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ivanmuvimwa/Downloads/2026/sem1/Methods of OR/"/>
    </mc:Choice>
  </mc:AlternateContent>
  <xr:revisionPtr revIDLastSave="0" documentId="13_ncr:1_{79DFA4F7-BDAA-0049-836C-1CDBABD03FF2}" xr6:coauthVersionLast="47" xr6:coauthVersionMax="47" xr10:uidLastSave="{00000000-0000-0000-0000-000000000000}"/>
  <bookViews>
    <workbookView xWindow="0" yWindow="0" windowWidth="28800" windowHeight="18000" firstSheet="12" activeTab="12" xr2:uid="{00000000-000D-0000-FFFF-FFFF00000000}"/>
  </bookViews>
  <sheets>
    <sheet name="Notes and Guidelines" sheetId="1" r:id="rId1"/>
    <sheet name="Role Definitions" sheetId="2" r:id="rId2"/>
    <sheet name="Roster Compositions" sheetId="3" r:id="rId3"/>
    <sheet name="AvailabilityFormData" sheetId="4" r:id="rId4"/>
    <sheet name="Control &amp; Dispatch Availability" sheetId="5" r:id="rId5"/>
    <sheet name="VWS Roster" sheetId="6" r:id="rId6"/>
    <sheet name="Control Roster" sheetId="7" r:id="rId7"/>
    <sheet name="Dispatch Roster" sheetId="8" r:id="rId8"/>
    <sheet name="Helitack" sheetId="9" r:id="rId9"/>
    <sheet name="Quals" sheetId="10" r:id="rId10"/>
    <sheet name="Qualifications_Clean" sheetId="16" r:id="rId11"/>
    <sheet name="Availability_Clean" sheetId="17" r:id="rId12"/>
    <sheet name="Demand_Clean" sheetId="18" r:id="rId13"/>
    <sheet name="BaseDate_Clean" sheetId="19" r:id="rId14"/>
    <sheet name="Members Clean Draft" sheetId="13" r:id="rId15"/>
    <sheet name="Name_Match_Issue" sheetId="14" r:id="rId16"/>
    <sheet name="Preference_Flags_Clean" sheetId="15" r:id="rId17"/>
    <sheet name="Helitack_Clean" sheetId="20" r:id="rId18"/>
    <sheet name="ControlDispatch_Avail_Clean" sheetId="21" r:id="rId19"/>
    <sheet name="ControlDispatch_Demand_Clean" sheetId="22" r:id="rId20"/>
    <sheet name="Final_Cleaning_QA" sheetId="23" r:id="rId21"/>
    <sheet name="Cleaning Notes" sheetId="12" r:id="rId22"/>
    <sheet name="ImportNames" sheetId="11" state="hidden" r:id="rId23"/>
  </sheets>
  <definedNames>
    <definedName name="_xlnm._FilterDatabase" localSheetId="11" hidden="1">Availability_Clean!$A$1:$K$8276</definedName>
    <definedName name="_xlnm._FilterDatabase" localSheetId="3" hidden="1">AvailabilityFormData!$A$1:$BH$326</definedName>
    <definedName name="_xlnm._FilterDatabase" localSheetId="18" hidden="1">ControlDispatch_Avail_Clean!$A$1:$I$507</definedName>
    <definedName name="_xlnm._FilterDatabase" localSheetId="19" hidden="1">ControlDispatch_Demand_Clean!$A$1:$F$88</definedName>
    <definedName name="_xlnm._FilterDatabase" localSheetId="20" hidden="1">Final_Cleaning_QA!$A$1:$B$14</definedName>
    <definedName name="_xlnm._FilterDatabase" localSheetId="8" hidden="1">Helitack!$A$1:$C$35</definedName>
    <definedName name="_xlnm._FilterDatabase" localSheetId="17" hidden="1">Helitack_Clean!$A$1:$E$35</definedName>
    <definedName name="_xlnm._FilterDatabase" localSheetId="22" hidden="1">ImportNames!$A$1:$R$333</definedName>
    <definedName name="_xlnm._FilterDatabase" localSheetId="16" hidden="1">Preference_Flags_Clean!$A$2:$Q$327</definedName>
    <definedName name="_xlnm._FilterDatabase" localSheetId="9" hidden="1">Quals!$A$1:$P$522</definedName>
    <definedName name="_xlnm._FilterDatabase" localSheetId="5" hidden="1">'VWS Roster'!$A$3:$S$167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8" l="1" a="1"/>
  <c r="A2" i="18" s="1"/>
  <c r="A2" i="19" a="1"/>
  <c r="A2" i="19" s="1"/>
  <c r="A646" i="16" a="1"/>
  <c r="A646" i="16" s="1"/>
  <c r="F646" i="16" s="1" a="1"/>
  <c r="F646" i="16" s="1"/>
  <c r="A643" i="16" a="1"/>
  <c r="A643" i="16" s="1"/>
  <c r="E643" i="16" s="1" a="1"/>
  <c r="E643" i="16" s="1"/>
  <c r="A640" i="16" a="1"/>
  <c r="A640" i="16" s="1"/>
  <c r="D640" i="16" s="1" a="1"/>
  <c r="D640" i="16" s="1"/>
  <c r="A636" i="16" a="1"/>
  <c r="A636" i="16" s="1"/>
  <c r="E636" i="16" s="1" a="1"/>
  <c r="E636" i="16" s="1"/>
  <c r="A631" i="16" a="1"/>
  <c r="A631" i="16" s="1"/>
  <c r="D631" i="16" s="1" a="1"/>
  <c r="D631" i="16" s="1"/>
  <c r="A630" i="16" a="1"/>
  <c r="A630" i="16" s="1"/>
  <c r="G630" i="16" s="1" a="1"/>
  <c r="G630" i="16" s="1"/>
  <c r="A628" i="16" a="1"/>
  <c r="A628" i="16" s="1"/>
  <c r="E628" i="16" s="1" a="1"/>
  <c r="E628" i="16" s="1"/>
  <c r="A619" i="16" a="1"/>
  <c r="A619" i="16" s="1"/>
  <c r="D619" i="16" s="1" a="1"/>
  <c r="D619" i="16" s="1"/>
  <c r="A602" i="16" a="1"/>
  <c r="A602" i="16" s="1"/>
  <c r="G602" i="16" s="1" a="1"/>
  <c r="G602" i="16" s="1"/>
  <c r="A600" i="16" a="1"/>
  <c r="A600" i="16" s="1"/>
  <c r="F600" i="16" s="1" a="1"/>
  <c r="F600" i="16" s="1"/>
  <c r="A597" i="16" a="1"/>
  <c r="A597" i="16" s="1"/>
  <c r="E597" i="16" s="1" a="1"/>
  <c r="E597" i="16" s="1"/>
  <c r="A586" i="16" a="1"/>
  <c r="A586" i="16" s="1"/>
  <c r="E586" i="16" s="1" a="1"/>
  <c r="E586" i="16" s="1"/>
  <c r="A569" i="16" a="1"/>
  <c r="A569" i="16" s="1"/>
  <c r="G569" i="16" s="1" a="1"/>
  <c r="G569" i="16" s="1"/>
  <c r="A541" i="16" a="1"/>
  <c r="A541" i="16" s="1"/>
  <c r="F541" i="16" s="1" a="1"/>
  <c r="F541" i="16" s="1"/>
  <c r="A533" i="16" a="1"/>
  <c r="A533" i="16" s="1"/>
  <c r="E533" i="16" s="1" a="1"/>
  <c r="E533" i="16" s="1"/>
  <c r="A529" i="16" a="1"/>
  <c r="A529" i="16" s="1"/>
  <c r="E529" i="16" s="1" a="1"/>
  <c r="E529" i="16" s="1"/>
  <c r="D597" i="16" l="1" a="1"/>
  <c r="D597" i="16" s="1"/>
  <c r="G600" i="16" a="1"/>
  <c r="G600" i="16" s="1"/>
  <c r="G636" i="16" a="1"/>
  <c r="G636" i="16" s="1"/>
  <c r="C628" i="16" a="1"/>
  <c r="C628" i="16" s="1"/>
  <c r="B636" i="16" a="1"/>
  <c r="B636" i="16" s="1"/>
  <c r="D602" i="16" a="1"/>
  <c r="D602" i="16" s="1"/>
  <c r="C636" i="16" a="1"/>
  <c r="C636" i="16" s="1"/>
  <c r="G597" i="16" a="1"/>
  <c r="G597" i="16" s="1"/>
  <c r="D541" i="16" a="1"/>
  <c r="D541" i="16" s="1"/>
  <c r="B597" i="16" a="1"/>
  <c r="B597" i="16" s="1"/>
  <c r="C640" i="16" a="1"/>
  <c r="C640" i="16" s="1"/>
  <c r="C597" i="16" a="1"/>
  <c r="C597" i="16" s="1"/>
  <c r="C600" i="16" a="1"/>
  <c r="C600" i="16" s="1"/>
  <c r="D636" i="16" a="1"/>
  <c r="D636" i="16" s="1"/>
  <c r="B533" i="16" a="1"/>
  <c r="B533" i="16" s="1"/>
  <c r="G533" i="16" a="1"/>
  <c r="G533" i="16" s="1"/>
  <c r="G541" i="16" a="1"/>
  <c r="G541" i="16" s="1"/>
  <c r="F597" i="16" a="1"/>
  <c r="F597" i="16" s="1"/>
  <c r="D600" i="16" a="1"/>
  <c r="D600" i="16" s="1"/>
  <c r="D628" i="16" a="1"/>
  <c r="D628" i="16" s="1"/>
  <c r="F636" i="16" a="1"/>
  <c r="F636" i="16" s="1"/>
  <c r="G640" i="16" a="1"/>
  <c r="G640" i="16" s="1"/>
  <c r="F533" i="16" a="1"/>
  <c r="F533" i="16" s="1"/>
  <c r="C533" i="16" a="1"/>
  <c r="C533" i="16" s="1"/>
  <c r="F628" i="16" a="1"/>
  <c r="F628" i="16" s="1"/>
  <c r="C630" i="16" a="1"/>
  <c r="C630" i="16" s="1"/>
  <c r="D533" i="16" a="1"/>
  <c r="D533" i="16" s="1"/>
  <c r="C541" i="16" a="1"/>
  <c r="C541" i="16" s="1"/>
  <c r="D569" i="16" a="1"/>
  <c r="D569" i="16" s="1"/>
  <c r="B628" i="16" a="1"/>
  <c r="B628" i="16" s="1"/>
  <c r="G628" i="16" a="1"/>
  <c r="G628" i="16" s="1"/>
  <c r="E630" i="16" a="1"/>
  <c r="E630" i="16" s="1"/>
  <c r="D643" i="16" a="1"/>
  <c r="D643" i="16" s="1"/>
  <c r="E631" i="16" a="1"/>
  <c r="E631" i="16" s="1"/>
  <c r="B529" i="16" a="1"/>
  <c r="B529" i="16" s="1"/>
  <c r="F529" i="16" a="1"/>
  <c r="F529" i="16" s="1"/>
  <c r="E602" i="16" a="1"/>
  <c r="E602" i="16" s="1"/>
  <c r="B619" i="16" a="1"/>
  <c r="B619" i="16" s="1"/>
  <c r="F619" i="16" a="1"/>
  <c r="F619" i="16" s="1"/>
  <c r="E541" i="16" a="1"/>
  <c r="E541" i="16" s="1"/>
  <c r="B569" i="16" a="1"/>
  <c r="B569" i="16" s="1"/>
  <c r="F569" i="16" a="1"/>
  <c r="F569" i="16" s="1"/>
  <c r="C586" i="16" a="1"/>
  <c r="C586" i="16" s="1"/>
  <c r="G586" i="16" a="1"/>
  <c r="G586" i="16" s="1"/>
  <c r="E600" i="16" a="1"/>
  <c r="E600" i="16" s="1"/>
  <c r="B602" i="16" a="1"/>
  <c r="B602" i="16" s="1"/>
  <c r="F602" i="16" a="1"/>
  <c r="F602" i="16" s="1"/>
  <c r="C619" i="16" a="1"/>
  <c r="C619" i="16" s="1"/>
  <c r="G619" i="16" a="1"/>
  <c r="G619" i="16" s="1"/>
  <c r="E640" i="16" a="1"/>
  <c r="E640" i="16" s="1"/>
  <c r="B643" i="16" a="1"/>
  <c r="B643" i="16" s="1"/>
  <c r="F643" i="16" a="1"/>
  <c r="F643" i="16" s="1"/>
  <c r="C646" i="16" a="1"/>
  <c r="C646" i="16" s="1"/>
  <c r="G646" i="16" a="1"/>
  <c r="G646" i="16" s="1"/>
  <c r="E619" i="16" a="1"/>
  <c r="E619" i="16" s="1"/>
  <c r="E569" i="16" a="1"/>
  <c r="E569" i="16" s="1"/>
  <c r="B586" i="16" a="1"/>
  <c r="B586" i="16" s="1"/>
  <c r="F586" i="16" a="1"/>
  <c r="F586" i="16" s="1"/>
  <c r="B631" i="16" a="1"/>
  <c r="B631" i="16" s="1"/>
  <c r="F631" i="16" a="1"/>
  <c r="F631" i="16" s="1"/>
  <c r="C529" i="16" a="1"/>
  <c r="C529" i="16" s="1"/>
  <c r="G529" i="16" a="1"/>
  <c r="G529" i="16" s="1"/>
  <c r="D630" i="16" a="1"/>
  <c r="D630" i="16" s="1"/>
  <c r="F630" i="16" a="1"/>
  <c r="F630" i="16" s="1"/>
  <c r="C631" i="16" a="1"/>
  <c r="C631" i="16" s="1"/>
  <c r="G631" i="16" a="1"/>
  <c r="G631" i="16" s="1"/>
  <c r="D529" i="16" a="1"/>
  <c r="D529" i="16" s="1"/>
  <c r="B541" i="16" a="1"/>
  <c r="B541" i="16" s="1"/>
  <c r="C569" i="16" a="1"/>
  <c r="C569" i="16" s="1"/>
  <c r="D586" i="16" a="1"/>
  <c r="D586" i="16" s="1"/>
  <c r="B600" i="16" a="1"/>
  <c r="B600" i="16" s="1"/>
  <c r="C602" i="16" a="1"/>
  <c r="C602" i="16" s="1"/>
  <c r="B630" i="16" a="1"/>
  <c r="B630" i="16" s="1"/>
  <c r="B640" i="16" a="1"/>
  <c r="B640" i="16" s="1"/>
  <c r="F640" i="16" a="1"/>
  <c r="F640" i="16" s="1"/>
  <c r="C643" i="16" a="1"/>
  <c r="C643" i="16" s="1"/>
  <c r="G643" i="16" a="1"/>
  <c r="G643" i="16" s="1"/>
  <c r="D646" i="16" a="1"/>
  <c r="D646" i="16" s="1"/>
  <c r="E646" i="16" a="1"/>
  <c r="E646" i="16" s="1"/>
  <c r="B646" i="16" a="1"/>
  <c r="B646" i="16" s="1"/>
  <c r="A518" i="16" a="1"/>
  <c r="A518" i="16" s="1"/>
  <c r="G518" i="16" s="1" a="1"/>
  <c r="G518" i="16" s="1"/>
  <c r="A495" i="16" a="1"/>
  <c r="A495" i="16" s="1"/>
  <c r="G495" i="16" s="1" a="1"/>
  <c r="G495" i="16" s="1"/>
  <c r="A491" i="16" a="1"/>
  <c r="A491" i="16" s="1"/>
  <c r="G491" i="16" s="1" a="1"/>
  <c r="G491" i="16" s="1"/>
  <c r="F461" i="16"/>
  <c r="A461" i="16" a="1"/>
  <c r="A461" i="16" s="1"/>
  <c r="G461" i="16" s="1" a="1"/>
  <c r="G461" i="16" s="1"/>
  <c r="A445" i="16" a="1"/>
  <c r="A445" i="16" s="1"/>
  <c r="G445" i="16" s="1" a="1"/>
  <c r="G445" i="16" s="1"/>
  <c r="A372" i="16" a="1"/>
  <c r="A372" i="16" s="1"/>
  <c r="G372" i="16" s="1" a="1"/>
  <c r="G372" i="16" s="1"/>
  <c r="A110" i="16" a="1"/>
  <c r="A110" i="16" s="1"/>
  <c r="G110" i="16" s="1" a="1"/>
  <c r="G110" i="16" s="1"/>
  <c r="A39" i="16" a="1"/>
  <c r="A39" i="16" s="1"/>
  <c r="G39" i="16" s="1" a="1"/>
  <c r="G39" i="16" s="1"/>
  <c r="F2" i="16"/>
  <c r="A2" i="16" a="1"/>
  <c r="A2" i="16" s="1"/>
  <c r="G2" i="16" s="1" a="1"/>
  <c r="G2" i="16" s="1"/>
  <c r="G3" i="15" a="1"/>
  <c r="G3" i="15" s="1"/>
  <c r="J3" i="15"/>
  <c r="K3" i="15"/>
  <c r="Q3" i="15"/>
  <c r="J4" i="15"/>
  <c r="K4" i="15"/>
  <c r="Q4" i="15"/>
  <c r="J5" i="15"/>
  <c r="K5" i="15"/>
  <c r="Q5" i="15"/>
  <c r="J6" i="15"/>
  <c r="K6" i="15"/>
  <c r="Q6" i="15"/>
  <c r="J7" i="15"/>
  <c r="K7" i="15"/>
  <c r="Q7" i="15"/>
  <c r="J8" i="15"/>
  <c r="K8" i="15"/>
  <c r="Q8" i="15"/>
  <c r="J9" i="15"/>
  <c r="K9" i="15"/>
  <c r="Q9" i="15"/>
  <c r="J10" i="15"/>
  <c r="K10" i="15"/>
  <c r="Q10" i="15"/>
  <c r="J11" i="15"/>
  <c r="K11" i="15"/>
  <c r="Q11" i="15"/>
  <c r="J12" i="15"/>
  <c r="K12" i="15"/>
  <c r="Q12" i="15"/>
  <c r="J13" i="15"/>
  <c r="K13" i="15"/>
  <c r="Q13" i="15"/>
  <c r="J14" i="15"/>
  <c r="K14" i="15"/>
  <c r="Q14" i="15"/>
  <c r="J15" i="15"/>
  <c r="K15" i="15"/>
  <c r="Q15" i="15"/>
  <c r="J16" i="15"/>
  <c r="K16" i="15"/>
  <c r="Q16" i="15"/>
  <c r="J17" i="15"/>
  <c r="K17" i="15"/>
  <c r="Q17" i="15"/>
  <c r="J18" i="15"/>
  <c r="K18" i="15"/>
  <c r="Q18" i="15"/>
  <c r="J19" i="15"/>
  <c r="K19" i="15"/>
  <c r="Q19" i="15"/>
  <c r="J20" i="15"/>
  <c r="K20" i="15"/>
  <c r="Q20" i="15"/>
  <c r="J21" i="15"/>
  <c r="K21" i="15"/>
  <c r="Q21" i="15"/>
  <c r="J22" i="15"/>
  <c r="K22" i="15"/>
  <c r="Q22" i="15"/>
  <c r="J23" i="15"/>
  <c r="K23" i="15"/>
  <c r="Q23" i="15"/>
  <c r="J24" i="15"/>
  <c r="K24" i="15"/>
  <c r="Q24" i="15"/>
  <c r="J25" i="15"/>
  <c r="K25" i="15"/>
  <c r="Q25" i="15"/>
  <c r="J26" i="15"/>
  <c r="K26" i="15"/>
  <c r="Q26" i="15"/>
  <c r="J27" i="15"/>
  <c r="K27" i="15"/>
  <c r="Q27" i="15"/>
  <c r="J28" i="15"/>
  <c r="K28" i="15"/>
  <c r="Q28" i="15"/>
  <c r="J29" i="15"/>
  <c r="K29" i="15"/>
  <c r="Q29" i="15"/>
  <c r="J30" i="15"/>
  <c r="K30" i="15"/>
  <c r="Q30" i="15"/>
  <c r="J31" i="15"/>
  <c r="K31" i="15"/>
  <c r="Q31" i="15"/>
  <c r="J32" i="15"/>
  <c r="K32" i="15"/>
  <c r="Q32" i="15"/>
  <c r="J33" i="15"/>
  <c r="K33" i="15"/>
  <c r="Q33" i="15"/>
  <c r="J34" i="15"/>
  <c r="K34" i="15"/>
  <c r="Q34" i="15"/>
  <c r="J35" i="15"/>
  <c r="K35" i="15"/>
  <c r="Q35" i="15"/>
  <c r="J36" i="15"/>
  <c r="K36" i="15"/>
  <c r="Q36" i="15"/>
  <c r="J37" i="15"/>
  <c r="K37" i="15"/>
  <c r="Q37" i="15"/>
  <c r="J38" i="15"/>
  <c r="K38" i="15"/>
  <c r="Q38" i="15"/>
  <c r="J39" i="15"/>
  <c r="K39" i="15"/>
  <c r="Q39" i="15"/>
  <c r="J40" i="15"/>
  <c r="K40" i="15"/>
  <c r="Q40" i="15"/>
  <c r="J41" i="15"/>
  <c r="K41" i="15"/>
  <c r="Q41" i="15"/>
  <c r="J42" i="15"/>
  <c r="K42" i="15"/>
  <c r="Q42" i="15"/>
  <c r="J43" i="15"/>
  <c r="K43" i="15"/>
  <c r="Q43" i="15"/>
  <c r="J44" i="15"/>
  <c r="K44" i="15"/>
  <c r="Q44" i="15"/>
  <c r="J45" i="15"/>
  <c r="K45" i="15"/>
  <c r="Q45" i="15"/>
  <c r="J46" i="15"/>
  <c r="K46" i="15"/>
  <c r="Q46" i="15"/>
  <c r="J47" i="15"/>
  <c r="K47" i="15"/>
  <c r="Q47" i="15"/>
  <c r="J48" i="15"/>
  <c r="K48" i="15"/>
  <c r="Q48" i="15"/>
  <c r="J49" i="15"/>
  <c r="K49" i="15"/>
  <c r="Q49" i="15"/>
  <c r="J50" i="15"/>
  <c r="K50" i="15"/>
  <c r="Q50" i="15"/>
  <c r="J51" i="15"/>
  <c r="K51" i="15"/>
  <c r="Q51" i="15"/>
  <c r="J52" i="15"/>
  <c r="K52" i="15"/>
  <c r="Q52" i="15"/>
  <c r="J53" i="15"/>
  <c r="K53" i="15"/>
  <c r="Q53" i="15"/>
  <c r="J54" i="15"/>
  <c r="K54" i="15"/>
  <c r="Q54" i="15"/>
  <c r="J55" i="15"/>
  <c r="K55" i="15"/>
  <c r="Q55" i="15"/>
  <c r="J56" i="15"/>
  <c r="K56" i="15"/>
  <c r="Q56" i="15"/>
  <c r="J57" i="15"/>
  <c r="K57" i="15"/>
  <c r="Q57" i="15"/>
  <c r="J58" i="15"/>
  <c r="K58" i="15"/>
  <c r="Q58" i="15"/>
  <c r="J59" i="15"/>
  <c r="K59" i="15"/>
  <c r="Q59" i="15"/>
  <c r="J60" i="15"/>
  <c r="K60" i="15"/>
  <c r="Q60" i="15"/>
  <c r="J61" i="15"/>
  <c r="K61" i="15"/>
  <c r="Q61" i="15"/>
  <c r="J62" i="15"/>
  <c r="K62" i="15"/>
  <c r="Q62" i="15"/>
  <c r="J63" i="15"/>
  <c r="K63" i="15"/>
  <c r="Q63" i="15"/>
  <c r="J64" i="15"/>
  <c r="K64" i="15"/>
  <c r="Q64" i="15"/>
  <c r="J65" i="15"/>
  <c r="K65" i="15"/>
  <c r="Q65" i="15"/>
  <c r="J66" i="15"/>
  <c r="K66" i="15"/>
  <c r="Q66" i="15"/>
  <c r="J67" i="15"/>
  <c r="K67" i="15"/>
  <c r="Q67" i="15"/>
  <c r="J68" i="15"/>
  <c r="K68" i="15"/>
  <c r="Q68" i="15"/>
  <c r="J69" i="15"/>
  <c r="K69" i="15"/>
  <c r="Q69" i="15"/>
  <c r="J70" i="15"/>
  <c r="K70" i="15"/>
  <c r="Q70" i="15"/>
  <c r="J71" i="15"/>
  <c r="K71" i="15"/>
  <c r="Q71" i="15"/>
  <c r="J72" i="15"/>
  <c r="K72" i="15"/>
  <c r="Q72" i="15"/>
  <c r="J73" i="15"/>
  <c r="K73" i="15"/>
  <c r="Q73" i="15"/>
  <c r="J74" i="15"/>
  <c r="K74" i="15"/>
  <c r="Q74" i="15"/>
  <c r="J75" i="15"/>
  <c r="K75" i="15"/>
  <c r="Q75" i="15"/>
  <c r="J76" i="15"/>
  <c r="K76" i="15"/>
  <c r="Q76" i="15"/>
  <c r="J77" i="15"/>
  <c r="K77" i="15"/>
  <c r="Q77" i="15"/>
  <c r="J78" i="15"/>
  <c r="K78" i="15"/>
  <c r="Q78" i="15"/>
  <c r="J79" i="15"/>
  <c r="K79" i="15"/>
  <c r="Q79" i="15"/>
  <c r="J80" i="15"/>
  <c r="K80" i="15"/>
  <c r="Q80" i="15"/>
  <c r="J81" i="15"/>
  <c r="K81" i="15"/>
  <c r="Q81" i="15"/>
  <c r="J82" i="15"/>
  <c r="K82" i="15"/>
  <c r="Q82" i="15"/>
  <c r="J83" i="15"/>
  <c r="K83" i="15"/>
  <c r="Q83" i="15"/>
  <c r="J84" i="15"/>
  <c r="K84" i="15"/>
  <c r="Q84" i="15"/>
  <c r="J85" i="15"/>
  <c r="K85" i="15"/>
  <c r="Q85" i="15"/>
  <c r="J86" i="15"/>
  <c r="K86" i="15"/>
  <c r="Q86" i="15"/>
  <c r="J87" i="15"/>
  <c r="K87" i="15"/>
  <c r="Q87" i="15"/>
  <c r="J88" i="15"/>
  <c r="K88" i="15"/>
  <c r="Q88" i="15"/>
  <c r="J89" i="15"/>
  <c r="K89" i="15"/>
  <c r="Q89" i="15"/>
  <c r="J90" i="15"/>
  <c r="K90" i="15"/>
  <c r="Q90" i="15"/>
  <c r="J91" i="15"/>
  <c r="K91" i="15"/>
  <c r="Q91" i="15"/>
  <c r="J92" i="15"/>
  <c r="K92" i="15"/>
  <c r="Q92" i="15"/>
  <c r="J93" i="15"/>
  <c r="K93" i="15"/>
  <c r="Q93" i="15"/>
  <c r="J94" i="15"/>
  <c r="K94" i="15"/>
  <c r="Q94" i="15"/>
  <c r="J95" i="15"/>
  <c r="K95" i="15"/>
  <c r="Q95" i="15"/>
  <c r="J96" i="15"/>
  <c r="K96" i="15"/>
  <c r="Q96" i="15"/>
  <c r="J97" i="15"/>
  <c r="K97" i="15"/>
  <c r="Q97" i="15"/>
  <c r="J98" i="15"/>
  <c r="K98" i="15"/>
  <c r="Q98" i="15"/>
  <c r="J99" i="15"/>
  <c r="K99" i="15"/>
  <c r="Q99" i="15"/>
  <c r="J100" i="15"/>
  <c r="K100" i="15"/>
  <c r="Q100" i="15"/>
  <c r="J101" i="15"/>
  <c r="K101" i="15"/>
  <c r="Q101" i="15"/>
  <c r="J102" i="15"/>
  <c r="K102" i="15"/>
  <c r="Q102" i="15"/>
  <c r="J103" i="15"/>
  <c r="K103" i="15"/>
  <c r="Q103" i="15"/>
  <c r="J104" i="15"/>
  <c r="K104" i="15"/>
  <c r="Q104" i="15"/>
  <c r="J105" i="15"/>
  <c r="K105" i="15"/>
  <c r="Q105" i="15"/>
  <c r="J106" i="15"/>
  <c r="K106" i="15"/>
  <c r="Q106" i="15"/>
  <c r="J107" i="15"/>
  <c r="K107" i="15"/>
  <c r="Q107" i="15"/>
  <c r="J108" i="15"/>
  <c r="K108" i="15"/>
  <c r="Q108" i="15"/>
  <c r="J109" i="15"/>
  <c r="K109" i="15"/>
  <c r="Q109" i="15"/>
  <c r="J110" i="15"/>
  <c r="K110" i="15"/>
  <c r="Q110" i="15"/>
  <c r="J111" i="15"/>
  <c r="K111" i="15"/>
  <c r="Q111" i="15"/>
  <c r="J112" i="15"/>
  <c r="K112" i="15"/>
  <c r="Q112" i="15"/>
  <c r="J113" i="15"/>
  <c r="K113" i="15"/>
  <c r="Q113" i="15"/>
  <c r="J114" i="15"/>
  <c r="K114" i="15"/>
  <c r="Q114" i="15"/>
  <c r="J115" i="15"/>
  <c r="K115" i="15"/>
  <c r="Q115" i="15"/>
  <c r="J116" i="15"/>
  <c r="K116" i="15"/>
  <c r="Q116" i="15"/>
  <c r="J117" i="15"/>
  <c r="K117" i="15"/>
  <c r="Q117" i="15"/>
  <c r="J118" i="15"/>
  <c r="K118" i="15"/>
  <c r="Q118" i="15"/>
  <c r="J119" i="15"/>
  <c r="K119" i="15"/>
  <c r="Q119" i="15"/>
  <c r="J120" i="15"/>
  <c r="K120" i="15"/>
  <c r="Q120" i="15"/>
  <c r="J121" i="15"/>
  <c r="K121" i="15"/>
  <c r="Q121" i="15"/>
  <c r="J122" i="15"/>
  <c r="K122" i="15"/>
  <c r="Q122" i="15"/>
  <c r="J123" i="15"/>
  <c r="K123" i="15"/>
  <c r="Q123" i="15"/>
  <c r="J124" i="15"/>
  <c r="K124" i="15"/>
  <c r="Q124" i="15"/>
  <c r="J125" i="15"/>
  <c r="K125" i="15"/>
  <c r="Q125" i="15"/>
  <c r="J126" i="15"/>
  <c r="K126" i="15"/>
  <c r="Q126" i="15"/>
  <c r="J127" i="15"/>
  <c r="K127" i="15"/>
  <c r="Q127" i="15"/>
  <c r="J128" i="15"/>
  <c r="K128" i="15"/>
  <c r="Q128" i="15"/>
  <c r="J129" i="15"/>
  <c r="K129" i="15"/>
  <c r="Q129" i="15"/>
  <c r="J130" i="15"/>
  <c r="K130" i="15"/>
  <c r="Q130" i="15"/>
  <c r="J131" i="15"/>
  <c r="K131" i="15"/>
  <c r="Q131" i="15"/>
  <c r="J132" i="15"/>
  <c r="K132" i="15"/>
  <c r="Q132" i="15"/>
  <c r="J133" i="15"/>
  <c r="K133" i="15"/>
  <c r="Q133" i="15"/>
  <c r="J134" i="15"/>
  <c r="K134" i="15"/>
  <c r="Q134" i="15"/>
  <c r="J135" i="15"/>
  <c r="K135" i="15"/>
  <c r="Q135" i="15"/>
  <c r="J136" i="15"/>
  <c r="K136" i="15"/>
  <c r="Q136" i="15"/>
  <c r="J137" i="15"/>
  <c r="K137" i="15"/>
  <c r="Q137" i="15"/>
  <c r="J138" i="15"/>
  <c r="K138" i="15"/>
  <c r="Q138" i="15"/>
  <c r="J139" i="15"/>
  <c r="K139" i="15"/>
  <c r="Q139" i="15"/>
  <c r="J140" i="15"/>
  <c r="K140" i="15"/>
  <c r="Q140" i="15"/>
  <c r="J141" i="15"/>
  <c r="K141" i="15"/>
  <c r="Q141" i="15"/>
  <c r="J142" i="15"/>
  <c r="K142" i="15"/>
  <c r="Q142" i="15"/>
  <c r="J143" i="15"/>
  <c r="K143" i="15"/>
  <c r="Q143" i="15"/>
  <c r="J144" i="15"/>
  <c r="K144" i="15"/>
  <c r="Q144" i="15"/>
  <c r="J145" i="15"/>
  <c r="K145" i="15"/>
  <c r="Q145" i="15"/>
  <c r="J146" i="15"/>
  <c r="K146" i="15"/>
  <c r="Q146" i="15"/>
  <c r="J147" i="15"/>
  <c r="K147" i="15"/>
  <c r="Q147" i="15"/>
  <c r="J148" i="15"/>
  <c r="K148" i="15"/>
  <c r="Q148" i="15"/>
  <c r="J149" i="15"/>
  <c r="K149" i="15"/>
  <c r="Q149" i="15"/>
  <c r="J150" i="15"/>
  <c r="K150" i="15"/>
  <c r="Q150" i="15"/>
  <c r="J151" i="15"/>
  <c r="K151" i="15"/>
  <c r="Q151" i="15"/>
  <c r="J152" i="15"/>
  <c r="K152" i="15"/>
  <c r="Q152" i="15"/>
  <c r="J153" i="15"/>
  <c r="K153" i="15"/>
  <c r="Q153" i="15"/>
  <c r="J154" i="15"/>
  <c r="K154" i="15"/>
  <c r="Q154" i="15"/>
  <c r="J155" i="15"/>
  <c r="K155" i="15"/>
  <c r="Q155" i="15"/>
  <c r="J156" i="15"/>
  <c r="K156" i="15"/>
  <c r="Q156" i="15"/>
  <c r="J157" i="15"/>
  <c r="K157" i="15"/>
  <c r="Q157" i="15"/>
  <c r="J158" i="15"/>
  <c r="K158" i="15"/>
  <c r="Q158" i="15"/>
  <c r="J159" i="15"/>
  <c r="K159" i="15"/>
  <c r="Q159" i="15"/>
  <c r="J160" i="15"/>
  <c r="K160" i="15"/>
  <c r="Q160" i="15"/>
  <c r="J161" i="15"/>
  <c r="K161" i="15"/>
  <c r="Q161" i="15"/>
  <c r="J162" i="15"/>
  <c r="K162" i="15"/>
  <c r="Q162" i="15"/>
  <c r="J163" i="15"/>
  <c r="K163" i="15"/>
  <c r="Q163" i="15"/>
  <c r="J164" i="15"/>
  <c r="K164" i="15"/>
  <c r="Q164" i="15"/>
  <c r="J165" i="15"/>
  <c r="K165" i="15"/>
  <c r="Q165" i="15"/>
  <c r="J166" i="15"/>
  <c r="K166" i="15"/>
  <c r="Q166" i="15"/>
  <c r="J167" i="15"/>
  <c r="K167" i="15"/>
  <c r="Q167" i="15"/>
  <c r="J168" i="15"/>
  <c r="K168" i="15"/>
  <c r="Q168" i="15"/>
  <c r="J169" i="15"/>
  <c r="K169" i="15"/>
  <c r="Q169" i="15"/>
  <c r="J170" i="15"/>
  <c r="K170" i="15"/>
  <c r="Q170" i="15"/>
  <c r="J171" i="15"/>
  <c r="K171" i="15"/>
  <c r="Q171" i="15"/>
  <c r="J172" i="15"/>
  <c r="K172" i="15"/>
  <c r="Q172" i="15"/>
  <c r="J173" i="15"/>
  <c r="K173" i="15"/>
  <c r="Q173" i="15"/>
  <c r="J174" i="15"/>
  <c r="K174" i="15"/>
  <c r="Q174" i="15"/>
  <c r="J175" i="15"/>
  <c r="K175" i="15"/>
  <c r="Q175" i="15"/>
  <c r="J176" i="15"/>
  <c r="K176" i="15"/>
  <c r="Q176" i="15"/>
  <c r="J177" i="15"/>
  <c r="K177" i="15"/>
  <c r="Q177" i="15"/>
  <c r="J178" i="15"/>
  <c r="K178" i="15"/>
  <c r="Q178" i="15"/>
  <c r="J179" i="15"/>
  <c r="K179" i="15"/>
  <c r="Q179" i="15"/>
  <c r="J180" i="15"/>
  <c r="K180" i="15"/>
  <c r="Q180" i="15"/>
  <c r="J181" i="15"/>
  <c r="K181" i="15"/>
  <c r="Q181" i="15"/>
  <c r="J182" i="15"/>
  <c r="K182" i="15"/>
  <c r="Q182" i="15"/>
  <c r="J183" i="15"/>
  <c r="K183" i="15"/>
  <c r="Q183" i="15"/>
  <c r="J184" i="15"/>
  <c r="K184" i="15"/>
  <c r="Q184" i="15"/>
  <c r="J185" i="15"/>
  <c r="K185" i="15"/>
  <c r="Q185" i="15"/>
  <c r="J186" i="15"/>
  <c r="K186" i="15"/>
  <c r="Q186" i="15"/>
  <c r="J187" i="15"/>
  <c r="K187" i="15"/>
  <c r="Q187" i="15"/>
  <c r="J188" i="15"/>
  <c r="K188" i="15"/>
  <c r="Q188" i="15"/>
  <c r="J189" i="15"/>
  <c r="K189" i="15"/>
  <c r="Q189" i="15"/>
  <c r="J190" i="15"/>
  <c r="K190" i="15"/>
  <c r="Q190" i="15"/>
  <c r="J191" i="15"/>
  <c r="K191" i="15"/>
  <c r="Q191" i="15"/>
  <c r="J192" i="15"/>
  <c r="K192" i="15"/>
  <c r="Q192" i="15"/>
  <c r="J193" i="15"/>
  <c r="K193" i="15"/>
  <c r="Q193" i="15"/>
  <c r="J194" i="15"/>
  <c r="K194" i="15"/>
  <c r="Q194" i="15"/>
  <c r="J195" i="15"/>
  <c r="K195" i="15"/>
  <c r="Q195" i="15"/>
  <c r="J196" i="15"/>
  <c r="K196" i="15"/>
  <c r="Q196" i="15"/>
  <c r="J197" i="15"/>
  <c r="K197" i="15"/>
  <c r="Q197" i="15"/>
  <c r="J198" i="15"/>
  <c r="K198" i="15"/>
  <c r="Q198" i="15"/>
  <c r="J199" i="15"/>
  <c r="K199" i="15"/>
  <c r="Q199" i="15"/>
  <c r="J200" i="15"/>
  <c r="K200" i="15"/>
  <c r="Q200" i="15"/>
  <c r="J201" i="15"/>
  <c r="K201" i="15"/>
  <c r="Q201" i="15"/>
  <c r="J202" i="15"/>
  <c r="K202" i="15"/>
  <c r="Q202" i="15"/>
  <c r="J203" i="15"/>
  <c r="K203" i="15"/>
  <c r="Q203" i="15"/>
  <c r="J204" i="15"/>
  <c r="K204" i="15"/>
  <c r="Q204" i="15"/>
  <c r="J205" i="15"/>
  <c r="K205" i="15"/>
  <c r="Q205" i="15"/>
  <c r="J206" i="15"/>
  <c r="K206" i="15"/>
  <c r="Q206" i="15"/>
  <c r="J207" i="15"/>
  <c r="K207" i="15"/>
  <c r="Q207" i="15"/>
  <c r="J208" i="15"/>
  <c r="K208" i="15"/>
  <c r="Q208" i="15"/>
  <c r="J209" i="15"/>
  <c r="K209" i="15"/>
  <c r="Q209" i="15"/>
  <c r="J210" i="15"/>
  <c r="K210" i="15"/>
  <c r="Q210" i="15"/>
  <c r="J211" i="15"/>
  <c r="K211" i="15"/>
  <c r="Q211" i="15"/>
  <c r="J212" i="15"/>
  <c r="K212" i="15"/>
  <c r="Q212" i="15"/>
  <c r="J213" i="15"/>
  <c r="K213" i="15"/>
  <c r="Q213" i="15"/>
  <c r="J214" i="15"/>
  <c r="K214" i="15"/>
  <c r="Q214" i="15"/>
  <c r="J215" i="15"/>
  <c r="K215" i="15"/>
  <c r="Q215" i="15"/>
  <c r="J216" i="15"/>
  <c r="K216" i="15"/>
  <c r="Q216" i="15"/>
  <c r="J217" i="15"/>
  <c r="K217" i="15"/>
  <c r="Q217" i="15"/>
  <c r="J218" i="15"/>
  <c r="K218" i="15"/>
  <c r="Q218" i="15"/>
  <c r="J219" i="15"/>
  <c r="K219" i="15"/>
  <c r="Q219" i="15"/>
  <c r="J220" i="15"/>
  <c r="K220" i="15"/>
  <c r="Q220" i="15"/>
  <c r="J221" i="15"/>
  <c r="K221" i="15"/>
  <c r="Q221" i="15"/>
  <c r="J222" i="15"/>
  <c r="K222" i="15"/>
  <c r="Q222" i="15"/>
  <c r="J223" i="15"/>
  <c r="K223" i="15"/>
  <c r="Q223" i="15"/>
  <c r="J224" i="15"/>
  <c r="K224" i="15"/>
  <c r="Q224" i="15"/>
  <c r="J225" i="15"/>
  <c r="K225" i="15"/>
  <c r="Q225" i="15"/>
  <c r="J226" i="15"/>
  <c r="K226" i="15"/>
  <c r="Q226" i="15"/>
  <c r="J227" i="15"/>
  <c r="K227" i="15"/>
  <c r="Q227" i="15"/>
  <c r="J228" i="15"/>
  <c r="K228" i="15"/>
  <c r="Q228" i="15"/>
  <c r="J229" i="15"/>
  <c r="K229" i="15"/>
  <c r="Q229" i="15"/>
  <c r="J230" i="15"/>
  <c r="K230" i="15"/>
  <c r="Q230" i="15"/>
  <c r="J231" i="15"/>
  <c r="K231" i="15"/>
  <c r="Q231" i="15"/>
  <c r="J232" i="15"/>
  <c r="K232" i="15"/>
  <c r="Q232" i="15"/>
  <c r="J233" i="15"/>
  <c r="K233" i="15"/>
  <c r="Q233" i="15"/>
  <c r="J234" i="15"/>
  <c r="K234" i="15"/>
  <c r="Q234" i="15"/>
  <c r="J235" i="15"/>
  <c r="K235" i="15"/>
  <c r="Q235" i="15"/>
  <c r="J236" i="15"/>
  <c r="K236" i="15"/>
  <c r="Q236" i="15"/>
  <c r="J237" i="15"/>
  <c r="K237" i="15"/>
  <c r="Q237" i="15"/>
  <c r="J238" i="15"/>
  <c r="K238" i="15"/>
  <c r="Q238" i="15"/>
  <c r="J239" i="15"/>
  <c r="K239" i="15"/>
  <c r="Q239" i="15"/>
  <c r="J240" i="15"/>
  <c r="K240" i="15"/>
  <c r="Q240" i="15"/>
  <c r="J241" i="15"/>
  <c r="K241" i="15"/>
  <c r="Q241" i="15"/>
  <c r="J242" i="15"/>
  <c r="K242" i="15"/>
  <c r="Q242" i="15"/>
  <c r="J243" i="15"/>
  <c r="K243" i="15"/>
  <c r="Q243" i="15"/>
  <c r="J244" i="15"/>
  <c r="K244" i="15"/>
  <c r="Q244" i="15"/>
  <c r="J245" i="15"/>
  <c r="K245" i="15"/>
  <c r="Q245" i="15"/>
  <c r="J246" i="15"/>
  <c r="K246" i="15"/>
  <c r="Q246" i="15"/>
  <c r="J247" i="15"/>
  <c r="K247" i="15"/>
  <c r="Q247" i="15"/>
  <c r="J248" i="15"/>
  <c r="K248" i="15"/>
  <c r="Q248" i="15"/>
  <c r="J249" i="15"/>
  <c r="K249" i="15"/>
  <c r="Q249" i="15"/>
  <c r="J250" i="15"/>
  <c r="K250" i="15"/>
  <c r="Q250" i="15"/>
  <c r="J251" i="15"/>
  <c r="K251" i="15"/>
  <c r="Q251" i="15"/>
  <c r="J252" i="15"/>
  <c r="K252" i="15"/>
  <c r="Q252" i="15"/>
  <c r="J253" i="15"/>
  <c r="K253" i="15"/>
  <c r="Q253" i="15"/>
  <c r="J254" i="15"/>
  <c r="K254" i="15"/>
  <c r="Q254" i="15"/>
  <c r="J255" i="15"/>
  <c r="K255" i="15"/>
  <c r="Q255" i="15"/>
  <c r="J256" i="15"/>
  <c r="K256" i="15"/>
  <c r="Q256" i="15"/>
  <c r="J257" i="15"/>
  <c r="K257" i="15"/>
  <c r="Q257" i="15"/>
  <c r="J258" i="15"/>
  <c r="K258" i="15"/>
  <c r="Q258" i="15"/>
  <c r="J259" i="15"/>
  <c r="K259" i="15"/>
  <c r="Q259" i="15"/>
  <c r="J260" i="15"/>
  <c r="K260" i="15"/>
  <c r="Q260" i="15"/>
  <c r="J261" i="15"/>
  <c r="K261" i="15"/>
  <c r="Q261" i="15"/>
  <c r="J262" i="15"/>
  <c r="K262" i="15"/>
  <c r="Q262" i="15"/>
  <c r="J263" i="15"/>
  <c r="K263" i="15"/>
  <c r="Q263" i="15"/>
  <c r="J264" i="15"/>
  <c r="K264" i="15"/>
  <c r="Q264" i="15"/>
  <c r="J265" i="15"/>
  <c r="K265" i="15"/>
  <c r="Q265" i="15"/>
  <c r="J266" i="15"/>
  <c r="K266" i="15"/>
  <c r="Q266" i="15"/>
  <c r="J267" i="15"/>
  <c r="K267" i="15"/>
  <c r="Q267" i="15"/>
  <c r="J268" i="15"/>
  <c r="K268" i="15"/>
  <c r="Q268" i="15"/>
  <c r="J269" i="15"/>
  <c r="K269" i="15"/>
  <c r="Q269" i="15"/>
  <c r="J270" i="15"/>
  <c r="K270" i="15"/>
  <c r="Q270" i="15"/>
  <c r="J271" i="15"/>
  <c r="K271" i="15"/>
  <c r="Q271" i="15"/>
  <c r="J272" i="15"/>
  <c r="K272" i="15"/>
  <c r="Q272" i="15"/>
  <c r="J273" i="15"/>
  <c r="K273" i="15"/>
  <c r="Q273" i="15"/>
  <c r="J274" i="15"/>
  <c r="K274" i="15"/>
  <c r="Q274" i="15"/>
  <c r="J275" i="15"/>
  <c r="K275" i="15"/>
  <c r="Q275" i="15"/>
  <c r="J276" i="15"/>
  <c r="K276" i="15"/>
  <c r="Q276" i="15"/>
  <c r="J277" i="15"/>
  <c r="K277" i="15"/>
  <c r="Q277" i="15"/>
  <c r="J278" i="15"/>
  <c r="K278" i="15"/>
  <c r="Q278" i="15"/>
  <c r="J279" i="15"/>
  <c r="K279" i="15"/>
  <c r="Q279" i="15"/>
  <c r="J280" i="15"/>
  <c r="K280" i="15"/>
  <c r="Q280" i="15"/>
  <c r="J281" i="15"/>
  <c r="K281" i="15"/>
  <c r="Q281" i="15"/>
  <c r="J282" i="15"/>
  <c r="K282" i="15"/>
  <c r="Q282" i="15"/>
  <c r="J283" i="15"/>
  <c r="K283" i="15"/>
  <c r="Q283" i="15"/>
  <c r="J284" i="15"/>
  <c r="K284" i="15"/>
  <c r="Q284" i="15"/>
  <c r="J285" i="15"/>
  <c r="K285" i="15"/>
  <c r="Q285" i="15"/>
  <c r="J286" i="15"/>
  <c r="K286" i="15"/>
  <c r="Q286" i="15"/>
  <c r="J287" i="15"/>
  <c r="K287" i="15"/>
  <c r="Q287" i="15"/>
  <c r="J288" i="15"/>
  <c r="K288" i="15"/>
  <c r="Q288" i="15"/>
  <c r="J289" i="15"/>
  <c r="K289" i="15"/>
  <c r="Q289" i="15"/>
  <c r="J290" i="15"/>
  <c r="K290" i="15"/>
  <c r="Q290" i="15"/>
  <c r="J291" i="15"/>
  <c r="K291" i="15"/>
  <c r="Q291" i="15"/>
  <c r="J292" i="15"/>
  <c r="K292" i="15"/>
  <c r="Q292" i="15"/>
  <c r="J293" i="15"/>
  <c r="K293" i="15"/>
  <c r="Q293" i="15"/>
  <c r="J294" i="15"/>
  <c r="K294" i="15"/>
  <c r="Q294" i="15"/>
  <c r="J295" i="15"/>
  <c r="K295" i="15"/>
  <c r="Q295" i="15"/>
  <c r="J296" i="15"/>
  <c r="K296" i="15"/>
  <c r="Q296" i="15"/>
  <c r="J297" i="15"/>
  <c r="K297" i="15"/>
  <c r="Q297" i="15"/>
  <c r="J298" i="15"/>
  <c r="K298" i="15"/>
  <c r="Q298" i="15"/>
  <c r="J299" i="15"/>
  <c r="K299" i="15"/>
  <c r="Q299" i="15"/>
  <c r="J300" i="15"/>
  <c r="K300" i="15"/>
  <c r="Q300" i="15"/>
  <c r="J301" i="15"/>
  <c r="K301" i="15"/>
  <c r="Q301" i="15"/>
  <c r="J302" i="15"/>
  <c r="K302" i="15"/>
  <c r="Q302" i="15"/>
  <c r="J303" i="15"/>
  <c r="K303" i="15"/>
  <c r="Q303" i="15"/>
  <c r="J304" i="15"/>
  <c r="K304" i="15"/>
  <c r="Q304" i="15"/>
  <c r="J305" i="15"/>
  <c r="K305" i="15"/>
  <c r="Q305" i="15"/>
  <c r="J306" i="15"/>
  <c r="K306" i="15"/>
  <c r="Q306" i="15"/>
  <c r="J307" i="15"/>
  <c r="K307" i="15"/>
  <c r="Q307" i="15"/>
  <c r="J308" i="15"/>
  <c r="K308" i="15"/>
  <c r="Q308" i="15"/>
  <c r="J309" i="15"/>
  <c r="K309" i="15"/>
  <c r="Q309" i="15"/>
  <c r="J310" i="15"/>
  <c r="K310" i="15"/>
  <c r="Q310" i="15"/>
  <c r="J311" i="15"/>
  <c r="K311" i="15"/>
  <c r="Q311" i="15"/>
  <c r="J312" i="15"/>
  <c r="K312" i="15"/>
  <c r="Q312" i="15"/>
  <c r="J313" i="15"/>
  <c r="K313" i="15"/>
  <c r="Q313" i="15"/>
  <c r="J314" i="15"/>
  <c r="K314" i="15"/>
  <c r="Q314" i="15"/>
  <c r="J315" i="15"/>
  <c r="K315" i="15"/>
  <c r="Q315" i="15"/>
  <c r="J316" i="15"/>
  <c r="K316" i="15"/>
  <c r="Q316" i="15"/>
  <c r="J317" i="15"/>
  <c r="K317" i="15"/>
  <c r="Q317" i="15"/>
  <c r="J318" i="15"/>
  <c r="K318" i="15"/>
  <c r="Q318" i="15"/>
  <c r="J319" i="15"/>
  <c r="K319" i="15"/>
  <c r="Q319" i="15"/>
  <c r="J320" i="15"/>
  <c r="K320" i="15"/>
  <c r="Q320" i="15"/>
  <c r="J321" i="15"/>
  <c r="K321" i="15"/>
  <c r="Q321" i="15"/>
  <c r="J322" i="15"/>
  <c r="K322" i="15"/>
  <c r="Q322" i="15"/>
  <c r="J323" i="15"/>
  <c r="K323" i="15"/>
  <c r="Q323" i="15"/>
  <c r="J324" i="15"/>
  <c r="K324" i="15"/>
  <c r="Q324" i="15"/>
  <c r="J325" i="15"/>
  <c r="K325" i="15"/>
  <c r="Q325" i="15"/>
  <c r="J326" i="15"/>
  <c r="K326" i="15"/>
  <c r="Q326" i="15"/>
  <c r="J327" i="15"/>
  <c r="K327" i="15"/>
  <c r="Q327" i="15"/>
  <c r="D2" i="16" l="1" a="1"/>
  <c r="D2" i="16" s="1"/>
  <c r="B495" i="16" a="1"/>
  <c r="B495" i="16" s="1"/>
  <c r="C2" i="16" a="1"/>
  <c r="C2" i="16" s="1"/>
  <c r="B39" i="16" a="1"/>
  <c r="B39" i="16" s="1"/>
  <c r="C445" i="16" a="1"/>
  <c r="C445" i="16" s="1"/>
  <c r="D372" i="16" a="1"/>
  <c r="D372" i="16" s="1"/>
  <c r="F445" i="16" a="1"/>
  <c r="F445" i="16" s="1"/>
  <c r="B491" i="16" a="1"/>
  <c r="B491" i="16" s="1"/>
  <c r="C491" i="16" a="1"/>
  <c r="C491" i="16" s="1"/>
  <c r="B445" i="16" a="1"/>
  <c r="B445" i="16" s="1"/>
  <c r="E461" i="16" a="1"/>
  <c r="E461" i="16" s="1"/>
  <c r="E372" i="16" a="1"/>
  <c r="E372" i="16" s="1"/>
  <c r="D445" i="16" a="1"/>
  <c r="D445" i="16" s="1"/>
  <c r="B461" i="16" a="1"/>
  <c r="B461" i="16" s="1"/>
  <c r="D491" i="16" a="1"/>
  <c r="D491" i="16" s="1"/>
  <c r="C495" i="16" a="1"/>
  <c r="C495" i="16" s="1"/>
  <c r="B518" i="16" a="1"/>
  <c r="B518" i="16" s="1"/>
  <c r="F518" i="16" a="1"/>
  <c r="F518" i="16" s="1"/>
  <c r="E2" i="16" a="1"/>
  <c r="E2" i="16" s="1"/>
  <c r="C39" i="16" a="1"/>
  <c r="C39" i="16" s="1"/>
  <c r="B110" i="16" a="1"/>
  <c r="B110" i="16" s="1"/>
  <c r="B2" i="16" a="1"/>
  <c r="B2" i="16" s="1"/>
  <c r="D39" i="16" a="1"/>
  <c r="D39" i="16" s="1"/>
  <c r="C110" i="16" a="1"/>
  <c r="C110" i="16" s="1"/>
  <c r="B372" i="16" a="1"/>
  <c r="B372" i="16" s="1"/>
  <c r="E445" i="16" a="1"/>
  <c r="E445" i="16" s="1"/>
  <c r="C461" i="16" a="1"/>
  <c r="C461" i="16" s="1"/>
  <c r="E491" i="16" a="1"/>
  <c r="E491" i="16" s="1"/>
  <c r="D495" i="16" a="1"/>
  <c r="D495" i="16" s="1"/>
  <c r="C518" i="16" a="1"/>
  <c r="C518" i="16" s="1"/>
  <c r="E39" i="16" a="1"/>
  <c r="E39" i="16" s="1"/>
  <c r="D110" i="16" a="1"/>
  <c r="D110" i="16" s="1"/>
  <c r="C372" i="16" a="1"/>
  <c r="C372" i="16" s="1"/>
  <c r="D461" i="16" a="1"/>
  <c r="D461" i="16" s="1"/>
  <c r="E495" i="16" a="1"/>
  <c r="E495" i="16" s="1"/>
  <c r="D518" i="16" a="1"/>
  <c r="D518" i="16" s="1"/>
  <c r="E110" i="16" a="1"/>
  <c r="E110" i="16" s="1"/>
  <c r="E518" i="16" a="1"/>
  <c r="E518" i="16" s="1"/>
  <c r="B3" i="14"/>
  <c r="B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58" i="14"/>
  <c r="B159" i="14"/>
  <c r="B160" i="14"/>
  <c r="B161" i="14"/>
  <c r="B162" i="14"/>
  <c r="B163" i="14"/>
  <c r="B164" i="14"/>
  <c r="B165" i="14"/>
  <c r="B166" i="14"/>
  <c r="B167" i="14"/>
  <c r="B168" i="14"/>
  <c r="B169" i="14"/>
  <c r="B170" i="14"/>
  <c r="B171" i="14"/>
  <c r="B172" i="14"/>
  <c r="B173" i="14"/>
  <c r="B174" i="14"/>
  <c r="B175" i="14"/>
  <c r="B176" i="14"/>
  <c r="B177" i="14"/>
  <c r="B178" i="14"/>
  <c r="B179" i="14"/>
  <c r="B180" i="14"/>
  <c r="B181" i="14"/>
  <c r="B182" i="14"/>
  <c r="B183" i="14"/>
  <c r="B184" i="14"/>
  <c r="B185" i="14"/>
  <c r="B186" i="14"/>
  <c r="B187" i="14"/>
  <c r="B188" i="14"/>
  <c r="B189" i="14"/>
  <c r="B190" i="14"/>
  <c r="B191" i="14"/>
  <c r="B192" i="14"/>
  <c r="B193" i="14"/>
  <c r="B194" i="14"/>
  <c r="B195" i="14"/>
  <c r="B196" i="14"/>
  <c r="B197" i="14"/>
  <c r="B198" i="14"/>
  <c r="B199" i="14"/>
  <c r="B200" i="14"/>
  <c r="B201" i="14"/>
  <c r="B202" i="14"/>
  <c r="B203" i="14"/>
  <c r="B204" i="14"/>
  <c r="B205" i="14"/>
  <c r="B206" i="14"/>
  <c r="B207" i="14"/>
  <c r="B208" i="14"/>
  <c r="B209" i="14"/>
  <c r="B210" i="14"/>
  <c r="B211" i="14"/>
  <c r="B212" i="14"/>
  <c r="B213" i="14"/>
  <c r="B214" i="14"/>
  <c r="B215" i="14"/>
  <c r="B216" i="14"/>
  <c r="B217" i="14"/>
  <c r="B218" i="14"/>
  <c r="B219" i="14"/>
  <c r="B220" i="14"/>
  <c r="B221" i="14"/>
  <c r="B222" i="14"/>
  <c r="B223" i="14"/>
  <c r="B224" i="14"/>
  <c r="B225" i="14"/>
  <c r="B226" i="14"/>
  <c r="B227" i="14"/>
  <c r="B228" i="14"/>
  <c r="B229" i="14"/>
  <c r="B230" i="14"/>
  <c r="B231" i="14"/>
  <c r="B232" i="14"/>
  <c r="B233" i="14"/>
  <c r="B234" i="14"/>
  <c r="B235" i="14"/>
  <c r="B236" i="14"/>
  <c r="B237" i="14"/>
  <c r="B238" i="14"/>
  <c r="B239" i="14"/>
  <c r="B240" i="14"/>
  <c r="B241" i="14"/>
  <c r="B242" i="14"/>
  <c r="B243" i="14"/>
  <c r="B244" i="14"/>
  <c r="B245" i="14"/>
  <c r="B246" i="14"/>
  <c r="B247" i="14"/>
  <c r="B248" i="14"/>
  <c r="B249" i="14"/>
  <c r="B250" i="14"/>
  <c r="B251" i="14"/>
  <c r="B252" i="14"/>
  <c r="B253" i="14"/>
  <c r="B254" i="14"/>
  <c r="B255" i="14"/>
  <c r="B256" i="14"/>
  <c r="B257" i="14"/>
  <c r="B258" i="14"/>
  <c r="B259" i="14"/>
  <c r="B260" i="14"/>
  <c r="B261" i="14"/>
  <c r="B262" i="14"/>
  <c r="B263" i="14"/>
  <c r="B264" i="14"/>
  <c r="B265" i="14"/>
  <c r="B266" i="14"/>
  <c r="B267" i="14"/>
  <c r="B268" i="14"/>
  <c r="B269" i="14"/>
  <c r="B270" i="14"/>
  <c r="B271" i="14"/>
  <c r="B272" i="14"/>
  <c r="B273" i="14"/>
  <c r="B274" i="14"/>
  <c r="B275" i="14"/>
  <c r="B276" i="14"/>
  <c r="B277" i="14"/>
  <c r="B278" i="14"/>
  <c r="B279" i="14"/>
  <c r="B280" i="14"/>
  <c r="B281" i="14"/>
  <c r="B282" i="14"/>
  <c r="B283" i="14"/>
  <c r="B284" i="14"/>
  <c r="B285" i="14"/>
  <c r="B286" i="14"/>
  <c r="B287" i="14"/>
  <c r="B288" i="14"/>
  <c r="B289" i="14"/>
  <c r="B290" i="14"/>
  <c r="B291" i="14"/>
  <c r="B292" i="14"/>
  <c r="B293" i="14"/>
  <c r="B294" i="14"/>
  <c r="B295" i="14"/>
  <c r="B296" i="14"/>
  <c r="B297" i="14"/>
  <c r="B298" i="14"/>
  <c r="B299" i="14"/>
  <c r="B300" i="14"/>
  <c r="B301" i="14"/>
  <c r="B302" i="14"/>
  <c r="B303" i="14"/>
  <c r="B304" i="14"/>
  <c r="B305" i="14"/>
  <c r="B306" i="14"/>
  <c r="B307" i="14"/>
  <c r="B308" i="14"/>
  <c r="B309" i="14"/>
  <c r="B310" i="14"/>
  <c r="B311" i="14"/>
  <c r="B312" i="14"/>
  <c r="B313" i="14"/>
  <c r="B314" i="14"/>
  <c r="B315" i="14"/>
  <c r="B316" i="14"/>
  <c r="B317" i="14"/>
  <c r="B318" i="14"/>
  <c r="B319" i="14"/>
  <c r="B320" i="14"/>
  <c r="B321" i="14"/>
  <c r="B322" i="14"/>
  <c r="B323" i="14"/>
  <c r="B324" i="14"/>
  <c r="B325" i="14"/>
  <c r="B326" i="14"/>
  <c r="B2" i="14"/>
  <c r="A5" i="8"/>
  <c r="B4" i="8"/>
  <c r="C4" i="7"/>
  <c r="B4" i="7"/>
  <c r="B5" i="7" s="1"/>
  <c r="C3" i="7"/>
  <c r="B5" i="8" l="1"/>
  <c r="A6" i="8"/>
  <c r="B6" i="7"/>
  <c r="C5" i="7"/>
  <c r="A7" i="8" l="1"/>
  <c r="B6" i="8"/>
  <c r="B7" i="7"/>
  <c r="C6" i="7"/>
  <c r="A8" i="8" l="1"/>
  <c r="B7" i="8"/>
  <c r="C7" i="7"/>
  <c r="B8" i="7"/>
  <c r="B8" i="8" l="1"/>
  <c r="A9" i="8"/>
  <c r="B9" i="7"/>
  <c r="C8" i="7"/>
  <c r="B9" i="8" l="1"/>
  <c r="A10" i="8"/>
  <c r="B10" i="7"/>
  <c r="C9" i="7"/>
  <c r="A11" i="8" l="1"/>
  <c r="B10" i="8"/>
  <c r="B11" i="7"/>
  <c r="C10" i="7"/>
  <c r="B11" i="8" l="1"/>
  <c r="A12" i="8"/>
  <c r="B12" i="7"/>
  <c r="C11" i="7"/>
  <c r="A13" i="8" l="1"/>
  <c r="B12" i="8"/>
  <c r="B13" i="7"/>
  <c r="C12" i="7"/>
  <c r="A14" i="8" l="1"/>
  <c r="B13" i="8"/>
  <c r="B14" i="7"/>
  <c r="C13" i="7"/>
  <c r="A15" i="8" l="1"/>
  <c r="B14" i="8"/>
  <c r="B15" i="7"/>
  <c r="C14" i="7"/>
  <c r="A16" i="8" l="1"/>
  <c r="B15" i="8"/>
  <c r="B16" i="7"/>
  <c r="C15" i="7"/>
  <c r="A17" i="8" l="1"/>
  <c r="B16" i="8"/>
  <c r="B17" i="7"/>
  <c r="C16" i="7"/>
  <c r="A18" i="8" l="1"/>
  <c r="B17" i="8"/>
  <c r="B18" i="7"/>
  <c r="C17" i="7"/>
  <c r="A19" i="8" l="1"/>
  <c r="B18" i="8"/>
  <c r="B19" i="7"/>
  <c r="C18" i="7"/>
  <c r="B19" i="8" l="1"/>
  <c r="A20" i="8"/>
  <c r="C19" i="7"/>
  <c r="B20" i="7"/>
  <c r="B20" i="8" l="1"/>
  <c r="A21" i="8"/>
  <c r="C20" i="7"/>
  <c r="B21" i="7"/>
  <c r="A22" i="8" l="1"/>
  <c r="B21" i="8"/>
  <c r="C21" i="7"/>
  <c r="B22" i="7"/>
  <c r="B22" i="8" l="1"/>
  <c r="A23" i="8"/>
  <c r="C22" i="7"/>
  <c r="B23" i="7"/>
  <c r="C23" i="7" s="1"/>
  <c r="B23" i="8" l="1"/>
  <c r="A24" i="8"/>
  <c r="A25" i="8" l="1"/>
  <c r="B25" i="8" s="1"/>
  <c r="B24" i="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<sst xmlns="http://schemas.openxmlformats.org/spreadsheetml/2006/main" count="57122" uniqueCount="932">
  <si>
    <t>General guidelines</t>
  </si>
  <si>
    <t>- Do not assign anyone to a date that they are not available</t>
  </si>
  <si>
    <t>- Try to evenly distribute standby shifts amongst members.</t>
  </si>
  <si>
    <t>- Some members with multiple qualifications (i.e CL and Skid Driver, Fireline role and Planning etc may get 1-2 extra shifts to cover those positions)</t>
  </si>
  <si>
    <t>- Those doing Helitack should do the majority of their standbys as Helitack due to numbers. Helitack members should also get 1-2 extra shifts at their home base</t>
  </si>
  <si>
    <t>- When using Trainee drivers, a qualified driver needs to be on crew, so for those scenarios use members who are FF and DRV qualified</t>
  </si>
  <si>
    <t>- A member can only be on standby once per weekend</t>
  </si>
  <si>
    <t>- Members should not be on standby two weekends in a row where-ever possible.</t>
  </si>
  <si>
    <t>- Members should not do more than 3 shifts over any rolling 2 month period to prevent burn-out.</t>
  </si>
  <si>
    <r>
      <rPr>
        <sz val="10"/>
        <color theme="1"/>
        <rFont val="Arial"/>
        <family val="2"/>
      </rPr>
      <t xml:space="preserve">Starting point is the </t>
    </r>
    <r>
      <rPr>
        <b/>
        <sz val="10"/>
        <color theme="1"/>
        <rFont val="Arial"/>
        <family val="2"/>
      </rPr>
      <t xml:space="preserve">AvailabilityFormData </t>
    </r>
    <r>
      <rPr>
        <sz val="10"/>
        <color theme="1"/>
        <rFont val="Arial"/>
        <family val="2"/>
      </rPr>
      <t>which is the data from an online form used by volunteers to submit their availability for the upcoming season.</t>
    </r>
  </si>
  <si>
    <t>- Note Column D for those that would like to do more than the average amount of shifts.</t>
  </si>
  <si>
    <t>- Note Column BD for those that have special conditions that need to be applied</t>
  </si>
  <si>
    <t>- Note Column BE and BE for those members that would like to do standbys at other bases, typically 1-2 shifts per "Dual Member" where one base might be short.</t>
  </si>
  <si>
    <t>- Not all members that are qualified and active submit dates so some might need to be assigned dates. This is kept to a minimum to avoid changes and swaps later.</t>
  </si>
  <si>
    <r>
      <rPr>
        <sz val="10"/>
        <color theme="1"/>
        <rFont val="Arial"/>
        <family val="2"/>
      </rPr>
      <t>Those dates then map to the standby dates in the</t>
    </r>
    <r>
      <rPr>
        <b/>
        <sz val="10"/>
        <color theme="1"/>
        <rFont val="Arial"/>
        <family val="2"/>
      </rPr>
      <t xml:space="preserve"> VWS Roster</t>
    </r>
    <r>
      <rPr>
        <sz val="10"/>
        <color theme="1"/>
        <rFont val="Arial"/>
        <family val="2"/>
      </rPr>
      <t xml:space="preserve"> tab, using the </t>
    </r>
    <r>
      <rPr>
        <b/>
        <sz val="10"/>
        <color theme="1"/>
        <rFont val="Arial"/>
        <family val="2"/>
      </rPr>
      <t xml:space="preserve">Quals </t>
    </r>
    <r>
      <rPr>
        <sz val="10"/>
        <color theme="1"/>
        <rFont val="Arial"/>
        <family val="2"/>
      </rPr>
      <t>(Qualifications) tab to define which members can will which positions on those available standbys.</t>
    </r>
  </si>
  <si>
    <r>
      <rPr>
        <sz val="10"/>
        <color theme="1"/>
        <rFont val="Arial"/>
        <family val="2"/>
      </rPr>
      <t xml:space="preserve">- I've added the </t>
    </r>
    <r>
      <rPr>
        <b/>
        <sz val="10"/>
        <color theme="1"/>
        <rFont val="Arial"/>
        <family val="2"/>
      </rPr>
      <t>Roster Compositions</t>
    </r>
    <r>
      <rPr>
        <sz val="10"/>
        <color theme="1"/>
        <rFont val="Arial"/>
        <family val="2"/>
      </rPr>
      <t xml:space="preserve"> tab to better define what each standby type and per base</t>
    </r>
  </si>
  <si>
    <r>
      <rPr>
        <sz val="10"/>
        <color theme="1"/>
        <rFont val="Arial"/>
        <family val="2"/>
      </rPr>
      <t>- The</t>
    </r>
    <r>
      <rPr>
        <b/>
        <sz val="10"/>
        <color theme="1"/>
        <rFont val="Arial"/>
        <family val="2"/>
      </rPr>
      <t xml:space="preserve"> Role Definitions </t>
    </r>
    <r>
      <rPr>
        <sz val="10"/>
        <color theme="1"/>
        <rFont val="Arial"/>
        <family val="2"/>
      </rPr>
      <t>tab gives an overview of the roles and rules around those roles when allocating.</t>
    </r>
  </si>
  <si>
    <r>
      <rPr>
        <sz val="10"/>
        <color theme="1"/>
        <rFont val="Arial"/>
        <family val="2"/>
      </rPr>
      <t xml:space="preserve">- Note: Helitack standbys are filled from the </t>
    </r>
    <r>
      <rPr>
        <b/>
        <sz val="10"/>
        <color theme="1"/>
        <rFont val="Arial"/>
        <family val="2"/>
      </rPr>
      <t xml:space="preserve">Helitack </t>
    </r>
    <r>
      <rPr>
        <sz val="10"/>
        <color theme="1"/>
        <rFont val="Arial"/>
        <family val="2"/>
      </rPr>
      <t>tab instead of from the Quals tab.</t>
    </r>
  </si>
  <si>
    <t>Control Roster and Dispatch Roster</t>
  </si>
  <si>
    <t>- These work with a slightly different shift schedule so this availability is in Control &amp; Dispatch Availability tab</t>
  </si>
  <si>
    <r>
      <rPr>
        <sz val="10"/>
        <color theme="1"/>
        <rFont val="Arial"/>
        <family val="2"/>
      </rPr>
      <t>- Control standbys are scheduled on a sperate sheet, compiled on the</t>
    </r>
    <r>
      <rPr>
        <b/>
        <sz val="10"/>
        <color theme="1"/>
        <rFont val="Arial"/>
        <family val="2"/>
      </rPr>
      <t xml:space="preserve"> Control Roster</t>
    </r>
    <r>
      <rPr>
        <sz val="10"/>
        <color theme="1"/>
        <rFont val="Arial"/>
        <family val="2"/>
      </rPr>
      <t xml:space="preserve"> tab</t>
    </r>
  </si>
  <si>
    <t> </t>
  </si>
  <si>
    <r>
      <rPr>
        <sz val="10"/>
        <color theme="1"/>
        <rFont val="Arial"/>
        <family val="2"/>
      </rPr>
      <t xml:space="preserve">- Dispatch standbys are scheduled on a sperate sheet, compiled on the </t>
    </r>
    <r>
      <rPr>
        <b/>
        <sz val="10"/>
        <color theme="1"/>
        <rFont val="Arial"/>
        <family val="2"/>
      </rPr>
      <t>Dispatch Roster</t>
    </r>
    <r>
      <rPr>
        <sz val="10"/>
        <color theme="1"/>
        <rFont val="Arial"/>
        <family val="2"/>
      </rPr>
      <t xml:space="preserve"> tab</t>
    </r>
  </si>
  <si>
    <r>
      <rPr>
        <sz val="10"/>
        <color theme="1"/>
        <rFont val="Arial"/>
        <family val="2"/>
      </rPr>
      <t xml:space="preserve">- Note: Members can have standby on the </t>
    </r>
    <r>
      <rPr>
        <b/>
        <sz val="10"/>
        <color theme="1"/>
        <rFont val="Arial"/>
        <family val="2"/>
      </rPr>
      <t>VWS Roster, Control Roster</t>
    </r>
    <r>
      <rPr>
        <sz val="10"/>
        <color theme="1"/>
        <rFont val="Arial"/>
        <family val="2"/>
      </rPr>
      <t xml:space="preserve"> and </t>
    </r>
    <r>
      <rPr>
        <b/>
        <sz val="10"/>
        <color theme="1"/>
        <rFont val="Arial"/>
        <family val="2"/>
      </rPr>
      <t>Dispatch Roster</t>
    </r>
    <r>
      <rPr>
        <sz val="10"/>
        <color theme="1"/>
        <rFont val="Arial"/>
        <family val="2"/>
      </rPr>
      <t xml:space="preserve"> so conflicts must be avoided across these periods</t>
    </r>
  </si>
  <si>
    <t>- Control and Dispatch can run simultaneously if requested by the member.</t>
  </si>
  <si>
    <t>Helpful notes based on how I put this together.</t>
  </si>
  <si>
    <t>- Start with members with very limited availability on the AvailabilityFormData and schedule them first.</t>
  </si>
  <si>
    <t>- Next, deal with anyone with conditions and constraints mentioned in AvailabilityFormData Note Column BD</t>
  </si>
  <si>
    <t>- STB and HDB members that can only do one base</t>
  </si>
  <si>
    <t>- Partners who preffer to be on standby with their partners.</t>
  </si>
  <si>
    <t>- Helitack is where I go next based on the limited amount of members on that program.</t>
  </si>
  <si>
    <t>- Identify dates with the fewest members and fill those first ie over Christmas and New Years, Easter other anomalies where numbers just arent great for that date</t>
  </si>
  <si>
    <t>- I build this view based on role so I know where the constraints are to prioritise</t>
  </si>
  <si>
    <t>- Then onto each base individually based on Base Priority and Role Priority</t>
  </si>
  <si>
    <t>Base Priority</t>
  </si>
  <si>
    <t>- Helitack</t>
  </si>
  <si>
    <t>- HDB and STB bases together</t>
  </si>
  <si>
    <t>- SPS</t>
  </si>
  <si>
    <t>- NWL, with the view of filling holes in the above rosters with duals</t>
  </si>
  <si>
    <t>Role Priority when assigning members</t>
  </si>
  <si>
    <t>- Start with Non-Fireline</t>
  </si>
  <si>
    <t>- LS and Planning roles</t>
  </si>
  <si>
    <t>- Next drivers, start with skids then crew drivers</t>
  </si>
  <si>
    <t>- Then CL's, use duals if possible where gaps cant be filled</t>
  </si>
  <si>
    <t>- ACLS's then trainee ACLS. Trainee ACL's later in the season</t>
  </si>
  <si>
    <t>- New Recruit Fire-Fighters</t>
  </si>
  <si>
    <t>- Lastly Fire-fighters</t>
  </si>
  <si>
    <t>Final Refinements</t>
  </si>
  <si>
    <t>- Crew balancing based on experience levels</t>
  </si>
  <si>
    <t>- Load balancing to move everyone closer to the average shift amounts</t>
  </si>
  <si>
    <t>- Role checks (though not relevant here at this stage as you can't identify this data at the moment.)</t>
  </si>
  <si>
    <t>- Trainees have an experienced qualified drivers, not newly qualified drivers</t>
  </si>
  <si>
    <t>- New CLs have an experienced CL on their first standby</t>
  </si>
  <si>
    <t>- Trainee CL's have advanced CL qualified on their shifts</t>
  </si>
  <si>
    <t>- Swaps and changes are just manual adjustments as they come in until the final roster is ready. I track the swaps on a seperate tab to keep impact to a minimum</t>
  </si>
  <si>
    <t>Code</t>
  </si>
  <si>
    <t>Role</t>
  </si>
  <si>
    <t>Fireline Role</t>
  </si>
  <si>
    <t>Standby Roster</t>
  </si>
  <si>
    <t>Qualification</t>
  </si>
  <si>
    <t>Rules</t>
  </si>
  <si>
    <t>CL</t>
  </si>
  <si>
    <t>Crew Leader</t>
  </si>
  <si>
    <t>Y</t>
  </si>
  <si>
    <t>Column E</t>
  </si>
  <si>
    <t>Every crew must have a CL, CL spot should take priority over ACL and FF for members with this qualification</t>
  </si>
  <si>
    <t>ACL</t>
  </si>
  <si>
    <t>Assistant Crew Leader</t>
  </si>
  <si>
    <t>Column F</t>
  </si>
  <si>
    <t>Every crew except SU must have an ACL, ACL spot should take priority over FF for members with this qualification</t>
  </si>
  <si>
    <t>ACL (trainee)</t>
  </si>
  <si>
    <t>Trainee ACL</t>
  </si>
  <si>
    <t>Trainee ACL's should get</t>
  </si>
  <si>
    <t>FF</t>
  </si>
  <si>
    <t>Fire Fighter</t>
  </si>
  <si>
    <t>Column G:J</t>
  </si>
  <si>
    <t>Column G</t>
  </si>
  <si>
    <t>Fire fighter role</t>
  </si>
  <si>
    <t>DRV</t>
  </si>
  <si>
    <t>Driver</t>
  </si>
  <si>
    <t>Column M</t>
  </si>
  <si>
    <t>Column H</t>
  </si>
  <si>
    <t>Hand crew qualified driver</t>
  </si>
  <si>
    <t>Drv (trainee)</t>
  </si>
  <si>
    <t>Driver Trainee</t>
  </si>
  <si>
    <t>Must have a qualified Driver on crew for that standby when using a trainee</t>
  </si>
  <si>
    <t>Drv (LR only)</t>
  </si>
  <si>
    <t>Hand crew qualified driver, limited to driving Land Rovers</t>
  </si>
  <si>
    <t>Drv (LR only trainee)</t>
  </si>
  <si>
    <t>SDrv</t>
  </si>
  <si>
    <t>Skid Unit Driver</t>
  </si>
  <si>
    <t>Column N</t>
  </si>
  <si>
    <t>Column I</t>
  </si>
  <si>
    <t>SU crew types must have a Skid Driver</t>
  </si>
  <si>
    <t>S Drv (trainee)</t>
  </si>
  <si>
    <t>Skid Unit Driver Trainee</t>
  </si>
  <si>
    <t>Must have a qualified Skid Driver on crew for that standby when using a trainee</t>
  </si>
  <si>
    <t>T Drv</t>
  </si>
  <si>
    <t>Truck Driver</t>
  </si>
  <si>
    <t>Column J</t>
  </si>
  <si>
    <t>Truck driver</t>
  </si>
  <si>
    <t>T Drv (trainee)</t>
  </si>
  <si>
    <t>Truck Driver Trainee</t>
  </si>
  <si>
    <t>Must have a qualified Truck Driver on crew for that standby when using a trainee</t>
  </si>
  <si>
    <t>Ctrl</t>
  </si>
  <si>
    <t>Control</t>
  </si>
  <si>
    <t>N</t>
  </si>
  <si>
    <t>Coontrol Roster</t>
  </si>
  <si>
    <t>Column K</t>
  </si>
  <si>
    <t>Can take a control shift on the control roster</t>
  </si>
  <si>
    <t>Plan L &amp; Ctrl</t>
  </si>
  <si>
    <t>Planning Leader and Control</t>
  </si>
  <si>
    <r>
      <rPr>
        <sz val="11"/>
        <color rgb="FF000000"/>
        <rFont val="Arial"/>
        <family val="2"/>
      </rPr>
      <t xml:space="preserve">Column E &amp; </t>
    </r>
    <r>
      <rPr>
        <sz val="11"/>
        <color rgb="FFFFFFFF"/>
        <rFont val="Arial"/>
        <family val="2"/>
      </rPr>
      <t>Control Roster</t>
    </r>
  </si>
  <si>
    <t>Can fill Plan Leader role as well as Control role</t>
  </si>
  <si>
    <t>Plan Leader</t>
  </si>
  <si>
    <t>Planning Leader</t>
  </si>
  <si>
    <t>Column O</t>
  </si>
  <si>
    <t>Senior planning qualification and can act without another planning resource on that crew</t>
  </si>
  <si>
    <t>Plan M &amp; Ctrl</t>
  </si>
  <si>
    <t>Plan Member</t>
  </si>
  <si>
    <r>
      <rPr>
        <sz val="11"/>
        <color rgb="FF000000"/>
        <rFont val="Arial"/>
        <family val="2"/>
      </rPr>
      <t xml:space="preserve">Column E &amp; </t>
    </r>
    <r>
      <rPr>
        <sz val="11"/>
        <color rgb="FFFFFFFF"/>
        <rFont val="Arial"/>
        <family val="2"/>
      </rPr>
      <t>Control Roster</t>
    </r>
  </si>
  <si>
    <t>Can fill Plan Member role as well as Control role</t>
  </si>
  <si>
    <t>Planning Member</t>
  </si>
  <si>
    <t>Column O/P</t>
  </si>
  <si>
    <t>Intermediate planning qualification and must either be paired with a "Plan (trainee)" or if not possible then with a "Plan Leader"</t>
  </si>
  <si>
    <t>Plan (trainee)</t>
  </si>
  <si>
    <t>Planning Trainee</t>
  </si>
  <si>
    <t>Column P</t>
  </si>
  <si>
    <t>Junior planning qualification and must either be paired with a "Plan Member" or if not possible then with a "Plan Leader"</t>
  </si>
  <si>
    <t>Disp (mgr)</t>
  </si>
  <si>
    <t>Dispatch Manager</t>
  </si>
  <si>
    <t>Dispatch Roster</t>
  </si>
  <si>
    <t>Column L</t>
  </si>
  <si>
    <t>Senior dispatch qualification, must have one per shift</t>
  </si>
  <si>
    <t>Disp</t>
  </si>
  <si>
    <t>Dispatcher</t>
  </si>
  <si>
    <t>Intermediate dispatch qualification, must have one per shift</t>
  </si>
  <si>
    <t>Disp (trainee)</t>
  </si>
  <si>
    <t>Dispatch Trainee</t>
  </si>
  <si>
    <t>Junior dispatch qualification, will as many as possible</t>
  </si>
  <si>
    <t>LS</t>
  </si>
  <si>
    <t>Logistic Support</t>
  </si>
  <si>
    <t>Only required at NWL, other bases are opt in during the week</t>
  </si>
  <si>
    <t>NR</t>
  </si>
  <si>
    <t>New Recruit</t>
  </si>
  <si>
    <t>Column K:L</t>
  </si>
  <si>
    <t>First year members, if qualified as a FF they are considered a FF NR. NR doesn’t matter for the other qualifications</t>
  </si>
  <si>
    <t>Unfit</t>
  </si>
  <si>
    <t>Not Fit for Fileline</t>
  </si>
  <si>
    <t>N/A</t>
  </si>
  <si>
    <t>If flagged as unfit they cannot fill any fire-line roles</t>
  </si>
  <si>
    <t>VWS Roster Compositions</t>
  </si>
  <si>
    <t>FF NR</t>
  </si>
  <si>
    <t>FF2YR</t>
  </si>
  <si>
    <t>TDrv</t>
  </si>
  <si>
    <t>Plan</t>
  </si>
  <si>
    <t>HDB HC/SU</t>
  </si>
  <si>
    <t>Helitack STB</t>
  </si>
  <si>
    <t>NB: These qualifications are filled from the Helitack Tab</t>
  </si>
  <si>
    <t>NWL HC1</t>
  </si>
  <si>
    <t>NWL HC2</t>
  </si>
  <si>
    <t>NWL SU</t>
  </si>
  <si>
    <t>SPS BP</t>
  </si>
  <si>
    <t>SPS HC</t>
  </si>
  <si>
    <t>STB HC</t>
  </si>
  <si>
    <t>Dispatch Roster Compositions</t>
  </si>
  <si>
    <t>Trainee Dispatcher</t>
  </si>
  <si>
    <t>0/1</t>
  </si>
  <si>
    <t>Control Roster Compositions</t>
  </si>
  <si>
    <t xml:space="preserve">  </t>
  </si>
  <si>
    <t>Timestamp</t>
  </si>
  <si>
    <t>Which bases would you be willing to do Standbys at? [Primary]</t>
  </si>
  <si>
    <t>Would you like to do an extra stand by (over and above what will be your normal allocation)?</t>
  </si>
  <si>
    <t>Which of the following roles do you intend to qualify in?</t>
  </si>
  <si>
    <t>Any other notes?</t>
  </si>
  <si>
    <t>Which bases would you be willing to do Standbys at? [Secondary]</t>
  </si>
  <si>
    <t>Which bases would you be willing to do Standbys at? [Tertiary]</t>
  </si>
  <si>
    <t>Do you also intend to qualify in any other roles?</t>
  </si>
  <si>
    <t>bfbb3d07-9b5c-471c-a36f-b83c04b23fdb</t>
  </si>
  <si>
    <t>South Peninsula</t>
  </si>
  <si>
    <t>If NWL helitack is run again this year, I would like to opt in</t>
  </si>
  <si>
    <t>Firefighter, CL, Driver, Planning, Logistical Support,</t>
  </si>
  <si>
    <t>No</t>
  </si>
  <si>
    <t>Yes</t>
  </si>
  <si>
    <t>No Sunday standbys
I would like to do the open day standby on 6 December 2025
I would like to do an even split for standbys between SPS and NWL</t>
  </si>
  <si>
    <t>Newlands</t>
  </si>
  <si>
    <t>f2e6f0ab-3fb1-4a94-b8ec-4f9071ea238f</t>
  </si>
  <si>
    <t>1 extra as a firefighter</t>
  </si>
  <si>
    <t>Stellenbosch/Helderberg</t>
  </si>
  <si>
    <t>3ed02464-4cc2-4e1b-af22-0049154b7aea</t>
  </si>
  <si>
    <t>The earlier in season the stanbys are the better.</t>
  </si>
  <si>
    <t>95aa57a4-a5ae-4c4d-a413-fbef856e44d8</t>
  </si>
  <si>
    <t>I'd rather not, thanks.</t>
  </si>
  <si>
    <t>Am happy to do 1 of my 4 at NWL, ideally on a Sunday. Please not as an extra.</t>
  </si>
  <si>
    <t>d4472850-8a5d-4c0e-bdaa-4e36076302d0</t>
  </si>
  <si>
    <t>Must be on with 62ed5d8d-4dbf-464b-b8f3-4b2cd2c973e2</t>
  </si>
  <si>
    <t>9f7143c0-148c-4a38-a077-99d723fc7d7a</t>
  </si>
  <si>
    <t>97e21408-df02-4722-8215-91f4962617cc</t>
  </si>
  <si>
    <t>378ce48b-5c37-4a89-b796-316ec088cd7e</t>
  </si>
  <si>
    <t>b38b085b-877b-432f-b7bc-959b5fbb2349</t>
  </si>
  <si>
    <t>South Peninsula, Stellenbosch/Helderberg</t>
  </si>
  <si>
    <t>Dual member with STB/HDB  - would prefer those standbys later in the seasin(feb/mar/apr) due to work commitments</t>
  </si>
  <si>
    <t>66f04a65-70c3-4c40-9632-e2adfd956312</t>
  </si>
  <si>
    <t>028ef489-2a33-43c6-9d30-c9902ff2f06f</t>
  </si>
  <si>
    <t>896233d3-89f2-4e66-9c1c-fa7e26b26b89</t>
  </si>
  <si>
    <t>1 extra stand by in a secondary role (eg: as a driver or planning)</t>
  </si>
  <si>
    <t>Not available before mid-Jan 2026</t>
  </si>
  <si>
    <t>9adccede-8dc2-4a5f-b5fd-5edc989b7da6</t>
  </si>
  <si>
    <t>7314a85c-bb84-407b-a3d9-dca421f7454f</t>
  </si>
  <si>
    <t>I unfortunately work most weekends and going into summer season the calendar is very upside down. I will definitely have some weekends free but will only be able to confirm much closer to the time.</t>
  </si>
  <si>
    <t>363ca175-a31d-4353-97dc-879dc611455c</t>
  </si>
  <si>
    <t>0b396ecd-f02a-41ed-bf0d-ef87ef177e09</t>
  </si>
  <si>
    <t>02f22d58-165c-40b5-85ec-6db5c37d3a07</t>
  </si>
  <si>
    <t>There is a chance that I may need to move to another province at the end of December 2025 subject to where my wife gets allocated for her government medical internship. We expect to be notified before the end of October and I will communicate this with the appropriate person ASAP.</t>
  </si>
  <si>
    <t>d4e5b7b1-714c-47fc-a630-e66c6265e105</t>
  </si>
  <si>
    <t xml:space="preserve">Can I please be slotted in more for HDB side than STB side
</t>
  </si>
  <si>
    <t>78d662b6-a65d-4b54-b8b9-c79eb0c079f6</t>
  </si>
  <si>
    <t>1a2d9bdc-7c4f-404d-9df3-d79d7d25ab99</t>
  </si>
  <si>
    <t>10804e44-fc06-4d65-8115-05da4966a5b4</t>
  </si>
  <si>
    <t>3e65b11b-e7bb-4f38-bde3-eec32997e471</t>
  </si>
  <si>
    <t>I can almost solely do Saturday standbys, I am almost always bust on Sundays.</t>
  </si>
  <si>
    <t>b0929492-fb48-441d-9394-595f49472793</t>
  </si>
  <si>
    <t>Only available at HDB not STB due to transport restraints.</t>
  </si>
  <si>
    <t>67fe2313-2c1e-4fb7-a80e-edb9bbb4e4f3</t>
  </si>
  <si>
    <t>1 extra as a firefighter, If NWL helitack is run again this year, I would like to opt in</t>
  </si>
  <si>
    <t>418cff4b-295b-43c1-81fb-d109a37c5c99</t>
  </si>
  <si>
    <t>663b7f6e-1ca5-4dd5-97d4-dcb92d4d2b17</t>
  </si>
  <si>
    <t>On Sunday 7 December I can't be on STB/HDB standby because I am not available at all on 6 December so cannot be on readiness in the evening.</t>
  </si>
  <si>
    <t>df8f2035-882e-4c59-90d0-51521a59dbd9</t>
  </si>
  <si>
    <t>Mostly random guesses sp if anyone has a serious need to be off I am happy to negotiate</t>
  </si>
  <si>
    <t>02372358-f49e-47ba-96dc-869f295bf76e</t>
  </si>
  <si>
    <t>2b4b032a-e2b6-48a5-a8a8-190822311a7b</t>
  </si>
  <si>
    <t>f4b33818-86cf-422d-bb33-b019464cb18d</t>
  </si>
  <si>
    <t>fcd6dabf-4df6-4aa0-9883-ed90b0127c8b</t>
  </si>
  <si>
    <t>16dcc952-ab7c-45cc-916a-4c1cc364e34c</t>
  </si>
  <si>
    <t>Newlands, South Peninsula, Stellenbosch/Helderberg</t>
  </si>
  <si>
    <t>1 extra as a firefighter, 1 extra stand by in a secondary role (eg: as a driver or planning), If NWL helitack is run again this year, I would like to opt in</t>
  </si>
  <si>
    <t>1728d1fd-fe5e-426d-9c0d-008352176a3d</t>
  </si>
  <si>
    <t>83f9f5b5-b38d-4c62-88ca-9c36b4a412ef</t>
  </si>
  <si>
    <t>6ccc288e-dd07-4103-9056-41868c9f3575</t>
  </si>
  <si>
    <t>Preferably at Stellenbosch base from February</t>
  </si>
  <si>
    <t>Newlands, Stellenbosch/Helderberg</t>
  </si>
  <si>
    <t>5a5c8fd0-96bf-4f1a-aeb8-b1b9553b6bf8</t>
  </si>
  <si>
    <t>9f28807e-2a1a-4bd2-b285-7250b69bf3be</t>
  </si>
  <si>
    <t>a04d20b6-329b-44ca-91d9-b198e0d8c1a5</t>
  </si>
  <si>
    <t>Unfortunately likely not available in 2026 due to my wife's medical community service. I'll only know for certain towards the end of the year. If I'm placed near NWL, I'm happy to swap shifts to help out others doing Planning, but cannot commit to anything in 2026 until I know where in SA we're being placed. Apologies!</t>
  </si>
  <si>
    <t>0bbe59b3-49e2-499e-99b3-63721c98b235</t>
  </si>
  <si>
    <t>9013c39d-bbc9-40f2-a94e-3a9517ff794a</t>
  </si>
  <si>
    <t>Preference for STB</t>
  </si>
  <si>
    <t>dd0b4ba9-7bee-4ed9-b76b-3279d9a480b7</t>
  </si>
  <si>
    <t>473d1a1c-13f8-4e67-b901-ab6e8d84b298</t>
  </si>
  <si>
    <t>I'd rather not, thanks., If NWL helitack is run again this year, I would like to opt in</t>
  </si>
  <si>
    <t>12f832cc-5871-45a3-9fdc-18c74f71e5b2</t>
  </si>
  <si>
    <t>1b2f80e6-2284-465b-ada2-df8ef1dbceae</t>
  </si>
  <si>
    <t>can only saturdays please - thank you</t>
  </si>
  <si>
    <t>1697e9d6-ae4b-4abd-9692-65bc324eb726</t>
  </si>
  <si>
    <t>aa59445e-ab28-4033-887e-8587e3db669c</t>
  </si>
  <si>
    <t>b15b3624-2d4b-4ee2-87eb-a21e7ec5787c</t>
  </si>
  <si>
    <t>92b01eea-0300-4775-bc7c-3fdc974ff54f</t>
  </si>
  <si>
    <t>56a76465-a8ef-42c2-a9f7-44c0368e24d1</t>
  </si>
  <si>
    <t>9c525960-6b87-497e-85cd-7fd81d31bbfb</t>
  </si>
  <si>
    <t>60a29dee-ad63-41f6-b6b2-1410687f9dec</t>
  </si>
  <si>
    <t>57874cce-8d64-4c47-8111-f3ce2ab255ae</t>
  </si>
  <si>
    <t>From February - April Sundays will work better for me as I may get called into work on some Saturdays</t>
  </si>
  <si>
    <t>2ddabd7f-e47e-44bc-8b7b-9233da4d44a2</t>
  </si>
  <si>
    <t>Newlands, N/A</t>
  </si>
  <si>
    <t>4543c3e9-8b50-4b43-beba-031c9d54fc3e</t>
  </si>
  <si>
    <t>c6532a99-20bf-4176-afea-5cbc49501527</t>
  </si>
  <si>
    <t>will be applying for Helitack again</t>
  </si>
  <si>
    <t>6ed44f25-a570-48ba-afa1-33b61540152e</t>
  </si>
  <si>
    <t>a535b1b2-d6e0-47e6-b01f-34c214dc0c37</t>
  </si>
  <si>
    <t>73fd417f-5f6c-4923-aeba-18fc9a366bff</t>
  </si>
  <si>
    <t>Must be on with 46ee8df1-1215-425f-b0fd-dac4f539cb26
Where possible, please give me Saturday standbys, I start work at 6am on a Monday, if I go to a fire I can get away with one late morning, but not to many.</t>
  </si>
  <si>
    <t>7d186b3f-9026-4d34-b3d0-a677af844ef9</t>
  </si>
  <si>
    <t>7b20441c-59b3-48b5-bac2-28b8ab9cc9ed</t>
  </si>
  <si>
    <t>Must be on with eeb7b005-5b73-4491-8192-3162de381b32</t>
  </si>
  <si>
    <t>72944677-7875-4197-ae31-c1e80d9f0c34</t>
  </si>
  <si>
    <t>609e664c-15ee-4afe-b2a1-187435d0de90</t>
  </si>
  <si>
    <t>a3964179-f1db-47a7-8986-4e07d48faf64</t>
  </si>
  <si>
    <t>312ddb36-2bff-4427-ab5b-8e6e045e4650</t>
  </si>
  <si>
    <t>My career requires on call weekends and this can change, will inform the station.</t>
  </si>
  <si>
    <t>8aec8059-75d2-4c1e-90e1-05e0be50002d</t>
  </si>
  <si>
    <t>na</t>
  </si>
  <si>
    <t>cc00f8ae-a789-488c-98bc-179c073e7e3c</t>
  </si>
  <si>
    <t>419f379d-fe7a-4148-a6ed-70cff7f37e1e</t>
  </si>
  <si>
    <t>a376171d-c414-4eb8-a744-17ed8ae1fc28</t>
  </si>
  <si>
    <t>ffbc20e9-c35d-43ca-a055-721a8dacb0d6</t>
  </si>
  <si>
    <t>81d2fa12-db1e-4ace-9124-a55629bf307f</t>
  </si>
  <si>
    <t>b42117dd-863c-453f-bba0-f76858f2f34d</t>
  </si>
  <si>
    <t>7642ad08-2d0c-4462-afb0-552000352956</t>
  </si>
  <si>
    <t>6b8bfdb6-5a9e-4bfc-be0e-ba3dd02d742e</t>
  </si>
  <si>
    <t>We haven’t recieved our exam time table for next year yet, so I’m not 100% sure of the dates, but will sort that out if it needs to be.</t>
  </si>
  <si>
    <t>a11e7029-983d-4838-837e-d83eccc9f9e9</t>
  </si>
  <si>
    <t>570f6d3e-07ed-4c3f-b323-b6ec814cd3f8</t>
  </si>
  <si>
    <t>04c0b819-4154-4a86-a0c2-726c404408a2</t>
  </si>
  <si>
    <t>We're expecting our daughter (first child) at the end of January (ETA 26 Jan), so I've got a block of lot of no's for end January through February to accommodate for this.</t>
  </si>
  <si>
    <t>84ecfdd5-ca04-48d3-807a-07f54458d288</t>
  </si>
  <si>
    <t>0f0b573c-df94-45bf-9336-01a7a37cef83</t>
  </si>
  <si>
    <t>8547ff1e-a747-4c19-b3fe-813f07d82ff8</t>
  </si>
  <si>
    <t>d4875b2e-ac52-44fb-93b0-044d1d078e92</t>
  </si>
  <si>
    <t>1 extra as a firefighter, 1 extra stand by in a secondary role (eg: as a driver or planning)</t>
  </si>
  <si>
    <t>Specific request for November 15th 20225</t>
  </si>
  <si>
    <t>0b72e418-d733-4834-a178-f3f84be71698</t>
  </si>
  <si>
    <t>b5b46fd4-d75e-4023-8858-bbe0505184d6</t>
  </si>
  <si>
    <t>71535ceb-2ad3-408d-b6a1-1ea1108a6377</t>
  </si>
  <si>
    <t>e7e22542-906c-4f53-af39-d2deb0f3dae3</t>
  </si>
  <si>
    <t>31512974-2c3d-45f1-8e38-d022a12280cc</t>
  </si>
  <si>
    <t>Must be on with d6bfecb2-a27a-4d78-ab91-a9fec7323f96</t>
  </si>
  <si>
    <t>fe4343a0-6854-40dc-ae06-ed0d3e1ab1b2</t>
  </si>
  <si>
    <t>c9671322-f97b-4f02-928d-060e68a121ce</t>
  </si>
  <si>
    <t>a42107b3-7228-4e3f-b8a9-5158355a0ef9</t>
  </si>
  <si>
    <t>c2347b09-59c9-46a7-ab18-28c664dc118c</t>
  </si>
  <si>
    <t>5918aa6f-7fa6-4122-9e89-de4a8427a53c</t>
  </si>
  <si>
    <t>Saturday standbys OK</t>
  </si>
  <si>
    <t>86afe3f6-e350-4ee2-abb4-81e627f3470c</t>
  </si>
  <si>
    <t>0b384f7a-e454-447f-b18a-020a9f9e9635</t>
  </si>
  <si>
    <t>c4f2c2b4-3423-4a29-8d1d-67f5a945a84d</t>
  </si>
  <si>
    <t>259de336-b352-422e-98bf-0227b153d7d2</t>
  </si>
  <si>
    <t>99282b59-82d0-40d3-bf7c-b4646ae9d9c3</t>
  </si>
  <si>
    <t>485a963b-d041-4535-ab53-090c46c12b0a</t>
  </si>
  <si>
    <t>Can I please be put down for HDB standbys over STB standbys as much as possible.</t>
  </si>
  <si>
    <t>ecdd3808-2753-4748-ab41-57d46e5f19e5</t>
  </si>
  <si>
    <t>Ideally back to back standy's as i have to take full weekends off work (even if i'm only at vws for one of the days) and it would be great to limit the amount of days i have to take off work for. Totally understandable if this isnt possible though</t>
  </si>
  <si>
    <t>544777c4-ffb2-4e7f-88dc-a257399a331c</t>
  </si>
  <si>
    <t>251fec0c-6c37-4ab6-b131-c61d64b2c11d</t>
  </si>
  <si>
    <t xml:space="preserve">February 2026 - unsure for most of the month, will update necessary parties in the new year. 
March 2026 - unsure of university dates, so not committing. Will update in the new year.
April 2026 - unsure of university dates, so not committing. Will update in the new year.
</t>
  </si>
  <si>
    <t>7c4a5ce9-d43e-42ed-94c5-bb35fbe1fbd8</t>
  </si>
  <si>
    <t>Driver, Planning, Control</t>
  </si>
  <si>
    <t>03623462-87e9-4ea1-a75b-ab298fd03ebc</t>
  </si>
  <si>
    <t>b9a4c410-2017-40f9-8e8f-7578ca38280a</t>
  </si>
  <si>
    <t>Unable to do Standbys on Saturdays due to Sabbath.</t>
  </si>
  <si>
    <t>410b92f6-df2b-4f29-8dc1-59b753e4813d</t>
  </si>
  <si>
    <t>b2c3f0cb-eec2-4522-b714-df02afa34aba</t>
  </si>
  <si>
    <t>Hi, if possible can I please do mine as much as possible at the Stellenbosch base (instead of Helderberg). When a call-out comes I still need to sort the kids before taking the 40min drive, so the 1hour to base is a bit of a rush. Only where possible. Thank you</t>
  </si>
  <si>
    <t>9793fef7-c054-4ec2-83fd-06596ab60780</t>
  </si>
  <si>
    <t>af3a6d84-e316-40b1-9100-202b8854df94</t>
  </si>
  <si>
    <t>f2eb74a0-c908-4610-9de1-5907b07ab3f4</t>
  </si>
  <si>
    <t>13ff5803-e9ed-4dfe-87ce-5ce9f2753aed</t>
  </si>
  <si>
    <t>Dispatch Role</t>
  </si>
  <si>
    <t>None</t>
  </si>
  <si>
    <t>f1e9a2bf-c360-4bf6-8558-3acd56da679e</t>
  </si>
  <si>
    <t>a62a9def-0aa5-4f19-b04a-2b0b2c641456</t>
  </si>
  <si>
    <t>16ef6a47-9fe1-43ea-87f5-663edf2267af</t>
  </si>
  <si>
    <t>e255ca41-153d-41c5-9d15-c81edb8d8a0b</t>
  </si>
  <si>
    <t>Cant be on with Jeremy Rose</t>
  </si>
  <si>
    <t>5fb1fc9d-9896-4bf6-aaf9-24fa4d355b08</t>
  </si>
  <si>
    <t>fc0d1fa7-6528-45d1-8626-ac50a28ce540</t>
  </si>
  <si>
    <t>243157b9-cf6c-4327-987d-8f9404b3a1fb</t>
  </si>
  <si>
    <t>I have ticked most of the dates as available however I don't want to be on every shift.</t>
  </si>
  <si>
    <t>08c7d967-5f5a-400d-bcdd-8286f0669e59</t>
  </si>
  <si>
    <t>Logistics and Logistical Support</t>
  </si>
  <si>
    <t>d5b3e27e-88ab-4230-92e2-44161d405f76</t>
  </si>
  <si>
    <t>2fc3d489-9cf3-4130-9ace-d3df9519b706</t>
  </si>
  <si>
    <t>083a3bfc-e606-4d77-95f4-60fa82956233</t>
  </si>
  <si>
    <t>31b12ed7-1fa5-4e55-9f1c-6ba7164a9f74</t>
  </si>
  <si>
    <t>I will qualify but won't be available for fire duty this season.</t>
  </si>
  <si>
    <t>6f419105-0c1a-4d95-a1f5-e6cd1a30cf84</t>
  </si>
  <si>
    <t>cdf031f5-bc2d-4d8e-90a2-f59c0a4ecbf6</t>
  </si>
  <si>
    <t>c365f77b-ca19-44de-8299-34ea7e25b363</t>
  </si>
  <si>
    <t xml:space="preserve">Can do Saturday standbys.
Available on weekdays throughout February </t>
  </si>
  <si>
    <t>ba9f650f-0248-439d-812b-9e5bcf3580f5</t>
  </si>
  <si>
    <t>35a4aedf-191d-4208-8724-4adb5a4172fd</t>
  </si>
  <si>
    <t>6b72157d-e6e0-4231-aac1-6f60ca944367</t>
  </si>
  <si>
    <t>I know Stellenbosch is short of drivers. If needed - I am happy to do two weekends a month as a FF and Driver but not consecutively. I am also not sure of my December dates yet hence mostly No.</t>
  </si>
  <si>
    <t>b6ca7b81-3844-444d-8e26-0840944308be</t>
  </si>
  <si>
    <t>6155873a-1bc4-4129-9a45-8f10ebf27c62</t>
  </si>
  <si>
    <t>ed497030-08b7-47f5-87b3-b7708ab93256</t>
  </si>
  <si>
    <t>Stellenbosch Standby is not an option</t>
  </si>
  <si>
    <t>8b1b54f3-75db-403d-a065-edd4fb979460</t>
  </si>
  <si>
    <t xml:space="preserve">I am also planning on helping on Dispatch, The dates I am available for Dispatch are the exact same as these dates. 
Let me know if i need to fill this in again for dispatch </t>
  </si>
  <si>
    <t>2fe8e74b-68c5-4836-8438-2ac96ca217ff</t>
  </si>
  <si>
    <t>Note: all above dates are for planning.</t>
  </si>
  <si>
    <t>64247e33-f82d-436a-a06f-1581a30d513e</t>
  </si>
  <si>
    <t>bf273c09-2317-43c0-bead-94eb79214434</t>
  </si>
  <si>
    <t>c905afcd-8022-4954-8827-76be55165604</t>
  </si>
  <si>
    <t>1609c509-2b1f-43d0-8a67-475a2ebf8fe3</t>
  </si>
  <si>
    <t>My studies start again in February so I can't say when I am available, however I will be more than willing to help out or fall in when needed on shorter notice closer to the time.</t>
  </si>
  <si>
    <t>0a12a9da-1985-4a29-a8b1-9eea5bf81acd</t>
  </si>
  <si>
    <t>I am a driver candidate and would like as many opportunities to drive as possible during standby.</t>
  </si>
  <si>
    <t>21c1fa65-cdc0-4d94-b471-29c5a96a940c</t>
  </si>
  <si>
    <t>0fb1540e-685c-4125-a9c7-c6c5adb2ad5d</t>
  </si>
  <si>
    <t>f777d2a5-7066-4db0-a878-aaed32df72bb</t>
  </si>
  <si>
    <t>22094982-6371-4f93-a578-0ca91ddbe579</t>
  </si>
  <si>
    <t>522ce146-bd45-4e51-8bc2-17541f1e4a50</t>
  </si>
  <si>
    <t>2bd53938-e17e-4f7d-9c8c-2829867ff6c1</t>
  </si>
  <si>
    <t>284697b6-3588-4e91-b2c9-5fb96e635123</t>
  </si>
  <si>
    <t>b2dfaa56-d113-40c0-add5-2734a21f3586</t>
  </si>
  <si>
    <t>d1a1d3f7-07d2-4207-8279-a08cdfe85f91</t>
  </si>
  <si>
    <t>1ed18728-f60a-4524-ac43-7a58b69a99f1</t>
  </si>
  <si>
    <t>09a3ea12-6309-41fb-90f2-6f190601a25b</t>
  </si>
  <si>
    <t>47c2acdb-7aa1-4f5f-a98f-536eb7a4b1a4</t>
  </si>
  <si>
    <t>a2ed2ea1-e41d-4cb4-be80-6b85e03c2fc5</t>
  </si>
  <si>
    <t>I can do crew driver and planning immediately
Skid driver from mid November
FF and CL from January</t>
  </si>
  <si>
    <t>e5996b1a-9bd6-48da-9404-78f011a5377e</t>
  </si>
  <si>
    <t>db6bc63a-89fa-4e81-ba56-2e8688d091bf</t>
  </si>
  <si>
    <t>I really want to do my driver eval so I can drive this season</t>
  </si>
  <si>
    <t>894e35d3-5d89-410c-906f-3f9976f07233</t>
  </si>
  <si>
    <t>Happy with either days</t>
  </si>
  <si>
    <t>07f70f6e-3c74-449d-bd5a-aeb7ae8cd1a6</t>
  </si>
  <si>
    <t>2644e420-6fa8-484f-bd58-1f05104677e8</t>
  </si>
  <si>
    <t>62ed5d8d-4dbf-464b-b8f3-4b2cd2c973e2</t>
  </si>
  <si>
    <t>Must be on with d4472850-8a5d-4c0e-bdaa-4e36076302d0</t>
  </si>
  <si>
    <t>837e6dc1-a0cc-42dc-add0-e43ee86aff21</t>
  </si>
  <si>
    <t>3996ff49-498a-4859-a294-a373be8de6ba</t>
  </si>
  <si>
    <t>New recruit driver only</t>
  </si>
  <si>
    <t>98a11dec-35ee-4f9c-a441-1a13c0f9862f</t>
  </si>
  <si>
    <t>5a2dc533-862d-41c1-8636-b48a93a23f04</t>
  </si>
  <si>
    <t>154c6da7-561a-4464-845b-ae0e52455e0e</t>
  </si>
  <si>
    <t>Unsure of if I’ll be available in march/April next year(2026)</t>
  </si>
  <si>
    <t>6cfff382-41d3-47c0-9b82-298af1eb0867</t>
  </si>
  <si>
    <t>For my Sunday stand bys I have church until 12 so a slot after 12 will be best for me on those days</t>
  </si>
  <si>
    <t>7d90a629-259b-4303-ae12-fb450e97429d</t>
  </si>
  <si>
    <t>cdba785f-8c89-4e1d-b83f-fd01554268c2</t>
  </si>
  <si>
    <t>If at all possible I would like any standby's I am allocated from Feb onwards to be at STB / HDB</t>
  </si>
  <si>
    <t>84779b24-3da8-4088-b4cc-2627fd4b9cdf</t>
  </si>
  <si>
    <t>b36999fa-bbdd-44f5-abaf-b36762dc5953</t>
  </si>
  <si>
    <t>4400b262-27d0-429f-b5c8-8e43b330cc4c</t>
  </si>
  <si>
    <t>0d76fe11-5ab3-43d8-9867-61b880cd3e5a</t>
  </si>
  <si>
    <t xml:space="preserve">I'll be taking majority Air Boss Trainee standby shifts at the airfield from Jan to March. 
Willing to do a couple driver standbys throughout but will also have dispatch supervisor duties. </t>
  </si>
  <si>
    <t>13a93f32-7296-4db6-9072-42c8ae1100fa</t>
  </si>
  <si>
    <t>229a04bd-576d-4025-b078-efc356421af6</t>
  </si>
  <si>
    <t>4eb23d83-ad04-4902-9861-cd529fa59949</t>
  </si>
  <si>
    <t>Must be on with c63f6097-2c95-4b5e-acb1-c4e79e4c52d5</t>
  </si>
  <si>
    <t>656762b8-9a09-438e-9d10-2d5863a2dea8</t>
  </si>
  <si>
    <t>Please bias FF standbys from December onwards if possible -- final stages of calf rehab going on currently.</t>
  </si>
  <si>
    <t>bed09426-a00d-4c7c-b4cd-c4c8d6e86767</t>
  </si>
  <si>
    <t>6a51fe34-f973-4a13-b905-acaf7762f1e3</t>
  </si>
  <si>
    <t>c29d0438-41c1-4fb2-9eb9-264f95d6111a</t>
  </si>
  <si>
    <t>6bb9dba1-6902-427d-a833-9620cef566aa</t>
  </si>
  <si>
    <t>48ce16c1-a830-40f8-a3fd-2f773f62c0e4</t>
  </si>
  <si>
    <t>98771ff5-530e-493b-bc8b-2bb92cc35983</t>
  </si>
  <si>
    <t>b85e43cd-fc22-458a-be1c-03823fcd58ab</t>
  </si>
  <si>
    <t>c824a641-b532-4af9-9d12-977fb3b2c66f</t>
  </si>
  <si>
    <t>10e886d3-5e96-4407-8957-be031052b72a</t>
  </si>
  <si>
    <t>Helderberg only standbys.
Driver only for standbys.</t>
  </si>
  <si>
    <t>2d2cbd29-47f2-47e8-b249-4b7bed29f872</t>
  </si>
  <si>
    <t>c55f9ab9-55a0-4288-b21d-1247242fab41</t>
  </si>
  <si>
    <t>ca126638-ed8d-4db9-9a41-cafb4933e992</t>
  </si>
  <si>
    <t>5b2bf82a-d6b2-4cb3-a746-1e47fbdafd61</t>
  </si>
  <si>
    <t>bc0ab80c-202f-48c6-9cdb-c8d9c7f62162</t>
  </si>
  <si>
    <t>Available for control standbys on the selected dates</t>
  </si>
  <si>
    <t>e554f2f2-0858-4ade-a16e-092128a256f7</t>
  </si>
  <si>
    <t>be054dc5-e45c-4ce3-af27-7d96c05185df</t>
  </si>
  <si>
    <t>must be on with 0a928a88-2c09-4827-9fbb-4943318f0814
i work on Saturdays, so sunday standby dates are preferred</t>
  </si>
  <si>
    <t>b842684a-6aaf-4b23-a5f4-9633f9319785</t>
  </si>
  <si>
    <t>a256b8e5-3549-4cc7-aca3-a508398a1935</t>
  </si>
  <si>
    <t>2bebe3cd-6a80-4c83-9ec9-1d855da40425</t>
  </si>
  <si>
    <t>Could I please request only 4 stand bys in total. 2 at Newlands and 2 at HDB/STB, reason is that my work is mainly on weekends and can’t afford to lose out there. I usually respond during the weeks to make up for it. Thanks!</t>
  </si>
  <si>
    <t>a2903896-f042-464a-a612-1b6894d846f4</t>
  </si>
  <si>
    <t>7afc3306-357b-4688-9690-a849e6a471e9</t>
  </si>
  <si>
    <t>64bc9ae1-659d-46fd-a4af-e007e35e1d97</t>
  </si>
  <si>
    <t>f1307528-a529-4eb0-9b43-d44b0dbd5f8c</t>
  </si>
  <si>
    <t>013abc1a-3775-402c-9d8b-d4582957136a</t>
  </si>
  <si>
    <t>15b5198e-f9a7-4e19-8204-9d569410e24f</t>
  </si>
  <si>
    <t>a3d02fe7-0140-4cf2-be6e-c61ea7631064</t>
  </si>
  <si>
    <t>d96ee4a1-31b8-4340-9382-1bba3f7270dd</t>
  </si>
  <si>
    <t>0b463554-c421-423f-b357-8f8a26a96163</t>
  </si>
  <si>
    <t>Must be on with b0555970-08c9-46d1-b986-9f3044c0d01f</t>
  </si>
  <si>
    <t>e0d87d2a-ea95-434b-8a48-a774d74f4bfe</t>
  </si>
  <si>
    <t>b1dcabd7-c3a6-4386-87d9-be6d7014faf1</t>
  </si>
  <si>
    <t>Please put me on standbys with (3a807d0e-bedc-4c28-87c4-ebf40d389afd) for travelling purposes</t>
  </si>
  <si>
    <t>47ed41ca-7bfe-4638-b729-059cbfd3fcbf</t>
  </si>
  <si>
    <t>0a03a20f-58a0-4ea7-8a18-ee53363bd69e</t>
  </si>
  <si>
    <t>The double day standby for STB/HDB is going to be extremely hard for me to commit to so this is something I would like you to reconsider? especially the fact that there  is so much unpredictability for the whole weekend and not just 24hr.</t>
  </si>
  <si>
    <t>f39386d8-a1b1-4395-8a5d-9b2e9f4511ae</t>
  </si>
  <si>
    <t>38f598cc-047f-4b44-acf6-0ff0a0f66aa8</t>
  </si>
  <si>
    <t>ce7067b2-e2e3-4ee5-a6c3-5518e7b990b1</t>
  </si>
  <si>
    <t>a7e1ce7a-cfe1-4d76-8812-523a6f7c08ca</t>
  </si>
  <si>
    <t>bb5d9ee2-e07c-4abf-ad88-18cc45e28bcf</t>
  </si>
  <si>
    <t>I am currently on 2 weeks standby a month for Overstrand but can swop dates if I know in advance. I will also travel for work on occasion but these dates are not finalized. I am very flexible to trade dates if needed and also to do additional standby if needed.
Being based in Bettys Bay it would be great if Helderberg were my home standby base as I am a little over an hour from STB base.I can make a plan to be in the area if needed.</t>
  </si>
  <si>
    <t>e133ca0a-c014-4e44-ac86-be9e0b59537b</t>
  </si>
  <si>
    <t xml:space="preserve">I can only do Friday night and Saturday. I need to be home by Sunday 13h00 latest as I have kids change over on a Sunday at 15h00 every weekend. 
Every second weekend I have my kids in my sole care. So, I cant be available for standby. 
I am away for most of December overseas. 
I am harvesting and making wine this year so most of February is unknown at this point. </t>
  </si>
  <si>
    <t>26bbd749-4478-45e8-a383-edf86de79328</t>
  </si>
  <si>
    <t>10ac1613-9172-42eb-a4af-d8c8dcc36910</t>
  </si>
  <si>
    <t>a775f688-61a9-432e-9a8a-39043c55de37</t>
  </si>
  <si>
    <t>3b00dc65-9b96-4af4-907d-d16d5695c2fd</t>
  </si>
  <si>
    <t>87226e47-1e7d-40a6-ba29-431e32367f7c</t>
  </si>
  <si>
    <t>fcf03e52-7c5e-47cf-8172-fb3fa3d3650b</t>
  </si>
  <si>
    <t>55206ea7-a827-4544-b37f-91b4701b65a3</t>
  </si>
  <si>
    <t>193ae22e-bea7-43e6-a44b-a99456e0e016</t>
  </si>
  <si>
    <t>7be5c85c-6197-43e9-80dd-ad3d990b6fe6</t>
  </si>
  <si>
    <t>b0555970-08c9-46d1-b986-9f3044c0d01f</t>
  </si>
  <si>
    <t>Must be on with 0b463554-c421-423f-b357-8f8a26a96163</t>
  </si>
  <si>
    <t>4d7cfb6b-f459-479d-a27c-19e525f04e51</t>
  </si>
  <si>
    <t>1 extra stand by in a secondary role (eg: as a driver or planning), If NWL helitack is run again this year, I would like to opt in</t>
  </si>
  <si>
    <t>9e400811-540a-4d61-8165-540e77ec8a14</t>
  </si>
  <si>
    <t>I hope to qualify as a driver and firefighter.
However, I want standbys (and other deployments) as a driver ONLY.</t>
  </si>
  <si>
    <t>0cb1b1fb-7b0d-432f-935a-6bf7f42e7e0f</t>
  </si>
  <si>
    <t>With the event load over the next 4 months, I'd like to be the second on standby shifts and not the main / lead planner.</t>
  </si>
  <si>
    <t>444c166e-48dc-4778-bb41-3f5b8a2fa40e</t>
  </si>
  <si>
    <t>I am not qualified as a firefighter this year but have just qualified for Planning and Logistical Support.</t>
  </si>
  <si>
    <t>b035258e-f2f8-4192-bece-fbf6b64c350f</t>
  </si>
  <si>
    <t>3e69de46-1f4f-4bf8-bcb4-3bd77a9cf040</t>
  </si>
  <si>
    <t>0a928a88-2c09-4827-9fbb-4943318f0814</t>
  </si>
  <si>
    <t>Must be on with</t>
  </si>
  <si>
    <t>e904021f-805f-4fd6-af72-ba6173d0adde</t>
  </si>
  <si>
    <t>b595aaf6-d6b1-4ce4-9268-2e681aa2e07a</t>
  </si>
  <si>
    <t>c94c914c-818c-471c-9496-b9104dbee750</t>
  </si>
  <si>
    <t>103935c7-1360-485c-9767-ce4be9b19ea0</t>
  </si>
  <si>
    <t>e70ecf5c-3019-48cc-9675-97a4f1e6dde6</t>
  </si>
  <si>
    <t>71661f88-69af-4a4b-b991-943ff3a3babc</t>
  </si>
  <si>
    <t>eeb7f110-af0b-4b1c-8228-af63b1a1fb6f</t>
  </si>
  <si>
    <t>1de2d75f-1695-4d15-b960-2c4f731f5d1d</t>
  </si>
  <si>
    <t>3d44b69f-7020-4fbe-bbe4-59a1469ac3fd</t>
  </si>
  <si>
    <t>South Peninsula, N/A</t>
  </si>
  <si>
    <t>f5fef72b-3de5-426f-9c12-dd62d1edb4bc</t>
  </si>
  <si>
    <t>ba6f6170-d672-4c05-9a14-6ebfc8bd92be</t>
  </si>
  <si>
    <t>21d06740-0eed-4962-9d2e-b86722bf36d0</t>
  </si>
  <si>
    <t>0230e24f-2ddd-4f7c-bc20-12df8000da70</t>
  </si>
  <si>
    <t>7363346a-f0b3-498d-a6ef-8fae3d8fef86</t>
  </si>
  <si>
    <t>STB base is greatly preferred
Saturday readiness is preferred as church is on Sunday</t>
  </si>
  <si>
    <t>43da38a6-f3bb-42f0-aee7-a37e472148be</t>
  </si>
  <si>
    <t>5e2a2559-8d94-4b60-a26a-c98fd479d583</t>
  </si>
  <si>
    <t>b5573105-f5cf-48b6-b5e0-268006caeba8</t>
  </si>
  <si>
    <t>Prefer stacking my standbys in November, December, January if possible.</t>
  </si>
  <si>
    <t>6b3e4616-81b4-410e-a28c-ca4d13bfb865</t>
  </si>
  <si>
    <t>0ed3f298-8e1b-4aab-aa20-26f52fcc3df9</t>
  </si>
  <si>
    <t>0bce89a0-fd2b-47b2-a592-d65e15739ead</t>
  </si>
  <si>
    <t>9aa499c4-b996-4a2c-9ec9-7cdf20445361</t>
  </si>
  <si>
    <t>d8e64b86-e762-49b0-8fcf-e4fa767cb1f0</t>
  </si>
  <si>
    <t>Control Role</t>
  </si>
  <si>
    <t>63a57e55-948f-4ce3-9a54-72ac1f61ca96</t>
  </si>
  <si>
    <t>I would prefer more standbys during November/December/January than in Feb/March/April</t>
  </si>
  <si>
    <t>9712ea3d-386b-4405-97da-2721cbf401f3</t>
  </si>
  <si>
    <t>b2768394-3fcb-4a15-9c16-cf0707a80e71</t>
  </si>
  <si>
    <t>853b24c3-6efe-4508-b11a-d8eb24f4c130</t>
  </si>
  <si>
    <t>8f0d73fc-c5dd-4b44-9040-c6709a8ed54f</t>
  </si>
  <si>
    <t>1c30300d-8d81-46e3-bb4a-43d3cc3a55e2</t>
  </si>
  <si>
    <t>9109f8b3-bbd5-4a6a-8f8f-0d79bbab83d0</t>
  </si>
  <si>
    <t>Happy to help out wherever I can</t>
  </si>
  <si>
    <t>4e38b68c-cff2-4916-b224-291eb8fe4ac4</t>
  </si>
  <si>
    <t>d6bfecb2-a27a-4d78-ab91-a9fec7323f96</t>
  </si>
  <si>
    <t>eeb7b005-5b73-4491-8192-3162de381b32</t>
  </si>
  <si>
    <t>Must be on with 31512974-2c3d-45f1-8e38-d022a12280cc</t>
  </si>
  <si>
    <t>5b108afa-5ba8-46b7-b6ae-0e027b0d1ff2</t>
  </si>
  <si>
    <t>I would like to do more standbys than the minimum amount; as firefighter, ACL and in planning at NWL.
I would like to mainly do my standbys as firefighter and ACL at SPS, extras may be at SPS or NWL. Thanks</t>
  </si>
  <si>
    <t>0cdb4bb1-a12c-4b11-87a1-69d48588e7d3</t>
  </si>
  <si>
    <t>98ce8e6f-fb79-4a83-86ed-9497742988bd</t>
  </si>
  <si>
    <t>c6c2e4d9-761f-4815-b4e5-267ca38a5060</t>
  </si>
  <si>
    <t>I will also be a qualified driver by fire season.</t>
  </si>
  <si>
    <t>4c89765d-045d-4961-99c5-0019d89c55a1</t>
  </si>
  <si>
    <t>1. Many of my Saturday 'No's are due to Stormer's Games. Have 4 season tixs and happy to share with 3 of the crew if we could do standby at the DHL stadium... 
2. Happy to do more than the minimum standbys. 
3. Happy to do NWL standby on Saturday and SPS on Sunday or vice versa.</t>
  </si>
  <si>
    <t>a1334e1a-6f32-4949-afd7-d6d9e1152c6a</t>
  </si>
  <si>
    <t>the normal, Ramadaan i'm unavailable</t>
  </si>
  <si>
    <t>c7ea8bf1-ae3c-44c7-a2cc-ed505006b1f6</t>
  </si>
  <si>
    <t>e9f8f26c-8bb5-48b3-93ce-612b70a5f7d8</t>
  </si>
  <si>
    <t>4ad9bfeb-9655-42f8-bf80-58d1b6afa678</t>
  </si>
  <si>
    <t>a9abff7c-379e-49d8-a28d-1cf48656637b</t>
  </si>
  <si>
    <t>b34b1320-430e-49dd-a7a5-30d973f03560</t>
  </si>
  <si>
    <t>dbda1347-06b9-4ec8-967e-81a267602e10</t>
  </si>
  <si>
    <t>d416645a-79a0-4876-a890-144a1503a40f</t>
  </si>
  <si>
    <t>ef5ce2c2-da48-40a9-9bd4-e507febf6d35</t>
  </si>
  <si>
    <t>c63f6097-2c95-4b5e-acb1-c4e79e4c52d5</t>
  </si>
  <si>
    <t>Must be on with 4eb23d83-ad04-4902-9861-cd529fa59949</t>
  </si>
  <si>
    <t>4f1558e4-e461-42d7-98fb-9dde40482817</t>
  </si>
  <si>
    <t>ee926d6b-e294-434c-af97-b91a2f8f5d2f</t>
  </si>
  <si>
    <t>3e3abb7f-95d1-4eef-8c07-c71c99146d2e</t>
  </si>
  <si>
    <t>dabb906d-18b4-4d41-b446-6583ce6b8399</t>
  </si>
  <si>
    <t>95a25a54-af9a-480e-b8be-70e630cf70c8</t>
  </si>
  <si>
    <t>I am (should I pass my evals and am selected) joining the helitack programme this year.</t>
  </si>
  <si>
    <t>babafb6d-6dd7-48c2-b00b-f11e18de27e4</t>
  </si>
  <si>
    <t>62ec90a5-b4ec-46da-acb4-d08b77ef8c86</t>
  </si>
  <si>
    <t>Possibly only qualifying as a driver this year.
Would like to lead a crew as skid driver/CL.</t>
  </si>
  <si>
    <t>cdaab777-edb4-43f0-86f5-a412f267df57</t>
  </si>
  <si>
    <t>99555346-6927-4ceb-818c-e7d53b722046</t>
  </si>
  <si>
    <t>I am unfortunately only available to do Standby's at Helderberg Base (HDB)
That is for any and all roles that I am qualified in.</t>
  </si>
  <si>
    <t>c8d5c59a-dea1-4903-b44c-271b38c23e07</t>
  </si>
  <si>
    <t>i will be receiving an updated schedule of my availability for Jan-April.  will update as soon as that info is available</t>
  </si>
  <si>
    <t>790850d5-9599-4bd6-b7ca-43b7033e4c03</t>
  </si>
  <si>
    <t>d4214da9-d1a1-4d6d-b283-13e37738d56b</t>
  </si>
  <si>
    <t>Logistical Support</t>
  </si>
  <si>
    <t>d5fd6a7b-c48f-464f-b071-1d4dd8dceffa</t>
  </si>
  <si>
    <t>8ec36795-b19a-40ed-9c5c-53e0c76f4131</t>
  </si>
  <si>
    <t>3a807d0e-bedc-4c28-87c4-ebf40d389afd</t>
  </si>
  <si>
    <t>Please put me on standbys with (b1dcabd7-c3a6-4386-87d9-be6d7014faf1) for traveling purposes</t>
  </si>
  <si>
    <t>afd680c7-5750-4905-890b-fc16daf217bd</t>
  </si>
  <si>
    <t>f6f35881-2a0d-4cc2-beb0-02eef7361d94</t>
  </si>
  <si>
    <t>If there’s any issue with the dates, for example, if I selected Saturday but you need me on Sunday (or vice versa), please let me know and I’ll check my availability.</t>
  </si>
  <si>
    <t>14941c3e-7d83-4b92-aa58-537837bcd938</t>
  </si>
  <si>
    <t>15871ddb-8931-4660-8e70-9d4c6b5f67d2</t>
  </si>
  <si>
    <t>16c3ef53-d83e-4a8e-bc45-4a010a89bdc4</t>
  </si>
  <si>
    <t>d5b459e5-0b33-4dc0-ae5a-065d179bbe3d</t>
  </si>
  <si>
    <t>Must be on with 91e1f749-d182-4db5-ad0c-e849cd79eeb6</t>
  </si>
  <si>
    <t>d3bc5760-e1bd-4ca0-a513-c19e58f7bf2f</t>
  </si>
  <si>
    <t>94aa83bc-e29a-4d6a-8e1e-7e83f6e9b220</t>
  </si>
  <si>
    <t>96eeb718-f9d3-46d9-b6dd-d3eaa124fadf</t>
  </si>
  <si>
    <t>Happy to take on more than the required standby's if required</t>
  </si>
  <si>
    <t>b4e6a6ad-b5cc-4c82-b8d6-b4a27c29166b</t>
  </si>
  <si>
    <t>Newlands, South Peninsula</t>
  </si>
  <si>
    <t>5f839aab-13f8-4ec2-989a-25a9f2581a95</t>
  </si>
  <si>
    <t>Hi, there is high potential I will be travelling overseas for work in the beginning of 2026. Unfortunately, nothing has been confirmed yet so I have made myself available where I can, but at all possible to limit my standbys over Jan, Feb, early March would be appreciated - thanks</t>
  </si>
  <si>
    <t>af90294b-1930-49d8-938d-26de13e58ca3</t>
  </si>
  <si>
    <t>91e1f749-d182-4db5-ad0c-e849cd79eeb6</t>
  </si>
  <si>
    <t>Must be on with d5b459e5-0b33-4dc0-ae5a-065d179bbe3d</t>
  </si>
  <si>
    <t>3cec1a4c-13ee-40c3-86d2-9c855aab94fe</t>
  </si>
  <si>
    <t>I can do Saturdays</t>
  </si>
  <si>
    <t>df7a6410-3ccd-40bb-866b-af777c867c9f</t>
  </si>
  <si>
    <t>none</t>
  </si>
  <si>
    <t>46ee8df1-1215-425f-b0fd-dac4f539cb26</t>
  </si>
  <si>
    <t>Must be on with 73fd417f-5f6c-4923-aeba-18fc9a366bff
If possible, please can the majority of my standby's be allocated in Dec/Jan as I have less work commitments - I don't mind having consecutive weekends.</t>
  </si>
  <si>
    <t>92061004-e601-453c-8cca-cc912862761e</t>
  </si>
  <si>
    <t>a9bcf38b-2d52-4231-aa9a-bc409aa66ab8</t>
  </si>
  <si>
    <t>4c8776e1-893f-4ba1-8f6e-efe41adc0556</t>
  </si>
  <si>
    <t>I unfortunately work every second Saturday so I have to do Sunday stand-bys &amp; Dec-Jan is our busiest time so I will try to pick up stand bys if &amp; when I can.</t>
  </si>
  <si>
    <t>c0b9a04d-b74d-435c-a9be-f32840a7c7c4</t>
  </si>
  <si>
    <t>4faa654f-edb7-4e0c-83c1-5e877f91f026</t>
  </si>
  <si>
    <t>58f12d06-f13d-4376-9f9d-e0bd83d7083b</t>
  </si>
  <si>
    <t>df509083-5420-4674-9a66-680bd6a931e6</t>
  </si>
  <si>
    <t>2763c169-e3f3-478f-8616-4d072900b205</t>
  </si>
  <si>
    <t>ecf6fef8-ba71-4aca-b172-ffb0439f8e6e</t>
  </si>
  <si>
    <t>*December would be preferred as I am student and working, all my assignments start again in February. 
*Usually my assignments are due on a Sunday so I may have to change dates once the calendar has been finalised for 2026.
*Usually my assignments are due on a Sunday, so would be easier to complete by standby and then Sunday I can use as an emergency day for assignments.</t>
  </si>
  <si>
    <t>473666e5-0989-4b8e-9ae7-556721faaacf</t>
  </si>
  <si>
    <t>c8157180-e458-4446-b0dc-5000dad05286</t>
  </si>
  <si>
    <t>be82a82a-80d0-4090-bdef-c2d872bb7172</t>
  </si>
  <si>
    <t>I have a lot of market weekends throughout the year. The 2026 dates of some have not been set - so my availability may shift. It this is the case, I will gauge who is available got swoops through the right processes.</t>
  </si>
  <si>
    <t>3875c6a1-32bf-43d1-9537-8c81aaa1a0e7</t>
  </si>
  <si>
    <t>Unfortunately at this point I can not commit to a standby on a Sunday as I work most Sundays.</t>
  </si>
  <si>
    <t>f3d2dd4c-ccda-486c-95fa-a827b19edf6f</t>
  </si>
  <si>
    <t>729a23d6-e303-4900-96ee-e68aa0272aa1</t>
  </si>
  <si>
    <t>dc4b71a6-0a82-4bdd-a6d3-2ebd292b55b9</t>
  </si>
  <si>
    <t>d9ff4873-70b7-4c91-894b-d88c570fdacd</t>
  </si>
  <si>
    <t>5cd6c2a9-080b-481e-afb1-be05c8a0526c</t>
  </si>
  <si>
    <t>258ecd94-5bd9-42ca-910c-80527f0184ee</t>
  </si>
  <si>
    <t>I do have Mondays and usually one other weekday off should there be any special callouts.</t>
  </si>
  <si>
    <t>75c05bae-00d4-4a9f-8c02-2aed9767d0ab</t>
  </si>
  <si>
    <t>4f6c8181-f39d-4428-93e9-762b2c0ee590</t>
  </si>
  <si>
    <t>Name</t>
  </si>
  <si>
    <t>November dates [Wednesday, 26 November 2025 - Tuesday, 2 December 2025]</t>
  </si>
  <si>
    <t>December dates [Wednesday, 3 December 2025 - TTuesday, 9 December 2025]</t>
  </si>
  <si>
    <t>December dates [Wednesday, 10 December 2025 - Tuesday, 16 December 2025]</t>
  </si>
  <si>
    <t>December dates [Wednesday, 17 December 2025 - Tuesday, 23 December 2025]</t>
  </si>
  <si>
    <t>December dates [Wednesday, 24 December 2025 - Tuesday, 30 December 2025]</t>
  </si>
  <si>
    <t>December dates [Wednesday, 31 December 2025 - Tuesday, 6 January 2026]</t>
  </si>
  <si>
    <t>January dates [Wednesday, 7 January 2026 - Tuesday, 13 January 2026]</t>
  </si>
  <si>
    <t>January dates [Wednesday, 14 January 2026 - Tuesday, 20 January 2026]</t>
  </si>
  <si>
    <t>January dates [Wednesday, 21 January 2026 - Tuesday, 27 January 2026]</t>
  </si>
  <si>
    <t>January dates [Wednesday, 28 January 2026 - Tuesday, 3 February 2026]</t>
  </si>
  <si>
    <t>February dates [Wednesday, 4 February 2026 - Tuesday, 10 February 2026]</t>
  </si>
  <si>
    <t>February dates [Wednesday, 11 February 2026 - Tuesday, 17 February 2026]</t>
  </si>
  <si>
    <t>February dates [Wednesday, 18 February 2026 - Tuesday, 24 February 2026]</t>
  </si>
  <si>
    <t>February dates [Wednesday, 25 February 2026 - Tuesday, 3 March 2026]</t>
  </si>
  <si>
    <t>March dates [Wednesday, 4 March 2026 - Tuesday, 10 March 2026]</t>
  </si>
  <si>
    <t>March dates [Wednesday, 11 March 2026 - Tuesday, 17 March 2026]</t>
  </si>
  <si>
    <t>March dates [Wednesday, 18 March 2026 - Tuesday, 24 March 2026]</t>
  </si>
  <si>
    <t>March dates [Wednesday, 25 March 2026 - Tuesday, 31 March 2026]</t>
  </si>
  <si>
    <t>April dates [Wednesday, 1 April 2026 - Tuesday, 7 April 2026]</t>
  </si>
  <si>
    <t>April dates [Wednesday, 8 April 2026 - Tuesday, 14 April 2026]</t>
  </si>
  <si>
    <t>April dates [Wednesday, 15 April 2026 - Tuesday, 21 April 2026]</t>
  </si>
  <si>
    <t>April dates [Wednesday, 22 April 2026 - Tuesday, 28 April 2026]</t>
  </si>
  <si>
    <t>November Dates [28 November - 30 November]</t>
  </si>
  <si>
    <t>December Dates [5 December - 7 December]</t>
  </si>
  <si>
    <t>December Dates [12 December - 14 December]</t>
  </si>
  <si>
    <t>December Dates [19 December - 21 December]</t>
  </si>
  <si>
    <t>December Dates [26 December - 28 December]</t>
  </si>
  <si>
    <t>January Dates [2 January - 4 January]</t>
  </si>
  <si>
    <t>January Dates [9 January - 11 January]</t>
  </si>
  <si>
    <t>January Dates [16 January - 18 January]</t>
  </si>
  <si>
    <t>January Dates [23 January - 25 January]</t>
  </si>
  <si>
    <t>January Dates [30 January - 1 February]</t>
  </si>
  <si>
    <t>February Dates [6 February - 8 February]</t>
  </si>
  <si>
    <t>February Dates [13 February - 15 February]</t>
  </si>
  <si>
    <t>February Dates [20 February - 22 February]</t>
  </si>
  <si>
    <t>February Dates [27 February - 1 March]</t>
  </si>
  <si>
    <t>March Dates [6 March - 8 March]</t>
  </si>
  <si>
    <t>March Dates [13 March - 15 March]</t>
  </si>
  <si>
    <t>March Dates [20 March - 22 March]</t>
  </si>
  <si>
    <t>March Dates [27 March - 29 March]</t>
  </si>
  <si>
    <t>April Dates [3 April - 5 April]</t>
  </si>
  <si>
    <t>April Dates [10 April - 12 April]</t>
  </si>
  <si>
    <t>April Dates [17 April - 19 April]</t>
  </si>
  <si>
    <t>April Dates [24 April - 26 April]</t>
  </si>
  <si>
    <t>d92c8113-b01c-48e3-a153-cac68ee5c991</t>
  </si>
  <si>
    <t>JR Dispatch Role</t>
  </si>
  <si>
    <t>aab0739d-0066-441a-ba0e-d7b5933f42cb</t>
  </si>
  <si>
    <t>Just thanks. That's all.</t>
  </si>
  <si>
    <t>SNR Dispatch Role</t>
  </si>
  <si>
    <t>Yesx</t>
  </si>
  <si>
    <t xml:space="preserve">Would prefer dispatch and control shifts not to overlap. </t>
  </si>
  <si>
    <t>OPS Dispatch Role</t>
  </si>
  <si>
    <t xml:space="preserve">I am currently seeking alternative employment, so my availability is likely to change. </t>
  </si>
  <si>
    <t>Nope</t>
  </si>
  <si>
    <t>This is the best I can do for now, with being on duty the whole weekend. I will be able to take over and cover for the day or a night, partially on other weekends, to give others a break.</t>
  </si>
  <si>
    <t>OPS Dispatch Role,Control Primary</t>
  </si>
  <si>
    <t>Would preffer is Control and Dispatch overlap</t>
  </si>
  <si>
    <t>VWS Standby Roster 
2025 / 2026</t>
  </si>
  <si>
    <t xml:space="preserve">Last updated </t>
  </si>
  <si>
    <t>Oranage indiactes tranee Crew Leaders</t>
  </si>
  <si>
    <r>
      <rPr>
        <b/>
        <sz val="9"/>
        <color rgb="FFFFFFFF"/>
        <rFont val="Raleway, Arial"/>
      </rPr>
      <t xml:space="preserve">If you can no longer make a standby duty assigned to you, you must find a qualified volunteer willing to SWAP. 
Swaps are like for like: e.g., CL for CL, ACL for ACL, FF for FF, Driver for Driver, NR for NR. Refer to the Qualifications tab to confirm.
</t>
    </r>
    <r>
      <rPr>
        <b/>
        <sz val="9"/>
        <color rgb="FFFFD101"/>
        <rFont val="Raleway, Arial"/>
      </rPr>
      <t xml:space="preserve">Notify your ops manager ASAP of the swap so the roster can be updated.
</t>
    </r>
    <r>
      <rPr>
        <b/>
        <sz val="9"/>
        <color rgb="FFFFFFFF"/>
        <rFont val="Raleway, Arial"/>
      </rPr>
      <t xml:space="preserve">
Public Holidays and Special Standby duties are at the bottom of the sheet.</t>
    </r>
  </si>
  <si>
    <t>Blue font indicates Truck drivers and assistant truck drivers</t>
  </si>
  <si>
    <t>Yellow shading: New Recruits</t>
  </si>
  <si>
    <t>Pink shading: Training drive required. 
Drivers with # are not yet signed off.</t>
  </si>
  <si>
    <r>
      <rPr>
        <b/>
        <sz val="9"/>
        <color rgb="FFFF0000"/>
        <rFont val="Raleway"/>
      </rPr>
      <t xml:space="preserve">Red </t>
    </r>
    <r>
      <rPr>
        <b/>
        <sz val="9"/>
        <color theme="1"/>
        <rFont val="Raleway"/>
      </rPr>
      <t>names require one or more evaluations</t>
    </r>
  </si>
  <si>
    <t>#</t>
  </si>
  <si>
    <t>Date</t>
  </si>
  <si>
    <t>Time</t>
  </si>
  <si>
    <t>Base</t>
  </si>
  <si>
    <t>1. Crew Leader</t>
  </si>
  <si>
    <t>2. Assistant CL</t>
  </si>
  <si>
    <t>3. Firefighter</t>
  </si>
  <si>
    <t>4. Firefighter</t>
  </si>
  <si>
    <t>5. Firefighter</t>
  </si>
  <si>
    <t>6. Firefighter</t>
  </si>
  <si>
    <t>7. Firefighter</t>
  </si>
  <si>
    <t>8. Firefighter</t>
  </si>
  <si>
    <t>Crew Driver</t>
  </si>
  <si>
    <t>Skid Driver</t>
  </si>
  <si>
    <t>Planning</t>
  </si>
  <si>
    <t>Logistics Support</t>
  </si>
  <si>
    <t>Station/Crew</t>
  </si>
  <si>
    <t>12:45-18:00</t>
  </si>
  <si>
    <t>NWL HC</t>
  </si>
  <si>
    <t>HDB HC</t>
  </si>
  <si>
    <t>10:00-18:00</t>
  </si>
  <si>
    <t>12:45-19:00</t>
  </si>
  <si>
    <t>10:00-19:00</t>
  </si>
  <si>
    <t>VWS Newlands Control
Duty Roster
2025 / 2026</t>
  </si>
  <si>
    <t>Week Starting</t>
  </si>
  <si>
    <t>Ending</t>
  </si>
  <si>
    <t>C1</t>
  </si>
  <si>
    <t>C2</t>
  </si>
  <si>
    <t>C3</t>
  </si>
  <si>
    <t>C4</t>
  </si>
  <si>
    <t>C5</t>
  </si>
  <si>
    <t>C6</t>
  </si>
  <si>
    <t>C7</t>
  </si>
  <si>
    <t>C8</t>
  </si>
  <si>
    <t>C9</t>
  </si>
  <si>
    <t>C10</t>
  </si>
  <si>
    <t>C11</t>
  </si>
  <si>
    <t>C12</t>
  </si>
  <si>
    <t>C13</t>
  </si>
  <si>
    <t>C14</t>
  </si>
  <si>
    <t>C15</t>
  </si>
  <si>
    <t>C16</t>
  </si>
  <si>
    <t>C17</t>
  </si>
  <si>
    <t>C18</t>
  </si>
  <si>
    <t>C19</t>
  </si>
  <si>
    <t>C20</t>
  </si>
  <si>
    <t>C21</t>
  </si>
  <si>
    <t>VWS DISPATCH
Duty Roster
2025 / 2026</t>
  </si>
  <si>
    <t>Post swaps on the Dispatch Team WhatsApp group for approval</t>
  </si>
  <si>
    <t xml:space="preserve">Trainee Dispatcher </t>
  </si>
  <si>
    <t xml:space="preserve">Name and Surname </t>
  </si>
  <si>
    <t>Station</t>
  </si>
  <si>
    <t>NWL</t>
  </si>
  <si>
    <t>SPS</t>
  </si>
  <si>
    <t>STB</t>
  </si>
  <si>
    <t>Home</t>
  </si>
  <si>
    <t>Qu</t>
  </si>
  <si>
    <t>Ops</t>
  </si>
  <si>
    <t>Comments</t>
  </si>
  <si>
    <t>49754b34-e2b8-4d02-92bd-7ee9698aaea7</t>
  </si>
  <si>
    <t>4dc02011-2428-4d4a-a47f-64bdfc358116</t>
  </si>
  <si>
    <t>7528a68b-0499-45b1-98fb-5063a75d13b8</t>
  </si>
  <si>
    <t>9a120bd0-e834-4359-8561-25155646f69a</t>
  </si>
  <si>
    <t>cc01bf82-3d12-4d39-888b-aec6d6e96e62</t>
  </si>
  <si>
    <t>StatusCurrent</t>
  </si>
  <si>
    <t>HomeStation</t>
  </si>
  <si>
    <t>OpsSection</t>
  </si>
  <si>
    <t>Assistant CL</t>
  </si>
  <si>
    <t>Firefighter</t>
  </si>
  <si>
    <t>PlanningControl</t>
  </si>
  <si>
    <t>Logistics &amp; Support</t>
  </si>
  <si>
    <t>First Aid expiry</t>
  </si>
  <si>
    <t>Licence expiry</t>
  </si>
  <si>
    <t>TrainingStatus</t>
  </si>
  <si>
    <t>DutyStatus</t>
  </si>
  <si>
    <t>Comments (non-private)</t>
  </si>
  <si>
    <t>** Dispatch</t>
  </si>
  <si>
    <t>Active</t>
  </si>
  <si>
    <t>ICT5</t>
  </si>
  <si>
    <t>CL (inactive)</t>
  </si>
  <si>
    <t>ACL (inactive)</t>
  </si>
  <si>
    <t>FF (inactive)</t>
  </si>
  <si>
    <t>Drv</t>
  </si>
  <si>
    <t>Qualified</t>
  </si>
  <si>
    <t>DIVS</t>
  </si>
  <si>
    <t>S Drv</t>
  </si>
  <si>
    <t>Drv (inactive)</t>
  </si>
  <si>
    <t>S Drv (inactive)</t>
  </si>
  <si>
    <t>LS (inactive)</t>
  </si>
  <si>
    <t>Need to check years away - MS</t>
  </si>
  <si>
    <t>Disp (inactive)</t>
  </si>
  <si>
    <t>STLD</t>
  </si>
  <si>
    <t>Plan (inactive)</t>
  </si>
  <si>
    <t>DIVS + ICT5</t>
  </si>
  <si>
    <t>NWL/STB</t>
  </si>
  <si>
    <t>NWL/SPS</t>
  </si>
  <si>
    <t>Support only</t>
  </si>
  <si>
    <t>Support</t>
  </si>
  <si>
    <t>Forward Planning qual</t>
  </si>
  <si>
    <t>No role update '25</t>
  </si>
  <si>
    <t>No Role Update '25</t>
  </si>
  <si>
    <t>Mentored by eeb7b005-5b73-4491-8192-3162de381b32, pair when ever possible</t>
  </si>
  <si>
    <t>Do not deploy with ed497030-08b7-47f5-87b3-b7708ab93256</t>
  </si>
  <si>
    <t>Concession Required</t>
  </si>
  <si>
    <t>Recruit</t>
  </si>
  <si>
    <t>Fitness concerns raise - MW</t>
  </si>
  <si>
    <t>Training</t>
  </si>
  <si>
    <t>LS only</t>
  </si>
  <si>
    <t>Events Only</t>
  </si>
  <si>
    <t>Injury 10/25</t>
  </si>
  <si>
    <t>Fitness concern, dont send on tough deployments and alert CL to watch him closely</t>
  </si>
  <si>
    <t>Temp drivers on hand</t>
  </si>
  <si>
    <t>Attitude issue raised, can only be deployed with 7be5c85c-6197-43e9-80dd-ad3d990b6fe6 or b0555970-08c9-46d1-b986-9f3044c0d01f</t>
  </si>
  <si>
    <t>HDB</t>
  </si>
  <si>
    <t>Do not place on a crew with 473d1a1c-13f8-4e67-b901-ab6e8d84b298</t>
  </si>
  <si>
    <t>pack test and docter sign-off required</t>
  </si>
  <si>
    <t>Members Details Outstanding</t>
  </si>
  <si>
    <t>LS (trainee)</t>
  </si>
  <si>
    <t>Medical Expired</t>
  </si>
  <si>
    <t>ICT5 (inactive)</t>
  </si>
  <si>
    <t>Events only</t>
  </si>
  <si>
    <t>Ctrl only. Missing details</t>
  </si>
  <si>
    <t>Ctrl (inactive)</t>
  </si>
  <si>
    <t>Control only. Needs updated member details</t>
  </si>
  <si>
    <t>LS only (ad hoc)</t>
  </si>
  <si>
    <t>SPS/HDB</t>
  </si>
  <si>
    <t>T Drv (inactive)</t>
  </si>
  <si>
    <t>SPS/STB</t>
  </si>
  <si>
    <t>Year Out</t>
  </si>
  <si>
    <t>back op</t>
  </si>
  <si>
    <t>NR crew driver only (NH)</t>
  </si>
  <si>
    <t>Driver and skid only</t>
  </si>
  <si>
    <t>Not qualified for Landy</t>
  </si>
  <si>
    <t>Safety concern, let CL know to lookout</t>
  </si>
  <si>
    <t>Erratic fitness</t>
  </si>
  <si>
    <t>Trainee Driver- MW, Not qualified for Landy</t>
  </si>
  <si>
    <t>Q</t>
  </si>
  <si>
    <t>Sheet Name</t>
  </si>
  <si>
    <t xml:space="preserve">Purpose </t>
  </si>
  <si>
    <t>Key Columns</t>
  </si>
  <si>
    <t>Problems Noticed</t>
  </si>
  <si>
    <t>Keep For Now ?</t>
  </si>
  <si>
    <t>Hard/soft Relevant</t>
  </si>
  <si>
    <t>Role Definition</t>
  </si>
  <si>
    <t>Roster Composition</t>
  </si>
  <si>
    <t>VWS Roster</t>
  </si>
  <si>
    <t>Quals</t>
  </si>
  <si>
    <t>explains roles/acronyms/rules</t>
  </si>
  <si>
    <t>role, acronym, where needed, qualification, rules</t>
  </si>
  <si>
    <t>N/A (for now)</t>
  </si>
  <si>
    <t>Mostly Hard</t>
  </si>
  <si>
    <t>number of people needed per roster/base/role</t>
  </si>
  <si>
    <t>base, role, required count</t>
  </si>
  <si>
    <t>Hard</t>
  </si>
  <si>
    <t>volunteer availability and preferences</t>
  </si>
  <si>
    <t>Both</t>
  </si>
  <si>
    <t>final firefighter output format</t>
  </si>
  <si>
    <t>dates, crews, roles</t>
  </si>
  <si>
    <t>output / demand</t>
  </si>
  <si>
    <t>who is qualified for what</t>
  </si>
  <si>
    <t>name, base, role qualifications, active/inactive</t>
  </si>
  <si>
    <t>possible name mismatches later</t>
  </si>
  <si>
    <t>yes Phase 1</t>
  </si>
  <si>
    <t>Home_Base</t>
  </si>
  <si>
    <t>Availability_ID</t>
  </si>
  <si>
    <t>In_Members_List?</t>
  </si>
  <si>
    <t>Notes</t>
  </si>
  <si>
    <r>
      <t>So it is an </t>
    </r>
    <r>
      <rPr>
        <b/>
        <sz val="10"/>
        <color rgb="FF000000"/>
        <rFont val="Arial"/>
        <family val="2"/>
        <scheme val="minor"/>
      </rPr>
      <t>existence check</t>
    </r>
    <r>
      <rPr>
        <sz val="14"/>
        <color rgb="FF000000"/>
        <rFont val="-webkit-standard"/>
      </rPr>
      <t>, not a row-by-row comparison.</t>
    </r>
  </si>
  <si>
    <t>Availability Form Data</t>
  </si>
  <si>
    <t>volunteer_ID, home base, availability dates, extra standby, preferred base, notes</t>
  </si>
  <si>
    <t>No Member_ID mismatches with Members Clean Draft; contains text fields that may need parsing</t>
  </si>
  <si>
    <t>I can only do Friday night and Saturday. I need to be home by Sunday 13h00 latest as I have kids change over on a Sunday at 15h00 every weekend. 
Every second weekend I have my kids in my sole care. So, I cant be available for standby. 
I am away for most of December overseas. 
I am harvesting and making wine this year so most of February is unknown at this point.</t>
  </si>
  <si>
    <t>I'll be taking majority Air Boss Trainee standby shifts at the airfield from Jan to March. 
Willing to do a couple driver standbys throughout but will also have dispatch supervisor duties.</t>
  </si>
  <si>
    <t>I am also planning on helping on Dispatch, The dates I am available for Dispatch are the exact same as these dates. 
Let me know if i need to fill this in again for dispatch</t>
  </si>
  <si>
    <t>Can do Saturday standbys.
Available on weekdays throughout February</t>
  </si>
  <si>
    <t>February 2026 - unsure for most of the month, will update necessary parties in the new year. 
March 2026 - unsure of university dates, so not committing. Will update in the new year.
April 2026 - unsure of university dates, so not committing. Will update in the new year.</t>
  </si>
  <si>
    <t>Can I please be slotted in more for HDB side than STB side</t>
  </si>
  <si>
    <t>Raw_Note</t>
  </si>
  <si>
    <t>Pairing_Request</t>
  </si>
  <si>
    <t>Late_Season</t>
  </si>
  <si>
    <t>Early_Season</t>
  </si>
  <si>
    <t>Only_Saturday</t>
  </si>
  <si>
    <t>No_Sunday</t>
  </si>
  <si>
    <t>Preferred_Base_2</t>
  </si>
  <si>
    <t>Preferred_Base_1</t>
  </si>
  <si>
    <t>Extra_Secondary</t>
  </si>
  <si>
    <t>Extra_As_FF</t>
  </si>
  <si>
    <t>Wants_Extra</t>
  </si>
  <si>
    <t>Raw_Notes_Comments</t>
  </si>
  <si>
    <t>Preferred_Base_Tertiary</t>
  </si>
  <si>
    <t>Preferred_Base_Secondary</t>
  </si>
  <si>
    <t>Preferred_Base_Primary</t>
  </si>
  <si>
    <t>Extra_Standby_Response</t>
  </si>
  <si>
    <t>Member_ID</t>
  </si>
  <si>
    <t>Preference_Flags_Clean</t>
  </si>
  <si>
    <t>Trainee</t>
  </si>
  <si>
    <t>Senior</t>
  </si>
  <si>
    <t>Member ID</t>
  </si>
  <si>
    <t>Status</t>
  </si>
  <si>
    <t>Missing from AvailabilityFormData; present in Quals</t>
  </si>
  <si>
    <t>Sun only</t>
  </si>
  <si>
    <t>Sat only</t>
  </si>
  <si>
    <t>Missing_Response</t>
  </si>
  <si>
    <t>Sun_Available</t>
  </si>
  <si>
    <t>Sat_Available</t>
  </si>
  <si>
    <t>Available</t>
  </si>
  <si>
    <t>Day_Type</t>
  </si>
  <si>
    <t xml:space="preserve">Base </t>
  </si>
  <si>
    <t>Roster_Type</t>
  </si>
  <si>
    <t>Required_Count</t>
  </si>
  <si>
    <t>Helitack_Role</t>
  </si>
  <si>
    <t>Dispatch Weekend</t>
  </si>
  <si>
    <t>Control Weekly</t>
  </si>
  <si>
    <t>I am currently seeking alternative employment, so my availability is likely to change.</t>
  </si>
  <si>
    <t>Would prefer dispatch and control shifts not to overlap.</t>
  </si>
  <si>
    <t>Raw_Notes</t>
  </si>
  <si>
    <t>Dual_Role_OK</t>
  </si>
  <si>
    <t>Window_Type</t>
  </si>
  <si>
    <t>Window_End</t>
  </si>
  <si>
    <t>Window_Start</t>
  </si>
  <si>
    <t>Intended_Role</t>
  </si>
  <si>
    <t>Dispatch</t>
  </si>
  <si>
    <t>Raw data contains Yesx values in Control/Dispatch availability; treated as Yes and recorded by coding note. One explicit dual-role OK member found.</t>
  </si>
  <si>
    <t>Weird edge cases</t>
  </si>
  <si>
    <t>Blank availability cells treated as unavailable unless notes clearly override; no note overrides were applied.</t>
  </si>
  <si>
    <t>Blank handling</t>
  </si>
  <si>
    <t>Yes/Yesx = 1; No/blank = 0; unrecognised values flagged in Notes</t>
  </si>
  <si>
    <t>Availability coding</t>
  </si>
  <si>
    <t>Demand Dispatch rows</t>
  </si>
  <si>
    <t>Demand Control rows</t>
  </si>
  <si>
    <t>Demand rows</t>
  </si>
  <si>
    <t>Dual-role OK Member_IDs</t>
  </si>
  <si>
    <t>Control/Dispatch dual-role OK members</t>
  </si>
  <si>
    <t>Control/Dispatch unique members</t>
  </si>
  <si>
    <t>Control/Dispatch availability rows</t>
  </si>
  <si>
    <t>Helitack duplicate Member_IDs</t>
  </si>
  <si>
    <t>Helitack unique members</t>
  </si>
  <si>
    <t>Helitack rows</t>
  </si>
  <si>
    <t>Result</t>
  </si>
  <si>
    <t>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</si>
</sst>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m"/>
    <numFmt numFmtId="165" formatCode="dddd\,\ d\ mmmm\ yyyy"/>
    <numFmt numFmtId="166" formatCode="dddd&quot;, &quot;d&quot; &quot;mmmm&quot; &quot;yyyy"/>
    <numFmt numFmtId="167" formatCode="dd&quot;/&quot;mm"/>
    <numFmt numFmtId="168" formatCode="dd\-mm\-yyyy"/>
    <numFmt numFmtId="172" formatCode="yyyy\-mm\-dd"/>
  </numFmts>
  <fonts count="73">
    <font>
      <sz val="10"/>
      <color rgb="FF000000"/>
      <name val="Arial"/>
      <scheme val="minor"/>
    </font>
    <font>
      <sz val="10"/>
      <color theme="1"/>
      <name val="Arial"/>
      <family val="2"/>
      <scheme val="minor"/>
    </font>
    <font>
      <b/>
      <sz val="11"/>
      <color rgb="FFFFFFFF"/>
      <name val="&quot;Aptos Narrow&quot;"/>
    </font>
    <font>
      <b/>
      <sz val="10"/>
      <color rgb="FFFFFFFF"/>
      <name val="Arial"/>
      <family val="2"/>
    </font>
    <font>
      <sz val="11"/>
      <color rgb="FF000000"/>
      <name val="&quot;Aptos Narrow&quot;"/>
    </font>
    <font>
      <b/>
      <sz val="10"/>
      <color rgb="FF000000"/>
      <name val="Arial"/>
      <family val="2"/>
    </font>
    <font>
      <b/>
      <sz val="11"/>
      <color rgb="FFFFFFFF"/>
      <name val="Arial"/>
      <family val="2"/>
    </font>
    <font>
      <sz val="11"/>
      <color rgb="FF000000"/>
      <name val="Arial"/>
      <family val="2"/>
    </font>
    <font>
      <b/>
      <sz val="10"/>
      <color rgb="FF000000"/>
      <name val="Raleway"/>
    </font>
    <font>
      <b/>
      <sz val="10"/>
      <color rgb="FFFFFFFF"/>
      <name val="Raleway"/>
    </font>
    <font>
      <b/>
      <sz val="9"/>
      <color rgb="FF00FFFF"/>
      <name val="Raleway"/>
    </font>
    <font>
      <sz val="10"/>
      <color rgb="FF434343"/>
      <name val="Roboto"/>
    </font>
    <font>
      <sz val="10"/>
      <color rgb="FFFFFFFF"/>
      <name val="Roboto"/>
    </font>
    <font>
      <sz val="10"/>
      <color theme="1"/>
      <name val="Arial"/>
      <family val="2"/>
    </font>
    <font>
      <sz val="10"/>
      <color rgb="FF434343"/>
      <name val="Arial"/>
      <family val="2"/>
    </font>
    <font>
      <sz val="10"/>
      <color theme="1"/>
      <name val="Roboto"/>
    </font>
    <font>
      <sz val="10"/>
      <color rgb="FFFF00FF"/>
      <name val="Arial"/>
      <family val="2"/>
      <scheme val="minor"/>
    </font>
    <font>
      <sz val="10"/>
      <color theme="1"/>
      <name val="Raleway"/>
    </font>
    <font>
      <b/>
      <sz val="12"/>
      <color rgb="FFFFFFFF"/>
      <name val="Raleway"/>
    </font>
    <font>
      <sz val="10"/>
      <color rgb="FFFFFFFF"/>
      <name val="Raleway"/>
    </font>
    <font>
      <sz val="10"/>
      <color rgb="FFFF9900"/>
      <name val="Raleway"/>
    </font>
    <font>
      <b/>
      <sz val="9"/>
      <color rgb="FFFFFFFF"/>
      <name val="Raleway"/>
    </font>
    <font>
      <sz val="9"/>
      <color theme="1"/>
      <name val="Raleway"/>
    </font>
    <font>
      <sz val="9"/>
      <color rgb="FF4A86E8"/>
      <name val="Raleway"/>
    </font>
    <font>
      <b/>
      <sz val="9"/>
      <color theme="1"/>
      <name val="Raleway"/>
    </font>
    <font>
      <sz val="4"/>
      <color rgb="FFFFFFFF"/>
      <name val="Raleway"/>
    </font>
    <font>
      <sz val="4"/>
      <color rgb="FF434343"/>
      <name val="Raleway"/>
    </font>
    <font>
      <b/>
      <sz val="10"/>
      <color theme="1"/>
      <name val="Raleway"/>
    </font>
    <font>
      <b/>
      <sz val="10"/>
      <color rgb="FFFFFFFF"/>
      <name val="Raleway"/>
    </font>
    <font>
      <b/>
      <sz val="9"/>
      <color theme="6"/>
      <name val="Raleway"/>
    </font>
    <font>
      <b/>
      <sz val="9"/>
      <color theme="8"/>
      <name val="Raleway"/>
    </font>
    <font>
      <b/>
      <sz val="9"/>
      <color rgb="FF00FF00"/>
      <name val="Raleway"/>
    </font>
    <font>
      <b/>
      <sz val="9"/>
      <color rgb="FFBDDAFD"/>
      <name val="Raleway"/>
    </font>
    <font>
      <b/>
      <sz val="10"/>
      <color theme="1"/>
      <name val="Raleway"/>
    </font>
    <font>
      <sz val="6"/>
      <color rgb="FF000000"/>
      <name val="Raleway"/>
    </font>
    <font>
      <sz val="6"/>
      <color theme="1"/>
      <name val="Raleway"/>
    </font>
    <font>
      <sz val="10"/>
      <name val="Arial"/>
      <family val="2"/>
    </font>
    <font>
      <b/>
      <sz val="10"/>
      <color rgb="FF000000"/>
      <name val="Raleway"/>
    </font>
    <font>
      <i/>
      <u/>
      <sz val="9"/>
      <color theme="1"/>
      <name val="Raleway"/>
    </font>
    <font>
      <b/>
      <sz val="9"/>
      <color rgb="FF000000"/>
      <name val="Raleway"/>
    </font>
    <font>
      <sz val="9"/>
      <color rgb="FF000000"/>
      <name val="Raleway"/>
    </font>
    <font>
      <sz val="10"/>
      <color theme="1"/>
      <name val="Raleway"/>
    </font>
    <font>
      <b/>
      <sz val="12"/>
      <color theme="9"/>
      <name val="Raleway"/>
    </font>
    <font>
      <sz val="6"/>
      <color rgb="FFFFFFFF"/>
      <name val="Raleway"/>
    </font>
    <font>
      <sz val="8"/>
      <color rgb="FF434343"/>
      <name val="Raleway"/>
    </font>
    <font>
      <sz val="10"/>
      <color rgb="FFFFFFFF"/>
      <name val="Raleway"/>
    </font>
    <font>
      <sz val="11"/>
      <color theme="1"/>
      <name val="Calibri"/>
      <family val="2"/>
    </font>
    <font>
      <sz val="11"/>
      <color rgb="FF000000"/>
      <name val="Aptos Narrow"/>
      <family val="2"/>
    </font>
    <font>
      <sz val="9"/>
      <color rgb="FFFFFFFF"/>
      <name val="Raleway"/>
    </font>
    <font>
      <b/>
      <sz val="9"/>
      <color rgb="FFF07538"/>
      <name val="Raleway"/>
    </font>
    <font>
      <b/>
      <sz val="9"/>
      <color rgb="FFFFD101"/>
      <name val="Raleway"/>
    </font>
    <font>
      <b/>
      <sz val="10"/>
      <color theme="1"/>
      <name val="Arial"/>
      <family val="2"/>
    </font>
    <font>
      <sz val="10"/>
      <color rgb="FFFFFFFF"/>
      <name val="Arial"/>
      <family val="2"/>
    </font>
    <font>
      <b/>
      <sz val="11"/>
      <color rgb="FFFFFFFF"/>
      <name val="Calibri"/>
      <family val="2"/>
    </font>
    <font>
      <sz val="11"/>
      <color rgb="FF000000"/>
      <name val="Calibri"/>
      <family val="2"/>
    </font>
    <font>
      <b/>
      <sz val="10"/>
      <color theme="1"/>
      <name val="Arial"/>
      <family val="2"/>
      <scheme val="minor"/>
    </font>
    <font>
      <sz val="10"/>
      <color theme="1"/>
      <name val="Arial"/>
      <family val="2"/>
    </font>
    <font>
      <sz val="11"/>
      <color rgb="FFFFFFFF"/>
      <name val="Arial"/>
      <family val="2"/>
    </font>
    <font>
      <b/>
      <sz val="9"/>
      <color rgb="FFFFFFFF"/>
      <name val="Raleway, Arial"/>
    </font>
    <font>
      <b/>
      <sz val="9"/>
      <color rgb="FFFFD101"/>
      <name val="Raleway, Arial"/>
    </font>
    <font>
      <b/>
      <sz val="9"/>
      <color rgb="FFFF0000"/>
      <name val="Raleway"/>
    </font>
    <font>
      <sz val="10"/>
      <color rgb="FF000000"/>
      <name val="Arial"/>
      <family val="2"/>
      <scheme val="minor"/>
    </font>
    <font>
      <sz val="10"/>
      <color rgb="FF000000"/>
      <name val="Arial"/>
      <family val="2"/>
    </font>
    <font>
      <sz val="14"/>
      <color rgb="FF000000"/>
      <name val="-webkit-standard"/>
    </font>
    <font>
      <sz val="8"/>
      <name val="Arial"/>
      <family val="2"/>
      <scheme val="minor"/>
    </font>
    <font>
      <b/>
      <sz val="10"/>
      <color rgb="FF000000"/>
      <name val="Arial"/>
      <family val="2"/>
      <scheme val="minor"/>
    </font>
    <font>
      <sz val="10"/>
      <color theme="1"/>
      <name val="Calibri"/>
      <family val="2"/>
    </font>
    <font>
      <b/>
      <sz val="11"/>
      <color theme="1"/>
      <name val="Calibri"/>
      <family val="2"/>
    </font>
    <font>
      <b/>
      <sz val="14"/>
      <color theme="1"/>
      <name val="Calibri"/>
      <family val="2"/>
    </font>
    <font>
      <sz val="8"/>
      <color rgb="FF000000"/>
      <name val="Courier"/>
    </font>
    <font>
      <sz val="11"/>
      <color theme="1"/>
      <name val="Arial"/>
      <family val="2"/>
      <scheme val="minor"/>
    </font>
    <font>
      <b/>
      <sz val="11"/>
      <color rgb="FF1F2937"/>
      <name val="Calibri"/>
      <family val="2"/>
    </font>
    <font>
      <b/>
      <sz val="11"/>
      <name val="Calibri"/>
      <family val="2"/>
    </font>
  </fonts>
  <fills count="42">
    <fill>
      <patternFill patternType="none"/>
    </fill>
    <fill>
      <patternFill patternType="gray125"/>
    </fill>
    <fill>
      <patternFill patternType="solid">
        <fgColor rgb="FF000000"/>
        <bgColor rgb="FF000000"/>
      </patternFill>
    </fill>
    <fill>
      <patternFill patternType="solid">
        <fgColor rgb="FF434343"/>
        <bgColor rgb="FF434343"/>
      </patternFill>
    </fill>
    <fill>
      <patternFill patternType="solid">
        <fgColor rgb="FFFFC000"/>
        <bgColor rgb="FFFFC000"/>
      </patternFill>
    </fill>
    <fill>
      <patternFill patternType="solid">
        <fgColor rgb="FF61CBF3"/>
        <bgColor rgb="FF61CBF3"/>
      </patternFill>
    </fill>
    <fill>
      <patternFill patternType="solid">
        <fgColor rgb="FF999999"/>
        <bgColor rgb="FF999999"/>
      </patternFill>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
      <patternFill patternType="solid">
        <fgColor rgb="FF93C47D"/>
        <bgColor rgb="FF93C47D"/>
      </patternFill>
    </fill>
    <fill>
      <patternFill patternType="solid">
        <fgColor rgb="FFA4C2F4"/>
        <bgColor rgb="FFA4C2F4"/>
      </patternFill>
    </fill>
    <fill>
      <patternFill patternType="solid">
        <fgColor rgb="FF9FC5E8"/>
        <bgColor rgb="FF9FC5E8"/>
      </patternFill>
    </fill>
    <fill>
      <patternFill patternType="solid">
        <fgColor rgb="FFD9D2E9"/>
        <bgColor rgb="FFD9D2E9"/>
      </patternFill>
    </fill>
    <fill>
      <patternFill patternType="solid">
        <fgColor rgb="FF47C047"/>
        <bgColor rgb="FF47C047"/>
      </patternFill>
    </fill>
    <fill>
      <patternFill patternType="solid">
        <fgColor rgb="FFA61C00"/>
        <bgColor rgb="FFA61C00"/>
      </patternFill>
    </fill>
    <fill>
      <patternFill patternType="solid">
        <fgColor rgb="FF032856"/>
        <bgColor rgb="FF032856"/>
      </patternFill>
    </fill>
    <fill>
      <patternFill patternType="solid">
        <fgColor rgb="FFFF00FF"/>
        <bgColor rgb="FFFF00FF"/>
      </patternFill>
    </fill>
    <fill>
      <patternFill patternType="solid">
        <fgColor rgb="FFFF9900"/>
        <bgColor rgb="FFFF9900"/>
      </patternFill>
    </fill>
    <fill>
      <patternFill patternType="solid">
        <fgColor rgb="FF00FFFF"/>
        <bgColor rgb="FF00FFFF"/>
      </patternFill>
    </fill>
    <fill>
      <patternFill patternType="solid">
        <fgColor rgb="FF00FF00"/>
        <bgColor rgb="FF00FF00"/>
      </patternFill>
    </fill>
    <fill>
      <patternFill patternType="solid">
        <fgColor rgb="FFCCCCCC"/>
        <bgColor rgb="FFCCCCCC"/>
      </patternFill>
    </fill>
    <fill>
      <patternFill patternType="solid">
        <fgColor rgb="FFF8F9FA"/>
        <bgColor rgb="FFF8F9FA"/>
      </patternFill>
    </fill>
    <fill>
      <patternFill patternType="solid">
        <fgColor rgb="FFFFFFFF"/>
        <bgColor rgb="FFFFFFFF"/>
      </patternFill>
    </fill>
    <fill>
      <patternFill patternType="solid">
        <fgColor rgb="FF9900FF"/>
        <bgColor rgb="FF9900FF"/>
      </patternFill>
    </fill>
    <fill>
      <patternFill patternType="solid">
        <fgColor theme="4"/>
        <bgColor theme="4"/>
      </patternFill>
    </fill>
    <fill>
      <patternFill patternType="solid">
        <fgColor rgb="FFEAD1DC"/>
        <bgColor rgb="FFEAD1DC"/>
      </patternFill>
    </fill>
    <fill>
      <patternFill patternType="solid">
        <fgColor rgb="FFE3EFFE"/>
        <bgColor rgb="FFE3EFFE"/>
      </patternFill>
    </fill>
    <fill>
      <patternFill patternType="solid">
        <fgColor rgb="FFBDDAFD"/>
        <bgColor rgb="FFBDDAFD"/>
      </patternFill>
    </fill>
    <fill>
      <patternFill patternType="solid">
        <fgColor rgb="FFB7B7B7"/>
        <bgColor rgb="FFB7B7B7"/>
      </patternFill>
    </fill>
    <fill>
      <patternFill patternType="solid">
        <fgColor rgb="FFFFE599"/>
        <bgColor rgb="FFFFE599"/>
      </patternFill>
    </fill>
    <fill>
      <patternFill patternType="solid">
        <fgColor rgb="FF666666"/>
        <bgColor rgb="FF666666"/>
      </patternFill>
    </fill>
    <fill>
      <patternFill patternType="solid">
        <fgColor rgb="FFFFFF00"/>
        <bgColor rgb="FFFFFF00"/>
      </patternFill>
    </fill>
    <fill>
      <patternFill patternType="solid">
        <fgColor rgb="FFFF0000"/>
        <bgColor rgb="FFFF0000"/>
      </patternFill>
    </fill>
    <fill>
      <patternFill patternType="solid">
        <fgColor rgb="FFD9D9D9"/>
        <bgColor rgb="FFD9D9D9"/>
      </patternFill>
    </fill>
    <fill>
      <patternFill patternType="solid">
        <fgColor rgb="FFFCE5CD"/>
        <bgColor rgb="FFFCE5CD"/>
      </patternFill>
    </fill>
    <fill>
      <patternFill patternType="solid">
        <fgColor rgb="FFEFEFEF"/>
        <bgColor rgb="FFEFEFEF"/>
      </patternFill>
    </fill>
    <fill>
      <patternFill patternType="solid">
        <fgColor rgb="FFFFD966"/>
        <bgColor rgb="FFFFD966"/>
      </patternFill>
    </fill>
    <fill>
      <patternFill patternType="solid">
        <fgColor rgb="FFCFE2F3"/>
        <bgColor rgb="FFCFE2F3"/>
      </patternFill>
    </fill>
    <fill>
      <patternFill patternType="solid">
        <fgColor theme="4" tint="0.79998168889431442"/>
        <bgColor indexed="65"/>
      </patternFill>
    </fill>
    <fill>
      <patternFill patternType="solid">
        <fgColor theme="4" tint="0.64998321481978816"/>
        <bgColor indexed="65"/>
      </patternFill>
    </fill>
    <fill>
      <patternFill patternType="solid">
        <fgColor rgb="FFD9EAF7"/>
      </patternFill>
    </fill>
  </fills>
  <borders count="60">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FFC000"/>
      </top>
      <bottom style="thin">
        <color rgb="FF000000"/>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right/>
      <top/>
      <bottom style="thick">
        <color rgb="FFFFC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medium">
        <color rgb="FF000000"/>
      </left>
      <right style="thin">
        <color rgb="FF434343"/>
      </right>
      <top style="medium">
        <color rgb="FF000000"/>
      </top>
      <bottom/>
      <diagonal/>
    </border>
    <border>
      <left style="thin">
        <color rgb="FF434343"/>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style="thin">
        <color rgb="FF434343"/>
      </right>
      <top style="medium">
        <color rgb="FF000000"/>
      </top>
      <bottom style="thin">
        <color rgb="FF434343"/>
      </bottom>
      <diagonal/>
    </border>
    <border>
      <left style="thin">
        <color rgb="FF434343"/>
      </left>
      <right style="thin">
        <color rgb="FF434343"/>
      </right>
      <top style="medium">
        <color rgb="FF000000"/>
      </top>
      <bottom style="thin">
        <color rgb="FF434343"/>
      </bottom>
      <diagonal/>
    </border>
    <border>
      <left/>
      <right style="medium">
        <color rgb="FF000000"/>
      </right>
      <top style="medium">
        <color rgb="FF000000"/>
      </top>
      <bottom style="medium">
        <color rgb="FF000000"/>
      </bottom>
      <diagonal/>
    </border>
    <border>
      <left style="medium">
        <color rgb="FF000000"/>
      </left>
      <right style="thin">
        <color rgb="FF434343"/>
      </right>
      <top/>
      <bottom/>
      <diagonal/>
    </border>
    <border>
      <left style="thin">
        <color rgb="FF434343"/>
      </left>
      <right/>
      <top/>
      <bottom/>
      <diagonal/>
    </border>
    <border>
      <left style="medium">
        <color rgb="FF000000"/>
      </left>
      <right style="medium">
        <color rgb="FF000000"/>
      </right>
      <top/>
      <bottom/>
      <diagonal/>
    </border>
    <border>
      <left style="medium">
        <color rgb="FF000000"/>
      </left>
      <right style="thin">
        <color rgb="FF434343"/>
      </right>
      <top/>
      <bottom style="medium">
        <color rgb="FF000000"/>
      </bottom>
      <diagonal/>
    </border>
    <border>
      <left style="thin">
        <color rgb="FF434343"/>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434343"/>
      </right>
      <top style="medium">
        <color rgb="FF000000"/>
      </top>
      <bottom style="medium">
        <color rgb="FF000000"/>
      </bottom>
      <diagonal/>
    </border>
    <border>
      <left style="thin">
        <color rgb="FF434343"/>
      </left>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medium">
        <color rgb="FF000000"/>
      </left>
      <right style="thin">
        <color rgb="FF434343"/>
      </right>
      <top/>
      <bottom style="thin">
        <color rgb="FF434343"/>
      </bottom>
      <diagonal/>
    </border>
    <border>
      <left style="thin">
        <color rgb="FF434343"/>
      </left>
      <right/>
      <top/>
      <bottom style="thin">
        <color rgb="FF434343"/>
      </bottom>
      <diagonal/>
    </border>
    <border>
      <left style="medium">
        <color rgb="FF000000"/>
      </left>
      <right/>
      <top/>
      <bottom style="thin">
        <color rgb="FF434343"/>
      </bottom>
      <diagonal/>
    </border>
    <border>
      <left/>
      <right style="thin">
        <color rgb="FF434343"/>
      </right>
      <top style="medium">
        <color rgb="FF000000"/>
      </top>
      <bottom/>
      <diagonal/>
    </border>
    <border>
      <left style="thin">
        <color rgb="FF434343"/>
      </left>
      <right style="thin">
        <color rgb="FF434343"/>
      </right>
      <top style="medium">
        <color rgb="FF000000"/>
      </top>
      <bottom/>
      <diagonal/>
    </border>
    <border>
      <left/>
      <right style="thin">
        <color rgb="FF434343"/>
      </right>
      <top/>
      <bottom style="thin">
        <color rgb="FF434343"/>
      </bottom>
      <diagonal/>
    </border>
    <border>
      <left style="thin">
        <color rgb="FF434343"/>
      </left>
      <right style="thin">
        <color rgb="FF434343"/>
      </right>
      <top/>
      <bottom style="thin">
        <color rgb="FF434343"/>
      </bottom>
      <diagonal/>
    </border>
    <border>
      <left/>
      <right/>
      <top style="medium">
        <color rgb="FFFFC000"/>
      </top>
      <bottom/>
      <diagonal/>
    </border>
    <border>
      <left/>
      <right style="medium">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thin">
        <color rgb="FF000000"/>
      </top>
      <bottom/>
      <diagonal/>
    </border>
    <border>
      <left style="thin">
        <color rgb="FF000000"/>
      </left>
      <right/>
      <top/>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CCCCCC"/>
      </top>
      <bottom style="medium">
        <color rgb="FFCCCCCC"/>
      </bottom>
      <diagonal/>
    </border>
    <border>
      <left/>
      <right style="thin">
        <color rgb="FFD1D5DB"/>
      </right>
      <top/>
      <bottom/>
      <diagonal/>
    </border>
    <border>
      <left/>
      <right/>
      <top/>
      <bottom style="thin">
        <color rgb="FFD1D5DB"/>
      </bottom>
      <diagonal/>
    </border>
    <border>
      <left style="thin">
        <color rgb="FFD1D5DB"/>
      </left>
      <right/>
      <top/>
      <bottom style="thin">
        <color rgb="FFD1D5DB"/>
      </bottom>
      <diagonal/>
    </border>
    <border>
      <left style="thin">
        <color rgb="FFD1D5DB"/>
      </left>
      <right/>
      <top/>
      <bottom/>
      <diagonal/>
    </border>
    <border>
      <left/>
      <right style="thin">
        <color rgb="FFD1D5DB"/>
      </right>
      <top style="thin">
        <color rgb="FFD1D5DB"/>
      </top>
      <bottom style="thin">
        <color rgb="FFD1D5DB"/>
      </bottom>
      <diagonal/>
    </border>
    <border>
      <left/>
      <right/>
      <top style="thin">
        <color rgb="FFD1D5DB"/>
      </top>
      <bottom style="thin">
        <color rgb="FFD1D5DB"/>
      </bottom>
      <diagonal/>
    </border>
    <border>
      <left style="thin">
        <color rgb="FFD1D5DB"/>
      </left>
      <right/>
      <top style="thin">
        <color rgb="FFD1D5DB"/>
      </top>
      <bottom style="thin">
        <color rgb="FFD1D5DB"/>
      </bottom>
      <diagonal/>
    </border>
    <border>
      <left/>
      <right/>
      <top/>
      <bottom style="thin">
        <color rgb="FFD9E2EC"/>
      </bottom>
      <diagonal/>
    </border>
    <border>
      <left style="thin">
        <color rgb="FFD9D9D9"/>
      </left>
      <right style="thin">
        <color rgb="FFD9D9D9"/>
      </right>
      <top style="thin">
        <color rgb="FFD9D9D9"/>
      </top>
      <bottom style="thin">
        <color rgb="FFD9D9D9"/>
      </bottom>
      <diagonal/>
    </border>
  </borders>
  <cellStyleXfs count="3">
    <xf numFmtId="0" fontId="0" fillId="0" borderId="0"/>
    <xf numFmtId="0" fontId="62" fillId="0" borderId="0"/>
    <xf numFmtId="0" fontId="70" fillId="0" borderId="0"/>
  </cellStyleXfs>
  <cellXfs count="296">
    <xf numFmtId="0" fontId="0" fillId="0" borderId="0" xfId="0"/>
    <xf numFmtId="0" fontId="1" fillId="0" borderId="0" xfId="0" applyFont="1"/>
    <xf numFmtId="0" fontId="1" fillId="0" borderId="0" xfId="0" quotePrefix="1" applyFont="1"/>
    <xf numFmtId="0" fontId="2" fillId="2" borderId="0" xfId="0" applyFont="1" applyFill="1"/>
    <xf numFmtId="0" fontId="2" fillId="2" borderId="0" xfId="0" applyFont="1" applyFill="1" applyAlignment="1">
      <alignment horizontal="left"/>
    </xf>
    <xf numFmtId="0" fontId="3" fillId="3" borderId="0" xfId="0" applyFont="1" applyFill="1" applyAlignment="1">
      <alignment horizontal="center"/>
    </xf>
    <xf numFmtId="0" fontId="4" fillId="4" borderId="0" xfId="0" applyFont="1" applyFill="1"/>
    <xf numFmtId="0" fontId="4" fillId="5" borderId="0" xfId="0" applyFont="1" applyFill="1"/>
    <xf numFmtId="0" fontId="4" fillId="0" borderId="0" xfId="0" applyFont="1" applyAlignment="1">
      <alignment horizontal="left"/>
    </xf>
    <xf numFmtId="0" fontId="3" fillId="6" borderId="0" xfId="0" applyFont="1" applyFill="1" applyAlignment="1">
      <alignment horizontal="center"/>
    </xf>
    <xf numFmtId="0" fontId="5" fillId="7" borderId="0" xfId="0" applyFont="1" applyFill="1" applyAlignment="1">
      <alignment horizontal="center"/>
    </xf>
    <xf numFmtId="0" fontId="5" fillId="8" borderId="0" xfId="0" applyFont="1" applyFill="1" applyAlignment="1">
      <alignment horizontal="center"/>
    </xf>
    <xf numFmtId="0" fontId="5" fillId="9" borderId="0" xfId="0" applyFont="1" applyFill="1" applyAlignment="1">
      <alignment horizontal="center"/>
    </xf>
    <xf numFmtId="0" fontId="5" fillId="10" borderId="0" xfId="0" applyFont="1" applyFill="1" applyAlignment="1">
      <alignment horizontal="center"/>
    </xf>
    <xf numFmtId="0" fontId="5" fillId="11" borderId="0" xfId="0" applyFont="1" applyFill="1" applyAlignment="1">
      <alignment horizontal="center"/>
    </xf>
    <xf numFmtId="0" fontId="6" fillId="4" borderId="0" xfId="0" applyFont="1" applyFill="1" applyAlignment="1">
      <alignment horizontal="center"/>
    </xf>
    <xf numFmtId="0" fontId="7" fillId="4" borderId="0" xfId="0" applyFont="1" applyFill="1"/>
    <xf numFmtId="0" fontId="5" fillId="12" borderId="0" xfId="0" applyFont="1" applyFill="1" applyAlignment="1">
      <alignment horizontal="center"/>
    </xf>
    <xf numFmtId="0" fontId="5" fillId="13" borderId="0" xfId="0" applyFont="1" applyFill="1" applyAlignment="1">
      <alignment horizontal="center"/>
    </xf>
    <xf numFmtId="0" fontId="3" fillId="14" borderId="0" xfId="0" applyFont="1" applyFill="1" applyAlignment="1">
      <alignment horizontal="center"/>
    </xf>
    <xf numFmtId="0" fontId="3" fillId="15" borderId="0" xfId="0" applyFont="1" applyFill="1" applyAlignment="1">
      <alignment horizontal="center"/>
    </xf>
    <xf numFmtId="0" fontId="4" fillId="2" borderId="0" xfId="0" applyFont="1" applyFill="1"/>
    <xf numFmtId="0" fontId="3" fillId="16" borderId="1" xfId="0" applyFont="1" applyFill="1" applyBorder="1"/>
    <xf numFmtId="0" fontId="8" fillId="17" borderId="1" xfId="0" applyFont="1" applyFill="1" applyBorder="1"/>
    <xf numFmtId="0" fontId="4" fillId="0" borderId="0" xfId="0" applyFont="1" applyAlignment="1">
      <alignment horizontal="right"/>
    </xf>
    <xf numFmtId="0" fontId="4" fillId="0" borderId="0" xfId="0" applyFont="1"/>
    <xf numFmtId="0" fontId="9" fillId="16" borderId="1" xfId="0" applyFont="1" applyFill="1" applyBorder="1"/>
    <xf numFmtId="0" fontId="8" fillId="18" borderId="1" xfId="0" applyFont="1" applyFill="1" applyBorder="1"/>
    <xf numFmtId="164" fontId="4" fillId="0" borderId="0" xfId="0" applyNumberFormat="1" applyFont="1"/>
    <xf numFmtId="0" fontId="8" fillId="19" borderId="1" xfId="0" applyFont="1" applyFill="1" applyBorder="1"/>
    <xf numFmtId="0" fontId="8" fillId="20" borderId="1" xfId="0" applyFont="1" applyFill="1" applyBorder="1"/>
    <xf numFmtId="0" fontId="8" fillId="21" borderId="2" xfId="0" applyFont="1" applyFill="1" applyBorder="1"/>
    <xf numFmtId="0" fontId="5" fillId="21" borderId="3" xfId="0" applyFont="1" applyFill="1" applyBorder="1"/>
    <xf numFmtId="0" fontId="8" fillId="21" borderId="3" xfId="0" applyFont="1" applyFill="1" applyBorder="1"/>
    <xf numFmtId="0" fontId="10" fillId="16" borderId="4" xfId="0" applyFont="1" applyFill="1" applyBorder="1"/>
    <xf numFmtId="165" fontId="1" fillId="0" borderId="0" xfId="0" applyNumberFormat="1" applyFont="1"/>
    <xf numFmtId="14" fontId="1" fillId="0" borderId="0" xfId="0" applyNumberFormat="1" applyFont="1"/>
    <xf numFmtId="14" fontId="11" fillId="22" borderId="5" xfId="0" applyNumberFormat="1" applyFont="1" applyFill="1" applyBorder="1" applyAlignment="1">
      <alignment horizontal="right"/>
    </xf>
    <xf numFmtId="0" fontId="11" fillId="22" borderId="6" xfId="0" applyFont="1" applyFill="1" applyBorder="1"/>
    <xf numFmtId="0" fontId="12" fillId="22" borderId="6" xfId="0" applyFont="1" applyFill="1" applyBorder="1"/>
    <xf numFmtId="0" fontId="13" fillId="22" borderId="6" xfId="0" applyFont="1" applyFill="1" applyBorder="1"/>
    <xf numFmtId="0" fontId="13" fillId="22" borderId="7" xfId="0" applyFont="1" applyFill="1" applyBorder="1"/>
    <xf numFmtId="0" fontId="13" fillId="0" borderId="0" xfId="0" applyFont="1"/>
    <xf numFmtId="14" fontId="1" fillId="23" borderId="0" xfId="0" applyNumberFormat="1" applyFont="1" applyFill="1"/>
    <xf numFmtId="0" fontId="1" fillId="23" borderId="0" xfId="0" applyFont="1" applyFill="1"/>
    <xf numFmtId="0" fontId="14" fillId="22" borderId="6" xfId="0" applyFont="1" applyFill="1" applyBorder="1"/>
    <xf numFmtId="14" fontId="11" fillId="23" borderId="8" xfId="0" applyNumberFormat="1" applyFont="1" applyFill="1" applyBorder="1" applyAlignment="1">
      <alignment horizontal="right"/>
    </xf>
    <xf numFmtId="0" fontId="11" fillId="23" borderId="9" xfId="0" applyFont="1" applyFill="1" applyBorder="1"/>
    <xf numFmtId="0" fontId="12" fillId="23" borderId="9" xfId="0" applyFont="1" applyFill="1" applyBorder="1"/>
    <xf numFmtId="0" fontId="13" fillId="23" borderId="9" xfId="0" applyFont="1" applyFill="1" applyBorder="1"/>
    <xf numFmtId="0" fontId="13" fillId="23" borderId="10" xfId="0" applyFont="1" applyFill="1" applyBorder="1"/>
    <xf numFmtId="0" fontId="15" fillId="22" borderId="9" xfId="0" applyFont="1" applyFill="1" applyBorder="1"/>
    <xf numFmtId="0" fontId="12" fillId="17" borderId="9" xfId="0" applyFont="1" applyFill="1" applyBorder="1"/>
    <xf numFmtId="0" fontId="12" fillId="24" borderId="6" xfId="0" applyFont="1" applyFill="1" applyBorder="1"/>
    <xf numFmtId="0" fontId="15" fillId="22" borderId="6" xfId="0" applyFont="1" applyFill="1" applyBorder="1"/>
    <xf numFmtId="0" fontId="12" fillId="22" borderId="9" xfId="0" applyFont="1" applyFill="1" applyBorder="1"/>
    <xf numFmtId="14" fontId="11" fillId="22" borderId="8" xfId="0" applyNumberFormat="1" applyFont="1" applyFill="1" applyBorder="1" applyAlignment="1">
      <alignment horizontal="right"/>
    </xf>
    <xf numFmtId="0" fontId="11" fillId="22" borderId="9" xfId="0" applyFont="1" applyFill="1" applyBorder="1"/>
    <xf numFmtId="0" fontId="13" fillId="22" borderId="9" xfId="0" applyFont="1" applyFill="1" applyBorder="1"/>
    <xf numFmtId="0" fontId="13" fillId="22" borderId="10" xfId="0" applyFont="1" applyFill="1" applyBorder="1"/>
    <xf numFmtId="14" fontId="16" fillId="23" borderId="0" xfId="0" applyNumberFormat="1" applyFont="1" applyFill="1"/>
    <xf numFmtId="0" fontId="16" fillId="23" borderId="0" xfId="0" applyFont="1" applyFill="1"/>
    <xf numFmtId="0" fontId="13" fillId="0" borderId="0" xfId="0" applyFont="1" applyAlignment="1">
      <alignment horizontal="right"/>
    </xf>
    <xf numFmtId="0" fontId="17" fillId="25" borderId="11" xfId="0" applyFont="1" applyFill="1" applyBorder="1" applyAlignment="1">
      <alignment horizontal="center"/>
    </xf>
    <xf numFmtId="0" fontId="18" fillId="25" borderId="11" xfId="0" applyFont="1" applyFill="1" applyBorder="1"/>
    <xf numFmtId="0" fontId="18" fillId="16" borderId="11" xfId="0" applyFont="1" applyFill="1" applyBorder="1"/>
    <xf numFmtId="22" fontId="19" fillId="16" borderId="11" xfId="0" applyNumberFormat="1" applyFont="1" applyFill="1" applyBorder="1"/>
    <xf numFmtId="0" fontId="20" fillId="16" borderId="11" xfId="0" applyFont="1" applyFill="1" applyBorder="1" applyAlignment="1">
      <alignment wrapText="1"/>
    </xf>
    <xf numFmtId="14" fontId="19" fillId="16" borderId="11" xfId="0" applyNumberFormat="1" applyFont="1" applyFill="1" applyBorder="1"/>
    <xf numFmtId="0" fontId="21" fillId="16" borderId="11" xfId="0" applyFont="1" applyFill="1" applyBorder="1"/>
    <xf numFmtId="0" fontId="13" fillId="16" borderId="11" xfId="0" applyFont="1" applyFill="1" applyBorder="1"/>
    <xf numFmtId="0" fontId="22" fillId="25" borderId="11" xfId="0" applyFont="1" applyFill="1" applyBorder="1"/>
    <xf numFmtId="0" fontId="23" fillId="0" borderId="11" xfId="0" applyFont="1" applyBorder="1" applyAlignment="1">
      <alignment wrapText="1"/>
    </xf>
    <xf numFmtId="0" fontId="24" fillId="7" borderId="11" xfId="0" applyFont="1" applyFill="1" applyBorder="1" applyAlignment="1">
      <alignment wrapText="1"/>
    </xf>
    <xf numFmtId="0" fontId="24" fillId="26" borderId="11" xfId="0" applyFont="1" applyFill="1" applyBorder="1" applyAlignment="1">
      <alignment wrapText="1"/>
    </xf>
    <xf numFmtId="0" fontId="24" fillId="0" borderId="11" xfId="0" applyFont="1" applyBorder="1" applyAlignment="1">
      <alignment wrapText="1"/>
    </xf>
    <xf numFmtId="0" fontId="19" fillId="0" borderId="0" xfId="0" applyFont="1"/>
    <xf numFmtId="0" fontId="25" fillId="0" borderId="0" xfId="0" applyFont="1"/>
    <xf numFmtId="0" fontId="26" fillId="0" borderId="0" xfId="0" applyFont="1"/>
    <xf numFmtId="0" fontId="17" fillId="0" borderId="0" xfId="0" applyFont="1"/>
    <xf numFmtId="0" fontId="24" fillId="0" borderId="0" xfId="0" applyFont="1" applyAlignment="1">
      <alignment horizontal="left"/>
    </xf>
    <xf numFmtId="0" fontId="22" fillId="0" borderId="0" xfId="0" applyFont="1"/>
    <xf numFmtId="0" fontId="27" fillId="0" borderId="0" xfId="0" applyFont="1" applyAlignment="1">
      <alignment horizontal="left" wrapText="1"/>
    </xf>
    <xf numFmtId="0" fontId="28" fillId="25" borderId="12" xfId="0" applyFont="1" applyFill="1" applyBorder="1" applyAlignment="1">
      <alignment horizontal="center"/>
    </xf>
    <xf numFmtId="0" fontId="29" fillId="25" borderId="13" xfId="0" applyFont="1" applyFill="1" applyBorder="1" applyAlignment="1">
      <alignment horizontal="left"/>
    </xf>
    <xf numFmtId="0" fontId="30" fillId="25" borderId="12" xfId="0" applyFont="1" applyFill="1" applyBorder="1" applyAlignment="1">
      <alignment horizontal="left"/>
    </xf>
    <xf numFmtId="0" fontId="21" fillId="25" borderId="12" xfId="0" applyFont="1" applyFill="1" applyBorder="1" applyAlignment="1">
      <alignment horizontal="left"/>
    </xf>
    <xf numFmtId="0" fontId="21" fillId="25" borderId="14" xfId="0" applyFont="1" applyFill="1" applyBorder="1" applyAlignment="1">
      <alignment horizontal="left"/>
    </xf>
    <xf numFmtId="0" fontId="31" fillId="25" borderId="15" xfId="0" applyFont="1" applyFill="1" applyBorder="1" applyAlignment="1">
      <alignment horizontal="left"/>
    </xf>
    <xf numFmtId="0" fontId="10" fillId="25" borderId="16" xfId="0" applyFont="1" applyFill="1" applyBorder="1" applyAlignment="1">
      <alignment horizontal="left"/>
    </xf>
    <xf numFmtId="0" fontId="32" fillId="25" borderId="13" xfId="0" applyFont="1" applyFill="1" applyBorder="1" applyAlignment="1">
      <alignment horizontal="center" wrapText="1"/>
    </xf>
    <xf numFmtId="0" fontId="32" fillId="16" borderId="17" xfId="0" applyFont="1" applyFill="1" applyBorder="1" applyAlignment="1">
      <alignment wrapText="1"/>
    </xf>
    <xf numFmtId="0" fontId="28" fillId="25" borderId="16" xfId="0" applyFont="1" applyFill="1" applyBorder="1" applyAlignment="1">
      <alignment horizontal="center"/>
    </xf>
    <xf numFmtId="0" fontId="33" fillId="18" borderId="21" xfId="0" applyFont="1" applyFill="1" applyBorder="1"/>
    <xf numFmtId="0" fontId="22" fillId="0" borderId="22" xfId="0" applyFont="1" applyBorder="1"/>
    <xf numFmtId="0" fontId="22" fillId="0" borderId="23" xfId="0" applyFont="1" applyBorder="1"/>
    <xf numFmtId="0" fontId="24" fillId="0" borderId="21" xfId="0" applyFont="1" applyBorder="1" applyAlignment="1">
      <alignment horizontal="center" vertical="center" wrapText="1"/>
    </xf>
    <xf numFmtId="0" fontId="33" fillId="18" borderId="24" xfId="0" applyFont="1" applyFill="1" applyBorder="1"/>
    <xf numFmtId="0" fontId="34" fillId="0" borderId="0" xfId="0" applyFont="1"/>
    <xf numFmtId="0" fontId="35" fillId="0" borderId="0" xfId="0" applyFont="1"/>
    <xf numFmtId="0" fontId="33" fillId="19" borderId="21" xfId="0" applyFont="1" applyFill="1" applyBorder="1"/>
    <xf numFmtId="0" fontId="33" fillId="19" borderId="24" xfId="0" applyFont="1" applyFill="1" applyBorder="1"/>
    <xf numFmtId="0" fontId="33" fillId="17" borderId="21" xfId="0" applyFont="1" applyFill="1" applyBorder="1"/>
    <xf numFmtId="0" fontId="33" fillId="17" borderId="24" xfId="0" applyFont="1" applyFill="1" applyBorder="1"/>
    <xf numFmtId="0" fontId="33" fillId="28" borderId="31" xfId="0" applyFont="1" applyFill="1" applyBorder="1" applyAlignment="1">
      <alignment horizontal="center" vertical="center" wrapText="1"/>
    </xf>
    <xf numFmtId="166" fontId="33" fillId="28" borderId="32" xfId="0" applyNumberFormat="1" applyFont="1" applyFill="1" applyBorder="1" applyAlignment="1">
      <alignment horizontal="center" vertical="center" wrapText="1"/>
    </xf>
    <xf numFmtId="0" fontId="37" fillId="28" borderId="21" xfId="0" applyFont="1" applyFill="1" applyBorder="1" applyAlignment="1">
      <alignment horizontal="center" vertical="center"/>
    </xf>
    <xf numFmtId="0" fontId="33" fillId="0" borderId="31" xfId="0" applyFont="1" applyBorder="1" applyAlignment="1">
      <alignment horizontal="center" vertical="center" wrapText="1"/>
    </xf>
    <xf numFmtId="0" fontId="33" fillId="20" borderId="21" xfId="0" applyFont="1" applyFill="1" applyBorder="1"/>
    <xf numFmtId="0" fontId="33" fillId="20" borderId="24" xfId="0" applyFont="1" applyFill="1" applyBorder="1"/>
    <xf numFmtId="0" fontId="33" fillId="27" borderId="21" xfId="0" applyFont="1" applyFill="1" applyBorder="1" applyAlignment="1">
      <alignment horizontal="center" vertical="center"/>
    </xf>
    <xf numFmtId="0" fontId="28" fillId="16" borderId="21" xfId="0" applyFont="1" applyFill="1" applyBorder="1"/>
    <xf numFmtId="0" fontId="28" fillId="16" borderId="24" xfId="0" applyFont="1" applyFill="1" applyBorder="1"/>
    <xf numFmtId="0" fontId="33" fillId="19" borderId="21" xfId="0" applyFont="1" applyFill="1" applyBorder="1" applyAlignment="1">
      <alignment horizontal="left"/>
    </xf>
    <xf numFmtId="0" fontId="38" fillId="0" borderId="23" xfId="0" applyFont="1" applyBorder="1"/>
    <xf numFmtId="0" fontId="22" fillId="31" borderId="23" xfId="0" applyFont="1" applyFill="1" applyBorder="1"/>
    <xf numFmtId="0" fontId="37" fillId="30" borderId="21" xfId="0" applyFont="1" applyFill="1" applyBorder="1" applyAlignment="1">
      <alignment horizontal="center" vertical="center"/>
    </xf>
    <xf numFmtId="0" fontId="33" fillId="7" borderId="21" xfId="0" applyFont="1" applyFill="1" applyBorder="1" applyAlignment="1">
      <alignment horizontal="center" vertical="center"/>
    </xf>
    <xf numFmtId="0" fontId="40" fillId="0" borderId="0" xfId="0" applyFont="1" applyAlignment="1">
      <alignment horizontal="left"/>
    </xf>
    <xf numFmtId="0" fontId="33" fillId="30" borderId="28" xfId="0" applyFont="1" applyFill="1" applyBorder="1" applyAlignment="1">
      <alignment horizontal="center" vertical="center" wrapText="1"/>
    </xf>
    <xf numFmtId="166" fontId="33" fillId="30" borderId="29" xfId="0" applyNumberFormat="1" applyFont="1" applyFill="1" applyBorder="1" applyAlignment="1">
      <alignment horizontal="center" vertical="center" wrapText="1"/>
    </xf>
    <xf numFmtId="0" fontId="33" fillId="32" borderId="28" xfId="0" applyFont="1" applyFill="1" applyBorder="1" applyAlignment="1">
      <alignment horizontal="center" vertical="center" wrapText="1"/>
    </xf>
    <xf numFmtId="0" fontId="33" fillId="0" borderId="28" xfId="0" applyFont="1" applyBorder="1" applyAlignment="1">
      <alignment horizontal="center" vertical="center" wrapText="1"/>
    </xf>
    <xf numFmtId="0" fontId="33" fillId="7" borderId="36" xfId="0" applyFont="1" applyFill="1" applyBorder="1" applyAlignment="1">
      <alignment horizontal="center" vertical="center" wrapText="1"/>
    </xf>
    <xf numFmtId="166" fontId="33" fillId="7" borderId="37" xfId="0" applyNumberFormat="1" applyFont="1" applyFill="1" applyBorder="1" applyAlignment="1">
      <alignment horizontal="center" vertical="center" wrapText="1"/>
    </xf>
    <xf numFmtId="0" fontId="33" fillId="0" borderId="36" xfId="0" applyFont="1" applyBorder="1" applyAlignment="1">
      <alignment horizontal="center" vertical="center" wrapText="1"/>
    </xf>
    <xf numFmtId="0" fontId="33" fillId="32" borderId="36" xfId="0" applyFont="1" applyFill="1" applyBorder="1" applyAlignment="1">
      <alignment horizontal="center" vertical="center" wrapText="1"/>
    </xf>
    <xf numFmtId="0" fontId="33" fillId="29" borderId="28" xfId="0" applyFont="1" applyFill="1" applyBorder="1" applyAlignment="1">
      <alignment horizontal="center" vertical="center" wrapText="1"/>
    </xf>
    <xf numFmtId="0" fontId="41" fillId="23" borderId="0" xfId="0" applyFont="1" applyFill="1" applyAlignment="1">
      <alignment horizontal="center" wrapText="1"/>
    </xf>
    <xf numFmtId="167" fontId="42" fillId="23" borderId="0" xfId="0" applyNumberFormat="1" applyFont="1" applyFill="1" applyAlignment="1">
      <alignment horizontal="left" wrapText="1"/>
    </xf>
    <xf numFmtId="0" fontId="42" fillId="23" borderId="0" xfId="0" applyFont="1" applyFill="1" applyAlignment="1">
      <alignment horizontal="left"/>
    </xf>
    <xf numFmtId="0" fontId="33" fillId="23" borderId="0" xfId="0" applyFont="1" applyFill="1" applyAlignment="1">
      <alignment horizontal="left"/>
    </xf>
    <xf numFmtId="0" fontId="24" fillId="23" borderId="43" xfId="0" applyFont="1" applyFill="1" applyBorder="1" applyAlignment="1">
      <alignment horizontal="left"/>
    </xf>
    <xf numFmtId="0" fontId="22" fillId="23" borderId="43" xfId="0" applyFont="1" applyFill="1" applyBorder="1" applyAlignment="1">
      <alignment horizontal="left"/>
    </xf>
    <xf numFmtId="0" fontId="22" fillId="23" borderId="0" xfId="0" applyFont="1" applyFill="1" applyAlignment="1">
      <alignment horizontal="left"/>
    </xf>
    <xf numFmtId="0" fontId="41" fillId="23" borderId="43" xfId="0" applyFont="1" applyFill="1" applyBorder="1" applyAlignment="1">
      <alignment horizontal="center"/>
    </xf>
    <xf numFmtId="0" fontId="33" fillId="0" borderId="0" xfId="0" applyFont="1"/>
    <xf numFmtId="0" fontId="33" fillId="0" borderId="0" xfId="0" applyFont="1" applyAlignment="1">
      <alignment horizontal="left" wrapText="1"/>
    </xf>
    <xf numFmtId="0" fontId="41" fillId="0" borderId="0" xfId="0" applyFont="1"/>
    <xf numFmtId="0" fontId="43" fillId="0" borderId="0" xfId="0" applyFont="1"/>
    <xf numFmtId="0" fontId="44" fillId="0" borderId="0" xfId="0" applyFont="1"/>
    <xf numFmtId="0" fontId="45" fillId="0" borderId="0" xfId="0" applyFont="1"/>
    <xf numFmtId="0" fontId="27" fillId="0" borderId="0" xfId="0" applyFont="1"/>
    <xf numFmtId="0" fontId="11" fillId="23" borderId="6" xfId="0" applyFont="1" applyFill="1" applyBorder="1"/>
    <xf numFmtId="0" fontId="46" fillId="0" borderId="0" xfId="0" applyFont="1" applyAlignment="1">
      <alignment vertical="top"/>
    </xf>
    <xf numFmtId="0" fontId="11" fillId="33" borderId="6" xfId="0" applyFont="1" applyFill="1" applyBorder="1"/>
    <xf numFmtId="0" fontId="11" fillId="33" borderId="9" xfId="0" applyFont="1" applyFill="1" applyBorder="1"/>
    <xf numFmtId="0" fontId="47" fillId="0" borderId="0" xfId="0" applyFont="1"/>
    <xf numFmtId="0" fontId="13" fillId="0" borderId="2" xfId="0" applyFont="1" applyBorder="1"/>
    <xf numFmtId="0" fontId="7" fillId="0" borderId="0" xfId="0" applyFont="1"/>
    <xf numFmtId="22" fontId="13" fillId="16" borderId="11" xfId="0" applyNumberFormat="1" applyFont="1" applyFill="1" applyBorder="1"/>
    <xf numFmtId="0" fontId="19" fillId="16" borderId="11" xfId="0" applyFont="1" applyFill="1" applyBorder="1" applyAlignment="1">
      <alignment horizontal="right"/>
    </xf>
    <xf numFmtId="0" fontId="9" fillId="16" borderId="12" xfId="0" applyFont="1" applyFill="1" applyBorder="1" applyAlignment="1">
      <alignment horizontal="center" wrapText="1"/>
    </xf>
    <xf numFmtId="0" fontId="9" fillId="16" borderId="13" xfId="0" applyFont="1" applyFill="1" applyBorder="1" applyAlignment="1">
      <alignment horizontal="center" wrapText="1"/>
    </xf>
    <xf numFmtId="0" fontId="9" fillId="16" borderId="44" xfId="0" applyFont="1" applyFill="1" applyBorder="1" applyAlignment="1">
      <alignment horizontal="center"/>
    </xf>
    <xf numFmtId="0" fontId="10" fillId="16" borderId="12" xfId="0" applyFont="1" applyFill="1" applyBorder="1"/>
    <xf numFmtId="0" fontId="27" fillId="21" borderId="2" xfId="0" applyFont="1" applyFill="1" applyBorder="1" applyAlignment="1">
      <alignment horizontal="center" wrapText="1"/>
    </xf>
    <xf numFmtId="166" fontId="27" fillId="21" borderId="2" xfId="0" applyNumberFormat="1" applyFont="1" applyFill="1" applyBorder="1" applyAlignment="1">
      <alignment wrapText="1"/>
    </xf>
    <xf numFmtId="166" fontId="27" fillId="21" borderId="45" xfId="0" applyNumberFormat="1" applyFont="1" applyFill="1" applyBorder="1"/>
    <xf numFmtId="0" fontId="13" fillId="21" borderId="2" xfId="0" applyFont="1" applyFill="1" applyBorder="1"/>
    <xf numFmtId="0" fontId="27" fillId="23" borderId="2" xfId="0" applyFont="1" applyFill="1" applyBorder="1" applyAlignment="1">
      <alignment horizontal="center" wrapText="1"/>
    </xf>
    <xf numFmtId="166" fontId="27" fillId="23" borderId="2" xfId="0" applyNumberFormat="1" applyFont="1" applyFill="1" applyBorder="1" applyAlignment="1">
      <alignment wrapText="1"/>
    </xf>
    <xf numFmtId="166" fontId="27" fillId="23" borderId="45" xfId="0" applyNumberFormat="1" applyFont="1" applyFill="1" applyBorder="1"/>
    <xf numFmtId="0" fontId="13" fillId="23" borderId="2" xfId="0" applyFont="1" applyFill="1" applyBorder="1"/>
    <xf numFmtId="0" fontId="27" fillId="34" borderId="2" xfId="0" applyFont="1" applyFill="1" applyBorder="1" applyAlignment="1">
      <alignment horizontal="center" wrapText="1"/>
    </xf>
    <xf numFmtId="166" fontId="27" fillId="34" borderId="2" xfId="0" applyNumberFormat="1" applyFont="1" applyFill="1" applyBorder="1" applyAlignment="1">
      <alignment wrapText="1"/>
    </xf>
    <xf numFmtId="166" fontId="27" fillId="34" borderId="45" xfId="0" applyNumberFormat="1" applyFont="1" applyFill="1" applyBorder="1"/>
    <xf numFmtId="0" fontId="13" fillId="34" borderId="2" xfId="0" applyFont="1" applyFill="1" applyBorder="1"/>
    <xf numFmtId="0" fontId="18" fillId="16" borderId="0" xfId="0" applyFont="1" applyFill="1"/>
    <xf numFmtId="0" fontId="48" fillId="16" borderId="0" xfId="0" applyFont="1" applyFill="1"/>
    <xf numFmtId="22" fontId="13" fillId="16" borderId="0" xfId="0" applyNumberFormat="1" applyFont="1" applyFill="1"/>
    <xf numFmtId="0" fontId="19" fillId="16" borderId="0" xfId="0" applyFont="1" applyFill="1" applyAlignment="1">
      <alignment horizontal="right"/>
    </xf>
    <xf numFmtId="14" fontId="19" fillId="16" borderId="0" xfId="0" applyNumberFormat="1" applyFont="1" applyFill="1" applyAlignment="1">
      <alignment horizontal="right"/>
    </xf>
    <xf numFmtId="0" fontId="9" fillId="16" borderId="21" xfId="0" applyFont="1" applyFill="1" applyBorder="1" applyAlignment="1">
      <alignment horizontal="center" wrapText="1"/>
    </xf>
    <xf numFmtId="0" fontId="9" fillId="16" borderId="21" xfId="0" applyFont="1" applyFill="1" applyBorder="1" applyAlignment="1">
      <alignment horizontal="center"/>
    </xf>
    <xf numFmtId="0" fontId="49" fillId="16" borderId="21" xfId="0" applyFont="1" applyFill="1" applyBorder="1"/>
    <xf numFmtId="0" fontId="50" fillId="16" borderId="21" xfId="0" applyFont="1" applyFill="1" applyBorder="1"/>
    <xf numFmtId="0" fontId="21" fillId="16" borderId="21" xfId="0" applyFont="1" applyFill="1" applyBorder="1"/>
    <xf numFmtId="0" fontId="27" fillId="21" borderId="21" xfId="0" applyFont="1" applyFill="1" applyBorder="1" applyAlignment="1">
      <alignment wrapText="1"/>
    </xf>
    <xf numFmtId="0" fontId="27" fillId="21" borderId="21" xfId="0" applyFont="1" applyFill="1" applyBorder="1"/>
    <xf numFmtId="0" fontId="51" fillId="21" borderId="21" xfId="0" applyFont="1" applyFill="1" applyBorder="1"/>
    <xf numFmtId="166" fontId="27" fillId="23" borderId="21" xfId="0" applyNumberFormat="1" applyFont="1" applyFill="1" applyBorder="1" applyAlignment="1">
      <alignment wrapText="1"/>
    </xf>
    <xf numFmtId="166" fontId="27" fillId="23" borderId="21" xfId="0" applyNumberFormat="1" applyFont="1" applyFill="1" applyBorder="1"/>
    <xf numFmtId="0" fontId="17" fillId="23" borderId="21" xfId="0" applyFont="1" applyFill="1" applyBorder="1"/>
    <xf numFmtId="0" fontId="13" fillId="23" borderId="46" xfId="0" applyFont="1" applyFill="1" applyBorder="1"/>
    <xf numFmtId="0" fontId="13" fillId="23" borderId="21" xfId="0" applyFont="1" applyFill="1" applyBorder="1"/>
    <xf numFmtId="166" fontId="27" fillId="34" borderId="21" xfId="0" applyNumberFormat="1" applyFont="1" applyFill="1" applyBorder="1" applyAlignment="1">
      <alignment wrapText="1"/>
    </xf>
    <xf numFmtId="166" fontId="27" fillId="34" borderId="21" xfId="0" applyNumberFormat="1" applyFont="1" applyFill="1" applyBorder="1"/>
    <xf numFmtId="0" fontId="17" fillId="34" borderId="21" xfId="0" applyFont="1" applyFill="1" applyBorder="1"/>
    <xf numFmtId="0" fontId="13" fillId="34" borderId="21" xfId="0" applyFont="1" applyFill="1" applyBorder="1"/>
    <xf numFmtId="0" fontId="17" fillId="23" borderId="0" xfId="0" applyFont="1" applyFill="1"/>
    <xf numFmtId="0" fontId="22" fillId="23" borderId="46" xfId="0" applyFont="1" applyFill="1" applyBorder="1"/>
    <xf numFmtId="0" fontId="22" fillId="23" borderId="21" xfId="0" applyFont="1" applyFill="1" applyBorder="1"/>
    <xf numFmtId="0" fontId="22" fillId="34" borderId="46" xfId="0" applyFont="1" applyFill="1" applyBorder="1"/>
    <xf numFmtId="0" fontId="22" fillId="34" borderId="21" xfId="0" applyFont="1" applyFill="1" applyBorder="1"/>
    <xf numFmtId="0" fontId="17" fillId="34" borderId="46" xfId="0" applyFont="1" applyFill="1" applyBorder="1"/>
    <xf numFmtId="0" fontId="17" fillId="34" borderId="0" xfId="0" applyFont="1" applyFill="1"/>
    <xf numFmtId="0" fontId="13" fillId="18" borderId="21" xfId="0" applyFont="1" applyFill="1" applyBorder="1"/>
    <xf numFmtId="0" fontId="52" fillId="2" borderId="2" xfId="0" applyFont="1" applyFill="1" applyBorder="1"/>
    <xf numFmtId="0" fontId="53" fillId="2" borderId="47" xfId="0" applyFont="1" applyFill="1" applyBorder="1"/>
    <xf numFmtId="0" fontId="54" fillId="0" borderId="0" xfId="0" applyFont="1"/>
    <xf numFmtId="0" fontId="13" fillId="35" borderId="2" xfId="0" applyFont="1" applyFill="1" applyBorder="1"/>
    <xf numFmtId="0" fontId="13" fillId="36" borderId="2" xfId="0" applyFont="1" applyFill="1" applyBorder="1"/>
    <xf numFmtId="0" fontId="13" fillId="7" borderId="2" xfId="0" applyFont="1" applyFill="1" applyBorder="1"/>
    <xf numFmtId="0" fontId="13" fillId="37" borderId="2" xfId="0" applyFont="1" applyFill="1" applyBorder="1"/>
    <xf numFmtId="0" fontId="13" fillId="9" borderId="2" xfId="0" applyFont="1" applyFill="1" applyBorder="1"/>
    <xf numFmtId="0" fontId="13" fillId="33" borderId="2" xfId="0" applyFont="1" applyFill="1" applyBorder="1"/>
    <xf numFmtId="0" fontId="13" fillId="23" borderId="0" xfId="0" applyFont="1" applyFill="1"/>
    <xf numFmtId="0" fontId="55" fillId="0" borderId="0" xfId="0" applyFont="1"/>
    <xf numFmtId="0" fontId="1" fillId="0" borderId="48" xfId="0" applyFont="1" applyBorder="1" applyAlignment="1">
      <alignment horizontal="center" textRotation="90"/>
    </xf>
    <xf numFmtId="0" fontId="3" fillId="2" borderId="0" xfId="0" applyFont="1" applyFill="1" applyAlignment="1">
      <alignment horizontal="center"/>
    </xf>
    <xf numFmtId="0" fontId="51" fillId="7" borderId="0" xfId="0" applyFont="1" applyFill="1" applyAlignment="1">
      <alignment horizontal="center"/>
    </xf>
    <xf numFmtId="0" fontId="51" fillId="8" borderId="0" xfId="0" applyFont="1" applyFill="1" applyAlignment="1">
      <alignment horizontal="center"/>
    </xf>
    <xf numFmtId="0" fontId="51" fillId="9" borderId="0" xfId="0" applyFont="1" applyFill="1" applyAlignment="1">
      <alignment horizontal="center"/>
    </xf>
    <xf numFmtId="0" fontId="51" fillId="10" borderId="0" xfId="0" applyFont="1" applyFill="1" applyAlignment="1">
      <alignment horizontal="center"/>
    </xf>
    <xf numFmtId="0" fontId="51" fillId="11" borderId="0" xfId="0" applyFont="1" applyFill="1" applyAlignment="1">
      <alignment horizontal="center"/>
    </xf>
    <xf numFmtId="0" fontId="51" fillId="38" borderId="0" xfId="0" applyFont="1" applyFill="1" applyAlignment="1">
      <alignment horizontal="center"/>
    </xf>
    <xf numFmtId="0" fontId="51" fillId="13" borderId="0" xfId="0" applyFont="1" applyFill="1" applyAlignment="1">
      <alignment horizontal="center"/>
    </xf>
    <xf numFmtId="0" fontId="3" fillId="2" borderId="0" xfId="0" applyFont="1" applyFill="1"/>
    <xf numFmtId="0" fontId="1" fillId="0" borderId="48" xfId="0" applyFont="1" applyBorder="1" applyAlignment="1">
      <alignment horizontal="center"/>
    </xf>
    <xf numFmtId="0" fontId="13" fillId="0" borderId="0" xfId="0" applyFont="1" applyAlignment="1">
      <alignment horizontal="center"/>
    </xf>
    <xf numFmtId="0" fontId="51" fillId="0" borderId="0" xfId="0" applyFont="1" applyAlignment="1">
      <alignment horizontal="center" wrapText="1"/>
    </xf>
    <xf numFmtId="0" fontId="1" fillId="0" borderId="2" xfId="0" applyFont="1" applyBorder="1"/>
    <xf numFmtId="0" fontId="56" fillId="0" borderId="0" xfId="0" applyFont="1"/>
    <xf numFmtId="14" fontId="13" fillId="0" borderId="0" xfId="0" applyNumberFormat="1" applyFont="1" applyAlignment="1">
      <alignment horizontal="right"/>
    </xf>
    <xf numFmtId="14" fontId="13" fillId="0" borderId="0" xfId="0" applyNumberFormat="1" applyFont="1"/>
    <xf numFmtId="168" fontId="13" fillId="0" borderId="0" xfId="0" applyNumberFormat="1" applyFont="1"/>
    <xf numFmtId="0" fontId="61" fillId="0" borderId="49" xfId="0" applyFont="1" applyBorder="1" applyAlignment="1">
      <alignment wrapText="1"/>
    </xf>
    <xf numFmtId="0" fontId="61" fillId="0" borderId="50" xfId="0" applyFont="1" applyBorder="1" applyAlignment="1">
      <alignment wrapText="1"/>
    </xf>
    <xf numFmtId="0" fontId="2" fillId="2" borderId="0" xfId="0" applyFont="1" applyFill="1" applyAlignment="1">
      <alignment horizontal="center"/>
    </xf>
    <xf numFmtId="0" fontId="0" fillId="0" borderId="0" xfId="0"/>
    <xf numFmtId="0" fontId="33" fillId="0" borderId="18" xfId="0" applyFont="1" applyBorder="1" applyAlignment="1">
      <alignment horizontal="center" vertical="center" wrapText="1"/>
    </xf>
    <xf numFmtId="0" fontId="36" fillId="0" borderId="25" xfId="0" applyFont="1" applyBorder="1"/>
    <xf numFmtId="0" fontId="36" fillId="0" borderId="28" xfId="0" applyFont="1" applyBorder="1"/>
    <xf numFmtId="0" fontId="33" fillId="0" borderId="33" xfId="0" applyFont="1" applyBorder="1" applyAlignment="1">
      <alignment horizontal="center" vertical="center" wrapText="1"/>
    </xf>
    <xf numFmtId="0" fontId="36" fillId="0" borderId="34" xfId="0" applyFont="1" applyBorder="1"/>
    <xf numFmtId="0" fontId="36" fillId="0" borderId="35" xfId="0" applyFont="1" applyBorder="1"/>
    <xf numFmtId="0" fontId="24" fillId="0" borderId="20" xfId="0" applyFont="1" applyBorder="1" applyAlignment="1">
      <alignment horizontal="center" vertical="center" wrapText="1"/>
    </xf>
    <xf numFmtId="0" fontId="36" fillId="0" borderId="30" xfId="0" applyFont="1" applyBorder="1"/>
    <xf numFmtId="0" fontId="22" fillId="0" borderId="40" xfId="0" applyFont="1" applyBorder="1" applyAlignment="1">
      <alignment horizontal="center" vertical="center"/>
    </xf>
    <xf numFmtId="0" fontId="36" fillId="0" borderId="42" xfId="0" applyFont="1" applyBorder="1"/>
    <xf numFmtId="0" fontId="24" fillId="0" borderId="40" xfId="0" applyFont="1" applyBorder="1"/>
    <xf numFmtId="0" fontId="22" fillId="32" borderId="40" xfId="0" applyFont="1" applyFill="1" applyBorder="1" applyAlignment="1">
      <alignment horizontal="center" vertical="center"/>
    </xf>
    <xf numFmtId="0" fontId="33" fillId="29" borderId="33" xfId="0" applyFont="1" applyFill="1" applyBorder="1" applyAlignment="1">
      <alignment horizontal="center" vertical="center" wrapText="1"/>
    </xf>
    <xf numFmtId="166" fontId="33" fillId="27" borderId="19" xfId="0" applyNumberFormat="1" applyFont="1" applyFill="1" applyBorder="1" applyAlignment="1">
      <alignment horizontal="center" vertical="center" wrapText="1"/>
    </xf>
    <xf numFmtId="0" fontId="36" fillId="0" borderId="26" xfId="0" applyFont="1" applyBorder="1"/>
    <xf numFmtId="0" fontId="36" fillId="0" borderId="29" xfId="0" applyFont="1" applyBorder="1"/>
    <xf numFmtId="166" fontId="33" fillId="7" borderId="26" xfId="0" applyNumberFormat="1" applyFont="1" applyFill="1" applyBorder="1" applyAlignment="1">
      <alignment horizontal="center" vertical="center" wrapText="1"/>
    </xf>
    <xf numFmtId="0" fontId="36" fillId="0" borderId="37" xfId="0" applyFont="1" applyBorder="1"/>
    <xf numFmtId="166" fontId="33" fillId="30" borderId="19" xfId="0" applyNumberFormat="1" applyFont="1" applyFill="1" applyBorder="1" applyAlignment="1">
      <alignment horizontal="center" vertical="center" wrapText="1"/>
    </xf>
    <xf numFmtId="0" fontId="33" fillId="28" borderId="18" xfId="0" applyFont="1" applyFill="1" applyBorder="1" applyAlignment="1">
      <alignment horizontal="center" vertical="center" wrapText="1"/>
    </xf>
    <xf numFmtId="0" fontId="33" fillId="27" borderId="18" xfId="0" applyFont="1" applyFill="1" applyBorder="1" applyAlignment="1">
      <alignment horizontal="center" vertical="center" wrapText="1"/>
    </xf>
    <xf numFmtId="0" fontId="33" fillId="7" borderId="25" xfId="0" applyFont="1" applyFill="1" applyBorder="1" applyAlignment="1">
      <alignment horizontal="center" vertical="center" wrapText="1"/>
    </xf>
    <xf numFmtId="0" fontId="36" fillId="0" borderId="36" xfId="0" applyFont="1" applyBorder="1"/>
    <xf numFmtId="0" fontId="33" fillId="30" borderId="18" xfId="0" applyFont="1" applyFill="1" applyBorder="1" applyAlignment="1">
      <alignment horizontal="center" vertical="center" wrapText="1"/>
    </xf>
    <xf numFmtId="0" fontId="33" fillId="19" borderId="20" xfId="0" applyFont="1" applyFill="1" applyBorder="1" applyAlignment="1">
      <alignment horizontal="left" vertical="center"/>
    </xf>
    <xf numFmtId="0" fontId="22" fillId="0" borderId="39" xfId="0" applyFont="1" applyBorder="1" applyAlignment="1">
      <alignment vertical="center"/>
    </xf>
    <xf numFmtId="0" fontId="36" fillId="0" borderId="41" xfId="0" applyFont="1" applyBorder="1"/>
    <xf numFmtId="0" fontId="33" fillId="27" borderId="20" xfId="0" applyFont="1" applyFill="1" applyBorder="1" applyAlignment="1">
      <alignment horizontal="center" vertical="center"/>
    </xf>
    <xf numFmtId="0" fontId="36" fillId="0" borderId="27" xfId="0" applyFont="1" applyBorder="1"/>
    <xf numFmtId="0" fontId="33" fillId="0" borderId="34" xfId="0" applyFont="1" applyBorder="1" applyAlignment="1">
      <alignment horizontal="center" vertical="center" wrapText="1"/>
    </xf>
    <xf numFmtId="166" fontId="33" fillId="28" borderId="19" xfId="0" applyNumberFormat="1" applyFont="1" applyFill="1" applyBorder="1" applyAlignment="1">
      <alignment horizontal="center" vertical="center" wrapText="1"/>
    </xf>
    <xf numFmtId="0" fontId="33" fillId="29" borderId="34" xfId="0" applyFont="1" applyFill="1" applyBorder="1" applyAlignment="1">
      <alignment horizontal="center" vertical="center" wrapText="1"/>
    </xf>
    <xf numFmtId="0" fontId="36" fillId="0" borderId="38" xfId="0" applyFont="1" applyBorder="1"/>
    <xf numFmtId="0" fontId="37" fillId="28" borderId="20" xfId="0" applyFont="1" applyFill="1" applyBorder="1" applyAlignment="1">
      <alignment horizontal="center" vertical="center"/>
    </xf>
    <xf numFmtId="166" fontId="37" fillId="28" borderId="19" xfId="0" applyNumberFormat="1" applyFont="1" applyFill="1" applyBorder="1" applyAlignment="1">
      <alignment horizontal="center" vertical="center" wrapText="1"/>
    </xf>
    <xf numFmtId="166" fontId="37" fillId="27" borderId="19" xfId="0" applyNumberFormat="1" applyFont="1" applyFill="1" applyBorder="1" applyAlignment="1">
      <alignment horizontal="center" vertical="center" wrapText="1"/>
    </xf>
    <xf numFmtId="0" fontId="33" fillId="0" borderId="25" xfId="0" applyFont="1" applyBorder="1" applyAlignment="1">
      <alignment horizontal="center" vertical="center" wrapText="1"/>
    </xf>
    <xf numFmtId="0" fontId="39" fillId="0" borderId="40" xfId="0" applyFont="1" applyBorder="1"/>
    <xf numFmtId="0" fontId="37" fillId="30" borderId="20" xfId="0" applyFont="1" applyFill="1" applyBorder="1" applyAlignment="1">
      <alignment horizontal="center" vertical="center"/>
    </xf>
    <xf numFmtId="0" fontId="33" fillId="7" borderId="20" xfId="0" applyFont="1" applyFill="1" applyBorder="1" applyAlignment="1">
      <alignment horizontal="center" vertical="center"/>
    </xf>
    <xf numFmtId="11" fontId="1" fillId="0" borderId="0" xfId="0" applyNumberFormat="1" applyFont="1"/>
    <xf numFmtId="0" fontId="61" fillId="0" borderId="0" xfId="0" applyFont="1"/>
    <xf numFmtId="0" fontId="63" fillId="0" borderId="0" xfId="0" applyFont="1"/>
    <xf numFmtId="0" fontId="1" fillId="0" borderId="0" xfId="0" applyFont="1" applyFill="1" applyBorder="1"/>
    <xf numFmtId="0" fontId="62" fillId="0" borderId="0" xfId="1"/>
    <xf numFmtId="0" fontId="66" fillId="0" borderId="0" xfId="1" applyFont="1" applyAlignment="1">
      <alignment vertical="center" wrapText="1"/>
    </xf>
    <xf numFmtId="0" fontId="66" fillId="0" borderId="51" xfId="1" applyFont="1" applyBorder="1" applyAlignment="1">
      <alignment vertical="center" wrapText="1"/>
    </xf>
    <xf numFmtId="0" fontId="66" fillId="0" borderId="52" xfId="1" applyFont="1" applyBorder="1" applyAlignment="1">
      <alignment vertical="center" wrapText="1"/>
    </xf>
    <xf numFmtId="0" fontId="66" fillId="0" borderId="53" xfId="1" applyFont="1" applyBorder="1" applyAlignment="1">
      <alignment vertical="center" wrapText="1"/>
    </xf>
    <xf numFmtId="0" fontId="66" fillId="0" borderId="54" xfId="1" applyFont="1" applyBorder="1" applyAlignment="1">
      <alignment vertical="center" wrapText="1"/>
    </xf>
    <xf numFmtId="0" fontId="67" fillId="39" borderId="55" xfId="1" applyFont="1" applyFill="1" applyBorder="1" applyAlignment="1">
      <alignment horizontal="center" vertical="center" wrapText="1"/>
    </xf>
    <xf numFmtId="0" fontId="67" fillId="39" borderId="56" xfId="1" applyFont="1" applyFill="1" applyBorder="1" applyAlignment="1">
      <alignment horizontal="center" vertical="center" wrapText="1"/>
    </xf>
    <xf numFmtId="0" fontId="67" fillId="39" borderId="57" xfId="1" applyFont="1" applyFill="1" applyBorder="1" applyAlignment="1">
      <alignment horizontal="center" vertical="center" wrapText="1"/>
    </xf>
    <xf numFmtId="0" fontId="68" fillId="40" borderId="0" xfId="1" applyFont="1" applyFill="1" applyAlignment="1">
      <alignment horizontal="center" vertical="center"/>
    </xf>
    <xf numFmtId="0" fontId="69" fillId="0" borderId="0" xfId="0" applyFont="1"/>
    <xf numFmtId="0" fontId="70" fillId="0" borderId="0" xfId="2"/>
    <xf numFmtId="0" fontId="70" fillId="0" borderId="0" xfId="2" applyAlignment="1">
      <alignment vertical="top"/>
    </xf>
    <xf numFmtId="172" fontId="70" fillId="0" borderId="0" xfId="2" applyNumberFormat="1" applyAlignment="1">
      <alignment vertical="top"/>
    </xf>
    <xf numFmtId="0" fontId="71" fillId="41" borderId="58" xfId="2" applyFont="1" applyFill="1" applyBorder="1" applyAlignment="1">
      <alignment vertical="top"/>
    </xf>
    <xf numFmtId="172" fontId="61" fillId="0" borderId="0" xfId="0" applyNumberFormat="1" applyFont="1"/>
    <xf numFmtId="172" fontId="0" fillId="0" borderId="0" xfId="0" applyNumberFormat="1"/>
    <xf numFmtId="0" fontId="70" fillId="0" borderId="59" xfId="2" applyBorder="1" applyAlignment="1">
      <alignment vertical="top" wrapText="1"/>
    </xf>
    <xf numFmtId="0" fontId="70" fillId="0" borderId="59" xfId="2" applyBorder="1" applyAlignment="1">
      <alignment vertical="top"/>
    </xf>
    <xf numFmtId="0" fontId="72" fillId="41" borderId="59" xfId="2" applyFont="1" applyFill="1" applyBorder="1" applyAlignment="1">
      <alignment horizontal="center" vertical="center" wrapText="1"/>
    </xf>
    <xf numFmtId="172" fontId="70" fillId="0" borderId="59" xfId="2" applyNumberFormat="1" applyBorder="1" applyAlignment="1">
      <alignment vertical="top"/>
    </xf>
  </cellXfs>
  <cellStyles count="3">
    <cellStyle name="Normal" xfId="0" builtinId="0"/>
    <cellStyle name="Normal 2" xfId="1" xr:uid="{C8527004-A3A5-EE46-81D4-E436E841010D}"/>
    <cellStyle name="Normal 3" xfId="2" xr:uid="{2869FF2F-2D67-7E44-A574-0E36A2C9EE99}"/>
  </cellStyles>
  <dxfs count="34">
    <dxf>
      <font>
        <color rgb="FF9C0006"/>
      </font>
      <fill>
        <patternFill>
          <bgColor rgb="FFFFC7CE"/>
        </patternFill>
      </fill>
    </dxf>
    <dxf>
      <font>
        <color rgb="FF9C0006"/>
      </font>
      <fill>
        <patternFill>
          <bgColor rgb="FFFFC7CE"/>
        </patternFill>
      </fill>
    </dxf>
    <dxf>
      <font>
        <color rgb="FFFFFFFF"/>
      </font>
      <fill>
        <patternFill patternType="solid">
          <fgColor rgb="FF980000"/>
          <bgColor rgb="FF980000"/>
        </patternFill>
      </fill>
    </dxf>
    <dxf>
      <fill>
        <patternFill patternType="solid">
          <fgColor rgb="FF47C047"/>
          <bgColor rgb="FF47C047"/>
        </patternFill>
      </fill>
    </dxf>
    <dxf>
      <fill>
        <patternFill patternType="solid">
          <fgColor rgb="FFB4A7D6"/>
          <bgColor rgb="FFB4A7D6"/>
        </patternFill>
      </fill>
    </dxf>
    <dxf>
      <font>
        <color rgb="FF000000"/>
      </font>
      <fill>
        <patternFill patternType="solid">
          <fgColor rgb="FF9FC5E8"/>
          <bgColor rgb="FF9FC5E8"/>
        </patternFill>
      </fill>
    </dxf>
    <dxf>
      <font>
        <color rgb="FF000000"/>
      </font>
      <fill>
        <patternFill patternType="solid">
          <fgColor rgb="FFA4C2F4"/>
          <bgColor rgb="FFA4C2F4"/>
        </patternFill>
      </fill>
    </dxf>
    <dxf>
      <font>
        <color rgb="FF000000"/>
      </font>
      <fill>
        <patternFill patternType="solid">
          <fgColor rgb="FFB6D7A8"/>
          <bgColor rgb="FFB6D7A8"/>
        </patternFill>
      </fill>
    </dxf>
    <dxf>
      <font>
        <color rgb="FF000000"/>
      </font>
      <fill>
        <patternFill patternType="solid">
          <fgColor rgb="FFD9EAD3"/>
          <bgColor rgb="FFD9EAD3"/>
        </patternFill>
      </fill>
    </dxf>
    <dxf>
      <font>
        <color rgb="FF000000"/>
      </font>
      <fill>
        <patternFill patternType="solid">
          <fgColor rgb="FFFFF2CC"/>
          <bgColor rgb="FFFFF2CC"/>
        </patternFill>
      </fill>
    </dxf>
    <dxf>
      <font>
        <b/>
        <color rgb="FFFFFFFF"/>
      </font>
      <fill>
        <patternFill patternType="solid">
          <fgColor rgb="FF999999"/>
          <bgColor rgb="FF999999"/>
        </patternFill>
      </fill>
    </dxf>
    <dxf>
      <font>
        <b/>
        <color rgb="FFFFFFFF"/>
      </font>
      <fill>
        <patternFill patternType="solid">
          <fgColor rgb="FF434343"/>
          <bgColor rgb="FF434343"/>
        </patternFill>
      </fill>
    </dxf>
    <dxf>
      <font>
        <b/>
        <color rgb="FFFFFFFF"/>
      </font>
      <fill>
        <patternFill patternType="solid">
          <fgColor rgb="FF38761D"/>
          <bgColor rgb="FF38761D"/>
        </patternFill>
      </fill>
    </dxf>
    <dxf>
      <fill>
        <patternFill patternType="solid">
          <fgColor rgb="FFB7E1CD"/>
          <bgColor rgb="FFB7E1CD"/>
        </patternFill>
      </fill>
    </dxf>
    <dxf>
      <font>
        <color rgb="FF6FA8DC"/>
      </font>
      <fill>
        <patternFill patternType="none"/>
      </fill>
    </dxf>
    <dxf>
      <fill>
        <patternFill patternType="solid">
          <fgColor rgb="FFEAD1DC"/>
          <bgColor rgb="FFEAD1DC"/>
        </patternFill>
      </fill>
    </dxf>
    <dxf>
      <fill>
        <patternFill patternType="solid">
          <fgColor rgb="FFB7B7B7"/>
          <bgColor rgb="FFB7B7B7"/>
        </patternFill>
      </fill>
    </dxf>
    <dxf>
      <fill>
        <patternFill patternType="solid">
          <fgColor rgb="FFEAD1DC"/>
          <bgColor rgb="FFEAD1DC"/>
        </patternFill>
      </fill>
    </dxf>
    <dxf>
      <font>
        <b/>
        <color rgb="FF4A86E8"/>
      </font>
      <fill>
        <patternFill patternType="solid">
          <fgColor rgb="FFFFFFFF"/>
          <bgColor rgb="FFFFFFFF"/>
        </patternFill>
      </fill>
    </dxf>
    <dxf>
      <fill>
        <patternFill patternType="solid">
          <fgColor rgb="FFB7B7B7"/>
          <bgColor rgb="FFB7B7B7"/>
        </patternFill>
      </fill>
    </dxf>
    <dxf>
      <font>
        <b/>
        <color rgb="FFF07538"/>
      </font>
      <fill>
        <patternFill patternType="none"/>
      </fill>
    </dxf>
    <dxf>
      <fill>
        <patternFill patternType="solid">
          <fgColor rgb="FFB7B7B7"/>
          <bgColor rgb="FFB7B7B7"/>
        </patternFill>
      </fill>
    </dxf>
    <dxf>
      <font>
        <b/>
        <color rgb="FFFF0000"/>
      </font>
      <fill>
        <patternFill patternType="none"/>
      </fill>
    </dxf>
    <dxf>
      <fill>
        <patternFill patternType="solid">
          <fgColor rgb="FFFFF2CC"/>
          <bgColor rgb="FFFFF2CC"/>
        </patternFill>
      </fill>
    </dxf>
    <dxf>
      <fill>
        <patternFill patternType="solid">
          <fgColor rgb="FFD9D9D9"/>
          <bgColor rgb="FFD9D9D9"/>
        </patternFill>
      </fill>
    </dxf>
    <dxf>
      <fill>
        <patternFill patternType="solid">
          <fgColor rgb="FFFFFFFF"/>
          <bgColor rgb="FFFFFFFF"/>
        </patternFill>
      </fill>
    </dxf>
    <dxf>
      <fill>
        <patternFill patternType="solid">
          <fgColor rgb="FFCCCCCC"/>
          <bgColor rgb="FFCCCCCC"/>
        </patternFill>
      </fill>
    </dxf>
    <dxf>
      <fill>
        <patternFill patternType="solid">
          <fgColor rgb="FFD9D9D9"/>
          <bgColor rgb="FFD9D9D9"/>
        </patternFill>
      </fill>
    </dxf>
    <dxf>
      <fill>
        <patternFill patternType="solid">
          <fgColor rgb="FFFFFFFF"/>
          <bgColor rgb="FFFFFFFF"/>
        </patternFill>
      </fill>
    </dxf>
    <dxf>
      <fill>
        <patternFill patternType="solid">
          <fgColor rgb="FFCCCCCC"/>
          <bgColor rgb="FFCCCCCC"/>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s>
  <tableStyles count="4">
    <tableStyle name="VWS Roster-style" pivot="0" count="2" xr9:uid="{00000000-0011-0000-FFFF-FFFF00000000}">
      <tableStyleElement type="firstRowStripe" dxfId="33"/>
      <tableStyleElement type="secondRowStripe" dxfId="32"/>
    </tableStyle>
    <tableStyle name="VWS Roster-style 2" pivot="0" count="2" xr9:uid="{00000000-0011-0000-FFFF-FFFF01000000}">
      <tableStyleElement type="firstRowStripe" dxfId="31"/>
      <tableStyleElement type="secondRowStripe" dxfId="30"/>
    </tableStyle>
    <tableStyle name="Control Roster-style" pivot="0" count="3" xr9:uid="{00000000-0011-0000-FFFF-FFFF02000000}">
      <tableStyleElement type="headerRow" dxfId="29"/>
      <tableStyleElement type="firstRowStripe" dxfId="28"/>
      <tableStyleElement type="secondRowStripe" dxfId="27"/>
    </tableStyle>
    <tableStyle name="Dispatch Roster-style" pivot="0" count="3" xr9:uid="{00000000-0011-0000-FFFF-FFFF03000000}">
      <tableStyleElement type="headerRow" dxfId="26"/>
      <tableStyleElement type="firstRowStripe" dxfId="25"/>
      <tableStyleElement type="secondRowStripe" dxfId="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14375" cy="714375"/>
    <xdr:pic>
      <xdr:nvPicPr>
        <xdr:cNvPr id="2" name="image1.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E892:E893" headerRowCount="0">
  <tableColumns count="1">
    <tableColumn id="1" xr3:uid="{00000000-0010-0000-0000-000001000000}" name="Column1"/>
  </tableColumns>
  <tableStyleInfo name="VWS Ros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895:D982" headerRowCount="0">
  <tableColumns count="3">
    <tableColumn id="1" xr3:uid="{00000000-0010-0000-0100-000001000000}" name="Column1"/>
    <tableColumn id="2" xr3:uid="{00000000-0010-0000-0100-000002000000}" name="Column2"/>
    <tableColumn id="3" xr3:uid="{00000000-0010-0000-0100-000003000000}" name="Column3"/>
  </tableColumns>
  <tableStyleInfo name="VWS Roster-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3:D23" headerRowCount="0">
  <tableColumns count="4">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s>
  <tableStyleInfo name="Control Roster-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3:E25">
  <tableColumns count="5">
    <tableColumn id="1" xr3:uid="{00000000-0010-0000-0300-000001000000}" name="Week Starting"/>
    <tableColumn id="2" xr3:uid="{00000000-0010-0000-0300-000002000000}" name="Ending"/>
    <tableColumn id="3" xr3:uid="{00000000-0010-0000-0300-000003000000}" name="Dispatch Manager"/>
    <tableColumn id="4" xr3:uid="{00000000-0010-0000-0300-000004000000}" name="Dispatcher"/>
    <tableColumn id="5" xr3:uid="{00000000-0010-0000-0300-000005000000}" name="Trainee Dispatcher"/>
  </tableColumns>
  <tableStyleInfo name="Dispatch Rost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32856"/>
      </a:accent1>
      <a:accent2>
        <a:srgbClr val="DB091A"/>
      </a:accent2>
      <a:accent3>
        <a:srgbClr val="F07538"/>
      </a:accent3>
      <a:accent4>
        <a:srgbClr val="FFC000"/>
      </a:accent4>
      <a:accent5>
        <a:srgbClr val="FFD101"/>
      </a:accent5>
      <a:accent6>
        <a:srgbClr val="0563C1"/>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outlinePr summaryBelow="0" summaryRight="0"/>
  </sheetPr>
  <dimension ref="A1:C61"/>
  <sheetViews>
    <sheetView topLeftCell="A18" workbookViewId="0"/>
  </sheetViews>
  <sheetFormatPr baseColWidth="10" defaultColWidth="12.5" defaultRowHeight="15.75" customHeight="1"/>
  <sheetData>
    <row r="1" spans="1:2" ht="15.75" customHeight="1">
      <c r="A1" s="1" t="s">
        <v>0</v>
      </c>
    </row>
    <row r="2" spans="1:2" ht="15.75" customHeight="1">
      <c r="B2" s="1" t="s">
        <v>1</v>
      </c>
    </row>
    <row r="3" spans="1:2" ht="15.75" customHeight="1">
      <c r="B3" s="1" t="s">
        <v>2</v>
      </c>
    </row>
    <row r="4" spans="1:2" ht="15.75" customHeight="1">
      <c r="B4" s="1" t="s">
        <v>3</v>
      </c>
    </row>
    <row r="5" spans="1:2" ht="15.75" customHeight="1">
      <c r="B5" s="1" t="s">
        <v>4</v>
      </c>
    </row>
    <row r="6" spans="1:2" ht="15.75" customHeight="1">
      <c r="B6" s="1" t="s">
        <v>5</v>
      </c>
    </row>
    <row r="7" spans="1:2" ht="15.75" customHeight="1">
      <c r="B7" s="1" t="s">
        <v>6</v>
      </c>
    </row>
    <row r="8" spans="1:2" ht="15.75" customHeight="1">
      <c r="B8" s="1" t="s">
        <v>7</v>
      </c>
    </row>
    <row r="9" spans="1:2" ht="15.75" customHeight="1">
      <c r="B9" s="1" t="s">
        <v>8</v>
      </c>
    </row>
    <row r="11" spans="1:2" ht="15.75" customHeight="1">
      <c r="A11" s="1" t="s">
        <v>9</v>
      </c>
    </row>
    <row r="12" spans="1:2" ht="15.75" customHeight="1">
      <c r="B12" s="1" t="s">
        <v>10</v>
      </c>
    </row>
    <row r="13" spans="1:2" ht="15.75" customHeight="1">
      <c r="B13" s="1" t="s">
        <v>11</v>
      </c>
    </row>
    <row r="14" spans="1:2" ht="15.75" customHeight="1">
      <c r="B14" s="1" t="s">
        <v>12</v>
      </c>
    </row>
    <row r="15" spans="1:2" ht="15.75" customHeight="1">
      <c r="B15" s="1" t="s">
        <v>13</v>
      </c>
    </row>
    <row r="17" spans="1:3" ht="15.75" customHeight="1">
      <c r="A17" s="1" t="s">
        <v>14</v>
      </c>
    </row>
    <row r="18" spans="1:3" ht="15.75" customHeight="1">
      <c r="B18" s="1" t="s">
        <v>15</v>
      </c>
    </row>
    <row r="19" spans="1:3" ht="15.75" customHeight="1">
      <c r="B19" s="1" t="s">
        <v>16</v>
      </c>
    </row>
    <row r="20" spans="1:3" ht="15.75" customHeight="1">
      <c r="B20" s="1" t="s">
        <v>17</v>
      </c>
    </row>
    <row r="22" spans="1:3" ht="15.75" customHeight="1">
      <c r="A22" s="1" t="s">
        <v>18</v>
      </c>
    </row>
    <row r="23" spans="1:3" ht="15.75" customHeight="1">
      <c r="B23" s="1" t="s">
        <v>19</v>
      </c>
    </row>
    <row r="24" spans="1:3" ht="15.75" customHeight="1">
      <c r="B24" s="1" t="s">
        <v>20</v>
      </c>
    </row>
    <row r="25" spans="1:3" ht="15.75" customHeight="1">
      <c r="A25" s="1" t="s">
        <v>21</v>
      </c>
      <c r="B25" s="1" t="s">
        <v>22</v>
      </c>
    </row>
    <row r="26" spans="1:3" ht="15.75" customHeight="1">
      <c r="B26" s="1" t="s">
        <v>23</v>
      </c>
    </row>
    <row r="27" spans="1:3" ht="15.75" customHeight="1">
      <c r="C27" s="1" t="s">
        <v>24</v>
      </c>
    </row>
    <row r="29" spans="1:3" ht="15.75" customHeight="1">
      <c r="A29" s="1" t="s">
        <v>25</v>
      </c>
    </row>
    <row r="30" spans="1:3" ht="15.75" customHeight="1">
      <c r="B30" s="1" t="s">
        <v>26</v>
      </c>
    </row>
    <row r="31" spans="1:3" ht="15.75" customHeight="1">
      <c r="B31" s="1" t="s">
        <v>27</v>
      </c>
    </row>
    <row r="32" spans="1:3" ht="15.75" customHeight="1">
      <c r="C32" s="1" t="s">
        <v>28</v>
      </c>
    </row>
    <row r="33" spans="1:3" ht="15.75" customHeight="1">
      <c r="C33" s="1" t="s">
        <v>29</v>
      </c>
    </row>
    <row r="34" spans="1:3" ht="15.75" customHeight="1">
      <c r="B34" s="1" t="s">
        <v>30</v>
      </c>
    </row>
    <row r="35" spans="1:3" ht="15.75" customHeight="1">
      <c r="B35" s="2" t="s">
        <v>31</v>
      </c>
    </row>
    <row r="36" spans="1:3" ht="15.75" customHeight="1">
      <c r="C36" s="2" t="s">
        <v>32</v>
      </c>
    </row>
    <row r="37" spans="1:3" ht="15.75" customHeight="1">
      <c r="B37" s="2" t="s">
        <v>33</v>
      </c>
    </row>
    <row r="39" spans="1:3" ht="15.75" customHeight="1">
      <c r="A39" s="1" t="s">
        <v>34</v>
      </c>
    </row>
    <row r="40" spans="1:3" ht="15.75" customHeight="1">
      <c r="B40" s="1" t="s">
        <v>35</v>
      </c>
    </row>
    <row r="41" spans="1:3" ht="15.75" customHeight="1">
      <c r="B41" s="1" t="s">
        <v>36</v>
      </c>
    </row>
    <row r="42" spans="1:3" ht="15.75" customHeight="1">
      <c r="B42" s="1" t="s">
        <v>37</v>
      </c>
    </row>
    <row r="43" spans="1:3" ht="15.75" customHeight="1">
      <c r="B43" s="1" t="s">
        <v>38</v>
      </c>
    </row>
    <row r="45" spans="1:3" ht="13">
      <c r="A45" s="1" t="s">
        <v>39</v>
      </c>
    </row>
    <row r="46" spans="1:3" ht="13">
      <c r="B46" s="1" t="s">
        <v>40</v>
      </c>
    </row>
    <row r="47" spans="1:3" ht="13">
      <c r="C47" s="1" t="s">
        <v>41</v>
      </c>
    </row>
    <row r="48" spans="1:3" ht="13">
      <c r="B48" s="1" t="s">
        <v>42</v>
      </c>
    </row>
    <row r="49" spans="1:3" ht="13">
      <c r="B49" s="1" t="s">
        <v>43</v>
      </c>
    </row>
    <row r="50" spans="1:3" ht="13">
      <c r="B50" s="1" t="s">
        <v>44</v>
      </c>
    </row>
    <row r="51" spans="1:3" ht="13">
      <c r="B51" s="1" t="s">
        <v>45</v>
      </c>
    </row>
    <row r="52" spans="1:3" ht="13">
      <c r="B52" s="1" t="s">
        <v>46</v>
      </c>
    </row>
    <row r="54" spans="1:3" ht="13">
      <c r="A54" s="1" t="s">
        <v>47</v>
      </c>
    </row>
    <row r="55" spans="1:3" ht="13">
      <c r="B55" s="1" t="s">
        <v>48</v>
      </c>
    </row>
    <row r="56" spans="1:3" ht="13">
      <c r="B56" s="1" t="s">
        <v>49</v>
      </c>
    </row>
    <row r="57" spans="1:3" ht="13">
      <c r="B57" s="1" t="s">
        <v>50</v>
      </c>
    </row>
    <row r="58" spans="1:3" ht="13">
      <c r="C58" s="1" t="s">
        <v>51</v>
      </c>
    </row>
    <row r="59" spans="1:3" ht="13">
      <c r="C59" s="1" t="s">
        <v>52</v>
      </c>
    </row>
    <row r="60" spans="1:3" ht="13">
      <c r="C60" s="1" t="s">
        <v>53</v>
      </c>
    </row>
    <row r="61" spans="1:3" ht="13">
      <c r="B61" s="2"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outlinePr summaryBelow="0" summaryRight="0"/>
  </sheetPr>
  <dimension ref="A1:F25"/>
  <sheetViews>
    <sheetView workbookViewId="0">
      <selection activeCell="F3" sqref="F3"/>
    </sheetView>
  </sheetViews>
  <sheetFormatPr baseColWidth="10" defaultColWidth="12.5" defaultRowHeight="15.75" customHeight="1"/>
  <cols>
    <col min="1" max="1" width="17.5" customWidth="1"/>
    <col min="2" max="2" width="23.6640625" customWidth="1"/>
    <col min="4" max="4" width="23.1640625" customWidth="1"/>
    <col min="5" max="5" width="12.1640625" customWidth="1"/>
  </cols>
  <sheetData>
    <row r="1" spans="1:6" ht="15">
      <c r="A1" s="3" t="s">
        <v>55</v>
      </c>
      <c r="B1" s="3" t="s">
        <v>56</v>
      </c>
      <c r="C1" s="3" t="s">
        <v>57</v>
      </c>
      <c r="D1" s="3" t="s">
        <v>58</v>
      </c>
      <c r="E1" s="3" t="s">
        <v>59</v>
      </c>
      <c r="F1" s="4" t="s">
        <v>60</v>
      </c>
    </row>
    <row r="2" spans="1:6" ht="14">
      <c r="A2" s="5" t="s">
        <v>61</v>
      </c>
      <c r="B2" s="5" t="s">
        <v>62</v>
      </c>
      <c r="C2" s="5" t="s">
        <v>63</v>
      </c>
      <c r="D2" s="6" t="s">
        <v>64</v>
      </c>
      <c r="E2" s="7" t="s">
        <v>64</v>
      </c>
      <c r="F2" s="8" t="s">
        <v>65</v>
      </c>
    </row>
    <row r="3" spans="1:6" ht="14">
      <c r="A3" s="9" t="s">
        <v>66</v>
      </c>
      <c r="B3" s="9" t="s">
        <v>67</v>
      </c>
      <c r="C3" s="9" t="s">
        <v>63</v>
      </c>
      <c r="D3" s="6" t="s">
        <v>68</v>
      </c>
      <c r="E3" s="7" t="s">
        <v>68</v>
      </c>
      <c r="F3" s="8" t="s">
        <v>69</v>
      </c>
    </row>
    <row r="4" spans="1:6" ht="14">
      <c r="A4" s="9" t="s">
        <v>70</v>
      </c>
      <c r="B4" s="9" t="s">
        <v>71</v>
      </c>
      <c r="C4" s="9" t="s">
        <v>63</v>
      </c>
      <c r="D4" s="6" t="s">
        <v>68</v>
      </c>
      <c r="E4" s="7" t="s">
        <v>68</v>
      </c>
      <c r="F4" s="8" t="s">
        <v>72</v>
      </c>
    </row>
    <row r="5" spans="1:6" ht="14">
      <c r="A5" s="10" t="s">
        <v>73</v>
      </c>
      <c r="B5" s="10" t="s">
        <v>74</v>
      </c>
      <c r="C5" s="10" t="s">
        <v>63</v>
      </c>
      <c r="D5" s="6" t="s">
        <v>75</v>
      </c>
      <c r="E5" s="7" t="s">
        <v>76</v>
      </c>
      <c r="F5" s="8" t="s">
        <v>77</v>
      </c>
    </row>
    <row r="6" spans="1:6" ht="14">
      <c r="A6" s="11" t="s">
        <v>78</v>
      </c>
      <c r="B6" s="11" t="s">
        <v>79</v>
      </c>
      <c r="C6" s="11" t="s">
        <v>63</v>
      </c>
      <c r="D6" s="6" t="s">
        <v>80</v>
      </c>
      <c r="E6" s="7" t="s">
        <v>81</v>
      </c>
      <c r="F6" s="8" t="s">
        <v>82</v>
      </c>
    </row>
    <row r="7" spans="1:6" ht="14">
      <c r="A7" s="11" t="s">
        <v>83</v>
      </c>
      <c r="B7" s="11" t="s">
        <v>84</v>
      </c>
      <c r="C7" s="11" t="s">
        <v>63</v>
      </c>
      <c r="D7" s="6" t="s">
        <v>80</v>
      </c>
      <c r="E7" s="7" t="s">
        <v>81</v>
      </c>
      <c r="F7" s="8" t="s">
        <v>85</v>
      </c>
    </row>
    <row r="8" spans="1:6" ht="14">
      <c r="A8" s="11" t="s">
        <v>86</v>
      </c>
      <c r="B8" s="11" t="s">
        <v>79</v>
      </c>
      <c r="C8" s="11" t="s">
        <v>63</v>
      </c>
      <c r="D8" s="6" t="s">
        <v>80</v>
      </c>
      <c r="E8" s="7" t="s">
        <v>81</v>
      </c>
      <c r="F8" s="8" t="s">
        <v>87</v>
      </c>
    </row>
    <row r="9" spans="1:6" ht="14">
      <c r="A9" s="11" t="s">
        <v>88</v>
      </c>
      <c r="B9" s="11" t="s">
        <v>84</v>
      </c>
      <c r="C9" s="11" t="s">
        <v>63</v>
      </c>
      <c r="D9" s="6" t="s">
        <v>80</v>
      </c>
      <c r="E9" s="7" t="s">
        <v>81</v>
      </c>
      <c r="F9" s="8" t="s">
        <v>85</v>
      </c>
    </row>
    <row r="10" spans="1:6" ht="14">
      <c r="A10" s="12" t="s">
        <v>89</v>
      </c>
      <c r="B10" s="12" t="s">
        <v>90</v>
      </c>
      <c r="C10" s="12" t="s">
        <v>63</v>
      </c>
      <c r="D10" s="6" t="s">
        <v>91</v>
      </c>
      <c r="E10" s="7" t="s">
        <v>92</v>
      </c>
      <c r="F10" s="8" t="s">
        <v>93</v>
      </c>
    </row>
    <row r="11" spans="1:6" ht="14">
      <c r="A11" s="12" t="s">
        <v>94</v>
      </c>
      <c r="B11" s="12" t="s">
        <v>95</v>
      </c>
      <c r="C11" s="12" t="s">
        <v>63</v>
      </c>
      <c r="D11" s="6" t="s">
        <v>91</v>
      </c>
      <c r="E11" s="7" t="s">
        <v>92</v>
      </c>
      <c r="F11" s="8" t="s">
        <v>96</v>
      </c>
    </row>
    <row r="12" spans="1:6" ht="14">
      <c r="A12" s="13" t="s">
        <v>97</v>
      </c>
      <c r="B12" s="13" t="s">
        <v>98</v>
      </c>
      <c r="C12" s="13" t="s">
        <v>63</v>
      </c>
      <c r="D12" s="6" t="s">
        <v>80</v>
      </c>
      <c r="E12" s="7" t="s">
        <v>99</v>
      </c>
      <c r="F12" s="8" t="s">
        <v>100</v>
      </c>
    </row>
    <row r="13" spans="1:6" ht="14">
      <c r="A13" s="13" t="s">
        <v>101</v>
      </c>
      <c r="B13" s="13" t="s">
        <v>102</v>
      </c>
      <c r="C13" s="13" t="s">
        <v>63</v>
      </c>
      <c r="D13" s="6" t="s">
        <v>80</v>
      </c>
      <c r="E13" s="7" t="s">
        <v>99</v>
      </c>
      <c r="F13" s="8" t="s">
        <v>103</v>
      </c>
    </row>
    <row r="14" spans="1:6" ht="14">
      <c r="A14" s="14" t="s">
        <v>104</v>
      </c>
      <c r="B14" s="14" t="s">
        <v>105</v>
      </c>
      <c r="C14" s="14" t="s">
        <v>106</v>
      </c>
      <c r="D14" s="15" t="s">
        <v>107</v>
      </c>
      <c r="E14" s="7" t="s">
        <v>108</v>
      </c>
      <c r="F14" s="8" t="s">
        <v>109</v>
      </c>
    </row>
    <row r="15" spans="1:6" ht="18.75" customHeight="1">
      <c r="A15" s="14" t="s">
        <v>110</v>
      </c>
      <c r="B15" s="14" t="s">
        <v>111</v>
      </c>
      <c r="C15" s="14" t="s">
        <v>106</v>
      </c>
      <c r="D15" s="16" t="s">
        <v>112</v>
      </c>
      <c r="E15" s="7" t="s">
        <v>108</v>
      </c>
      <c r="F15" s="8" t="s">
        <v>113</v>
      </c>
    </row>
    <row r="16" spans="1:6" ht="14">
      <c r="A16" s="14" t="s">
        <v>114</v>
      </c>
      <c r="B16" s="14" t="s">
        <v>115</v>
      </c>
      <c r="C16" s="14" t="s">
        <v>106</v>
      </c>
      <c r="D16" s="16" t="s">
        <v>116</v>
      </c>
      <c r="E16" s="7" t="s">
        <v>108</v>
      </c>
      <c r="F16" s="8" t="s">
        <v>117</v>
      </c>
    </row>
    <row r="17" spans="1:6" ht="14">
      <c r="A17" s="14" t="s">
        <v>118</v>
      </c>
      <c r="B17" s="14" t="s">
        <v>119</v>
      </c>
      <c r="C17" s="14" t="s">
        <v>106</v>
      </c>
      <c r="D17" s="16" t="s">
        <v>120</v>
      </c>
      <c r="E17" s="7" t="s">
        <v>108</v>
      </c>
      <c r="F17" s="8" t="s">
        <v>121</v>
      </c>
    </row>
    <row r="18" spans="1:6" ht="14">
      <c r="A18" s="14" t="s">
        <v>119</v>
      </c>
      <c r="B18" s="14" t="s">
        <v>122</v>
      </c>
      <c r="C18" s="14" t="s">
        <v>106</v>
      </c>
      <c r="D18" s="6" t="s">
        <v>123</v>
      </c>
      <c r="E18" s="7" t="s">
        <v>108</v>
      </c>
      <c r="F18" s="8" t="s">
        <v>124</v>
      </c>
    </row>
    <row r="19" spans="1:6" ht="14">
      <c r="A19" s="14" t="s">
        <v>125</v>
      </c>
      <c r="B19" s="14" t="s">
        <v>126</v>
      </c>
      <c r="C19" s="14" t="s">
        <v>106</v>
      </c>
      <c r="D19" s="6" t="s">
        <v>127</v>
      </c>
      <c r="E19" s="7" t="s">
        <v>108</v>
      </c>
      <c r="F19" s="8" t="s">
        <v>128</v>
      </c>
    </row>
    <row r="20" spans="1:6" ht="14">
      <c r="A20" s="17" t="s">
        <v>129</v>
      </c>
      <c r="B20" s="17" t="s">
        <v>130</v>
      </c>
      <c r="C20" s="14" t="s">
        <v>106</v>
      </c>
      <c r="D20" s="15" t="s">
        <v>131</v>
      </c>
      <c r="E20" s="7" t="s">
        <v>132</v>
      </c>
      <c r="F20" s="8" t="s">
        <v>133</v>
      </c>
    </row>
    <row r="21" spans="1:6" ht="14">
      <c r="A21" s="17" t="s">
        <v>134</v>
      </c>
      <c r="B21" s="17" t="s">
        <v>135</v>
      </c>
      <c r="C21" s="14" t="s">
        <v>106</v>
      </c>
      <c r="D21" s="15" t="s">
        <v>131</v>
      </c>
      <c r="E21" s="7" t="s">
        <v>132</v>
      </c>
      <c r="F21" s="8" t="s">
        <v>136</v>
      </c>
    </row>
    <row r="22" spans="1:6" ht="14">
      <c r="A22" s="17" t="s">
        <v>137</v>
      </c>
      <c r="B22" s="17" t="s">
        <v>138</v>
      </c>
      <c r="C22" s="14" t="s">
        <v>106</v>
      </c>
      <c r="D22" s="15" t="s">
        <v>131</v>
      </c>
      <c r="E22" s="7" t="s">
        <v>132</v>
      </c>
      <c r="F22" s="8" t="s">
        <v>139</v>
      </c>
    </row>
    <row r="23" spans="1:6" ht="14">
      <c r="A23" s="18" t="s">
        <v>140</v>
      </c>
      <c r="B23" s="18" t="s">
        <v>141</v>
      </c>
      <c r="C23" s="18" t="s">
        <v>106</v>
      </c>
      <c r="D23" s="6" t="s">
        <v>64</v>
      </c>
      <c r="E23" s="7" t="s">
        <v>80</v>
      </c>
      <c r="F23" s="8" t="s">
        <v>142</v>
      </c>
    </row>
    <row r="24" spans="1:6" ht="14">
      <c r="A24" s="19" t="s">
        <v>143</v>
      </c>
      <c r="B24" s="19" t="s">
        <v>144</v>
      </c>
      <c r="C24" s="19" t="s">
        <v>63</v>
      </c>
      <c r="D24" s="6" t="s">
        <v>145</v>
      </c>
      <c r="E24" s="7" t="s">
        <v>91</v>
      </c>
      <c r="F24" s="8" t="s">
        <v>146</v>
      </c>
    </row>
    <row r="25" spans="1:6" ht="14">
      <c r="A25" s="20" t="s">
        <v>147</v>
      </c>
      <c r="B25" s="20" t="s">
        <v>148</v>
      </c>
      <c r="C25" s="20" t="s">
        <v>149</v>
      </c>
      <c r="D25" s="6" t="s">
        <v>64</v>
      </c>
      <c r="E25" s="7" t="s">
        <v>116</v>
      </c>
      <c r="F25" s="8" t="s">
        <v>150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outlinePr summaryBelow="0" summaryRight="0"/>
  </sheetPr>
  <dimension ref="A1:L20"/>
  <sheetViews>
    <sheetView workbookViewId="0">
      <selection activeCell="C28" sqref="C28"/>
    </sheetView>
  </sheetViews>
  <sheetFormatPr baseColWidth="10" defaultColWidth="12.5" defaultRowHeight="15.75" customHeight="1"/>
  <cols>
    <col min="1" max="1" width="27.6640625" customWidth="1"/>
  </cols>
  <sheetData>
    <row r="1" spans="1:12" ht="15.75" customHeight="1">
      <c r="A1" s="229" t="s">
        <v>151</v>
      </c>
      <c r="B1" s="230"/>
      <c r="C1" s="230"/>
      <c r="D1" s="230"/>
      <c r="E1" s="230"/>
      <c r="F1" s="230"/>
      <c r="G1" s="230"/>
      <c r="H1" s="230"/>
      <c r="I1" s="230"/>
      <c r="J1" s="230"/>
      <c r="K1" s="230"/>
    </row>
    <row r="2" spans="1:12" ht="14">
      <c r="A2" s="21"/>
      <c r="B2" s="5" t="s">
        <v>61</v>
      </c>
      <c r="C2" s="9" t="s">
        <v>66</v>
      </c>
      <c r="D2" s="10" t="s">
        <v>73</v>
      </c>
      <c r="E2" s="19" t="s">
        <v>152</v>
      </c>
      <c r="F2" s="22" t="s">
        <v>153</v>
      </c>
      <c r="G2" s="11" t="s">
        <v>78</v>
      </c>
      <c r="H2" s="12" t="s">
        <v>89</v>
      </c>
      <c r="I2" s="13" t="s">
        <v>154</v>
      </c>
      <c r="J2" s="14" t="s">
        <v>155</v>
      </c>
      <c r="K2" s="18" t="s">
        <v>140</v>
      </c>
    </row>
    <row r="3" spans="1:12" ht="15.75" customHeight="1">
      <c r="A3" s="23" t="s">
        <v>156</v>
      </c>
      <c r="B3" s="24">
        <v>1</v>
      </c>
      <c r="C3" s="24">
        <v>1</v>
      </c>
      <c r="D3" s="24">
        <v>4</v>
      </c>
      <c r="E3" s="24">
        <v>2</v>
      </c>
      <c r="F3" s="24"/>
      <c r="G3" s="24">
        <v>1</v>
      </c>
      <c r="H3" s="24">
        <v>1</v>
      </c>
      <c r="I3" s="25"/>
      <c r="J3" s="25"/>
      <c r="K3" s="24">
        <v>1</v>
      </c>
    </row>
    <row r="4" spans="1:12" ht="15.75" customHeight="1">
      <c r="A4" s="26" t="s">
        <v>157</v>
      </c>
      <c r="B4" s="26">
        <v>1</v>
      </c>
      <c r="C4" s="26">
        <v>1</v>
      </c>
      <c r="D4" s="26">
        <v>3</v>
      </c>
      <c r="E4" s="26"/>
      <c r="F4" s="26">
        <v>1</v>
      </c>
      <c r="G4" s="26"/>
      <c r="H4" s="26"/>
      <c r="I4" s="26"/>
      <c r="J4" s="26"/>
      <c r="K4" s="26"/>
      <c r="L4" s="1" t="s">
        <v>158</v>
      </c>
    </row>
    <row r="5" spans="1:12" ht="15.75" customHeight="1">
      <c r="A5" s="27" t="s">
        <v>159</v>
      </c>
      <c r="B5" s="24">
        <v>1</v>
      </c>
      <c r="C5" s="24">
        <v>1</v>
      </c>
      <c r="D5" s="24">
        <v>4</v>
      </c>
      <c r="E5" s="24">
        <v>2</v>
      </c>
      <c r="F5" s="24"/>
      <c r="G5" s="24">
        <v>1</v>
      </c>
      <c r="H5" s="25"/>
      <c r="I5" s="25"/>
      <c r="J5" s="28">
        <v>46054</v>
      </c>
      <c r="K5" s="24">
        <v>1</v>
      </c>
    </row>
    <row r="6" spans="1:12" ht="15.75" customHeight="1">
      <c r="A6" s="27" t="s">
        <v>160</v>
      </c>
      <c r="B6" s="24">
        <v>1</v>
      </c>
      <c r="C6" s="24">
        <v>1</v>
      </c>
      <c r="D6" s="24">
        <v>4</v>
      </c>
      <c r="E6" s="24">
        <v>2</v>
      </c>
      <c r="F6" s="24"/>
      <c r="G6" s="24">
        <v>1</v>
      </c>
      <c r="H6" s="25"/>
      <c r="I6" s="25"/>
      <c r="J6" s="25"/>
      <c r="K6" s="25"/>
    </row>
    <row r="7" spans="1:12" ht="15.75" customHeight="1">
      <c r="A7" s="27" t="s">
        <v>161</v>
      </c>
      <c r="B7" s="24">
        <v>1</v>
      </c>
      <c r="C7" s="25"/>
      <c r="D7" s="24">
        <v>1</v>
      </c>
      <c r="E7" s="24">
        <v>1</v>
      </c>
      <c r="F7" s="25"/>
      <c r="G7" s="25"/>
      <c r="H7" s="24">
        <v>1</v>
      </c>
      <c r="I7" s="25"/>
      <c r="J7" s="25"/>
      <c r="K7" s="25"/>
    </row>
    <row r="8" spans="1:12" ht="15.75" customHeight="1">
      <c r="A8" s="29" t="s">
        <v>162</v>
      </c>
      <c r="B8" s="24">
        <v>1</v>
      </c>
      <c r="C8" s="24">
        <v>2</v>
      </c>
      <c r="D8" s="24">
        <v>6</v>
      </c>
      <c r="E8" s="24">
        <v>2</v>
      </c>
      <c r="F8" s="24"/>
      <c r="G8" s="24">
        <v>1</v>
      </c>
      <c r="H8" s="25"/>
      <c r="I8" s="24">
        <v>1</v>
      </c>
      <c r="J8" s="25"/>
      <c r="K8" s="25"/>
    </row>
    <row r="9" spans="1:12" ht="15.75" customHeight="1">
      <c r="A9" s="29" t="s">
        <v>163</v>
      </c>
      <c r="B9" s="24">
        <v>1</v>
      </c>
      <c r="C9" s="24">
        <v>1</v>
      </c>
      <c r="D9" s="24">
        <v>4</v>
      </c>
      <c r="E9" s="24">
        <v>2</v>
      </c>
      <c r="F9" s="24"/>
      <c r="G9" s="24">
        <v>1</v>
      </c>
      <c r="H9" s="25"/>
      <c r="I9" s="25"/>
      <c r="J9" s="25"/>
      <c r="K9" s="25"/>
    </row>
    <row r="10" spans="1:12" ht="15.75" customHeight="1">
      <c r="A10" s="30" t="s">
        <v>164</v>
      </c>
      <c r="B10" s="24">
        <v>1</v>
      </c>
      <c r="C10" s="24">
        <v>1</v>
      </c>
      <c r="D10" s="24">
        <v>4</v>
      </c>
      <c r="E10" s="24">
        <v>2</v>
      </c>
      <c r="F10" s="24"/>
      <c r="G10" s="24">
        <v>1</v>
      </c>
      <c r="H10" s="25"/>
      <c r="I10" s="25"/>
      <c r="J10" s="25"/>
      <c r="K10" s="25"/>
    </row>
    <row r="11" spans="1:12" ht="14">
      <c r="A11" s="25"/>
      <c r="B11" s="25"/>
      <c r="C11" s="25"/>
      <c r="D11" s="25"/>
      <c r="E11" s="25"/>
      <c r="F11" s="25"/>
      <c r="G11" s="25"/>
      <c r="H11" s="25"/>
      <c r="I11" s="25"/>
      <c r="J11" s="25"/>
      <c r="K11" s="25"/>
    </row>
    <row r="12" spans="1:12" ht="15.75" customHeight="1">
      <c r="A12" s="229" t="s">
        <v>165</v>
      </c>
      <c r="B12" s="230"/>
      <c r="C12" s="230"/>
      <c r="D12" s="230"/>
      <c r="E12" s="230"/>
      <c r="F12" s="230"/>
      <c r="G12" s="230"/>
      <c r="H12" s="230"/>
      <c r="I12" s="230"/>
      <c r="J12" s="230"/>
      <c r="K12" s="230"/>
    </row>
    <row r="13" spans="1:12" ht="14">
      <c r="A13" s="21"/>
      <c r="B13" s="17" t="s">
        <v>129</v>
      </c>
      <c r="C13" s="17" t="s">
        <v>134</v>
      </c>
      <c r="D13" s="17" t="s">
        <v>137</v>
      </c>
      <c r="E13" s="25"/>
      <c r="F13" s="25"/>
      <c r="G13" s="25"/>
      <c r="H13" s="25"/>
      <c r="I13" s="25"/>
      <c r="J13" s="25"/>
      <c r="K13" s="25"/>
    </row>
    <row r="14" spans="1:12" ht="15.75" customHeight="1">
      <c r="A14" s="31" t="s">
        <v>130</v>
      </c>
      <c r="B14" s="24">
        <v>1</v>
      </c>
      <c r="C14" s="25"/>
      <c r="D14" s="25"/>
      <c r="E14" s="25"/>
      <c r="F14" s="25"/>
      <c r="G14" s="25"/>
      <c r="H14" s="25"/>
      <c r="I14" s="25"/>
      <c r="J14" s="25"/>
      <c r="K14" s="25"/>
    </row>
    <row r="15" spans="1:12" ht="14">
      <c r="A15" s="32" t="s">
        <v>135</v>
      </c>
      <c r="B15" s="25"/>
      <c r="C15" s="24">
        <v>1</v>
      </c>
      <c r="D15" s="25"/>
      <c r="E15" s="25"/>
      <c r="F15" s="25"/>
      <c r="G15" s="25"/>
      <c r="H15" s="25"/>
      <c r="I15" s="25"/>
      <c r="J15" s="25"/>
      <c r="K15" s="25"/>
    </row>
    <row r="16" spans="1:12" ht="15.75" customHeight="1">
      <c r="A16" s="33" t="s">
        <v>166</v>
      </c>
      <c r="B16" s="25"/>
      <c r="C16" s="25"/>
      <c r="D16" s="25" t="s">
        <v>167</v>
      </c>
      <c r="E16" s="25"/>
      <c r="F16" s="25"/>
      <c r="G16" s="25"/>
      <c r="H16" s="25"/>
      <c r="I16" s="25"/>
      <c r="J16" s="25"/>
      <c r="K16" s="25"/>
    </row>
    <row r="17" spans="1:11" ht="14">
      <c r="A17" s="25"/>
      <c r="B17" s="25"/>
      <c r="C17" s="25"/>
      <c r="D17" s="25"/>
      <c r="E17" s="25"/>
      <c r="F17" s="25"/>
      <c r="G17" s="25"/>
      <c r="H17" s="25"/>
      <c r="I17" s="25"/>
      <c r="J17" s="25"/>
      <c r="K17" s="25"/>
    </row>
    <row r="18" spans="1:11" ht="15.75" customHeight="1">
      <c r="A18" s="229" t="s">
        <v>168</v>
      </c>
      <c r="B18" s="230"/>
      <c r="C18" s="230"/>
      <c r="D18" s="230"/>
      <c r="E18" s="230"/>
      <c r="F18" s="230"/>
      <c r="G18" s="230"/>
      <c r="H18" s="230"/>
      <c r="I18" s="230"/>
      <c r="J18" s="230"/>
      <c r="K18" s="230"/>
    </row>
    <row r="19" spans="1:11" ht="14">
      <c r="A19" s="21"/>
      <c r="B19" s="14" t="s">
        <v>104</v>
      </c>
      <c r="C19" s="25"/>
      <c r="D19" s="25"/>
      <c r="E19" s="25"/>
      <c r="F19" s="25"/>
      <c r="G19" s="25"/>
      <c r="H19" s="25"/>
      <c r="I19" s="25"/>
      <c r="J19" s="25"/>
      <c r="K19" s="25"/>
    </row>
    <row r="20" spans="1:11" ht="15.75" customHeight="1">
      <c r="A20" s="34" t="s">
        <v>105</v>
      </c>
      <c r="B20" s="24">
        <v>1</v>
      </c>
      <c r="C20" s="25"/>
      <c r="D20" s="25"/>
      <c r="E20" s="25"/>
      <c r="F20" s="25"/>
      <c r="G20" s="25"/>
      <c r="H20" s="25"/>
      <c r="I20" s="25"/>
      <c r="J20" s="25"/>
      <c r="K20" s="25"/>
    </row>
  </sheetData>
  <mergeCells count="3">
    <mergeCell ref="A1:K1"/>
    <mergeCell ref="A12:K12"/>
    <mergeCell ref="A18:K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FF"/>
    <outlinePr summaryBelow="0" summaryRight="0"/>
  </sheetPr>
  <dimension ref="A1:BQ330"/>
  <sheetViews>
    <sheetView workbookViewId="0">
      <pane ySplit="1" topLeftCell="A2" activePane="bottomLeft" state="frozen"/>
      <selection pane="bottomLeft" activeCell="A4" sqref="A4"/>
    </sheetView>
  </sheetViews>
  <sheetFormatPr baseColWidth="10" defaultColWidth="12.5" defaultRowHeight="15.75" customHeight="1"/>
  <cols>
    <col min="1" max="1" width="32.83203125" customWidth="1"/>
    <col min="3" max="3" width="27.5" customWidth="1"/>
    <col min="4" max="4" width="108.5" customWidth="1"/>
    <col min="5" max="5" width="47.83203125" customWidth="1"/>
    <col min="56" max="56" width="234" customWidth="1"/>
    <col min="57" max="57" width="56" customWidth="1"/>
    <col min="58" max="58" width="53.5" customWidth="1"/>
    <col min="59" max="59" width="41.5" customWidth="1"/>
  </cols>
  <sheetData>
    <row r="1" spans="1:66" ht="13">
      <c r="A1" s="1" t="s">
        <v>169</v>
      </c>
      <c r="B1" s="1" t="s">
        <v>170</v>
      </c>
      <c r="C1" s="1" t="s">
        <v>171</v>
      </c>
      <c r="D1" s="1" t="s">
        <v>172</v>
      </c>
      <c r="E1" s="1" t="s">
        <v>173</v>
      </c>
      <c r="F1" s="35">
        <v>45969</v>
      </c>
      <c r="G1" s="35">
        <v>45970</v>
      </c>
      <c r="H1" s="35">
        <v>45976</v>
      </c>
      <c r="I1" s="35">
        <v>45977</v>
      </c>
      <c r="J1" s="35">
        <v>45983</v>
      </c>
      <c r="K1" s="35">
        <v>45984</v>
      </c>
      <c r="L1" s="35">
        <v>45990</v>
      </c>
      <c r="M1" s="35">
        <v>45991</v>
      </c>
      <c r="N1" s="35">
        <v>45997</v>
      </c>
      <c r="O1" s="35">
        <v>45998</v>
      </c>
      <c r="P1" s="35">
        <v>46004</v>
      </c>
      <c r="Q1" s="35">
        <v>46005</v>
      </c>
      <c r="R1" s="35">
        <v>46011</v>
      </c>
      <c r="S1" s="35">
        <v>46012</v>
      </c>
      <c r="T1" s="35">
        <v>46018</v>
      </c>
      <c r="U1" s="35">
        <v>46019</v>
      </c>
      <c r="V1" s="35">
        <v>46025</v>
      </c>
      <c r="W1" s="35">
        <v>46026</v>
      </c>
      <c r="X1" s="35">
        <v>46032</v>
      </c>
      <c r="Y1" s="35">
        <v>46033</v>
      </c>
      <c r="Z1" s="35">
        <v>46039</v>
      </c>
      <c r="AA1" s="35">
        <v>46040</v>
      </c>
      <c r="AB1" s="35">
        <v>46046</v>
      </c>
      <c r="AC1" s="35">
        <v>46047</v>
      </c>
      <c r="AD1" s="35">
        <v>46053</v>
      </c>
      <c r="AE1" s="35">
        <v>46054</v>
      </c>
      <c r="AF1" s="35">
        <v>46060</v>
      </c>
      <c r="AG1" s="35">
        <v>46061</v>
      </c>
      <c r="AH1" s="35">
        <v>46067</v>
      </c>
      <c r="AI1" s="35">
        <v>46068</v>
      </c>
      <c r="AJ1" s="35">
        <v>46074</v>
      </c>
      <c r="AK1" s="35">
        <v>46075</v>
      </c>
      <c r="AL1" s="35">
        <v>46081</v>
      </c>
      <c r="AM1" s="35">
        <v>46082</v>
      </c>
      <c r="AN1" s="35">
        <v>46088</v>
      </c>
      <c r="AO1" s="35">
        <v>46089</v>
      </c>
      <c r="AP1" s="35">
        <v>46095</v>
      </c>
      <c r="AQ1" s="35">
        <v>46096</v>
      </c>
      <c r="AR1" s="35">
        <v>46102</v>
      </c>
      <c r="AS1" s="35">
        <v>46103</v>
      </c>
      <c r="AT1" s="35">
        <v>46109</v>
      </c>
      <c r="AU1" s="35">
        <v>46110</v>
      </c>
      <c r="AV1" s="35">
        <v>46116</v>
      </c>
      <c r="AW1" s="35">
        <v>46117</v>
      </c>
      <c r="AX1" s="35">
        <v>46123</v>
      </c>
      <c r="AY1" s="35">
        <v>46124</v>
      </c>
      <c r="AZ1" s="35">
        <v>46130</v>
      </c>
      <c r="BA1" s="35">
        <v>46131</v>
      </c>
      <c r="BB1" s="35">
        <v>46137</v>
      </c>
      <c r="BC1" s="35">
        <v>46138</v>
      </c>
      <c r="BD1" s="1" t="s">
        <v>174</v>
      </c>
      <c r="BE1" s="1" t="s">
        <v>175</v>
      </c>
      <c r="BF1" s="1" t="s">
        <v>176</v>
      </c>
      <c r="BG1" s="1" t="s">
        <v>177</v>
      </c>
    </row>
    <row r="2" spans="1:66" ht="13">
      <c r="A2" s="1" t="s">
        <v>178</v>
      </c>
      <c r="B2" s="36">
        <v>45935</v>
      </c>
      <c r="C2" s="1" t="s">
        <v>179</v>
      </c>
      <c r="D2" s="1" t="s">
        <v>180</v>
      </c>
      <c r="E2" s="1" t="s">
        <v>181</v>
      </c>
      <c r="F2" s="1" t="s">
        <v>182</v>
      </c>
      <c r="G2" s="1" t="s">
        <v>182</v>
      </c>
      <c r="H2" s="1" t="s">
        <v>182</v>
      </c>
      <c r="I2" s="1" t="s">
        <v>182</v>
      </c>
      <c r="J2" s="1" t="s">
        <v>183</v>
      </c>
      <c r="K2" s="1" t="s">
        <v>182</v>
      </c>
      <c r="L2" s="1" t="s">
        <v>183</v>
      </c>
      <c r="M2" s="1" t="s">
        <v>182</v>
      </c>
      <c r="N2" s="1" t="s">
        <v>183</v>
      </c>
      <c r="O2" s="1" t="s">
        <v>183</v>
      </c>
      <c r="P2" s="1" t="s">
        <v>182</v>
      </c>
      <c r="Q2" s="1" t="s">
        <v>182</v>
      </c>
      <c r="R2" s="1" t="s">
        <v>182</v>
      </c>
      <c r="S2" s="1" t="s">
        <v>182</v>
      </c>
      <c r="T2" s="1" t="s">
        <v>182</v>
      </c>
      <c r="U2" s="1" t="s">
        <v>182</v>
      </c>
      <c r="V2" s="1" t="s">
        <v>183</v>
      </c>
      <c r="W2" s="1" t="s">
        <v>182</v>
      </c>
      <c r="X2" s="1" t="s">
        <v>183</v>
      </c>
      <c r="Y2" s="1" t="s">
        <v>182</v>
      </c>
      <c r="Z2" s="1" t="s">
        <v>183</v>
      </c>
      <c r="AA2" s="1" t="s">
        <v>182</v>
      </c>
      <c r="AB2" s="1" t="s">
        <v>183</v>
      </c>
      <c r="AC2" s="1" t="s">
        <v>182</v>
      </c>
      <c r="AD2" s="1" t="s">
        <v>182</v>
      </c>
      <c r="AE2" s="1" t="s">
        <v>182</v>
      </c>
      <c r="AF2" s="1" t="s">
        <v>183</v>
      </c>
      <c r="AG2" s="1" t="s">
        <v>182</v>
      </c>
      <c r="AH2" s="1" t="s">
        <v>182</v>
      </c>
      <c r="AI2" s="1" t="s">
        <v>182</v>
      </c>
      <c r="AJ2" s="1" t="s">
        <v>183</v>
      </c>
      <c r="AK2" s="1" t="s">
        <v>182</v>
      </c>
      <c r="AL2" s="1" t="s">
        <v>183</v>
      </c>
      <c r="AM2" s="1" t="s">
        <v>182</v>
      </c>
      <c r="AN2" s="1" t="s">
        <v>183</v>
      </c>
      <c r="AO2" s="1" t="s">
        <v>182</v>
      </c>
      <c r="AP2" s="1" t="s">
        <v>183</v>
      </c>
      <c r="AQ2" s="1" t="s">
        <v>182</v>
      </c>
      <c r="AR2" s="1" t="s">
        <v>183</v>
      </c>
      <c r="AS2" s="1" t="s">
        <v>182</v>
      </c>
      <c r="AT2" s="1" t="s">
        <v>182</v>
      </c>
      <c r="AU2" s="1" t="s">
        <v>182</v>
      </c>
      <c r="AV2" s="1" t="s">
        <v>182</v>
      </c>
      <c r="AW2" s="1" t="s">
        <v>182</v>
      </c>
      <c r="AX2" s="1" t="s">
        <v>183</v>
      </c>
      <c r="AY2" s="1" t="s">
        <v>182</v>
      </c>
      <c r="AZ2" s="1" t="s">
        <v>183</v>
      </c>
      <c r="BA2" s="1" t="s">
        <v>182</v>
      </c>
      <c r="BB2" s="1" t="s">
        <v>182</v>
      </c>
      <c r="BC2" s="1" t="s">
        <v>182</v>
      </c>
      <c r="BD2" s="1" t="s">
        <v>184</v>
      </c>
      <c r="BE2" s="1" t="s">
        <v>185</v>
      </c>
      <c r="BF2" s="1" t="s">
        <v>185</v>
      </c>
    </row>
    <row r="3" spans="1:66" ht="13" customHeight="1">
      <c r="A3" s="1" t="s">
        <v>186</v>
      </c>
      <c r="B3" s="36">
        <v>45950</v>
      </c>
      <c r="C3" s="1" t="s">
        <v>185</v>
      </c>
      <c r="D3" s="1" t="s">
        <v>187</v>
      </c>
      <c r="E3" s="1" t="s">
        <v>181</v>
      </c>
      <c r="F3" s="1" t="s">
        <v>183</v>
      </c>
      <c r="G3" s="1" t="s">
        <v>183</v>
      </c>
      <c r="H3" s="1" t="s">
        <v>182</v>
      </c>
      <c r="I3" s="1" t="s">
        <v>182</v>
      </c>
      <c r="J3" s="1" t="s">
        <v>182</v>
      </c>
      <c r="K3" s="1" t="s">
        <v>183</v>
      </c>
      <c r="L3" s="1" t="s">
        <v>182</v>
      </c>
      <c r="M3" s="1" t="s">
        <v>182</v>
      </c>
      <c r="N3" s="1" t="s">
        <v>182</v>
      </c>
      <c r="O3" s="1" t="s">
        <v>182</v>
      </c>
      <c r="P3" s="1" t="s">
        <v>182</v>
      </c>
      <c r="Q3" s="1" t="s">
        <v>182</v>
      </c>
      <c r="R3" s="1" t="s">
        <v>182</v>
      </c>
      <c r="S3" s="1" t="s">
        <v>182</v>
      </c>
      <c r="T3" s="1" t="s">
        <v>182</v>
      </c>
      <c r="U3" s="1" t="s">
        <v>182</v>
      </c>
      <c r="V3" s="1" t="s">
        <v>182</v>
      </c>
      <c r="W3" s="1" t="s">
        <v>182</v>
      </c>
      <c r="X3" s="1" t="s">
        <v>182</v>
      </c>
      <c r="Y3" s="1" t="s">
        <v>182</v>
      </c>
      <c r="Z3" s="1" t="s">
        <v>182</v>
      </c>
      <c r="AA3" s="1" t="s">
        <v>182</v>
      </c>
      <c r="AB3" s="1" t="s">
        <v>183</v>
      </c>
      <c r="AC3" s="1" t="s">
        <v>183</v>
      </c>
      <c r="AD3" s="1" t="s">
        <v>183</v>
      </c>
      <c r="AE3" s="1" t="s">
        <v>183</v>
      </c>
      <c r="AF3" s="1" t="s">
        <v>183</v>
      </c>
      <c r="AG3" s="1" t="s">
        <v>183</v>
      </c>
      <c r="AH3" s="1" t="s">
        <v>183</v>
      </c>
      <c r="AI3" s="1" t="s">
        <v>183</v>
      </c>
      <c r="AJ3" s="1" t="s">
        <v>183</v>
      </c>
      <c r="AK3" s="1" t="s">
        <v>182</v>
      </c>
      <c r="AL3" s="1" t="s">
        <v>182</v>
      </c>
      <c r="AM3" s="1" t="s">
        <v>183</v>
      </c>
      <c r="AN3" s="1" t="s">
        <v>182</v>
      </c>
      <c r="AO3" s="1" t="s">
        <v>182</v>
      </c>
      <c r="AP3" s="1" t="s">
        <v>182</v>
      </c>
      <c r="AQ3" s="1" t="s">
        <v>183</v>
      </c>
      <c r="AR3" s="1" t="s">
        <v>182</v>
      </c>
      <c r="AS3" s="1" t="s">
        <v>182</v>
      </c>
      <c r="AT3" s="1" t="s">
        <v>183</v>
      </c>
      <c r="AU3" s="1" t="s">
        <v>182</v>
      </c>
      <c r="AV3" s="1" t="s">
        <v>182</v>
      </c>
      <c r="AW3" s="1" t="s">
        <v>182</v>
      </c>
      <c r="AX3" s="1" t="s">
        <v>183</v>
      </c>
      <c r="AY3" s="1" t="s">
        <v>182</v>
      </c>
      <c r="AZ3" s="1" t="s">
        <v>182</v>
      </c>
      <c r="BA3" s="1" t="s">
        <v>183</v>
      </c>
      <c r="BB3" s="1" t="s">
        <v>182</v>
      </c>
      <c r="BC3" s="1" t="s">
        <v>182</v>
      </c>
      <c r="BE3" s="1" t="s">
        <v>179</v>
      </c>
      <c r="BF3" s="1" t="s">
        <v>188</v>
      </c>
      <c r="BH3" s="1">
        <v>0</v>
      </c>
    </row>
    <row r="4" spans="1:66" ht="13">
      <c r="A4" s="1" t="s">
        <v>189</v>
      </c>
      <c r="B4" s="36">
        <v>45945</v>
      </c>
      <c r="C4" s="1" t="s">
        <v>185</v>
      </c>
      <c r="D4" s="1" t="s">
        <v>187</v>
      </c>
      <c r="E4" s="1" t="s">
        <v>181</v>
      </c>
      <c r="F4" s="1" t="s">
        <v>182</v>
      </c>
      <c r="G4" s="1" t="s">
        <v>182</v>
      </c>
      <c r="H4" s="1" t="s">
        <v>183</v>
      </c>
      <c r="I4" s="1" t="s">
        <v>183</v>
      </c>
      <c r="J4" s="1" t="s">
        <v>182</v>
      </c>
      <c r="K4" s="1" t="s">
        <v>182</v>
      </c>
      <c r="L4" s="1" t="s">
        <v>182</v>
      </c>
      <c r="M4" s="1" t="s">
        <v>182</v>
      </c>
      <c r="N4" s="1" t="s">
        <v>183</v>
      </c>
      <c r="O4" s="1" t="s">
        <v>183</v>
      </c>
      <c r="P4" s="1" t="s">
        <v>182</v>
      </c>
      <c r="Q4" s="1" t="s">
        <v>182</v>
      </c>
      <c r="R4" s="1" t="s">
        <v>183</v>
      </c>
      <c r="S4" s="1" t="s">
        <v>182</v>
      </c>
      <c r="T4" s="1" t="s">
        <v>182</v>
      </c>
      <c r="U4" s="1" t="s">
        <v>182</v>
      </c>
      <c r="V4" s="1" t="s">
        <v>182</v>
      </c>
      <c r="W4" s="1" t="s">
        <v>183</v>
      </c>
      <c r="X4" s="1" t="s">
        <v>183</v>
      </c>
      <c r="Y4" s="1" t="s">
        <v>182</v>
      </c>
      <c r="Z4" s="1" t="s">
        <v>182</v>
      </c>
      <c r="AA4" s="1" t="s">
        <v>182</v>
      </c>
      <c r="AB4" s="1" t="s">
        <v>182</v>
      </c>
      <c r="AC4" s="1" t="s">
        <v>182</v>
      </c>
      <c r="AD4" s="1" t="s">
        <v>182</v>
      </c>
      <c r="AE4" s="1" t="s">
        <v>182</v>
      </c>
      <c r="AF4" s="1" t="s">
        <v>182</v>
      </c>
      <c r="AG4" s="1" t="s">
        <v>182</v>
      </c>
      <c r="AH4" s="1" t="s">
        <v>182</v>
      </c>
      <c r="AI4" s="1" t="s">
        <v>182</v>
      </c>
      <c r="AJ4" s="1" t="s">
        <v>182</v>
      </c>
      <c r="AK4" s="1" t="s">
        <v>182</v>
      </c>
      <c r="AL4" s="1" t="s">
        <v>182</v>
      </c>
      <c r="AM4" s="1" t="s">
        <v>182</v>
      </c>
      <c r="AN4" s="1" t="s">
        <v>182</v>
      </c>
      <c r="AO4" s="1" t="s">
        <v>182</v>
      </c>
      <c r="AP4" s="1" t="s">
        <v>182</v>
      </c>
      <c r="AQ4" s="1" t="s">
        <v>182</v>
      </c>
      <c r="AR4" s="1" t="s">
        <v>182</v>
      </c>
      <c r="AS4" s="1" t="s">
        <v>182</v>
      </c>
      <c r="AT4" s="1" t="s">
        <v>182</v>
      </c>
      <c r="AU4" s="1" t="s">
        <v>182</v>
      </c>
      <c r="AV4" s="1" t="s">
        <v>182</v>
      </c>
      <c r="AW4" s="1" t="s">
        <v>182</v>
      </c>
      <c r="AX4" s="1" t="s">
        <v>182</v>
      </c>
      <c r="AY4" s="1" t="s">
        <v>182</v>
      </c>
      <c r="AZ4" s="1" t="s">
        <v>182</v>
      </c>
      <c r="BA4" s="1" t="s">
        <v>182</v>
      </c>
      <c r="BB4" s="1" t="s">
        <v>182</v>
      </c>
      <c r="BC4" s="1" t="s">
        <v>182</v>
      </c>
      <c r="BD4" s="1" t="s">
        <v>190</v>
      </c>
      <c r="BE4" s="1" t="s">
        <v>185</v>
      </c>
      <c r="BF4" s="1" t="s">
        <v>185</v>
      </c>
    </row>
    <row r="5" spans="1:66" ht="13">
      <c r="A5" s="1" t="s">
        <v>191</v>
      </c>
      <c r="B5" s="36">
        <v>45935</v>
      </c>
      <c r="C5" s="1" t="s">
        <v>179</v>
      </c>
      <c r="D5" s="1" t="s">
        <v>192</v>
      </c>
      <c r="E5" s="1" t="s">
        <v>181</v>
      </c>
      <c r="F5" s="1" t="s">
        <v>183</v>
      </c>
      <c r="G5" s="1" t="s">
        <v>183</v>
      </c>
      <c r="H5" s="1" t="s">
        <v>182</v>
      </c>
      <c r="I5" s="1" t="s">
        <v>183</v>
      </c>
      <c r="J5" s="1" t="s">
        <v>182</v>
      </c>
      <c r="K5" s="1" t="s">
        <v>183</v>
      </c>
      <c r="L5" s="1" t="s">
        <v>182</v>
      </c>
      <c r="M5" s="1" t="s">
        <v>183</v>
      </c>
      <c r="N5" s="1" t="s">
        <v>183</v>
      </c>
      <c r="O5" s="1" t="s">
        <v>183</v>
      </c>
      <c r="P5" s="1" t="s">
        <v>182</v>
      </c>
      <c r="Q5" s="1" t="s">
        <v>182</v>
      </c>
      <c r="R5" s="1" t="s">
        <v>182</v>
      </c>
      <c r="S5" s="1" t="s">
        <v>182</v>
      </c>
      <c r="T5" s="1" t="s">
        <v>182</v>
      </c>
      <c r="U5" s="1" t="s">
        <v>182</v>
      </c>
      <c r="V5" s="1" t="s">
        <v>182</v>
      </c>
      <c r="W5" s="1" t="s">
        <v>182</v>
      </c>
      <c r="X5" s="1" t="s">
        <v>183</v>
      </c>
      <c r="Y5" s="1" t="s">
        <v>183</v>
      </c>
      <c r="Z5" s="1" t="s">
        <v>182</v>
      </c>
      <c r="AA5" s="1" t="s">
        <v>182</v>
      </c>
      <c r="AB5" s="1" t="s">
        <v>183</v>
      </c>
      <c r="AC5" s="1" t="s">
        <v>183</v>
      </c>
      <c r="AD5" s="1" t="s">
        <v>183</v>
      </c>
      <c r="AE5" s="1" t="s">
        <v>183</v>
      </c>
      <c r="AF5" s="1" t="s">
        <v>182</v>
      </c>
      <c r="AG5" s="1" t="s">
        <v>182</v>
      </c>
      <c r="AH5" s="1" t="s">
        <v>183</v>
      </c>
      <c r="AI5" s="1" t="s">
        <v>183</v>
      </c>
      <c r="AJ5" s="1" t="s">
        <v>183</v>
      </c>
      <c r="AK5" s="1" t="s">
        <v>183</v>
      </c>
      <c r="AL5" s="1" t="s">
        <v>183</v>
      </c>
      <c r="AM5" s="1" t="s">
        <v>183</v>
      </c>
      <c r="AN5" s="1" t="s">
        <v>183</v>
      </c>
      <c r="AO5" s="1" t="s">
        <v>183</v>
      </c>
      <c r="AP5" s="1" t="s">
        <v>183</v>
      </c>
      <c r="AQ5" s="1" t="s">
        <v>183</v>
      </c>
      <c r="AR5" s="1" t="s">
        <v>183</v>
      </c>
      <c r="AS5" s="1" t="s">
        <v>183</v>
      </c>
      <c r="AT5" s="1" t="s">
        <v>182</v>
      </c>
      <c r="AU5" s="1" t="s">
        <v>182</v>
      </c>
      <c r="AV5" s="1" t="s">
        <v>182</v>
      </c>
      <c r="AW5" s="1" t="s">
        <v>182</v>
      </c>
      <c r="AX5" s="1" t="s">
        <v>182</v>
      </c>
      <c r="AY5" s="1" t="s">
        <v>182</v>
      </c>
      <c r="AZ5" s="1" t="s">
        <v>183</v>
      </c>
      <c r="BA5" s="1" t="s">
        <v>183</v>
      </c>
      <c r="BB5" s="1" t="s">
        <v>183</v>
      </c>
      <c r="BC5" s="1" t="s">
        <v>183</v>
      </c>
      <c r="BD5" s="1" t="s">
        <v>193</v>
      </c>
      <c r="BE5" s="1" t="s">
        <v>185</v>
      </c>
      <c r="BF5" s="1" t="s">
        <v>149</v>
      </c>
    </row>
    <row r="6" spans="1:66" ht="13">
      <c r="A6" s="1" t="s">
        <v>194</v>
      </c>
      <c r="B6" s="37">
        <v>45936</v>
      </c>
      <c r="C6" s="38" t="s">
        <v>185</v>
      </c>
      <c r="D6" s="38" t="s">
        <v>187</v>
      </c>
      <c r="E6" s="38" t="s">
        <v>181</v>
      </c>
      <c r="F6" s="38" t="s">
        <v>182</v>
      </c>
      <c r="G6" s="38" t="s">
        <v>182</v>
      </c>
      <c r="H6" s="38" t="s">
        <v>183</v>
      </c>
      <c r="I6" s="38" t="s">
        <v>183</v>
      </c>
      <c r="J6" s="38" t="s">
        <v>183</v>
      </c>
      <c r="K6" s="38" t="s">
        <v>183</v>
      </c>
      <c r="L6" s="38" t="s">
        <v>183</v>
      </c>
      <c r="M6" s="38" t="s">
        <v>183</v>
      </c>
      <c r="N6" s="38" t="s">
        <v>183</v>
      </c>
      <c r="O6" s="38" t="s">
        <v>183</v>
      </c>
      <c r="P6" s="38" t="s">
        <v>183</v>
      </c>
      <c r="Q6" s="38" t="s">
        <v>183</v>
      </c>
      <c r="R6" s="38" t="s">
        <v>183</v>
      </c>
      <c r="S6" s="38" t="s">
        <v>182</v>
      </c>
      <c r="T6" s="38" t="s">
        <v>182</v>
      </c>
      <c r="U6" s="38" t="s">
        <v>182</v>
      </c>
      <c r="V6" s="38" t="s">
        <v>183</v>
      </c>
      <c r="W6" s="38" t="s">
        <v>183</v>
      </c>
      <c r="X6" s="38" t="s">
        <v>183</v>
      </c>
      <c r="Y6" s="38" t="s">
        <v>183</v>
      </c>
      <c r="Z6" s="38" t="s">
        <v>183</v>
      </c>
      <c r="AA6" s="38" t="s">
        <v>183</v>
      </c>
      <c r="AB6" s="38" t="s">
        <v>183</v>
      </c>
      <c r="AC6" s="38" t="s">
        <v>183</v>
      </c>
      <c r="AD6" s="39" t="s">
        <v>182</v>
      </c>
      <c r="AE6" s="39" t="s">
        <v>182</v>
      </c>
      <c r="AF6" s="38" t="s">
        <v>183</v>
      </c>
      <c r="AG6" s="38" t="s">
        <v>183</v>
      </c>
      <c r="AH6" s="38" t="s">
        <v>183</v>
      </c>
      <c r="AI6" s="38" t="s">
        <v>183</v>
      </c>
      <c r="AJ6" s="38" t="s">
        <v>182</v>
      </c>
      <c r="AK6" s="38" t="s">
        <v>182</v>
      </c>
      <c r="AL6" s="38" t="s">
        <v>183</v>
      </c>
      <c r="AM6" s="38" t="s">
        <v>183</v>
      </c>
      <c r="AN6" s="38" t="s">
        <v>182</v>
      </c>
      <c r="AO6" s="38" t="s">
        <v>182</v>
      </c>
      <c r="AP6" s="38" t="s">
        <v>183</v>
      </c>
      <c r="AQ6" s="38" t="s">
        <v>183</v>
      </c>
      <c r="AR6" s="38" t="s">
        <v>183</v>
      </c>
      <c r="AS6" s="38" t="s">
        <v>183</v>
      </c>
      <c r="AT6" s="38" t="s">
        <v>183</v>
      </c>
      <c r="AU6" s="38" t="s">
        <v>183</v>
      </c>
      <c r="AV6" s="38" t="s">
        <v>182</v>
      </c>
      <c r="AW6" s="38" t="s">
        <v>182</v>
      </c>
      <c r="AX6" s="38" t="s">
        <v>183</v>
      </c>
      <c r="AY6" s="38" t="s">
        <v>183</v>
      </c>
      <c r="AZ6" s="38" t="s">
        <v>183</v>
      </c>
      <c r="BA6" s="38" t="s">
        <v>183</v>
      </c>
      <c r="BB6" s="38" t="s">
        <v>183</v>
      </c>
      <c r="BC6" s="38" t="s">
        <v>183</v>
      </c>
      <c r="BD6" s="40" t="s">
        <v>195</v>
      </c>
      <c r="BE6" s="38" t="s">
        <v>179</v>
      </c>
      <c r="BF6" s="38" t="s">
        <v>149</v>
      </c>
      <c r="BG6" s="40"/>
      <c r="BH6" s="41"/>
      <c r="BI6" s="42"/>
      <c r="BJ6" s="42"/>
      <c r="BK6" s="42"/>
      <c r="BL6" s="42"/>
      <c r="BM6" s="42"/>
      <c r="BN6" s="42"/>
    </row>
    <row r="7" spans="1:66" ht="13" customHeight="1">
      <c r="A7" s="1" t="s">
        <v>196</v>
      </c>
      <c r="B7" s="36">
        <v>45937</v>
      </c>
      <c r="C7" s="1" t="s">
        <v>185</v>
      </c>
      <c r="D7" s="1" t="s">
        <v>192</v>
      </c>
      <c r="E7" s="1" t="s">
        <v>181</v>
      </c>
      <c r="F7" s="1" t="s">
        <v>182</v>
      </c>
      <c r="G7" s="1" t="s">
        <v>182</v>
      </c>
      <c r="H7" s="1" t="s">
        <v>182</v>
      </c>
      <c r="I7" s="1" t="s">
        <v>182</v>
      </c>
      <c r="J7" s="1" t="s">
        <v>182</v>
      </c>
      <c r="K7" s="1" t="s">
        <v>183</v>
      </c>
      <c r="L7" s="1" t="s">
        <v>183</v>
      </c>
      <c r="M7" s="1" t="s">
        <v>183</v>
      </c>
      <c r="N7" s="1" t="s">
        <v>183</v>
      </c>
      <c r="O7" s="1" t="s">
        <v>183</v>
      </c>
      <c r="P7" s="1" t="s">
        <v>183</v>
      </c>
      <c r="Q7" s="1" t="s">
        <v>183</v>
      </c>
      <c r="R7" s="1" t="s">
        <v>182</v>
      </c>
      <c r="S7" s="1" t="s">
        <v>182</v>
      </c>
      <c r="T7" s="1" t="s">
        <v>182</v>
      </c>
      <c r="U7" s="1" t="s">
        <v>182</v>
      </c>
      <c r="V7" s="1" t="s">
        <v>182</v>
      </c>
      <c r="W7" s="1" t="s">
        <v>182</v>
      </c>
      <c r="X7" s="1" t="s">
        <v>182</v>
      </c>
      <c r="Y7" s="1" t="s">
        <v>182</v>
      </c>
      <c r="Z7" s="1" t="s">
        <v>182</v>
      </c>
      <c r="AA7" s="1" t="s">
        <v>183</v>
      </c>
      <c r="AB7" s="1" t="s">
        <v>183</v>
      </c>
      <c r="AC7" s="1" t="s">
        <v>183</v>
      </c>
      <c r="AD7" s="1" t="s">
        <v>183</v>
      </c>
      <c r="AE7" s="1" t="s">
        <v>183</v>
      </c>
      <c r="AF7" s="1" t="s">
        <v>183</v>
      </c>
      <c r="AG7" s="1" t="s">
        <v>183</v>
      </c>
      <c r="AH7" s="1" t="s">
        <v>182</v>
      </c>
      <c r="AI7" s="1" t="s">
        <v>183</v>
      </c>
      <c r="AJ7" s="1" t="s">
        <v>183</v>
      </c>
      <c r="AK7" s="1" t="s">
        <v>183</v>
      </c>
      <c r="AL7" s="1" t="s">
        <v>183</v>
      </c>
      <c r="AM7" s="1" t="s">
        <v>183</v>
      </c>
      <c r="AN7" s="1" t="s">
        <v>183</v>
      </c>
      <c r="AO7" s="1" t="s">
        <v>183</v>
      </c>
      <c r="AP7" s="1" t="s">
        <v>183</v>
      </c>
      <c r="AQ7" s="1" t="s">
        <v>183</v>
      </c>
      <c r="AR7" s="1" t="s">
        <v>183</v>
      </c>
      <c r="AS7" s="1" t="s">
        <v>183</v>
      </c>
      <c r="AT7" s="1" t="s">
        <v>183</v>
      </c>
      <c r="AU7" s="1" t="s">
        <v>183</v>
      </c>
      <c r="AV7" s="1" t="s">
        <v>183</v>
      </c>
      <c r="AW7" s="1" t="s">
        <v>183</v>
      </c>
      <c r="AX7" s="1" t="s">
        <v>183</v>
      </c>
      <c r="AY7" s="1" t="s">
        <v>183</v>
      </c>
      <c r="AZ7" s="1" t="s">
        <v>183</v>
      </c>
      <c r="BA7" s="1" t="s">
        <v>183</v>
      </c>
      <c r="BB7" s="1" t="s">
        <v>183</v>
      </c>
      <c r="BC7" s="1" t="s">
        <v>183</v>
      </c>
      <c r="BE7" s="1" t="s">
        <v>179</v>
      </c>
      <c r="BF7" s="1" t="s">
        <v>188</v>
      </c>
    </row>
    <row r="8" spans="1:66" ht="13" customHeight="1">
      <c r="A8" s="1" t="s">
        <v>197</v>
      </c>
      <c r="B8" s="36">
        <v>45936</v>
      </c>
      <c r="C8" s="1" t="s">
        <v>185</v>
      </c>
      <c r="D8" s="1" t="s">
        <v>192</v>
      </c>
      <c r="E8" s="1" t="s">
        <v>181</v>
      </c>
      <c r="F8" s="1" t="s">
        <v>182</v>
      </c>
      <c r="G8" s="1" t="s">
        <v>182</v>
      </c>
      <c r="H8" s="1" t="s">
        <v>182</v>
      </c>
      <c r="I8" s="1" t="s">
        <v>182</v>
      </c>
      <c r="J8" s="1" t="s">
        <v>183</v>
      </c>
      <c r="K8" s="1" t="s">
        <v>183</v>
      </c>
      <c r="L8" s="1" t="s">
        <v>183</v>
      </c>
      <c r="M8" s="1" t="s">
        <v>183</v>
      </c>
      <c r="N8" s="1" t="s">
        <v>183</v>
      </c>
      <c r="O8" s="1" t="s">
        <v>183</v>
      </c>
      <c r="P8" s="1" t="s">
        <v>183</v>
      </c>
      <c r="Q8" s="1" t="s">
        <v>183</v>
      </c>
      <c r="R8" s="1" t="s">
        <v>182</v>
      </c>
      <c r="S8" s="1" t="s">
        <v>182</v>
      </c>
      <c r="T8" s="1" t="s">
        <v>182</v>
      </c>
      <c r="U8" s="1" t="s">
        <v>182</v>
      </c>
      <c r="V8" s="1" t="s">
        <v>182</v>
      </c>
      <c r="W8" s="1" t="s">
        <v>182</v>
      </c>
      <c r="X8" s="1" t="s">
        <v>182</v>
      </c>
      <c r="Y8" s="1" t="s">
        <v>183</v>
      </c>
      <c r="Z8" s="1" t="s">
        <v>183</v>
      </c>
      <c r="AA8" s="1" t="s">
        <v>183</v>
      </c>
      <c r="AB8" s="1" t="s">
        <v>183</v>
      </c>
      <c r="AC8" s="1" t="s">
        <v>183</v>
      </c>
      <c r="AD8" s="1" t="s">
        <v>183</v>
      </c>
      <c r="AE8" s="1" t="s">
        <v>183</v>
      </c>
      <c r="AF8" s="1" t="s">
        <v>182</v>
      </c>
      <c r="AG8" s="1" t="s">
        <v>182</v>
      </c>
      <c r="AH8" s="1" t="s">
        <v>182</v>
      </c>
      <c r="AI8" s="1" t="s">
        <v>183</v>
      </c>
      <c r="AJ8" s="1" t="s">
        <v>183</v>
      </c>
      <c r="AK8" s="1" t="s">
        <v>183</v>
      </c>
      <c r="AL8" s="1" t="s">
        <v>183</v>
      </c>
      <c r="AM8" s="1" t="s">
        <v>183</v>
      </c>
      <c r="AN8" s="1" t="s">
        <v>183</v>
      </c>
      <c r="AO8" s="1" t="s">
        <v>183</v>
      </c>
      <c r="AP8" s="1" t="s">
        <v>183</v>
      </c>
      <c r="AQ8" s="1" t="s">
        <v>183</v>
      </c>
      <c r="AR8" s="1" t="s">
        <v>182</v>
      </c>
      <c r="AS8" s="1" t="s">
        <v>182</v>
      </c>
      <c r="AT8" s="1" t="s">
        <v>182</v>
      </c>
      <c r="AU8" s="1" t="s">
        <v>182</v>
      </c>
      <c r="AV8" s="1" t="s">
        <v>183</v>
      </c>
      <c r="AW8" s="1" t="s">
        <v>183</v>
      </c>
      <c r="AX8" s="1" t="s">
        <v>183</v>
      </c>
      <c r="AY8" s="1" t="s">
        <v>183</v>
      </c>
      <c r="AZ8" s="1" t="s">
        <v>183</v>
      </c>
      <c r="BA8" s="1" t="s">
        <v>183</v>
      </c>
      <c r="BB8" s="1" t="s">
        <v>183</v>
      </c>
      <c r="BC8" s="1" t="s">
        <v>183</v>
      </c>
      <c r="BE8" s="1" t="s">
        <v>179</v>
      </c>
      <c r="BF8" s="1" t="s">
        <v>149</v>
      </c>
    </row>
    <row r="9" spans="1:66" ht="13" customHeight="1">
      <c r="A9" s="1" t="s">
        <v>198</v>
      </c>
      <c r="B9" s="36">
        <v>45943</v>
      </c>
      <c r="C9" s="1" t="s">
        <v>188</v>
      </c>
      <c r="D9" s="1" t="s">
        <v>187</v>
      </c>
      <c r="E9" s="1" t="s">
        <v>181</v>
      </c>
      <c r="F9" s="1" t="s">
        <v>182</v>
      </c>
      <c r="G9" s="1" t="s">
        <v>182</v>
      </c>
      <c r="H9" s="1" t="s">
        <v>182</v>
      </c>
      <c r="I9" s="1" t="s">
        <v>182</v>
      </c>
      <c r="J9" s="1" t="s">
        <v>183</v>
      </c>
      <c r="K9" s="1" t="s">
        <v>183</v>
      </c>
      <c r="L9" s="1" t="s">
        <v>183</v>
      </c>
      <c r="M9" s="1" t="s">
        <v>183</v>
      </c>
      <c r="N9" s="1" t="s">
        <v>182</v>
      </c>
      <c r="O9" s="1" t="s">
        <v>182</v>
      </c>
      <c r="P9" s="1" t="s">
        <v>183</v>
      </c>
      <c r="Q9" s="1" t="s">
        <v>183</v>
      </c>
      <c r="R9" s="1" t="s">
        <v>183</v>
      </c>
      <c r="S9" s="1" t="s">
        <v>183</v>
      </c>
      <c r="T9" s="1" t="s">
        <v>182</v>
      </c>
      <c r="U9" s="1" t="s">
        <v>183</v>
      </c>
      <c r="V9" s="1" t="s">
        <v>183</v>
      </c>
      <c r="W9" s="1" t="s">
        <v>183</v>
      </c>
      <c r="X9" s="1" t="s">
        <v>182</v>
      </c>
      <c r="Y9" s="1" t="s">
        <v>182</v>
      </c>
      <c r="Z9" s="1" t="s">
        <v>182</v>
      </c>
      <c r="AA9" s="1" t="s">
        <v>182</v>
      </c>
      <c r="AB9" s="1" t="s">
        <v>182</v>
      </c>
      <c r="AC9" s="1" t="s">
        <v>182</v>
      </c>
      <c r="AD9" s="1" t="s">
        <v>182</v>
      </c>
      <c r="AE9" s="1" t="s">
        <v>182</v>
      </c>
      <c r="AF9" s="1" t="s">
        <v>183</v>
      </c>
      <c r="AG9" s="1" t="s">
        <v>183</v>
      </c>
      <c r="AH9" s="1" t="s">
        <v>183</v>
      </c>
      <c r="AI9" s="1" t="s">
        <v>183</v>
      </c>
      <c r="AJ9" s="1" t="s">
        <v>183</v>
      </c>
      <c r="AK9" s="1" t="s">
        <v>183</v>
      </c>
      <c r="AL9" s="1" t="s">
        <v>183</v>
      </c>
      <c r="AM9" s="1" t="s">
        <v>183</v>
      </c>
      <c r="AN9" s="1" t="s">
        <v>183</v>
      </c>
      <c r="AO9" s="1" t="s">
        <v>183</v>
      </c>
      <c r="AP9" s="1" t="s">
        <v>183</v>
      </c>
      <c r="AQ9" s="1" t="s">
        <v>183</v>
      </c>
      <c r="AR9" s="1" t="s">
        <v>183</v>
      </c>
      <c r="AS9" s="1" t="s">
        <v>183</v>
      </c>
      <c r="AT9" s="1" t="s">
        <v>183</v>
      </c>
      <c r="AU9" s="1" t="s">
        <v>183</v>
      </c>
      <c r="AV9" s="1" t="s">
        <v>183</v>
      </c>
      <c r="AW9" s="1" t="s">
        <v>182</v>
      </c>
      <c r="AX9" s="1" t="s">
        <v>183</v>
      </c>
      <c r="AY9" s="1" t="s">
        <v>183</v>
      </c>
      <c r="AZ9" s="1" t="s">
        <v>183</v>
      </c>
      <c r="BA9" s="1" t="s">
        <v>182</v>
      </c>
      <c r="BB9" s="1" t="s">
        <v>182</v>
      </c>
      <c r="BC9" s="1" t="s">
        <v>183</v>
      </c>
      <c r="BE9" s="1" t="s">
        <v>149</v>
      </c>
      <c r="BF9" s="1" t="s">
        <v>149</v>
      </c>
    </row>
    <row r="10" spans="1:66" ht="13">
      <c r="A10" s="1" t="s">
        <v>199</v>
      </c>
      <c r="B10" s="36">
        <v>45944</v>
      </c>
      <c r="C10" s="1" t="s">
        <v>200</v>
      </c>
      <c r="D10" s="1" t="s">
        <v>187</v>
      </c>
      <c r="E10" s="1" t="s">
        <v>181</v>
      </c>
      <c r="F10" s="1" t="s">
        <v>183</v>
      </c>
      <c r="G10" s="1" t="s">
        <v>183</v>
      </c>
      <c r="H10" s="1" t="s">
        <v>183</v>
      </c>
      <c r="I10" s="1" t="s">
        <v>183</v>
      </c>
      <c r="J10" s="1" t="s">
        <v>183</v>
      </c>
      <c r="K10" s="1" t="s">
        <v>183</v>
      </c>
      <c r="L10" s="1" t="s">
        <v>183</v>
      </c>
      <c r="M10" s="1" t="s">
        <v>183</v>
      </c>
      <c r="N10" s="1" t="s">
        <v>183</v>
      </c>
      <c r="O10" s="1" t="s">
        <v>182</v>
      </c>
      <c r="P10" s="1" t="s">
        <v>183</v>
      </c>
      <c r="Q10" s="1" t="s">
        <v>182</v>
      </c>
      <c r="R10" s="1" t="s">
        <v>183</v>
      </c>
      <c r="S10" s="1" t="s">
        <v>182</v>
      </c>
      <c r="T10" s="1" t="s">
        <v>182</v>
      </c>
      <c r="U10" s="1" t="s">
        <v>182</v>
      </c>
      <c r="V10" s="1" t="s">
        <v>182</v>
      </c>
      <c r="W10" s="1" t="s">
        <v>182</v>
      </c>
      <c r="X10" s="1" t="s">
        <v>183</v>
      </c>
      <c r="Y10" s="1" t="s">
        <v>182</v>
      </c>
      <c r="Z10" s="1" t="s">
        <v>183</v>
      </c>
      <c r="AA10" s="1" t="s">
        <v>182</v>
      </c>
      <c r="AB10" s="1" t="s">
        <v>183</v>
      </c>
      <c r="AC10" s="1" t="s">
        <v>182</v>
      </c>
      <c r="AD10" s="1" t="s">
        <v>183</v>
      </c>
      <c r="AE10" s="1" t="s">
        <v>183</v>
      </c>
      <c r="AF10" s="1" t="s">
        <v>182</v>
      </c>
      <c r="AG10" s="1" t="s">
        <v>182</v>
      </c>
      <c r="AH10" s="1" t="s">
        <v>183</v>
      </c>
      <c r="AI10" s="1" t="s">
        <v>183</v>
      </c>
      <c r="AJ10" s="1" t="s">
        <v>183</v>
      </c>
      <c r="AK10" s="1" t="s">
        <v>183</v>
      </c>
      <c r="AL10" s="1" t="s">
        <v>183</v>
      </c>
      <c r="AM10" s="1" t="s">
        <v>182</v>
      </c>
      <c r="AN10" s="1" t="s">
        <v>183</v>
      </c>
      <c r="AO10" s="1" t="s">
        <v>183</v>
      </c>
      <c r="AP10" s="1" t="s">
        <v>183</v>
      </c>
      <c r="AQ10" s="1" t="s">
        <v>183</v>
      </c>
      <c r="AR10" s="1" t="s">
        <v>182</v>
      </c>
      <c r="AS10" s="1" t="s">
        <v>182</v>
      </c>
      <c r="AT10" s="1" t="s">
        <v>183</v>
      </c>
      <c r="AU10" s="1" t="s">
        <v>183</v>
      </c>
      <c r="AV10" s="1" t="s">
        <v>183</v>
      </c>
      <c r="AW10" s="1" t="s">
        <v>183</v>
      </c>
      <c r="AX10" s="1" t="s">
        <v>182</v>
      </c>
      <c r="AY10" s="1" t="s">
        <v>182</v>
      </c>
      <c r="AZ10" s="1" t="s">
        <v>183</v>
      </c>
      <c r="BA10" s="1" t="s">
        <v>183</v>
      </c>
      <c r="BB10" s="1" t="s">
        <v>183</v>
      </c>
      <c r="BC10" s="1" t="s">
        <v>183</v>
      </c>
      <c r="BD10" s="1" t="s">
        <v>201</v>
      </c>
      <c r="BE10" s="1" t="s">
        <v>185</v>
      </c>
      <c r="BF10" s="1" t="s">
        <v>200</v>
      </c>
    </row>
    <row r="11" spans="1:66" ht="13" customHeight="1">
      <c r="A11" s="1" t="s">
        <v>202</v>
      </c>
      <c r="B11" s="36">
        <v>45936</v>
      </c>
      <c r="C11" s="1" t="s">
        <v>185</v>
      </c>
      <c r="D11" s="1" t="s">
        <v>192</v>
      </c>
      <c r="E11" s="1" t="s">
        <v>181</v>
      </c>
      <c r="F11" s="1" t="s">
        <v>183</v>
      </c>
      <c r="G11" s="1" t="s">
        <v>183</v>
      </c>
      <c r="H11" s="1" t="s">
        <v>183</v>
      </c>
      <c r="I11" s="1" t="s">
        <v>183</v>
      </c>
      <c r="J11" s="1" t="s">
        <v>183</v>
      </c>
      <c r="K11" s="1" t="s">
        <v>183</v>
      </c>
      <c r="L11" s="1" t="s">
        <v>183</v>
      </c>
      <c r="M11" s="1" t="s">
        <v>183</v>
      </c>
      <c r="N11" s="1" t="s">
        <v>183</v>
      </c>
      <c r="O11" s="1" t="s">
        <v>183</v>
      </c>
      <c r="P11" s="1" t="s">
        <v>183</v>
      </c>
      <c r="Q11" s="1" t="s">
        <v>183</v>
      </c>
      <c r="R11" s="1" t="s">
        <v>183</v>
      </c>
      <c r="S11" s="1" t="s">
        <v>182</v>
      </c>
      <c r="T11" s="1" t="s">
        <v>182</v>
      </c>
      <c r="U11" s="1" t="s">
        <v>182</v>
      </c>
      <c r="V11" s="1" t="s">
        <v>182</v>
      </c>
      <c r="W11" s="1" t="s">
        <v>182</v>
      </c>
      <c r="X11" s="1" t="s">
        <v>183</v>
      </c>
      <c r="Y11" s="1" t="s">
        <v>183</v>
      </c>
      <c r="Z11" s="1" t="s">
        <v>183</v>
      </c>
      <c r="AA11" s="1" t="s">
        <v>183</v>
      </c>
      <c r="AB11" s="1" t="s">
        <v>183</v>
      </c>
      <c r="AC11" s="1" t="s">
        <v>183</v>
      </c>
      <c r="AD11" s="1" t="s">
        <v>183</v>
      </c>
      <c r="AE11" s="1" t="s">
        <v>183</v>
      </c>
      <c r="AF11" s="1" t="s">
        <v>183</v>
      </c>
      <c r="AG11" s="1" t="s">
        <v>183</v>
      </c>
      <c r="AH11" s="1" t="s">
        <v>183</v>
      </c>
      <c r="AI11" s="1" t="s">
        <v>183</v>
      </c>
      <c r="AJ11" s="1" t="s">
        <v>183</v>
      </c>
      <c r="AK11" s="1" t="s">
        <v>183</v>
      </c>
      <c r="AL11" s="1" t="s">
        <v>183</v>
      </c>
      <c r="AM11" s="1" t="s">
        <v>183</v>
      </c>
      <c r="AN11" s="1" t="s">
        <v>183</v>
      </c>
      <c r="AO11" s="1" t="s">
        <v>183</v>
      </c>
      <c r="AP11" s="1" t="s">
        <v>183</v>
      </c>
      <c r="AQ11" s="1" t="s">
        <v>183</v>
      </c>
      <c r="AR11" s="1" t="s">
        <v>183</v>
      </c>
      <c r="AS11" s="1" t="s">
        <v>183</v>
      </c>
      <c r="AT11" s="1" t="s">
        <v>183</v>
      </c>
      <c r="AU11" s="1" t="s">
        <v>183</v>
      </c>
      <c r="AV11" s="1" t="s">
        <v>183</v>
      </c>
      <c r="AW11" s="1" t="s">
        <v>183</v>
      </c>
      <c r="AX11" s="1" t="s">
        <v>183</v>
      </c>
      <c r="AY11" s="1" t="s">
        <v>183</v>
      </c>
      <c r="AZ11" s="1" t="s">
        <v>183</v>
      </c>
      <c r="BA11" s="1" t="s">
        <v>183</v>
      </c>
      <c r="BB11" s="1" t="s">
        <v>183</v>
      </c>
      <c r="BC11" s="1" t="s">
        <v>183</v>
      </c>
      <c r="BE11" s="1" t="s">
        <v>185</v>
      </c>
      <c r="BF11" s="1" t="s">
        <v>185</v>
      </c>
    </row>
    <row r="12" spans="1:66" ht="13" customHeight="1">
      <c r="A12" s="1" t="s">
        <v>203</v>
      </c>
      <c r="B12" s="36">
        <v>45933</v>
      </c>
      <c r="C12" s="1" t="s">
        <v>185</v>
      </c>
      <c r="D12" s="1" t="s">
        <v>192</v>
      </c>
      <c r="E12" s="1" t="s">
        <v>181</v>
      </c>
      <c r="F12" s="1" t="s">
        <v>182</v>
      </c>
      <c r="G12" s="1" t="s">
        <v>182</v>
      </c>
      <c r="H12" s="1" t="s">
        <v>183</v>
      </c>
      <c r="I12" s="1" t="s">
        <v>182</v>
      </c>
      <c r="J12" s="1" t="s">
        <v>182</v>
      </c>
      <c r="K12" s="1" t="s">
        <v>182</v>
      </c>
      <c r="L12" s="1" t="s">
        <v>182</v>
      </c>
      <c r="M12" s="1" t="s">
        <v>182</v>
      </c>
      <c r="N12" s="1" t="s">
        <v>183</v>
      </c>
      <c r="O12" s="1" t="s">
        <v>182</v>
      </c>
      <c r="P12" s="1" t="s">
        <v>182</v>
      </c>
      <c r="Q12" s="1" t="s">
        <v>182</v>
      </c>
      <c r="R12" s="1" t="s">
        <v>182</v>
      </c>
      <c r="S12" s="1" t="s">
        <v>182</v>
      </c>
      <c r="T12" s="1" t="s">
        <v>182</v>
      </c>
      <c r="U12" s="1" t="s">
        <v>182</v>
      </c>
      <c r="V12" s="1" t="s">
        <v>182</v>
      </c>
      <c r="W12" s="1" t="s">
        <v>182</v>
      </c>
      <c r="X12" s="1" t="s">
        <v>182</v>
      </c>
      <c r="Y12" s="1" t="s">
        <v>182</v>
      </c>
      <c r="Z12" s="1" t="s">
        <v>182</v>
      </c>
      <c r="AA12" s="1" t="s">
        <v>182</v>
      </c>
      <c r="AB12" s="1" t="s">
        <v>183</v>
      </c>
      <c r="AC12" s="1" t="s">
        <v>182</v>
      </c>
      <c r="AD12" s="1" t="s">
        <v>183</v>
      </c>
      <c r="AE12" s="1" t="s">
        <v>182</v>
      </c>
      <c r="AF12" s="1" t="s">
        <v>183</v>
      </c>
      <c r="AG12" s="1" t="s">
        <v>182</v>
      </c>
      <c r="AH12" s="1" t="s">
        <v>182</v>
      </c>
      <c r="AI12" s="1" t="s">
        <v>182</v>
      </c>
      <c r="AJ12" s="1" t="s">
        <v>182</v>
      </c>
      <c r="AK12" s="1" t="s">
        <v>182</v>
      </c>
      <c r="AL12" s="1" t="s">
        <v>182</v>
      </c>
      <c r="AM12" s="1" t="s">
        <v>182</v>
      </c>
      <c r="AN12" s="1" t="s">
        <v>182</v>
      </c>
      <c r="AO12" s="1" t="s">
        <v>182</v>
      </c>
      <c r="AP12" s="1" t="s">
        <v>182</v>
      </c>
      <c r="AQ12" s="1" t="s">
        <v>182</v>
      </c>
      <c r="AR12" s="1" t="s">
        <v>182</v>
      </c>
      <c r="AS12" s="1" t="s">
        <v>182</v>
      </c>
      <c r="AT12" s="1" t="s">
        <v>183</v>
      </c>
      <c r="AU12" s="1" t="s">
        <v>182</v>
      </c>
      <c r="AV12" s="1" t="s">
        <v>182</v>
      </c>
      <c r="AW12" s="1" t="s">
        <v>182</v>
      </c>
      <c r="AX12" s="1" t="s">
        <v>182</v>
      </c>
      <c r="AY12" s="1" t="s">
        <v>182</v>
      </c>
      <c r="AZ12" s="1" t="s">
        <v>183</v>
      </c>
      <c r="BA12" s="1" t="s">
        <v>182</v>
      </c>
      <c r="BB12" s="1" t="s">
        <v>183</v>
      </c>
      <c r="BC12" s="1" t="s">
        <v>182</v>
      </c>
      <c r="BE12" s="1" t="s">
        <v>179</v>
      </c>
      <c r="BF12" s="1" t="s">
        <v>149</v>
      </c>
    </row>
    <row r="13" spans="1:66" ht="13">
      <c r="A13" s="1" t="s">
        <v>204</v>
      </c>
      <c r="B13" s="36">
        <v>45945</v>
      </c>
      <c r="C13" s="1" t="s">
        <v>185</v>
      </c>
      <c r="D13" s="1" t="s">
        <v>205</v>
      </c>
      <c r="E13" s="1" t="s">
        <v>181</v>
      </c>
      <c r="F13" s="1" t="s">
        <v>182</v>
      </c>
      <c r="G13" s="1" t="s">
        <v>182</v>
      </c>
      <c r="H13" s="1" t="s">
        <v>182</v>
      </c>
      <c r="I13" s="1" t="s">
        <v>182</v>
      </c>
      <c r="J13" s="1" t="s">
        <v>182</v>
      </c>
      <c r="K13" s="1" t="s">
        <v>182</v>
      </c>
      <c r="L13" s="1" t="s">
        <v>182</v>
      </c>
      <c r="M13" s="1" t="s">
        <v>182</v>
      </c>
      <c r="N13" s="1" t="s">
        <v>182</v>
      </c>
      <c r="O13" s="1" t="s">
        <v>182</v>
      </c>
      <c r="P13" s="1" t="s">
        <v>182</v>
      </c>
      <c r="Q13" s="1" t="s">
        <v>182</v>
      </c>
      <c r="R13" s="1" t="s">
        <v>182</v>
      </c>
      <c r="S13" s="1" t="s">
        <v>182</v>
      </c>
      <c r="T13" s="1" t="s">
        <v>182</v>
      </c>
      <c r="U13" s="1" t="s">
        <v>182</v>
      </c>
      <c r="V13" s="1" t="s">
        <v>182</v>
      </c>
      <c r="W13" s="1" t="s">
        <v>182</v>
      </c>
      <c r="X13" s="1" t="s">
        <v>182</v>
      </c>
      <c r="Y13" s="1" t="s">
        <v>182</v>
      </c>
      <c r="Z13" s="1" t="s">
        <v>183</v>
      </c>
      <c r="AA13" s="1" t="s">
        <v>183</v>
      </c>
      <c r="AB13" s="1" t="s">
        <v>183</v>
      </c>
      <c r="AC13" s="1" t="s">
        <v>183</v>
      </c>
      <c r="AD13" s="1" t="s">
        <v>183</v>
      </c>
      <c r="AE13" s="1" t="s">
        <v>183</v>
      </c>
      <c r="AF13" s="1" t="s">
        <v>182</v>
      </c>
      <c r="AG13" s="1" t="s">
        <v>182</v>
      </c>
      <c r="AH13" s="1" t="s">
        <v>182</v>
      </c>
      <c r="AI13" s="1" t="s">
        <v>182</v>
      </c>
      <c r="AJ13" s="1" t="s">
        <v>183</v>
      </c>
      <c r="AK13" s="1" t="s">
        <v>183</v>
      </c>
      <c r="AL13" s="1" t="s">
        <v>183</v>
      </c>
      <c r="AM13" s="1" t="s">
        <v>183</v>
      </c>
      <c r="AN13" s="1" t="s">
        <v>183</v>
      </c>
      <c r="AO13" s="1" t="s">
        <v>183</v>
      </c>
      <c r="AP13" s="1" t="s">
        <v>183</v>
      </c>
      <c r="AQ13" s="1" t="s">
        <v>183</v>
      </c>
      <c r="AR13" s="1" t="s">
        <v>183</v>
      </c>
      <c r="AS13" s="1" t="s">
        <v>183</v>
      </c>
      <c r="AT13" s="1" t="s">
        <v>183</v>
      </c>
      <c r="AU13" s="1" t="s">
        <v>183</v>
      </c>
      <c r="AV13" s="1" t="s">
        <v>182</v>
      </c>
      <c r="AW13" s="1" t="s">
        <v>182</v>
      </c>
      <c r="AX13" s="1" t="s">
        <v>183</v>
      </c>
      <c r="AY13" s="1" t="s">
        <v>183</v>
      </c>
      <c r="AZ13" s="1" t="s">
        <v>182</v>
      </c>
      <c r="BA13" s="1" t="s">
        <v>182</v>
      </c>
      <c r="BB13" s="1" t="s">
        <v>183</v>
      </c>
      <c r="BC13" s="1" t="s">
        <v>183</v>
      </c>
      <c r="BD13" s="1" t="s">
        <v>206</v>
      </c>
      <c r="BE13" s="1" t="s">
        <v>149</v>
      </c>
      <c r="BF13" s="1" t="s">
        <v>149</v>
      </c>
    </row>
    <row r="14" spans="1:66" ht="13" customHeight="1">
      <c r="A14" s="1" t="s">
        <v>207</v>
      </c>
    </row>
    <row r="15" spans="1:66" ht="13">
      <c r="A15" s="1" t="s">
        <v>208</v>
      </c>
      <c r="B15" s="36">
        <v>45936</v>
      </c>
      <c r="C15" s="1" t="s">
        <v>185</v>
      </c>
      <c r="D15" s="1" t="s">
        <v>180</v>
      </c>
      <c r="E15" s="1" t="s">
        <v>181</v>
      </c>
      <c r="F15" s="1" t="s">
        <v>182</v>
      </c>
      <c r="G15" s="1" t="s">
        <v>182</v>
      </c>
      <c r="H15" s="1" t="s">
        <v>182</v>
      </c>
      <c r="I15" s="1" t="s">
        <v>182</v>
      </c>
      <c r="J15" s="1" t="s">
        <v>182</v>
      </c>
      <c r="K15" s="1" t="s">
        <v>182</v>
      </c>
      <c r="L15" s="1" t="s">
        <v>182</v>
      </c>
      <c r="M15" s="1" t="s">
        <v>182</v>
      </c>
      <c r="N15" s="1" t="s">
        <v>182</v>
      </c>
      <c r="O15" s="1" t="s">
        <v>182</v>
      </c>
      <c r="P15" s="1" t="s">
        <v>182</v>
      </c>
      <c r="Q15" s="1" t="s">
        <v>182</v>
      </c>
      <c r="R15" s="1" t="s">
        <v>182</v>
      </c>
      <c r="S15" s="1" t="s">
        <v>182</v>
      </c>
      <c r="T15" s="1" t="s">
        <v>182</v>
      </c>
      <c r="U15" s="1" t="s">
        <v>182</v>
      </c>
      <c r="V15" s="1" t="s">
        <v>182</v>
      </c>
      <c r="W15" s="1" t="s">
        <v>182</v>
      </c>
      <c r="X15" s="1" t="s">
        <v>182</v>
      </c>
      <c r="Y15" s="1" t="s">
        <v>182</v>
      </c>
      <c r="Z15" s="1" t="s">
        <v>182</v>
      </c>
      <c r="AA15" s="1" t="s">
        <v>182</v>
      </c>
      <c r="AB15" s="1" t="s">
        <v>182</v>
      </c>
      <c r="AC15" s="1" t="s">
        <v>182</v>
      </c>
      <c r="AD15" s="1" t="s">
        <v>182</v>
      </c>
      <c r="AE15" s="1" t="s">
        <v>182</v>
      </c>
      <c r="AF15" s="1" t="s">
        <v>182</v>
      </c>
      <c r="AG15" s="1" t="s">
        <v>182</v>
      </c>
      <c r="AH15" s="1" t="s">
        <v>182</v>
      </c>
      <c r="AI15" s="1" t="s">
        <v>182</v>
      </c>
      <c r="AJ15" s="1" t="s">
        <v>182</v>
      </c>
      <c r="AK15" s="1" t="s">
        <v>182</v>
      </c>
      <c r="AL15" s="1" t="s">
        <v>182</v>
      </c>
      <c r="AM15" s="1" t="s">
        <v>182</v>
      </c>
      <c r="AN15" s="1" t="s">
        <v>182</v>
      </c>
      <c r="AO15" s="1" t="s">
        <v>182</v>
      </c>
      <c r="AP15" s="1" t="s">
        <v>182</v>
      </c>
      <c r="AQ15" s="1" t="s">
        <v>182</v>
      </c>
      <c r="AR15" s="1" t="s">
        <v>182</v>
      </c>
      <c r="AS15" s="1" t="s">
        <v>182</v>
      </c>
      <c r="AT15" s="1" t="s">
        <v>182</v>
      </c>
      <c r="AU15" s="1" t="s">
        <v>182</v>
      </c>
      <c r="AV15" s="1" t="s">
        <v>183</v>
      </c>
      <c r="AW15" s="1" t="s">
        <v>182</v>
      </c>
      <c r="AX15" s="1" t="s">
        <v>182</v>
      </c>
      <c r="AY15" s="1" t="s">
        <v>182</v>
      </c>
      <c r="AZ15" s="1" t="s">
        <v>182</v>
      </c>
      <c r="BA15" s="1" t="s">
        <v>182</v>
      </c>
      <c r="BB15" s="1" t="s">
        <v>182</v>
      </c>
      <c r="BC15" s="1" t="s">
        <v>182</v>
      </c>
      <c r="BD15" s="1" t="s">
        <v>209</v>
      </c>
      <c r="BE15" s="1" t="s">
        <v>149</v>
      </c>
      <c r="BF15" s="1" t="s">
        <v>149</v>
      </c>
    </row>
    <row r="16" spans="1:66" ht="13" customHeight="1">
      <c r="A16" s="1" t="s">
        <v>210</v>
      </c>
      <c r="B16" s="36">
        <v>45933</v>
      </c>
      <c r="C16" s="1" t="s">
        <v>179</v>
      </c>
      <c r="D16" s="1" t="s">
        <v>205</v>
      </c>
      <c r="E16" s="1" t="s">
        <v>181</v>
      </c>
      <c r="F16" s="1" t="s">
        <v>182</v>
      </c>
      <c r="G16" s="1" t="s">
        <v>182</v>
      </c>
      <c r="H16" s="1" t="s">
        <v>183</v>
      </c>
      <c r="I16" s="1" t="s">
        <v>182</v>
      </c>
      <c r="J16" s="1" t="s">
        <v>182</v>
      </c>
      <c r="K16" s="1" t="s">
        <v>182</v>
      </c>
      <c r="L16" s="1" t="s">
        <v>182</v>
      </c>
      <c r="M16" s="1" t="s">
        <v>182</v>
      </c>
      <c r="N16" s="1" t="s">
        <v>183</v>
      </c>
      <c r="O16" s="1" t="s">
        <v>182</v>
      </c>
      <c r="P16" s="1" t="s">
        <v>182</v>
      </c>
      <c r="Q16" s="1" t="s">
        <v>182</v>
      </c>
      <c r="R16" s="1" t="s">
        <v>183</v>
      </c>
      <c r="S16" s="1" t="s">
        <v>182</v>
      </c>
      <c r="T16" s="1" t="s">
        <v>182</v>
      </c>
      <c r="U16" s="1" t="s">
        <v>182</v>
      </c>
      <c r="V16" s="1" t="s">
        <v>183</v>
      </c>
      <c r="W16" s="1" t="s">
        <v>182</v>
      </c>
      <c r="X16" s="1" t="s">
        <v>182</v>
      </c>
      <c r="Y16" s="1" t="s">
        <v>182</v>
      </c>
      <c r="Z16" s="1" t="s">
        <v>183</v>
      </c>
      <c r="AA16" s="1" t="s">
        <v>182</v>
      </c>
      <c r="AB16" s="1" t="s">
        <v>182</v>
      </c>
      <c r="AC16" s="1" t="s">
        <v>182</v>
      </c>
      <c r="AD16" s="1" t="s">
        <v>183</v>
      </c>
      <c r="AE16" s="1" t="s">
        <v>182</v>
      </c>
      <c r="AF16" s="1" t="s">
        <v>182</v>
      </c>
      <c r="AG16" s="1" t="s">
        <v>182</v>
      </c>
      <c r="AH16" s="1" t="s">
        <v>183</v>
      </c>
      <c r="AI16" s="1" t="s">
        <v>182</v>
      </c>
      <c r="AJ16" s="1" t="s">
        <v>182</v>
      </c>
      <c r="AK16" s="1" t="s">
        <v>182</v>
      </c>
      <c r="AL16" s="1" t="s">
        <v>183</v>
      </c>
      <c r="AM16" s="1" t="s">
        <v>182</v>
      </c>
      <c r="AN16" s="1" t="s">
        <v>182</v>
      </c>
      <c r="AO16" s="1" t="s">
        <v>182</v>
      </c>
      <c r="AP16" s="1" t="s">
        <v>183</v>
      </c>
      <c r="AQ16" s="1" t="s">
        <v>182</v>
      </c>
      <c r="AR16" s="1" t="s">
        <v>182</v>
      </c>
      <c r="AS16" s="1" t="s">
        <v>182</v>
      </c>
      <c r="AT16" s="1" t="s">
        <v>183</v>
      </c>
      <c r="AU16" s="1" t="s">
        <v>182</v>
      </c>
      <c r="AV16" s="1" t="s">
        <v>182</v>
      </c>
      <c r="AW16" s="1" t="s">
        <v>182</v>
      </c>
      <c r="AX16" s="1" t="s">
        <v>183</v>
      </c>
      <c r="AY16" s="1" t="s">
        <v>182</v>
      </c>
      <c r="AZ16" s="1" t="s">
        <v>182</v>
      </c>
      <c r="BA16" s="1" t="s">
        <v>182</v>
      </c>
      <c r="BB16" s="1" t="s">
        <v>183</v>
      </c>
      <c r="BC16" s="1" t="s">
        <v>182</v>
      </c>
      <c r="BE16" s="1" t="s">
        <v>185</v>
      </c>
      <c r="BF16" s="1" t="s">
        <v>179</v>
      </c>
    </row>
    <row r="17" spans="1:69" ht="13" customHeight="1">
      <c r="A17" s="1" t="s">
        <v>211</v>
      </c>
      <c r="B17" s="36">
        <v>45933</v>
      </c>
      <c r="C17" s="1" t="s">
        <v>179</v>
      </c>
      <c r="D17" s="1" t="s">
        <v>192</v>
      </c>
      <c r="E17" s="1" t="s">
        <v>181</v>
      </c>
      <c r="F17" s="1" t="s">
        <v>182</v>
      </c>
      <c r="G17" s="1" t="s">
        <v>182</v>
      </c>
      <c r="H17" s="1" t="s">
        <v>183</v>
      </c>
      <c r="I17" s="1" t="s">
        <v>183</v>
      </c>
      <c r="J17" s="1" t="s">
        <v>183</v>
      </c>
      <c r="K17" s="1" t="s">
        <v>183</v>
      </c>
      <c r="L17" s="1" t="s">
        <v>182</v>
      </c>
      <c r="M17" s="1" t="s">
        <v>182</v>
      </c>
      <c r="N17" s="1" t="s">
        <v>182</v>
      </c>
      <c r="O17" s="1" t="s">
        <v>182</v>
      </c>
      <c r="P17" s="1" t="s">
        <v>183</v>
      </c>
      <c r="Q17" s="1" t="s">
        <v>183</v>
      </c>
      <c r="R17" s="1" t="s">
        <v>182</v>
      </c>
      <c r="S17" s="1" t="s">
        <v>182</v>
      </c>
      <c r="T17" s="1" t="s">
        <v>182</v>
      </c>
      <c r="U17" s="1" t="s">
        <v>182</v>
      </c>
      <c r="V17" s="1" t="s">
        <v>182</v>
      </c>
      <c r="W17" s="1" t="s">
        <v>182</v>
      </c>
      <c r="X17" s="1" t="s">
        <v>183</v>
      </c>
      <c r="Y17" s="1" t="s">
        <v>183</v>
      </c>
      <c r="Z17" s="1" t="s">
        <v>183</v>
      </c>
      <c r="AA17" s="1" t="s">
        <v>183</v>
      </c>
      <c r="AB17" s="1" t="s">
        <v>183</v>
      </c>
      <c r="AC17" s="1" t="s">
        <v>183</v>
      </c>
      <c r="AD17" s="1" t="s">
        <v>183</v>
      </c>
      <c r="AE17" s="1" t="s">
        <v>182</v>
      </c>
      <c r="AF17" s="1" t="s">
        <v>182</v>
      </c>
      <c r="AG17" s="1" t="s">
        <v>182</v>
      </c>
      <c r="AH17" s="1" t="s">
        <v>182</v>
      </c>
      <c r="AI17" s="1" t="s">
        <v>182</v>
      </c>
      <c r="AJ17" s="1" t="s">
        <v>182</v>
      </c>
      <c r="AK17" s="1" t="s">
        <v>182</v>
      </c>
      <c r="AL17" s="1" t="s">
        <v>182</v>
      </c>
      <c r="AM17" s="1" t="s">
        <v>182</v>
      </c>
      <c r="AN17" s="1" t="s">
        <v>182</v>
      </c>
      <c r="AO17" s="1" t="s">
        <v>182</v>
      </c>
      <c r="AP17" s="1" t="s">
        <v>182</v>
      </c>
      <c r="AQ17" s="1" t="s">
        <v>182</v>
      </c>
      <c r="AR17" s="1" t="s">
        <v>182</v>
      </c>
      <c r="AS17" s="1" t="s">
        <v>182</v>
      </c>
      <c r="AT17" s="1" t="s">
        <v>182</v>
      </c>
      <c r="AU17" s="1" t="s">
        <v>182</v>
      </c>
      <c r="AV17" s="1" t="s">
        <v>182</v>
      </c>
      <c r="AW17" s="1" t="s">
        <v>182</v>
      </c>
      <c r="AX17" s="1" t="s">
        <v>182</v>
      </c>
      <c r="AY17" s="1" t="s">
        <v>182</v>
      </c>
      <c r="AZ17" s="1" t="s">
        <v>182</v>
      </c>
      <c r="BA17" s="1" t="s">
        <v>182</v>
      </c>
      <c r="BB17" s="1" t="s">
        <v>182</v>
      </c>
      <c r="BC17" s="1" t="s">
        <v>182</v>
      </c>
      <c r="BE17" s="1" t="s">
        <v>149</v>
      </c>
      <c r="BF17" s="1" t="s">
        <v>149</v>
      </c>
    </row>
    <row r="18" spans="1:69" ht="13">
      <c r="A18" s="1" t="s">
        <v>212</v>
      </c>
      <c r="B18" s="36">
        <v>45950</v>
      </c>
      <c r="C18" s="1" t="s">
        <v>188</v>
      </c>
      <c r="D18" s="1" t="s">
        <v>192</v>
      </c>
      <c r="E18" s="1" t="s">
        <v>181</v>
      </c>
      <c r="F18" s="1" t="s">
        <v>182</v>
      </c>
      <c r="G18" s="1" t="s">
        <v>182</v>
      </c>
      <c r="H18" s="1" t="s">
        <v>182</v>
      </c>
      <c r="I18" s="1" t="s">
        <v>183</v>
      </c>
      <c r="J18" s="1" t="s">
        <v>182</v>
      </c>
      <c r="K18" s="1" t="s">
        <v>182</v>
      </c>
      <c r="L18" s="1" t="s">
        <v>182</v>
      </c>
      <c r="M18" s="1" t="s">
        <v>182</v>
      </c>
      <c r="N18" s="1" t="s">
        <v>182</v>
      </c>
      <c r="O18" s="1" t="s">
        <v>182</v>
      </c>
      <c r="P18" s="1" t="s">
        <v>182</v>
      </c>
      <c r="Q18" s="1" t="s">
        <v>183</v>
      </c>
      <c r="R18" s="1" t="s">
        <v>183</v>
      </c>
      <c r="S18" s="1" t="s">
        <v>182</v>
      </c>
      <c r="T18" s="1" t="s">
        <v>182</v>
      </c>
      <c r="U18" s="1" t="s">
        <v>182</v>
      </c>
      <c r="V18" s="1" t="s">
        <v>182</v>
      </c>
      <c r="W18" s="1" t="s">
        <v>182</v>
      </c>
      <c r="X18" s="1" t="s">
        <v>182</v>
      </c>
      <c r="Y18" s="1" t="s">
        <v>182</v>
      </c>
      <c r="Z18" s="1" t="s">
        <v>182</v>
      </c>
      <c r="AA18" s="1" t="s">
        <v>182</v>
      </c>
      <c r="AB18" s="1" t="s">
        <v>182</v>
      </c>
      <c r="AC18" s="1" t="s">
        <v>182</v>
      </c>
      <c r="AD18" s="1" t="s">
        <v>182</v>
      </c>
      <c r="AE18" s="1" t="s">
        <v>182</v>
      </c>
      <c r="AF18" s="1" t="s">
        <v>182</v>
      </c>
      <c r="AG18" s="1" t="s">
        <v>182</v>
      </c>
      <c r="AH18" s="1" t="s">
        <v>182</v>
      </c>
      <c r="AI18" s="1" t="s">
        <v>182</v>
      </c>
      <c r="AJ18" s="1" t="s">
        <v>182</v>
      </c>
      <c r="AK18" s="1" t="s">
        <v>182</v>
      </c>
      <c r="AL18" s="1" t="s">
        <v>182</v>
      </c>
      <c r="AM18" s="1" t="s">
        <v>182</v>
      </c>
      <c r="AN18" s="1" t="s">
        <v>182</v>
      </c>
      <c r="AO18" s="1" t="s">
        <v>182</v>
      </c>
      <c r="AP18" s="1" t="s">
        <v>182</v>
      </c>
      <c r="AQ18" s="1" t="s">
        <v>182</v>
      </c>
      <c r="AR18" s="1" t="s">
        <v>182</v>
      </c>
      <c r="AS18" s="1" t="s">
        <v>182</v>
      </c>
      <c r="AT18" s="1" t="s">
        <v>182</v>
      </c>
      <c r="AU18" s="1" t="s">
        <v>182</v>
      </c>
      <c r="AV18" s="1" t="s">
        <v>182</v>
      </c>
      <c r="AW18" s="1" t="s">
        <v>182</v>
      </c>
      <c r="AX18" s="1" t="s">
        <v>182</v>
      </c>
      <c r="AY18" s="1" t="s">
        <v>182</v>
      </c>
      <c r="AZ18" s="1" t="s">
        <v>182</v>
      </c>
      <c r="BA18" s="1" t="s">
        <v>182</v>
      </c>
      <c r="BB18" s="1" t="s">
        <v>182</v>
      </c>
      <c r="BC18" s="1" t="s">
        <v>182</v>
      </c>
      <c r="BD18" s="1" t="s">
        <v>213</v>
      </c>
      <c r="BE18" s="1" t="s">
        <v>185</v>
      </c>
      <c r="BF18" s="1" t="s">
        <v>179</v>
      </c>
    </row>
    <row r="19" spans="1:69" ht="13">
      <c r="A19" s="1" t="s">
        <v>214</v>
      </c>
      <c r="B19" s="36">
        <v>45935</v>
      </c>
      <c r="C19" s="1" t="s">
        <v>188</v>
      </c>
      <c r="D19" s="1" t="s">
        <v>205</v>
      </c>
      <c r="E19" s="1" t="s">
        <v>181</v>
      </c>
      <c r="F19" s="1" t="s">
        <v>182</v>
      </c>
      <c r="G19" s="1" t="s">
        <v>182</v>
      </c>
      <c r="H19" s="1" t="s">
        <v>183</v>
      </c>
      <c r="I19" s="1" t="s">
        <v>183</v>
      </c>
      <c r="J19" s="1" t="s">
        <v>182</v>
      </c>
      <c r="K19" s="1" t="s">
        <v>182</v>
      </c>
      <c r="L19" s="1" t="s">
        <v>183</v>
      </c>
      <c r="M19" s="1" t="s">
        <v>183</v>
      </c>
      <c r="N19" s="1" t="s">
        <v>183</v>
      </c>
      <c r="O19" s="1" t="s">
        <v>183</v>
      </c>
      <c r="P19" s="1" t="s">
        <v>182</v>
      </c>
      <c r="Q19" s="1" t="s">
        <v>182</v>
      </c>
      <c r="R19" s="1" t="s">
        <v>183</v>
      </c>
      <c r="S19" s="1" t="s">
        <v>183</v>
      </c>
      <c r="T19" s="1" t="s">
        <v>182</v>
      </c>
      <c r="U19" s="1" t="s">
        <v>182</v>
      </c>
      <c r="V19" s="1" t="s">
        <v>183</v>
      </c>
      <c r="W19" s="1" t="s">
        <v>183</v>
      </c>
      <c r="X19" s="1" t="s">
        <v>183</v>
      </c>
      <c r="Y19" s="1" t="s">
        <v>183</v>
      </c>
      <c r="Z19" s="1" t="s">
        <v>182</v>
      </c>
      <c r="AA19" s="1" t="s">
        <v>182</v>
      </c>
      <c r="AB19" s="1" t="s">
        <v>182</v>
      </c>
      <c r="AC19" s="1" t="s">
        <v>182</v>
      </c>
      <c r="AD19" s="1" t="s">
        <v>183</v>
      </c>
      <c r="AE19" s="1" t="s">
        <v>183</v>
      </c>
      <c r="AF19" s="1" t="s">
        <v>183</v>
      </c>
      <c r="AG19" s="1" t="s">
        <v>183</v>
      </c>
      <c r="AH19" s="1" t="s">
        <v>182</v>
      </c>
      <c r="AI19" s="1" t="s">
        <v>182</v>
      </c>
      <c r="AJ19" s="1" t="s">
        <v>183</v>
      </c>
      <c r="AK19" s="1" t="s">
        <v>183</v>
      </c>
      <c r="AL19" s="1" t="s">
        <v>183</v>
      </c>
      <c r="AM19" s="1" t="s">
        <v>183</v>
      </c>
      <c r="AN19" s="1" t="s">
        <v>182</v>
      </c>
      <c r="AO19" s="1" t="s">
        <v>182</v>
      </c>
      <c r="AP19" s="1" t="s">
        <v>182</v>
      </c>
      <c r="AQ19" s="1" t="s">
        <v>182</v>
      </c>
      <c r="AR19" s="1" t="s">
        <v>183</v>
      </c>
      <c r="AS19" s="1" t="s">
        <v>183</v>
      </c>
      <c r="AT19" s="1" t="s">
        <v>182</v>
      </c>
      <c r="AU19" s="1" t="s">
        <v>182</v>
      </c>
      <c r="AV19" s="1" t="s">
        <v>183</v>
      </c>
      <c r="AW19" s="1" t="s">
        <v>183</v>
      </c>
      <c r="AX19" s="1" t="s">
        <v>182</v>
      </c>
      <c r="AY19" s="1" t="s">
        <v>182</v>
      </c>
      <c r="AZ19" s="1" t="s">
        <v>183</v>
      </c>
      <c r="BA19" s="1" t="s">
        <v>183</v>
      </c>
      <c r="BB19" s="1" t="s">
        <v>182</v>
      </c>
      <c r="BC19" s="1" t="s">
        <v>182</v>
      </c>
      <c r="BD19" s="1" t="s">
        <v>215</v>
      </c>
      <c r="BE19" s="1" t="s">
        <v>185</v>
      </c>
      <c r="BF19" s="1" t="s">
        <v>179</v>
      </c>
    </row>
    <row r="20" spans="1:69" ht="13" customHeight="1">
      <c r="A20" s="1" t="s">
        <v>216</v>
      </c>
      <c r="B20" s="36">
        <v>45945</v>
      </c>
      <c r="C20" s="1" t="s">
        <v>185</v>
      </c>
      <c r="D20" s="1" t="s">
        <v>180</v>
      </c>
      <c r="E20" s="1" t="s">
        <v>181</v>
      </c>
      <c r="F20" s="1" t="s">
        <v>182</v>
      </c>
      <c r="G20" s="1" t="s">
        <v>182</v>
      </c>
      <c r="H20" s="1" t="s">
        <v>182</v>
      </c>
      <c r="I20" s="1" t="s">
        <v>183</v>
      </c>
      <c r="J20" s="1" t="s">
        <v>182</v>
      </c>
      <c r="K20" s="1" t="s">
        <v>182</v>
      </c>
      <c r="L20" s="1" t="s">
        <v>182</v>
      </c>
      <c r="M20" s="1" t="s">
        <v>182</v>
      </c>
      <c r="N20" s="1" t="s">
        <v>182</v>
      </c>
      <c r="O20" s="1" t="s">
        <v>183</v>
      </c>
      <c r="P20" s="1" t="s">
        <v>182</v>
      </c>
      <c r="Q20" s="1" t="s">
        <v>182</v>
      </c>
      <c r="R20" s="1" t="s">
        <v>182</v>
      </c>
      <c r="S20" s="1" t="s">
        <v>182</v>
      </c>
      <c r="T20" s="1" t="s">
        <v>182</v>
      </c>
      <c r="U20" s="1" t="s">
        <v>182</v>
      </c>
      <c r="V20" s="1" t="s">
        <v>182</v>
      </c>
      <c r="W20" s="1" t="s">
        <v>182</v>
      </c>
      <c r="X20" s="1" t="s">
        <v>182</v>
      </c>
      <c r="Y20" s="1" t="s">
        <v>183</v>
      </c>
      <c r="Z20" s="1" t="s">
        <v>182</v>
      </c>
      <c r="AA20" s="1" t="s">
        <v>182</v>
      </c>
      <c r="AB20" s="1" t="s">
        <v>182</v>
      </c>
      <c r="AC20" s="1" t="s">
        <v>183</v>
      </c>
      <c r="AD20" s="1" t="s">
        <v>182</v>
      </c>
      <c r="AE20" s="1" t="s">
        <v>182</v>
      </c>
      <c r="AF20" s="1" t="s">
        <v>182</v>
      </c>
      <c r="AG20" s="1" t="s">
        <v>183</v>
      </c>
      <c r="AH20" s="1" t="s">
        <v>182</v>
      </c>
      <c r="AI20" s="1" t="s">
        <v>182</v>
      </c>
      <c r="AJ20" s="1" t="s">
        <v>182</v>
      </c>
      <c r="AK20" s="1" t="s">
        <v>183</v>
      </c>
      <c r="AL20" s="1" t="s">
        <v>182</v>
      </c>
      <c r="AM20" s="1" t="s">
        <v>182</v>
      </c>
      <c r="AN20" s="1" t="s">
        <v>182</v>
      </c>
      <c r="AO20" s="1" t="s">
        <v>183</v>
      </c>
      <c r="AP20" s="1" t="s">
        <v>182</v>
      </c>
      <c r="AQ20" s="1" t="s">
        <v>182</v>
      </c>
      <c r="AR20" s="1" t="s">
        <v>182</v>
      </c>
      <c r="AS20" s="1" t="s">
        <v>183</v>
      </c>
      <c r="AT20" s="1" t="s">
        <v>182</v>
      </c>
      <c r="AU20" s="1" t="s">
        <v>182</v>
      </c>
      <c r="AV20" s="1" t="s">
        <v>182</v>
      </c>
      <c r="AW20" s="1" t="s">
        <v>183</v>
      </c>
      <c r="AX20" s="1" t="s">
        <v>182</v>
      </c>
      <c r="AY20" s="1" t="s">
        <v>182</v>
      </c>
      <c r="AZ20" s="1" t="s">
        <v>182</v>
      </c>
      <c r="BA20" s="1" t="s">
        <v>182</v>
      </c>
      <c r="BB20" s="1" t="s">
        <v>182</v>
      </c>
      <c r="BC20" s="1" t="s">
        <v>182</v>
      </c>
      <c r="BE20" s="1" t="s">
        <v>185</v>
      </c>
      <c r="BF20" s="1" t="s">
        <v>185</v>
      </c>
    </row>
    <row r="21" spans="1:69" ht="13" customHeight="1">
      <c r="A21" s="1" t="s">
        <v>217</v>
      </c>
      <c r="B21" s="36">
        <v>45945</v>
      </c>
      <c r="C21" s="1" t="s">
        <v>185</v>
      </c>
      <c r="D21" s="1" t="s">
        <v>192</v>
      </c>
      <c r="E21" s="1" t="s">
        <v>181</v>
      </c>
      <c r="F21" s="1" t="s">
        <v>183</v>
      </c>
      <c r="G21" s="1" t="s">
        <v>183</v>
      </c>
      <c r="H21" s="1" t="s">
        <v>183</v>
      </c>
      <c r="I21" s="1" t="s">
        <v>183</v>
      </c>
      <c r="J21" s="1" t="s">
        <v>183</v>
      </c>
      <c r="K21" s="1" t="s">
        <v>183</v>
      </c>
      <c r="L21" s="1" t="s">
        <v>183</v>
      </c>
      <c r="M21" s="1" t="s">
        <v>183</v>
      </c>
      <c r="N21" s="1" t="s">
        <v>182</v>
      </c>
      <c r="O21" s="1" t="s">
        <v>182</v>
      </c>
      <c r="P21" s="1" t="s">
        <v>182</v>
      </c>
      <c r="Q21" s="1" t="s">
        <v>182</v>
      </c>
      <c r="R21" s="1" t="s">
        <v>183</v>
      </c>
      <c r="S21" s="1" t="s">
        <v>182</v>
      </c>
      <c r="T21" s="1" t="s">
        <v>183</v>
      </c>
      <c r="U21" s="1" t="s">
        <v>183</v>
      </c>
      <c r="V21" s="1" t="s">
        <v>183</v>
      </c>
      <c r="W21" s="1" t="s">
        <v>183</v>
      </c>
      <c r="X21" s="1" t="s">
        <v>182</v>
      </c>
      <c r="Y21" s="1" t="s">
        <v>183</v>
      </c>
      <c r="Z21" s="1" t="s">
        <v>182</v>
      </c>
      <c r="AA21" s="1" t="s">
        <v>182</v>
      </c>
      <c r="AB21" s="1" t="s">
        <v>182</v>
      </c>
      <c r="AC21" s="1" t="s">
        <v>182</v>
      </c>
      <c r="AD21" s="1" t="s">
        <v>182</v>
      </c>
      <c r="AE21" s="1" t="s">
        <v>182</v>
      </c>
      <c r="AF21" s="1" t="s">
        <v>182</v>
      </c>
      <c r="AG21" s="1" t="s">
        <v>182</v>
      </c>
      <c r="AH21" s="1" t="s">
        <v>183</v>
      </c>
      <c r="AI21" s="1" t="s">
        <v>182</v>
      </c>
      <c r="AJ21" s="1" t="s">
        <v>183</v>
      </c>
      <c r="AK21" s="1" t="s">
        <v>183</v>
      </c>
      <c r="AL21" s="1" t="s">
        <v>183</v>
      </c>
      <c r="AM21" s="1" t="s">
        <v>183</v>
      </c>
      <c r="AN21" s="1" t="s">
        <v>182</v>
      </c>
      <c r="AO21" s="1" t="s">
        <v>183</v>
      </c>
      <c r="AP21" s="1" t="s">
        <v>182</v>
      </c>
      <c r="AQ21" s="1" t="s">
        <v>182</v>
      </c>
      <c r="AR21" s="1" t="s">
        <v>182</v>
      </c>
      <c r="AS21" s="1" t="s">
        <v>182</v>
      </c>
      <c r="AT21" s="1" t="s">
        <v>182</v>
      </c>
      <c r="AU21" s="1" t="s">
        <v>182</v>
      </c>
      <c r="AV21" s="1" t="s">
        <v>182</v>
      </c>
      <c r="AW21" s="1" t="s">
        <v>182</v>
      </c>
      <c r="AX21" s="1" t="s">
        <v>183</v>
      </c>
      <c r="AY21" s="1" t="s">
        <v>182</v>
      </c>
      <c r="AZ21" s="1" t="s">
        <v>183</v>
      </c>
      <c r="BA21" s="1" t="s">
        <v>183</v>
      </c>
      <c r="BB21" s="1" t="s">
        <v>183</v>
      </c>
      <c r="BC21" s="1" t="s">
        <v>183</v>
      </c>
      <c r="BE21" s="1" t="s">
        <v>149</v>
      </c>
      <c r="BF21" s="1" t="s">
        <v>149</v>
      </c>
    </row>
    <row r="22" spans="1:69" ht="13" customHeight="1">
      <c r="A22" s="1" t="s">
        <v>218</v>
      </c>
      <c r="B22" s="43">
        <v>45938</v>
      </c>
      <c r="C22" s="44" t="s">
        <v>179</v>
      </c>
      <c r="D22" s="44" t="s">
        <v>180</v>
      </c>
      <c r="E22" s="44" t="s">
        <v>181</v>
      </c>
      <c r="F22" s="44" t="s">
        <v>182</v>
      </c>
      <c r="G22" s="44" t="s">
        <v>182</v>
      </c>
      <c r="H22" s="44" t="s">
        <v>183</v>
      </c>
      <c r="I22" s="44" t="s">
        <v>183</v>
      </c>
      <c r="J22" s="44" t="s">
        <v>183</v>
      </c>
      <c r="K22" s="44" t="s">
        <v>183</v>
      </c>
      <c r="L22" s="44" t="s">
        <v>182</v>
      </c>
      <c r="M22" s="44" t="s">
        <v>182</v>
      </c>
      <c r="N22" s="44" t="s">
        <v>182</v>
      </c>
      <c r="O22" s="44" t="s">
        <v>182</v>
      </c>
      <c r="P22" s="44" t="s">
        <v>183</v>
      </c>
      <c r="Q22" s="44" t="s">
        <v>183</v>
      </c>
      <c r="R22" s="44" t="s">
        <v>182</v>
      </c>
      <c r="S22" s="44" t="s">
        <v>182</v>
      </c>
      <c r="T22" s="44" t="s">
        <v>182</v>
      </c>
      <c r="U22" s="44" t="s">
        <v>182</v>
      </c>
      <c r="V22" s="44" t="s">
        <v>183</v>
      </c>
      <c r="W22" s="44" t="s">
        <v>182</v>
      </c>
      <c r="X22" s="44" t="s">
        <v>183</v>
      </c>
      <c r="Y22" s="44" t="s">
        <v>183</v>
      </c>
      <c r="Z22" s="44" t="s">
        <v>183</v>
      </c>
      <c r="AA22" s="44" t="s">
        <v>183</v>
      </c>
      <c r="AB22" s="44" t="s">
        <v>183</v>
      </c>
      <c r="AC22" s="44" t="s">
        <v>182</v>
      </c>
      <c r="AD22" s="44" t="s">
        <v>182</v>
      </c>
      <c r="AE22" s="44" t="s">
        <v>182</v>
      </c>
      <c r="AF22" s="44" t="s">
        <v>182</v>
      </c>
      <c r="AG22" s="44" t="s">
        <v>183</v>
      </c>
      <c r="AH22" s="44" t="s">
        <v>183</v>
      </c>
      <c r="AI22" s="44" t="s">
        <v>183</v>
      </c>
      <c r="AJ22" s="44" t="s">
        <v>183</v>
      </c>
      <c r="AK22" s="44" t="s">
        <v>182</v>
      </c>
      <c r="AL22" s="44" t="s">
        <v>182</v>
      </c>
      <c r="AM22" s="44" t="s">
        <v>182</v>
      </c>
      <c r="AN22" s="44" t="s">
        <v>182</v>
      </c>
      <c r="AO22" s="44" t="s">
        <v>182</v>
      </c>
      <c r="AP22" s="44" t="s">
        <v>183</v>
      </c>
      <c r="AQ22" s="44" t="s">
        <v>183</v>
      </c>
      <c r="AR22" s="44" t="s">
        <v>183</v>
      </c>
      <c r="AS22" s="44" t="s">
        <v>183</v>
      </c>
      <c r="AT22" s="44" t="s">
        <v>182</v>
      </c>
      <c r="AU22" s="44" t="s">
        <v>182</v>
      </c>
      <c r="AV22" s="44" t="s">
        <v>182</v>
      </c>
      <c r="AW22" s="44" t="s">
        <v>182</v>
      </c>
      <c r="AX22" s="44" t="s">
        <v>183</v>
      </c>
      <c r="AY22" s="44" t="s">
        <v>183</v>
      </c>
      <c r="AZ22" s="44" t="s">
        <v>183</v>
      </c>
      <c r="BA22" s="44" t="s">
        <v>183</v>
      </c>
      <c r="BB22" s="44" t="s">
        <v>182</v>
      </c>
      <c r="BC22" s="44" t="s">
        <v>182</v>
      </c>
      <c r="BD22" s="44"/>
      <c r="BE22" s="44" t="s">
        <v>179</v>
      </c>
      <c r="BF22" s="44" t="s">
        <v>179</v>
      </c>
      <c r="BG22" s="44"/>
      <c r="BH22" s="44"/>
      <c r="BI22" s="44"/>
      <c r="BJ22" s="44"/>
      <c r="BK22" s="44"/>
      <c r="BL22" s="44"/>
      <c r="BM22" s="44"/>
      <c r="BN22" s="44"/>
      <c r="BO22" s="44"/>
      <c r="BP22" s="44"/>
      <c r="BQ22" s="44"/>
    </row>
    <row r="23" spans="1:69" ht="13">
      <c r="A23" s="1" t="s">
        <v>219</v>
      </c>
      <c r="B23" s="36">
        <v>45950</v>
      </c>
      <c r="C23" s="1" t="s">
        <v>188</v>
      </c>
      <c r="D23" s="1" t="s">
        <v>187</v>
      </c>
      <c r="E23" s="1" t="s">
        <v>181</v>
      </c>
      <c r="F23" s="1" t="s">
        <v>182</v>
      </c>
      <c r="G23" s="1" t="s">
        <v>182</v>
      </c>
      <c r="H23" s="1" t="s">
        <v>183</v>
      </c>
      <c r="I23" s="1" t="s">
        <v>182</v>
      </c>
      <c r="J23" s="1" t="s">
        <v>183</v>
      </c>
      <c r="K23" s="1" t="s">
        <v>182</v>
      </c>
      <c r="L23" s="1" t="s">
        <v>182</v>
      </c>
      <c r="M23" s="1" t="s">
        <v>182</v>
      </c>
      <c r="N23" s="1" t="s">
        <v>182</v>
      </c>
      <c r="O23" s="1" t="s">
        <v>182</v>
      </c>
      <c r="P23" s="1" t="s">
        <v>183</v>
      </c>
      <c r="Q23" s="1" t="s">
        <v>182</v>
      </c>
      <c r="R23" s="1" t="s">
        <v>182</v>
      </c>
      <c r="S23" s="1" t="s">
        <v>182</v>
      </c>
      <c r="T23" s="1" t="s">
        <v>182</v>
      </c>
      <c r="U23" s="1" t="s">
        <v>182</v>
      </c>
      <c r="V23" s="1" t="s">
        <v>183</v>
      </c>
      <c r="W23" s="1" t="s">
        <v>182</v>
      </c>
      <c r="X23" s="1" t="s">
        <v>183</v>
      </c>
      <c r="Y23" s="1" t="s">
        <v>182</v>
      </c>
      <c r="Z23" s="1" t="s">
        <v>183</v>
      </c>
      <c r="AA23" s="1" t="s">
        <v>182</v>
      </c>
      <c r="AB23" s="1" t="s">
        <v>182</v>
      </c>
      <c r="AC23" s="1" t="s">
        <v>182</v>
      </c>
      <c r="AD23" s="1" t="s">
        <v>182</v>
      </c>
      <c r="AE23" s="1" t="s">
        <v>182</v>
      </c>
      <c r="AF23" s="1" t="s">
        <v>182</v>
      </c>
      <c r="AG23" s="1" t="s">
        <v>182</v>
      </c>
      <c r="AH23" s="1" t="s">
        <v>182</v>
      </c>
      <c r="AI23" s="1" t="s">
        <v>182</v>
      </c>
      <c r="AJ23" s="1" t="s">
        <v>182</v>
      </c>
      <c r="AK23" s="1" t="s">
        <v>182</v>
      </c>
      <c r="AL23" s="1" t="s">
        <v>183</v>
      </c>
      <c r="AM23" s="1" t="s">
        <v>182</v>
      </c>
      <c r="AN23" s="1" t="s">
        <v>183</v>
      </c>
      <c r="AO23" s="1" t="s">
        <v>182</v>
      </c>
      <c r="AP23" s="1" t="s">
        <v>182</v>
      </c>
      <c r="AQ23" s="1" t="s">
        <v>182</v>
      </c>
      <c r="AR23" s="1" t="s">
        <v>183</v>
      </c>
      <c r="AS23" s="1" t="s">
        <v>182</v>
      </c>
      <c r="AT23" s="1" t="s">
        <v>182</v>
      </c>
      <c r="AU23" s="1" t="s">
        <v>182</v>
      </c>
      <c r="AV23" s="1" t="s">
        <v>183</v>
      </c>
      <c r="AW23" s="1" t="s">
        <v>182</v>
      </c>
      <c r="AX23" s="1" t="s">
        <v>182</v>
      </c>
      <c r="AY23" s="1" t="s">
        <v>182</v>
      </c>
      <c r="AZ23" s="1" t="s">
        <v>183</v>
      </c>
      <c r="BA23" s="1" t="s">
        <v>182</v>
      </c>
      <c r="BB23" s="1" t="s">
        <v>182</v>
      </c>
      <c r="BC23" s="1" t="s">
        <v>182</v>
      </c>
      <c r="BD23" s="1" t="s">
        <v>220</v>
      </c>
      <c r="BE23" s="1" t="s">
        <v>149</v>
      </c>
      <c r="BF23" s="1" t="s">
        <v>149</v>
      </c>
    </row>
    <row r="24" spans="1:69" ht="13">
      <c r="A24" s="1" t="s">
        <v>221</v>
      </c>
      <c r="B24" s="36">
        <v>45945</v>
      </c>
      <c r="C24" s="1" t="s">
        <v>188</v>
      </c>
      <c r="D24" s="1" t="s">
        <v>192</v>
      </c>
      <c r="E24" s="1" t="s">
        <v>181</v>
      </c>
      <c r="F24" s="1" t="s">
        <v>183</v>
      </c>
      <c r="G24" s="1" t="s">
        <v>183</v>
      </c>
      <c r="H24" s="1" t="s">
        <v>183</v>
      </c>
      <c r="I24" s="1" t="s">
        <v>183</v>
      </c>
      <c r="J24" s="1" t="s">
        <v>183</v>
      </c>
      <c r="K24" s="1" t="s">
        <v>183</v>
      </c>
      <c r="L24" s="1" t="s">
        <v>182</v>
      </c>
      <c r="M24" s="1" t="s">
        <v>182</v>
      </c>
      <c r="N24" s="1" t="s">
        <v>182</v>
      </c>
      <c r="O24" s="1" t="s">
        <v>182</v>
      </c>
      <c r="P24" s="1" t="s">
        <v>182</v>
      </c>
      <c r="Q24" s="1" t="s">
        <v>182</v>
      </c>
      <c r="R24" s="1" t="s">
        <v>182</v>
      </c>
      <c r="S24" s="1" t="s">
        <v>182</v>
      </c>
      <c r="T24" s="1" t="s">
        <v>182</v>
      </c>
      <c r="U24" s="1" t="s">
        <v>182</v>
      </c>
      <c r="V24" s="1" t="s">
        <v>183</v>
      </c>
      <c r="W24" s="1" t="s">
        <v>183</v>
      </c>
      <c r="X24" s="1" t="s">
        <v>183</v>
      </c>
      <c r="Y24" s="1" t="s">
        <v>183</v>
      </c>
      <c r="Z24" s="1" t="s">
        <v>183</v>
      </c>
      <c r="AA24" s="1" t="s">
        <v>183</v>
      </c>
      <c r="AB24" s="1" t="s">
        <v>183</v>
      </c>
      <c r="AC24" s="1" t="s">
        <v>183</v>
      </c>
      <c r="AD24" s="1" t="s">
        <v>183</v>
      </c>
      <c r="AE24" s="1" t="s">
        <v>183</v>
      </c>
      <c r="AF24" s="1" t="s">
        <v>183</v>
      </c>
      <c r="AG24" s="1" t="s">
        <v>183</v>
      </c>
      <c r="AH24" s="1" t="s">
        <v>183</v>
      </c>
      <c r="AI24" s="1" t="s">
        <v>183</v>
      </c>
      <c r="AJ24" s="1" t="s">
        <v>183</v>
      </c>
      <c r="AK24" s="1" t="s">
        <v>183</v>
      </c>
      <c r="AL24" s="1" t="s">
        <v>183</v>
      </c>
      <c r="AM24" s="1" t="s">
        <v>183</v>
      </c>
      <c r="AN24" s="1" t="s">
        <v>183</v>
      </c>
      <c r="AO24" s="1" t="s">
        <v>183</v>
      </c>
      <c r="AP24" s="1" t="s">
        <v>183</v>
      </c>
      <c r="AQ24" s="1" t="s">
        <v>183</v>
      </c>
      <c r="AR24" s="1" t="s">
        <v>183</v>
      </c>
      <c r="AS24" s="1" t="s">
        <v>183</v>
      </c>
      <c r="AT24" s="1" t="s">
        <v>183</v>
      </c>
      <c r="AU24" s="1" t="s">
        <v>183</v>
      </c>
      <c r="AV24" s="1" t="s">
        <v>182</v>
      </c>
      <c r="AW24" s="1" t="s">
        <v>182</v>
      </c>
      <c r="AX24" s="1" t="s">
        <v>183</v>
      </c>
      <c r="AY24" s="1" t="s">
        <v>183</v>
      </c>
      <c r="AZ24" s="1" t="s">
        <v>183</v>
      </c>
      <c r="BA24" s="1" t="s">
        <v>183</v>
      </c>
      <c r="BB24" s="1" t="s">
        <v>183</v>
      </c>
      <c r="BC24" s="1" t="s">
        <v>183</v>
      </c>
      <c r="BD24" s="1" t="s">
        <v>222</v>
      </c>
      <c r="BE24" s="1" t="s">
        <v>149</v>
      </c>
      <c r="BF24" s="1" t="s">
        <v>149</v>
      </c>
    </row>
    <row r="25" spans="1:69" ht="13" customHeight="1">
      <c r="A25" s="1" t="s">
        <v>223</v>
      </c>
      <c r="B25" s="36">
        <v>45944</v>
      </c>
      <c r="C25" s="1" t="s">
        <v>185</v>
      </c>
      <c r="D25" s="1" t="s">
        <v>224</v>
      </c>
      <c r="E25" s="1" t="s">
        <v>181</v>
      </c>
      <c r="F25" s="1" t="s">
        <v>183</v>
      </c>
      <c r="G25" s="1" t="s">
        <v>182</v>
      </c>
      <c r="H25" s="1" t="s">
        <v>182</v>
      </c>
      <c r="I25" s="1" t="s">
        <v>183</v>
      </c>
      <c r="J25" s="1" t="s">
        <v>182</v>
      </c>
      <c r="K25" s="1" t="s">
        <v>183</v>
      </c>
      <c r="L25" s="1" t="s">
        <v>182</v>
      </c>
      <c r="M25" s="1" t="s">
        <v>183</v>
      </c>
      <c r="N25" s="1" t="s">
        <v>183</v>
      </c>
      <c r="O25" s="1" t="s">
        <v>182</v>
      </c>
      <c r="P25" s="1" t="s">
        <v>182</v>
      </c>
      <c r="Q25" s="1" t="s">
        <v>182</v>
      </c>
      <c r="R25" s="1" t="s">
        <v>183</v>
      </c>
      <c r="S25" s="1" t="s">
        <v>183</v>
      </c>
      <c r="T25" s="1" t="s">
        <v>183</v>
      </c>
      <c r="U25" s="1" t="s">
        <v>182</v>
      </c>
      <c r="V25" s="1" t="s">
        <v>183</v>
      </c>
      <c r="W25" s="1" t="s">
        <v>182</v>
      </c>
      <c r="X25" s="1" t="s">
        <v>183</v>
      </c>
      <c r="Y25" s="1" t="s">
        <v>182</v>
      </c>
      <c r="Z25" s="1" t="s">
        <v>182</v>
      </c>
      <c r="AA25" s="1" t="s">
        <v>183</v>
      </c>
      <c r="AB25" s="1" t="s">
        <v>183</v>
      </c>
      <c r="AC25" s="1" t="s">
        <v>182</v>
      </c>
      <c r="AD25" s="1" t="s">
        <v>183</v>
      </c>
      <c r="AE25" s="1" t="s">
        <v>183</v>
      </c>
      <c r="AF25" s="1" t="s">
        <v>183</v>
      </c>
      <c r="AG25" s="1" t="s">
        <v>183</v>
      </c>
      <c r="AH25" s="1" t="s">
        <v>182</v>
      </c>
      <c r="AI25" s="1" t="s">
        <v>182</v>
      </c>
      <c r="AJ25" s="1" t="s">
        <v>183</v>
      </c>
      <c r="AK25" s="1" t="s">
        <v>182</v>
      </c>
      <c r="AL25" s="1" t="s">
        <v>183</v>
      </c>
      <c r="AM25" s="1" t="s">
        <v>183</v>
      </c>
      <c r="AN25" s="1" t="s">
        <v>182</v>
      </c>
      <c r="AO25" s="1" t="s">
        <v>182</v>
      </c>
      <c r="AP25" s="1" t="s">
        <v>183</v>
      </c>
      <c r="AQ25" s="1" t="s">
        <v>183</v>
      </c>
      <c r="AR25" s="1" t="s">
        <v>182</v>
      </c>
      <c r="AS25" s="1" t="s">
        <v>182</v>
      </c>
      <c r="AT25" s="1" t="s">
        <v>183</v>
      </c>
      <c r="AU25" s="1" t="s">
        <v>183</v>
      </c>
      <c r="AV25" s="1" t="s">
        <v>183</v>
      </c>
      <c r="AW25" s="1" t="s">
        <v>183</v>
      </c>
      <c r="AX25" s="1" t="s">
        <v>182</v>
      </c>
      <c r="AY25" s="1" t="s">
        <v>182</v>
      </c>
      <c r="AZ25" s="1" t="s">
        <v>183</v>
      </c>
      <c r="BA25" s="1" t="s">
        <v>183</v>
      </c>
      <c r="BB25" s="1" t="s">
        <v>183</v>
      </c>
      <c r="BC25" s="1" t="s">
        <v>182</v>
      </c>
      <c r="BE25" s="1" t="s">
        <v>185</v>
      </c>
      <c r="BF25" s="1" t="s">
        <v>179</v>
      </c>
    </row>
    <row r="26" spans="1:69" ht="13" customHeight="1">
      <c r="A26" s="1" t="s">
        <v>225</v>
      </c>
      <c r="B26" s="36">
        <v>45940</v>
      </c>
      <c r="C26" s="1" t="s">
        <v>185</v>
      </c>
      <c r="D26" s="1" t="s">
        <v>224</v>
      </c>
      <c r="E26" s="1" t="s">
        <v>181</v>
      </c>
      <c r="F26" s="1" t="s">
        <v>183</v>
      </c>
      <c r="G26" s="1" t="s">
        <v>183</v>
      </c>
      <c r="H26" s="1" t="s">
        <v>183</v>
      </c>
      <c r="I26" s="1" t="s">
        <v>183</v>
      </c>
      <c r="J26" s="1" t="s">
        <v>183</v>
      </c>
      <c r="K26" s="1" t="s">
        <v>183</v>
      </c>
      <c r="L26" s="1" t="s">
        <v>183</v>
      </c>
      <c r="M26" s="1" t="s">
        <v>183</v>
      </c>
      <c r="N26" s="1" t="s">
        <v>183</v>
      </c>
      <c r="O26" s="1" t="s">
        <v>183</v>
      </c>
      <c r="P26" s="1" t="s">
        <v>183</v>
      </c>
      <c r="Q26" s="1" t="s">
        <v>183</v>
      </c>
      <c r="R26" s="1" t="s">
        <v>183</v>
      </c>
      <c r="S26" s="1" t="s">
        <v>183</v>
      </c>
      <c r="T26" s="1" t="s">
        <v>182</v>
      </c>
      <c r="U26" s="1" t="s">
        <v>182</v>
      </c>
      <c r="V26" s="1" t="s">
        <v>183</v>
      </c>
      <c r="W26" s="1" t="s">
        <v>183</v>
      </c>
      <c r="X26" s="1" t="s">
        <v>183</v>
      </c>
      <c r="Y26" s="1" t="s">
        <v>183</v>
      </c>
      <c r="Z26" s="1" t="s">
        <v>183</v>
      </c>
      <c r="AA26" s="1" t="s">
        <v>183</v>
      </c>
      <c r="AB26" s="1" t="s">
        <v>183</v>
      </c>
      <c r="AC26" s="1" t="s">
        <v>183</v>
      </c>
      <c r="AD26" s="1" t="s">
        <v>183</v>
      </c>
      <c r="AE26" s="1" t="s">
        <v>183</v>
      </c>
      <c r="AF26" s="1" t="s">
        <v>183</v>
      </c>
      <c r="AG26" s="1" t="s">
        <v>183</v>
      </c>
      <c r="AH26" s="1" t="s">
        <v>183</v>
      </c>
      <c r="AI26" s="1" t="s">
        <v>183</v>
      </c>
      <c r="AJ26" s="1" t="s">
        <v>183</v>
      </c>
      <c r="AK26" s="1" t="s">
        <v>183</v>
      </c>
      <c r="AL26" s="1" t="s">
        <v>183</v>
      </c>
      <c r="AM26" s="1" t="s">
        <v>183</v>
      </c>
      <c r="AN26" s="1" t="s">
        <v>183</v>
      </c>
      <c r="AO26" s="1" t="s">
        <v>183</v>
      </c>
      <c r="AP26" s="1" t="s">
        <v>183</v>
      </c>
      <c r="AQ26" s="1" t="s">
        <v>183</v>
      </c>
      <c r="AR26" s="1" t="s">
        <v>183</v>
      </c>
      <c r="AS26" s="1" t="s">
        <v>182</v>
      </c>
      <c r="AT26" s="1" t="s">
        <v>182</v>
      </c>
      <c r="AU26" s="1" t="s">
        <v>182</v>
      </c>
      <c r="AV26" s="1" t="s">
        <v>182</v>
      </c>
      <c r="AW26" s="1" t="s">
        <v>182</v>
      </c>
      <c r="AX26" s="1" t="s">
        <v>182</v>
      </c>
      <c r="AY26" s="1" t="s">
        <v>182</v>
      </c>
      <c r="AZ26" s="1" t="s">
        <v>182</v>
      </c>
      <c r="BA26" s="1" t="s">
        <v>182</v>
      </c>
      <c r="BB26" s="1" t="s">
        <v>182</v>
      </c>
      <c r="BC26" s="1" t="s">
        <v>182</v>
      </c>
      <c r="BE26" s="1" t="s">
        <v>185</v>
      </c>
      <c r="BF26" s="1" t="s">
        <v>185</v>
      </c>
    </row>
    <row r="27" spans="1:69" ht="13">
      <c r="A27" s="1" t="s">
        <v>226</v>
      </c>
      <c r="B27" s="36">
        <v>45945</v>
      </c>
      <c r="C27" s="1" t="s">
        <v>185</v>
      </c>
      <c r="E27" s="1" t="s">
        <v>181</v>
      </c>
      <c r="F27" s="1" t="s">
        <v>183</v>
      </c>
      <c r="G27" s="1" t="s">
        <v>183</v>
      </c>
      <c r="H27" s="1" t="s">
        <v>182</v>
      </c>
      <c r="I27" s="1" t="s">
        <v>183</v>
      </c>
      <c r="J27" s="1" t="s">
        <v>183</v>
      </c>
      <c r="K27" s="1" t="s">
        <v>183</v>
      </c>
      <c r="L27" s="1" t="s">
        <v>183</v>
      </c>
      <c r="M27" s="1" t="s">
        <v>183</v>
      </c>
      <c r="N27" s="1" t="s">
        <v>182</v>
      </c>
      <c r="O27" s="1" t="s">
        <v>183</v>
      </c>
      <c r="P27" s="1" t="s">
        <v>182</v>
      </c>
      <c r="Q27" s="1" t="s">
        <v>182</v>
      </c>
      <c r="R27" s="1" t="s">
        <v>183</v>
      </c>
      <c r="S27" s="1" t="s">
        <v>183</v>
      </c>
      <c r="T27" s="1" t="s">
        <v>183</v>
      </c>
      <c r="U27" s="1" t="s">
        <v>183</v>
      </c>
      <c r="V27" s="1" t="s">
        <v>183</v>
      </c>
      <c r="W27" s="1" t="s">
        <v>183</v>
      </c>
      <c r="X27" s="1" t="s">
        <v>183</v>
      </c>
      <c r="Y27" s="1" t="s">
        <v>183</v>
      </c>
      <c r="Z27" s="1" t="s">
        <v>183</v>
      </c>
      <c r="AA27" s="1" t="s">
        <v>183</v>
      </c>
      <c r="AB27" s="1" t="s">
        <v>183</v>
      </c>
      <c r="AC27" s="1" t="s">
        <v>183</v>
      </c>
      <c r="AD27" s="1" t="s">
        <v>183</v>
      </c>
      <c r="AE27" s="1" t="s">
        <v>183</v>
      </c>
      <c r="AF27" s="1" t="s">
        <v>183</v>
      </c>
      <c r="AG27" s="1" t="s">
        <v>183</v>
      </c>
      <c r="AH27" s="1" t="s">
        <v>183</v>
      </c>
      <c r="AI27" s="1" t="s">
        <v>183</v>
      </c>
      <c r="AJ27" s="1" t="s">
        <v>183</v>
      </c>
      <c r="AK27" s="1" t="s">
        <v>183</v>
      </c>
      <c r="AL27" s="1" t="s">
        <v>182</v>
      </c>
      <c r="AM27" s="1" t="s">
        <v>183</v>
      </c>
      <c r="AN27" s="1" t="s">
        <v>183</v>
      </c>
      <c r="AO27" s="1" t="s">
        <v>183</v>
      </c>
      <c r="AP27" s="1" t="s">
        <v>183</v>
      </c>
      <c r="AQ27" s="1" t="s">
        <v>183</v>
      </c>
      <c r="AR27" s="1" t="s">
        <v>183</v>
      </c>
      <c r="AS27" s="1" t="s">
        <v>183</v>
      </c>
      <c r="AT27" s="1" t="s">
        <v>183</v>
      </c>
      <c r="AU27" s="1" t="s">
        <v>183</v>
      </c>
      <c r="AV27" s="1" t="s">
        <v>183</v>
      </c>
      <c r="AW27" s="1" t="s">
        <v>183</v>
      </c>
      <c r="AX27" s="1" t="s">
        <v>183</v>
      </c>
      <c r="AY27" s="1" t="s">
        <v>183</v>
      </c>
      <c r="AZ27" s="1" t="s">
        <v>182</v>
      </c>
      <c r="BA27" s="1" t="s">
        <v>183</v>
      </c>
      <c r="BB27" s="1" t="s">
        <v>183</v>
      </c>
      <c r="BC27" s="1" t="s">
        <v>183</v>
      </c>
      <c r="BD27" s="1" t="s">
        <v>227</v>
      </c>
      <c r="BE27" s="1" t="s">
        <v>188</v>
      </c>
      <c r="BF27" s="1" t="s">
        <v>149</v>
      </c>
    </row>
    <row r="28" spans="1:69" ht="13">
      <c r="A28" s="1" t="s">
        <v>228</v>
      </c>
      <c r="B28" s="36">
        <v>45951</v>
      </c>
      <c r="C28" s="1" t="s">
        <v>185</v>
      </c>
      <c r="D28" s="1" t="s">
        <v>192</v>
      </c>
      <c r="E28" s="1" t="s">
        <v>181</v>
      </c>
      <c r="F28" s="1" t="s">
        <v>182</v>
      </c>
      <c r="G28" s="1" t="s">
        <v>182</v>
      </c>
      <c r="H28" s="1" t="s">
        <v>183</v>
      </c>
      <c r="I28" s="1" t="s">
        <v>183</v>
      </c>
      <c r="J28" s="1" t="s">
        <v>183</v>
      </c>
      <c r="K28" s="1" t="s">
        <v>183</v>
      </c>
      <c r="L28" s="1" t="s">
        <v>182</v>
      </c>
      <c r="M28" s="1" t="s">
        <v>182</v>
      </c>
      <c r="N28" s="1" t="s">
        <v>182</v>
      </c>
      <c r="O28" s="1" t="s">
        <v>182</v>
      </c>
      <c r="P28" s="1" t="s">
        <v>183</v>
      </c>
      <c r="Q28" s="1" t="s">
        <v>183</v>
      </c>
      <c r="R28" s="1" t="s">
        <v>183</v>
      </c>
      <c r="S28" s="1" t="s">
        <v>182</v>
      </c>
      <c r="T28" s="1" t="s">
        <v>182</v>
      </c>
      <c r="U28" s="1" t="s">
        <v>183</v>
      </c>
      <c r="V28" s="1" t="s">
        <v>182</v>
      </c>
      <c r="W28" s="1" t="s">
        <v>183</v>
      </c>
      <c r="X28" s="1" t="s">
        <v>183</v>
      </c>
      <c r="Y28" s="1" t="s">
        <v>183</v>
      </c>
      <c r="Z28" s="1" t="s">
        <v>182</v>
      </c>
      <c r="AA28" s="1" t="s">
        <v>182</v>
      </c>
      <c r="AB28" s="1" t="s">
        <v>183</v>
      </c>
      <c r="AC28" s="1" t="s">
        <v>182</v>
      </c>
      <c r="AD28" s="1" t="s">
        <v>182</v>
      </c>
      <c r="AE28" s="1" t="s">
        <v>183</v>
      </c>
      <c r="AF28" s="1" t="s">
        <v>183</v>
      </c>
      <c r="AG28" s="1" t="s">
        <v>183</v>
      </c>
      <c r="AH28" s="1" t="s">
        <v>183</v>
      </c>
      <c r="AI28" s="1" t="s">
        <v>182</v>
      </c>
      <c r="AJ28" s="1" t="s">
        <v>182</v>
      </c>
      <c r="AK28" s="1" t="s">
        <v>182</v>
      </c>
      <c r="AL28" s="1" t="s">
        <v>183</v>
      </c>
      <c r="AM28" s="1" t="s">
        <v>183</v>
      </c>
      <c r="AN28" s="1" t="s">
        <v>183</v>
      </c>
      <c r="AO28" s="1" t="s">
        <v>183</v>
      </c>
      <c r="AP28" s="1" t="s">
        <v>183</v>
      </c>
      <c r="AQ28" s="1" t="s">
        <v>183</v>
      </c>
      <c r="AR28" s="1" t="s">
        <v>183</v>
      </c>
      <c r="AS28" s="1" t="s">
        <v>183</v>
      </c>
      <c r="AT28" s="1" t="s">
        <v>182</v>
      </c>
      <c r="AU28" s="1" t="s">
        <v>182</v>
      </c>
      <c r="AV28" s="1" t="s">
        <v>183</v>
      </c>
      <c r="AW28" s="1" t="s">
        <v>183</v>
      </c>
      <c r="AX28" s="1" t="s">
        <v>183</v>
      </c>
      <c r="AY28" s="1" t="s">
        <v>183</v>
      </c>
      <c r="AZ28" s="1" t="s">
        <v>183</v>
      </c>
      <c r="BA28" s="1" t="s">
        <v>182</v>
      </c>
      <c r="BB28" s="1" t="s">
        <v>182</v>
      </c>
      <c r="BC28" s="1" t="s">
        <v>182</v>
      </c>
      <c r="BD28" s="1" t="s">
        <v>229</v>
      </c>
      <c r="BE28" s="1" t="s">
        <v>179</v>
      </c>
      <c r="BF28" s="1" t="s">
        <v>200</v>
      </c>
    </row>
    <row r="29" spans="1:69" ht="13" customHeight="1">
      <c r="A29" s="1" t="s">
        <v>230</v>
      </c>
      <c r="B29" s="36">
        <v>45944</v>
      </c>
      <c r="C29" s="1" t="s">
        <v>185</v>
      </c>
      <c r="D29" s="1" t="s">
        <v>180</v>
      </c>
      <c r="E29" s="1" t="s">
        <v>181</v>
      </c>
      <c r="F29" s="1" t="s">
        <v>183</v>
      </c>
      <c r="G29" s="1" t="s">
        <v>183</v>
      </c>
      <c r="H29" s="1" t="s">
        <v>183</v>
      </c>
      <c r="I29" s="1" t="s">
        <v>183</v>
      </c>
      <c r="J29" s="1" t="s">
        <v>183</v>
      </c>
      <c r="K29" s="1" t="s">
        <v>183</v>
      </c>
      <c r="L29" s="1" t="s">
        <v>183</v>
      </c>
      <c r="M29" s="1" t="s">
        <v>183</v>
      </c>
      <c r="N29" s="1" t="s">
        <v>183</v>
      </c>
      <c r="O29" s="1" t="s">
        <v>183</v>
      </c>
      <c r="P29" s="1" t="s">
        <v>183</v>
      </c>
      <c r="Q29" s="1" t="s">
        <v>183</v>
      </c>
      <c r="R29" s="1" t="s">
        <v>182</v>
      </c>
      <c r="S29" s="1" t="s">
        <v>182</v>
      </c>
      <c r="T29" s="1" t="s">
        <v>183</v>
      </c>
      <c r="U29" s="1" t="s">
        <v>183</v>
      </c>
      <c r="V29" s="1" t="s">
        <v>182</v>
      </c>
      <c r="W29" s="1" t="s">
        <v>182</v>
      </c>
      <c r="X29" s="1" t="s">
        <v>183</v>
      </c>
      <c r="Y29" s="1" t="s">
        <v>183</v>
      </c>
      <c r="Z29" s="1" t="s">
        <v>183</v>
      </c>
      <c r="AA29" s="1" t="s">
        <v>183</v>
      </c>
      <c r="AB29" s="1" t="s">
        <v>183</v>
      </c>
      <c r="AC29" s="1" t="s">
        <v>183</v>
      </c>
      <c r="AD29" s="1" t="s">
        <v>183</v>
      </c>
      <c r="AE29" s="1" t="s">
        <v>183</v>
      </c>
      <c r="AF29" s="1" t="s">
        <v>183</v>
      </c>
      <c r="AG29" s="1" t="s">
        <v>183</v>
      </c>
      <c r="AH29" s="1" t="s">
        <v>183</v>
      </c>
      <c r="AI29" s="1" t="s">
        <v>183</v>
      </c>
      <c r="AJ29" s="1" t="s">
        <v>183</v>
      </c>
      <c r="AK29" s="1" t="s">
        <v>183</v>
      </c>
      <c r="AL29" s="1" t="s">
        <v>183</v>
      </c>
      <c r="AM29" s="1" t="s">
        <v>183</v>
      </c>
      <c r="AN29" s="1" t="s">
        <v>183</v>
      </c>
      <c r="AO29" s="1" t="s">
        <v>183</v>
      </c>
      <c r="AP29" s="1" t="s">
        <v>183</v>
      </c>
      <c r="AQ29" s="1" t="s">
        <v>183</v>
      </c>
      <c r="AR29" s="1" t="s">
        <v>183</v>
      </c>
      <c r="AS29" s="1" t="s">
        <v>183</v>
      </c>
      <c r="AT29" s="1" t="s">
        <v>183</v>
      </c>
      <c r="AU29" s="1" t="s">
        <v>183</v>
      </c>
      <c r="AV29" s="1" t="s">
        <v>183</v>
      </c>
      <c r="AW29" s="1" t="s">
        <v>183</v>
      </c>
      <c r="AX29" s="1" t="s">
        <v>183</v>
      </c>
      <c r="AY29" s="1" t="s">
        <v>183</v>
      </c>
      <c r="AZ29" s="1" t="s">
        <v>183</v>
      </c>
      <c r="BA29" s="1" t="s">
        <v>183</v>
      </c>
      <c r="BB29" s="1" t="s">
        <v>183</v>
      </c>
      <c r="BC29" s="1" t="s">
        <v>183</v>
      </c>
      <c r="BE29" s="1" t="s">
        <v>149</v>
      </c>
      <c r="BF29" s="1" t="s">
        <v>179</v>
      </c>
    </row>
    <row r="30" spans="1:69" ht="13" customHeight="1">
      <c r="A30" s="1" t="s">
        <v>231</v>
      </c>
      <c r="B30" s="36">
        <v>45936</v>
      </c>
      <c r="C30" s="1" t="s">
        <v>188</v>
      </c>
      <c r="D30" s="1" t="s">
        <v>187</v>
      </c>
      <c r="E30" s="1" t="s">
        <v>181</v>
      </c>
      <c r="F30" s="1" t="s">
        <v>182</v>
      </c>
      <c r="G30" s="1" t="s">
        <v>183</v>
      </c>
      <c r="H30" s="1" t="s">
        <v>182</v>
      </c>
      <c r="I30" s="1" t="s">
        <v>183</v>
      </c>
      <c r="J30" s="1" t="s">
        <v>182</v>
      </c>
      <c r="K30" s="1" t="s">
        <v>182</v>
      </c>
      <c r="L30" s="1" t="s">
        <v>182</v>
      </c>
      <c r="M30" s="1" t="s">
        <v>182</v>
      </c>
      <c r="N30" s="1" t="s">
        <v>182</v>
      </c>
      <c r="O30" s="1" t="s">
        <v>182</v>
      </c>
      <c r="P30" s="1" t="s">
        <v>182</v>
      </c>
      <c r="Q30" s="1" t="s">
        <v>182</v>
      </c>
      <c r="R30" s="1" t="s">
        <v>182</v>
      </c>
      <c r="S30" s="1" t="s">
        <v>182</v>
      </c>
      <c r="T30" s="1" t="s">
        <v>182</v>
      </c>
      <c r="U30" s="1" t="s">
        <v>182</v>
      </c>
      <c r="V30" s="1" t="s">
        <v>182</v>
      </c>
      <c r="W30" s="1" t="s">
        <v>182</v>
      </c>
      <c r="X30" s="1" t="s">
        <v>182</v>
      </c>
      <c r="Y30" s="1" t="s">
        <v>182</v>
      </c>
      <c r="Z30" s="1" t="s">
        <v>182</v>
      </c>
      <c r="AA30" s="1" t="s">
        <v>182</v>
      </c>
      <c r="AB30" s="1" t="s">
        <v>182</v>
      </c>
      <c r="AC30" s="1" t="s">
        <v>182</v>
      </c>
      <c r="AD30" s="1" t="s">
        <v>183</v>
      </c>
      <c r="AE30" s="1" t="s">
        <v>183</v>
      </c>
      <c r="AF30" s="1" t="s">
        <v>183</v>
      </c>
      <c r="AG30" s="1" t="s">
        <v>182</v>
      </c>
      <c r="AH30" s="1" t="s">
        <v>183</v>
      </c>
      <c r="AI30" s="1" t="s">
        <v>182</v>
      </c>
      <c r="AJ30" s="1" t="s">
        <v>183</v>
      </c>
      <c r="AK30" s="1" t="s">
        <v>182</v>
      </c>
      <c r="AL30" s="1" t="s">
        <v>183</v>
      </c>
      <c r="AM30" s="1" t="s">
        <v>182</v>
      </c>
      <c r="AN30" s="1" t="s">
        <v>183</v>
      </c>
      <c r="AO30" s="1" t="s">
        <v>182</v>
      </c>
      <c r="AP30" s="1" t="s">
        <v>183</v>
      </c>
      <c r="AQ30" s="1" t="s">
        <v>182</v>
      </c>
      <c r="AR30" s="1" t="s">
        <v>183</v>
      </c>
      <c r="AS30" s="1" t="s">
        <v>182</v>
      </c>
      <c r="AT30" s="1" t="s">
        <v>183</v>
      </c>
      <c r="AU30" s="1" t="s">
        <v>182</v>
      </c>
      <c r="AV30" s="1" t="s">
        <v>183</v>
      </c>
      <c r="AW30" s="1" t="s">
        <v>182</v>
      </c>
      <c r="AX30" s="1" t="s">
        <v>183</v>
      </c>
      <c r="AY30" s="1" t="s">
        <v>182</v>
      </c>
      <c r="AZ30" s="1" t="s">
        <v>183</v>
      </c>
      <c r="BA30" s="1" t="s">
        <v>182</v>
      </c>
      <c r="BB30" s="1" t="s">
        <v>183</v>
      </c>
      <c r="BC30" s="1" t="s">
        <v>182</v>
      </c>
      <c r="BE30" s="1" t="s">
        <v>149</v>
      </c>
      <c r="BF30" s="1" t="s">
        <v>149</v>
      </c>
    </row>
    <row r="31" spans="1:69" ht="13" customHeight="1">
      <c r="A31" s="1" t="s">
        <v>232</v>
      </c>
      <c r="B31" s="36">
        <v>45945</v>
      </c>
      <c r="C31" s="1" t="s">
        <v>185</v>
      </c>
      <c r="D31" s="1" t="s">
        <v>180</v>
      </c>
      <c r="E31" s="1" t="s">
        <v>181</v>
      </c>
      <c r="F31" s="1" t="s">
        <v>183</v>
      </c>
      <c r="G31" s="1" t="s">
        <v>183</v>
      </c>
      <c r="H31" s="1" t="s">
        <v>183</v>
      </c>
      <c r="I31" s="1" t="s">
        <v>183</v>
      </c>
      <c r="J31" s="1" t="s">
        <v>183</v>
      </c>
      <c r="K31" s="1" t="s">
        <v>183</v>
      </c>
      <c r="L31" s="1" t="s">
        <v>182</v>
      </c>
      <c r="M31" s="1" t="s">
        <v>183</v>
      </c>
      <c r="N31" s="1" t="s">
        <v>183</v>
      </c>
      <c r="O31" s="1" t="s">
        <v>183</v>
      </c>
      <c r="P31" s="1" t="s">
        <v>182</v>
      </c>
      <c r="Q31" s="1" t="s">
        <v>182</v>
      </c>
      <c r="R31" s="1" t="s">
        <v>182</v>
      </c>
      <c r="S31" s="1" t="s">
        <v>182</v>
      </c>
      <c r="T31" s="1" t="s">
        <v>182</v>
      </c>
      <c r="U31" s="1" t="s">
        <v>182</v>
      </c>
      <c r="V31" s="1" t="s">
        <v>182</v>
      </c>
      <c r="W31" s="1" t="s">
        <v>182</v>
      </c>
      <c r="X31" s="1" t="s">
        <v>182</v>
      </c>
      <c r="Y31" s="1" t="s">
        <v>182</v>
      </c>
      <c r="Z31" s="1" t="s">
        <v>182</v>
      </c>
      <c r="AA31" s="1" t="s">
        <v>182</v>
      </c>
      <c r="AB31" s="1" t="s">
        <v>182</v>
      </c>
      <c r="AC31" s="1" t="s">
        <v>182</v>
      </c>
      <c r="AD31" s="1" t="s">
        <v>182</v>
      </c>
      <c r="AE31" s="1" t="s">
        <v>182</v>
      </c>
      <c r="AF31" s="1" t="s">
        <v>182</v>
      </c>
      <c r="AG31" s="1" t="s">
        <v>182</v>
      </c>
      <c r="AH31" s="1" t="s">
        <v>183</v>
      </c>
      <c r="AI31" s="1" t="s">
        <v>183</v>
      </c>
      <c r="AJ31" s="1" t="s">
        <v>183</v>
      </c>
      <c r="AK31" s="1" t="s">
        <v>183</v>
      </c>
      <c r="AL31" s="1" t="s">
        <v>183</v>
      </c>
      <c r="AM31" s="1" t="s">
        <v>183</v>
      </c>
      <c r="AN31" s="1" t="s">
        <v>183</v>
      </c>
      <c r="AO31" s="1" t="s">
        <v>183</v>
      </c>
      <c r="AP31" s="1" t="s">
        <v>183</v>
      </c>
      <c r="AQ31" s="1" t="s">
        <v>183</v>
      </c>
      <c r="AR31" s="1" t="s">
        <v>183</v>
      </c>
      <c r="AS31" s="1" t="s">
        <v>183</v>
      </c>
      <c r="AT31" s="1" t="s">
        <v>183</v>
      </c>
      <c r="AU31" s="1" t="s">
        <v>183</v>
      </c>
      <c r="AV31" s="1" t="s">
        <v>183</v>
      </c>
      <c r="AW31" s="1" t="s">
        <v>183</v>
      </c>
      <c r="AX31" s="1" t="s">
        <v>183</v>
      </c>
      <c r="AY31" s="1" t="s">
        <v>183</v>
      </c>
      <c r="AZ31" s="1" t="s">
        <v>183</v>
      </c>
      <c r="BA31" s="1" t="s">
        <v>183</v>
      </c>
      <c r="BB31" s="1" t="s">
        <v>183</v>
      </c>
      <c r="BC31" s="1" t="s">
        <v>183</v>
      </c>
      <c r="BE31" s="1" t="s">
        <v>185</v>
      </c>
      <c r="BF31" s="1" t="s">
        <v>149</v>
      </c>
    </row>
    <row r="32" spans="1:69" ht="13" customHeight="1">
      <c r="A32" s="1" t="s">
        <v>233</v>
      </c>
    </row>
    <row r="33" spans="1:69" ht="13" customHeight="1">
      <c r="A33" s="1" t="s">
        <v>234</v>
      </c>
      <c r="B33" s="43">
        <v>45945</v>
      </c>
      <c r="C33" s="44" t="s">
        <v>235</v>
      </c>
      <c r="D33" s="44" t="s">
        <v>236</v>
      </c>
      <c r="E33" s="44" t="s">
        <v>181</v>
      </c>
      <c r="F33" s="44" t="s">
        <v>183</v>
      </c>
      <c r="G33" s="44" t="s">
        <v>183</v>
      </c>
      <c r="H33" s="44" t="s">
        <v>183</v>
      </c>
      <c r="I33" s="44" t="s">
        <v>183</v>
      </c>
      <c r="J33" s="44" t="s">
        <v>183</v>
      </c>
      <c r="K33" s="44" t="s">
        <v>183</v>
      </c>
      <c r="L33" s="44" t="s">
        <v>182</v>
      </c>
      <c r="M33" s="44" t="s">
        <v>182</v>
      </c>
      <c r="N33" s="44" t="s">
        <v>183</v>
      </c>
      <c r="O33" s="44" t="s">
        <v>183</v>
      </c>
      <c r="P33" s="44" t="s">
        <v>183</v>
      </c>
      <c r="Q33" s="44" t="s">
        <v>183</v>
      </c>
      <c r="R33" s="44" t="s">
        <v>183</v>
      </c>
      <c r="S33" s="44" t="s">
        <v>183</v>
      </c>
      <c r="T33" s="44" t="s">
        <v>182</v>
      </c>
      <c r="U33" s="44" t="s">
        <v>182</v>
      </c>
      <c r="V33" s="44" t="s">
        <v>183</v>
      </c>
      <c r="W33" s="44" t="s">
        <v>183</v>
      </c>
      <c r="X33" s="44" t="s">
        <v>183</v>
      </c>
      <c r="Y33" s="44" t="s">
        <v>183</v>
      </c>
      <c r="Z33" s="44" t="s">
        <v>183</v>
      </c>
      <c r="AA33" s="44" t="s">
        <v>183</v>
      </c>
      <c r="AB33" s="44" t="s">
        <v>183</v>
      </c>
      <c r="AC33" s="44" t="s">
        <v>183</v>
      </c>
      <c r="AD33" s="44" t="s">
        <v>183</v>
      </c>
      <c r="AE33" s="44" t="s">
        <v>183</v>
      </c>
      <c r="AF33" s="44" t="s">
        <v>183</v>
      </c>
      <c r="AG33" s="44" t="s">
        <v>183</v>
      </c>
      <c r="AH33" s="44" t="s">
        <v>183</v>
      </c>
      <c r="AI33" s="44" t="s">
        <v>183</v>
      </c>
      <c r="AJ33" s="44" t="s">
        <v>183</v>
      </c>
      <c r="AK33" s="44" t="s">
        <v>183</v>
      </c>
      <c r="AL33" s="44" t="s">
        <v>183</v>
      </c>
      <c r="AM33" s="44" t="s">
        <v>183</v>
      </c>
      <c r="AN33" s="44" t="s">
        <v>183</v>
      </c>
      <c r="AO33" s="44" t="s">
        <v>183</v>
      </c>
      <c r="AP33" s="44" t="s">
        <v>183</v>
      </c>
      <c r="AQ33" s="44" t="s">
        <v>183</v>
      </c>
      <c r="AR33" s="44" t="s">
        <v>183</v>
      </c>
      <c r="AS33" s="44" t="s">
        <v>183</v>
      </c>
      <c r="AT33" s="44" t="s">
        <v>183</v>
      </c>
      <c r="AU33" s="44" t="s">
        <v>183</v>
      </c>
      <c r="AV33" s="44" t="s">
        <v>183</v>
      </c>
      <c r="AW33" s="44" t="s">
        <v>183</v>
      </c>
      <c r="AX33" s="44" t="s">
        <v>183</v>
      </c>
      <c r="AY33" s="44" t="s">
        <v>183</v>
      </c>
      <c r="AZ33" s="44" t="s">
        <v>183</v>
      </c>
      <c r="BA33" s="44" t="s">
        <v>183</v>
      </c>
      <c r="BB33" s="44" t="s">
        <v>183</v>
      </c>
      <c r="BC33" s="44" t="s">
        <v>183</v>
      </c>
      <c r="BD33" s="44"/>
      <c r="BE33" s="44" t="s">
        <v>235</v>
      </c>
      <c r="BF33" s="44" t="s">
        <v>235</v>
      </c>
      <c r="BG33" s="44"/>
      <c r="BH33" s="44"/>
      <c r="BI33" s="44"/>
      <c r="BJ33" s="44"/>
      <c r="BK33" s="44"/>
      <c r="BL33" s="44"/>
      <c r="BM33" s="44"/>
      <c r="BN33" s="44"/>
      <c r="BO33" s="44"/>
      <c r="BP33" s="44"/>
      <c r="BQ33" s="44"/>
    </row>
    <row r="34" spans="1:69" ht="13" customHeight="1">
      <c r="A34" s="1" t="s">
        <v>237</v>
      </c>
      <c r="B34" s="36">
        <v>45933</v>
      </c>
      <c r="C34" s="1" t="s">
        <v>185</v>
      </c>
      <c r="D34" s="1" t="s">
        <v>192</v>
      </c>
      <c r="E34" s="1" t="s">
        <v>181</v>
      </c>
      <c r="F34" s="1" t="s">
        <v>182</v>
      </c>
      <c r="G34" s="1" t="s">
        <v>183</v>
      </c>
      <c r="H34" s="1" t="s">
        <v>182</v>
      </c>
      <c r="I34" s="1" t="s">
        <v>183</v>
      </c>
      <c r="J34" s="1" t="s">
        <v>182</v>
      </c>
      <c r="K34" s="1" t="s">
        <v>183</v>
      </c>
      <c r="L34" s="1" t="s">
        <v>182</v>
      </c>
      <c r="M34" s="1" t="s">
        <v>183</v>
      </c>
      <c r="N34" s="1" t="s">
        <v>182</v>
      </c>
      <c r="O34" s="1" t="s">
        <v>183</v>
      </c>
      <c r="P34" s="1" t="s">
        <v>182</v>
      </c>
      <c r="Q34" s="1" t="s">
        <v>183</v>
      </c>
      <c r="R34" s="1" t="s">
        <v>182</v>
      </c>
      <c r="S34" s="1" t="s">
        <v>182</v>
      </c>
      <c r="T34" s="1" t="s">
        <v>182</v>
      </c>
      <c r="U34" s="1" t="s">
        <v>182</v>
      </c>
      <c r="V34" s="1" t="s">
        <v>182</v>
      </c>
      <c r="W34" s="1" t="s">
        <v>182</v>
      </c>
      <c r="X34" s="1" t="s">
        <v>182</v>
      </c>
      <c r="Y34" s="1" t="s">
        <v>182</v>
      </c>
      <c r="Z34" s="1" t="s">
        <v>182</v>
      </c>
      <c r="AA34" s="1" t="s">
        <v>183</v>
      </c>
      <c r="AB34" s="1" t="s">
        <v>182</v>
      </c>
      <c r="AC34" s="1" t="s">
        <v>183</v>
      </c>
      <c r="AD34" s="1" t="s">
        <v>182</v>
      </c>
      <c r="AE34" s="1" t="s">
        <v>183</v>
      </c>
      <c r="AF34" s="1" t="s">
        <v>182</v>
      </c>
      <c r="AG34" s="1" t="s">
        <v>183</v>
      </c>
      <c r="AH34" s="1" t="s">
        <v>182</v>
      </c>
      <c r="AI34" s="1" t="s">
        <v>182</v>
      </c>
      <c r="AJ34" s="1" t="s">
        <v>182</v>
      </c>
      <c r="AK34" s="1" t="s">
        <v>182</v>
      </c>
      <c r="AL34" s="1" t="s">
        <v>182</v>
      </c>
      <c r="AM34" s="1" t="s">
        <v>182</v>
      </c>
      <c r="AN34" s="1" t="s">
        <v>182</v>
      </c>
      <c r="AO34" s="1" t="s">
        <v>182</v>
      </c>
      <c r="AP34" s="1" t="s">
        <v>182</v>
      </c>
      <c r="AQ34" s="1" t="s">
        <v>182</v>
      </c>
      <c r="AR34" s="1" t="s">
        <v>182</v>
      </c>
      <c r="AS34" s="1" t="s">
        <v>182</v>
      </c>
      <c r="AT34" s="1" t="s">
        <v>182</v>
      </c>
      <c r="AU34" s="1" t="s">
        <v>183</v>
      </c>
      <c r="AV34" s="1" t="s">
        <v>182</v>
      </c>
      <c r="AW34" s="1" t="s">
        <v>183</v>
      </c>
      <c r="AX34" s="1" t="s">
        <v>182</v>
      </c>
      <c r="AY34" s="1" t="s">
        <v>183</v>
      </c>
      <c r="AZ34" s="1" t="s">
        <v>182</v>
      </c>
      <c r="BA34" s="1" t="s">
        <v>183</v>
      </c>
      <c r="BB34" s="1" t="s">
        <v>182</v>
      </c>
      <c r="BC34" s="1" t="s">
        <v>183</v>
      </c>
      <c r="BE34" s="1" t="s">
        <v>149</v>
      </c>
      <c r="BF34" s="1" t="s">
        <v>149</v>
      </c>
    </row>
    <row r="35" spans="1:69" ht="13" customHeight="1">
      <c r="A35" s="1" t="s">
        <v>238</v>
      </c>
      <c r="B35" s="36">
        <v>45933</v>
      </c>
      <c r="C35" s="1" t="s">
        <v>185</v>
      </c>
      <c r="D35" s="1" t="s">
        <v>192</v>
      </c>
      <c r="E35" s="1" t="s">
        <v>181</v>
      </c>
      <c r="F35" s="1" t="s">
        <v>183</v>
      </c>
      <c r="G35" s="1" t="s">
        <v>183</v>
      </c>
      <c r="H35" s="1" t="s">
        <v>183</v>
      </c>
      <c r="I35" s="1" t="s">
        <v>183</v>
      </c>
      <c r="J35" s="1" t="s">
        <v>183</v>
      </c>
      <c r="K35" s="1" t="s">
        <v>183</v>
      </c>
      <c r="L35" s="1" t="s">
        <v>183</v>
      </c>
      <c r="M35" s="1" t="s">
        <v>182</v>
      </c>
      <c r="N35" s="1" t="s">
        <v>183</v>
      </c>
      <c r="O35" s="1" t="s">
        <v>183</v>
      </c>
      <c r="P35" s="1" t="s">
        <v>183</v>
      </c>
      <c r="Q35" s="1" t="s">
        <v>183</v>
      </c>
      <c r="R35" s="1" t="s">
        <v>182</v>
      </c>
      <c r="S35" s="1" t="s">
        <v>183</v>
      </c>
      <c r="T35" s="1" t="s">
        <v>183</v>
      </c>
      <c r="U35" s="1" t="s">
        <v>183</v>
      </c>
      <c r="V35" s="1" t="s">
        <v>182</v>
      </c>
      <c r="W35" s="1" t="s">
        <v>183</v>
      </c>
      <c r="X35" s="1" t="s">
        <v>183</v>
      </c>
      <c r="Y35" s="1" t="s">
        <v>183</v>
      </c>
      <c r="Z35" s="1" t="s">
        <v>182</v>
      </c>
      <c r="AA35" s="1" t="s">
        <v>182</v>
      </c>
      <c r="AB35" s="1" t="s">
        <v>182</v>
      </c>
      <c r="AC35" s="1" t="s">
        <v>183</v>
      </c>
      <c r="AD35" s="1" t="s">
        <v>183</v>
      </c>
      <c r="AE35" s="1" t="s">
        <v>183</v>
      </c>
      <c r="AF35" s="1" t="s">
        <v>183</v>
      </c>
      <c r="AG35" s="1" t="s">
        <v>183</v>
      </c>
      <c r="AH35" s="1" t="s">
        <v>182</v>
      </c>
      <c r="AI35" s="1" t="s">
        <v>183</v>
      </c>
      <c r="AJ35" s="1" t="s">
        <v>182</v>
      </c>
      <c r="AK35" s="1" t="s">
        <v>182</v>
      </c>
      <c r="AL35" s="1" t="s">
        <v>182</v>
      </c>
      <c r="AM35" s="1" t="s">
        <v>182</v>
      </c>
      <c r="AN35" s="1" t="s">
        <v>182</v>
      </c>
      <c r="AO35" s="1" t="s">
        <v>183</v>
      </c>
      <c r="AP35" s="1" t="s">
        <v>183</v>
      </c>
      <c r="AQ35" s="1" t="s">
        <v>182</v>
      </c>
      <c r="AR35" s="1" t="s">
        <v>182</v>
      </c>
      <c r="AS35" s="1" t="s">
        <v>182</v>
      </c>
      <c r="AT35" s="1" t="s">
        <v>183</v>
      </c>
      <c r="AU35" s="1" t="s">
        <v>183</v>
      </c>
      <c r="AV35" s="1" t="s">
        <v>182</v>
      </c>
      <c r="AW35" s="1" t="s">
        <v>182</v>
      </c>
      <c r="AX35" s="1" t="s">
        <v>183</v>
      </c>
      <c r="AY35" s="1" t="s">
        <v>183</v>
      </c>
      <c r="AZ35" s="1" t="s">
        <v>183</v>
      </c>
      <c r="BA35" s="1" t="s">
        <v>183</v>
      </c>
      <c r="BB35" s="1" t="s">
        <v>183</v>
      </c>
      <c r="BC35" s="1" t="s">
        <v>183</v>
      </c>
      <c r="BE35" s="1" t="s">
        <v>149</v>
      </c>
      <c r="BF35" s="1" t="s">
        <v>149</v>
      </c>
    </row>
    <row r="36" spans="1:69" ht="13">
      <c r="A36" s="1" t="s">
        <v>239</v>
      </c>
      <c r="B36" s="36">
        <v>45942</v>
      </c>
      <c r="C36" s="1" t="s">
        <v>185</v>
      </c>
      <c r="D36" s="1" t="s">
        <v>192</v>
      </c>
      <c r="E36" s="1" t="s">
        <v>181</v>
      </c>
      <c r="F36" s="1" t="s">
        <v>182</v>
      </c>
      <c r="G36" s="1" t="s">
        <v>182</v>
      </c>
      <c r="H36" s="1" t="s">
        <v>182</v>
      </c>
      <c r="I36" s="1" t="s">
        <v>182</v>
      </c>
      <c r="J36" s="1" t="s">
        <v>182</v>
      </c>
      <c r="K36" s="1" t="s">
        <v>182</v>
      </c>
      <c r="L36" s="1" t="s">
        <v>183</v>
      </c>
      <c r="M36" s="1" t="s">
        <v>182</v>
      </c>
      <c r="N36" s="1" t="s">
        <v>182</v>
      </c>
      <c r="O36" s="1" t="s">
        <v>182</v>
      </c>
      <c r="P36" s="1" t="s">
        <v>182</v>
      </c>
      <c r="Q36" s="1" t="s">
        <v>182</v>
      </c>
      <c r="R36" s="1" t="s">
        <v>182</v>
      </c>
      <c r="S36" s="1" t="s">
        <v>182</v>
      </c>
      <c r="T36" s="1" t="s">
        <v>183</v>
      </c>
      <c r="U36" s="1" t="s">
        <v>182</v>
      </c>
      <c r="V36" s="1" t="s">
        <v>183</v>
      </c>
      <c r="W36" s="1" t="s">
        <v>182</v>
      </c>
      <c r="X36" s="1" t="s">
        <v>182</v>
      </c>
      <c r="Y36" s="1" t="s">
        <v>182</v>
      </c>
      <c r="Z36" s="1" t="s">
        <v>182</v>
      </c>
      <c r="AA36" s="1" t="s">
        <v>182</v>
      </c>
      <c r="AB36" s="1" t="s">
        <v>182</v>
      </c>
      <c r="AC36" s="1" t="s">
        <v>182</v>
      </c>
      <c r="AD36" s="1" t="s">
        <v>183</v>
      </c>
      <c r="AE36" s="1" t="s">
        <v>182</v>
      </c>
      <c r="AF36" s="1" t="s">
        <v>182</v>
      </c>
      <c r="AG36" s="1" t="s">
        <v>182</v>
      </c>
      <c r="AH36" s="1" t="s">
        <v>183</v>
      </c>
      <c r="AI36" s="1" t="s">
        <v>182</v>
      </c>
      <c r="AJ36" s="1" t="s">
        <v>182</v>
      </c>
      <c r="AK36" s="1" t="s">
        <v>182</v>
      </c>
      <c r="AL36" s="1" t="s">
        <v>182</v>
      </c>
      <c r="AM36" s="1" t="s">
        <v>182</v>
      </c>
      <c r="AN36" s="1" t="s">
        <v>182</v>
      </c>
      <c r="AO36" s="1" t="s">
        <v>182</v>
      </c>
      <c r="AP36" s="1" t="s">
        <v>182</v>
      </c>
      <c r="AQ36" s="1" t="s">
        <v>182</v>
      </c>
      <c r="AR36" s="1" t="s">
        <v>183</v>
      </c>
      <c r="AS36" s="1" t="s">
        <v>182</v>
      </c>
      <c r="AT36" s="1" t="s">
        <v>182</v>
      </c>
      <c r="AU36" s="1" t="s">
        <v>182</v>
      </c>
      <c r="AV36" s="1" t="s">
        <v>182</v>
      </c>
      <c r="AW36" s="1" t="s">
        <v>182</v>
      </c>
      <c r="AX36" s="1" t="s">
        <v>182</v>
      </c>
      <c r="AY36" s="1" t="s">
        <v>182</v>
      </c>
      <c r="AZ36" s="1" t="s">
        <v>182</v>
      </c>
      <c r="BA36" s="1" t="s">
        <v>182</v>
      </c>
      <c r="BB36" s="1" t="s">
        <v>182</v>
      </c>
      <c r="BC36" s="1" t="s">
        <v>182</v>
      </c>
      <c r="BD36" s="1" t="s">
        <v>240</v>
      </c>
      <c r="BE36" s="1" t="s">
        <v>241</v>
      </c>
      <c r="BF36" s="1" t="s">
        <v>235</v>
      </c>
    </row>
    <row r="37" spans="1:69" ht="13" customHeight="1">
      <c r="A37" s="1" t="s">
        <v>242</v>
      </c>
      <c r="B37" s="36">
        <v>45940</v>
      </c>
      <c r="C37" s="1" t="s">
        <v>185</v>
      </c>
      <c r="D37" s="1" t="s">
        <v>224</v>
      </c>
      <c r="E37" s="1" t="s">
        <v>181</v>
      </c>
      <c r="F37" s="1" t="s">
        <v>182</v>
      </c>
      <c r="G37" s="1" t="s">
        <v>182</v>
      </c>
      <c r="H37" s="1" t="s">
        <v>183</v>
      </c>
      <c r="I37" s="1" t="s">
        <v>183</v>
      </c>
      <c r="J37" s="1" t="s">
        <v>183</v>
      </c>
      <c r="K37" s="1" t="s">
        <v>183</v>
      </c>
      <c r="L37" s="1" t="s">
        <v>183</v>
      </c>
      <c r="M37" s="1" t="s">
        <v>183</v>
      </c>
      <c r="N37" s="1" t="s">
        <v>183</v>
      </c>
      <c r="O37" s="1" t="s">
        <v>183</v>
      </c>
      <c r="P37" s="1" t="s">
        <v>183</v>
      </c>
      <c r="Q37" s="1" t="s">
        <v>183</v>
      </c>
      <c r="R37" s="1" t="s">
        <v>183</v>
      </c>
      <c r="S37" s="1" t="s">
        <v>183</v>
      </c>
      <c r="T37" s="1" t="s">
        <v>183</v>
      </c>
      <c r="U37" s="1" t="s">
        <v>183</v>
      </c>
      <c r="V37" s="1" t="s">
        <v>182</v>
      </c>
      <c r="W37" s="1" t="s">
        <v>182</v>
      </c>
      <c r="X37" s="1" t="s">
        <v>183</v>
      </c>
      <c r="Y37" s="1" t="s">
        <v>183</v>
      </c>
      <c r="Z37" s="1" t="s">
        <v>183</v>
      </c>
      <c r="AA37" s="1" t="s">
        <v>183</v>
      </c>
      <c r="AB37" s="1" t="s">
        <v>183</v>
      </c>
      <c r="AC37" s="1" t="s">
        <v>183</v>
      </c>
      <c r="AD37" s="1" t="s">
        <v>183</v>
      </c>
      <c r="AE37" s="1" t="s">
        <v>183</v>
      </c>
      <c r="AF37" s="1" t="s">
        <v>183</v>
      </c>
      <c r="AG37" s="1" t="s">
        <v>183</v>
      </c>
      <c r="AH37" s="1" t="s">
        <v>183</v>
      </c>
      <c r="AI37" s="1" t="s">
        <v>183</v>
      </c>
      <c r="AJ37" s="1" t="s">
        <v>183</v>
      </c>
      <c r="AK37" s="1" t="s">
        <v>183</v>
      </c>
      <c r="AL37" s="1" t="s">
        <v>183</v>
      </c>
      <c r="AM37" s="1" t="s">
        <v>183</v>
      </c>
      <c r="AN37" s="1" t="s">
        <v>183</v>
      </c>
      <c r="AO37" s="1" t="s">
        <v>183</v>
      </c>
      <c r="AP37" s="1" t="s">
        <v>183</v>
      </c>
      <c r="AQ37" s="1" t="s">
        <v>183</v>
      </c>
      <c r="AR37" s="1" t="s">
        <v>183</v>
      </c>
      <c r="AS37" s="1" t="s">
        <v>183</v>
      </c>
      <c r="AT37" s="1" t="s">
        <v>183</v>
      </c>
      <c r="AU37" s="1" t="s">
        <v>183</v>
      </c>
      <c r="AV37" s="1" t="s">
        <v>183</v>
      </c>
      <c r="AW37" s="1" t="s">
        <v>183</v>
      </c>
      <c r="AX37" s="1" t="s">
        <v>183</v>
      </c>
      <c r="AY37" s="1" t="s">
        <v>183</v>
      </c>
      <c r="AZ37" s="1" t="s">
        <v>183</v>
      </c>
      <c r="BA37" s="1" t="s">
        <v>183</v>
      </c>
      <c r="BB37" s="1" t="s">
        <v>183</v>
      </c>
      <c r="BC37" s="1" t="s">
        <v>183</v>
      </c>
      <c r="BE37" s="1" t="s">
        <v>179</v>
      </c>
      <c r="BF37" s="1" t="s">
        <v>149</v>
      </c>
    </row>
    <row r="38" spans="1:69" ht="13" customHeight="1">
      <c r="A38" s="1" t="s">
        <v>243</v>
      </c>
      <c r="B38" s="36">
        <v>45933</v>
      </c>
      <c r="C38" s="1" t="s">
        <v>185</v>
      </c>
      <c r="D38" s="1" t="s">
        <v>224</v>
      </c>
      <c r="E38" s="1" t="s">
        <v>181</v>
      </c>
      <c r="F38" s="1" t="s">
        <v>183</v>
      </c>
      <c r="G38" s="1" t="s">
        <v>183</v>
      </c>
      <c r="H38" s="1" t="s">
        <v>183</v>
      </c>
      <c r="I38" s="1" t="s">
        <v>183</v>
      </c>
      <c r="J38" s="1" t="s">
        <v>183</v>
      </c>
      <c r="K38" s="1" t="s">
        <v>183</v>
      </c>
      <c r="L38" s="1" t="s">
        <v>183</v>
      </c>
      <c r="M38" s="1" t="s">
        <v>183</v>
      </c>
      <c r="N38" s="1" t="s">
        <v>183</v>
      </c>
      <c r="O38" s="1" t="s">
        <v>183</v>
      </c>
      <c r="P38" s="1" t="s">
        <v>183</v>
      </c>
      <c r="Q38" s="1" t="s">
        <v>183</v>
      </c>
      <c r="R38" s="1" t="s">
        <v>183</v>
      </c>
      <c r="S38" s="1" t="s">
        <v>183</v>
      </c>
      <c r="T38" s="1" t="s">
        <v>183</v>
      </c>
      <c r="U38" s="1" t="s">
        <v>183</v>
      </c>
      <c r="V38" s="1" t="s">
        <v>183</v>
      </c>
      <c r="W38" s="1" t="s">
        <v>183</v>
      </c>
      <c r="X38" s="1" t="s">
        <v>183</v>
      </c>
      <c r="Y38" s="1" t="s">
        <v>183</v>
      </c>
      <c r="Z38" s="1" t="s">
        <v>183</v>
      </c>
      <c r="AA38" s="1" t="s">
        <v>183</v>
      </c>
      <c r="AB38" s="1" t="s">
        <v>183</v>
      </c>
      <c r="AC38" s="1" t="s">
        <v>183</v>
      </c>
      <c r="AD38" s="1" t="s">
        <v>183</v>
      </c>
      <c r="AE38" s="1" t="s">
        <v>183</v>
      </c>
      <c r="AF38" s="1" t="s">
        <v>183</v>
      </c>
      <c r="AG38" s="1" t="s">
        <v>182</v>
      </c>
      <c r="AH38" s="1" t="s">
        <v>183</v>
      </c>
      <c r="AI38" s="1" t="s">
        <v>183</v>
      </c>
      <c r="AJ38" s="1" t="s">
        <v>183</v>
      </c>
      <c r="AK38" s="1" t="s">
        <v>183</v>
      </c>
      <c r="AL38" s="1" t="s">
        <v>183</v>
      </c>
      <c r="AM38" s="1" t="s">
        <v>183</v>
      </c>
      <c r="AN38" s="1" t="s">
        <v>183</v>
      </c>
      <c r="AO38" s="1" t="s">
        <v>183</v>
      </c>
      <c r="AP38" s="1" t="s">
        <v>183</v>
      </c>
      <c r="AQ38" s="1" t="s">
        <v>183</v>
      </c>
      <c r="AR38" s="1" t="s">
        <v>183</v>
      </c>
      <c r="AS38" s="1" t="s">
        <v>183</v>
      </c>
      <c r="AT38" s="1" t="s">
        <v>183</v>
      </c>
      <c r="AU38" s="1" t="s">
        <v>183</v>
      </c>
      <c r="AV38" s="1" t="s">
        <v>183</v>
      </c>
      <c r="AW38" s="1" t="s">
        <v>183</v>
      </c>
      <c r="AX38" s="1" t="s">
        <v>183</v>
      </c>
      <c r="AY38" s="1" t="s">
        <v>183</v>
      </c>
      <c r="AZ38" s="1" t="s">
        <v>183</v>
      </c>
      <c r="BA38" s="1" t="s">
        <v>183</v>
      </c>
      <c r="BB38" s="1" t="s">
        <v>183</v>
      </c>
      <c r="BC38" s="1" t="s">
        <v>183</v>
      </c>
      <c r="BE38" s="1" t="s">
        <v>149</v>
      </c>
      <c r="BF38" s="1" t="s">
        <v>149</v>
      </c>
    </row>
    <row r="39" spans="1:69" ht="13">
      <c r="A39" s="1" t="s">
        <v>244</v>
      </c>
      <c r="B39" s="36">
        <v>45944</v>
      </c>
      <c r="C39" s="1" t="s">
        <v>185</v>
      </c>
      <c r="D39" s="1" t="s">
        <v>192</v>
      </c>
      <c r="E39" s="1" t="s">
        <v>181</v>
      </c>
      <c r="F39" s="1" t="s">
        <v>182</v>
      </c>
      <c r="G39" s="1" t="s">
        <v>182</v>
      </c>
      <c r="H39" s="1" t="s">
        <v>183</v>
      </c>
      <c r="I39" s="1" t="s">
        <v>182</v>
      </c>
      <c r="J39" s="1" t="s">
        <v>182</v>
      </c>
      <c r="K39" s="1" t="s">
        <v>182</v>
      </c>
      <c r="L39" s="1" t="s">
        <v>182</v>
      </c>
      <c r="M39" s="1" t="s">
        <v>182</v>
      </c>
      <c r="N39" s="1" t="s">
        <v>183</v>
      </c>
      <c r="O39" s="1" t="s">
        <v>182</v>
      </c>
      <c r="P39" s="1" t="s">
        <v>182</v>
      </c>
      <c r="Q39" s="1" t="s">
        <v>182</v>
      </c>
      <c r="R39" s="1" t="s">
        <v>182</v>
      </c>
      <c r="S39" s="1" t="s">
        <v>183</v>
      </c>
      <c r="T39" s="1" t="s">
        <v>183</v>
      </c>
      <c r="U39" s="1" t="s">
        <v>183</v>
      </c>
      <c r="V39" s="1" t="s">
        <v>182</v>
      </c>
      <c r="W39" s="1" t="s">
        <v>182</v>
      </c>
      <c r="X39" s="1" t="s">
        <v>182</v>
      </c>
      <c r="Y39" s="1" t="s">
        <v>182</v>
      </c>
      <c r="Z39" s="1" t="s">
        <v>182</v>
      </c>
      <c r="AA39" s="1" t="s">
        <v>182</v>
      </c>
      <c r="AB39" s="1" t="s">
        <v>182</v>
      </c>
      <c r="AC39" s="1" t="s">
        <v>182</v>
      </c>
      <c r="AD39" s="1" t="s">
        <v>182</v>
      </c>
      <c r="AE39" s="1" t="s">
        <v>182</v>
      </c>
      <c r="AF39" s="1" t="s">
        <v>182</v>
      </c>
      <c r="AG39" s="1" t="s">
        <v>182</v>
      </c>
      <c r="AH39" s="1" t="s">
        <v>182</v>
      </c>
      <c r="AI39" s="1" t="s">
        <v>182</v>
      </c>
      <c r="AJ39" s="1" t="s">
        <v>182</v>
      </c>
      <c r="AK39" s="1" t="s">
        <v>182</v>
      </c>
      <c r="AL39" s="1" t="s">
        <v>182</v>
      </c>
      <c r="AM39" s="1" t="s">
        <v>182</v>
      </c>
      <c r="AN39" s="1" t="s">
        <v>182</v>
      </c>
      <c r="AO39" s="1" t="s">
        <v>182</v>
      </c>
      <c r="AP39" s="1" t="s">
        <v>182</v>
      </c>
      <c r="AQ39" s="1" t="s">
        <v>182</v>
      </c>
      <c r="AR39" s="1" t="s">
        <v>182</v>
      </c>
      <c r="AS39" s="1" t="s">
        <v>182</v>
      </c>
      <c r="AT39" s="1" t="s">
        <v>182</v>
      </c>
      <c r="AU39" s="1" t="s">
        <v>182</v>
      </c>
      <c r="AV39" s="1" t="s">
        <v>182</v>
      </c>
      <c r="AW39" s="1" t="s">
        <v>182</v>
      </c>
      <c r="AX39" s="1" t="s">
        <v>182</v>
      </c>
      <c r="AY39" s="1" t="s">
        <v>182</v>
      </c>
      <c r="AZ39" s="1" t="s">
        <v>182</v>
      </c>
      <c r="BA39" s="1" t="s">
        <v>182</v>
      </c>
      <c r="BB39" s="1" t="s">
        <v>182</v>
      </c>
      <c r="BC39" s="1" t="s">
        <v>182</v>
      </c>
      <c r="BD39" s="1" t="s">
        <v>245</v>
      </c>
      <c r="BE39" s="1" t="s">
        <v>149</v>
      </c>
      <c r="BF39" s="1" t="s">
        <v>149</v>
      </c>
    </row>
    <row r="40" spans="1:69" ht="13" customHeight="1">
      <c r="A40" s="1" t="s">
        <v>246</v>
      </c>
      <c r="B40" s="36">
        <v>45933</v>
      </c>
      <c r="C40" s="1" t="s">
        <v>185</v>
      </c>
      <c r="D40" s="1" t="s">
        <v>187</v>
      </c>
      <c r="E40" s="1" t="s">
        <v>181</v>
      </c>
      <c r="F40" s="1" t="s">
        <v>183</v>
      </c>
      <c r="G40" s="1" t="s">
        <v>183</v>
      </c>
      <c r="H40" s="1" t="s">
        <v>182</v>
      </c>
      <c r="I40" s="1" t="s">
        <v>183</v>
      </c>
      <c r="J40" s="1" t="s">
        <v>183</v>
      </c>
      <c r="K40" s="1" t="s">
        <v>183</v>
      </c>
      <c r="L40" s="1" t="s">
        <v>183</v>
      </c>
      <c r="M40" s="1" t="s">
        <v>183</v>
      </c>
      <c r="N40" s="1" t="s">
        <v>182</v>
      </c>
      <c r="O40" s="1" t="s">
        <v>182</v>
      </c>
      <c r="P40" s="1" t="s">
        <v>183</v>
      </c>
      <c r="Q40" s="1" t="s">
        <v>183</v>
      </c>
      <c r="R40" s="1" t="s">
        <v>183</v>
      </c>
      <c r="S40" s="1" t="s">
        <v>183</v>
      </c>
      <c r="T40" s="1" t="s">
        <v>183</v>
      </c>
      <c r="U40" s="1" t="s">
        <v>183</v>
      </c>
      <c r="V40" s="1" t="s">
        <v>183</v>
      </c>
      <c r="W40" s="1" t="s">
        <v>183</v>
      </c>
      <c r="X40" s="1" t="s">
        <v>183</v>
      </c>
      <c r="Y40" s="1" t="s">
        <v>183</v>
      </c>
      <c r="Z40" s="1" t="s">
        <v>183</v>
      </c>
      <c r="AA40" s="1" t="s">
        <v>183</v>
      </c>
      <c r="AB40" s="1" t="s">
        <v>183</v>
      </c>
      <c r="AC40" s="1" t="s">
        <v>183</v>
      </c>
      <c r="AD40" s="1" t="s">
        <v>183</v>
      </c>
      <c r="AE40" s="1" t="s">
        <v>183</v>
      </c>
      <c r="AF40" s="1" t="s">
        <v>183</v>
      </c>
      <c r="AG40" s="1" t="s">
        <v>183</v>
      </c>
      <c r="AH40" s="1" t="s">
        <v>183</v>
      </c>
      <c r="AI40" s="1" t="s">
        <v>183</v>
      </c>
      <c r="AJ40" s="1" t="s">
        <v>183</v>
      </c>
      <c r="AK40" s="1" t="s">
        <v>183</v>
      </c>
      <c r="AL40" s="1" t="s">
        <v>183</v>
      </c>
      <c r="AM40" s="1" t="s">
        <v>183</v>
      </c>
      <c r="AN40" s="1" t="s">
        <v>183</v>
      </c>
      <c r="AO40" s="1" t="s">
        <v>183</v>
      </c>
      <c r="AP40" s="1" t="s">
        <v>183</v>
      </c>
      <c r="AQ40" s="1" t="s">
        <v>183</v>
      </c>
      <c r="AR40" s="1" t="s">
        <v>183</v>
      </c>
      <c r="AS40" s="1" t="s">
        <v>183</v>
      </c>
      <c r="AT40" s="1" t="s">
        <v>183</v>
      </c>
      <c r="AU40" s="1" t="s">
        <v>183</v>
      </c>
      <c r="AV40" s="1" t="s">
        <v>183</v>
      </c>
      <c r="AW40" s="1" t="s">
        <v>183</v>
      </c>
      <c r="AX40" s="1" t="s">
        <v>183</v>
      </c>
      <c r="AY40" s="1" t="s">
        <v>183</v>
      </c>
      <c r="AZ40" s="1" t="s">
        <v>183</v>
      </c>
      <c r="BA40" s="1" t="s">
        <v>183</v>
      </c>
      <c r="BB40" s="1" t="s">
        <v>183</v>
      </c>
      <c r="BC40" s="1" t="s">
        <v>183</v>
      </c>
      <c r="BE40" s="1" t="s">
        <v>185</v>
      </c>
      <c r="BF40" s="1" t="s">
        <v>185</v>
      </c>
    </row>
    <row r="41" spans="1:69" ht="13">
      <c r="A41" s="1" t="s">
        <v>247</v>
      </c>
      <c r="B41" s="36">
        <v>45944</v>
      </c>
      <c r="C41" s="1" t="s">
        <v>188</v>
      </c>
      <c r="D41" s="1" t="s">
        <v>192</v>
      </c>
      <c r="E41" s="1" t="s">
        <v>181</v>
      </c>
      <c r="F41" s="1" t="s">
        <v>183</v>
      </c>
      <c r="G41" s="1" t="s">
        <v>182</v>
      </c>
      <c r="H41" s="1" t="s">
        <v>183</v>
      </c>
      <c r="I41" s="1" t="s">
        <v>182</v>
      </c>
      <c r="J41" s="1" t="s">
        <v>183</v>
      </c>
      <c r="K41" s="1" t="s">
        <v>182</v>
      </c>
      <c r="L41" s="1" t="s">
        <v>182</v>
      </c>
      <c r="M41" s="1" t="s">
        <v>182</v>
      </c>
      <c r="N41" s="1" t="s">
        <v>182</v>
      </c>
      <c r="O41" s="1" t="s">
        <v>182</v>
      </c>
      <c r="P41" s="1" t="s">
        <v>182</v>
      </c>
      <c r="Q41" s="1" t="s">
        <v>182</v>
      </c>
      <c r="R41" s="1" t="s">
        <v>182</v>
      </c>
      <c r="S41" s="1" t="s">
        <v>182</v>
      </c>
      <c r="T41" s="1" t="s">
        <v>182</v>
      </c>
      <c r="U41" s="1" t="s">
        <v>182</v>
      </c>
      <c r="V41" s="1" t="s">
        <v>182</v>
      </c>
      <c r="W41" s="1" t="s">
        <v>182</v>
      </c>
      <c r="X41" s="1" t="s">
        <v>182</v>
      </c>
      <c r="Y41" s="1" t="s">
        <v>182</v>
      </c>
      <c r="Z41" s="1" t="s">
        <v>183</v>
      </c>
      <c r="AA41" s="1" t="s">
        <v>182</v>
      </c>
      <c r="AB41" s="1" t="s">
        <v>183</v>
      </c>
      <c r="AC41" s="1" t="s">
        <v>182</v>
      </c>
      <c r="AD41" s="1" t="s">
        <v>183</v>
      </c>
      <c r="AE41" s="1" t="s">
        <v>182</v>
      </c>
      <c r="AF41" s="1" t="s">
        <v>183</v>
      </c>
      <c r="AG41" s="1" t="s">
        <v>182</v>
      </c>
      <c r="AH41" s="1" t="s">
        <v>183</v>
      </c>
      <c r="AI41" s="1" t="s">
        <v>182</v>
      </c>
      <c r="AJ41" s="1" t="s">
        <v>183</v>
      </c>
      <c r="AK41" s="1" t="s">
        <v>182</v>
      </c>
      <c r="AL41" s="1" t="s">
        <v>183</v>
      </c>
      <c r="AM41" s="1" t="s">
        <v>182</v>
      </c>
      <c r="AN41" s="1" t="s">
        <v>183</v>
      </c>
      <c r="AO41" s="1" t="s">
        <v>182</v>
      </c>
      <c r="AP41" s="1" t="s">
        <v>183</v>
      </c>
      <c r="AQ41" s="1" t="s">
        <v>182</v>
      </c>
      <c r="AR41" s="1" t="s">
        <v>183</v>
      </c>
      <c r="AS41" s="1" t="s">
        <v>182</v>
      </c>
      <c r="AT41" s="1" t="s">
        <v>182</v>
      </c>
      <c r="AU41" s="1" t="s">
        <v>182</v>
      </c>
      <c r="AV41" s="1" t="s">
        <v>182</v>
      </c>
      <c r="AW41" s="1" t="s">
        <v>182</v>
      </c>
      <c r="AX41" s="1" t="s">
        <v>182</v>
      </c>
      <c r="AY41" s="1" t="s">
        <v>182</v>
      </c>
      <c r="AZ41" s="1" t="s">
        <v>182</v>
      </c>
      <c r="BA41" s="1" t="s">
        <v>182</v>
      </c>
      <c r="BB41" s="1" t="s">
        <v>183</v>
      </c>
      <c r="BC41" s="1" t="s">
        <v>182</v>
      </c>
      <c r="BD41" s="1" t="s">
        <v>248</v>
      </c>
      <c r="BE41" s="1" t="s">
        <v>149</v>
      </c>
      <c r="BF41" s="1" t="s">
        <v>149</v>
      </c>
    </row>
    <row r="42" spans="1:69" ht="13" customHeight="1">
      <c r="A42" s="1" t="s">
        <v>249</v>
      </c>
      <c r="B42" s="36">
        <v>45950</v>
      </c>
      <c r="C42" s="1" t="s">
        <v>185</v>
      </c>
      <c r="D42" s="1" t="s">
        <v>180</v>
      </c>
      <c r="E42" s="1" t="s">
        <v>181</v>
      </c>
      <c r="F42" s="1" t="s">
        <v>183</v>
      </c>
      <c r="G42" s="1" t="s">
        <v>182</v>
      </c>
      <c r="H42" s="1" t="s">
        <v>183</v>
      </c>
      <c r="I42" s="1" t="s">
        <v>182</v>
      </c>
      <c r="J42" s="1" t="s">
        <v>183</v>
      </c>
      <c r="K42" s="1" t="s">
        <v>183</v>
      </c>
      <c r="L42" s="1" t="s">
        <v>182</v>
      </c>
      <c r="M42" s="1" t="s">
        <v>183</v>
      </c>
      <c r="N42" s="1" t="s">
        <v>183</v>
      </c>
      <c r="O42" s="1" t="s">
        <v>183</v>
      </c>
      <c r="P42" s="1" t="s">
        <v>183</v>
      </c>
      <c r="Q42" s="1" t="s">
        <v>183</v>
      </c>
      <c r="R42" s="1" t="s">
        <v>182</v>
      </c>
      <c r="S42" s="1" t="s">
        <v>182</v>
      </c>
      <c r="T42" s="1" t="s">
        <v>182</v>
      </c>
      <c r="U42" s="1" t="s">
        <v>182</v>
      </c>
      <c r="V42" s="1" t="s">
        <v>182</v>
      </c>
      <c r="W42" s="1" t="s">
        <v>182</v>
      </c>
      <c r="X42" s="1" t="s">
        <v>183</v>
      </c>
      <c r="Y42" s="1" t="s">
        <v>183</v>
      </c>
      <c r="Z42" s="1" t="s">
        <v>183</v>
      </c>
      <c r="AA42" s="1" t="s">
        <v>183</v>
      </c>
      <c r="AB42" s="1" t="s">
        <v>183</v>
      </c>
      <c r="AC42" s="1" t="s">
        <v>183</v>
      </c>
      <c r="AD42" s="1" t="s">
        <v>183</v>
      </c>
      <c r="AE42" s="1" t="s">
        <v>183</v>
      </c>
      <c r="AF42" s="1" t="s">
        <v>183</v>
      </c>
      <c r="AG42" s="1" t="s">
        <v>183</v>
      </c>
      <c r="AH42" s="1" t="s">
        <v>182</v>
      </c>
      <c r="AI42" s="1" t="s">
        <v>183</v>
      </c>
      <c r="AJ42" s="1" t="s">
        <v>182</v>
      </c>
      <c r="AK42" s="1" t="s">
        <v>182</v>
      </c>
      <c r="AL42" s="1" t="s">
        <v>182</v>
      </c>
      <c r="AM42" s="1" t="s">
        <v>183</v>
      </c>
      <c r="AN42" s="1" t="s">
        <v>183</v>
      </c>
      <c r="AO42" s="1" t="s">
        <v>183</v>
      </c>
      <c r="AP42" s="1" t="s">
        <v>183</v>
      </c>
      <c r="AQ42" s="1" t="s">
        <v>183</v>
      </c>
      <c r="AR42" s="1" t="s">
        <v>182</v>
      </c>
      <c r="AS42" s="1" t="s">
        <v>182</v>
      </c>
      <c r="AT42" s="1" t="s">
        <v>183</v>
      </c>
      <c r="AU42" s="1" t="s">
        <v>183</v>
      </c>
      <c r="AV42" s="1" t="s">
        <v>183</v>
      </c>
      <c r="AW42" s="1" t="s">
        <v>183</v>
      </c>
      <c r="AX42" s="1" t="s">
        <v>183</v>
      </c>
      <c r="AY42" s="1" t="s">
        <v>183</v>
      </c>
      <c r="AZ42" s="1" t="s">
        <v>183</v>
      </c>
      <c r="BA42" s="1" t="s">
        <v>183</v>
      </c>
      <c r="BB42" s="1" t="s">
        <v>182</v>
      </c>
      <c r="BC42" s="1" t="s">
        <v>182</v>
      </c>
      <c r="BE42" s="1" t="s">
        <v>149</v>
      </c>
      <c r="BF42" s="1" t="s">
        <v>149</v>
      </c>
      <c r="BH42" s="1">
        <v>0</v>
      </c>
    </row>
    <row r="43" spans="1:69" ht="13" customHeight="1">
      <c r="A43" s="1" t="s">
        <v>250</v>
      </c>
      <c r="B43" s="36">
        <v>45945</v>
      </c>
      <c r="C43" s="1" t="s">
        <v>179</v>
      </c>
      <c r="D43" s="1" t="s">
        <v>251</v>
      </c>
      <c r="E43" s="1" t="s">
        <v>181</v>
      </c>
      <c r="F43" s="1" t="s">
        <v>182</v>
      </c>
      <c r="G43" s="1" t="s">
        <v>182</v>
      </c>
      <c r="H43" s="1" t="s">
        <v>183</v>
      </c>
      <c r="I43" s="1" t="s">
        <v>183</v>
      </c>
      <c r="J43" s="1" t="s">
        <v>182</v>
      </c>
      <c r="K43" s="1" t="s">
        <v>182</v>
      </c>
      <c r="L43" s="1" t="s">
        <v>182</v>
      </c>
      <c r="M43" s="1" t="s">
        <v>182</v>
      </c>
      <c r="N43" s="1" t="s">
        <v>183</v>
      </c>
      <c r="O43" s="1" t="s">
        <v>182</v>
      </c>
      <c r="P43" s="1" t="s">
        <v>183</v>
      </c>
      <c r="Q43" s="1" t="s">
        <v>182</v>
      </c>
      <c r="R43" s="1" t="s">
        <v>183</v>
      </c>
      <c r="S43" s="1" t="s">
        <v>182</v>
      </c>
      <c r="T43" s="1" t="s">
        <v>182</v>
      </c>
      <c r="U43" s="1" t="s">
        <v>182</v>
      </c>
      <c r="V43" s="1" t="s">
        <v>182</v>
      </c>
      <c r="W43" s="1" t="s">
        <v>182</v>
      </c>
      <c r="X43" s="1" t="s">
        <v>182</v>
      </c>
      <c r="Y43" s="1" t="s">
        <v>182</v>
      </c>
      <c r="Z43" s="1" t="s">
        <v>183</v>
      </c>
      <c r="AA43" s="1" t="s">
        <v>182</v>
      </c>
      <c r="AB43" s="1" t="s">
        <v>183</v>
      </c>
      <c r="AC43" s="1" t="s">
        <v>182</v>
      </c>
      <c r="AD43" s="1" t="s">
        <v>183</v>
      </c>
      <c r="AE43" s="1" t="s">
        <v>182</v>
      </c>
      <c r="AF43" s="1" t="s">
        <v>183</v>
      </c>
      <c r="AG43" s="1" t="s">
        <v>182</v>
      </c>
      <c r="AH43" s="1" t="s">
        <v>183</v>
      </c>
      <c r="AI43" s="1" t="s">
        <v>182</v>
      </c>
      <c r="AJ43" s="1" t="s">
        <v>183</v>
      </c>
      <c r="AK43" s="1" t="s">
        <v>182</v>
      </c>
      <c r="AL43" s="1" t="s">
        <v>183</v>
      </c>
      <c r="AM43" s="1" t="s">
        <v>182</v>
      </c>
      <c r="AN43" s="1" t="s">
        <v>183</v>
      </c>
      <c r="AO43" s="1" t="s">
        <v>182</v>
      </c>
      <c r="AP43" s="1" t="s">
        <v>183</v>
      </c>
      <c r="AQ43" s="1" t="s">
        <v>182</v>
      </c>
      <c r="AR43" s="1" t="s">
        <v>183</v>
      </c>
      <c r="AS43" s="1" t="s">
        <v>182</v>
      </c>
      <c r="AT43" s="1" t="s">
        <v>183</v>
      </c>
      <c r="AU43" s="1" t="s">
        <v>182</v>
      </c>
      <c r="AV43" s="1" t="s">
        <v>183</v>
      </c>
      <c r="AW43" s="1" t="s">
        <v>182</v>
      </c>
      <c r="AX43" s="1" t="s">
        <v>183</v>
      </c>
      <c r="AY43" s="1" t="s">
        <v>182</v>
      </c>
      <c r="AZ43" s="1" t="s">
        <v>183</v>
      </c>
      <c r="BA43" s="1" t="s">
        <v>182</v>
      </c>
      <c r="BB43" s="1" t="s">
        <v>183</v>
      </c>
      <c r="BC43" s="1" t="s">
        <v>182</v>
      </c>
      <c r="BE43" s="1" t="s">
        <v>179</v>
      </c>
      <c r="BF43" s="1" t="s">
        <v>179</v>
      </c>
    </row>
    <row r="44" spans="1:69" ht="13" customHeight="1">
      <c r="A44" s="1" t="s">
        <v>252</v>
      </c>
      <c r="B44" s="36">
        <v>45943</v>
      </c>
      <c r="C44" s="1" t="s">
        <v>179</v>
      </c>
      <c r="D44" s="1" t="s">
        <v>205</v>
      </c>
      <c r="E44" s="1" t="s">
        <v>181</v>
      </c>
      <c r="F44" s="1" t="s">
        <v>183</v>
      </c>
      <c r="G44" s="1" t="s">
        <v>183</v>
      </c>
      <c r="H44" s="1" t="s">
        <v>182</v>
      </c>
      <c r="I44" s="1" t="s">
        <v>182</v>
      </c>
      <c r="J44" s="1" t="s">
        <v>182</v>
      </c>
      <c r="K44" s="1" t="s">
        <v>183</v>
      </c>
      <c r="L44" s="1" t="s">
        <v>182</v>
      </c>
      <c r="M44" s="1" t="s">
        <v>183</v>
      </c>
      <c r="N44" s="1" t="s">
        <v>182</v>
      </c>
      <c r="O44" s="1" t="s">
        <v>182</v>
      </c>
      <c r="P44" s="1" t="s">
        <v>183</v>
      </c>
      <c r="Q44" s="1" t="s">
        <v>183</v>
      </c>
      <c r="R44" s="1" t="s">
        <v>182</v>
      </c>
      <c r="S44" s="1" t="s">
        <v>182</v>
      </c>
      <c r="T44" s="1" t="s">
        <v>182</v>
      </c>
      <c r="U44" s="1" t="s">
        <v>182</v>
      </c>
      <c r="V44" s="1" t="s">
        <v>182</v>
      </c>
      <c r="W44" s="1" t="s">
        <v>182</v>
      </c>
      <c r="X44" s="1" t="s">
        <v>182</v>
      </c>
      <c r="Y44" s="1" t="s">
        <v>182</v>
      </c>
      <c r="Z44" s="1" t="s">
        <v>183</v>
      </c>
      <c r="AA44" s="1" t="s">
        <v>183</v>
      </c>
      <c r="AB44" s="1" t="s">
        <v>183</v>
      </c>
      <c r="AC44" s="1" t="s">
        <v>183</v>
      </c>
      <c r="AD44" s="1" t="s">
        <v>183</v>
      </c>
      <c r="AE44" s="1" t="s">
        <v>183</v>
      </c>
      <c r="AF44" s="1" t="s">
        <v>183</v>
      </c>
      <c r="AG44" s="1" t="s">
        <v>183</v>
      </c>
      <c r="AH44" s="1" t="s">
        <v>183</v>
      </c>
      <c r="AI44" s="1" t="s">
        <v>183</v>
      </c>
      <c r="AJ44" s="1" t="s">
        <v>183</v>
      </c>
      <c r="AK44" s="1" t="s">
        <v>183</v>
      </c>
      <c r="AL44" s="1" t="s">
        <v>183</v>
      </c>
      <c r="AM44" s="1" t="s">
        <v>183</v>
      </c>
      <c r="AN44" s="1" t="s">
        <v>183</v>
      </c>
      <c r="AO44" s="1" t="s">
        <v>183</v>
      </c>
      <c r="AP44" s="1" t="s">
        <v>183</v>
      </c>
      <c r="AQ44" s="1" t="s">
        <v>183</v>
      </c>
      <c r="AR44" s="1" t="s">
        <v>183</v>
      </c>
      <c r="AS44" s="1" t="s">
        <v>183</v>
      </c>
      <c r="AT44" s="1" t="s">
        <v>183</v>
      </c>
      <c r="AU44" s="1" t="s">
        <v>183</v>
      </c>
      <c r="AV44" s="1" t="s">
        <v>183</v>
      </c>
      <c r="AW44" s="1" t="s">
        <v>183</v>
      </c>
      <c r="AX44" s="1" t="s">
        <v>183</v>
      </c>
      <c r="AY44" s="1" t="s">
        <v>183</v>
      </c>
      <c r="AZ44" s="1" t="s">
        <v>183</v>
      </c>
      <c r="BA44" s="1" t="s">
        <v>183</v>
      </c>
      <c r="BB44" s="1" t="s">
        <v>183</v>
      </c>
      <c r="BC44" s="1" t="s">
        <v>183</v>
      </c>
      <c r="BE44" s="1" t="s">
        <v>149</v>
      </c>
      <c r="BF44" s="1" t="s">
        <v>149</v>
      </c>
    </row>
    <row r="45" spans="1:69" ht="13">
      <c r="A45" s="1" t="s">
        <v>253</v>
      </c>
      <c r="B45" s="36">
        <v>45934</v>
      </c>
      <c r="C45" s="1" t="s">
        <v>185</v>
      </c>
      <c r="D45" s="1" t="s">
        <v>192</v>
      </c>
      <c r="E45" s="1" t="s">
        <v>181</v>
      </c>
      <c r="F45" s="1" t="s">
        <v>182</v>
      </c>
      <c r="G45" s="1" t="s">
        <v>182</v>
      </c>
      <c r="H45" s="1" t="s">
        <v>182</v>
      </c>
      <c r="I45" s="1" t="s">
        <v>182</v>
      </c>
      <c r="J45" s="1" t="s">
        <v>182</v>
      </c>
      <c r="K45" s="1" t="s">
        <v>182</v>
      </c>
      <c r="L45" s="1" t="s">
        <v>183</v>
      </c>
      <c r="M45" s="1" t="s">
        <v>182</v>
      </c>
      <c r="N45" s="1" t="s">
        <v>182</v>
      </c>
      <c r="O45" s="1" t="s">
        <v>182</v>
      </c>
      <c r="P45" s="1" t="s">
        <v>183</v>
      </c>
      <c r="Q45" s="1" t="s">
        <v>182</v>
      </c>
      <c r="R45" s="1" t="s">
        <v>182</v>
      </c>
      <c r="S45" s="1" t="s">
        <v>182</v>
      </c>
      <c r="T45" s="1" t="s">
        <v>182</v>
      </c>
      <c r="U45" s="1" t="s">
        <v>182</v>
      </c>
      <c r="V45" s="1" t="s">
        <v>182</v>
      </c>
      <c r="W45" s="1" t="s">
        <v>182</v>
      </c>
      <c r="X45" s="1" t="s">
        <v>183</v>
      </c>
      <c r="Y45" s="1" t="s">
        <v>182</v>
      </c>
      <c r="Z45" s="1" t="s">
        <v>182</v>
      </c>
      <c r="AA45" s="1" t="s">
        <v>182</v>
      </c>
      <c r="AB45" s="1" t="s">
        <v>182</v>
      </c>
      <c r="AC45" s="1" t="s">
        <v>182</v>
      </c>
      <c r="AD45" s="1" t="s">
        <v>182</v>
      </c>
      <c r="AE45" s="1" t="s">
        <v>182</v>
      </c>
      <c r="AF45" s="1" t="s">
        <v>183</v>
      </c>
      <c r="AG45" s="1" t="s">
        <v>182</v>
      </c>
      <c r="AH45" s="1" t="s">
        <v>182</v>
      </c>
      <c r="AI45" s="1" t="s">
        <v>182</v>
      </c>
      <c r="AJ45" s="1" t="s">
        <v>182</v>
      </c>
      <c r="AK45" s="1" t="s">
        <v>182</v>
      </c>
      <c r="AL45" s="1" t="s">
        <v>182</v>
      </c>
      <c r="AM45" s="1" t="s">
        <v>182</v>
      </c>
      <c r="AN45" s="1" t="s">
        <v>183</v>
      </c>
      <c r="AO45" s="1" t="s">
        <v>182</v>
      </c>
      <c r="AP45" s="1" t="s">
        <v>182</v>
      </c>
      <c r="AQ45" s="1" t="s">
        <v>182</v>
      </c>
      <c r="AR45" s="1" t="s">
        <v>182</v>
      </c>
      <c r="AS45" s="1" t="s">
        <v>182</v>
      </c>
      <c r="AT45" s="1" t="s">
        <v>182</v>
      </c>
      <c r="AU45" s="1" t="s">
        <v>182</v>
      </c>
      <c r="AV45" s="1" t="s">
        <v>182</v>
      </c>
      <c r="AW45" s="1" t="s">
        <v>182</v>
      </c>
      <c r="AX45" s="1" t="s">
        <v>182</v>
      </c>
      <c r="AY45" s="1" t="s">
        <v>182</v>
      </c>
      <c r="AZ45" s="1" t="s">
        <v>182</v>
      </c>
      <c r="BA45" s="1" t="s">
        <v>182</v>
      </c>
      <c r="BB45" s="1" t="s">
        <v>183</v>
      </c>
      <c r="BC45" s="1" t="s">
        <v>182</v>
      </c>
      <c r="BD45" s="1" t="s">
        <v>254</v>
      </c>
      <c r="BE45" s="1" t="s">
        <v>149</v>
      </c>
      <c r="BF45" s="1" t="s">
        <v>149</v>
      </c>
    </row>
    <row r="46" spans="1:69" ht="13" customHeight="1">
      <c r="A46" s="1" t="s">
        <v>255</v>
      </c>
      <c r="B46" s="36">
        <v>45936</v>
      </c>
      <c r="C46" s="1" t="s">
        <v>185</v>
      </c>
      <c r="D46" s="1" t="s">
        <v>205</v>
      </c>
      <c r="E46" s="1" t="s">
        <v>181</v>
      </c>
      <c r="F46" s="1" t="s">
        <v>182</v>
      </c>
      <c r="G46" s="1" t="s">
        <v>182</v>
      </c>
      <c r="H46" s="1" t="s">
        <v>183</v>
      </c>
      <c r="I46" s="1" t="s">
        <v>183</v>
      </c>
      <c r="J46" s="1" t="s">
        <v>183</v>
      </c>
      <c r="K46" s="1" t="s">
        <v>183</v>
      </c>
      <c r="L46" s="1" t="s">
        <v>182</v>
      </c>
      <c r="M46" s="1" t="s">
        <v>182</v>
      </c>
      <c r="N46" s="1" t="s">
        <v>183</v>
      </c>
      <c r="O46" s="1" t="s">
        <v>183</v>
      </c>
      <c r="P46" s="1" t="s">
        <v>183</v>
      </c>
      <c r="Q46" s="1" t="s">
        <v>183</v>
      </c>
      <c r="R46" s="1" t="s">
        <v>183</v>
      </c>
      <c r="S46" s="1" t="s">
        <v>183</v>
      </c>
      <c r="T46" s="1" t="s">
        <v>182</v>
      </c>
      <c r="U46" s="1" t="s">
        <v>182</v>
      </c>
      <c r="V46" s="1" t="s">
        <v>182</v>
      </c>
      <c r="W46" s="1" t="s">
        <v>182</v>
      </c>
      <c r="X46" s="1" t="s">
        <v>182</v>
      </c>
      <c r="Y46" s="1" t="s">
        <v>182</v>
      </c>
      <c r="Z46" s="1" t="s">
        <v>183</v>
      </c>
      <c r="AA46" s="1" t="s">
        <v>183</v>
      </c>
      <c r="AB46" s="1" t="s">
        <v>182</v>
      </c>
      <c r="AC46" s="1" t="s">
        <v>182</v>
      </c>
      <c r="AD46" s="1" t="s">
        <v>183</v>
      </c>
      <c r="AE46" s="1" t="s">
        <v>183</v>
      </c>
      <c r="AF46" s="1" t="s">
        <v>182</v>
      </c>
      <c r="AG46" s="1" t="s">
        <v>182</v>
      </c>
      <c r="AH46" s="1" t="s">
        <v>183</v>
      </c>
      <c r="AI46" s="1" t="s">
        <v>183</v>
      </c>
      <c r="AJ46" s="1" t="s">
        <v>183</v>
      </c>
      <c r="AK46" s="1" t="s">
        <v>183</v>
      </c>
      <c r="AL46" s="1" t="s">
        <v>182</v>
      </c>
      <c r="AM46" s="1" t="s">
        <v>182</v>
      </c>
      <c r="AN46" s="1" t="s">
        <v>182</v>
      </c>
      <c r="AO46" s="1" t="s">
        <v>182</v>
      </c>
      <c r="AP46" s="1" t="s">
        <v>182</v>
      </c>
      <c r="AQ46" s="1" t="s">
        <v>182</v>
      </c>
      <c r="AR46" s="1" t="s">
        <v>183</v>
      </c>
      <c r="AS46" s="1" t="s">
        <v>183</v>
      </c>
      <c r="AT46" s="1" t="s">
        <v>183</v>
      </c>
      <c r="AU46" s="1" t="s">
        <v>183</v>
      </c>
      <c r="AV46" s="1" t="s">
        <v>183</v>
      </c>
      <c r="AW46" s="1" t="s">
        <v>183</v>
      </c>
      <c r="AX46" s="1" t="s">
        <v>183</v>
      </c>
      <c r="AY46" s="1" t="s">
        <v>183</v>
      </c>
      <c r="AZ46" s="1" t="s">
        <v>183</v>
      </c>
      <c r="BA46" s="1" t="s">
        <v>183</v>
      </c>
      <c r="BB46" s="1" t="s">
        <v>183</v>
      </c>
      <c r="BC46" s="1" t="s">
        <v>183</v>
      </c>
      <c r="BE46" s="1" t="s">
        <v>188</v>
      </c>
      <c r="BF46" s="1" t="s">
        <v>179</v>
      </c>
    </row>
    <row r="47" spans="1:69" ht="13" customHeight="1">
      <c r="A47" s="1" t="s">
        <v>256</v>
      </c>
      <c r="B47" s="36">
        <v>45933</v>
      </c>
      <c r="C47" s="1" t="s">
        <v>185</v>
      </c>
      <c r="D47" s="1" t="s">
        <v>187</v>
      </c>
      <c r="E47" s="1" t="s">
        <v>181</v>
      </c>
      <c r="F47" s="1" t="s">
        <v>182</v>
      </c>
      <c r="G47" s="1" t="s">
        <v>182</v>
      </c>
      <c r="H47" s="1" t="s">
        <v>183</v>
      </c>
      <c r="I47" s="1" t="s">
        <v>182</v>
      </c>
      <c r="J47" s="1" t="s">
        <v>183</v>
      </c>
      <c r="K47" s="1" t="s">
        <v>182</v>
      </c>
      <c r="L47" s="1" t="s">
        <v>183</v>
      </c>
      <c r="M47" s="1" t="s">
        <v>182</v>
      </c>
      <c r="N47" s="1" t="s">
        <v>183</v>
      </c>
      <c r="O47" s="1" t="s">
        <v>182</v>
      </c>
      <c r="P47" s="1" t="s">
        <v>183</v>
      </c>
      <c r="Q47" s="1" t="s">
        <v>182</v>
      </c>
      <c r="R47" s="1" t="s">
        <v>183</v>
      </c>
      <c r="S47" s="1" t="s">
        <v>182</v>
      </c>
      <c r="T47" s="1" t="s">
        <v>183</v>
      </c>
      <c r="U47" s="1" t="s">
        <v>183</v>
      </c>
      <c r="V47" s="1" t="s">
        <v>182</v>
      </c>
      <c r="W47" s="1" t="s">
        <v>182</v>
      </c>
      <c r="X47" s="1" t="s">
        <v>182</v>
      </c>
      <c r="Y47" s="1" t="s">
        <v>182</v>
      </c>
      <c r="Z47" s="1" t="s">
        <v>183</v>
      </c>
      <c r="AA47" s="1" t="s">
        <v>182</v>
      </c>
      <c r="AB47" s="1" t="s">
        <v>183</v>
      </c>
      <c r="AC47" s="1" t="s">
        <v>182</v>
      </c>
      <c r="AD47" s="1" t="s">
        <v>183</v>
      </c>
      <c r="AE47" s="1" t="s">
        <v>182</v>
      </c>
      <c r="AF47" s="1" t="s">
        <v>183</v>
      </c>
      <c r="AG47" s="1" t="s">
        <v>182</v>
      </c>
      <c r="AH47" s="1" t="s">
        <v>183</v>
      </c>
      <c r="AI47" s="1" t="s">
        <v>182</v>
      </c>
      <c r="AJ47" s="1" t="s">
        <v>183</v>
      </c>
      <c r="AK47" s="1" t="s">
        <v>182</v>
      </c>
      <c r="AL47" s="1" t="s">
        <v>183</v>
      </c>
      <c r="AM47" s="1" t="s">
        <v>182</v>
      </c>
      <c r="AN47" s="1" t="s">
        <v>183</v>
      </c>
      <c r="AO47" s="1" t="s">
        <v>182</v>
      </c>
      <c r="AP47" s="1" t="s">
        <v>183</v>
      </c>
      <c r="AQ47" s="1" t="s">
        <v>182</v>
      </c>
      <c r="AR47" s="1" t="s">
        <v>183</v>
      </c>
      <c r="AS47" s="1" t="s">
        <v>182</v>
      </c>
      <c r="AT47" s="1" t="s">
        <v>183</v>
      </c>
      <c r="AU47" s="1" t="s">
        <v>182</v>
      </c>
      <c r="AV47" s="1" t="s">
        <v>182</v>
      </c>
      <c r="AW47" s="1" t="s">
        <v>182</v>
      </c>
      <c r="AX47" s="1" t="s">
        <v>183</v>
      </c>
      <c r="AY47" s="1" t="s">
        <v>182</v>
      </c>
      <c r="AZ47" s="1" t="s">
        <v>183</v>
      </c>
      <c r="BA47" s="1" t="s">
        <v>182</v>
      </c>
      <c r="BB47" s="1" t="s">
        <v>183</v>
      </c>
      <c r="BC47" s="1" t="s">
        <v>182</v>
      </c>
      <c r="BE47" s="1" t="s">
        <v>185</v>
      </c>
      <c r="BF47" s="1" t="s">
        <v>179</v>
      </c>
    </row>
    <row r="48" spans="1:69" ht="13" customHeight="1">
      <c r="A48" s="1" t="s">
        <v>257</v>
      </c>
      <c r="B48" s="36">
        <v>45933</v>
      </c>
      <c r="C48" s="1" t="s">
        <v>185</v>
      </c>
      <c r="D48" s="1" t="s">
        <v>187</v>
      </c>
      <c r="E48" s="1" t="s">
        <v>181</v>
      </c>
      <c r="F48" s="1" t="s">
        <v>183</v>
      </c>
      <c r="G48" s="1" t="s">
        <v>183</v>
      </c>
      <c r="H48" s="1" t="s">
        <v>183</v>
      </c>
      <c r="I48" s="1" t="s">
        <v>183</v>
      </c>
      <c r="J48" s="1" t="s">
        <v>183</v>
      </c>
      <c r="K48" s="1" t="s">
        <v>183</v>
      </c>
      <c r="L48" s="1" t="s">
        <v>183</v>
      </c>
      <c r="M48" s="1" t="s">
        <v>183</v>
      </c>
      <c r="N48" s="1" t="s">
        <v>183</v>
      </c>
      <c r="O48" s="1" t="s">
        <v>183</v>
      </c>
      <c r="P48" s="1" t="s">
        <v>183</v>
      </c>
      <c r="Q48" s="1" t="s">
        <v>183</v>
      </c>
      <c r="R48" s="1" t="s">
        <v>183</v>
      </c>
      <c r="S48" s="1" t="s">
        <v>183</v>
      </c>
      <c r="T48" s="1" t="s">
        <v>183</v>
      </c>
      <c r="U48" s="1" t="s">
        <v>183</v>
      </c>
      <c r="V48" s="1" t="s">
        <v>183</v>
      </c>
      <c r="W48" s="1" t="s">
        <v>183</v>
      </c>
      <c r="X48" s="1" t="s">
        <v>183</v>
      </c>
      <c r="Y48" s="1" t="s">
        <v>183</v>
      </c>
      <c r="Z48" s="1" t="s">
        <v>183</v>
      </c>
      <c r="AA48" s="1" t="s">
        <v>183</v>
      </c>
      <c r="AB48" s="1" t="s">
        <v>183</v>
      </c>
      <c r="AC48" s="1" t="s">
        <v>183</v>
      </c>
      <c r="AD48" s="1" t="s">
        <v>183</v>
      </c>
      <c r="AE48" s="1" t="s">
        <v>183</v>
      </c>
      <c r="AF48" s="1" t="s">
        <v>183</v>
      </c>
      <c r="AG48" s="1" t="s">
        <v>183</v>
      </c>
      <c r="AH48" s="1" t="s">
        <v>183</v>
      </c>
      <c r="AI48" s="1" t="s">
        <v>183</v>
      </c>
      <c r="AJ48" s="1" t="s">
        <v>183</v>
      </c>
      <c r="AK48" s="1" t="s">
        <v>183</v>
      </c>
      <c r="AL48" s="1" t="s">
        <v>183</v>
      </c>
      <c r="AM48" s="1" t="s">
        <v>183</v>
      </c>
      <c r="AN48" s="1" t="s">
        <v>183</v>
      </c>
      <c r="AO48" s="1" t="s">
        <v>183</v>
      </c>
      <c r="AP48" s="1" t="s">
        <v>183</v>
      </c>
      <c r="AQ48" s="1" t="s">
        <v>183</v>
      </c>
      <c r="AR48" s="1" t="s">
        <v>183</v>
      </c>
      <c r="AS48" s="1" t="s">
        <v>183</v>
      </c>
      <c r="AT48" s="1" t="s">
        <v>183</v>
      </c>
      <c r="AU48" s="1" t="s">
        <v>183</v>
      </c>
      <c r="AV48" s="1" t="s">
        <v>183</v>
      </c>
      <c r="AW48" s="1" t="s">
        <v>183</v>
      </c>
      <c r="AX48" s="1" t="s">
        <v>183</v>
      </c>
      <c r="AY48" s="1" t="s">
        <v>183</v>
      </c>
      <c r="AZ48" s="1" t="s">
        <v>183</v>
      </c>
      <c r="BA48" s="1" t="s">
        <v>183</v>
      </c>
      <c r="BB48" s="1" t="s">
        <v>183</v>
      </c>
      <c r="BC48" s="1" t="s">
        <v>183</v>
      </c>
      <c r="BE48" s="1" t="s">
        <v>185</v>
      </c>
      <c r="BF48" s="1" t="s">
        <v>185</v>
      </c>
    </row>
    <row r="49" spans="1:58" ht="13" customHeight="1">
      <c r="A49" s="1" t="s">
        <v>258</v>
      </c>
      <c r="L49" s="1" t="s">
        <v>183</v>
      </c>
      <c r="N49" s="1" t="s">
        <v>182</v>
      </c>
      <c r="P49" s="1" t="s">
        <v>183</v>
      </c>
      <c r="U49" s="1" t="s">
        <v>182</v>
      </c>
      <c r="AJ49" s="1" t="s">
        <v>183</v>
      </c>
      <c r="AK49" s="1" t="s">
        <v>183</v>
      </c>
      <c r="AL49" s="1" t="s">
        <v>183</v>
      </c>
    </row>
    <row r="50" spans="1:58" ht="13" customHeight="1">
      <c r="A50" s="1" t="s">
        <v>259</v>
      </c>
      <c r="B50" s="36">
        <v>45942</v>
      </c>
      <c r="C50" s="1" t="s">
        <v>185</v>
      </c>
      <c r="D50" s="1" t="s">
        <v>192</v>
      </c>
      <c r="E50" s="1" t="s">
        <v>181</v>
      </c>
      <c r="F50" s="1" t="s">
        <v>182</v>
      </c>
      <c r="G50" s="1" t="s">
        <v>182</v>
      </c>
      <c r="H50" s="1" t="s">
        <v>183</v>
      </c>
      <c r="I50" s="1" t="s">
        <v>182</v>
      </c>
      <c r="J50" s="1" t="s">
        <v>182</v>
      </c>
      <c r="K50" s="1" t="s">
        <v>182</v>
      </c>
      <c r="L50" s="1" t="s">
        <v>182</v>
      </c>
      <c r="M50" s="1" t="s">
        <v>182</v>
      </c>
      <c r="N50" s="1" t="s">
        <v>183</v>
      </c>
      <c r="O50" s="1" t="s">
        <v>182</v>
      </c>
      <c r="P50" s="1" t="s">
        <v>182</v>
      </c>
      <c r="Q50" s="1" t="s">
        <v>183</v>
      </c>
      <c r="R50" s="1" t="s">
        <v>182</v>
      </c>
      <c r="S50" s="1" t="s">
        <v>182</v>
      </c>
      <c r="T50" s="1" t="s">
        <v>182</v>
      </c>
      <c r="U50" s="1" t="s">
        <v>182</v>
      </c>
      <c r="V50" s="1" t="s">
        <v>182</v>
      </c>
      <c r="W50" s="1" t="s">
        <v>182</v>
      </c>
      <c r="X50" s="1" t="s">
        <v>182</v>
      </c>
      <c r="Y50" s="1" t="s">
        <v>182</v>
      </c>
      <c r="Z50" s="1" t="s">
        <v>182</v>
      </c>
      <c r="AA50" s="1" t="s">
        <v>182</v>
      </c>
      <c r="AB50" s="1" t="s">
        <v>183</v>
      </c>
      <c r="AC50" s="1" t="s">
        <v>182</v>
      </c>
      <c r="AD50" s="1" t="s">
        <v>182</v>
      </c>
      <c r="AE50" s="1" t="s">
        <v>182</v>
      </c>
      <c r="AF50" s="1" t="s">
        <v>183</v>
      </c>
      <c r="AG50" s="1" t="s">
        <v>182</v>
      </c>
      <c r="AH50" s="1" t="s">
        <v>182</v>
      </c>
      <c r="AI50" s="1" t="s">
        <v>182</v>
      </c>
      <c r="AJ50" s="1" t="s">
        <v>182</v>
      </c>
      <c r="AK50" s="1" t="s">
        <v>182</v>
      </c>
      <c r="AL50" s="1" t="s">
        <v>182</v>
      </c>
      <c r="AM50" s="1" t="s">
        <v>182</v>
      </c>
      <c r="AN50" s="1" t="s">
        <v>183</v>
      </c>
      <c r="AO50" s="1" t="s">
        <v>182</v>
      </c>
      <c r="AP50" s="1" t="s">
        <v>183</v>
      </c>
      <c r="AQ50" s="1" t="s">
        <v>182</v>
      </c>
      <c r="AR50" s="1" t="s">
        <v>182</v>
      </c>
      <c r="AS50" s="1" t="s">
        <v>182</v>
      </c>
      <c r="AT50" s="1" t="s">
        <v>183</v>
      </c>
      <c r="AU50" s="1" t="s">
        <v>182</v>
      </c>
      <c r="AV50" s="1" t="s">
        <v>182</v>
      </c>
      <c r="AW50" s="1" t="s">
        <v>182</v>
      </c>
      <c r="AX50" s="1" t="s">
        <v>182</v>
      </c>
      <c r="AY50" s="1" t="s">
        <v>182</v>
      </c>
      <c r="AZ50" s="1" t="s">
        <v>182</v>
      </c>
      <c r="BA50" s="1" t="s">
        <v>182</v>
      </c>
      <c r="BB50" s="1" t="s">
        <v>183</v>
      </c>
      <c r="BC50" s="1" t="s">
        <v>183</v>
      </c>
      <c r="BE50" s="1" t="s">
        <v>149</v>
      </c>
      <c r="BF50" s="1" t="s">
        <v>149</v>
      </c>
    </row>
    <row r="51" spans="1:58" ht="13" customHeight="1">
      <c r="A51" s="1" t="s">
        <v>260</v>
      </c>
      <c r="B51" s="36">
        <v>45945</v>
      </c>
      <c r="C51" s="1" t="s">
        <v>188</v>
      </c>
      <c r="D51" s="1" t="s">
        <v>192</v>
      </c>
      <c r="E51" s="1" t="s">
        <v>181</v>
      </c>
      <c r="F51" s="1" t="s">
        <v>182</v>
      </c>
      <c r="G51" s="1" t="s">
        <v>182</v>
      </c>
      <c r="H51" s="1" t="s">
        <v>183</v>
      </c>
      <c r="I51" s="1" t="s">
        <v>183</v>
      </c>
      <c r="J51" s="1" t="s">
        <v>182</v>
      </c>
      <c r="K51" s="1" t="s">
        <v>182</v>
      </c>
      <c r="L51" s="1" t="s">
        <v>182</v>
      </c>
      <c r="M51" s="1" t="s">
        <v>182</v>
      </c>
      <c r="N51" s="1" t="s">
        <v>182</v>
      </c>
      <c r="O51" s="1" t="s">
        <v>182</v>
      </c>
      <c r="P51" s="1" t="s">
        <v>183</v>
      </c>
      <c r="Q51" s="1" t="s">
        <v>183</v>
      </c>
      <c r="R51" s="1" t="s">
        <v>182</v>
      </c>
      <c r="S51" s="1" t="s">
        <v>182</v>
      </c>
      <c r="T51" s="1" t="s">
        <v>182</v>
      </c>
      <c r="U51" s="1" t="s">
        <v>182</v>
      </c>
      <c r="V51" s="1" t="s">
        <v>182</v>
      </c>
      <c r="W51" s="1" t="s">
        <v>182</v>
      </c>
      <c r="X51" s="1" t="s">
        <v>182</v>
      </c>
      <c r="Y51" s="1" t="s">
        <v>182</v>
      </c>
      <c r="Z51" s="1" t="s">
        <v>183</v>
      </c>
      <c r="AA51" s="1" t="s">
        <v>183</v>
      </c>
      <c r="AB51" s="1" t="s">
        <v>183</v>
      </c>
      <c r="AC51" s="1" t="s">
        <v>183</v>
      </c>
      <c r="AD51" s="1" t="s">
        <v>183</v>
      </c>
      <c r="AE51" s="1" t="s">
        <v>183</v>
      </c>
      <c r="AF51" s="1" t="s">
        <v>183</v>
      </c>
      <c r="AG51" s="1" t="s">
        <v>183</v>
      </c>
      <c r="AH51" s="1" t="s">
        <v>183</v>
      </c>
      <c r="AI51" s="1" t="s">
        <v>183</v>
      </c>
      <c r="AJ51" s="1" t="s">
        <v>183</v>
      </c>
      <c r="AK51" s="1" t="s">
        <v>183</v>
      </c>
      <c r="AL51" s="1" t="s">
        <v>183</v>
      </c>
      <c r="AM51" s="1" t="s">
        <v>183</v>
      </c>
      <c r="AN51" s="1" t="s">
        <v>183</v>
      </c>
      <c r="AO51" s="1" t="s">
        <v>183</v>
      </c>
      <c r="AP51" s="1" t="s">
        <v>183</v>
      </c>
      <c r="AQ51" s="1" t="s">
        <v>183</v>
      </c>
      <c r="AR51" s="1" t="s">
        <v>183</v>
      </c>
      <c r="AS51" s="1" t="s">
        <v>183</v>
      </c>
      <c r="AT51" s="1" t="s">
        <v>183</v>
      </c>
      <c r="AU51" s="1" t="s">
        <v>183</v>
      </c>
      <c r="AV51" s="1" t="s">
        <v>183</v>
      </c>
      <c r="AW51" s="1" t="s">
        <v>183</v>
      </c>
      <c r="AX51" s="1" t="s">
        <v>183</v>
      </c>
      <c r="AY51" s="1" t="s">
        <v>183</v>
      </c>
      <c r="AZ51" s="1" t="s">
        <v>183</v>
      </c>
      <c r="BA51" s="1" t="s">
        <v>183</v>
      </c>
      <c r="BB51" s="1" t="s">
        <v>183</v>
      </c>
      <c r="BC51" s="1" t="s">
        <v>183</v>
      </c>
      <c r="BE51" s="1" t="s">
        <v>179</v>
      </c>
      <c r="BF51" s="1" t="s">
        <v>149</v>
      </c>
    </row>
    <row r="52" spans="1:58" ht="13" customHeight="1">
      <c r="A52" s="1" t="s">
        <v>261</v>
      </c>
      <c r="B52" s="36">
        <v>45941</v>
      </c>
      <c r="C52" s="1" t="s">
        <v>185</v>
      </c>
      <c r="D52" s="1" t="s">
        <v>224</v>
      </c>
      <c r="E52" s="1" t="s">
        <v>181</v>
      </c>
      <c r="F52" s="1" t="s">
        <v>183</v>
      </c>
      <c r="G52" s="1" t="s">
        <v>183</v>
      </c>
      <c r="H52" s="1" t="s">
        <v>182</v>
      </c>
      <c r="I52" s="1" t="s">
        <v>182</v>
      </c>
      <c r="J52" s="1" t="s">
        <v>182</v>
      </c>
      <c r="K52" s="1" t="s">
        <v>183</v>
      </c>
      <c r="L52" s="1" t="s">
        <v>182</v>
      </c>
      <c r="M52" s="1" t="s">
        <v>182</v>
      </c>
      <c r="N52" s="1" t="s">
        <v>182</v>
      </c>
      <c r="O52" s="1" t="s">
        <v>183</v>
      </c>
      <c r="P52" s="1" t="s">
        <v>182</v>
      </c>
      <c r="Q52" s="1" t="s">
        <v>182</v>
      </c>
      <c r="R52" s="1" t="s">
        <v>182</v>
      </c>
      <c r="S52" s="1" t="s">
        <v>182</v>
      </c>
      <c r="T52" s="1" t="s">
        <v>182</v>
      </c>
      <c r="U52" s="1" t="s">
        <v>182</v>
      </c>
      <c r="V52" s="1" t="s">
        <v>182</v>
      </c>
      <c r="W52" s="1" t="s">
        <v>182</v>
      </c>
      <c r="X52" s="1" t="s">
        <v>182</v>
      </c>
      <c r="Y52" s="1" t="s">
        <v>183</v>
      </c>
      <c r="Z52" s="1" t="s">
        <v>183</v>
      </c>
      <c r="AA52" s="1" t="s">
        <v>183</v>
      </c>
      <c r="AB52" s="1" t="s">
        <v>182</v>
      </c>
      <c r="AC52" s="1" t="s">
        <v>182</v>
      </c>
      <c r="AD52" s="1" t="s">
        <v>183</v>
      </c>
      <c r="AE52" s="1" t="s">
        <v>183</v>
      </c>
      <c r="AF52" s="1" t="s">
        <v>183</v>
      </c>
      <c r="AG52" s="1" t="s">
        <v>183</v>
      </c>
      <c r="AH52" s="1" t="s">
        <v>183</v>
      </c>
      <c r="AI52" s="1" t="s">
        <v>183</v>
      </c>
      <c r="AJ52" s="1" t="s">
        <v>183</v>
      </c>
      <c r="AK52" s="1" t="s">
        <v>183</v>
      </c>
      <c r="AL52" s="1" t="s">
        <v>183</v>
      </c>
      <c r="AM52" s="1" t="s">
        <v>183</v>
      </c>
      <c r="AN52" s="1" t="s">
        <v>183</v>
      </c>
      <c r="AO52" s="1" t="s">
        <v>183</v>
      </c>
      <c r="AP52" s="1" t="s">
        <v>183</v>
      </c>
      <c r="AQ52" s="1" t="s">
        <v>183</v>
      </c>
      <c r="AR52" s="1" t="s">
        <v>182</v>
      </c>
      <c r="AS52" s="1" t="s">
        <v>183</v>
      </c>
      <c r="AT52" s="1" t="s">
        <v>183</v>
      </c>
      <c r="AU52" s="1" t="s">
        <v>183</v>
      </c>
      <c r="AV52" s="1" t="s">
        <v>183</v>
      </c>
      <c r="AW52" s="1" t="s">
        <v>183</v>
      </c>
      <c r="AX52" s="1" t="s">
        <v>183</v>
      </c>
      <c r="AY52" s="1" t="s">
        <v>183</v>
      </c>
      <c r="AZ52" s="1" t="s">
        <v>183</v>
      </c>
      <c r="BA52" s="1" t="s">
        <v>183</v>
      </c>
      <c r="BB52" s="1" t="s">
        <v>183</v>
      </c>
      <c r="BC52" s="1" t="s">
        <v>183</v>
      </c>
      <c r="BE52" s="1" t="s">
        <v>179</v>
      </c>
      <c r="BF52" s="1" t="s">
        <v>149</v>
      </c>
    </row>
    <row r="53" spans="1:58" ht="13">
      <c r="A53" s="1" t="s">
        <v>262</v>
      </c>
      <c r="B53" s="36">
        <v>45937</v>
      </c>
      <c r="C53" s="1" t="s">
        <v>185</v>
      </c>
      <c r="D53" s="1" t="s">
        <v>187</v>
      </c>
      <c r="E53" s="1" t="s">
        <v>181</v>
      </c>
      <c r="F53" s="1" t="s">
        <v>183</v>
      </c>
      <c r="G53" s="1" t="s">
        <v>183</v>
      </c>
      <c r="H53" s="1" t="s">
        <v>183</v>
      </c>
      <c r="I53" s="1" t="s">
        <v>182</v>
      </c>
      <c r="J53" s="1" t="s">
        <v>182</v>
      </c>
      <c r="K53" s="1" t="s">
        <v>182</v>
      </c>
      <c r="L53" s="1" t="s">
        <v>182</v>
      </c>
      <c r="M53" s="1" t="s">
        <v>182</v>
      </c>
      <c r="N53" s="1" t="s">
        <v>182</v>
      </c>
      <c r="O53" s="1" t="s">
        <v>183</v>
      </c>
      <c r="P53" s="1" t="s">
        <v>182</v>
      </c>
      <c r="Q53" s="1" t="s">
        <v>183</v>
      </c>
      <c r="R53" s="1" t="s">
        <v>182</v>
      </c>
      <c r="S53" s="1" t="s">
        <v>182</v>
      </c>
      <c r="T53" s="1" t="s">
        <v>183</v>
      </c>
      <c r="U53" s="1" t="s">
        <v>182</v>
      </c>
      <c r="V53" s="1" t="s">
        <v>182</v>
      </c>
      <c r="W53" s="1" t="s">
        <v>182</v>
      </c>
      <c r="X53" s="1" t="s">
        <v>183</v>
      </c>
      <c r="Y53" s="1" t="s">
        <v>183</v>
      </c>
      <c r="Z53" s="1" t="s">
        <v>183</v>
      </c>
      <c r="AA53" s="1" t="s">
        <v>183</v>
      </c>
      <c r="AB53" s="1" t="s">
        <v>183</v>
      </c>
      <c r="AC53" s="1" t="s">
        <v>183</v>
      </c>
      <c r="AD53" s="1" t="s">
        <v>183</v>
      </c>
      <c r="AE53" s="1" t="s">
        <v>183</v>
      </c>
      <c r="AF53" s="1" t="s">
        <v>183</v>
      </c>
      <c r="AG53" s="1" t="s">
        <v>183</v>
      </c>
      <c r="AH53" s="1" t="s">
        <v>183</v>
      </c>
      <c r="AI53" s="1" t="s">
        <v>183</v>
      </c>
      <c r="AJ53" s="1" t="s">
        <v>183</v>
      </c>
      <c r="AK53" s="1" t="s">
        <v>183</v>
      </c>
      <c r="AL53" s="1" t="s">
        <v>183</v>
      </c>
      <c r="AM53" s="1" t="s">
        <v>183</v>
      </c>
      <c r="AN53" s="1" t="s">
        <v>182</v>
      </c>
      <c r="AO53" s="1" t="s">
        <v>183</v>
      </c>
      <c r="AP53" s="1" t="s">
        <v>183</v>
      </c>
      <c r="AQ53" s="1" t="s">
        <v>183</v>
      </c>
      <c r="AR53" s="1" t="s">
        <v>183</v>
      </c>
      <c r="AS53" s="1" t="s">
        <v>183</v>
      </c>
      <c r="AT53" s="1" t="s">
        <v>183</v>
      </c>
      <c r="AU53" s="1" t="s">
        <v>183</v>
      </c>
      <c r="AV53" s="1" t="s">
        <v>182</v>
      </c>
      <c r="AW53" s="1" t="s">
        <v>182</v>
      </c>
      <c r="AX53" s="1" t="s">
        <v>183</v>
      </c>
      <c r="AY53" s="1" t="s">
        <v>183</v>
      </c>
      <c r="AZ53" s="1" t="s">
        <v>183</v>
      </c>
      <c r="BA53" s="1" t="s">
        <v>183</v>
      </c>
      <c r="BB53" s="1" t="s">
        <v>182</v>
      </c>
      <c r="BC53" s="1" t="s">
        <v>182</v>
      </c>
      <c r="BD53" s="1" t="s">
        <v>263</v>
      </c>
      <c r="BE53" s="1" t="s">
        <v>179</v>
      </c>
      <c r="BF53" s="1" t="s">
        <v>188</v>
      </c>
    </row>
    <row r="54" spans="1:58" ht="13" customHeight="1">
      <c r="A54" s="1" t="s">
        <v>264</v>
      </c>
      <c r="B54" s="36">
        <v>45943</v>
      </c>
      <c r="C54" s="1" t="s">
        <v>179</v>
      </c>
      <c r="D54" s="1" t="s">
        <v>192</v>
      </c>
      <c r="E54" s="1" t="s">
        <v>181</v>
      </c>
      <c r="F54" s="1" t="s">
        <v>182</v>
      </c>
      <c r="G54" s="1" t="s">
        <v>182</v>
      </c>
      <c r="H54" s="1" t="s">
        <v>183</v>
      </c>
      <c r="I54" s="1" t="s">
        <v>182</v>
      </c>
      <c r="J54" s="1" t="s">
        <v>182</v>
      </c>
      <c r="K54" s="1" t="s">
        <v>182</v>
      </c>
      <c r="L54" s="1" t="s">
        <v>183</v>
      </c>
      <c r="M54" s="1" t="s">
        <v>182</v>
      </c>
      <c r="N54" s="1" t="s">
        <v>183</v>
      </c>
      <c r="O54" s="1" t="s">
        <v>182</v>
      </c>
      <c r="P54" s="1" t="s">
        <v>183</v>
      </c>
      <c r="Q54" s="1" t="s">
        <v>182</v>
      </c>
      <c r="R54" s="1" t="s">
        <v>182</v>
      </c>
      <c r="S54" s="1" t="s">
        <v>182</v>
      </c>
      <c r="T54" s="1" t="s">
        <v>182</v>
      </c>
      <c r="U54" s="1" t="s">
        <v>182</v>
      </c>
      <c r="V54" s="1" t="s">
        <v>182</v>
      </c>
      <c r="W54" s="1" t="s">
        <v>182</v>
      </c>
      <c r="X54" s="1" t="s">
        <v>183</v>
      </c>
      <c r="Y54" s="1" t="s">
        <v>182</v>
      </c>
      <c r="Z54" s="1" t="s">
        <v>182</v>
      </c>
      <c r="AA54" s="1" t="s">
        <v>182</v>
      </c>
      <c r="AB54" s="1" t="s">
        <v>182</v>
      </c>
      <c r="AC54" s="1" t="s">
        <v>182</v>
      </c>
      <c r="AD54" s="1" t="s">
        <v>182</v>
      </c>
      <c r="AE54" s="1" t="s">
        <v>182</v>
      </c>
      <c r="AF54" s="1" t="s">
        <v>182</v>
      </c>
      <c r="AG54" s="1" t="s">
        <v>182</v>
      </c>
      <c r="AH54" s="1" t="s">
        <v>182</v>
      </c>
      <c r="AI54" s="1" t="s">
        <v>182</v>
      </c>
      <c r="AJ54" s="1" t="s">
        <v>183</v>
      </c>
      <c r="AK54" s="1" t="s">
        <v>182</v>
      </c>
      <c r="AL54" s="1" t="s">
        <v>183</v>
      </c>
      <c r="AM54" s="1" t="s">
        <v>183</v>
      </c>
      <c r="AN54" s="1" t="s">
        <v>182</v>
      </c>
      <c r="AO54" s="1" t="s">
        <v>182</v>
      </c>
      <c r="AP54" s="1" t="s">
        <v>182</v>
      </c>
      <c r="AQ54" s="1" t="s">
        <v>182</v>
      </c>
      <c r="AR54" s="1" t="s">
        <v>182</v>
      </c>
      <c r="AS54" s="1" t="s">
        <v>182</v>
      </c>
      <c r="AT54" s="1" t="s">
        <v>183</v>
      </c>
      <c r="AU54" s="1" t="s">
        <v>182</v>
      </c>
      <c r="AV54" s="1" t="s">
        <v>182</v>
      </c>
      <c r="AW54" s="1" t="s">
        <v>182</v>
      </c>
      <c r="AX54" s="1" t="s">
        <v>182</v>
      </c>
      <c r="AY54" s="1" t="s">
        <v>182</v>
      </c>
      <c r="AZ54" s="1" t="s">
        <v>182</v>
      </c>
      <c r="BA54" s="1" t="s">
        <v>182</v>
      </c>
      <c r="BB54" s="1" t="s">
        <v>183</v>
      </c>
      <c r="BC54" s="1" t="s">
        <v>182</v>
      </c>
      <c r="BE54" s="1" t="s">
        <v>149</v>
      </c>
      <c r="BF54" s="1" t="s">
        <v>265</v>
      </c>
    </row>
    <row r="55" spans="1:58" ht="13" customHeight="1">
      <c r="A55" s="1" t="s">
        <v>266</v>
      </c>
      <c r="B55" s="36">
        <v>45943</v>
      </c>
      <c r="C55" s="1" t="s">
        <v>185</v>
      </c>
      <c r="D55" s="1" t="s">
        <v>180</v>
      </c>
      <c r="E55" s="1" t="s">
        <v>181</v>
      </c>
      <c r="F55" s="1" t="s">
        <v>182</v>
      </c>
      <c r="G55" s="1" t="s">
        <v>182</v>
      </c>
      <c r="H55" s="1" t="s">
        <v>182</v>
      </c>
      <c r="I55" s="1" t="s">
        <v>182</v>
      </c>
      <c r="J55" s="1" t="s">
        <v>182</v>
      </c>
      <c r="K55" s="1" t="s">
        <v>182</v>
      </c>
      <c r="L55" s="1" t="s">
        <v>182</v>
      </c>
      <c r="M55" s="1" t="s">
        <v>182</v>
      </c>
      <c r="N55" s="1" t="s">
        <v>182</v>
      </c>
      <c r="O55" s="1" t="s">
        <v>182</v>
      </c>
      <c r="P55" s="1" t="s">
        <v>182</v>
      </c>
      <c r="Q55" s="1" t="s">
        <v>182</v>
      </c>
      <c r="R55" s="1" t="s">
        <v>182</v>
      </c>
      <c r="S55" s="1" t="s">
        <v>182</v>
      </c>
      <c r="T55" s="1" t="s">
        <v>182</v>
      </c>
      <c r="U55" s="1" t="s">
        <v>182</v>
      </c>
      <c r="V55" s="1" t="s">
        <v>182</v>
      </c>
      <c r="W55" s="1" t="s">
        <v>182</v>
      </c>
      <c r="X55" s="1" t="s">
        <v>182</v>
      </c>
      <c r="Y55" s="1" t="s">
        <v>182</v>
      </c>
      <c r="Z55" s="1" t="s">
        <v>182</v>
      </c>
      <c r="AA55" s="1" t="s">
        <v>182</v>
      </c>
      <c r="AB55" s="1" t="s">
        <v>183</v>
      </c>
      <c r="AC55" s="1" t="s">
        <v>183</v>
      </c>
      <c r="AD55" s="1" t="s">
        <v>182</v>
      </c>
      <c r="AE55" s="1" t="s">
        <v>182</v>
      </c>
      <c r="AF55" s="1" t="s">
        <v>183</v>
      </c>
      <c r="AG55" s="1" t="s">
        <v>183</v>
      </c>
      <c r="AH55" s="1" t="s">
        <v>182</v>
      </c>
      <c r="AI55" s="1" t="s">
        <v>182</v>
      </c>
      <c r="AJ55" s="1" t="s">
        <v>183</v>
      </c>
      <c r="AK55" s="1" t="s">
        <v>183</v>
      </c>
      <c r="AL55" s="1" t="s">
        <v>183</v>
      </c>
      <c r="AM55" s="1" t="s">
        <v>183</v>
      </c>
      <c r="AN55" s="1" t="s">
        <v>183</v>
      </c>
      <c r="AO55" s="1" t="s">
        <v>183</v>
      </c>
      <c r="AP55" s="1" t="s">
        <v>182</v>
      </c>
      <c r="AQ55" s="1" t="s">
        <v>182</v>
      </c>
      <c r="AR55" s="1" t="s">
        <v>183</v>
      </c>
      <c r="AS55" s="1" t="s">
        <v>183</v>
      </c>
      <c r="AT55" s="1" t="s">
        <v>183</v>
      </c>
      <c r="AU55" s="1" t="s">
        <v>183</v>
      </c>
      <c r="AV55" s="1" t="s">
        <v>183</v>
      </c>
      <c r="AW55" s="1" t="s">
        <v>183</v>
      </c>
      <c r="AX55" s="1" t="s">
        <v>182</v>
      </c>
      <c r="AY55" s="1" t="s">
        <v>182</v>
      </c>
      <c r="AZ55" s="1" t="s">
        <v>182</v>
      </c>
      <c r="BA55" s="1" t="s">
        <v>182</v>
      </c>
      <c r="BB55" s="1" t="s">
        <v>183</v>
      </c>
      <c r="BC55" s="1" t="s">
        <v>183</v>
      </c>
      <c r="BE55" s="1" t="s">
        <v>179</v>
      </c>
      <c r="BF55" s="1" t="s">
        <v>149</v>
      </c>
    </row>
    <row r="56" spans="1:58" ht="13">
      <c r="A56" s="1" t="s">
        <v>267</v>
      </c>
      <c r="B56" s="36">
        <v>45945</v>
      </c>
      <c r="C56" s="1" t="s">
        <v>185</v>
      </c>
      <c r="D56" s="1" t="s">
        <v>180</v>
      </c>
      <c r="E56" s="1" t="s">
        <v>181</v>
      </c>
      <c r="F56" s="1" t="s">
        <v>182</v>
      </c>
      <c r="G56" s="1" t="s">
        <v>182</v>
      </c>
      <c r="H56" s="1" t="s">
        <v>182</v>
      </c>
      <c r="I56" s="1" t="s">
        <v>182</v>
      </c>
      <c r="J56" s="1" t="s">
        <v>182</v>
      </c>
      <c r="K56" s="1" t="s">
        <v>182</v>
      </c>
      <c r="L56" s="1" t="s">
        <v>182</v>
      </c>
      <c r="M56" s="1" t="s">
        <v>182</v>
      </c>
      <c r="N56" s="1" t="s">
        <v>182</v>
      </c>
      <c r="O56" s="1" t="s">
        <v>182</v>
      </c>
      <c r="P56" s="1" t="s">
        <v>182</v>
      </c>
      <c r="Q56" s="1" t="s">
        <v>182</v>
      </c>
      <c r="R56" s="1" t="s">
        <v>182</v>
      </c>
      <c r="S56" s="1" t="s">
        <v>183</v>
      </c>
      <c r="T56" s="1" t="s">
        <v>182</v>
      </c>
      <c r="U56" s="1" t="s">
        <v>182</v>
      </c>
      <c r="V56" s="1" t="s">
        <v>182</v>
      </c>
      <c r="W56" s="1" t="s">
        <v>182</v>
      </c>
      <c r="X56" s="1" t="s">
        <v>182</v>
      </c>
      <c r="Y56" s="1" t="s">
        <v>183</v>
      </c>
      <c r="Z56" s="1" t="s">
        <v>182</v>
      </c>
      <c r="AA56" s="1" t="s">
        <v>182</v>
      </c>
      <c r="AB56" s="1" t="s">
        <v>182</v>
      </c>
      <c r="AC56" s="1" t="s">
        <v>183</v>
      </c>
      <c r="AD56" s="1" t="s">
        <v>182</v>
      </c>
      <c r="AE56" s="1" t="s">
        <v>183</v>
      </c>
      <c r="AF56" s="1" t="s">
        <v>182</v>
      </c>
      <c r="AG56" s="1" t="s">
        <v>183</v>
      </c>
      <c r="AH56" s="1" t="s">
        <v>182</v>
      </c>
      <c r="AI56" s="1" t="s">
        <v>182</v>
      </c>
      <c r="AJ56" s="1" t="s">
        <v>182</v>
      </c>
      <c r="AK56" s="1" t="s">
        <v>183</v>
      </c>
      <c r="AL56" s="1" t="s">
        <v>182</v>
      </c>
      <c r="AM56" s="1" t="s">
        <v>183</v>
      </c>
      <c r="AN56" s="1" t="s">
        <v>182</v>
      </c>
      <c r="AO56" s="1" t="s">
        <v>182</v>
      </c>
      <c r="AP56" s="1" t="s">
        <v>182</v>
      </c>
      <c r="AQ56" s="1" t="s">
        <v>182</v>
      </c>
      <c r="AR56" s="1" t="s">
        <v>182</v>
      </c>
      <c r="AS56" s="1" t="s">
        <v>183</v>
      </c>
      <c r="AT56" s="1" t="s">
        <v>182</v>
      </c>
      <c r="AU56" s="1" t="s">
        <v>182</v>
      </c>
      <c r="AV56" s="1" t="s">
        <v>182</v>
      </c>
      <c r="AW56" s="1" t="s">
        <v>182</v>
      </c>
      <c r="AX56" s="1" t="s">
        <v>182</v>
      </c>
      <c r="AY56" s="1" t="s">
        <v>182</v>
      </c>
      <c r="AZ56" s="1" t="s">
        <v>182</v>
      </c>
      <c r="BA56" s="1" t="s">
        <v>183</v>
      </c>
      <c r="BB56" s="1" t="s">
        <v>182</v>
      </c>
      <c r="BC56" s="1" t="s">
        <v>182</v>
      </c>
      <c r="BD56" s="1" t="s">
        <v>268</v>
      </c>
      <c r="BE56" s="1" t="s">
        <v>179</v>
      </c>
      <c r="BF56" s="1" t="s">
        <v>149</v>
      </c>
    </row>
    <row r="57" spans="1:58" ht="13" customHeight="1">
      <c r="A57" s="1" t="s">
        <v>269</v>
      </c>
      <c r="B57" s="36">
        <v>45933</v>
      </c>
      <c r="C57" s="1" t="s">
        <v>185</v>
      </c>
      <c r="D57" s="1" t="s">
        <v>251</v>
      </c>
      <c r="E57" s="1" t="s">
        <v>181</v>
      </c>
      <c r="F57" s="1" t="s">
        <v>183</v>
      </c>
      <c r="G57" s="1" t="s">
        <v>183</v>
      </c>
      <c r="H57" s="1" t="s">
        <v>182</v>
      </c>
      <c r="I57" s="1" t="s">
        <v>182</v>
      </c>
      <c r="J57" s="1" t="s">
        <v>183</v>
      </c>
      <c r="K57" s="1" t="s">
        <v>183</v>
      </c>
      <c r="L57" s="1" t="s">
        <v>182</v>
      </c>
      <c r="M57" s="1" t="s">
        <v>182</v>
      </c>
      <c r="N57" s="1" t="s">
        <v>182</v>
      </c>
      <c r="O57" s="1" t="s">
        <v>182</v>
      </c>
      <c r="P57" s="1" t="s">
        <v>182</v>
      </c>
      <c r="Q57" s="1" t="s">
        <v>182</v>
      </c>
      <c r="R57" s="1" t="s">
        <v>182</v>
      </c>
      <c r="S57" s="1" t="s">
        <v>182</v>
      </c>
      <c r="T57" s="1" t="s">
        <v>182</v>
      </c>
      <c r="U57" s="1" t="s">
        <v>182</v>
      </c>
      <c r="V57" s="1" t="s">
        <v>182</v>
      </c>
      <c r="W57" s="1" t="s">
        <v>182</v>
      </c>
      <c r="X57" s="1" t="s">
        <v>182</v>
      </c>
      <c r="Y57" s="1" t="s">
        <v>182</v>
      </c>
      <c r="Z57" s="1" t="s">
        <v>182</v>
      </c>
      <c r="AA57" s="1" t="s">
        <v>182</v>
      </c>
      <c r="AB57" s="1" t="s">
        <v>182</v>
      </c>
      <c r="AC57" s="1" t="s">
        <v>182</v>
      </c>
      <c r="AD57" s="1" t="s">
        <v>182</v>
      </c>
      <c r="AE57" s="1" t="s">
        <v>183</v>
      </c>
      <c r="AF57" s="1" t="s">
        <v>183</v>
      </c>
      <c r="AG57" s="1" t="s">
        <v>183</v>
      </c>
      <c r="AH57" s="1" t="s">
        <v>183</v>
      </c>
      <c r="AI57" s="1" t="s">
        <v>183</v>
      </c>
      <c r="AJ57" s="1" t="s">
        <v>183</v>
      </c>
      <c r="AK57" s="1" t="s">
        <v>183</v>
      </c>
      <c r="AL57" s="1" t="s">
        <v>183</v>
      </c>
      <c r="AM57" s="1" t="s">
        <v>183</v>
      </c>
      <c r="AN57" s="1" t="s">
        <v>183</v>
      </c>
      <c r="AO57" s="1" t="s">
        <v>183</v>
      </c>
      <c r="AP57" s="1" t="s">
        <v>183</v>
      </c>
      <c r="AQ57" s="1" t="s">
        <v>183</v>
      </c>
      <c r="AR57" s="1" t="s">
        <v>183</v>
      </c>
      <c r="AS57" s="1" t="s">
        <v>183</v>
      </c>
      <c r="AT57" s="1" t="s">
        <v>183</v>
      </c>
      <c r="AU57" s="1" t="s">
        <v>183</v>
      </c>
      <c r="AV57" s="1" t="s">
        <v>183</v>
      </c>
      <c r="AW57" s="1" t="s">
        <v>183</v>
      </c>
      <c r="AX57" s="1" t="s">
        <v>182</v>
      </c>
      <c r="AY57" s="1" t="s">
        <v>182</v>
      </c>
      <c r="AZ57" s="1" t="s">
        <v>182</v>
      </c>
      <c r="BA57" s="1" t="s">
        <v>182</v>
      </c>
      <c r="BB57" s="1" t="s">
        <v>182</v>
      </c>
      <c r="BC57" s="1" t="s">
        <v>182</v>
      </c>
      <c r="BE57" s="1" t="s">
        <v>149</v>
      </c>
      <c r="BF57" s="1" t="s">
        <v>149</v>
      </c>
    </row>
    <row r="58" spans="1:58" ht="13" customHeight="1">
      <c r="A58" s="1" t="s">
        <v>270</v>
      </c>
      <c r="B58" s="36"/>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E58" s="1"/>
      <c r="BF58" s="1"/>
    </row>
    <row r="59" spans="1:58" ht="13">
      <c r="A59" s="1" t="s">
        <v>271</v>
      </c>
      <c r="B59" s="36">
        <v>45943</v>
      </c>
      <c r="C59" s="1" t="s">
        <v>185</v>
      </c>
      <c r="D59" s="1" t="s">
        <v>224</v>
      </c>
      <c r="E59" s="1" t="s">
        <v>181</v>
      </c>
      <c r="F59" s="1" t="s">
        <v>182</v>
      </c>
      <c r="G59" s="1" t="s">
        <v>182</v>
      </c>
      <c r="H59" s="1" t="s">
        <v>183</v>
      </c>
      <c r="I59" s="1" t="s">
        <v>183</v>
      </c>
      <c r="J59" s="1" t="s">
        <v>183</v>
      </c>
      <c r="K59" s="1" t="s">
        <v>183</v>
      </c>
      <c r="L59" s="1" t="s">
        <v>182</v>
      </c>
      <c r="M59" s="1" t="s">
        <v>182</v>
      </c>
      <c r="N59" s="1" t="s">
        <v>183</v>
      </c>
      <c r="O59" s="1" t="s">
        <v>183</v>
      </c>
      <c r="P59" s="1" t="s">
        <v>183</v>
      </c>
      <c r="Q59" s="1" t="s">
        <v>183</v>
      </c>
      <c r="R59" s="1" t="s">
        <v>183</v>
      </c>
      <c r="S59" s="1" t="s">
        <v>183</v>
      </c>
      <c r="T59" s="1" t="s">
        <v>182</v>
      </c>
      <c r="U59" s="1" t="s">
        <v>182</v>
      </c>
      <c r="V59" s="1" t="s">
        <v>182</v>
      </c>
      <c r="W59" s="1" t="s">
        <v>182</v>
      </c>
      <c r="X59" s="1" t="s">
        <v>183</v>
      </c>
      <c r="Y59" s="1" t="s">
        <v>183</v>
      </c>
      <c r="Z59" s="1" t="s">
        <v>183</v>
      </c>
      <c r="AA59" s="1" t="s">
        <v>183</v>
      </c>
      <c r="AB59" s="1" t="s">
        <v>182</v>
      </c>
      <c r="AC59" s="1" t="s">
        <v>182</v>
      </c>
      <c r="AD59" s="1" t="s">
        <v>182</v>
      </c>
      <c r="AE59" s="1" t="s">
        <v>182</v>
      </c>
      <c r="AF59" s="1" t="s">
        <v>182</v>
      </c>
      <c r="AG59" s="1" t="s">
        <v>182</v>
      </c>
      <c r="AH59" s="1" t="s">
        <v>183</v>
      </c>
      <c r="AI59" s="1" t="s">
        <v>183</v>
      </c>
      <c r="AJ59" s="1" t="s">
        <v>182</v>
      </c>
      <c r="AK59" s="1" t="s">
        <v>182</v>
      </c>
      <c r="AL59" s="1" t="s">
        <v>183</v>
      </c>
      <c r="AM59" s="1" t="s">
        <v>183</v>
      </c>
      <c r="AN59" s="1" t="s">
        <v>183</v>
      </c>
      <c r="AO59" s="1" t="s">
        <v>183</v>
      </c>
      <c r="AP59" s="1" t="s">
        <v>183</v>
      </c>
      <c r="AQ59" s="1" t="s">
        <v>183</v>
      </c>
      <c r="AR59" s="1" t="s">
        <v>183</v>
      </c>
      <c r="AS59" s="1" t="s">
        <v>183</v>
      </c>
      <c r="AT59" s="1" t="s">
        <v>183</v>
      </c>
      <c r="AU59" s="1" t="s">
        <v>183</v>
      </c>
      <c r="AV59" s="1" t="s">
        <v>182</v>
      </c>
      <c r="AW59" s="1" t="s">
        <v>182</v>
      </c>
      <c r="AX59" s="1" t="s">
        <v>183</v>
      </c>
      <c r="AY59" s="1" t="s">
        <v>183</v>
      </c>
      <c r="AZ59" s="1" t="s">
        <v>183</v>
      </c>
      <c r="BA59" s="1" t="s">
        <v>183</v>
      </c>
      <c r="BB59" s="1" t="s">
        <v>183</v>
      </c>
      <c r="BC59" s="1" t="s">
        <v>183</v>
      </c>
      <c r="BD59" s="1" t="s">
        <v>272</v>
      </c>
      <c r="BE59" s="1" t="s">
        <v>149</v>
      </c>
      <c r="BF59" s="1" t="s">
        <v>200</v>
      </c>
    </row>
    <row r="60" spans="1:58" ht="13" customHeight="1">
      <c r="A60" s="1" t="s">
        <v>273</v>
      </c>
    </row>
    <row r="61" spans="1:58" ht="13">
      <c r="A61" s="1" t="s">
        <v>274</v>
      </c>
      <c r="B61" s="36">
        <v>45945</v>
      </c>
      <c r="C61" s="1" t="s">
        <v>185</v>
      </c>
      <c r="D61" s="1" t="s">
        <v>192</v>
      </c>
      <c r="E61" s="1" t="s">
        <v>181</v>
      </c>
      <c r="F61" s="1" t="s">
        <v>182</v>
      </c>
      <c r="G61" s="1" t="s">
        <v>182</v>
      </c>
      <c r="H61" s="1" t="s">
        <v>182</v>
      </c>
      <c r="I61" s="1" t="s">
        <v>182</v>
      </c>
      <c r="J61" s="1" t="s">
        <v>182</v>
      </c>
      <c r="K61" s="1" t="s">
        <v>182</v>
      </c>
      <c r="L61" s="1" t="s">
        <v>182</v>
      </c>
      <c r="M61" s="1" t="s">
        <v>182</v>
      </c>
      <c r="N61" s="1" t="s">
        <v>182</v>
      </c>
      <c r="O61" s="1" t="s">
        <v>182</v>
      </c>
      <c r="P61" s="1" t="s">
        <v>182</v>
      </c>
      <c r="Q61" s="1" t="s">
        <v>182</v>
      </c>
      <c r="R61" s="1" t="s">
        <v>182</v>
      </c>
      <c r="S61" s="1" t="s">
        <v>182</v>
      </c>
      <c r="T61" s="1" t="s">
        <v>182</v>
      </c>
      <c r="U61" s="1" t="s">
        <v>182</v>
      </c>
      <c r="V61" s="1" t="s">
        <v>182</v>
      </c>
      <c r="W61" s="1" t="s">
        <v>182</v>
      </c>
      <c r="X61" s="1" t="s">
        <v>182</v>
      </c>
      <c r="Y61" s="1" t="s">
        <v>182</v>
      </c>
      <c r="Z61" s="1" t="s">
        <v>182</v>
      </c>
      <c r="AA61" s="1" t="s">
        <v>182</v>
      </c>
      <c r="AB61" s="1" t="s">
        <v>182</v>
      </c>
      <c r="AC61" s="1" t="s">
        <v>182</v>
      </c>
      <c r="AD61" s="1" t="s">
        <v>182</v>
      </c>
      <c r="AE61" s="1" t="s">
        <v>183</v>
      </c>
      <c r="AF61" s="1" t="s">
        <v>183</v>
      </c>
      <c r="AG61" s="1" t="s">
        <v>183</v>
      </c>
      <c r="AH61" s="1" t="s">
        <v>183</v>
      </c>
      <c r="AI61" s="1" t="s">
        <v>183</v>
      </c>
      <c r="AJ61" s="1" t="s">
        <v>183</v>
      </c>
      <c r="AK61" s="1" t="s">
        <v>183</v>
      </c>
      <c r="AL61" s="1" t="s">
        <v>183</v>
      </c>
      <c r="AM61" s="1" t="s">
        <v>183</v>
      </c>
      <c r="AN61" s="1" t="s">
        <v>183</v>
      </c>
      <c r="AO61" s="1" t="s">
        <v>183</v>
      </c>
      <c r="AP61" s="1" t="s">
        <v>183</v>
      </c>
      <c r="AQ61" s="1" t="s">
        <v>183</v>
      </c>
      <c r="AR61" s="1" t="s">
        <v>183</v>
      </c>
      <c r="AS61" s="1" t="s">
        <v>183</v>
      </c>
      <c r="AT61" s="1" t="s">
        <v>183</v>
      </c>
      <c r="AU61" s="1" t="s">
        <v>183</v>
      </c>
      <c r="AV61" s="1" t="s">
        <v>182</v>
      </c>
      <c r="AW61" s="1" t="s">
        <v>182</v>
      </c>
      <c r="AX61" s="1" t="s">
        <v>183</v>
      </c>
      <c r="AY61" s="1" t="s">
        <v>183</v>
      </c>
      <c r="AZ61" s="1" t="s">
        <v>183</v>
      </c>
      <c r="BA61" s="1" t="s">
        <v>183</v>
      </c>
      <c r="BB61" s="1" t="s">
        <v>183</v>
      </c>
      <c r="BC61" s="1" t="s">
        <v>183</v>
      </c>
      <c r="BD61" s="1" t="s">
        <v>275</v>
      </c>
      <c r="BE61" s="1" t="s">
        <v>149</v>
      </c>
      <c r="BF61" s="1" t="s">
        <v>149</v>
      </c>
    </row>
    <row r="62" spans="1:58" ht="13" customHeight="1">
      <c r="A62" s="1" t="s">
        <v>276</v>
      </c>
      <c r="B62" s="36">
        <v>45942</v>
      </c>
      <c r="C62" s="1" t="s">
        <v>179</v>
      </c>
      <c r="D62" s="1" t="s">
        <v>192</v>
      </c>
      <c r="E62" s="1" t="s">
        <v>181</v>
      </c>
      <c r="F62" s="1" t="s">
        <v>182</v>
      </c>
      <c r="G62" s="1" t="s">
        <v>182</v>
      </c>
      <c r="H62" s="1" t="s">
        <v>182</v>
      </c>
      <c r="I62" s="1" t="s">
        <v>182</v>
      </c>
      <c r="J62" s="1" t="s">
        <v>182</v>
      </c>
      <c r="K62" s="1" t="s">
        <v>182</v>
      </c>
      <c r="L62" s="1" t="s">
        <v>182</v>
      </c>
      <c r="M62" s="1" t="s">
        <v>182</v>
      </c>
      <c r="N62" s="1" t="s">
        <v>182</v>
      </c>
      <c r="O62" s="1" t="s">
        <v>182</v>
      </c>
      <c r="P62" s="1" t="s">
        <v>182</v>
      </c>
      <c r="Q62" s="1" t="s">
        <v>182</v>
      </c>
      <c r="R62" s="1" t="s">
        <v>182</v>
      </c>
      <c r="S62" s="1" t="s">
        <v>182</v>
      </c>
      <c r="T62" s="1" t="s">
        <v>182</v>
      </c>
      <c r="U62" s="1" t="s">
        <v>182</v>
      </c>
      <c r="V62" s="1" t="s">
        <v>182</v>
      </c>
      <c r="W62" s="1" t="s">
        <v>182</v>
      </c>
      <c r="X62" s="1" t="s">
        <v>182</v>
      </c>
      <c r="Y62" s="1" t="s">
        <v>182</v>
      </c>
      <c r="Z62" s="1" t="s">
        <v>182</v>
      </c>
      <c r="AA62" s="1" t="s">
        <v>182</v>
      </c>
      <c r="AB62" s="1" t="s">
        <v>182</v>
      </c>
      <c r="AC62" s="1" t="s">
        <v>182</v>
      </c>
      <c r="AD62" s="1" t="s">
        <v>182</v>
      </c>
      <c r="AE62" s="1" t="s">
        <v>182</v>
      </c>
      <c r="AF62" s="1" t="s">
        <v>183</v>
      </c>
      <c r="AG62" s="1" t="s">
        <v>182</v>
      </c>
      <c r="AH62" s="1" t="s">
        <v>183</v>
      </c>
      <c r="AI62" s="1" t="s">
        <v>182</v>
      </c>
      <c r="AJ62" s="1" t="s">
        <v>183</v>
      </c>
      <c r="AK62" s="1" t="s">
        <v>182</v>
      </c>
      <c r="AL62" s="1" t="s">
        <v>183</v>
      </c>
      <c r="AM62" s="1" t="s">
        <v>182</v>
      </c>
      <c r="AN62" s="1" t="s">
        <v>183</v>
      </c>
      <c r="AO62" s="1" t="s">
        <v>182</v>
      </c>
      <c r="AP62" s="1" t="s">
        <v>183</v>
      </c>
      <c r="AQ62" s="1" t="s">
        <v>182</v>
      </c>
      <c r="AR62" s="1" t="s">
        <v>183</v>
      </c>
      <c r="AS62" s="1" t="s">
        <v>182</v>
      </c>
      <c r="AT62" s="1" t="s">
        <v>183</v>
      </c>
      <c r="AU62" s="1" t="s">
        <v>182</v>
      </c>
      <c r="AV62" s="1" t="s">
        <v>182</v>
      </c>
      <c r="AW62" s="1" t="s">
        <v>182</v>
      </c>
      <c r="AX62" s="1" t="s">
        <v>182</v>
      </c>
      <c r="AY62" s="1" t="s">
        <v>182</v>
      </c>
      <c r="AZ62" s="1" t="s">
        <v>182</v>
      </c>
      <c r="BA62" s="1" t="s">
        <v>182</v>
      </c>
      <c r="BB62" s="1" t="s">
        <v>182</v>
      </c>
      <c r="BC62" s="1" t="s">
        <v>182</v>
      </c>
      <c r="BE62" s="1" t="s">
        <v>185</v>
      </c>
      <c r="BF62" s="1" t="s">
        <v>188</v>
      </c>
    </row>
    <row r="63" spans="1:58" ht="13" customHeight="1">
      <c r="A63" s="1" t="s">
        <v>277</v>
      </c>
      <c r="B63" s="36">
        <v>45946</v>
      </c>
      <c r="C63" s="1" t="s">
        <v>185</v>
      </c>
      <c r="D63" s="1" t="s">
        <v>187</v>
      </c>
      <c r="E63" s="1" t="s">
        <v>181</v>
      </c>
      <c r="F63" s="1" t="s">
        <v>183</v>
      </c>
      <c r="G63" s="1" t="s">
        <v>183</v>
      </c>
      <c r="H63" s="1" t="s">
        <v>183</v>
      </c>
      <c r="I63" s="1" t="s">
        <v>182</v>
      </c>
      <c r="J63" s="1" t="s">
        <v>183</v>
      </c>
      <c r="K63" s="1" t="s">
        <v>183</v>
      </c>
      <c r="L63" s="1" t="s">
        <v>183</v>
      </c>
      <c r="M63" s="1" t="s">
        <v>183</v>
      </c>
      <c r="N63" s="1" t="s">
        <v>183</v>
      </c>
      <c r="O63" s="1" t="s">
        <v>183</v>
      </c>
      <c r="P63" s="1" t="s">
        <v>183</v>
      </c>
      <c r="Q63" s="1" t="s">
        <v>183</v>
      </c>
      <c r="R63" s="1" t="s">
        <v>182</v>
      </c>
      <c r="S63" s="1" t="s">
        <v>182</v>
      </c>
      <c r="T63" s="1" t="s">
        <v>182</v>
      </c>
      <c r="U63" s="1" t="s">
        <v>182</v>
      </c>
      <c r="V63" s="1" t="s">
        <v>182</v>
      </c>
      <c r="W63" s="1" t="s">
        <v>182</v>
      </c>
      <c r="X63" s="1" t="s">
        <v>182</v>
      </c>
      <c r="Y63" s="1" t="s">
        <v>182</v>
      </c>
      <c r="Z63" s="1" t="s">
        <v>182</v>
      </c>
      <c r="AA63" s="1" t="s">
        <v>183</v>
      </c>
      <c r="AB63" s="1" t="s">
        <v>183</v>
      </c>
      <c r="AC63" s="1" t="s">
        <v>183</v>
      </c>
      <c r="AD63" s="1" t="s">
        <v>183</v>
      </c>
      <c r="AE63" s="1" t="s">
        <v>183</v>
      </c>
      <c r="AF63" s="1" t="s">
        <v>183</v>
      </c>
      <c r="AG63" s="1" t="s">
        <v>183</v>
      </c>
      <c r="AH63" s="1" t="s">
        <v>182</v>
      </c>
      <c r="AI63" s="1" t="s">
        <v>183</v>
      </c>
      <c r="AJ63" s="1" t="s">
        <v>183</v>
      </c>
      <c r="AK63" s="1" t="s">
        <v>183</v>
      </c>
      <c r="AL63" s="1" t="s">
        <v>183</v>
      </c>
      <c r="AM63" s="1" t="s">
        <v>183</v>
      </c>
      <c r="AN63" s="1" t="s">
        <v>183</v>
      </c>
      <c r="AO63" s="1" t="s">
        <v>183</v>
      </c>
      <c r="AP63" s="1" t="s">
        <v>183</v>
      </c>
      <c r="AQ63" s="1" t="s">
        <v>183</v>
      </c>
      <c r="AR63" s="1" t="s">
        <v>183</v>
      </c>
      <c r="AS63" s="1" t="s">
        <v>183</v>
      </c>
      <c r="AT63" s="1" t="s">
        <v>182</v>
      </c>
      <c r="AU63" s="1" t="s">
        <v>182</v>
      </c>
      <c r="AV63" s="1" t="s">
        <v>182</v>
      </c>
      <c r="AW63" s="1" t="s">
        <v>182</v>
      </c>
      <c r="AX63" s="1" t="s">
        <v>183</v>
      </c>
      <c r="AY63" s="1" t="s">
        <v>183</v>
      </c>
      <c r="AZ63" s="1" t="s">
        <v>183</v>
      </c>
      <c r="BA63" s="1" t="s">
        <v>183</v>
      </c>
      <c r="BB63" s="1" t="s">
        <v>183</v>
      </c>
      <c r="BC63" s="1" t="s">
        <v>183</v>
      </c>
      <c r="BE63" s="1" t="s">
        <v>179</v>
      </c>
      <c r="BF63" s="1" t="s">
        <v>149</v>
      </c>
    </row>
    <row r="64" spans="1:58" ht="13" customHeight="1">
      <c r="A64" s="1" t="s">
        <v>278</v>
      </c>
      <c r="B64" s="36">
        <v>45945</v>
      </c>
      <c r="C64" s="1" t="s">
        <v>188</v>
      </c>
      <c r="D64" s="1" t="s">
        <v>192</v>
      </c>
      <c r="E64" s="1" t="s">
        <v>181</v>
      </c>
      <c r="F64" s="1" t="s">
        <v>182</v>
      </c>
      <c r="G64" s="1" t="s">
        <v>182</v>
      </c>
      <c r="H64" s="1" t="s">
        <v>182</v>
      </c>
      <c r="I64" s="1" t="s">
        <v>182</v>
      </c>
      <c r="J64" s="1" t="s">
        <v>182</v>
      </c>
      <c r="K64" s="1" t="s">
        <v>182</v>
      </c>
      <c r="L64" s="1" t="s">
        <v>182</v>
      </c>
      <c r="M64" s="1" t="s">
        <v>182</v>
      </c>
      <c r="N64" s="1" t="s">
        <v>182</v>
      </c>
      <c r="O64" s="1" t="s">
        <v>182</v>
      </c>
      <c r="P64" s="1" t="s">
        <v>182</v>
      </c>
      <c r="Q64" s="1" t="s">
        <v>182</v>
      </c>
      <c r="R64" s="1" t="s">
        <v>182</v>
      </c>
      <c r="S64" s="1" t="s">
        <v>182</v>
      </c>
      <c r="T64" s="1" t="s">
        <v>183</v>
      </c>
      <c r="U64" s="1" t="s">
        <v>182</v>
      </c>
      <c r="V64" s="1" t="s">
        <v>183</v>
      </c>
      <c r="W64" s="1" t="s">
        <v>183</v>
      </c>
      <c r="X64" s="1" t="s">
        <v>182</v>
      </c>
      <c r="Y64" s="1" t="s">
        <v>182</v>
      </c>
      <c r="Z64" s="1" t="s">
        <v>182</v>
      </c>
      <c r="AA64" s="1" t="s">
        <v>182</v>
      </c>
      <c r="AB64" s="1" t="s">
        <v>182</v>
      </c>
      <c r="AC64" s="1" t="s">
        <v>182</v>
      </c>
      <c r="AD64" s="1" t="s">
        <v>182</v>
      </c>
      <c r="AE64" s="1" t="s">
        <v>182</v>
      </c>
      <c r="AF64" s="1" t="s">
        <v>182</v>
      </c>
      <c r="AG64" s="1" t="s">
        <v>182</v>
      </c>
      <c r="AH64" s="1" t="s">
        <v>183</v>
      </c>
      <c r="AI64" s="1" t="s">
        <v>183</v>
      </c>
      <c r="AJ64" s="1" t="s">
        <v>182</v>
      </c>
      <c r="AK64" s="1" t="s">
        <v>182</v>
      </c>
      <c r="AL64" s="1" t="s">
        <v>182</v>
      </c>
      <c r="AM64" s="1" t="s">
        <v>182</v>
      </c>
      <c r="AN64" s="1" t="s">
        <v>182</v>
      </c>
      <c r="AO64" s="1" t="s">
        <v>182</v>
      </c>
      <c r="AP64" s="1" t="s">
        <v>183</v>
      </c>
      <c r="AQ64" s="1" t="s">
        <v>183</v>
      </c>
      <c r="AR64" s="1" t="s">
        <v>182</v>
      </c>
      <c r="AS64" s="1" t="s">
        <v>182</v>
      </c>
      <c r="AT64" s="1" t="s">
        <v>182</v>
      </c>
      <c r="AU64" s="1" t="s">
        <v>182</v>
      </c>
      <c r="AV64" s="1" t="s">
        <v>182</v>
      </c>
      <c r="AW64" s="1" t="s">
        <v>182</v>
      </c>
      <c r="AX64" s="1" t="s">
        <v>183</v>
      </c>
      <c r="AY64" s="1" t="s">
        <v>182</v>
      </c>
      <c r="AZ64" s="1" t="s">
        <v>182</v>
      </c>
      <c r="BA64" s="1" t="s">
        <v>183</v>
      </c>
      <c r="BB64" s="1" t="s">
        <v>182</v>
      </c>
      <c r="BC64" s="1" t="s">
        <v>182</v>
      </c>
      <c r="BE64" s="1" t="s">
        <v>188</v>
      </c>
      <c r="BF64" s="1" t="s">
        <v>185</v>
      </c>
    </row>
    <row r="65" spans="1:60" ht="13">
      <c r="A65" s="1" t="s">
        <v>279</v>
      </c>
      <c r="B65" s="36">
        <v>45945</v>
      </c>
      <c r="C65" s="1" t="s">
        <v>179</v>
      </c>
      <c r="D65" s="1" t="s">
        <v>187</v>
      </c>
      <c r="E65" s="1" t="s">
        <v>181</v>
      </c>
      <c r="F65" s="1" t="s">
        <v>182</v>
      </c>
      <c r="G65" s="1" t="s">
        <v>182</v>
      </c>
      <c r="H65" s="1" t="s">
        <v>183</v>
      </c>
      <c r="I65" s="1" t="s">
        <v>183</v>
      </c>
      <c r="J65" s="1" t="s">
        <v>183</v>
      </c>
      <c r="K65" s="1" t="s">
        <v>183</v>
      </c>
      <c r="L65" s="1" t="s">
        <v>182</v>
      </c>
      <c r="M65" s="1" t="s">
        <v>182</v>
      </c>
      <c r="N65" s="1" t="s">
        <v>182</v>
      </c>
      <c r="O65" s="1" t="s">
        <v>182</v>
      </c>
      <c r="P65" s="1" t="s">
        <v>183</v>
      </c>
      <c r="Q65" s="1" t="s">
        <v>183</v>
      </c>
      <c r="R65" s="1" t="s">
        <v>182</v>
      </c>
      <c r="S65" s="1" t="s">
        <v>182</v>
      </c>
      <c r="T65" s="1" t="s">
        <v>183</v>
      </c>
      <c r="U65" s="1" t="s">
        <v>183</v>
      </c>
      <c r="V65" s="1" t="s">
        <v>183</v>
      </c>
      <c r="W65" s="1" t="s">
        <v>183</v>
      </c>
      <c r="X65" s="1" t="s">
        <v>182</v>
      </c>
      <c r="Y65" s="1" t="s">
        <v>182</v>
      </c>
      <c r="Z65" s="1" t="s">
        <v>183</v>
      </c>
      <c r="AA65" s="1" t="s">
        <v>183</v>
      </c>
      <c r="AB65" s="1" t="s">
        <v>182</v>
      </c>
      <c r="AC65" s="1" t="s">
        <v>183</v>
      </c>
      <c r="AD65" s="1" t="s">
        <v>182</v>
      </c>
      <c r="AE65" s="1" t="s">
        <v>182</v>
      </c>
      <c r="AF65" s="1" t="s">
        <v>183</v>
      </c>
      <c r="AG65" s="1" t="s">
        <v>183</v>
      </c>
      <c r="AH65" s="1" t="s">
        <v>182</v>
      </c>
      <c r="AI65" s="1" t="s">
        <v>182</v>
      </c>
      <c r="AJ65" s="1" t="s">
        <v>183</v>
      </c>
      <c r="AK65" s="1" t="s">
        <v>183</v>
      </c>
      <c r="AL65" s="1" t="s">
        <v>182</v>
      </c>
      <c r="AM65" s="1" t="s">
        <v>183</v>
      </c>
      <c r="AN65" s="1" t="s">
        <v>182</v>
      </c>
      <c r="AO65" s="1" t="s">
        <v>182</v>
      </c>
      <c r="AP65" s="1" t="s">
        <v>183</v>
      </c>
      <c r="AQ65" s="1" t="s">
        <v>183</v>
      </c>
      <c r="AR65" s="1" t="s">
        <v>182</v>
      </c>
      <c r="AS65" s="1" t="s">
        <v>182</v>
      </c>
      <c r="AT65" s="1" t="s">
        <v>183</v>
      </c>
      <c r="AU65" s="1" t="s">
        <v>183</v>
      </c>
      <c r="AV65" s="1" t="s">
        <v>182</v>
      </c>
      <c r="AW65" s="1" t="s">
        <v>182</v>
      </c>
      <c r="AX65" s="1" t="s">
        <v>183</v>
      </c>
      <c r="AY65" s="1" t="s">
        <v>183</v>
      </c>
      <c r="AZ65" s="1" t="s">
        <v>182</v>
      </c>
      <c r="BA65" s="1" t="s">
        <v>182</v>
      </c>
      <c r="BB65" s="1" t="s">
        <v>183</v>
      </c>
      <c r="BC65" s="1" t="s">
        <v>183</v>
      </c>
      <c r="BD65" s="1" t="s">
        <v>280</v>
      </c>
      <c r="BE65" s="1" t="s">
        <v>185</v>
      </c>
      <c r="BF65" s="1" t="s">
        <v>188</v>
      </c>
    </row>
    <row r="66" spans="1:60" ht="13">
      <c r="A66" s="1" t="s">
        <v>281</v>
      </c>
      <c r="B66" s="36">
        <v>45933</v>
      </c>
      <c r="C66" s="1" t="s">
        <v>188</v>
      </c>
      <c r="D66" s="1" t="s">
        <v>192</v>
      </c>
      <c r="E66" s="1" t="s">
        <v>181</v>
      </c>
      <c r="F66" s="1" t="s">
        <v>182</v>
      </c>
      <c r="G66" s="1" t="s">
        <v>182</v>
      </c>
      <c r="H66" s="1" t="s">
        <v>182</v>
      </c>
      <c r="I66" s="1" t="s">
        <v>182</v>
      </c>
      <c r="J66" s="1" t="s">
        <v>182</v>
      </c>
      <c r="K66" s="1" t="s">
        <v>182</v>
      </c>
      <c r="L66" s="1" t="s">
        <v>182</v>
      </c>
      <c r="M66" s="1" t="s">
        <v>182</v>
      </c>
      <c r="N66" s="1" t="s">
        <v>182</v>
      </c>
      <c r="O66" s="1" t="s">
        <v>182</v>
      </c>
      <c r="P66" s="1" t="s">
        <v>182</v>
      </c>
      <c r="Q66" s="1" t="s">
        <v>182</v>
      </c>
      <c r="R66" s="1" t="s">
        <v>182</v>
      </c>
      <c r="S66" s="1" t="s">
        <v>182</v>
      </c>
      <c r="T66" s="1" t="s">
        <v>182</v>
      </c>
      <c r="U66" s="1" t="s">
        <v>182</v>
      </c>
      <c r="V66" s="1" t="s">
        <v>182</v>
      </c>
      <c r="W66" s="1" t="s">
        <v>182</v>
      </c>
      <c r="X66" s="1" t="s">
        <v>182</v>
      </c>
      <c r="Y66" s="1" t="s">
        <v>182</v>
      </c>
      <c r="Z66" s="1" t="s">
        <v>183</v>
      </c>
      <c r="AA66" s="1" t="s">
        <v>183</v>
      </c>
      <c r="AB66" s="1" t="s">
        <v>182</v>
      </c>
      <c r="AC66" s="1" t="s">
        <v>182</v>
      </c>
      <c r="AD66" s="1" t="s">
        <v>182</v>
      </c>
      <c r="AE66" s="1" t="s">
        <v>182</v>
      </c>
      <c r="AF66" s="1" t="s">
        <v>183</v>
      </c>
      <c r="AG66" s="1" t="s">
        <v>183</v>
      </c>
      <c r="AH66" s="1" t="s">
        <v>182</v>
      </c>
      <c r="AI66" s="1" t="s">
        <v>182</v>
      </c>
      <c r="AJ66" s="1" t="s">
        <v>182</v>
      </c>
      <c r="AK66" s="1" t="s">
        <v>182</v>
      </c>
      <c r="AL66" s="1" t="s">
        <v>182</v>
      </c>
      <c r="AM66" s="1" t="s">
        <v>182</v>
      </c>
      <c r="AN66" s="1" t="s">
        <v>182</v>
      </c>
      <c r="AO66" s="1" t="s">
        <v>182</v>
      </c>
      <c r="AP66" s="1" t="s">
        <v>183</v>
      </c>
      <c r="AQ66" s="1" t="s">
        <v>183</v>
      </c>
      <c r="AR66" s="1" t="s">
        <v>182</v>
      </c>
      <c r="AS66" s="1" t="s">
        <v>182</v>
      </c>
      <c r="AT66" s="1" t="s">
        <v>182</v>
      </c>
      <c r="AU66" s="1" t="s">
        <v>182</v>
      </c>
      <c r="AV66" s="1" t="s">
        <v>182</v>
      </c>
      <c r="AW66" s="1" t="s">
        <v>182</v>
      </c>
      <c r="AX66" s="1" t="s">
        <v>182</v>
      </c>
      <c r="AY66" s="1" t="s">
        <v>182</v>
      </c>
      <c r="AZ66" s="1" t="s">
        <v>183</v>
      </c>
      <c r="BA66" s="1" t="s">
        <v>183</v>
      </c>
      <c r="BB66" s="1" t="s">
        <v>182</v>
      </c>
      <c r="BC66" s="1" t="s">
        <v>182</v>
      </c>
      <c r="BD66" s="1" t="s">
        <v>282</v>
      </c>
      <c r="BE66" s="1" t="s">
        <v>149</v>
      </c>
      <c r="BF66" s="1" t="s">
        <v>149</v>
      </c>
    </row>
    <row r="67" spans="1:60" ht="13" customHeight="1">
      <c r="A67" s="1" t="s">
        <v>283</v>
      </c>
      <c r="B67" s="36">
        <v>45945</v>
      </c>
      <c r="C67" s="1" t="s">
        <v>185</v>
      </c>
      <c r="D67" s="1" t="s">
        <v>205</v>
      </c>
      <c r="E67" s="1" t="s">
        <v>181</v>
      </c>
      <c r="F67" s="1" t="s">
        <v>182</v>
      </c>
      <c r="G67" s="1" t="s">
        <v>182</v>
      </c>
      <c r="H67" s="1" t="s">
        <v>182</v>
      </c>
      <c r="I67" s="1" t="s">
        <v>182</v>
      </c>
      <c r="J67" s="1" t="s">
        <v>182</v>
      </c>
      <c r="K67" s="1" t="s">
        <v>182</v>
      </c>
      <c r="L67" s="1" t="s">
        <v>182</v>
      </c>
      <c r="M67" s="1" t="s">
        <v>183</v>
      </c>
      <c r="N67" s="1" t="s">
        <v>183</v>
      </c>
      <c r="O67" s="1" t="s">
        <v>183</v>
      </c>
      <c r="P67" s="1" t="s">
        <v>183</v>
      </c>
      <c r="Q67" s="1" t="s">
        <v>183</v>
      </c>
      <c r="R67" s="1" t="s">
        <v>183</v>
      </c>
      <c r="S67" s="1" t="s">
        <v>182</v>
      </c>
      <c r="T67" s="1" t="s">
        <v>182</v>
      </c>
      <c r="U67" s="1" t="s">
        <v>182</v>
      </c>
      <c r="V67" s="1" t="s">
        <v>182</v>
      </c>
      <c r="W67" s="1" t="s">
        <v>182</v>
      </c>
      <c r="X67" s="1" t="s">
        <v>182</v>
      </c>
      <c r="Y67" s="1" t="s">
        <v>183</v>
      </c>
      <c r="Z67" s="1" t="s">
        <v>183</v>
      </c>
      <c r="AA67" s="1" t="s">
        <v>183</v>
      </c>
      <c r="AB67" s="1" t="s">
        <v>183</v>
      </c>
      <c r="AC67" s="1" t="s">
        <v>183</v>
      </c>
      <c r="AD67" s="1" t="s">
        <v>183</v>
      </c>
      <c r="AE67" s="1" t="s">
        <v>183</v>
      </c>
      <c r="AF67" s="1" t="s">
        <v>183</v>
      </c>
      <c r="AG67" s="1" t="s">
        <v>183</v>
      </c>
      <c r="AH67" s="1" t="s">
        <v>183</v>
      </c>
      <c r="AI67" s="1" t="s">
        <v>183</v>
      </c>
      <c r="AJ67" s="1" t="s">
        <v>183</v>
      </c>
      <c r="AK67" s="1" t="s">
        <v>183</v>
      </c>
      <c r="AL67" s="1" t="s">
        <v>183</v>
      </c>
      <c r="AM67" s="1" t="s">
        <v>183</v>
      </c>
      <c r="AN67" s="1" t="s">
        <v>183</v>
      </c>
      <c r="AO67" s="1" t="s">
        <v>182</v>
      </c>
      <c r="AP67" s="1" t="s">
        <v>182</v>
      </c>
      <c r="AQ67" s="1" t="s">
        <v>182</v>
      </c>
      <c r="AR67" s="1" t="s">
        <v>182</v>
      </c>
      <c r="AS67" s="1" t="s">
        <v>182</v>
      </c>
      <c r="AT67" s="1" t="s">
        <v>183</v>
      </c>
      <c r="AU67" s="1" t="s">
        <v>183</v>
      </c>
      <c r="AV67" s="1" t="s">
        <v>183</v>
      </c>
      <c r="AW67" s="1" t="s">
        <v>182</v>
      </c>
      <c r="AX67" s="1" t="s">
        <v>182</v>
      </c>
      <c r="AY67" s="1" t="s">
        <v>182</v>
      </c>
      <c r="AZ67" s="1" t="s">
        <v>182</v>
      </c>
      <c r="BA67" s="1" t="s">
        <v>182</v>
      </c>
      <c r="BB67" s="1" t="s">
        <v>182</v>
      </c>
      <c r="BC67" s="1" t="s">
        <v>182</v>
      </c>
      <c r="BE67" s="1" t="s">
        <v>179</v>
      </c>
      <c r="BF67" s="1" t="s">
        <v>149</v>
      </c>
    </row>
    <row r="68" spans="1:60" ht="13" customHeight="1">
      <c r="A68" s="1" t="s">
        <v>284</v>
      </c>
      <c r="B68" s="36">
        <v>45945</v>
      </c>
      <c r="C68" s="1" t="s">
        <v>179</v>
      </c>
      <c r="D68" s="1" t="s">
        <v>187</v>
      </c>
      <c r="E68" s="1" t="s">
        <v>181</v>
      </c>
      <c r="F68" s="1" t="s">
        <v>182</v>
      </c>
      <c r="G68" s="1" t="s">
        <v>183</v>
      </c>
      <c r="H68" s="1" t="s">
        <v>183</v>
      </c>
      <c r="I68" s="1" t="s">
        <v>183</v>
      </c>
      <c r="J68" s="1" t="s">
        <v>183</v>
      </c>
      <c r="K68" s="1" t="s">
        <v>183</v>
      </c>
      <c r="L68" s="1" t="s">
        <v>182</v>
      </c>
      <c r="M68" s="1" t="s">
        <v>182</v>
      </c>
      <c r="N68" s="1" t="s">
        <v>182</v>
      </c>
      <c r="O68" s="1" t="s">
        <v>182</v>
      </c>
      <c r="P68" s="1" t="s">
        <v>182</v>
      </c>
      <c r="Q68" s="1" t="s">
        <v>182</v>
      </c>
      <c r="R68" s="1" t="s">
        <v>182</v>
      </c>
      <c r="S68" s="1" t="s">
        <v>182</v>
      </c>
      <c r="T68" s="1" t="s">
        <v>182</v>
      </c>
      <c r="U68" s="1" t="s">
        <v>182</v>
      </c>
      <c r="V68" s="1" t="s">
        <v>182</v>
      </c>
      <c r="W68" s="1" t="s">
        <v>182</v>
      </c>
      <c r="X68" s="1" t="s">
        <v>182</v>
      </c>
      <c r="Y68" s="1" t="s">
        <v>182</v>
      </c>
      <c r="Z68" s="1" t="s">
        <v>183</v>
      </c>
      <c r="AA68" s="1" t="s">
        <v>183</v>
      </c>
      <c r="AB68" s="1" t="s">
        <v>183</v>
      </c>
      <c r="AC68" s="1" t="s">
        <v>183</v>
      </c>
      <c r="AD68" s="1" t="s">
        <v>183</v>
      </c>
      <c r="AE68" s="1" t="s">
        <v>183</v>
      </c>
      <c r="AF68" s="1" t="s">
        <v>183</v>
      </c>
      <c r="AG68" s="1" t="s">
        <v>183</v>
      </c>
      <c r="AH68" s="1" t="s">
        <v>183</v>
      </c>
      <c r="AI68" s="1" t="s">
        <v>183</v>
      </c>
      <c r="AJ68" s="1" t="s">
        <v>183</v>
      </c>
      <c r="AK68" s="1" t="s">
        <v>183</v>
      </c>
      <c r="AL68" s="1" t="s">
        <v>183</v>
      </c>
      <c r="AM68" s="1" t="s">
        <v>183</v>
      </c>
      <c r="AN68" s="1" t="s">
        <v>183</v>
      </c>
      <c r="AO68" s="1" t="s">
        <v>183</v>
      </c>
      <c r="AP68" s="1" t="s">
        <v>182</v>
      </c>
      <c r="AQ68" s="1" t="s">
        <v>182</v>
      </c>
      <c r="AR68" s="1" t="s">
        <v>182</v>
      </c>
      <c r="AS68" s="1" t="s">
        <v>183</v>
      </c>
      <c r="AT68" s="1" t="s">
        <v>183</v>
      </c>
      <c r="AU68" s="1" t="s">
        <v>183</v>
      </c>
      <c r="AV68" s="1" t="s">
        <v>182</v>
      </c>
      <c r="AW68" s="1" t="s">
        <v>182</v>
      </c>
      <c r="AX68" s="1" t="s">
        <v>182</v>
      </c>
      <c r="AY68" s="1" t="s">
        <v>182</v>
      </c>
      <c r="AZ68" s="1" t="s">
        <v>182</v>
      </c>
      <c r="BA68" s="1" t="s">
        <v>182</v>
      </c>
      <c r="BB68" s="1" t="s">
        <v>183</v>
      </c>
      <c r="BC68" s="1" t="s">
        <v>182</v>
      </c>
      <c r="BE68" s="1" t="s">
        <v>149</v>
      </c>
      <c r="BF68" s="1" t="s">
        <v>149</v>
      </c>
    </row>
    <row r="69" spans="1:60" ht="13" customHeight="1">
      <c r="A69" s="1" t="s">
        <v>285</v>
      </c>
      <c r="B69" s="36">
        <v>45933</v>
      </c>
      <c r="C69" s="1" t="s">
        <v>185</v>
      </c>
      <c r="D69" s="1" t="s">
        <v>236</v>
      </c>
      <c r="E69" s="1" t="s">
        <v>181</v>
      </c>
      <c r="F69" s="1" t="s">
        <v>183</v>
      </c>
      <c r="G69" s="1" t="s">
        <v>183</v>
      </c>
      <c r="H69" s="1" t="s">
        <v>183</v>
      </c>
      <c r="I69" s="1" t="s">
        <v>182</v>
      </c>
      <c r="J69" s="1" t="s">
        <v>183</v>
      </c>
      <c r="K69" s="1" t="s">
        <v>183</v>
      </c>
      <c r="L69" s="1" t="s">
        <v>183</v>
      </c>
      <c r="M69" s="1" t="s">
        <v>183</v>
      </c>
      <c r="N69" s="1" t="s">
        <v>183</v>
      </c>
      <c r="O69" s="1" t="s">
        <v>183</v>
      </c>
      <c r="P69" s="1" t="s">
        <v>183</v>
      </c>
      <c r="Q69" s="1" t="s">
        <v>183</v>
      </c>
      <c r="R69" s="1" t="s">
        <v>182</v>
      </c>
      <c r="S69" s="1" t="s">
        <v>182</v>
      </c>
      <c r="T69" s="1" t="s">
        <v>182</v>
      </c>
      <c r="U69" s="1" t="s">
        <v>182</v>
      </c>
      <c r="V69" s="1" t="s">
        <v>182</v>
      </c>
      <c r="W69" s="1" t="s">
        <v>182</v>
      </c>
      <c r="X69" s="1" t="s">
        <v>182</v>
      </c>
      <c r="Y69" s="1" t="s">
        <v>183</v>
      </c>
      <c r="Z69" s="1" t="s">
        <v>183</v>
      </c>
      <c r="AA69" s="1" t="s">
        <v>183</v>
      </c>
      <c r="AB69" s="1" t="s">
        <v>183</v>
      </c>
      <c r="AC69" s="1" t="s">
        <v>183</v>
      </c>
      <c r="AD69" s="1" t="s">
        <v>183</v>
      </c>
      <c r="AE69" s="1" t="s">
        <v>183</v>
      </c>
      <c r="AF69" s="1" t="s">
        <v>183</v>
      </c>
      <c r="AG69" s="1" t="s">
        <v>183</v>
      </c>
      <c r="AH69" s="1" t="s">
        <v>182</v>
      </c>
      <c r="AI69" s="1" t="s">
        <v>183</v>
      </c>
      <c r="AJ69" s="1" t="s">
        <v>183</v>
      </c>
      <c r="AK69" s="1" t="s">
        <v>183</v>
      </c>
      <c r="AL69" s="1" t="s">
        <v>183</v>
      </c>
      <c r="AM69" s="1" t="s">
        <v>183</v>
      </c>
      <c r="AN69" s="1" t="s">
        <v>182</v>
      </c>
      <c r="AO69" s="1" t="s">
        <v>182</v>
      </c>
      <c r="AP69" s="1" t="s">
        <v>182</v>
      </c>
      <c r="AQ69" s="1" t="s">
        <v>182</v>
      </c>
      <c r="AR69" s="1" t="s">
        <v>183</v>
      </c>
      <c r="AS69" s="1" t="s">
        <v>183</v>
      </c>
      <c r="AT69" s="1" t="s">
        <v>183</v>
      </c>
      <c r="AU69" s="1" t="s">
        <v>183</v>
      </c>
      <c r="AV69" s="1" t="s">
        <v>183</v>
      </c>
      <c r="AW69" s="1" t="s">
        <v>183</v>
      </c>
      <c r="AX69" s="1" t="s">
        <v>182</v>
      </c>
      <c r="AY69" s="1" t="s">
        <v>182</v>
      </c>
      <c r="AZ69" s="1" t="s">
        <v>183</v>
      </c>
      <c r="BA69" s="1" t="s">
        <v>183</v>
      </c>
      <c r="BB69" s="1" t="s">
        <v>183</v>
      </c>
      <c r="BC69" s="1" t="s">
        <v>183</v>
      </c>
      <c r="BE69" s="1" t="s">
        <v>179</v>
      </c>
      <c r="BF69" s="1" t="s">
        <v>149</v>
      </c>
    </row>
    <row r="70" spans="1:60" ht="13" customHeight="1">
      <c r="A70" s="1" t="s">
        <v>286</v>
      </c>
      <c r="B70" s="36">
        <v>45950</v>
      </c>
      <c r="C70" s="1" t="s">
        <v>188</v>
      </c>
      <c r="D70" s="1" t="s">
        <v>192</v>
      </c>
      <c r="E70" s="1" t="s">
        <v>181</v>
      </c>
      <c r="F70" s="1" t="s">
        <v>182</v>
      </c>
      <c r="G70" s="1" t="s">
        <v>182</v>
      </c>
      <c r="H70" s="1" t="s">
        <v>183</v>
      </c>
      <c r="I70" s="1" t="s">
        <v>183</v>
      </c>
      <c r="J70" s="1" t="s">
        <v>183</v>
      </c>
      <c r="K70" s="1" t="s">
        <v>183</v>
      </c>
      <c r="L70" s="1" t="s">
        <v>183</v>
      </c>
      <c r="M70" s="1" t="s">
        <v>183</v>
      </c>
      <c r="N70" s="1" t="s">
        <v>183</v>
      </c>
      <c r="O70" s="1" t="s">
        <v>183</v>
      </c>
      <c r="P70" s="1" t="s">
        <v>182</v>
      </c>
      <c r="Q70" s="1" t="s">
        <v>182</v>
      </c>
      <c r="R70" s="1" t="s">
        <v>182</v>
      </c>
      <c r="S70" s="1" t="s">
        <v>182</v>
      </c>
      <c r="T70" s="1" t="s">
        <v>182</v>
      </c>
      <c r="U70" s="1" t="s">
        <v>182</v>
      </c>
      <c r="V70" s="1" t="s">
        <v>182</v>
      </c>
      <c r="W70" s="1" t="s">
        <v>182</v>
      </c>
      <c r="X70" s="1" t="s">
        <v>182</v>
      </c>
      <c r="Y70" s="1" t="s">
        <v>182</v>
      </c>
      <c r="Z70" s="1" t="s">
        <v>182</v>
      </c>
      <c r="AA70" s="1" t="s">
        <v>182</v>
      </c>
      <c r="AB70" s="1" t="s">
        <v>182</v>
      </c>
      <c r="AC70" s="1" t="s">
        <v>182</v>
      </c>
      <c r="AD70" s="1" t="s">
        <v>182</v>
      </c>
      <c r="AE70" s="1" t="s">
        <v>183</v>
      </c>
      <c r="AF70" s="1" t="s">
        <v>183</v>
      </c>
      <c r="AG70" s="1" t="s">
        <v>183</v>
      </c>
      <c r="AH70" s="1" t="s">
        <v>183</v>
      </c>
      <c r="AI70" s="1" t="s">
        <v>183</v>
      </c>
      <c r="AJ70" s="1" t="s">
        <v>183</v>
      </c>
      <c r="AK70" s="1" t="s">
        <v>183</v>
      </c>
      <c r="AL70" s="1" t="s">
        <v>183</v>
      </c>
      <c r="AM70" s="1" t="s">
        <v>183</v>
      </c>
      <c r="AN70" s="1" t="s">
        <v>183</v>
      </c>
      <c r="AO70" s="1" t="s">
        <v>183</v>
      </c>
      <c r="AP70" s="1" t="s">
        <v>182</v>
      </c>
      <c r="AQ70" s="1" t="s">
        <v>182</v>
      </c>
      <c r="AR70" s="1" t="s">
        <v>182</v>
      </c>
      <c r="AS70" s="1" t="s">
        <v>182</v>
      </c>
      <c r="AT70" s="1" t="s">
        <v>182</v>
      </c>
      <c r="AU70" s="1" t="s">
        <v>182</v>
      </c>
      <c r="AV70" s="1" t="s">
        <v>182</v>
      </c>
      <c r="AW70" s="1" t="s">
        <v>182</v>
      </c>
      <c r="AX70" s="1" t="s">
        <v>183</v>
      </c>
      <c r="AY70" s="1" t="s">
        <v>183</v>
      </c>
      <c r="AZ70" s="1" t="s">
        <v>183</v>
      </c>
      <c r="BA70" s="1" t="s">
        <v>183</v>
      </c>
      <c r="BB70" s="1" t="s">
        <v>182</v>
      </c>
      <c r="BC70" s="1" t="s">
        <v>182</v>
      </c>
      <c r="BE70" s="1" t="s">
        <v>149</v>
      </c>
      <c r="BF70" s="1" t="s">
        <v>149</v>
      </c>
      <c r="BH70" s="1">
        <v>0</v>
      </c>
    </row>
    <row r="71" spans="1:60" ht="13" customHeight="1">
      <c r="A71" s="1" t="s">
        <v>287</v>
      </c>
      <c r="B71" s="36">
        <v>45941</v>
      </c>
      <c r="C71" s="1" t="s">
        <v>179</v>
      </c>
      <c r="D71" s="1" t="s">
        <v>205</v>
      </c>
      <c r="E71" s="1" t="s">
        <v>181</v>
      </c>
      <c r="F71" s="1" t="s">
        <v>182</v>
      </c>
      <c r="G71" s="1" t="s">
        <v>182</v>
      </c>
      <c r="H71" s="1" t="s">
        <v>182</v>
      </c>
      <c r="I71" s="1" t="s">
        <v>182</v>
      </c>
      <c r="J71" s="1" t="s">
        <v>182</v>
      </c>
      <c r="K71" s="1" t="s">
        <v>182</v>
      </c>
      <c r="L71" s="1" t="s">
        <v>183</v>
      </c>
      <c r="M71" s="1" t="s">
        <v>183</v>
      </c>
      <c r="N71" s="1" t="s">
        <v>182</v>
      </c>
      <c r="O71" s="1" t="s">
        <v>183</v>
      </c>
      <c r="P71" s="1" t="s">
        <v>183</v>
      </c>
      <c r="Q71" s="1" t="s">
        <v>183</v>
      </c>
      <c r="R71" s="1" t="s">
        <v>183</v>
      </c>
      <c r="S71" s="1" t="s">
        <v>182</v>
      </c>
      <c r="T71" s="1" t="s">
        <v>182</v>
      </c>
      <c r="U71" s="1" t="s">
        <v>182</v>
      </c>
      <c r="V71" s="1" t="s">
        <v>182</v>
      </c>
      <c r="W71" s="1" t="s">
        <v>182</v>
      </c>
      <c r="X71" s="1" t="s">
        <v>182</v>
      </c>
      <c r="Y71" s="1" t="s">
        <v>183</v>
      </c>
      <c r="Z71" s="1" t="s">
        <v>183</v>
      </c>
      <c r="AA71" s="1" t="s">
        <v>183</v>
      </c>
      <c r="AB71" s="1" t="s">
        <v>183</v>
      </c>
      <c r="AC71" s="1" t="s">
        <v>183</v>
      </c>
      <c r="AD71" s="1" t="s">
        <v>183</v>
      </c>
      <c r="AE71" s="1" t="s">
        <v>182</v>
      </c>
      <c r="AF71" s="1" t="s">
        <v>182</v>
      </c>
      <c r="AG71" s="1" t="s">
        <v>182</v>
      </c>
      <c r="AH71" s="1" t="s">
        <v>182</v>
      </c>
      <c r="AI71" s="1" t="s">
        <v>182</v>
      </c>
      <c r="AJ71" s="1" t="s">
        <v>183</v>
      </c>
      <c r="AK71" s="1" t="s">
        <v>183</v>
      </c>
      <c r="AL71" s="1" t="s">
        <v>183</v>
      </c>
      <c r="AM71" s="1" t="s">
        <v>182</v>
      </c>
      <c r="AN71" s="1" t="s">
        <v>182</v>
      </c>
      <c r="AO71" s="1" t="s">
        <v>182</v>
      </c>
      <c r="AP71" s="1" t="s">
        <v>182</v>
      </c>
      <c r="AQ71" s="1" t="s">
        <v>182</v>
      </c>
      <c r="AR71" s="1" t="s">
        <v>182</v>
      </c>
      <c r="AS71" s="1" t="s">
        <v>182</v>
      </c>
      <c r="AT71" s="1" t="s">
        <v>183</v>
      </c>
      <c r="AU71" s="1" t="s">
        <v>183</v>
      </c>
      <c r="AV71" s="1" t="s">
        <v>182</v>
      </c>
      <c r="AW71" s="1" t="s">
        <v>182</v>
      </c>
      <c r="AX71" s="1" t="s">
        <v>182</v>
      </c>
      <c r="AY71" s="1" t="s">
        <v>183</v>
      </c>
      <c r="AZ71" s="1" t="s">
        <v>182</v>
      </c>
      <c r="BA71" s="1" t="s">
        <v>182</v>
      </c>
      <c r="BB71" s="1" t="s">
        <v>183</v>
      </c>
      <c r="BC71" s="1" t="s">
        <v>183</v>
      </c>
      <c r="BE71" s="1" t="s">
        <v>185</v>
      </c>
      <c r="BF71" s="1" t="s">
        <v>179</v>
      </c>
    </row>
    <row r="72" spans="1:60" ht="13" customHeight="1">
      <c r="A72" s="1" t="s">
        <v>288</v>
      </c>
      <c r="B72" s="36">
        <v>45945</v>
      </c>
      <c r="C72" s="1" t="s">
        <v>185</v>
      </c>
      <c r="D72" s="1" t="s">
        <v>187</v>
      </c>
      <c r="E72" s="1" t="s">
        <v>181</v>
      </c>
      <c r="F72" s="1" t="s">
        <v>182</v>
      </c>
      <c r="G72" s="1" t="s">
        <v>182</v>
      </c>
      <c r="H72" s="1" t="s">
        <v>182</v>
      </c>
      <c r="I72" s="1" t="s">
        <v>182</v>
      </c>
      <c r="J72" s="1" t="s">
        <v>182</v>
      </c>
      <c r="K72" s="1" t="s">
        <v>182</v>
      </c>
      <c r="L72" s="1" t="s">
        <v>183</v>
      </c>
      <c r="M72" s="1" t="s">
        <v>183</v>
      </c>
      <c r="N72" s="1" t="s">
        <v>183</v>
      </c>
      <c r="O72" s="1" t="s">
        <v>183</v>
      </c>
      <c r="P72" s="1" t="s">
        <v>183</v>
      </c>
      <c r="Q72" s="1" t="s">
        <v>183</v>
      </c>
      <c r="R72" s="1" t="s">
        <v>183</v>
      </c>
      <c r="S72" s="1" t="s">
        <v>183</v>
      </c>
      <c r="T72" s="1" t="s">
        <v>183</v>
      </c>
      <c r="U72" s="1" t="s">
        <v>183</v>
      </c>
      <c r="V72" s="1" t="s">
        <v>183</v>
      </c>
      <c r="W72" s="1" t="s">
        <v>183</v>
      </c>
      <c r="X72" s="1" t="s">
        <v>183</v>
      </c>
      <c r="Y72" s="1" t="s">
        <v>183</v>
      </c>
      <c r="Z72" s="1" t="s">
        <v>183</v>
      </c>
      <c r="AA72" s="1" t="s">
        <v>183</v>
      </c>
      <c r="AB72" s="1" t="s">
        <v>183</v>
      </c>
      <c r="AC72" s="1" t="s">
        <v>183</v>
      </c>
      <c r="AD72" s="1" t="s">
        <v>183</v>
      </c>
      <c r="AE72" s="1" t="s">
        <v>183</v>
      </c>
      <c r="AF72" s="1" t="s">
        <v>183</v>
      </c>
      <c r="AG72" s="1" t="s">
        <v>183</v>
      </c>
      <c r="AH72" s="1" t="s">
        <v>183</v>
      </c>
      <c r="AI72" s="1" t="s">
        <v>183</v>
      </c>
      <c r="AJ72" s="1" t="s">
        <v>183</v>
      </c>
      <c r="AK72" s="1" t="s">
        <v>183</v>
      </c>
      <c r="AL72" s="1" t="s">
        <v>183</v>
      </c>
      <c r="AM72" s="1" t="s">
        <v>183</v>
      </c>
      <c r="AN72" s="1" t="s">
        <v>183</v>
      </c>
      <c r="AO72" s="1" t="s">
        <v>183</v>
      </c>
      <c r="AP72" s="1" t="s">
        <v>183</v>
      </c>
      <c r="AQ72" s="1" t="s">
        <v>183</v>
      </c>
      <c r="AR72" s="1" t="s">
        <v>183</v>
      </c>
      <c r="AS72" s="1" t="s">
        <v>183</v>
      </c>
      <c r="AT72" s="1" t="s">
        <v>183</v>
      </c>
      <c r="AU72" s="1" t="s">
        <v>183</v>
      </c>
      <c r="AV72" s="1" t="s">
        <v>183</v>
      </c>
      <c r="AW72" s="1" t="s">
        <v>183</v>
      </c>
      <c r="AX72" s="1" t="s">
        <v>182</v>
      </c>
      <c r="AY72" s="1" t="s">
        <v>182</v>
      </c>
      <c r="AZ72" s="1" t="s">
        <v>183</v>
      </c>
      <c r="BA72" s="1" t="s">
        <v>183</v>
      </c>
      <c r="BB72" s="1" t="s">
        <v>183</v>
      </c>
      <c r="BC72" s="1" t="s">
        <v>183</v>
      </c>
      <c r="BE72" s="1" t="s">
        <v>185</v>
      </c>
      <c r="BF72" s="1" t="s">
        <v>185</v>
      </c>
    </row>
    <row r="73" spans="1:60" ht="13" customHeight="1">
      <c r="A73" s="1" t="s">
        <v>289</v>
      </c>
      <c r="B73" s="36">
        <v>45944</v>
      </c>
      <c r="C73" s="1" t="s">
        <v>185</v>
      </c>
      <c r="D73" s="1" t="s">
        <v>187</v>
      </c>
      <c r="E73" s="1" t="s">
        <v>181</v>
      </c>
      <c r="F73" s="1" t="s">
        <v>183</v>
      </c>
      <c r="G73" s="1" t="s">
        <v>183</v>
      </c>
      <c r="H73" s="1" t="s">
        <v>183</v>
      </c>
      <c r="I73" s="1" t="s">
        <v>183</v>
      </c>
      <c r="J73" s="1" t="s">
        <v>182</v>
      </c>
      <c r="K73" s="1" t="s">
        <v>182</v>
      </c>
      <c r="L73" s="1" t="s">
        <v>183</v>
      </c>
      <c r="M73" s="1" t="s">
        <v>183</v>
      </c>
      <c r="N73" s="1" t="s">
        <v>183</v>
      </c>
      <c r="O73" s="1" t="s">
        <v>183</v>
      </c>
      <c r="P73" s="1" t="s">
        <v>183</v>
      </c>
      <c r="Q73" s="1" t="s">
        <v>183</v>
      </c>
      <c r="R73" s="1" t="s">
        <v>183</v>
      </c>
      <c r="S73" s="1" t="s">
        <v>183</v>
      </c>
      <c r="T73" s="1" t="s">
        <v>183</v>
      </c>
      <c r="U73" s="1" t="s">
        <v>183</v>
      </c>
      <c r="V73" s="1" t="s">
        <v>183</v>
      </c>
      <c r="W73" s="1" t="s">
        <v>183</v>
      </c>
      <c r="X73" s="1" t="s">
        <v>183</v>
      </c>
      <c r="Y73" s="1" t="s">
        <v>183</v>
      </c>
      <c r="Z73" s="1" t="s">
        <v>183</v>
      </c>
      <c r="AA73" s="1" t="s">
        <v>183</v>
      </c>
      <c r="AB73" s="1" t="s">
        <v>183</v>
      </c>
      <c r="AC73" s="1" t="s">
        <v>183</v>
      </c>
      <c r="AD73" s="1" t="s">
        <v>183</v>
      </c>
      <c r="AE73" s="1" t="s">
        <v>182</v>
      </c>
      <c r="AF73" s="1" t="s">
        <v>182</v>
      </c>
      <c r="AG73" s="1" t="s">
        <v>182</v>
      </c>
      <c r="AH73" s="1" t="s">
        <v>182</v>
      </c>
      <c r="AI73" s="1" t="s">
        <v>182</v>
      </c>
      <c r="AJ73" s="1" t="s">
        <v>182</v>
      </c>
      <c r="AK73" s="1" t="s">
        <v>182</v>
      </c>
      <c r="AL73" s="1" t="s">
        <v>182</v>
      </c>
      <c r="AM73" s="1" t="s">
        <v>182</v>
      </c>
      <c r="AN73" s="1" t="s">
        <v>182</v>
      </c>
      <c r="AO73" s="1" t="s">
        <v>182</v>
      </c>
      <c r="AP73" s="1" t="s">
        <v>182</v>
      </c>
      <c r="AQ73" s="1" t="s">
        <v>182</v>
      </c>
      <c r="AR73" s="1" t="s">
        <v>182</v>
      </c>
      <c r="AS73" s="1" t="s">
        <v>182</v>
      </c>
      <c r="AT73" s="1" t="s">
        <v>182</v>
      </c>
      <c r="AU73" s="1" t="s">
        <v>182</v>
      </c>
      <c r="AV73" s="1" t="s">
        <v>182</v>
      </c>
      <c r="AW73" s="1" t="s">
        <v>182</v>
      </c>
      <c r="AX73" s="1" t="s">
        <v>182</v>
      </c>
      <c r="AY73" s="1" t="s">
        <v>182</v>
      </c>
      <c r="AZ73" s="1" t="s">
        <v>182</v>
      </c>
      <c r="BA73" s="1" t="s">
        <v>182</v>
      </c>
      <c r="BB73" s="1" t="s">
        <v>182</v>
      </c>
      <c r="BC73" s="1" t="s">
        <v>182</v>
      </c>
      <c r="BE73" s="1" t="s">
        <v>149</v>
      </c>
      <c r="BF73" s="1" t="s">
        <v>149</v>
      </c>
    </row>
    <row r="74" spans="1:60" ht="13">
      <c r="A74" s="1" t="s">
        <v>290</v>
      </c>
      <c r="B74" s="36">
        <v>45933</v>
      </c>
      <c r="C74" s="1" t="s">
        <v>188</v>
      </c>
      <c r="D74" s="1" t="s">
        <v>224</v>
      </c>
      <c r="E74" s="1" t="s">
        <v>181</v>
      </c>
      <c r="F74" s="1" t="s">
        <v>182</v>
      </c>
      <c r="G74" s="1" t="s">
        <v>182</v>
      </c>
      <c r="H74" s="1" t="s">
        <v>182</v>
      </c>
      <c r="I74" s="1" t="s">
        <v>182</v>
      </c>
      <c r="J74" s="1" t="s">
        <v>183</v>
      </c>
      <c r="K74" s="1" t="s">
        <v>182</v>
      </c>
      <c r="L74" s="1" t="s">
        <v>183</v>
      </c>
      <c r="M74" s="1" t="s">
        <v>182</v>
      </c>
      <c r="N74" s="1" t="s">
        <v>183</v>
      </c>
      <c r="O74" s="1" t="s">
        <v>182</v>
      </c>
      <c r="P74" s="1" t="s">
        <v>183</v>
      </c>
      <c r="Q74" s="1" t="s">
        <v>182</v>
      </c>
      <c r="R74" s="1" t="s">
        <v>182</v>
      </c>
      <c r="S74" s="1" t="s">
        <v>182</v>
      </c>
      <c r="T74" s="1" t="s">
        <v>182</v>
      </c>
      <c r="U74" s="1" t="s">
        <v>182</v>
      </c>
      <c r="V74" s="1" t="s">
        <v>182</v>
      </c>
      <c r="W74" s="1" t="s">
        <v>182</v>
      </c>
      <c r="X74" s="1" t="s">
        <v>182</v>
      </c>
      <c r="Y74" s="1" t="s">
        <v>182</v>
      </c>
      <c r="Z74" s="1" t="s">
        <v>182</v>
      </c>
      <c r="AA74" s="1" t="s">
        <v>182</v>
      </c>
      <c r="AB74" s="1" t="s">
        <v>183</v>
      </c>
      <c r="AC74" s="1" t="s">
        <v>183</v>
      </c>
      <c r="AD74" s="1" t="s">
        <v>183</v>
      </c>
      <c r="AE74" s="1" t="s">
        <v>182</v>
      </c>
      <c r="AF74" s="1" t="s">
        <v>183</v>
      </c>
      <c r="AG74" s="1" t="s">
        <v>183</v>
      </c>
      <c r="AH74" s="1" t="s">
        <v>182</v>
      </c>
      <c r="AI74" s="1" t="s">
        <v>183</v>
      </c>
      <c r="AJ74" s="1" t="s">
        <v>182</v>
      </c>
      <c r="AK74" s="1" t="s">
        <v>183</v>
      </c>
      <c r="AL74" s="1" t="s">
        <v>183</v>
      </c>
      <c r="AM74" s="1" t="s">
        <v>183</v>
      </c>
      <c r="AN74" s="1" t="s">
        <v>183</v>
      </c>
      <c r="AO74" s="1" t="s">
        <v>183</v>
      </c>
      <c r="AP74" s="1" t="s">
        <v>183</v>
      </c>
      <c r="AQ74" s="1" t="s">
        <v>182</v>
      </c>
      <c r="AR74" s="1" t="s">
        <v>183</v>
      </c>
      <c r="AS74" s="1" t="s">
        <v>182</v>
      </c>
      <c r="AT74" s="1" t="s">
        <v>183</v>
      </c>
      <c r="AU74" s="1" t="s">
        <v>182</v>
      </c>
      <c r="AV74" s="1" t="s">
        <v>183</v>
      </c>
      <c r="AW74" s="1" t="s">
        <v>182</v>
      </c>
      <c r="AX74" s="1" t="s">
        <v>183</v>
      </c>
      <c r="AY74" s="1" t="s">
        <v>183</v>
      </c>
      <c r="AZ74" s="1" t="s">
        <v>183</v>
      </c>
      <c r="BA74" s="1" t="s">
        <v>182</v>
      </c>
      <c r="BB74" s="1" t="s">
        <v>183</v>
      </c>
      <c r="BC74" s="1" t="s">
        <v>183</v>
      </c>
      <c r="BD74" s="1" t="s">
        <v>291</v>
      </c>
      <c r="BE74" s="1" t="s">
        <v>185</v>
      </c>
      <c r="BF74" s="1" t="s">
        <v>179</v>
      </c>
    </row>
    <row r="75" spans="1:60" ht="13" customHeight="1">
      <c r="A75" s="1" t="s">
        <v>292</v>
      </c>
      <c r="B75" s="36">
        <v>45945</v>
      </c>
      <c r="C75" s="1" t="s">
        <v>188</v>
      </c>
      <c r="D75" s="1" t="s">
        <v>192</v>
      </c>
      <c r="E75" s="1" t="s">
        <v>181</v>
      </c>
      <c r="F75" s="1" t="s">
        <v>183</v>
      </c>
      <c r="G75" s="1" t="s">
        <v>183</v>
      </c>
      <c r="H75" s="1" t="s">
        <v>182</v>
      </c>
      <c r="I75" s="1" t="s">
        <v>182</v>
      </c>
      <c r="J75" s="1" t="s">
        <v>183</v>
      </c>
      <c r="K75" s="1" t="s">
        <v>183</v>
      </c>
      <c r="L75" s="1" t="s">
        <v>183</v>
      </c>
      <c r="M75" s="1" t="s">
        <v>183</v>
      </c>
      <c r="N75" s="1" t="s">
        <v>182</v>
      </c>
      <c r="O75" s="1" t="s">
        <v>182</v>
      </c>
      <c r="P75" s="1" t="s">
        <v>183</v>
      </c>
      <c r="Q75" s="1" t="s">
        <v>183</v>
      </c>
      <c r="R75" s="1" t="s">
        <v>182</v>
      </c>
      <c r="S75" s="1" t="s">
        <v>182</v>
      </c>
      <c r="T75" s="1" t="s">
        <v>183</v>
      </c>
      <c r="U75" s="1" t="s">
        <v>183</v>
      </c>
      <c r="V75" s="1" t="s">
        <v>182</v>
      </c>
      <c r="W75" s="1" t="s">
        <v>182</v>
      </c>
      <c r="X75" s="1" t="s">
        <v>182</v>
      </c>
      <c r="Y75" s="1" t="s">
        <v>182</v>
      </c>
      <c r="Z75" s="1" t="s">
        <v>183</v>
      </c>
      <c r="AA75" s="1" t="s">
        <v>183</v>
      </c>
      <c r="AB75" s="1" t="s">
        <v>183</v>
      </c>
      <c r="AC75" s="1" t="s">
        <v>183</v>
      </c>
      <c r="AD75" s="1" t="s">
        <v>183</v>
      </c>
      <c r="AE75" s="1" t="s">
        <v>183</v>
      </c>
      <c r="AF75" s="1" t="s">
        <v>182</v>
      </c>
      <c r="AG75" s="1" t="s">
        <v>182</v>
      </c>
      <c r="AH75" s="1" t="s">
        <v>183</v>
      </c>
      <c r="AI75" s="1" t="s">
        <v>183</v>
      </c>
      <c r="AJ75" s="1" t="s">
        <v>183</v>
      </c>
      <c r="AK75" s="1" t="s">
        <v>182</v>
      </c>
      <c r="AL75" s="1" t="s">
        <v>182</v>
      </c>
      <c r="AM75" s="1" t="s">
        <v>183</v>
      </c>
      <c r="AN75" s="1" t="s">
        <v>182</v>
      </c>
      <c r="AO75" s="1" t="s">
        <v>182</v>
      </c>
      <c r="AP75" s="1" t="s">
        <v>183</v>
      </c>
      <c r="AQ75" s="1" t="s">
        <v>183</v>
      </c>
      <c r="AR75" s="1" t="s">
        <v>183</v>
      </c>
      <c r="AS75" s="1" t="s">
        <v>182</v>
      </c>
      <c r="AT75" s="1" t="s">
        <v>182</v>
      </c>
      <c r="AU75" s="1" t="s">
        <v>182</v>
      </c>
      <c r="AV75" s="1" t="s">
        <v>183</v>
      </c>
      <c r="AW75" s="1" t="s">
        <v>183</v>
      </c>
      <c r="AX75" s="1" t="s">
        <v>182</v>
      </c>
      <c r="AY75" s="1" t="s">
        <v>182</v>
      </c>
      <c r="AZ75" s="1" t="s">
        <v>183</v>
      </c>
      <c r="BA75" s="1" t="s">
        <v>183</v>
      </c>
      <c r="BB75" s="1" t="s">
        <v>182</v>
      </c>
      <c r="BC75" s="1" t="s">
        <v>182</v>
      </c>
      <c r="BD75" s="1"/>
      <c r="BE75" s="1" t="s">
        <v>185</v>
      </c>
      <c r="BF75" s="1" t="s">
        <v>149</v>
      </c>
    </row>
    <row r="76" spans="1:60" ht="13" customHeight="1">
      <c r="A76" s="1" t="s">
        <v>293</v>
      </c>
      <c r="B76" s="36">
        <v>45945</v>
      </c>
      <c r="C76" s="1" t="s">
        <v>188</v>
      </c>
      <c r="D76" s="1" t="s">
        <v>192</v>
      </c>
      <c r="E76" s="1" t="s">
        <v>181</v>
      </c>
      <c r="F76" s="1" t="s">
        <v>182</v>
      </c>
      <c r="G76" s="1" t="s">
        <v>182</v>
      </c>
      <c r="H76" s="1" t="s">
        <v>183</v>
      </c>
      <c r="I76" s="1" t="s">
        <v>183</v>
      </c>
      <c r="J76" s="1" t="s">
        <v>182</v>
      </c>
      <c r="K76" s="1" t="s">
        <v>182</v>
      </c>
      <c r="L76" s="1" t="s">
        <v>183</v>
      </c>
      <c r="M76" s="1" t="s">
        <v>183</v>
      </c>
      <c r="N76" s="1" t="s">
        <v>182</v>
      </c>
      <c r="O76" s="1" t="s">
        <v>182</v>
      </c>
      <c r="P76" s="1" t="s">
        <v>182</v>
      </c>
      <c r="Q76" s="1" t="s">
        <v>182</v>
      </c>
      <c r="R76" s="1" t="s">
        <v>182</v>
      </c>
      <c r="S76" s="1" t="s">
        <v>182</v>
      </c>
      <c r="T76" s="1" t="s">
        <v>183</v>
      </c>
      <c r="U76" s="1" t="s">
        <v>183</v>
      </c>
      <c r="V76" s="1" t="s">
        <v>182</v>
      </c>
      <c r="W76" s="1" t="s">
        <v>182</v>
      </c>
      <c r="X76" s="1" t="s">
        <v>183</v>
      </c>
      <c r="Y76" s="1" t="s">
        <v>183</v>
      </c>
      <c r="Z76" s="1" t="s">
        <v>182</v>
      </c>
      <c r="AA76" s="1" t="s">
        <v>182</v>
      </c>
      <c r="AB76" s="1" t="s">
        <v>183</v>
      </c>
      <c r="AC76" s="1" t="s">
        <v>183</v>
      </c>
      <c r="AD76" s="1" t="s">
        <v>182</v>
      </c>
      <c r="AE76" s="1" t="s">
        <v>182</v>
      </c>
      <c r="AF76" s="1" t="s">
        <v>183</v>
      </c>
      <c r="AG76" s="1" t="s">
        <v>183</v>
      </c>
      <c r="AH76" s="1" t="s">
        <v>182</v>
      </c>
      <c r="AI76" s="1" t="s">
        <v>182</v>
      </c>
      <c r="AJ76" s="1" t="s">
        <v>183</v>
      </c>
      <c r="AK76" s="1" t="s">
        <v>183</v>
      </c>
      <c r="AL76" s="1" t="s">
        <v>182</v>
      </c>
      <c r="AM76" s="1" t="s">
        <v>182</v>
      </c>
      <c r="AN76" s="1" t="s">
        <v>183</v>
      </c>
      <c r="AO76" s="1" t="s">
        <v>183</v>
      </c>
      <c r="AP76" s="1" t="s">
        <v>182</v>
      </c>
      <c r="AQ76" s="1" t="s">
        <v>182</v>
      </c>
      <c r="AR76" s="1" t="s">
        <v>183</v>
      </c>
      <c r="AS76" s="1" t="s">
        <v>183</v>
      </c>
      <c r="AT76" s="1" t="s">
        <v>182</v>
      </c>
      <c r="AU76" s="1" t="s">
        <v>182</v>
      </c>
      <c r="AV76" s="1" t="s">
        <v>182</v>
      </c>
      <c r="AW76" s="1" t="s">
        <v>182</v>
      </c>
      <c r="AX76" s="1" t="s">
        <v>182</v>
      </c>
      <c r="AY76" s="1" t="s">
        <v>182</v>
      </c>
      <c r="AZ76" s="1" t="s">
        <v>183</v>
      </c>
      <c r="BA76" s="1" t="s">
        <v>183</v>
      </c>
      <c r="BB76" s="1" t="s">
        <v>182</v>
      </c>
      <c r="BC76" s="1" t="s">
        <v>182</v>
      </c>
      <c r="BE76" s="1" t="s">
        <v>188</v>
      </c>
      <c r="BF76" s="1" t="s">
        <v>188</v>
      </c>
    </row>
    <row r="77" spans="1:60" ht="13">
      <c r="A77" s="1" t="s">
        <v>294</v>
      </c>
      <c r="B77" s="36">
        <v>45943</v>
      </c>
      <c r="C77" s="1" t="s">
        <v>185</v>
      </c>
      <c r="D77" s="1" t="s">
        <v>180</v>
      </c>
      <c r="E77" s="1" t="s">
        <v>181</v>
      </c>
      <c r="F77" s="1" t="s">
        <v>183</v>
      </c>
      <c r="G77" s="1" t="s">
        <v>183</v>
      </c>
      <c r="H77" s="1" t="s">
        <v>183</v>
      </c>
      <c r="I77" s="1" t="s">
        <v>183</v>
      </c>
      <c r="J77" s="1" t="s">
        <v>183</v>
      </c>
      <c r="K77" s="1" t="s">
        <v>183</v>
      </c>
      <c r="L77" s="1" t="s">
        <v>183</v>
      </c>
      <c r="M77" s="1" t="s">
        <v>183</v>
      </c>
      <c r="N77" s="1" t="s">
        <v>183</v>
      </c>
      <c r="O77" s="1" t="s">
        <v>183</v>
      </c>
      <c r="P77" s="1" t="s">
        <v>183</v>
      </c>
      <c r="Q77" s="1" t="s">
        <v>183</v>
      </c>
      <c r="R77" s="1" t="s">
        <v>182</v>
      </c>
      <c r="S77" s="1" t="s">
        <v>182</v>
      </c>
      <c r="T77" s="1" t="s">
        <v>182</v>
      </c>
      <c r="U77" s="1" t="s">
        <v>182</v>
      </c>
      <c r="V77" s="1" t="s">
        <v>182</v>
      </c>
      <c r="W77" s="1" t="s">
        <v>182</v>
      </c>
      <c r="X77" s="1" t="s">
        <v>183</v>
      </c>
      <c r="Y77" s="1" t="s">
        <v>183</v>
      </c>
      <c r="Z77" s="1" t="s">
        <v>183</v>
      </c>
      <c r="AA77" s="1" t="s">
        <v>183</v>
      </c>
      <c r="AB77" s="1" t="s">
        <v>182</v>
      </c>
      <c r="AC77" s="1" t="s">
        <v>182</v>
      </c>
      <c r="AD77" s="1" t="s">
        <v>182</v>
      </c>
      <c r="AE77" s="1" t="s">
        <v>182</v>
      </c>
      <c r="AF77" s="1" t="s">
        <v>182</v>
      </c>
      <c r="AG77" s="1" t="s">
        <v>182</v>
      </c>
      <c r="AH77" s="1" t="s">
        <v>182</v>
      </c>
      <c r="AI77" s="1" t="s">
        <v>182</v>
      </c>
      <c r="AJ77" s="1" t="s">
        <v>182</v>
      </c>
      <c r="AK77" s="1" t="s">
        <v>182</v>
      </c>
      <c r="AL77" s="1" t="s">
        <v>183</v>
      </c>
      <c r="AM77" s="1" t="s">
        <v>183</v>
      </c>
      <c r="AN77" s="1" t="s">
        <v>183</v>
      </c>
      <c r="AO77" s="1" t="s">
        <v>183</v>
      </c>
      <c r="AP77" s="1" t="s">
        <v>183</v>
      </c>
      <c r="AQ77" s="1" t="s">
        <v>183</v>
      </c>
      <c r="AR77" s="1" t="s">
        <v>183</v>
      </c>
      <c r="AS77" s="1" t="s">
        <v>183</v>
      </c>
      <c r="AT77" s="1" t="s">
        <v>183</v>
      </c>
      <c r="AU77" s="1" t="s">
        <v>183</v>
      </c>
      <c r="AV77" s="1" t="s">
        <v>182</v>
      </c>
      <c r="AW77" s="1" t="s">
        <v>182</v>
      </c>
      <c r="AX77" s="1" t="s">
        <v>183</v>
      </c>
      <c r="AY77" s="1" t="s">
        <v>183</v>
      </c>
      <c r="AZ77" s="1" t="s">
        <v>183</v>
      </c>
      <c r="BA77" s="1" t="s">
        <v>183</v>
      </c>
      <c r="BB77" s="1" t="s">
        <v>182</v>
      </c>
      <c r="BC77" s="1" t="s">
        <v>182</v>
      </c>
      <c r="BD77" s="1" t="s">
        <v>295</v>
      </c>
      <c r="BE77" s="1" t="s">
        <v>149</v>
      </c>
      <c r="BF77" s="1" t="s">
        <v>149</v>
      </c>
    </row>
    <row r="78" spans="1:60" ht="13" customHeight="1">
      <c r="A78" s="1" t="s">
        <v>296</v>
      </c>
      <c r="B78" s="36">
        <v>45941</v>
      </c>
      <c r="C78" s="1" t="s">
        <v>188</v>
      </c>
      <c r="D78" s="1" t="s">
        <v>192</v>
      </c>
      <c r="E78" s="1" t="s">
        <v>181</v>
      </c>
      <c r="F78" s="1" t="s">
        <v>182</v>
      </c>
      <c r="G78" s="1" t="s">
        <v>182</v>
      </c>
      <c r="H78" s="1" t="s">
        <v>182</v>
      </c>
      <c r="I78" s="1" t="s">
        <v>182</v>
      </c>
      <c r="J78" s="1" t="s">
        <v>182</v>
      </c>
      <c r="K78" s="1" t="s">
        <v>182</v>
      </c>
      <c r="L78" s="1" t="s">
        <v>182</v>
      </c>
      <c r="M78" s="1" t="s">
        <v>182</v>
      </c>
      <c r="N78" s="1" t="s">
        <v>182</v>
      </c>
      <c r="O78" s="1" t="s">
        <v>182</v>
      </c>
      <c r="P78" s="1" t="s">
        <v>182</v>
      </c>
      <c r="Q78" s="1" t="s">
        <v>182</v>
      </c>
      <c r="R78" s="1" t="s">
        <v>183</v>
      </c>
      <c r="S78" s="1" t="s">
        <v>183</v>
      </c>
      <c r="T78" s="1" t="s">
        <v>182</v>
      </c>
      <c r="U78" s="1" t="s">
        <v>182</v>
      </c>
      <c r="V78" s="1" t="s">
        <v>182</v>
      </c>
      <c r="W78" s="1" t="s">
        <v>182</v>
      </c>
      <c r="X78" s="1" t="s">
        <v>183</v>
      </c>
      <c r="Y78" s="1" t="s">
        <v>183</v>
      </c>
      <c r="Z78" s="1" t="s">
        <v>182</v>
      </c>
      <c r="AA78" s="1" t="s">
        <v>182</v>
      </c>
      <c r="AB78" s="1" t="s">
        <v>182</v>
      </c>
      <c r="AC78" s="1" t="s">
        <v>182</v>
      </c>
      <c r="AD78" s="1" t="s">
        <v>182</v>
      </c>
      <c r="AE78" s="1" t="s">
        <v>182</v>
      </c>
      <c r="AF78" s="1" t="s">
        <v>182</v>
      </c>
      <c r="AG78" s="1" t="s">
        <v>182</v>
      </c>
      <c r="AH78" s="1" t="s">
        <v>182</v>
      </c>
      <c r="AI78" s="1" t="s">
        <v>182</v>
      </c>
      <c r="AJ78" s="1" t="s">
        <v>182</v>
      </c>
      <c r="AK78" s="1" t="s">
        <v>183</v>
      </c>
      <c r="AL78" s="1" t="s">
        <v>183</v>
      </c>
      <c r="AM78" s="1" t="s">
        <v>183</v>
      </c>
      <c r="AN78" s="1" t="s">
        <v>182</v>
      </c>
      <c r="AO78" s="1" t="s">
        <v>182</v>
      </c>
      <c r="AP78" s="1" t="s">
        <v>183</v>
      </c>
      <c r="AQ78" s="1" t="s">
        <v>183</v>
      </c>
      <c r="AR78" s="1" t="s">
        <v>182</v>
      </c>
      <c r="AS78" s="1" t="s">
        <v>182</v>
      </c>
      <c r="AT78" s="1" t="s">
        <v>182</v>
      </c>
      <c r="AU78" s="1" t="s">
        <v>182</v>
      </c>
      <c r="AV78" s="1" t="s">
        <v>182</v>
      </c>
      <c r="AW78" s="1" t="s">
        <v>182</v>
      </c>
      <c r="AX78" s="1" t="s">
        <v>182</v>
      </c>
      <c r="AY78" s="1" t="s">
        <v>182</v>
      </c>
      <c r="AZ78" s="1" t="s">
        <v>182</v>
      </c>
      <c r="BA78" s="1" t="s">
        <v>183</v>
      </c>
      <c r="BB78" s="1" t="s">
        <v>183</v>
      </c>
      <c r="BC78" s="1" t="s">
        <v>183</v>
      </c>
      <c r="BD78" s="1"/>
      <c r="BE78" s="1" t="s">
        <v>188</v>
      </c>
      <c r="BF78" s="1" t="s">
        <v>188</v>
      </c>
    </row>
    <row r="79" spans="1:60" ht="13" customHeight="1">
      <c r="A79" s="1" t="s">
        <v>297</v>
      </c>
      <c r="B79" s="36"/>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E79" s="1"/>
      <c r="BF79" s="1"/>
    </row>
    <row r="80" spans="1:60" ht="13" customHeight="1">
      <c r="A80" s="1" t="s">
        <v>298</v>
      </c>
      <c r="B80" s="36">
        <v>45936</v>
      </c>
      <c r="C80" s="1" t="s">
        <v>185</v>
      </c>
      <c r="D80" s="1" t="s">
        <v>192</v>
      </c>
      <c r="E80" s="1" t="s">
        <v>181</v>
      </c>
      <c r="F80" s="1" t="s">
        <v>183</v>
      </c>
      <c r="G80" s="1" t="s">
        <v>183</v>
      </c>
      <c r="H80" s="1" t="s">
        <v>183</v>
      </c>
      <c r="I80" s="1" t="s">
        <v>183</v>
      </c>
      <c r="J80" s="1" t="s">
        <v>183</v>
      </c>
      <c r="K80" s="1" t="s">
        <v>183</v>
      </c>
      <c r="L80" s="1" t="s">
        <v>182</v>
      </c>
      <c r="M80" s="1" t="s">
        <v>182</v>
      </c>
      <c r="N80" s="1" t="s">
        <v>182</v>
      </c>
      <c r="O80" s="1" t="s">
        <v>182</v>
      </c>
      <c r="P80" s="1" t="s">
        <v>182</v>
      </c>
      <c r="Q80" s="1" t="s">
        <v>182</v>
      </c>
      <c r="R80" s="1" t="s">
        <v>182</v>
      </c>
      <c r="S80" s="1" t="s">
        <v>182</v>
      </c>
      <c r="T80" s="1" t="s">
        <v>182</v>
      </c>
      <c r="U80" s="1" t="s">
        <v>182</v>
      </c>
      <c r="V80" s="1" t="s">
        <v>182</v>
      </c>
      <c r="W80" s="1" t="s">
        <v>182</v>
      </c>
      <c r="X80" s="1" t="s">
        <v>182</v>
      </c>
      <c r="Y80" s="1" t="s">
        <v>182</v>
      </c>
      <c r="Z80" s="1" t="s">
        <v>182</v>
      </c>
      <c r="AA80" s="1" t="s">
        <v>182</v>
      </c>
      <c r="AB80" s="1" t="s">
        <v>182</v>
      </c>
      <c r="AC80" s="1" t="s">
        <v>182</v>
      </c>
      <c r="AD80" s="1" t="s">
        <v>182</v>
      </c>
      <c r="AE80" s="1" t="s">
        <v>182</v>
      </c>
      <c r="AF80" s="1" t="s">
        <v>182</v>
      </c>
      <c r="AG80" s="1" t="s">
        <v>182</v>
      </c>
      <c r="AH80" s="1" t="s">
        <v>182</v>
      </c>
      <c r="AI80" s="1" t="s">
        <v>182</v>
      </c>
      <c r="AJ80" s="1" t="s">
        <v>182</v>
      </c>
      <c r="AK80" s="1" t="s">
        <v>182</v>
      </c>
      <c r="AL80" s="1" t="s">
        <v>183</v>
      </c>
      <c r="AM80" s="1" t="s">
        <v>183</v>
      </c>
      <c r="AN80" s="1" t="s">
        <v>183</v>
      </c>
      <c r="AO80" s="1" t="s">
        <v>183</v>
      </c>
      <c r="AP80" s="1" t="s">
        <v>183</v>
      </c>
      <c r="AQ80" s="1" t="s">
        <v>183</v>
      </c>
      <c r="AR80" s="1" t="s">
        <v>183</v>
      </c>
      <c r="AS80" s="1" t="s">
        <v>183</v>
      </c>
      <c r="AT80" s="1" t="s">
        <v>183</v>
      </c>
      <c r="AU80" s="1" t="s">
        <v>183</v>
      </c>
      <c r="AV80" s="1" t="s">
        <v>183</v>
      </c>
      <c r="AW80" s="1" t="s">
        <v>183</v>
      </c>
      <c r="AX80" s="1" t="s">
        <v>183</v>
      </c>
      <c r="AY80" s="1" t="s">
        <v>183</v>
      </c>
      <c r="AZ80" s="1" t="s">
        <v>183</v>
      </c>
      <c r="BA80" s="1" t="s">
        <v>183</v>
      </c>
      <c r="BB80" s="1" t="s">
        <v>183</v>
      </c>
      <c r="BC80" s="1" t="s">
        <v>183</v>
      </c>
      <c r="BE80" s="1" t="s">
        <v>149</v>
      </c>
      <c r="BF80" s="1" t="s">
        <v>149</v>
      </c>
    </row>
    <row r="81" spans="1:69" ht="13">
      <c r="A81" s="1" t="s">
        <v>299</v>
      </c>
      <c r="B81" s="36">
        <v>45933</v>
      </c>
      <c r="C81" s="1" t="s">
        <v>188</v>
      </c>
      <c r="D81" s="1" t="s">
        <v>300</v>
      </c>
      <c r="E81" s="1" t="s">
        <v>181</v>
      </c>
      <c r="F81" s="1" t="s">
        <v>183</v>
      </c>
      <c r="G81" s="1" t="s">
        <v>182</v>
      </c>
      <c r="H81" s="1" t="s">
        <v>183</v>
      </c>
      <c r="I81" s="1" t="s">
        <v>182</v>
      </c>
      <c r="J81" s="1" t="s">
        <v>183</v>
      </c>
      <c r="K81" s="1" t="s">
        <v>182</v>
      </c>
      <c r="L81" s="1" t="s">
        <v>182</v>
      </c>
      <c r="M81" s="1" t="s">
        <v>182</v>
      </c>
      <c r="N81" s="1" t="s">
        <v>182</v>
      </c>
      <c r="O81" s="1" t="s">
        <v>182</v>
      </c>
      <c r="P81" s="1" t="s">
        <v>182</v>
      </c>
      <c r="Q81" s="1" t="s">
        <v>182</v>
      </c>
      <c r="R81" s="1" t="s">
        <v>183</v>
      </c>
      <c r="S81" s="1" t="s">
        <v>183</v>
      </c>
      <c r="T81" s="1" t="s">
        <v>183</v>
      </c>
      <c r="U81" s="1" t="s">
        <v>183</v>
      </c>
      <c r="V81" s="1" t="s">
        <v>183</v>
      </c>
      <c r="W81" s="1" t="s">
        <v>183</v>
      </c>
      <c r="X81" s="1" t="s">
        <v>183</v>
      </c>
      <c r="Y81" s="1" t="s">
        <v>183</v>
      </c>
      <c r="Z81" s="1" t="s">
        <v>182</v>
      </c>
      <c r="AA81" s="1" t="s">
        <v>182</v>
      </c>
      <c r="AB81" s="1" t="s">
        <v>182</v>
      </c>
      <c r="AC81" s="1" t="s">
        <v>182</v>
      </c>
      <c r="AD81" s="1" t="s">
        <v>182</v>
      </c>
      <c r="AE81" s="1" t="s">
        <v>182</v>
      </c>
      <c r="AF81" s="1" t="s">
        <v>183</v>
      </c>
      <c r="AG81" s="1" t="s">
        <v>182</v>
      </c>
      <c r="AH81" s="1" t="s">
        <v>183</v>
      </c>
      <c r="AI81" s="1" t="s">
        <v>183</v>
      </c>
      <c r="AJ81" s="1" t="s">
        <v>182</v>
      </c>
      <c r="AK81" s="1" t="s">
        <v>182</v>
      </c>
      <c r="AL81" s="1" t="s">
        <v>182</v>
      </c>
      <c r="AM81" s="1" t="s">
        <v>182</v>
      </c>
      <c r="AN81" s="1" t="s">
        <v>183</v>
      </c>
      <c r="AO81" s="1" t="s">
        <v>182</v>
      </c>
      <c r="AP81" s="1" t="s">
        <v>183</v>
      </c>
      <c r="AQ81" s="1" t="s">
        <v>183</v>
      </c>
      <c r="AR81" s="1" t="s">
        <v>182</v>
      </c>
      <c r="AS81" s="1" t="s">
        <v>182</v>
      </c>
      <c r="AT81" s="1" t="s">
        <v>183</v>
      </c>
      <c r="AU81" s="1" t="s">
        <v>183</v>
      </c>
      <c r="AV81" s="1" t="s">
        <v>183</v>
      </c>
      <c r="AW81" s="1" t="s">
        <v>183</v>
      </c>
      <c r="AX81" s="1" t="s">
        <v>182</v>
      </c>
      <c r="AY81" s="1" t="s">
        <v>182</v>
      </c>
      <c r="AZ81" s="1" t="s">
        <v>183</v>
      </c>
      <c r="BA81" s="1" t="s">
        <v>183</v>
      </c>
      <c r="BB81" s="1" t="s">
        <v>182</v>
      </c>
      <c r="BC81" s="1" t="s">
        <v>182</v>
      </c>
      <c r="BD81" s="1" t="s">
        <v>301</v>
      </c>
      <c r="BE81" s="1" t="s">
        <v>188</v>
      </c>
      <c r="BF81" s="1" t="s">
        <v>188</v>
      </c>
    </row>
    <row r="82" spans="1:69" ht="13" customHeight="1">
      <c r="A82" s="1" t="s">
        <v>302</v>
      </c>
      <c r="B82" s="36">
        <v>45942</v>
      </c>
      <c r="C82" s="1" t="s">
        <v>185</v>
      </c>
      <c r="D82" s="1" t="s">
        <v>192</v>
      </c>
      <c r="E82" s="1" t="s">
        <v>181</v>
      </c>
      <c r="F82" s="1" t="s">
        <v>182</v>
      </c>
      <c r="G82" s="1" t="s">
        <v>182</v>
      </c>
      <c r="H82" s="1" t="s">
        <v>182</v>
      </c>
      <c r="I82" s="1" t="s">
        <v>182</v>
      </c>
      <c r="J82" s="1" t="s">
        <v>183</v>
      </c>
      <c r="K82" s="1" t="s">
        <v>183</v>
      </c>
      <c r="L82" s="1" t="s">
        <v>183</v>
      </c>
      <c r="M82" s="1" t="s">
        <v>183</v>
      </c>
      <c r="N82" s="1" t="s">
        <v>183</v>
      </c>
      <c r="O82" s="1" t="s">
        <v>183</v>
      </c>
      <c r="P82" s="1" t="s">
        <v>183</v>
      </c>
      <c r="Q82" s="1" t="s">
        <v>183</v>
      </c>
      <c r="R82" s="1" t="s">
        <v>183</v>
      </c>
      <c r="S82" s="1" t="s">
        <v>183</v>
      </c>
      <c r="T82" s="1" t="s">
        <v>182</v>
      </c>
      <c r="U82" s="1" t="s">
        <v>182</v>
      </c>
      <c r="V82" s="1" t="s">
        <v>182</v>
      </c>
      <c r="W82" s="1" t="s">
        <v>182</v>
      </c>
      <c r="X82" s="1" t="s">
        <v>183</v>
      </c>
      <c r="Y82" s="1" t="s">
        <v>183</v>
      </c>
      <c r="Z82" s="1" t="s">
        <v>183</v>
      </c>
      <c r="AA82" s="1" t="s">
        <v>183</v>
      </c>
      <c r="AB82" s="1" t="s">
        <v>183</v>
      </c>
      <c r="AC82" s="1" t="s">
        <v>183</v>
      </c>
      <c r="AD82" s="1" t="s">
        <v>183</v>
      </c>
      <c r="AE82" s="1" t="s">
        <v>183</v>
      </c>
      <c r="AF82" s="1" t="s">
        <v>183</v>
      </c>
      <c r="AG82" s="1" t="s">
        <v>183</v>
      </c>
      <c r="AH82" s="1" t="s">
        <v>183</v>
      </c>
      <c r="AI82" s="1" t="s">
        <v>183</v>
      </c>
      <c r="AJ82" s="1" t="s">
        <v>183</v>
      </c>
      <c r="AK82" s="1" t="s">
        <v>183</v>
      </c>
      <c r="AL82" s="1" t="s">
        <v>183</v>
      </c>
      <c r="AM82" s="1" t="s">
        <v>182</v>
      </c>
      <c r="AN82" s="1" t="s">
        <v>182</v>
      </c>
      <c r="AO82" s="1" t="s">
        <v>182</v>
      </c>
      <c r="AP82" s="1" t="s">
        <v>182</v>
      </c>
      <c r="AQ82" s="1" t="s">
        <v>182</v>
      </c>
      <c r="AR82" s="1" t="s">
        <v>182</v>
      </c>
      <c r="AS82" s="1" t="s">
        <v>182</v>
      </c>
      <c r="AT82" s="1" t="s">
        <v>182</v>
      </c>
      <c r="AU82" s="1" t="s">
        <v>182</v>
      </c>
      <c r="AV82" s="1" t="s">
        <v>182</v>
      </c>
      <c r="AW82" s="1" t="s">
        <v>182</v>
      </c>
      <c r="AX82" s="1" t="s">
        <v>182</v>
      </c>
      <c r="AY82" s="1" t="s">
        <v>182</v>
      </c>
      <c r="AZ82" s="1" t="s">
        <v>182</v>
      </c>
      <c r="BA82" s="1" t="s">
        <v>182</v>
      </c>
      <c r="BB82" s="1" t="s">
        <v>182</v>
      </c>
      <c r="BC82" s="1" t="s">
        <v>182</v>
      </c>
      <c r="BD82" s="1"/>
      <c r="BE82" s="1" t="s">
        <v>149</v>
      </c>
      <c r="BF82" s="1" t="s">
        <v>149</v>
      </c>
    </row>
    <row r="83" spans="1:69" ht="13" customHeight="1">
      <c r="A83" s="1" t="s">
        <v>303</v>
      </c>
      <c r="B83" s="36">
        <v>45937</v>
      </c>
      <c r="C83" s="1" t="s">
        <v>185</v>
      </c>
      <c r="D83" s="1" t="s">
        <v>187</v>
      </c>
      <c r="E83" s="1" t="s">
        <v>181</v>
      </c>
      <c r="F83" s="1" t="s">
        <v>182</v>
      </c>
      <c r="G83" s="1" t="s">
        <v>183</v>
      </c>
      <c r="H83" s="1" t="s">
        <v>183</v>
      </c>
      <c r="I83" s="1" t="s">
        <v>182</v>
      </c>
      <c r="J83" s="1" t="s">
        <v>182</v>
      </c>
      <c r="K83" s="1" t="s">
        <v>182</v>
      </c>
      <c r="L83" s="1" t="s">
        <v>183</v>
      </c>
      <c r="M83" s="1" t="s">
        <v>182</v>
      </c>
      <c r="N83" s="1" t="s">
        <v>183</v>
      </c>
      <c r="O83" s="1" t="s">
        <v>182</v>
      </c>
      <c r="P83" s="1" t="s">
        <v>182</v>
      </c>
      <c r="Q83" s="1" t="s">
        <v>182</v>
      </c>
      <c r="R83" s="1" t="s">
        <v>183</v>
      </c>
      <c r="S83" s="1" t="s">
        <v>182</v>
      </c>
      <c r="T83" s="1" t="s">
        <v>183</v>
      </c>
      <c r="U83" s="1" t="s">
        <v>182</v>
      </c>
      <c r="V83" s="1" t="s">
        <v>182</v>
      </c>
      <c r="W83" s="1" t="s">
        <v>182</v>
      </c>
      <c r="X83" s="1" t="s">
        <v>183</v>
      </c>
      <c r="Y83" s="1" t="s">
        <v>182</v>
      </c>
      <c r="Z83" s="1" t="s">
        <v>183</v>
      </c>
      <c r="AA83" s="1" t="s">
        <v>182</v>
      </c>
      <c r="AB83" s="1" t="s">
        <v>183</v>
      </c>
      <c r="AC83" s="1" t="s">
        <v>182</v>
      </c>
      <c r="AD83" s="1" t="s">
        <v>183</v>
      </c>
      <c r="AE83" s="1" t="s">
        <v>182</v>
      </c>
      <c r="AF83" s="1" t="s">
        <v>183</v>
      </c>
      <c r="AG83" s="1" t="s">
        <v>182</v>
      </c>
      <c r="AH83" s="1" t="s">
        <v>183</v>
      </c>
      <c r="AI83" s="1" t="s">
        <v>182</v>
      </c>
      <c r="AJ83" s="1" t="s">
        <v>183</v>
      </c>
      <c r="AK83" s="1" t="s">
        <v>182</v>
      </c>
      <c r="AL83" s="1" t="s">
        <v>183</v>
      </c>
      <c r="AM83" s="1" t="s">
        <v>182</v>
      </c>
      <c r="AN83" s="1" t="s">
        <v>183</v>
      </c>
      <c r="AO83" s="1" t="s">
        <v>182</v>
      </c>
      <c r="AP83" s="1" t="s">
        <v>183</v>
      </c>
      <c r="AQ83" s="1" t="s">
        <v>182</v>
      </c>
      <c r="AR83" s="1" t="s">
        <v>183</v>
      </c>
      <c r="AS83" s="1" t="s">
        <v>182</v>
      </c>
      <c r="AT83" s="1" t="s">
        <v>183</v>
      </c>
      <c r="AU83" s="1" t="s">
        <v>182</v>
      </c>
      <c r="AV83" s="1" t="s">
        <v>182</v>
      </c>
      <c r="AW83" s="1" t="s">
        <v>182</v>
      </c>
      <c r="AX83" s="1" t="s">
        <v>183</v>
      </c>
      <c r="AY83" s="1" t="s">
        <v>182</v>
      </c>
      <c r="AZ83" s="1" t="s">
        <v>183</v>
      </c>
      <c r="BA83" s="1" t="s">
        <v>182</v>
      </c>
      <c r="BB83" s="1" t="s">
        <v>183</v>
      </c>
      <c r="BC83" s="1" t="s">
        <v>182</v>
      </c>
      <c r="BE83" s="1" t="s">
        <v>185</v>
      </c>
      <c r="BF83" s="1" t="s">
        <v>185</v>
      </c>
    </row>
    <row r="84" spans="1:69" ht="13" customHeight="1">
      <c r="A84" s="1" t="s">
        <v>304</v>
      </c>
      <c r="B84" s="36">
        <v>45933</v>
      </c>
      <c r="C84" s="1" t="s">
        <v>185</v>
      </c>
      <c r="D84" s="1" t="s">
        <v>187</v>
      </c>
      <c r="E84" s="1" t="s">
        <v>181</v>
      </c>
      <c r="F84" s="1" t="s">
        <v>182</v>
      </c>
      <c r="G84" s="1" t="s">
        <v>182</v>
      </c>
      <c r="H84" s="1" t="s">
        <v>183</v>
      </c>
      <c r="I84" s="1" t="s">
        <v>183</v>
      </c>
      <c r="J84" s="1" t="s">
        <v>183</v>
      </c>
      <c r="K84" s="1" t="s">
        <v>183</v>
      </c>
      <c r="L84" s="1" t="s">
        <v>183</v>
      </c>
      <c r="M84" s="1" t="s">
        <v>183</v>
      </c>
      <c r="N84" s="1" t="s">
        <v>183</v>
      </c>
      <c r="O84" s="1" t="s">
        <v>183</v>
      </c>
      <c r="P84" s="1" t="s">
        <v>183</v>
      </c>
      <c r="Q84" s="1" t="s">
        <v>183</v>
      </c>
      <c r="R84" s="1" t="s">
        <v>182</v>
      </c>
      <c r="S84" s="1" t="s">
        <v>182</v>
      </c>
      <c r="T84" s="1" t="s">
        <v>182</v>
      </c>
      <c r="U84" s="1" t="s">
        <v>182</v>
      </c>
      <c r="V84" s="1" t="s">
        <v>182</v>
      </c>
      <c r="W84" s="1" t="s">
        <v>182</v>
      </c>
      <c r="X84" s="1" t="s">
        <v>182</v>
      </c>
      <c r="Y84" s="1" t="s">
        <v>182</v>
      </c>
      <c r="Z84" s="1" t="s">
        <v>183</v>
      </c>
      <c r="AA84" s="1" t="s">
        <v>183</v>
      </c>
      <c r="AB84" s="1" t="s">
        <v>183</v>
      </c>
      <c r="AC84" s="1" t="s">
        <v>183</v>
      </c>
      <c r="AD84" s="1" t="s">
        <v>183</v>
      </c>
      <c r="AE84" s="1" t="s">
        <v>182</v>
      </c>
      <c r="AF84" s="1" t="s">
        <v>183</v>
      </c>
      <c r="AG84" s="1" t="s">
        <v>183</v>
      </c>
      <c r="AH84" s="1" t="s">
        <v>182</v>
      </c>
      <c r="AI84" s="1" t="s">
        <v>183</v>
      </c>
      <c r="AJ84" s="1" t="s">
        <v>183</v>
      </c>
      <c r="AK84" s="1" t="s">
        <v>183</v>
      </c>
      <c r="AL84" s="1" t="s">
        <v>183</v>
      </c>
      <c r="AM84" s="1" t="s">
        <v>183</v>
      </c>
      <c r="AN84" s="1" t="s">
        <v>183</v>
      </c>
      <c r="AO84" s="1" t="s">
        <v>183</v>
      </c>
      <c r="AP84" s="1" t="s">
        <v>183</v>
      </c>
      <c r="AQ84" s="1" t="s">
        <v>183</v>
      </c>
      <c r="AR84" s="1" t="s">
        <v>183</v>
      </c>
      <c r="AS84" s="1" t="s">
        <v>183</v>
      </c>
      <c r="AT84" s="1" t="s">
        <v>183</v>
      </c>
      <c r="AU84" s="1" t="s">
        <v>183</v>
      </c>
      <c r="AV84" s="1" t="s">
        <v>183</v>
      </c>
      <c r="AW84" s="1" t="s">
        <v>183</v>
      </c>
      <c r="AX84" s="1" t="s">
        <v>182</v>
      </c>
      <c r="AY84" s="1" t="s">
        <v>182</v>
      </c>
      <c r="AZ84" s="1" t="s">
        <v>183</v>
      </c>
      <c r="BA84" s="1" t="s">
        <v>183</v>
      </c>
      <c r="BB84" s="1" t="s">
        <v>183</v>
      </c>
      <c r="BC84" s="1" t="s">
        <v>183</v>
      </c>
      <c r="BE84" s="1" t="s">
        <v>179</v>
      </c>
      <c r="BF84" s="1" t="s">
        <v>188</v>
      </c>
    </row>
    <row r="85" spans="1:69" ht="13" customHeight="1">
      <c r="A85" s="1" t="s">
        <v>305</v>
      </c>
      <c r="B85" s="36">
        <v>45933</v>
      </c>
      <c r="C85" s="1" t="s">
        <v>188</v>
      </c>
      <c r="D85" s="1" t="s">
        <v>187</v>
      </c>
      <c r="E85" s="1" t="s">
        <v>181</v>
      </c>
      <c r="F85" s="1" t="s">
        <v>183</v>
      </c>
      <c r="G85" s="1" t="s">
        <v>183</v>
      </c>
      <c r="H85" s="1" t="s">
        <v>183</v>
      </c>
      <c r="I85" s="1" t="s">
        <v>183</v>
      </c>
      <c r="J85" s="1" t="s">
        <v>182</v>
      </c>
      <c r="K85" s="1" t="s">
        <v>182</v>
      </c>
      <c r="L85" s="1" t="s">
        <v>183</v>
      </c>
      <c r="M85" s="1" t="s">
        <v>182</v>
      </c>
      <c r="N85" s="1" t="s">
        <v>183</v>
      </c>
      <c r="O85" s="1" t="s">
        <v>183</v>
      </c>
      <c r="P85" s="1" t="s">
        <v>183</v>
      </c>
      <c r="Q85" s="1" t="s">
        <v>183</v>
      </c>
      <c r="R85" s="1" t="s">
        <v>182</v>
      </c>
      <c r="S85" s="1" t="s">
        <v>182</v>
      </c>
      <c r="T85" s="1" t="s">
        <v>182</v>
      </c>
      <c r="U85" s="1" t="s">
        <v>182</v>
      </c>
      <c r="V85" s="1" t="s">
        <v>183</v>
      </c>
      <c r="W85" s="1" t="s">
        <v>183</v>
      </c>
      <c r="X85" s="1" t="s">
        <v>183</v>
      </c>
      <c r="Y85" s="1" t="s">
        <v>183</v>
      </c>
      <c r="Z85" s="1" t="s">
        <v>183</v>
      </c>
      <c r="AA85" s="1" t="s">
        <v>183</v>
      </c>
      <c r="AB85" s="1" t="s">
        <v>183</v>
      </c>
      <c r="AC85" s="1" t="s">
        <v>183</v>
      </c>
      <c r="AD85" s="1" t="s">
        <v>183</v>
      </c>
      <c r="AE85" s="1" t="s">
        <v>183</v>
      </c>
      <c r="AF85" s="1" t="s">
        <v>183</v>
      </c>
      <c r="AG85" s="1" t="s">
        <v>183</v>
      </c>
      <c r="AH85" s="1" t="s">
        <v>183</v>
      </c>
      <c r="AI85" s="1" t="s">
        <v>183</v>
      </c>
      <c r="AJ85" s="1" t="s">
        <v>183</v>
      </c>
      <c r="AK85" s="1" t="s">
        <v>183</v>
      </c>
      <c r="AL85" s="1" t="s">
        <v>183</v>
      </c>
      <c r="AM85" s="1" t="s">
        <v>183</v>
      </c>
      <c r="AN85" s="1" t="s">
        <v>183</v>
      </c>
      <c r="AO85" s="1" t="s">
        <v>183</v>
      </c>
      <c r="AP85" s="1" t="s">
        <v>183</v>
      </c>
      <c r="AQ85" s="1" t="s">
        <v>183</v>
      </c>
      <c r="AR85" s="1" t="s">
        <v>183</v>
      </c>
      <c r="AS85" s="1" t="s">
        <v>183</v>
      </c>
      <c r="AT85" s="1" t="s">
        <v>183</v>
      </c>
      <c r="AU85" s="1" t="s">
        <v>183</v>
      </c>
      <c r="AV85" s="1" t="s">
        <v>182</v>
      </c>
      <c r="AW85" s="1" t="s">
        <v>182</v>
      </c>
      <c r="AX85" s="1" t="s">
        <v>183</v>
      </c>
      <c r="AY85" s="1" t="s">
        <v>183</v>
      </c>
      <c r="AZ85" s="1" t="s">
        <v>183</v>
      </c>
      <c r="BA85" s="1" t="s">
        <v>183</v>
      </c>
      <c r="BB85" s="1" t="s">
        <v>182</v>
      </c>
      <c r="BC85" s="1" t="s">
        <v>182</v>
      </c>
      <c r="BE85" s="1" t="s">
        <v>188</v>
      </c>
      <c r="BF85" s="1" t="s">
        <v>185</v>
      </c>
    </row>
    <row r="86" spans="1:69" ht="13">
      <c r="A86" s="1" t="s">
        <v>306</v>
      </c>
      <c r="B86" s="36">
        <v>45936</v>
      </c>
      <c r="C86" s="1" t="s">
        <v>185</v>
      </c>
      <c r="D86" s="1" t="s">
        <v>300</v>
      </c>
      <c r="E86" s="1" t="s">
        <v>181</v>
      </c>
      <c r="F86" s="1" t="s">
        <v>183</v>
      </c>
      <c r="G86" s="1" t="s">
        <v>183</v>
      </c>
      <c r="H86" s="1" t="s">
        <v>182</v>
      </c>
      <c r="I86" s="1" t="s">
        <v>182</v>
      </c>
      <c r="J86" s="1" t="s">
        <v>183</v>
      </c>
      <c r="K86" s="1" t="s">
        <v>183</v>
      </c>
      <c r="L86" s="1" t="s">
        <v>182</v>
      </c>
      <c r="M86" s="1" t="s">
        <v>183</v>
      </c>
      <c r="N86" s="1" t="s">
        <v>183</v>
      </c>
      <c r="O86" s="1" t="s">
        <v>183</v>
      </c>
      <c r="P86" s="1" t="s">
        <v>182</v>
      </c>
      <c r="Q86" s="1" t="s">
        <v>182</v>
      </c>
      <c r="R86" s="1" t="s">
        <v>182</v>
      </c>
      <c r="S86" s="1" t="s">
        <v>182</v>
      </c>
      <c r="T86" s="1" t="s">
        <v>183</v>
      </c>
      <c r="U86" s="1" t="s">
        <v>183</v>
      </c>
      <c r="V86" s="1" t="s">
        <v>183</v>
      </c>
      <c r="W86" s="1" t="s">
        <v>183</v>
      </c>
      <c r="X86" s="1" t="s">
        <v>183</v>
      </c>
      <c r="Y86" s="1" t="s">
        <v>183</v>
      </c>
      <c r="Z86" s="1" t="s">
        <v>183</v>
      </c>
      <c r="AA86" s="1" t="s">
        <v>183</v>
      </c>
      <c r="AB86" s="1" t="s">
        <v>182</v>
      </c>
      <c r="AC86" s="1" t="s">
        <v>183</v>
      </c>
      <c r="AD86" s="1" t="s">
        <v>183</v>
      </c>
      <c r="AE86" s="1" t="s">
        <v>183</v>
      </c>
      <c r="AF86" s="1" t="s">
        <v>183</v>
      </c>
      <c r="AG86" s="1" t="s">
        <v>183</v>
      </c>
      <c r="AH86" s="1" t="s">
        <v>183</v>
      </c>
      <c r="AI86" s="1" t="s">
        <v>183</v>
      </c>
      <c r="AJ86" s="1" t="s">
        <v>183</v>
      </c>
      <c r="AK86" s="1" t="s">
        <v>183</v>
      </c>
      <c r="AL86" s="1" t="s">
        <v>183</v>
      </c>
      <c r="AM86" s="1" t="s">
        <v>183</v>
      </c>
      <c r="AN86" s="1" t="s">
        <v>182</v>
      </c>
      <c r="AO86" s="1" t="s">
        <v>182</v>
      </c>
      <c r="AP86" s="1" t="s">
        <v>183</v>
      </c>
      <c r="AQ86" s="1" t="s">
        <v>183</v>
      </c>
      <c r="AR86" s="1" t="s">
        <v>183</v>
      </c>
      <c r="AS86" s="1" t="s">
        <v>183</v>
      </c>
      <c r="AT86" s="1" t="s">
        <v>183</v>
      </c>
      <c r="AU86" s="1" t="s">
        <v>183</v>
      </c>
      <c r="AV86" s="1" t="s">
        <v>183</v>
      </c>
      <c r="AW86" s="1" t="s">
        <v>183</v>
      </c>
      <c r="AX86" s="1" t="s">
        <v>183</v>
      </c>
      <c r="AY86" s="1" t="s">
        <v>183</v>
      </c>
      <c r="AZ86" s="1" t="s">
        <v>183</v>
      </c>
      <c r="BA86" s="1" t="s">
        <v>183</v>
      </c>
      <c r="BB86" s="1" t="s">
        <v>183</v>
      </c>
      <c r="BC86" s="1" t="s">
        <v>183</v>
      </c>
      <c r="BD86" s="1" t="s">
        <v>307</v>
      </c>
      <c r="BE86" s="1" t="s">
        <v>179</v>
      </c>
      <c r="BF86" s="1" t="s">
        <v>149</v>
      </c>
    </row>
    <row r="87" spans="1:69" ht="13" customHeight="1">
      <c r="A87" s="1" t="s">
        <v>308</v>
      </c>
      <c r="B87" s="36">
        <v>45942</v>
      </c>
      <c r="C87" s="1" t="s">
        <v>185</v>
      </c>
      <c r="D87" s="1" t="s">
        <v>300</v>
      </c>
      <c r="E87" s="1" t="s">
        <v>181</v>
      </c>
      <c r="F87" s="1" t="s">
        <v>182</v>
      </c>
      <c r="G87" s="1" t="s">
        <v>182</v>
      </c>
      <c r="H87" s="1" t="s">
        <v>182</v>
      </c>
      <c r="I87" s="1" t="s">
        <v>182</v>
      </c>
      <c r="J87" s="1" t="s">
        <v>182</v>
      </c>
      <c r="K87" s="1" t="s">
        <v>183</v>
      </c>
      <c r="L87" s="1" t="s">
        <v>183</v>
      </c>
      <c r="M87" s="1" t="s">
        <v>183</v>
      </c>
      <c r="N87" s="1" t="s">
        <v>183</v>
      </c>
      <c r="O87" s="1" t="s">
        <v>183</v>
      </c>
      <c r="P87" s="1" t="s">
        <v>182</v>
      </c>
      <c r="Q87" s="1" t="s">
        <v>182</v>
      </c>
      <c r="R87" s="1" t="s">
        <v>183</v>
      </c>
      <c r="S87" s="1" t="s">
        <v>183</v>
      </c>
      <c r="T87" s="1" t="s">
        <v>183</v>
      </c>
      <c r="U87" s="1" t="s">
        <v>183</v>
      </c>
      <c r="V87" s="1" t="s">
        <v>183</v>
      </c>
      <c r="W87" s="1" t="s">
        <v>183</v>
      </c>
      <c r="X87" s="1" t="s">
        <v>183</v>
      </c>
      <c r="Y87" s="1" t="s">
        <v>183</v>
      </c>
      <c r="Z87" s="1" t="s">
        <v>183</v>
      </c>
      <c r="AA87" s="1" t="s">
        <v>183</v>
      </c>
      <c r="AB87" s="1" t="s">
        <v>183</v>
      </c>
      <c r="AC87" s="1" t="s">
        <v>183</v>
      </c>
      <c r="AD87" s="1" t="s">
        <v>183</v>
      </c>
      <c r="AE87" s="1" t="s">
        <v>183</v>
      </c>
      <c r="AF87" s="1" t="s">
        <v>183</v>
      </c>
      <c r="AG87" s="1" t="s">
        <v>183</v>
      </c>
      <c r="AH87" s="1" t="s">
        <v>182</v>
      </c>
      <c r="AI87" s="1" t="s">
        <v>182</v>
      </c>
      <c r="AJ87" s="1" t="s">
        <v>183</v>
      </c>
      <c r="AK87" s="1" t="s">
        <v>183</v>
      </c>
      <c r="AL87" s="1" t="s">
        <v>183</v>
      </c>
      <c r="AM87" s="1" t="s">
        <v>183</v>
      </c>
      <c r="AN87" s="1" t="s">
        <v>183</v>
      </c>
      <c r="AO87" s="1" t="s">
        <v>183</v>
      </c>
      <c r="AP87" s="1" t="s">
        <v>183</v>
      </c>
      <c r="AQ87" s="1" t="s">
        <v>183</v>
      </c>
      <c r="AR87" s="1" t="s">
        <v>183</v>
      </c>
      <c r="AS87" s="1" t="s">
        <v>183</v>
      </c>
      <c r="AT87" s="1" t="s">
        <v>183</v>
      </c>
      <c r="AU87" s="1" t="s">
        <v>183</v>
      </c>
      <c r="AV87" s="1" t="s">
        <v>183</v>
      </c>
      <c r="AW87" s="1" t="s">
        <v>183</v>
      </c>
      <c r="AX87" s="1" t="s">
        <v>183</v>
      </c>
      <c r="AY87" s="1" t="s">
        <v>183</v>
      </c>
      <c r="AZ87" s="1" t="s">
        <v>183</v>
      </c>
      <c r="BA87" s="1" t="s">
        <v>183</v>
      </c>
      <c r="BB87" s="1" t="s">
        <v>183</v>
      </c>
      <c r="BC87" s="1" t="s">
        <v>183</v>
      </c>
      <c r="BE87" s="1" t="s">
        <v>149</v>
      </c>
      <c r="BF87" s="1" t="s">
        <v>149</v>
      </c>
    </row>
    <row r="88" spans="1:69" ht="13" customHeight="1">
      <c r="A88" s="1" t="s">
        <v>309</v>
      </c>
      <c r="B88" s="36">
        <v>45933</v>
      </c>
      <c r="C88" s="1" t="s">
        <v>185</v>
      </c>
      <c r="D88" s="1" t="s">
        <v>192</v>
      </c>
      <c r="E88" s="1" t="s">
        <v>181</v>
      </c>
      <c r="F88" s="1" t="s">
        <v>183</v>
      </c>
      <c r="G88" s="1" t="s">
        <v>183</v>
      </c>
      <c r="H88" s="1" t="s">
        <v>183</v>
      </c>
      <c r="I88" s="1" t="s">
        <v>183</v>
      </c>
      <c r="J88" s="1" t="s">
        <v>182</v>
      </c>
      <c r="K88" s="1" t="s">
        <v>183</v>
      </c>
      <c r="L88" s="1" t="s">
        <v>183</v>
      </c>
      <c r="M88" s="1" t="s">
        <v>183</v>
      </c>
      <c r="N88" s="1" t="s">
        <v>182</v>
      </c>
      <c r="O88" s="1" t="s">
        <v>182</v>
      </c>
      <c r="P88" s="1" t="s">
        <v>183</v>
      </c>
      <c r="Q88" s="1" t="s">
        <v>183</v>
      </c>
      <c r="R88" s="1" t="s">
        <v>182</v>
      </c>
      <c r="S88" s="1" t="s">
        <v>182</v>
      </c>
      <c r="T88" s="1" t="s">
        <v>182</v>
      </c>
      <c r="U88" s="1" t="s">
        <v>182</v>
      </c>
      <c r="V88" s="1" t="s">
        <v>182</v>
      </c>
      <c r="W88" s="1" t="s">
        <v>182</v>
      </c>
      <c r="X88" s="1" t="s">
        <v>183</v>
      </c>
      <c r="Y88" s="1" t="s">
        <v>183</v>
      </c>
      <c r="Z88" s="1" t="s">
        <v>182</v>
      </c>
      <c r="AA88" s="1" t="s">
        <v>182</v>
      </c>
      <c r="AB88" s="1" t="s">
        <v>182</v>
      </c>
      <c r="AC88" s="1" t="s">
        <v>182</v>
      </c>
      <c r="AD88" s="1" t="s">
        <v>182</v>
      </c>
      <c r="AE88" s="1" t="s">
        <v>182</v>
      </c>
      <c r="AF88" s="1" t="s">
        <v>182</v>
      </c>
      <c r="AG88" s="1" t="s">
        <v>183</v>
      </c>
      <c r="AH88" s="1" t="s">
        <v>183</v>
      </c>
      <c r="AI88" s="1" t="s">
        <v>183</v>
      </c>
      <c r="AJ88" s="1" t="s">
        <v>183</v>
      </c>
      <c r="AK88" s="1" t="s">
        <v>183</v>
      </c>
      <c r="AL88" s="1" t="s">
        <v>183</v>
      </c>
      <c r="AM88" s="1" t="s">
        <v>182</v>
      </c>
      <c r="AN88" s="1" t="s">
        <v>183</v>
      </c>
      <c r="AO88" s="1" t="s">
        <v>183</v>
      </c>
      <c r="AP88" s="1" t="s">
        <v>182</v>
      </c>
      <c r="AQ88" s="1" t="s">
        <v>182</v>
      </c>
      <c r="AR88" s="1" t="s">
        <v>182</v>
      </c>
      <c r="AS88" s="1" t="s">
        <v>182</v>
      </c>
      <c r="AT88" s="1" t="s">
        <v>183</v>
      </c>
      <c r="AU88" s="1" t="s">
        <v>183</v>
      </c>
      <c r="AV88" s="1" t="s">
        <v>182</v>
      </c>
      <c r="AW88" s="1" t="s">
        <v>182</v>
      </c>
      <c r="AX88" s="1" t="s">
        <v>183</v>
      </c>
      <c r="AY88" s="1" t="s">
        <v>183</v>
      </c>
      <c r="AZ88" s="1" t="s">
        <v>183</v>
      </c>
      <c r="BA88" s="1" t="s">
        <v>183</v>
      </c>
      <c r="BB88" s="1" t="s">
        <v>182</v>
      </c>
      <c r="BC88" s="1" t="s">
        <v>182</v>
      </c>
      <c r="BE88" s="1" t="s">
        <v>149</v>
      </c>
      <c r="BF88" s="1" t="s">
        <v>149</v>
      </c>
    </row>
    <row r="89" spans="1:69" ht="13" customHeight="1">
      <c r="A89" s="1" t="s">
        <v>310</v>
      </c>
      <c r="B89" s="43">
        <v>45941</v>
      </c>
      <c r="C89" s="44" t="s">
        <v>179</v>
      </c>
      <c r="D89" s="44" t="s">
        <v>187</v>
      </c>
      <c r="E89" s="44" t="s">
        <v>181</v>
      </c>
      <c r="F89" s="44" t="s">
        <v>183</v>
      </c>
      <c r="G89" s="44" t="s">
        <v>182</v>
      </c>
      <c r="H89" s="44" t="s">
        <v>183</v>
      </c>
      <c r="I89" s="44" t="s">
        <v>183</v>
      </c>
      <c r="J89" s="44" t="s">
        <v>183</v>
      </c>
      <c r="K89" s="44" t="s">
        <v>182</v>
      </c>
      <c r="L89" s="44" t="s">
        <v>182</v>
      </c>
      <c r="M89" s="44" t="s">
        <v>183</v>
      </c>
      <c r="N89" s="44" t="s">
        <v>183</v>
      </c>
      <c r="O89" s="44" t="s">
        <v>182</v>
      </c>
      <c r="P89" s="44" t="s">
        <v>182</v>
      </c>
      <c r="Q89" s="44" t="s">
        <v>183</v>
      </c>
      <c r="R89" s="44" t="s">
        <v>183</v>
      </c>
      <c r="S89" s="44" t="s">
        <v>182</v>
      </c>
      <c r="T89" s="44" t="s">
        <v>183</v>
      </c>
      <c r="U89" s="44" t="s">
        <v>183</v>
      </c>
      <c r="V89" s="44" t="s">
        <v>182</v>
      </c>
      <c r="W89" s="44" t="s">
        <v>183</v>
      </c>
      <c r="X89" s="44" t="s">
        <v>182</v>
      </c>
      <c r="Y89" s="44" t="s">
        <v>183</v>
      </c>
      <c r="Z89" s="44" t="s">
        <v>183</v>
      </c>
      <c r="AA89" s="44" t="s">
        <v>183</v>
      </c>
      <c r="AB89" s="44" t="s">
        <v>183</v>
      </c>
      <c r="AC89" s="44" t="s">
        <v>183</v>
      </c>
      <c r="AD89" s="44" t="s">
        <v>183</v>
      </c>
      <c r="AE89" s="44" t="s">
        <v>182</v>
      </c>
      <c r="AF89" s="44" t="s">
        <v>183</v>
      </c>
      <c r="AG89" s="44" t="s">
        <v>183</v>
      </c>
      <c r="AH89" s="44" t="s">
        <v>183</v>
      </c>
      <c r="AI89" s="44" t="s">
        <v>183</v>
      </c>
      <c r="AJ89" s="44" t="s">
        <v>183</v>
      </c>
      <c r="AK89" s="44" t="s">
        <v>183</v>
      </c>
      <c r="AL89" s="44" t="s">
        <v>183</v>
      </c>
      <c r="AM89" s="44" t="s">
        <v>183</v>
      </c>
      <c r="AN89" s="44" t="s">
        <v>182</v>
      </c>
      <c r="AO89" s="44" t="s">
        <v>183</v>
      </c>
      <c r="AP89" s="44" t="s">
        <v>183</v>
      </c>
      <c r="AQ89" s="44" t="s">
        <v>183</v>
      </c>
      <c r="AR89" s="44" t="s">
        <v>183</v>
      </c>
      <c r="AS89" s="44" t="s">
        <v>183</v>
      </c>
      <c r="AT89" s="44" t="s">
        <v>183</v>
      </c>
      <c r="AU89" s="44" t="s">
        <v>183</v>
      </c>
      <c r="AV89" s="44" t="s">
        <v>183</v>
      </c>
      <c r="AW89" s="44" t="s">
        <v>183</v>
      </c>
      <c r="AX89" s="44" t="s">
        <v>183</v>
      </c>
      <c r="AY89" s="44" t="s">
        <v>183</v>
      </c>
      <c r="AZ89" s="44" t="s">
        <v>183</v>
      </c>
      <c r="BA89" s="44" t="s">
        <v>183</v>
      </c>
      <c r="BB89" s="44" t="s">
        <v>183</v>
      </c>
      <c r="BC89" s="44" t="s">
        <v>183</v>
      </c>
      <c r="BD89" s="44"/>
      <c r="BE89" s="44" t="s">
        <v>179</v>
      </c>
      <c r="BF89" s="44" t="s">
        <v>179</v>
      </c>
      <c r="BG89" s="44"/>
      <c r="BH89" s="44"/>
      <c r="BI89" s="44"/>
      <c r="BJ89" s="44"/>
      <c r="BK89" s="44"/>
      <c r="BL89" s="44"/>
      <c r="BM89" s="44"/>
      <c r="BN89" s="44"/>
      <c r="BO89" s="44"/>
      <c r="BP89" s="44"/>
      <c r="BQ89" s="44"/>
    </row>
    <row r="90" spans="1:69" ht="13" customHeight="1">
      <c r="A90" s="1" t="s">
        <v>311</v>
      </c>
      <c r="B90" s="43"/>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row>
    <row r="91" spans="1:69" ht="13">
      <c r="A91" s="1" t="s">
        <v>312</v>
      </c>
      <c r="B91" s="43">
        <v>45944</v>
      </c>
      <c r="C91" s="44" t="s">
        <v>188</v>
      </c>
      <c r="D91" s="44" t="s">
        <v>180</v>
      </c>
      <c r="E91" s="44" t="s">
        <v>181</v>
      </c>
      <c r="F91" s="44" t="s">
        <v>182</v>
      </c>
      <c r="G91" s="44" t="s">
        <v>182</v>
      </c>
      <c r="H91" s="44" t="s">
        <v>182</v>
      </c>
      <c r="I91" s="44" t="s">
        <v>182</v>
      </c>
      <c r="J91" s="44" t="s">
        <v>182</v>
      </c>
      <c r="K91" s="44" t="s">
        <v>182</v>
      </c>
      <c r="L91" s="44" t="s">
        <v>183</v>
      </c>
      <c r="M91" s="44" t="s">
        <v>183</v>
      </c>
      <c r="N91" s="44" t="s">
        <v>183</v>
      </c>
      <c r="O91" s="44" t="s">
        <v>183</v>
      </c>
      <c r="P91" s="44" t="s">
        <v>182</v>
      </c>
      <c r="Q91" s="44" t="s">
        <v>182</v>
      </c>
      <c r="R91" s="44" t="s">
        <v>183</v>
      </c>
      <c r="S91" s="44" t="s">
        <v>183</v>
      </c>
      <c r="T91" s="44" t="s">
        <v>182</v>
      </c>
      <c r="U91" s="44" t="s">
        <v>182</v>
      </c>
      <c r="V91" s="44" t="s">
        <v>183</v>
      </c>
      <c r="W91" s="44" t="s">
        <v>183</v>
      </c>
      <c r="X91" s="44" t="s">
        <v>183</v>
      </c>
      <c r="Y91" s="44" t="s">
        <v>183</v>
      </c>
      <c r="Z91" s="44" t="s">
        <v>183</v>
      </c>
      <c r="AA91" s="44" t="s">
        <v>183</v>
      </c>
      <c r="AB91" s="44" t="s">
        <v>182</v>
      </c>
      <c r="AC91" s="44" t="s">
        <v>182</v>
      </c>
      <c r="AD91" s="44" t="s">
        <v>182</v>
      </c>
      <c r="AE91" s="44" t="s">
        <v>182</v>
      </c>
      <c r="AF91" s="44" t="s">
        <v>183</v>
      </c>
      <c r="AG91" s="44" t="s">
        <v>183</v>
      </c>
      <c r="AH91" s="44" t="s">
        <v>183</v>
      </c>
      <c r="AI91" s="44" t="s">
        <v>183</v>
      </c>
      <c r="AJ91" s="44" t="s">
        <v>182</v>
      </c>
      <c r="AK91" s="44" t="s">
        <v>182</v>
      </c>
      <c r="AL91" s="44" t="s">
        <v>182</v>
      </c>
      <c r="AM91" s="44" t="s">
        <v>182</v>
      </c>
      <c r="AN91" s="44" t="s">
        <v>182</v>
      </c>
      <c r="AO91" s="44" t="s">
        <v>182</v>
      </c>
      <c r="AP91" s="44" t="s">
        <v>183</v>
      </c>
      <c r="AQ91" s="44" t="s">
        <v>183</v>
      </c>
      <c r="AR91" s="44" t="s">
        <v>183</v>
      </c>
      <c r="AS91" s="44" t="s">
        <v>183</v>
      </c>
      <c r="AT91" s="44" t="s">
        <v>183</v>
      </c>
      <c r="AU91" s="44" t="s">
        <v>183</v>
      </c>
      <c r="AV91" s="44" t="s">
        <v>183</v>
      </c>
      <c r="AW91" s="44" t="s">
        <v>183</v>
      </c>
      <c r="AX91" s="44" t="s">
        <v>183</v>
      </c>
      <c r="AY91" s="44" t="s">
        <v>183</v>
      </c>
      <c r="AZ91" s="44" t="s">
        <v>183</v>
      </c>
      <c r="BA91" s="44" t="s">
        <v>183</v>
      </c>
      <c r="BB91" s="44" t="s">
        <v>183</v>
      </c>
      <c r="BC91" s="44" t="s">
        <v>183</v>
      </c>
      <c r="BD91" s="44" t="s">
        <v>313</v>
      </c>
      <c r="BE91" s="44" t="s">
        <v>179</v>
      </c>
      <c r="BF91" s="44" t="s">
        <v>185</v>
      </c>
      <c r="BG91" s="44"/>
      <c r="BH91" s="44"/>
      <c r="BI91" s="44"/>
      <c r="BJ91" s="44"/>
      <c r="BK91" s="44"/>
      <c r="BL91" s="44"/>
      <c r="BM91" s="44"/>
      <c r="BN91" s="44"/>
      <c r="BO91" s="44"/>
      <c r="BP91" s="44"/>
      <c r="BQ91" s="44"/>
    </row>
    <row r="92" spans="1:69" ht="13" customHeight="1">
      <c r="A92" s="1" t="s">
        <v>314</v>
      </c>
      <c r="B92" s="43">
        <v>45935</v>
      </c>
      <c r="C92" s="44" t="s">
        <v>188</v>
      </c>
      <c r="D92" s="44" t="s">
        <v>192</v>
      </c>
      <c r="E92" s="44" t="s">
        <v>181</v>
      </c>
      <c r="F92" s="44" t="s">
        <v>182</v>
      </c>
      <c r="G92" s="44" t="s">
        <v>182</v>
      </c>
      <c r="H92" s="44" t="s">
        <v>182</v>
      </c>
      <c r="I92" s="44" t="s">
        <v>182</v>
      </c>
      <c r="J92" s="44" t="s">
        <v>182</v>
      </c>
      <c r="K92" s="44" t="s">
        <v>182</v>
      </c>
      <c r="L92" s="44" t="s">
        <v>182</v>
      </c>
      <c r="M92" s="44" t="s">
        <v>182</v>
      </c>
      <c r="N92" s="44" t="s">
        <v>183</v>
      </c>
      <c r="O92" s="44" t="s">
        <v>183</v>
      </c>
      <c r="P92" s="44" t="s">
        <v>183</v>
      </c>
      <c r="Q92" s="44" t="s">
        <v>183</v>
      </c>
      <c r="R92" s="44" t="s">
        <v>182</v>
      </c>
      <c r="S92" s="44" t="s">
        <v>182</v>
      </c>
      <c r="T92" s="44" t="s">
        <v>182</v>
      </c>
      <c r="U92" s="44" t="s">
        <v>182</v>
      </c>
      <c r="V92" s="44" t="s">
        <v>183</v>
      </c>
      <c r="W92" s="44" t="s">
        <v>183</v>
      </c>
      <c r="X92" s="44" t="s">
        <v>183</v>
      </c>
      <c r="Y92" s="44" t="s">
        <v>183</v>
      </c>
      <c r="Z92" s="44" t="s">
        <v>183</v>
      </c>
      <c r="AA92" s="44" t="s">
        <v>183</v>
      </c>
      <c r="AB92" s="44" t="s">
        <v>183</v>
      </c>
      <c r="AC92" s="44" t="s">
        <v>183</v>
      </c>
      <c r="AD92" s="44" t="s">
        <v>183</v>
      </c>
      <c r="AE92" s="44" t="s">
        <v>183</v>
      </c>
      <c r="AF92" s="44" t="s">
        <v>182</v>
      </c>
      <c r="AG92" s="44" t="s">
        <v>182</v>
      </c>
      <c r="AH92" s="44" t="s">
        <v>183</v>
      </c>
      <c r="AI92" s="44" t="s">
        <v>183</v>
      </c>
      <c r="AJ92" s="44" t="s">
        <v>182</v>
      </c>
      <c r="AK92" s="44" t="s">
        <v>182</v>
      </c>
      <c r="AL92" s="44" t="s">
        <v>183</v>
      </c>
      <c r="AM92" s="44" t="s">
        <v>183</v>
      </c>
      <c r="AN92" s="44" t="s">
        <v>183</v>
      </c>
      <c r="AO92" s="44" t="s">
        <v>183</v>
      </c>
      <c r="AP92" s="44" t="s">
        <v>182</v>
      </c>
      <c r="AQ92" s="44" t="s">
        <v>182</v>
      </c>
      <c r="AR92" s="44" t="s">
        <v>182</v>
      </c>
      <c r="AS92" s="44" t="s">
        <v>182</v>
      </c>
      <c r="AT92" s="44" t="s">
        <v>182</v>
      </c>
      <c r="AU92" s="44" t="s">
        <v>182</v>
      </c>
      <c r="AV92" s="44" t="s">
        <v>182</v>
      </c>
      <c r="AW92" s="44" t="s">
        <v>182</v>
      </c>
      <c r="AX92" s="44" t="s">
        <v>182</v>
      </c>
      <c r="AY92" s="44" t="s">
        <v>182</v>
      </c>
      <c r="AZ92" s="44" t="s">
        <v>182</v>
      </c>
      <c r="BA92" s="44" t="s">
        <v>182</v>
      </c>
      <c r="BB92" s="44" t="s">
        <v>182</v>
      </c>
      <c r="BC92" s="44" t="s">
        <v>182</v>
      </c>
      <c r="BD92" s="44"/>
      <c r="BE92" s="44" t="s">
        <v>188</v>
      </c>
      <c r="BF92" s="44" t="s">
        <v>185</v>
      </c>
      <c r="BG92" s="44"/>
      <c r="BH92" s="44"/>
      <c r="BI92" s="44"/>
      <c r="BJ92" s="44"/>
      <c r="BK92" s="44"/>
      <c r="BL92" s="44"/>
      <c r="BM92" s="44"/>
      <c r="BN92" s="44"/>
      <c r="BO92" s="44"/>
      <c r="BP92" s="44"/>
      <c r="BQ92" s="44"/>
    </row>
    <row r="93" spans="1:69" ht="13" customHeight="1">
      <c r="A93" s="1" t="s">
        <v>315</v>
      </c>
      <c r="B93" s="43">
        <v>45933</v>
      </c>
      <c r="C93" s="44" t="s">
        <v>185</v>
      </c>
      <c r="D93" s="44" t="s">
        <v>205</v>
      </c>
      <c r="E93" s="44" t="s">
        <v>181</v>
      </c>
      <c r="F93" s="44" t="s">
        <v>182</v>
      </c>
      <c r="G93" s="44" t="s">
        <v>182</v>
      </c>
      <c r="H93" s="44" t="s">
        <v>182</v>
      </c>
      <c r="I93" s="44" t="s">
        <v>182</v>
      </c>
      <c r="J93" s="44" t="s">
        <v>182</v>
      </c>
      <c r="K93" s="44" t="s">
        <v>182</v>
      </c>
      <c r="L93" s="44" t="s">
        <v>182</v>
      </c>
      <c r="M93" s="44" t="s">
        <v>182</v>
      </c>
      <c r="N93" s="44" t="s">
        <v>182</v>
      </c>
      <c r="O93" s="44" t="s">
        <v>183</v>
      </c>
      <c r="P93" s="44" t="s">
        <v>183</v>
      </c>
      <c r="Q93" s="44" t="s">
        <v>183</v>
      </c>
      <c r="R93" s="44" t="s">
        <v>183</v>
      </c>
      <c r="S93" s="44" t="s">
        <v>183</v>
      </c>
      <c r="T93" s="44" t="s">
        <v>182</v>
      </c>
      <c r="U93" s="44" t="s">
        <v>182</v>
      </c>
      <c r="V93" s="44" t="s">
        <v>183</v>
      </c>
      <c r="W93" s="44" t="s">
        <v>183</v>
      </c>
      <c r="X93" s="44" t="s">
        <v>183</v>
      </c>
      <c r="Y93" s="44" t="s">
        <v>183</v>
      </c>
      <c r="Z93" s="44" t="s">
        <v>183</v>
      </c>
      <c r="AA93" s="44" t="s">
        <v>183</v>
      </c>
      <c r="AB93" s="44" t="s">
        <v>183</v>
      </c>
      <c r="AC93" s="44" t="s">
        <v>183</v>
      </c>
      <c r="AD93" s="44" t="s">
        <v>183</v>
      </c>
      <c r="AE93" s="44" t="s">
        <v>183</v>
      </c>
      <c r="AF93" s="44" t="s">
        <v>183</v>
      </c>
      <c r="AG93" s="44" t="s">
        <v>183</v>
      </c>
      <c r="AH93" s="44" t="s">
        <v>182</v>
      </c>
      <c r="AI93" s="44" t="s">
        <v>182</v>
      </c>
      <c r="AJ93" s="44" t="s">
        <v>182</v>
      </c>
      <c r="AK93" s="44" t="s">
        <v>182</v>
      </c>
      <c r="AL93" s="44" t="s">
        <v>183</v>
      </c>
      <c r="AM93" s="44" t="s">
        <v>183</v>
      </c>
      <c r="AN93" s="44" t="s">
        <v>183</v>
      </c>
      <c r="AO93" s="44" t="s">
        <v>183</v>
      </c>
      <c r="AP93" s="44" t="s">
        <v>183</v>
      </c>
      <c r="AQ93" s="44" t="s">
        <v>183</v>
      </c>
      <c r="AR93" s="44" t="s">
        <v>183</v>
      </c>
      <c r="AS93" s="44" t="s">
        <v>183</v>
      </c>
      <c r="AT93" s="44" t="s">
        <v>183</v>
      </c>
      <c r="AU93" s="44" t="s">
        <v>183</v>
      </c>
      <c r="AV93" s="44" t="s">
        <v>182</v>
      </c>
      <c r="AW93" s="44" t="s">
        <v>182</v>
      </c>
      <c r="AX93" s="44" t="s">
        <v>183</v>
      </c>
      <c r="AY93" s="44" t="s">
        <v>183</v>
      </c>
      <c r="AZ93" s="44" t="s">
        <v>183</v>
      </c>
      <c r="BA93" s="44" t="s">
        <v>183</v>
      </c>
      <c r="BB93" s="44" t="s">
        <v>183</v>
      </c>
      <c r="BC93" s="44" t="s">
        <v>182</v>
      </c>
      <c r="BD93" s="44"/>
      <c r="BE93" s="44" t="s">
        <v>188</v>
      </c>
      <c r="BF93" s="44" t="s">
        <v>179</v>
      </c>
      <c r="BG93" s="44"/>
      <c r="BH93" s="44"/>
      <c r="BI93" s="44"/>
      <c r="BJ93" s="44"/>
      <c r="BK93" s="44"/>
      <c r="BL93" s="44"/>
      <c r="BM93" s="44"/>
      <c r="BN93" s="44"/>
      <c r="BO93" s="44"/>
      <c r="BP93" s="44"/>
      <c r="BQ93" s="44"/>
    </row>
    <row r="94" spans="1:69" ht="13" customHeight="1">
      <c r="A94" s="1" t="s">
        <v>316</v>
      </c>
      <c r="B94" s="43">
        <v>45945</v>
      </c>
      <c r="C94" s="44" t="s">
        <v>185</v>
      </c>
      <c r="D94" s="44" t="s">
        <v>224</v>
      </c>
      <c r="E94" s="44" t="s">
        <v>181</v>
      </c>
      <c r="F94" s="44" t="s">
        <v>182</v>
      </c>
      <c r="G94" s="44" t="s">
        <v>182</v>
      </c>
      <c r="H94" s="44" t="s">
        <v>182</v>
      </c>
      <c r="I94" s="44" t="s">
        <v>182</v>
      </c>
      <c r="J94" s="44" t="s">
        <v>182</v>
      </c>
      <c r="K94" s="44" t="s">
        <v>182</v>
      </c>
      <c r="L94" s="44" t="s">
        <v>183</v>
      </c>
      <c r="M94" s="44" t="s">
        <v>183</v>
      </c>
      <c r="N94" s="44" t="s">
        <v>183</v>
      </c>
      <c r="O94" s="44" t="s">
        <v>183</v>
      </c>
      <c r="P94" s="44" t="s">
        <v>183</v>
      </c>
      <c r="Q94" s="44" t="s">
        <v>183</v>
      </c>
      <c r="R94" s="44" t="s">
        <v>182</v>
      </c>
      <c r="S94" s="44" t="s">
        <v>182</v>
      </c>
      <c r="T94" s="44" t="s">
        <v>182</v>
      </c>
      <c r="U94" s="44" t="s">
        <v>182</v>
      </c>
      <c r="V94" s="44" t="s">
        <v>182</v>
      </c>
      <c r="W94" s="44" t="s">
        <v>182</v>
      </c>
      <c r="X94" s="44" t="s">
        <v>182</v>
      </c>
      <c r="Y94" s="44" t="s">
        <v>182</v>
      </c>
      <c r="Z94" s="44" t="s">
        <v>183</v>
      </c>
      <c r="AA94" s="44" t="s">
        <v>183</v>
      </c>
      <c r="AB94" s="44" t="s">
        <v>183</v>
      </c>
      <c r="AC94" s="44" t="s">
        <v>183</v>
      </c>
      <c r="AD94" s="44" t="s">
        <v>183</v>
      </c>
      <c r="AE94" s="44" t="s">
        <v>183</v>
      </c>
      <c r="AF94" s="44" t="s">
        <v>183</v>
      </c>
      <c r="AG94" s="44" t="s">
        <v>183</v>
      </c>
      <c r="AH94" s="44" t="s">
        <v>183</v>
      </c>
      <c r="AI94" s="44" t="s">
        <v>183</v>
      </c>
      <c r="AJ94" s="44" t="s">
        <v>183</v>
      </c>
      <c r="AK94" s="44" t="s">
        <v>183</v>
      </c>
      <c r="AL94" s="44" t="s">
        <v>183</v>
      </c>
      <c r="AM94" s="44" t="s">
        <v>183</v>
      </c>
      <c r="AN94" s="44" t="s">
        <v>183</v>
      </c>
      <c r="AO94" s="44" t="s">
        <v>183</v>
      </c>
      <c r="AP94" s="44" t="s">
        <v>183</v>
      </c>
      <c r="AQ94" s="44" t="s">
        <v>183</v>
      </c>
      <c r="AR94" s="44" t="s">
        <v>183</v>
      </c>
      <c r="AS94" s="44" t="s">
        <v>183</v>
      </c>
      <c r="AT94" s="44" t="s">
        <v>183</v>
      </c>
      <c r="AU94" s="44" t="s">
        <v>183</v>
      </c>
      <c r="AV94" s="44" t="s">
        <v>183</v>
      </c>
      <c r="AW94" s="44" t="s">
        <v>183</v>
      </c>
      <c r="AX94" s="44" t="s">
        <v>183</v>
      </c>
      <c r="AY94" s="44" t="s">
        <v>183</v>
      </c>
      <c r="AZ94" s="44" t="s">
        <v>183</v>
      </c>
      <c r="BA94" s="44" t="s">
        <v>183</v>
      </c>
      <c r="BB94" s="44" t="s">
        <v>183</v>
      </c>
      <c r="BC94" s="44" t="s">
        <v>183</v>
      </c>
      <c r="BD94" s="44"/>
      <c r="BE94" s="44" t="s">
        <v>188</v>
      </c>
      <c r="BF94" s="44" t="s">
        <v>188</v>
      </c>
      <c r="BG94" s="44"/>
      <c r="BH94" s="44"/>
      <c r="BI94" s="44"/>
      <c r="BJ94" s="44"/>
      <c r="BK94" s="44"/>
      <c r="BL94" s="44"/>
      <c r="BM94" s="44"/>
      <c r="BN94" s="44"/>
      <c r="BO94" s="44"/>
      <c r="BP94" s="44"/>
      <c r="BQ94" s="44"/>
    </row>
    <row r="95" spans="1:69" ht="13" customHeight="1">
      <c r="A95" s="1" t="s">
        <v>317</v>
      </c>
      <c r="B95" s="43">
        <v>45942</v>
      </c>
      <c r="C95" s="44" t="s">
        <v>179</v>
      </c>
      <c r="D95" s="44" t="s">
        <v>205</v>
      </c>
      <c r="E95" s="44" t="s">
        <v>181</v>
      </c>
      <c r="F95" s="44" t="s">
        <v>183</v>
      </c>
      <c r="G95" s="44" t="s">
        <v>183</v>
      </c>
      <c r="H95" s="44" t="s">
        <v>183</v>
      </c>
      <c r="I95" s="44" t="s">
        <v>183</v>
      </c>
      <c r="J95" s="44" t="s">
        <v>183</v>
      </c>
      <c r="K95" s="44" t="s">
        <v>183</v>
      </c>
      <c r="L95" s="44" t="s">
        <v>183</v>
      </c>
      <c r="M95" s="44" t="s">
        <v>183</v>
      </c>
      <c r="N95" s="44" t="s">
        <v>183</v>
      </c>
      <c r="O95" s="44" t="s">
        <v>183</v>
      </c>
      <c r="P95" s="44" t="s">
        <v>183</v>
      </c>
      <c r="Q95" s="44" t="s">
        <v>183</v>
      </c>
      <c r="R95" s="44" t="s">
        <v>183</v>
      </c>
      <c r="S95" s="44" t="s">
        <v>183</v>
      </c>
      <c r="T95" s="44" t="s">
        <v>183</v>
      </c>
      <c r="U95" s="44" t="s">
        <v>183</v>
      </c>
      <c r="V95" s="44" t="s">
        <v>183</v>
      </c>
      <c r="W95" s="44" t="s">
        <v>183</v>
      </c>
      <c r="X95" s="44" t="s">
        <v>183</v>
      </c>
      <c r="Y95" s="44" t="s">
        <v>183</v>
      </c>
      <c r="Z95" s="44" t="s">
        <v>183</v>
      </c>
      <c r="AA95" s="44" t="s">
        <v>183</v>
      </c>
      <c r="AB95" s="44" t="s">
        <v>183</v>
      </c>
      <c r="AC95" s="44" t="s">
        <v>183</v>
      </c>
      <c r="AD95" s="44" t="s">
        <v>183</v>
      </c>
      <c r="AE95" s="44" t="s">
        <v>183</v>
      </c>
      <c r="AF95" s="44" t="s">
        <v>183</v>
      </c>
      <c r="AG95" s="44" t="s">
        <v>183</v>
      </c>
      <c r="AH95" s="44" t="s">
        <v>183</v>
      </c>
      <c r="AI95" s="44" t="s">
        <v>183</v>
      </c>
      <c r="AJ95" s="44" t="s">
        <v>183</v>
      </c>
      <c r="AK95" s="44" t="s">
        <v>183</v>
      </c>
      <c r="AL95" s="44" t="s">
        <v>183</v>
      </c>
      <c r="AM95" s="44" t="s">
        <v>183</v>
      </c>
      <c r="AN95" s="44" t="s">
        <v>183</v>
      </c>
      <c r="AO95" s="44" t="s">
        <v>183</v>
      </c>
      <c r="AP95" s="44" t="s">
        <v>183</v>
      </c>
      <c r="AQ95" s="44" t="s">
        <v>183</v>
      </c>
      <c r="AR95" s="44" t="s">
        <v>183</v>
      </c>
      <c r="AS95" s="44" t="s">
        <v>183</v>
      </c>
      <c r="AT95" s="44" t="s">
        <v>183</v>
      </c>
      <c r="AU95" s="44" t="s">
        <v>183</v>
      </c>
      <c r="AV95" s="44" t="s">
        <v>183</v>
      </c>
      <c r="AW95" s="44" t="s">
        <v>183</v>
      </c>
      <c r="AX95" s="44" t="s">
        <v>183</v>
      </c>
      <c r="AY95" s="44" t="s">
        <v>183</v>
      </c>
      <c r="AZ95" s="44" t="s">
        <v>183</v>
      </c>
      <c r="BA95" s="44" t="s">
        <v>183</v>
      </c>
      <c r="BB95" s="44" t="s">
        <v>183</v>
      </c>
      <c r="BC95" s="44" t="s">
        <v>183</v>
      </c>
      <c r="BD95" s="44"/>
      <c r="BE95" s="44" t="s">
        <v>185</v>
      </c>
      <c r="BF95" s="44" t="s">
        <v>149</v>
      </c>
      <c r="BG95" s="44"/>
      <c r="BH95" s="44"/>
      <c r="BI95" s="44"/>
      <c r="BJ95" s="44"/>
      <c r="BK95" s="44"/>
      <c r="BL95" s="44"/>
      <c r="BM95" s="44"/>
      <c r="BN95" s="44"/>
      <c r="BO95" s="44"/>
      <c r="BP95" s="44"/>
      <c r="BQ95" s="44"/>
    </row>
    <row r="96" spans="1:69" ht="13" customHeight="1">
      <c r="A96" s="1" t="s">
        <v>318</v>
      </c>
      <c r="B96" s="43">
        <v>45945</v>
      </c>
      <c r="C96" s="44" t="s">
        <v>185</v>
      </c>
      <c r="D96" s="44" t="s">
        <v>180</v>
      </c>
      <c r="E96" s="44" t="s">
        <v>181</v>
      </c>
      <c r="F96" s="44" t="s">
        <v>183</v>
      </c>
      <c r="G96" s="44" t="s">
        <v>183</v>
      </c>
      <c r="H96" s="44" t="s">
        <v>183</v>
      </c>
      <c r="I96" s="44" t="s">
        <v>183</v>
      </c>
      <c r="J96" s="44" t="s">
        <v>182</v>
      </c>
      <c r="K96" s="44" t="s">
        <v>182</v>
      </c>
      <c r="L96" s="44" t="s">
        <v>183</v>
      </c>
      <c r="M96" s="44" t="s">
        <v>183</v>
      </c>
      <c r="N96" s="44" t="s">
        <v>183</v>
      </c>
      <c r="O96" s="44" t="s">
        <v>183</v>
      </c>
      <c r="P96" s="44" t="s">
        <v>183</v>
      </c>
      <c r="Q96" s="44" t="s">
        <v>183</v>
      </c>
      <c r="R96" s="44" t="s">
        <v>182</v>
      </c>
      <c r="S96" s="44" t="s">
        <v>182</v>
      </c>
      <c r="T96" s="44" t="s">
        <v>182</v>
      </c>
      <c r="U96" s="44" t="s">
        <v>182</v>
      </c>
      <c r="V96" s="44" t="s">
        <v>182</v>
      </c>
      <c r="W96" s="44" t="s">
        <v>182</v>
      </c>
      <c r="X96" s="44" t="s">
        <v>183</v>
      </c>
      <c r="Y96" s="44" t="s">
        <v>183</v>
      </c>
      <c r="Z96" s="44" t="s">
        <v>183</v>
      </c>
      <c r="AA96" s="44" t="s">
        <v>183</v>
      </c>
      <c r="AB96" s="44" t="s">
        <v>183</v>
      </c>
      <c r="AC96" s="44" t="s">
        <v>183</v>
      </c>
      <c r="AD96" s="44" t="s">
        <v>183</v>
      </c>
      <c r="AE96" s="44" t="s">
        <v>183</v>
      </c>
      <c r="AF96" s="44" t="s">
        <v>183</v>
      </c>
      <c r="AG96" s="44" t="s">
        <v>183</v>
      </c>
      <c r="AH96" s="44" t="s">
        <v>182</v>
      </c>
      <c r="AI96" s="44" t="s">
        <v>182</v>
      </c>
      <c r="AJ96" s="44" t="s">
        <v>183</v>
      </c>
      <c r="AK96" s="44" t="s">
        <v>183</v>
      </c>
      <c r="AL96" s="44" t="s">
        <v>182</v>
      </c>
      <c r="AM96" s="44" t="s">
        <v>182</v>
      </c>
      <c r="AN96" s="44" t="s">
        <v>182</v>
      </c>
      <c r="AO96" s="44" t="s">
        <v>182</v>
      </c>
      <c r="AP96" s="44" t="s">
        <v>183</v>
      </c>
      <c r="AQ96" s="44" t="s">
        <v>183</v>
      </c>
      <c r="AR96" s="44" t="s">
        <v>183</v>
      </c>
      <c r="AS96" s="44" t="s">
        <v>183</v>
      </c>
      <c r="AT96" s="44" t="s">
        <v>183</v>
      </c>
      <c r="AU96" s="44" t="s">
        <v>183</v>
      </c>
      <c r="AV96" s="44" t="s">
        <v>182</v>
      </c>
      <c r="AW96" s="44" t="s">
        <v>182</v>
      </c>
      <c r="AX96" s="44" t="s">
        <v>183</v>
      </c>
      <c r="AY96" s="44" t="s">
        <v>183</v>
      </c>
      <c r="AZ96" s="44" t="s">
        <v>183</v>
      </c>
      <c r="BA96" s="44" t="s">
        <v>183</v>
      </c>
      <c r="BB96" s="44" t="s">
        <v>183</v>
      </c>
      <c r="BC96" s="44" t="s">
        <v>183</v>
      </c>
      <c r="BD96" s="44"/>
      <c r="BE96" s="44" t="s">
        <v>149</v>
      </c>
      <c r="BF96" s="44" t="s">
        <v>149</v>
      </c>
      <c r="BG96" s="44"/>
      <c r="BH96" s="44"/>
      <c r="BI96" s="44"/>
      <c r="BJ96" s="44"/>
      <c r="BK96" s="44"/>
      <c r="BL96" s="44"/>
      <c r="BM96" s="44"/>
      <c r="BN96" s="44"/>
      <c r="BO96" s="44"/>
      <c r="BP96" s="44"/>
      <c r="BQ96" s="44"/>
    </row>
    <row r="97" spans="1:69" ht="13">
      <c r="A97" s="1" t="s">
        <v>319</v>
      </c>
      <c r="B97" s="36">
        <v>45937</v>
      </c>
      <c r="C97" s="1" t="s">
        <v>188</v>
      </c>
      <c r="D97" s="1" t="s">
        <v>187</v>
      </c>
      <c r="E97" s="1" t="s">
        <v>181</v>
      </c>
      <c r="F97" s="1" t="s">
        <v>183</v>
      </c>
      <c r="G97" s="1" t="s">
        <v>183</v>
      </c>
      <c r="H97" s="1" t="s">
        <v>183</v>
      </c>
      <c r="I97" s="1" t="s">
        <v>183</v>
      </c>
      <c r="J97" s="1" t="s">
        <v>183</v>
      </c>
      <c r="K97" s="1" t="s">
        <v>183</v>
      </c>
      <c r="L97" s="1" t="s">
        <v>182</v>
      </c>
      <c r="M97" s="1" t="s">
        <v>182</v>
      </c>
      <c r="N97" s="1" t="s">
        <v>182</v>
      </c>
      <c r="O97" s="1" t="s">
        <v>182</v>
      </c>
      <c r="P97" s="1" t="s">
        <v>183</v>
      </c>
      <c r="Q97" s="1" t="s">
        <v>183</v>
      </c>
      <c r="R97" s="1" t="s">
        <v>183</v>
      </c>
      <c r="S97" s="1" t="s">
        <v>183</v>
      </c>
      <c r="T97" s="1" t="s">
        <v>182</v>
      </c>
      <c r="U97" s="1" t="s">
        <v>182</v>
      </c>
      <c r="V97" s="1" t="s">
        <v>182</v>
      </c>
      <c r="W97" s="1" t="s">
        <v>182</v>
      </c>
      <c r="X97" s="1" t="s">
        <v>182</v>
      </c>
      <c r="Y97" s="1" t="s">
        <v>182</v>
      </c>
      <c r="Z97" s="1" t="s">
        <v>183</v>
      </c>
      <c r="AA97" s="1" t="s">
        <v>183</v>
      </c>
      <c r="AB97" s="1" t="s">
        <v>183</v>
      </c>
      <c r="AC97" s="1" t="s">
        <v>183</v>
      </c>
      <c r="AD97" s="1" t="s">
        <v>183</v>
      </c>
      <c r="AE97" s="1" t="s">
        <v>183</v>
      </c>
      <c r="AF97" s="1" t="s">
        <v>183</v>
      </c>
      <c r="AG97" s="1" t="s">
        <v>183</v>
      </c>
      <c r="AH97" s="1" t="s">
        <v>183</v>
      </c>
      <c r="AI97" s="1" t="s">
        <v>183</v>
      </c>
      <c r="AJ97" s="1" t="s">
        <v>183</v>
      </c>
      <c r="AK97" s="1" t="s">
        <v>183</v>
      </c>
      <c r="AL97" s="1" t="s">
        <v>183</v>
      </c>
      <c r="AM97" s="1" t="s">
        <v>183</v>
      </c>
      <c r="AN97" s="1" t="s">
        <v>182</v>
      </c>
      <c r="AO97" s="1" t="s">
        <v>182</v>
      </c>
      <c r="AP97" s="1" t="s">
        <v>182</v>
      </c>
      <c r="AQ97" s="1" t="s">
        <v>182</v>
      </c>
      <c r="AR97" s="1" t="s">
        <v>183</v>
      </c>
      <c r="AS97" s="1" t="s">
        <v>183</v>
      </c>
      <c r="AT97" s="1" t="s">
        <v>183</v>
      </c>
      <c r="AU97" s="1" t="s">
        <v>183</v>
      </c>
      <c r="AV97" s="1" t="s">
        <v>182</v>
      </c>
      <c r="AW97" s="1" t="s">
        <v>182</v>
      </c>
      <c r="AX97" s="1" t="s">
        <v>183</v>
      </c>
      <c r="AY97" s="1" t="s">
        <v>183</v>
      </c>
      <c r="AZ97" s="1" t="s">
        <v>183</v>
      </c>
      <c r="BA97" s="1" t="s">
        <v>183</v>
      </c>
      <c r="BB97" s="1" t="s">
        <v>183</v>
      </c>
      <c r="BC97" s="1" t="s">
        <v>183</v>
      </c>
      <c r="BD97" s="1" t="s">
        <v>320</v>
      </c>
      <c r="BE97" s="1" t="s">
        <v>188</v>
      </c>
      <c r="BF97" s="1" t="s">
        <v>188</v>
      </c>
    </row>
    <row r="98" spans="1:69" ht="13">
      <c r="A98" s="1" t="s">
        <v>321</v>
      </c>
      <c r="B98" s="43">
        <v>45933</v>
      </c>
      <c r="C98" s="44" t="s">
        <v>185</v>
      </c>
      <c r="D98" s="44" t="s">
        <v>192</v>
      </c>
      <c r="E98" s="44" t="s">
        <v>181</v>
      </c>
      <c r="F98" s="44" t="s">
        <v>182</v>
      </c>
      <c r="G98" s="44" t="s">
        <v>182</v>
      </c>
      <c r="H98" s="44" t="s">
        <v>182</v>
      </c>
      <c r="I98" s="44" t="s">
        <v>182</v>
      </c>
      <c r="J98" s="44" t="s">
        <v>182</v>
      </c>
      <c r="K98" s="44" t="s">
        <v>182</v>
      </c>
      <c r="L98" s="44" t="s">
        <v>183</v>
      </c>
      <c r="M98" s="44" t="s">
        <v>182</v>
      </c>
      <c r="N98" s="44" t="s">
        <v>182</v>
      </c>
      <c r="O98" s="44" t="s">
        <v>182</v>
      </c>
      <c r="P98" s="44" t="s">
        <v>182</v>
      </c>
      <c r="Q98" s="44" t="s">
        <v>182</v>
      </c>
      <c r="R98" s="44" t="s">
        <v>182</v>
      </c>
      <c r="S98" s="44" t="s">
        <v>182</v>
      </c>
      <c r="T98" s="44" t="s">
        <v>182</v>
      </c>
      <c r="U98" s="44" t="s">
        <v>182</v>
      </c>
      <c r="V98" s="44" t="s">
        <v>182</v>
      </c>
      <c r="W98" s="44" t="s">
        <v>182</v>
      </c>
      <c r="X98" s="44" t="s">
        <v>183</v>
      </c>
      <c r="Y98" s="44" t="s">
        <v>183</v>
      </c>
      <c r="Z98" s="44" t="s">
        <v>183</v>
      </c>
      <c r="AA98" s="44" t="s">
        <v>183</v>
      </c>
      <c r="AB98" s="44" t="s">
        <v>183</v>
      </c>
      <c r="AC98" s="44" t="s">
        <v>183</v>
      </c>
      <c r="AD98" s="44" t="s">
        <v>183</v>
      </c>
      <c r="AE98" s="44" t="s">
        <v>183</v>
      </c>
      <c r="AF98" s="44" t="s">
        <v>182</v>
      </c>
      <c r="AG98" s="44" t="s">
        <v>182</v>
      </c>
      <c r="AH98" s="44" t="s">
        <v>183</v>
      </c>
      <c r="AI98" s="44" t="s">
        <v>183</v>
      </c>
      <c r="AJ98" s="44" t="s">
        <v>182</v>
      </c>
      <c r="AK98" s="44" t="s">
        <v>182</v>
      </c>
      <c r="AL98" s="44" t="s">
        <v>183</v>
      </c>
      <c r="AM98" s="44" t="s">
        <v>183</v>
      </c>
      <c r="AN98" s="44" t="s">
        <v>182</v>
      </c>
      <c r="AO98" s="44" t="s">
        <v>182</v>
      </c>
      <c r="AP98" s="44" t="s">
        <v>183</v>
      </c>
      <c r="AQ98" s="44" t="s">
        <v>183</v>
      </c>
      <c r="AR98" s="44" t="s">
        <v>182</v>
      </c>
      <c r="AS98" s="44" t="s">
        <v>182</v>
      </c>
      <c r="AT98" s="44" t="s">
        <v>183</v>
      </c>
      <c r="AU98" s="44" t="s">
        <v>183</v>
      </c>
      <c r="AV98" s="44" t="s">
        <v>183</v>
      </c>
      <c r="AW98" s="44" t="s">
        <v>182</v>
      </c>
      <c r="AX98" s="44" t="s">
        <v>182</v>
      </c>
      <c r="AY98" s="44" t="s">
        <v>182</v>
      </c>
      <c r="AZ98" s="44" t="s">
        <v>182</v>
      </c>
      <c r="BA98" s="44" t="s">
        <v>182</v>
      </c>
      <c r="BB98" s="44" t="s">
        <v>183</v>
      </c>
      <c r="BC98" s="44" t="s">
        <v>183</v>
      </c>
      <c r="BD98" s="44" t="s">
        <v>322</v>
      </c>
      <c r="BE98" s="44" t="s">
        <v>149</v>
      </c>
      <c r="BF98" s="44" t="s">
        <v>149</v>
      </c>
      <c r="BG98" s="44"/>
      <c r="BH98" s="44"/>
      <c r="BI98" s="44"/>
      <c r="BJ98" s="44"/>
      <c r="BK98" s="44"/>
      <c r="BL98" s="44"/>
      <c r="BM98" s="44"/>
      <c r="BN98" s="44"/>
      <c r="BO98" s="44"/>
      <c r="BP98" s="44"/>
      <c r="BQ98" s="44"/>
    </row>
    <row r="99" spans="1:69" ht="13" customHeight="1">
      <c r="A99" s="1" t="s">
        <v>323</v>
      </c>
      <c r="B99" s="36">
        <v>45938</v>
      </c>
      <c r="C99" s="1" t="s">
        <v>185</v>
      </c>
      <c r="D99" s="1" t="s">
        <v>187</v>
      </c>
      <c r="E99" s="1" t="s">
        <v>181</v>
      </c>
      <c r="F99" s="1" t="s">
        <v>183</v>
      </c>
      <c r="G99" s="1" t="s">
        <v>183</v>
      </c>
      <c r="H99" s="1" t="s">
        <v>183</v>
      </c>
      <c r="I99" s="1" t="s">
        <v>183</v>
      </c>
      <c r="J99" s="1" t="s">
        <v>183</v>
      </c>
      <c r="K99" s="1" t="s">
        <v>183</v>
      </c>
      <c r="L99" s="1" t="s">
        <v>183</v>
      </c>
      <c r="M99" s="1" t="s">
        <v>183</v>
      </c>
      <c r="N99" s="1" t="s">
        <v>183</v>
      </c>
      <c r="O99" s="1" t="s">
        <v>183</v>
      </c>
      <c r="P99" s="1" t="s">
        <v>183</v>
      </c>
      <c r="Q99" s="1" t="s">
        <v>183</v>
      </c>
      <c r="R99" s="1" t="s">
        <v>183</v>
      </c>
      <c r="S99" s="1" t="s">
        <v>183</v>
      </c>
      <c r="T99" s="1" t="s">
        <v>183</v>
      </c>
      <c r="U99" s="1" t="s">
        <v>183</v>
      </c>
      <c r="V99" s="1" t="s">
        <v>183</v>
      </c>
      <c r="W99" s="1" t="s">
        <v>183</v>
      </c>
      <c r="X99" s="1" t="s">
        <v>183</v>
      </c>
      <c r="Y99" s="1" t="s">
        <v>183</v>
      </c>
      <c r="Z99" s="1" t="s">
        <v>183</v>
      </c>
      <c r="AA99" s="1" t="s">
        <v>183</v>
      </c>
      <c r="AB99" s="1" t="s">
        <v>183</v>
      </c>
      <c r="AC99" s="1" t="s">
        <v>183</v>
      </c>
      <c r="AD99" s="1" t="s">
        <v>183</v>
      </c>
      <c r="AE99" s="1" t="s">
        <v>183</v>
      </c>
      <c r="AF99" s="1" t="s">
        <v>183</v>
      </c>
      <c r="AG99" s="1" t="s">
        <v>183</v>
      </c>
      <c r="AH99" s="1" t="s">
        <v>183</v>
      </c>
      <c r="AI99" s="1" t="s">
        <v>183</v>
      </c>
      <c r="AJ99" s="1" t="s">
        <v>183</v>
      </c>
      <c r="AK99" s="1" t="s">
        <v>183</v>
      </c>
      <c r="AL99" s="1" t="s">
        <v>183</v>
      </c>
      <c r="AM99" s="1" t="s">
        <v>183</v>
      </c>
      <c r="AN99" s="1" t="s">
        <v>183</v>
      </c>
      <c r="AO99" s="1" t="s">
        <v>183</v>
      </c>
      <c r="AP99" s="1" t="s">
        <v>183</v>
      </c>
      <c r="AQ99" s="1" t="s">
        <v>183</v>
      </c>
      <c r="AR99" s="1" t="s">
        <v>183</v>
      </c>
      <c r="AS99" s="1" t="s">
        <v>183</v>
      </c>
      <c r="AT99" s="1" t="s">
        <v>183</v>
      </c>
      <c r="AU99" s="1" t="s">
        <v>183</v>
      </c>
      <c r="AV99" s="1" t="s">
        <v>183</v>
      </c>
      <c r="AW99" s="1" t="s">
        <v>183</v>
      </c>
      <c r="AX99" s="1" t="s">
        <v>183</v>
      </c>
      <c r="AY99" s="1" t="s">
        <v>183</v>
      </c>
      <c r="AZ99" s="1" t="s">
        <v>183</v>
      </c>
      <c r="BA99" s="1" t="s">
        <v>183</v>
      </c>
      <c r="BB99" s="1" t="s">
        <v>183</v>
      </c>
      <c r="BC99" s="1" t="s">
        <v>183</v>
      </c>
      <c r="BD99" s="1"/>
      <c r="BE99" s="1" t="s">
        <v>179</v>
      </c>
      <c r="BF99" s="1" t="s">
        <v>188</v>
      </c>
    </row>
    <row r="100" spans="1:69" ht="13">
      <c r="A100" s="1" t="s">
        <v>324</v>
      </c>
      <c r="B100" s="43">
        <v>45950</v>
      </c>
      <c r="C100" s="44" t="s">
        <v>188</v>
      </c>
      <c r="D100" s="44" t="s">
        <v>187</v>
      </c>
      <c r="E100" s="44" t="s">
        <v>181</v>
      </c>
      <c r="F100" s="44" t="s">
        <v>183</v>
      </c>
      <c r="G100" s="44" t="s">
        <v>183</v>
      </c>
      <c r="H100" s="44" t="s">
        <v>183</v>
      </c>
      <c r="I100" s="44" t="s">
        <v>183</v>
      </c>
      <c r="J100" s="44" t="s">
        <v>182</v>
      </c>
      <c r="K100" s="44" t="s">
        <v>182</v>
      </c>
      <c r="L100" s="44" t="s">
        <v>182</v>
      </c>
      <c r="M100" s="44" t="s">
        <v>182</v>
      </c>
      <c r="N100" s="44" t="s">
        <v>182</v>
      </c>
      <c r="O100" s="44" t="s">
        <v>182</v>
      </c>
      <c r="P100" s="44" t="s">
        <v>182</v>
      </c>
      <c r="Q100" s="44" t="s">
        <v>182</v>
      </c>
      <c r="R100" s="44" t="s">
        <v>182</v>
      </c>
      <c r="S100" s="44" t="s">
        <v>182</v>
      </c>
      <c r="T100" s="44" t="s">
        <v>182</v>
      </c>
      <c r="U100" s="44" t="s">
        <v>182</v>
      </c>
      <c r="V100" s="44" t="s">
        <v>182</v>
      </c>
      <c r="W100" s="44" t="s">
        <v>182</v>
      </c>
      <c r="X100" s="44" t="s">
        <v>182</v>
      </c>
      <c r="Y100" s="44" t="s">
        <v>182</v>
      </c>
      <c r="Z100" s="44" t="s">
        <v>182</v>
      </c>
      <c r="AA100" s="44" t="s">
        <v>182</v>
      </c>
      <c r="AB100" s="44" t="s">
        <v>182</v>
      </c>
      <c r="AC100" s="44" t="s">
        <v>182</v>
      </c>
      <c r="AD100" s="44" t="s">
        <v>182</v>
      </c>
      <c r="AE100" s="44" t="s">
        <v>182</v>
      </c>
      <c r="AF100" s="44" t="s">
        <v>183</v>
      </c>
      <c r="AG100" s="44" t="s">
        <v>183</v>
      </c>
      <c r="AH100" s="44" t="s">
        <v>183</v>
      </c>
      <c r="AI100" s="44" t="s">
        <v>183</v>
      </c>
      <c r="AJ100" s="44" t="s">
        <v>182</v>
      </c>
      <c r="AK100" s="44" t="s">
        <v>182</v>
      </c>
      <c r="AL100" s="44" t="s">
        <v>182</v>
      </c>
      <c r="AM100" s="44" t="s">
        <v>182</v>
      </c>
      <c r="AN100" s="44" t="s">
        <v>182</v>
      </c>
      <c r="AO100" s="44" t="s">
        <v>182</v>
      </c>
      <c r="AP100" s="44" t="s">
        <v>182</v>
      </c>
      <c r="AQ100" s="44" t="s">
        <v>182</v>
      </c>
      <c r="AR100" s="44" t="s">
        <v>182</v>
      </c>
      <c r="AS100" s="44" t="s">
        <v>182</v>
      </c>
      <c r="AT100" s="44" t="s">
        <v>182</v>
      </c>
      <c r="AU100" s="44" t="s">
        <v>182</v>
      </c>
      <c r="AV100" s="44" t="s">
        <v>182</v>
      </c>
      <c r="AW100" s="44" t="s">
        <v>182</v>
      </c>
      <c r="AX100" s="44" t="s">
        <v>182</v>
      </c>
      <c r="AY100" s="44" t="s">
        <v>182</v>
      </c>
      <c r="AZ100" s="44" t="s">
        <v>182</v>
      </c>
      <c r="BA100" s="44" t="s">
        <v>182</v>
      </c>
      <c r="BB100" s="44" t="s">
        <v>182</v>
      </c>
      <c r="BC100" s="44" t="s">
        <v>182</v>
      </c>
      <c r="BD100" s="44" t="s">
        <v>325</v>
      </c>
      <c r="BE100" s="44" t="s">
        <v>149</v>
      </c>
      <c r="BF100" s="44" t="s">
        <v>149</v>
      </c>
      <c r="BG100" s="44"/>
      <c r="BH100" s="44"/>
      <c r="BI100" s="44"/>
      <c r="BJ100" s="44"/>
      <c r="BK100" s="44"/>
      <c r="BL100" s="44"/>
      <c r="BM100" s="44"/>
      <c r="BN100" s="44"/>
      <c r="BO100" s="44"/>
      <c r="BP100" s="44"/>
      <c r="BQ100" s="44"/>
    </row>
    <row r="101" spans="1:69" ht="13" customHeight="1">
      <c r="A101" s="1" t="s">
        <v>326</v>
      </c>
      <c r="B101" s="36">
        <v>45936</v>
      </c>
      <c r="C101" s="1" t="s">
        <v>185</v>
      </c>
      <c r="D101" s="1" t="s">
        <v>205</v>
      </c>
      <c r="E101" s="1" t="s">
        <v>327</v>
      </c>
      <c r="F101" s="1" t="s">
        <v>182</v>
      </c>
      <c r="G101" s="1" t="s">
        <v>182</v>
      </c>
      <c r="H101" s="1" t="s">
        <v>182</v>
      </c>
      <c r="I101" s="1" t="s">
        <v>182</v>
      </c>
      <c r="J101" s="1" t="s">
        <v>182</v>
      </c>
      <c r="K101" s="1" t="s">
        <v>182</v>
      </c>
      <c r="L101" s="1" t="s">
        <v>182</v>
      </c>
      <c r="M101" s="1" t="s">
        <v>182</v>
      </c>
      <c r="N101" s="1" t="s">
        <v>183</v>
      </c>
      <c r="O101" s="1" t="s">
        <v>183</v>
      </c>
      <c r="P101" s="1" t="s">
        <v>183</v>
      </c>
      <c r="Q101" s="1" t="s">
        <v>183</v>
      </c>
      <c r="R101" s="1" t="s">
        <v>183</v>
      </c>
      <c r="S101" s="1" t="s">
        <v>183</v>
      </c>
      <c r="T101" s="1" t="s">
        <v>183</v>
      </c>
      <c r="U101" s="1" t="s">
        <v>183</v>
      </c>
      <c r="V101" s="1" t="s">
        <v>183</v>
      </c>
      <c r="W101" s="1" t="s">
        <v>183</v>
      </c>
      <c r="X101" s="1" t="s">
        <v>183</v>
      </c>
      <c r="Y101" s="1" t="s">
        <v>183</v>
      </c>
      <c r="Z101" s="1" t="s">
        <v>183</v>
      </c>
      <c r="AA101" s="1" t="s">
        <v>183</v>
      </c>
      <c r="AB101" s="1" t="s">
        <v>182</v>
      </c>
      <c r="AC101" s="1" t="s">
        <v>182</v>
      </c>
      <c r="AD101" s="1" t="s">
        <v>182</v>
      </c>
      <c r="AE101" s="1" t="s">
        <v>183</v>
      </c>
      <c r="AF101" s="1" t="s">
        <v>183</v>
      </c>
      <c r="AG101" s="1" t="s">
        <v>183</v>
      </c>
      <c r="AH101" s="1" t="s">
        <v>183</v>
      </c>
      <c r="AI101" s="1" t="s">
        <v>183</v>
      </c>
      <c r="AJ101" s="1" t="s">
        <v>183</v>
      </c>
      <c r="AK101" s="1" t="s">
        <v>183</v>
      </c>
      <c r="AL101" s="1" t="s">
        <v>182</v>
      </c>
      <c r="AM101" s="1" t="s">
        <v>182</v>
      </c>
      <c r="AN101" s="1" t="s">
        <v>183</v>
      </c>
      <c r="AO101" s="1" t="s">
        <v>183</v>
      </c>
      <c r="AP101" s="1" t="s">
        <v>183</v>
      </c>
      <c r="AQ101" s="1" t="s">
        <v>183</v>
      </c>
      <c r="AR101" s="1" t="s">
        <v>183</v>
      </c>
      <c r="AS101" s="1" t="s">
        <v>183</v>
      </c>
      <c r="AT101" s="1" t="s">
        <v>183</v>
      </c>
      <c r="AU101" s="1" t="s">
        <v>183</v>
      </c>
      <c r="AV101" s="1" t="s">
        <v>183</v>
      </c>
      <c r="AW101" s="1" t="s">
        <v>183</v>
      </c>
      <c r="AX101" s="1" t="s">
        <v>183</v>
      </c>
      <c r="AY101" s="1" t="s">
        <v>183</v>
      </c>
      <c r="AZ101" s="1" t="s">
        <v>182</v>
      </c>
      <c r="BA101" s="1" t="s">
        <v>182</v>
      </c>
      <c r="BB101" s="1" t="s">
        <v>183</v>
      </c>
      <c r="BC101" s="1" t="s">
        <v>183</v>
      </c>
      <c r="BD101" s="1"/>
      <c r="BE101" s="1" t="s">
        <v>149</v>
      </c>
      <c r="BF101" s="1" t="s">
        <v>149</v>
      </c>
    </row>
    <row r="102" spans="1:69" ht="13" customHeight="1">
      <c r="A102" s="1" t="s">
        <v>328</v>
      </c>
      <c r="B102" s="43">
        <v>45933</v>
      </c>
      <c r="C102" s="44" t="s">
        <v>185</v>
      </c>
      <c r="D102" s="44" t="s">
        <v>205</v>
      </c>
      <c r="E102" s="44" t="s">
        <v>181</v>
      </c>
      <c r="F102" s="44" t="s">
        <v>183</v>
      </c>
      <c r="G102" s="44" t="s">
        <v>183</v>
      </c>
      <c r="H102" s="44" t="s">
        <v>182</v>
      </c>
      <c r="I102" s="44" t="s">
        <v>182</v>
      </c>
      <c r="J102" s="44" t="s">
        <v>182</v>
      </c>
      <c r="K102" s="44" t="s">
        <v>182</v>
      </c>
      <c r="L102" s="44" t="s">
        <v>183</v>
      </c>
      <c r="M102" s="44" t="s">
        <v>183</v>
      </c>
      <c r="N102" s="44" t="s">
        <v>182</v>
      </c>
      <c r="O102" s="44" t="s">
        <v>182</v>
      </c>
      <c r="P102" s="44" t="s">
        <v>183</v>
      </c>
      <c r="Q102" s="44" t="s">
        <v>183</v>
      </c>
      <c r="R102" s="44" t="s">
        <v>183</v>
      </c>
      <c r="S102" s="44" t="s">
        <v>182</v>
      </c>
      <c r="T102" s="44" t="s">
        <v>183</v>
      </c>
      <c r="U102" s="44" t="s">
        <v>183</v>
      </c>
      <c r="V102" s="44" t="s">
        <v>183</v>
      </c>
      <c r="W102" s="44" t="s">
        <v>183</v>
      </c>
      <c r="X102" s="44" t="s">
        <v>183</v>
      </c>
      <c r="Y102" s="44" t="s">
        <v>183</v>
      </c>
      <c r="Z102" s="44" t="s">
        <v>183</v>
      </c>
      <c r="AA102" s="44" t="s">
        <v>183</v>
      </c>
      <c r="AB102" s="44" t="s">
        <v>183</v>
      </c>
      <c r="AC102" s="44" t="s">
        <v>183</v>
      </c>
      <c r="AD102" s="44" t="s">
        <v>183</v>
      </c>
      <c r="AE102" s="44" t="s">
        <v>183</v>
      </c>
      <c r="AF102" s="44" t="s">
        <v>183</v>
      </c>
      <c r="AG102" s="44" t="s">
        <v>183</v>
      </c>
      <c r="AH102" s="44" t="s">
        <v>183</v>
      </c>
      <c r="AI102" s="44" t="s">
        <v>183</v>
      </c>
      <c r="AJ102" s="44" t="s">
        <v>183</v>
      </c>
      <c r="AK102" s="44" t="s">
        <v>183</v>
      </c>
      <c r="AL102" s="44" t="s">
        <v>183</v>
      </c>
      <c r="AM102" s="44" t="s">
        <v>183</v>
      </c>
      <c r="AN102" s="44" t="s">
        <v>183</v>
      </c>
      <c r="AO102" s="44" t="s">
        <v>183</v>
      </c>
      <c r="AP102" s="44" t="s">
        <v>183</v>
      </c>
      <c r="AQ102" s="44" t="s">
        <v>183</v>
      </c>
      <c r="AR102" s="44" t="s">
        <v>183</v>
      </c>
      <c r="AS102" s="44" t="s">
        <v>183</v>
      </c>
      <c r="AT102" s="44" t="s">
        <v>183</v>
      </c>
      <c r="AU102" s="44" t="s">
        <v>183</v>
      </c>
      <c r="AV102" s="44" t="s">
        <v>183</v>
      </c>
      <c r="AW102" s="44" t="s">
        <v>183</v>
      </c>
      <c r="AX102" s="44" t="s">
        <v>183</v>
      </c>
      <c r="AY102" s="44" t="s">
        <v>183</v>
      </c>
      <c r="AZ102" s="44" t="s">
        <v>183</v>
      </c>
      <c r="BA102" s="44" t="s">
        <v>183</v>
      </c>
      <c r="BB102" s="44" t="s">
        <v>182</v>
      </c>
      <c r="BC102" s="44" t="s">
        <v>182</v>
      </c>
      <c r="BD102" s="44"/>
      <c r="BE102" s="44" t="s">
        <v>149</v>
      </c>
      <c r="BF102" s="44" t="s">
        <v>149</v>
      </c>
      <c r="BG102" s="44"/>
      <c r="BH102" s="44"/>
      <c r="BI102" s="44"/>
      <c r="BJ102" s="44"/>
      <c r="BK102" s="44"/>
      <c r="BL102" s="44"/>
      <c r="BM102" s="44"/>
      <c r="BN102" s="44"/>
      <c r="BO102" s="44"/>
      <c r="BP102" s="44"/>
      <c r="BQ102" s="44"/>
    </row>
    <row r="103" spans="1:69" ht="13">
      <c r="A103" s="1" t="s">
        <v>329</v>
      </c>
      <c r="B103" s="43">
        <v>45935</v>
      </c>
      <c r="C103" s="44" t="s">
        <v>185</v>
      </c>
      <c r="D103" s="44" t="s">
        <v>192</v>
      </c>
      <c r="E103" s="44" t="s">
        <v>181</v>
      </c>
      <c r="F103" s="44" t="s">
        <v>182</v>
      </c>
      <c r="G103" s="44" t="s">
        <v>183</v>
      </c>
      <c r="H103" s="44" t="s">
        <v>182</v>
      </c>
      <c r="I103" s="44" t="s">
        <v>183</v>
      </c>
      <c r="J103" s="44" t="s">
        <v>182</v>
      </c>
      <c r="K103" s="44" t="s">
        <v>183</v>
      </c>
      <c r="L103" s="44" t="s">
        <v>182</v>
      </c>
      <c r="M103" s="44" t="s">
        <v>183</v>
      </c>
      <c r="N103" s="44" t="s">
        <v>182</v>
      </c>
      <c r="O103" s="44" t="s">
        <v>183</v>
      </c>
      <c r="P103" s="44" t="s">
        <v>182</v>
      </c>
      <c r="Q103" s="44" t="s">
        <v>183</v>
      </c>
      <c r="R103" s="44" t="s">
        <v>182</v>
      </c>
      <c r="S103" s="44" t="s">
        <v>183</v>
      </c>
      <c r="T103" s="44" t="s">
        <v>182</v>
      </c>
      <c r="U103" s="44" t="s">
        <v>183</v>
      </c>
      <c r="V103" s="44" t="s">
        <v>182</v>
      </c>
      <c r="W103" s="44" t="s">
        <v>183</v>
      </c>
      <c r="X103" s="44" t="s">
        <v>182</v>
      </c>
      <c r="Y103" s="44" t="s">
        <v>183</v>
      </c>
      <c r="Z103" s="44" t="s">
        <v>182</v>
      </c>
      <c r="AA103" s="44" t="s">
        <v>183</v>
      </c>
      <c r="AB103" s="44" t="s">
        <v>182</v>
      </c>
      <c r="AC103" s="44" t="s">
        <v>183</v>
      </c>
      <c r="AD103" s="44" t="s">
        <v>182</v>
      </c>
      <c r="AE103" s="44" t="s">
        <v>183</v>
      </c>
      <c r="AF103" s="44" t="s">
        <v>182</v>
      </c>
      <c r="AG103" s="44" t="s">
        <v>183</v>
      </c>
      <c r="AH103" s="44" t="s">
        <v>182</v>
      </c>
      <c r="AI103" s="44" t="s">
        <v>183</v>
      </c>
      <c r="AJ103" s="44" t="s">
        <v>182</v>
      </c>
      <c r="AK103" s="44" t="s">
        <v>183</v>
      </c>
      <c r="AL103" s="44" t="s">
        <v>182</v>
      </c>
      <c r="AM103" s="44" t="s">
        <v>183</v>
      </c>
      <c r="AN103" s="44" t="s">
        <v>182</v>
      </c>
      <c r="AO103" s="44" t="s">
        <v>183</v>
      </c>
      <c r="AP103" s="44" t="s">
        <v>182</v>
      </c>
      <c r="AQ103" s="44" t="s">
        <v>183</v>
      </c>
      <c r="AR103" s="44" t="s">
        <v>182</v>
      </c>
      <c r="AS103" s="44" t="s">
        <v>183</v>
      </c>
      <c r="AT103" s="44" t="s">
        <v>182</v>
      </c>
      <c r="AU103" s="44" t="s">
        <v>183</v>
      </c>
      <c r="AV103" s="44" t="s">
        <v>182</v>
      </c>
      <c r="AW103" s="44" t="s">
        <v>183</v>
      </c>
      <c r="AX103" s="44" t="s">
        <v>182</v>
      </c>
      <c r="AY103" s="44" t="s">
        <v>183</v>
      </c>
      <c r="AZ103" s="44" t="s">
        <v>182</v>
      </c>
      <c r="BA103" s="44" t="s">
        <v>183</v>
      </c>
      <c r="BB103" s="44" t="s">
        <v>182</v>
      </c>
      <c r="BC103" s="44" t="s">
        <v>183</v>
      </c>
      <c r="BD103" s="44" t="s">
        <v>330</v>
      </c>
      <c r="BE103" s="44" t="s">
        <v>149</v>
      </c>
      <c r="BF103" s="44" t="s">
        <v>149</v>
      </c>
      <c r="BG103" s="44"/>
      <c r="BH103" s="44"/>
      <c r="BI103" s="44"/>
      <c r="BJ103" s="44"/>
      <c r="BK103" s="44"/>
      <c r="BL103" s="44"/>
      <c r="BM103" s="44"/>
      <c r="BN103" s="44"/>
      <c r="BO103" s="44"/>
      <c r="BP103" s="44"/>
      <c r="BQ103" s="44"/>
    </row>
    <row r="104" spans="1:69" ht="13" customHeight="1">
      <c r="A104" s="1" t="s">
        <v>331</v>
      </c>
      <c r="B104" s="43">
        <v>45933</v>
      </c>
      <c r="C104" s="44" t="s">
        <v>185</v>
      </c>
      <c r="D104" s="44" t="s">
        <v>180</v>
      </c>
      <c r="E104" s="44" t="s">
        <v>181</v>
      </c>
      <c r="F104" s="44" t="s">
        <v>183</v>
      </c>
      <c r="G104" s="44" t="s">
        <v>183</v>
      </c>
      <c r="H104" s="44" t="s">
        <v>183</v>
      </c>
      <c r="I104" s="44" t="s">
        <v>183</v>
      </c>
      <c r="J104" s="44" t="s">
        <v>183</v>
      </c>
      <c r="K104" s="44" t="s">
        <v>183</v>
      </c>
      <c r="L104" s="44" t="s">
        <v>183</v>
      </c>
      <c r="M104" s="44" t="s">
        <v>183</v>
      </c>
      <c r="N104" s="44" t="s">
        <v>182</v>
      </c>
      <c r="O104" s="44" t="s">
        <v>182</v>
      </c>
      <c r="P104" s="44" t="s">
        <v>183</v>
      </c>
      <c r="Q104" s="44" t="s">
        <v>183</v>
      </c>
      <c r="R104" s="44" t="s">
        <v>182</v>
      </c>
      <c r="S104" s="44" t="s">
        <v>183</v>
      </c>
      <c r="T104" s="44" t="s">
        <v>182</v>
      </c>
      <c r="U104" s="44" t="s">
        <v>183</v>
      </c>
      <c r="V104" s="44" t="s">
        <v>183</v>
      </c>
      <c r="W104" s="44" t="s">
        <v>183</v>
      </c>
      <c r="X104" s="44" t="s">
        <v>183</v>
      </c>
      <c r="Y104" s="44" t="s">
        <v>183</v>
      </c>
      <c r="Z104" s="44" t="s">
        <v>183</v>
      </c>
      <c r="AA104" s="44" t="s">
        <v>183</v>
      </c>
      <c r="AB104" s="44" t="s">
        <v>183</v>
      </c>
      <c r="AC104" s="44" t="s">
        <v>183</v>
      </c>
      <c r="AD104" s="44" t="s">
        <v>183</v>
      </c>
      <c r="AE104" s="44" t="s">
        <v>183</v>
      </c>
      <c r="AF104" s="44" t="s">
        <v>182</v>
      </c>
      <c r="AG104" s="44" t="s">
        <v>182</v>
      </c>
      <c r="AH104" s="44" t="s">
        <v>183</v>
      </c>
      <c r="AI104" s="44" t="s">
        <v>183</v>
      </c>
      <c r="AJ104" s="44" t="s">
        <v>183</v>
      </c>
      <c r="AK104" s="44" t="s">
        <v>183</v>
      </c>
      <c r="AL104" s="44" t="s">
        <v>183</v>
      </c>
      <c r="AM104" s="44" t="s">
        <v>183</v>
      </c>
      <c r="AN104" s="44" t="s">
        <v>183</v>
      </c>
      <c r="AO104" s="44" t="s">
        <v>183</v>
      </c>
      <c r="AP104" s="44" t="s">
        <v>183</v>
      </c>
      <c r="AQ104" s="44" t="s">
        <v>183</v>
      </c>
      <c r="AR104" s="44" t="s">
        <v>183</v>
      </c>
      <c r="AS104" s="44" t="s">
        <v>183</v>
      </c>
      <c r="AT104" s="44" t="s">
        <v>183</v>
      </c>
      <c r="AU104" s="44" t="s">
        <v>183</v>
      </c>
      <c r="AV104" s="44" t="s">
        <v>183</v>
      </c>
      <c r="AW104" s="44" t="s">
        <v>183</v>
      </c>
      <c r="AX104" s="44" t="s">
        <v>183</v>
      </c>
      <c r="AY104" s="44" t="s">
        <v>183</v>
      </c>
      <c r="AZ104" s="44" t="s">
        <v>183</v>
      </c>
      <c r="BA104" s="44" t="s">
        <v>183</v>
      </c>
      <c r="BB104" s="44" t="s">
        <v>183</v>
      </c>
      <c r="BC104" s="44" t="s">
        <v>183</v>
      </c>
      <c r="BD104" s="44"/>
      <c r="BE104" s="44" t="s">
        <v>149</v>
      </c>
      <c r="BF104" s="44" t="s">
        <v>149</v>
      </c>
      <c r="BG104" s="44"/>
      <c r="BH104" s="44"/>
      <c r="BI104" s="44"/>
      <c r="BJ104" s="44"/>
      <c r="BK104" s="44"/>
      <c r="BL104" s="44"/>
      <c r="BM104" s="44"/>
      <c r="BN104" s="44"/>
      <c r="BO104" s="44"/>
      <c r="BP104" s="44"/>
      <c r="BQ104" s="44"/>
    </row>
    <row r="105" spans="1:69" ht="13">
      <c r="A105" s="1" t="s">
        <v>332</v>
      </c>
      <c r="B105" s="36">
        <v>45933</v>
      </c>
      <c r="C105" s="1" t="s">
        <v>188</v>
      </c>
      <c r="D105" s="1" t="s">
        <v>192</v>
      </c>
      <c r="E105" s="1" t="s">
        <v>181</v>
      </c>
      <c r="F105" s="1" t="s">
        <v>182</v>
      </c>
      <c r="G105" s="1" t="s">
        <v>182</v>
      </c>
      <c r="H105" s="1" t="s">
        <v>182</v>
      </c>
      <c r="I105" s="1" t="s">
        <v>182</v>
      </c>
      <c r="J105" s="1" t="s">
        <v>182</v>
      </c>
      <c r="K105" s="1" t="s">
        <v>182</v>
      </c>
      <c r="L105" s="1" t="s">
        <v>183</v>
      </c>
      <c r="M105" s="1" t="s">
        <v>183</v>
      </c>
      <c r="N105" s="1" t="s">
        <v>183</v>
      </c>
      <c r="O105" s="1" t="s">
        <v>183</v>
      </c>
      <c r="P105" s="1" t="s">
        <v>182</v>
      </c>
      <c r="Q105" s="1" t="s">
        <v>182</v>
      </c>
      <c r="R105" s="1" t="s">
        <v>182</v>
      </c>
      <c r="S105" s="1" t="s">
        <v>182</v>
      </c>
      <c r="T105" s="1" t="s">
        <v>182</v>
      </c>
      <c r="U105" s="1" t="s">
        <v>182</v>
      </c>
      <c r="V105" s="1" t="s">
        <v>182</v>
      </c>
      <c r="W105" s="1" t="s">
        <v>182</v>
      </c>
      <c r="X105" s="1" t="s">
        <v>182</v>
      </c>
      <c r="Y105" s="1" t="s">
        <v>183</v>
      </c>
      <c r="Z105" s="1" t="s">
        <v>182</v>
      </c>
      <c r="AA105" s="1" t="s">
        <v>183</v>
      </c>
      <c r="AB105" s="1" t="s">
        <v>183</v>
      </c>
      <c r="AC105" s="1" t="s">
        <v>183</v>
      </c>
      <c r="AD105" s="1" t="s">
        <v>183</v>
      </c>
      <c r="AE105" s="1" t="s">
        <v>183</v>
      </c>
      <c r="AF105" s="1" t="s">
        <v>182</v>
      </c>
      <c r="AG105" s="1" t="s">
        <v>183</v>
      </c>
      <c r="AH105" s="1" t="s">
        <v>182</v>
      </c>
      <c r="AI105" s="1" t="s">
        <v>183</v>
      </c>
      <c r="AJ105" s="1" t="s">
        <v>182</v>
      </c>
      <c r="AK105" s="1" t="s">
        <v>183</v>
      </c>
      <c r="AL105" s="1" t="s">
        <v>183</v>
      </c>
      <c r="AM105" s="1" t="s">
        <v>183</v>
      </c>
      <c r="AN105" s="1" t="s">
        <v>182</v>
      </c>
      <c r="AO105" s="1" t="s">
        <v>183</v>
      </c>
      <c r="AP105" s="1" t="s">
        <v>182</v>
      </c>
      <c r="AQ105" s="1" t="s">
        <v>183</v>
      </c>
      <c r="AR105" s="1" t="s">
        <v>182</v>
      </c>
      <c r="AS105" s="1" t="s">
        <v>183</v>
      </c>
      <c r="AT105" s="1" t="s">
        <v>183</v>
      </c>
      <c r="AU105" s="1" t="s">
        <v>183</v>
      </c>
      <c r="AV105" s="1" t="s">
        <v>183</v>
      </c>
      <c r="AW105" s="1" t="s">
        <v>183</v>
      </c>
      <c r="AX105" s="1" t="s">
        <v>182</v>
      </c>
      <c r="AY105" s="1" t="s">
        <v>182</v>
      </c>
      <c r="AZ105" s="1" t="s">
        <v>182</v>
      </c>
      <c r="BA105" s="1" t="s">
        <v>182</v>
      </c>
      <c r="BB105" s="1" t="s">
        <v>182</v>
      </c>
      <c r="BC105" s="1" t="s">
        <v>182</v>
      </c>
      <c r="BD105" s="1" t="s">
        <v>333</v>
      </c>
      <c r="BE105" s="1" t="s">
        <v>149</v>
      </c>
      <c r="BF105" s="1" t="s">
        <v>149</v>
      </c>
    </row>
    <row r="106" spans="1:69" ht="13" customHeight="1">
      <c r="A106" s="1" t="s">
        <v>334</v>
      </c>
      <c r="B106" s="36">
        <v>45943</v>
      </c>
      <c r="C106" s="1" t="s">
        <v>185</v>
      </c>
      <c r="D106" s="1" t="s">
        <v>192</v>
      </c>
      <c r="E106" s="1" t="s">
        <v>181</v>
      </c>
      <c r="F106" s="1" t="s">
        <v>182</v>
      </c>
      <c r="G106" s="1" t="s">
        <v>183</v>
      </c>
      <c r="H106" s="1" t="s">
        <v>183</v>
      </c>
      <c r="I106" s="1" t="s">
        <v>183</v>
      </c>
      <c r="J106" s="1" t="s">
        <v>183</v>
      </c>
      <c r="K106" s="1" t="s">
        <v>183</v>
      </c>
      <c r="L106" s="1" t="s">
        <v>182</v>
      </c>
      <c r="M106" s="1" t="s">
        <v>183</v>
      </c>
      <c r="N106" s="1" t="s">
        <v>182</v>
      </c>
      <c r="O106" s="1" t="s">
        <v>182</v>
      </c>
      <c r="P106" s="1" t="s">
        <v>183</v>
      </c>
      <c r="Q106" s="1" t="s">
        <v>183</v>
      </c>
      <c r="R106" s="1" t="s">
        <v>182</v>
      </c>
      <c r="S106" s="1" t="s">
        <v>182</v>
      </c>
      <c r="T106" s="1" t="s">
        <v>183</v>
      </c>
      <c r="U106" s="1" t="s">
        <v>183</v>
      </c>
      <c r="V106" s="1" t="s">
        <v>183</v>
      </c>
      <c r="W106" s="1" t="s">
        <v>183</v>
      </c>
      <c r="X106" s="1" t="s">
        <v>183</v>
      </c>
      <c r="Y106" s="1" t="s">
        <v>182</v>
      </c>
      <c r="Z106" s="1" t="s">
        <v>183</v>
      </c>
      <c r="AA106" s="1" t="s">
        <v>183</v>
      </c>
      <c r="AB106" s="1" t="s">
        <v>183</v>
      </c>
      <c r="AC106" s="1" t="s">
        <v>183</v>
      </c>
      <c r="AD106" s="1" t="s">
        <v>183</v>
      </c>
      <c r="AE106" s="1" t="s">
        <v>183</v>
      </c>
      <c r="AF106" s="1" t="s">
        <v>183</v>
      </c>
      <c r="AG106" s="1" t="s">
        <v>183</v>
      </c>
      <c r="AH106" s="1" t="s">
        <v>183</v>
      </c>
      <c r="AI106" s="1" t="s">
        <v>183</v>
      </c>
      <c r="AJ106" s="1" t="s">
        <v>183</v>
      </c>
      <c r="AK106" s="1" t="s">
        <v>183</v>
      </c>
      <c r="AL106" s="1" t="s">
        <v>183</v>
      </c>
      <c r="AM106" s="1" t="s">
        <v>183</v>
      </c>
      <c r="AN106" s="1" t="s">
        <v>183</v>
      </c>
      <c r="AO106" s="1" t="s">
        <v>183</v>
      </c>
      <c r="AP106" s="1" t="s">
        <v>183</v>
      </c>
      <c r="AQ106" s="1" t="s">
        <v>183</v>
      </c>
      <c r="AR106" s="1" t="s">
        <v>183</v>
      </c>
      <c r="AS106" s="1" t="s">
        <v>183</v>
      </c>
      <c r="AT106" s="1" t="s">
        <v>183</v>
      </c>
      <c r="AU106" s="1" t="s">
        <v>183</v>
      </c>
      <c r="AV106" s="1" t="s">
        <v>183</v>
      </c>
      <c r="AW106" s="1" t="s">
        <v>183</v>
      </c>
      <c r="AX106" s="1" t="s">
        <v>183</v>
      </c>
      <c r="AY106" s="1" t="s">
        <v>183</v>
      </c>
      <c r="AZ106" s="1" t="s">
        <v>183</v>
      </c>
      <c r="BA106" s="1" t="s">
        <v>183</v>
      </c>
      <c r="BB106" s="1" t="s">
        <v>183</v>
      </c>
      <c r="BC106" s="1" t="s">
        <v>183</v>
      </c>
      <c r="BD106" s="1"/>
      <c r="BE106" s="1" t="s">
        <v>188</v>
      </c>
      <c r="BF106" s="1" t="s">
        <v>149</v>
      </c>
    </row>
    <row r="107" spans="1:69" ht="13" customHeight="1">
      <c r="A107" s="1" t="s">
        <v>335</v>
      </c>
      <c r="B107" s="36">
        <v>45942</v>
      </c>
      <c r="C107" s="1" t="s">
        <v>185</v>
      </c>
      <c r="D107" s="1" t="s">
        <v>180</v>
      </c>
      <c r="E107" s="1" t="s">
        <v>181</v>
      </c>
      <c r="F107" s="1" t="s">
        <v>182</v>
      </c>
      <c r="G107" s="1" t="s">
        <v>182</v>
      </c>
      <c r="H107" s="1" t="s">
        <v>182</v>
      </c>
      <c r="I107" s="1" t="s">
        <v>182</v>
      </c>
      <c r="J107" s="1" t="s">
        <v>182</v>
      </c>
      <c r="K107" s="1" t="s">
        <v>182</v>
      </c>
      <c r="L107" s="1" t="s">
        <v>182</v>
      </c>
      <c r="M107" s="1" t="s">
        <v>182</v>
      </c>
      <c r="N107" s="1" t="s">
        <v>182</v>
      </c>
      <c r="O107" s="1" t="s">
        <v>182</v>
      </c>
      <c r="P107" s="1" t="s">
        <v>182</v>
      </c>
      <c r="Q107" s="1" t="s">
        <v>182</v>
      </c>
      <c r="R107" s="1" t="s">
        <v>182</v>
      </c>
      <c r="S107" s="1" t="s">
        <v>182</v>
      </c>
      <c r="T107" s="1" t="s">
        <v>182</v>
      </c>
      <c r="U107" s="1" t="s">
        <v>182</v>
      </c>
      <c r="V107" s="1" t="s">
        <v>182</v>
      </c>
      <c r="W107" s="1" t="s">
        <v>182</v>
      </c>
      <c r="X107" s="1" t="s">
        <v>182</v>
      </c>
      <c r="Y107" s="1" t="s">
        <v>182</v>
      </c>
      <c r="Z107" s="1" t="s">
        <v>182</v>
      </c>
      <c r="AA107" s="1" t="s">
        <v>182</v>
      </c>
      <c r="AB107" s="1" t="s">
        <v>182</v>
      </c>
      <c r="AC107" s="1" t="s">
        <v>182</v>
      </c>
      <c r="AD107" s="1" t="s">
        <v>183</v>
      </c>
      <c r="AE107" s="1" t="s">
        <v>182</v>
      </c>
      <c r="AF107" s="1" t="s">
        <v>183</v>
      </c>
      <c r="AG107" s="1" t="s">
        <v>182</v>
      </c>
      <c r="AH107" s="1" t="s">
        <v>182</v>
      </c>
      <c r="AI107" s="1" t="s">
        <v>182</v>
      </c>
      <c r="AJ107" s="1" t="s">
        <v>183</v>
      </c>
      <c r="AK107" s="1" t="s">
        <v>182</v>
      </c>
      <c r="AL107" s="1" t="s">
        <v>183</v>
      </c>
      <c r="AM107" s="1" t="s">
        <v>182</v>
      </c>
      <c r="AN107" s="1" t="s">
        <v>182</v>
      </c>
      <c r="AO107" s="1" t="s">
        <v>182</v>
      </c>
      <c r="AP107" s="1" t="s">
        <v>183</v>
      </c>
      <c r="AQ107" s="1" t="s">
        <v>182</v>
      </c>
      <c r="AR107" s="1" t="s">
        <v>182</v>
      </c>
      <c r="AS107" s="1" t="s">
        <v>182</v>
      </c>
      <c r="AT107" s="1" t="s">
        <v>183</v>
      </c>
      <c r="AU107" s="1" t="s">
        <v>182</v>
      </c>
      <c r="AV107" s="1" t="s">
        <v>183</v>
      </c>
      <c r="AW107" s="1" t="s">
        <v>182</v>
      </c>
      <c r="AX107" s="1" t="s">
        <v>182</v>
      </c>
      <c r="AY107" s="1" t="s">
        <v>182</v>
      </c>
      <c r="AZ107" s="1" t="s">
        <v>183</v>
      </c>
      <c r="BA107" s="1" t="s">
        <v>182</v>
      </c>
      <c r="BB107" s="1" t="s">
        <v>183</v>
      </c>
      <c r="BC107" s="1" t="s">
        <v>182</v>
      </c>
      <c r="BE107" s="1" t="s">
        <v>188</v>
      </c>
      <c r="BF107" s="1" t="s">
        <v>179</v>
      </c>
    </row>
    <row r="108" spans="1:69" ht="13" customHeight="1">
      <c r="A108" s="1" t="s">
        <v>336</v>
      </c>
      <c r="B108" s="43">
        <v>45946</v>
      </c>
      <c r="C108" s="44" t="s">
        <v>185</v>
      </c>
      <c r="D108" s="44" t="s">
        <v>192</v>
      </c>
      <c r="E108" s="44" t="s">
        <v>181</v>
      </c>
      <c r="F108" s="44" t="s">
        <v>182</v>
      </c>
      <c r="G108" s="44" t="s">
        <v>182</v>
      </c>
      <c r="H108" s="44" t="s">
        <v>182</v>
      </c>
      <c r="I108" s="44" t="s">
        <v>182</v>
      </c>
      <c r="J108" s="44" t="s">
        <v>182</v>
      </c>
      <c r="K108" s="44" t="s">
        <v>182</v>
      </c>
      <c r="L108" s="44" t="s">
        <v>182</v>
      </c>
      <c r="M108" s="44" t="s">
        <v>183</v>
      </c>
      <c r="N108" s="44" t="s">
        <v>182</v>
      </c>
      <c r="O108" s="44" t="s">
        <v>183</v>
      </c>
      <c r="P108" s="44" t="s">
        <v>182</v>
      </c>
      <c r="Q108" s="44" t="s">
        <v>182</v>
      </c>
      <c r="R108" s="44" t="s">
        <v>182</v>
      </c>
      <c r="S108" s="44" t="s">
        <v>182</v>
      </c>
      <c r="T108" s="44" t="s">
        <v>182</v>
      </c>
      <c r="U108" s="44" t="s">
        <v>182</v>
      </c>
      <c r="V108" s="44" t="s">
        <v>182</v>
      </c>
      <c r="W108" s="44" t="s">
        <v>182</v>
      </c>
      <c r="X108" s="44" t="s">
        <v>182</v>
      </c>
      <c r="Y108" s="44" t="s">
        <v>182</v>
      </c>
      <c r="Z108" s="44" t="s">
        <v>182</v>
      </c>
      <c r="AA108" s="44" t="s">
        <v>183</v>
      </c>
      <c r="AB108" s="44" t="s">
        <v>182</v>
      </c>
      <c r="AC108" s="44" t="s">
        <v>183</v>
      </c>
      <c r="AD108" s="44" t="s">
        <v>182</v>
      </c>
      <c r="AE108" s="44" t="s">
        <v>183</v>
      </c>
      <c r="AF108" s="44" t="s">
        <v>182</v>
      </c>
      <c r="AG108" s="44" t="s">
        <v>182</v>
      </c>
      <c r="AH108" s="44" t="s">
        <v>182</v>
      </c>
      <c r="AI108" s="44" t="s">
        <v>183</v>
      </c>
      <c r="AJ108" s="44" t="s">
        <v>182</v>
      </c>
      <c r="AK108" s="44" t="s">
        <v>182</v>
      </c>
      <c r="AL108" s="44" t="s">
        <v>182</v>
      </c>
      <c r="AM108" s="44" t="s">
        <v>182</v>
      </c>
      <c r="AN108" s="44" t="s">
        <v>182</v>
      </c>
      <c r="AO108" s="44" t="s">
        <v>183</v>
      </c>
      <c r="AP108" s="44" t="s">
        <v>182</v>
      </c>
      <c r="AQ108" s="44" t="s">
        <v>183</v>
      </c>
      <c r="AR108" s="44" t="s">
        <v>182</v>
      </c>
      <c r="AS108" s="44" t="s">
        <v>183</v>
      </c>
      <c r="AT108" s="44" t="s">
        <v>182</v>
      </c>
      <c r="AU108" s="44" t="s">
        <v>182</v>
      </c>
      <c r="AV108" s="44" t="s">
        <v>182</v>
      </c>
      <c r="AW108" s="44" t="s">
        <v>182</v>
      </c>
      <c r="AX108" s="44" t="s">
        <v>182</v>
      </c>
      <c r="AY108" s="44" t="s">
        <v>182</v>
      </c>
      <c r="AZ108" s="44" t="s">
        <v>182</v>
      </c>
      <c r="BA108" s="44" t="s">
        <v>183</v>
      </c>
      <c r="BB108" s="44" t="s">
        <v>182</v>
      </c>
      <c r="BC108" s="44" t="s">
        <v>182</v>
      </c>
      <c r="BD108" s="44"/>
      <c r="BE108" s="44" t="s">
        <v>179</v>
      </c>
      <c r="BF108" s="44" t="s">
        <v>149</v>
      </c>
      <c r="BG108" s="44"/>
      <c r="BH108" s="44"/>
      <c r="BI108" s="44"/>
      <c r="BJ108" s="44"/>
      <c r="BK108" s="44"/>
      <c r="BL108" s="44"/>
      <c r="BM108" s="44"/>
      <c r="BN108" s="44"/>
      <c r="BO108" s="44"/>
      <c r="BP108" s="44"/>
      <c r="BQ108" s="44"/>
    </row>
    <row r="109" spans="1:69" ht="13" customHeight="1">
      <c r="A109" s="1" t="s">
        <v>337</v>
      </c>
      <c r="B109" s="43">
        <v>45941</v>
      </c>
      <c r="C109" s="44" t="s">
        <v>179</v>
      </c>
      <c r="D109" s="44" t="s">
        <v>192</v>
      </c>
      <c r="E109" s="44" t="s">
        <v>338</v>
      </c>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t="s">
        <v>179</v>
      </c>
      <c r="BF109" s="44" t="s">
        <v>179</v>
      </c>
      <c r="BG109" s="44" t="s">
        <v>339</v>
      </c>
      <c r="BH109" s="44"/>
      <c r="BI109" s="44"/>
      <c r="BJ109" s="44"/>
      <c r="BK109" s="44"/>
      <c r="BL109" s="44"/>
      <c r="BM109" s="44"/>
      <c r="BN109" s="44"/>
      <c r="BO109" s="44"/>
      <c r="BP109" s="44"/>
      <c r="BQ109" s="44"/>
    </row>
    <row r="110" spans="1:69" ht="13" customHeight="1">
      <c r="A110" s="1" t="s">
        <v>340</v>
      </c>
      <c r="B110" s="36">
        <v>45950</v>
      </c>
      <c r="C110" s="1" t="s">
        <v>185</v>
      </c>
      <c r="D110" s="1" t="s">
        <v>187</v>
      </c>
      <c r="E110" s="1" t="s">
        <v>181</v>
      </c>
      <c r="F110" s="1" t="s">
        <v>183</v>
      </c>
      <c r="G110" s="1" t="s">
        <v>183</v>
      </c>
      <c r="H110" s="1" t="s">
        <v>183</v>
      </c>
      <c r="I110" s="1" t="s">
        <v>183</v>
      </c>
      <c r="J110" s="1" t="s">
        <v>182</v>
      </c>
      <c r="K110" s="1" t="s">
        <v>183</v>
      </c>
      <c r="L110" s="1" t="s">
        <v>182</v>
      </c>
      <c r="M110" s="1" t="s">
        <v>182</v>
      </c>
      <c r="N110" s="1" t="s">
        <v>183</v>
      </c>
      <c r="O110" s="1" t="s">
        <v>183</v>
      </c>
      <c r="P110" s="1" t="s">
        <v>183</v>
      </c>
      <c r="Q110" s="1" t="s">
        <v>183</v>
      </c>
      <c r="R110" s="1" t="s">
        <v>183</v>
      </c>
      <c r="S110" s="1" t="s">
        <v>183</v>
      </c>
      <c r="T110" s="1" t="s">
        <v>183</v>
      </c>
      <c r="U110" s="1" t="s">
        <v>183</v>
      </c>
      <c r="V110" s="1" t="s">
        <v>182</v>
      </c>
      <c r="W110" s="1" t="s">
        <v>182</v>
      </c>
      <c r="X110" s="1" t="s">
        <v>182</v>
      </c>
      <c r="Y110" s="1" t="s">
        <v>183</v>
      </c>
      <c r="Z110" s="1" t="s">
        <v>182</v>
      </c>
      <c r="AA110" s="1" t="s">
        <v>182</v>
      </c>
      <c r="AB110" s="1" t="s">
        <v>182</v>
      </c>
      <c r="AC110" s="1" t="s">
        <v>182</v>
      </c>
      <c r="AD110" s="1" t="s">
        <v>183</v>
      </c>
      <c r="AE110" s="1" t="s">
        <v>183</v>
      </c>
      <c r="AF110" s="1" t="s">
        <v>183</v>
      </c>
      <c r="AG110" s="1" t="s">
        <v>183</v>
      </c>
      <c r="AH110" s="1" t="s">
        <v>182</v>
      </c>
      <c r="AI110" s="1" t="s">
        <v>183</v>
      </c>
      <c r="AJ110" s="1" t="s">
        <v>183</v>
      </c>
      <c r="AK110" s="1" t="s">
        <v>183</v>
      </c>
      <c r="AL110" s="1" t="s">
        <v>183</v>
      </c>
      <c r="AM110" s="1" t="s">
        <v>183</v>
      </c>
      <c r="AN110" s="1" t="s">
        <v>183</v>
      </c>
      <c r="AO110" s="1" t="s">
        <v>183</v>
      </c>
      <c r="AP110" s="1" t="s">
        <v>183</v>
      </c>
      <c r="AQ110" s="1" t="s">
        <v>183</v>
      </c>
      <c r="AR110" s="1" t="s">
        <v>183</v>
      </c>
      <c r="AS110" s="1" t="s">
        <v>183</v>
      </c>
      <c r="AT110" s="1" t="s">
        <v>183</v>
      </c>
      <c r="AU110" s="1" t="s">
        <v>183</v>
      </c>
      <c r="AV110" s="1" t="s">
        <v>182</v>
      </c>
      <c r="AW110" s="1" t="s">
        <v>182</v>
      </c>
      <c r="AX110" s="1" t="s">
        <v>182</v>
      </c>
      <c r="AY110" s="1" t="s">
        <v>182</v>
      </c>
      <c r="AZ110" s="1" t="s">
        <v>183</v>
      </c>
      <c r="BA110" s="1" t="s">
        <v>183</v>
      </c>
      <c r="BB110" s="1" t="s">
        <v>183</v>
      </c>
      <c r="BC110" s="1" t="s">
        <v>183</v>
      </c>
      <c r="BE110" s="1" t="s">
        <v>179</v>
      </c>
      <c r="BF110" s="1" t="s">
        <v>149</v>
      </c>
      <c r="BG110" s="1"/>
      <c r="BH110" s="1">
        <v>0</v>
      </c>
    </row>
    <row r="111" spans="1:69" ht="13" customHeight="1">
      <c r="A111" s="1" t="s">
        <v>341</v>
      </c>
      <c r="B111" s="36">
        <v>45940</v>
      </c>
      <c r="C111" s="1" t="s">
        <v>188</v>
      </c>
      <c r="D111" s="1" t="s">
        <v>192</v>
      </c>
      <c r="E111" s="1" t="s">
        <v>181</v>
      </c>
      <c r="F111" s="1" t="s">
        <v>182</v>
      </c>
      <c r="G111" s="1" t="s">
        <v>183</v>
      </c>
      <c r="H111" s="1" t="s">
        <v>182</v>
      </c>
      <c r="I111" s="1" t="s">
        <v>182</v>
      </c>
      <c r="J111" s="1" t="s">
        <v>182</v>
      </c>
      <c r="K111" s="1" t="s">
        <v>183</v>
      </c>
      <c r="L111" s="1" t="s">
        <v>182</v>
      </c>
      <c r="M111" s="1" t="s">
        <v>183</v>
      </c>
      <c r="N111" s="1" t="s">
        <v>182</v>
      </c>
      <c r="O111" s="1" t="s">
        <v>182</v>
      </c>
      <c r="P111" s="1" t="s">
        <v>183</v>
      </c>
      <c r="Q111" s="1" t="s">
        <v>182</v>
      </c>
      <c r="R111" s="1" t="s">
        <v>182</v>
      </c>
      <c r="S111" s="1" t="s">
        <v>182</v>
      </c>
      <c r="T111" s="1" t="s">
        <v>182</v>
      </c>
      <c r="U111" s="1" t="s">
        <v>182</v>
      </c>
      <c r="V111" s="1" t="s">
        <v>182</v>
      </c>
      <c r="W111" s="1" t="s">
        <v>182</v>
      </c>
      <c r="X111" s="1" t="s">
        <v>182</v>
      </c>
      <c r="Y111" s="1" t="s">
        <v>182</v>
      </c>
      <c r="Z111" s="1" t="s">
        <v>183</v>
      </c>
      <c r="AA111" s="1" t="s">
        <v>182</v>
      </c>
      <c r="AB111" s="1" t="s">
        <v>182</v>
      </c>
      <c r="AC111" s="1" t="s">
        <v>183</v>
      </c>
      <c r="AD111" s="1" t="s">
        <v>182</v>
      </c>
      <c r="AE111" s="1" t="s">
        <v>183</v>
      </c>
      <c r="AF111" s="1" t="s">
        <v>183</v>
      </c>
      <c r="AG111" s="1" t="s">
        <v>182</v>
      </c>
      <c r="AH111" s="1" t="s">
        <v>182</v>
      </c>
      <c r="AI111" s="1" t="s">
        <v>182</v>
      </c>
      <c r="AJ111" s="1" t="s">
        <v>183</v>
      </c>
      <c r="AK111" s="1" t="s">
        <v>182</v>
      </c>
      <c r="AL111" s="1" t="s">
        <v>182</v>
      </c>
      <c r="AM111" s="1" t="s">
        <v>182</v>
      </c>
      <c r="AN111" s="1" t="s">
        <v>182</v>
      </c>
      <c r="AO111" s="1" t="s">
        <v>182</v>
      </c>
      <c r="AP111" s="1" t="s">
        <v>183</v>
      </c>
      <c r="AQ111" s="1" t="s">
        <v>183</v>
      </c>
      <c r="AR111" s="1" t="s">
        <v>182</v>
      </c>
      <c r="AS111" s="1" t="s">
        <v>182</v>
      </c>
      <c r="AT111" s="1" t="s">
        <v>183</v>
      </c>
      <c r="AU111" s="1" t="s">
        <v>183</v>
      </c>
      <c r="AV111" s="1" t="s">
        <v>182</v>
      </c>
      <c r="AW111" s="1" t="s">
        <v>182</v>
      </c>
      <c r="AX111" s="1" t="s">
        <v>183</v>
      </c>
      <c r="AY111" s="1" t="s">
        <v>183</v>
      </c>
      <c r="AZ111" s="1" t="s">
        <v>182</v>
      </c>
      <c r="BA111" s="1" t="s">
        <v>182</v>
      </c>
      <c r="BB111" s="1" t="s">
        <v>183</v>
      </c>
      <c r="BC111" s="1" t="s">
        <v>182</v>
      </c>
      <c r="BE111" s="1" t="s">
        <v>149</v>
      </c>
      <c r="BF111" s="1" t="s">
        <v>149</v>
      </c>
    </row>
    <row r="112" spans="1:69" ht="13" customHeight="1">
      <c r="A112" s="1" t="s">
        <v>342</v>
      </c>
      <c r="B112" s="36"/>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E112" s="1"/>
      <c r="BF112" s="1"/>
    </row>
    <row r="113" spans="1:69" ht="13">
      <c r="A113" s="1" t="s">
        <v>343</v>
      </c>
      <c r="B113" s="43">
        <v>45936</v>
      </c>
      <c r="C113" s="44" t="s">
        <v>185</v>
      </c>
      <c r="D113" s="44" t="s">
        <v>192</v>
      </c>
      <c r="E113" s="44" t="s">
        <v>181</v>
      </c>
      <c r="F113" s="44" t="s">
        <v>182</v>
      </c>
      <c r="G113" s="44" t="s">
        <v>182</v>
      </c>
      <c r="H113" s="44" t="s">
        <v>183</v>
      </c>
      <c r="I113" s="44" t="s">
        <v>183</v>
      </c>
      <c r="J113" s="44" t="s">
        <v>182</v>
      </c>
      <c r="K113" s="44" t="s">
        <v>182</v>
      </c>
      <c r="L113" s="44" t="s">
        <v>182</v>
      </c>
      <c r="M113" s="44" t="s">
        <v>182</v>
      </c>
      <c r="N113" s="44" t="s">
        <v>182</v>
      </c>
      <c r="O113" s="44" t="s">
        <v>182</v>
      </c>
      <c r="P113" s="44" t="s">
        <v>182</v>
      </c>
      <c r="Q113" s="44" t="s">
        <v>182</v>
      </c>
      <c r="R113" s="44" t="s">
        <v>183</v>
      </c>
      <c r="S113" s="44" t="s">
        <v>183</v>
      </c>
      <c r="T113" s="44" t="s">
        <v>183</v>
      </c>
      <c r="U113" s="44" t="s">
        <v>183</v>
      </c>
      <c r="V113" s="44" t="s">
        <v>183</v>
      </c>
      <c r="W113" s="44" t="s">
        <v>183</v>
      </c>
      <c r="X113" s="44" t="s">
        <v>182</v>
      </c>
      <c r="Y113" s="44" t="s">
        <v>182</v>
      </c>
      <c r="Z113" s="44" t="s">
        <v>183</v>
      </c>
      <c r="AA113" s="44" t="s">
        <v>183</v>
      </c>
      <c r="AB113" s="44" t="s">
        <v>183</v>
      </c>
      <c r="AC113" s="44" t="s">
        <v>183</v>
      </c>
      <c r="AD113" s="44" t="s">
        <v>183</v>
      </c>
      <c r="AE113" s="44" t="s">
        <v>183</v>
      </c>
      <c r="AF113" s="44" t="s">
        <v>183</v>
      </c>
      <c r="AG113" s="44" t="s">
        <v>183</v>
      </c>
      <c r="AH113" s="44" t="s">
        <v>183</v>
      </c>
      <c r="AI113" s="44" t="s">
        <v>183</v>
      </c>
      <c r="AJ113" s="44" t="s">
        <v>183</v>
      </c>
      <c r="AK113" s="44" t="s">
        <v>183</v>
      </c>
      <c r="AL113" s="44" t="s">
        <v>183</v>
      </c>
      <c r="AM113" s="44" t="s">
        <v>183</v>
      </c>
      <c r="AN113" s="44" t="s">
        <v>183</v>
      </c>
      <c r="AO113" s="44" t="s">
        <v>182</v>
      </c>
      <c r="AP113" s="44" t="s">
        <v>182</v>
      </c>
      <c r="AQ113" s="44" t="s">
        <v>182</v>
      </c>
      <c r="AR113" s="44" t="s">
        <v>182</v>
      </c>
      <c r="AS113" s="44" t="s">
        <v>182</v>
      </c>
      <c r="AT113" s="44" t="s">
        <v>182</v>
      </c>
      <c r="AU113" s="44" t="s">
        <v>182</v>
      </c>
      <c r="AV113" s="44" t="s">
        <v>182</v>
      </c>
      <c r="AW113" s="44" t="s">
        <v>182</v>
      </c>
      <c r="AX113" s="44" t="s">
        <v>182</v>
      </c>
      <c r="AY113" s="44" t="s">
        <v>182</v>
      </c>
      <c r="AZ113" s="44" t="s">
        <v>182</v>
      </c>
      <c r="BA113" s="44" t="s">
        <v>182</v>
      </c>
      <c r="BB113" s="44" t="s">
        <v>182</v>
      </c>
      <c r="BC113" s="44" t="s">
        <v>182</v>
      </c>
      <c r="BD113" s="44" t="s">
        <v>344</v>
      </c>
      <c r="BE113" s="44" t="s">
        <v>149</v>
      </c>
      <c r="BF113" s="44" t="s">
        <v>149</v>
      </c>
      <c r="BG113" s="44"/>
      <c r="BH113" s="44"/>
      <c r="BI113" s="44"/>
      <c r="BJ113" s="44"/>
      <c r="BK113" s="44"/>
      <c r="BL113" s="44"/>
      <c r="BM113" s="44"/>
      <c r="BN113" s="44"/>
      <c r="BO113" s="44"/>
      <c r="BP113" s="44"/>
      <c r="BQ113" s="44"/>
    </row>
    <row r="114" spans="1:69" ht="13" customHeight="1">
      <c r="A114" s="1" t="s">
        <v>345</v>
      </c>
      <c r="B114" s="37">
        <v>45945</v>
      </c>
      <c r="C114" s="38" t="s">
        <v>185</v>
      </c>
      <c r="D114" s="38" t="s">
        <v>187</v>
      </c>
      <c r="E114" s="38" t="s">
        <v>181</v>
      </c>
      <c r="F114" s="38" t="s">
        <v>182</v>
      </c>
      <c r="G114" s="38" t="s">
        <v>182</v>
      </c>
      <c r="H114" s="38" t="s">
        <v>182</v>
      </c>
      <c r="I114" s="38" t="s">
        <v>182</v>
      </c>
      <c r="J114" s="38" t="s">
        <v>183</v>
      </c>
      <c r="K114" s="38" t="s">
        <v>183</v>
      </c>
      <c r="L114" s="39" t="s">
        <v>182</v>
      </c>
      <c r="M114" s="39" t="s">
        <v>182</v>
      </c>
      <c r="N114" s="38" t="s">
        <v>182</v>
      </c>
      <c r="O114" s="38" t="s">
        <v>182</v>
      </c>
      <c r="P114" s="38" t="s">
        <v>183</v>
      </c>
      <c r="Q114" s="38" t="s">
        <v>183</v>
      </c>
      <c r="R114" s="39" t="s">
        <v>183</v>
      </c>
      <c r="S114" s="38" t="s">
        <v>183</v>
      </c>
      <c r="T114" s="39" t="s">
        <v>182</v>
      </c>
      <c r="U114" s="38" t="s">
        <v>182</v>
      </c>
      <c r="V114" s="38" t="s">
        <v>183</v>
      </c>
      <c r="W114" s="38" t="s">
        <v>183</v>
      </c>
      <c r="X114" s="38" t="s">
        <v>183</v>
      </c>
      <c r="Y114" s="38" t="s">
        <v>183</v>
      </c>
      <c r="Z114" s="38" t="s">
        <v>182</v>
      </c>
      <c r="AA114" s="38" t="s">
        <v>182</v>
      </c>
      <c r="AB114" s="38" t="s">
        <v>183</v>
      </c>
      <c r="AC114" s="38" t="s">
        <v>183</v>
      </c>
      <c r="AD114" s="38" t="s">
        <v>183</v>
      </c>
      <c r="AE114" s="38" t="s">
        <v>183</v>
      </c>
      <c r="AF114" s="38" t="s">
        <v>182</v>
      </c>
      <c r="AG114" s="38" t="s">
        <v>182</v>
      </c>
      <c r="AH114" s="38" t="s">
        <v>183</v>
      </c>
      <c r="AI114" s="38" t="s">
        <v>182</v>
      </c>
      <c r="AJ114" s="38" t="s">
        <v>183</v>
      </c>
      <c r="AK114" s="38" t="s">
        <v>182</v>
      </c>
      <c r="AL114" s="38" t="s">
        <v>183</v>
      </c>
      <c r="AM114" s="38" t="s">
        <v>182</v>
      </c>
      <c r="AN114" s="38" t="s">
        <v>182</v>
      </c>
      <c r="AO114" s="38" t="s">
        <v>182</v>
      </c>
      <c r="AP114" s="38" t="s">
        <v>183</v>
      </c>
      <c r="AQ114" s="38" t="s">
        <v>183</v>
      </c>
      <c r="AR114" s="38" t="s">
        <v>183</v>
      </c>
      <c r="AS114" s="38" t="s">
        <v>183</v>
      </c>
      <c r="AT114" s="38" t="s">
        <v>182</v>
      </c>
      <c r="AU114" s="38" t="s">
        <v>182</v>
      </c>
      <c r="AV114" s="38" t="s">
        <v>183</v>
      </c>
      <c r="AW114" s="38" t="s">
        <v>183</v>
      </c>
      <c r="AX114" s="38" t="s">
        <v>182</v>
      </c>
      <c r="AY114" s="38" t="s">
        <v>182</v>
      </c>
      <c r="AZ114" s="38" t="s">
        <v>183</v>
      </c>
      <c r="BA114" s="38" t="s">
        <v>183</v>
      </c>
      <c r="BB114" s="38" t="s">
        <v>182</v>
      </c>
      <c r="BC114" s="38" t="s">
        <v>182</v>
      </c>
      <c r="BD114" s="45"/>
      <c r="BE114" s="38" t="s">
        <v>185</v>
      </c>
      <c r="BF114" s="38" t="s">
        <v>185</v>
      </c>
      <c r="BG114" s="40"/>
      <c r="BH114" s="41"/>
      <c r="BI114" s="42"/>
      <c r="BJ114" s="42"/>
      <c r="BK114" s="42"/>
      <c r="BL114" s="42"/>
      <c r="BM114" s="42"/>
      <c r="BN114" s="42"/>
    </row>
    <row r="115" spans="1:69" ht="13" customHeight="1">
      <c r="A115" s="1" t="s">
        <v>346</v>
      </c>
      <c r="B115" s="43">
        <v>45936</v>
      </c>
      <c r="C115" s="44" t="s">
        <v>185</v>
      </c>
      <c r="D115" s="44" t="s">
        <v>224</v>
      </c>
      <c r="E115" s="44" t="s">
        <v>181</v>
      </c>
      <c r="F115" s="44" t="s">
        <v>182</v>
      </c>
      <c r="G115" s="44" t="s">
        <v>182</v>
      </c>
      <c r="H115" s="44" t="s">
        <v>182</v>
      </c>
      <c r="I115" s="44" t="s">
        <v>182</v>
      </c>
      <c r="J115" s="44" t="s">
        <v>182</v>
      </c>
      <c r="K115" s="44" t="s">
        <v>182</v>
      </c>
      <c r="L115" s="44" t="s">
        <v>182</v>
      </c>
      <c r="M115" s="44" t="s">
        <v>182</v>
      </c>
      <c r="N115" s="44" t="s">
        <v>182</v>
      </c>
      <c r="O115" s="44" t="s">
        <v>182</v>
      </c>
      <c r="P115" s="44" t="s">
        <v>183</v>
      </c>
      <c r="Q115" s="44" t="s">
        <v>183</v>
      </c>
      <c r="R115" s="44" t="s">
        <v>182</v>
      </c>
      <c r="S115" s="44" t="s">
        <v>182</v>
      </c>
      <c r="T115" s="44" t="s">
        <v>182</v>
      </c>
      <c r="U115" s="44" t="s">
        <v>182</v>
      </c>
      <c r="V115" s="44" t="s">
        <v>183</v>
      </c>
      <c r="W115" s="44" t="s">
        <v>183</v>
      </c>
      <c r="X115" s="44" t="s">
        <v>183</v>
      </c>
      <c r="Y115" s="44" t="s">
        <v>183</v>
      </c>
      <c r="Z115" s="44" t="s">
        <v>183</v>
      </c>
      <c r="AA115" s="44" t="s">
        <v>183</v>
      </c>
      <c r="AB115" s="44" t="s">
        <v>183</v>
      </c>
      <c r="AC115" s="44" t="s">
        <v>183</v>
      </c>
      <c r="AD115" s="44" t="s">
        <v>183</v>
      </c>
      <c r="AE115" s="44" t="s">
        <v>183</v>
      </c>
      <c r="AF115" s="44" t="s">
        <v>183</v>
      </c>
      <c r="AG115" s="44" t="s">
        <v>183</v>
      </c>
      <c r="AH115" s="44" t="s">
        <v>183</v>
      </c>
      <c r="AI115" s="44" t="s">
        <v>183</v>
      </c>
      <c r="AJ115" s="44" t="s">
        <v>182</v>
      </c>
      <c r="AK115" s="44" t="s">
        <v>182</v>
      </c>
      <c r="AL115" s="44" t="s">
        <v>182</v>
      </c>
      <c r="AM115" s="44" t="s">
        <v>182</v>
      </c>
      <c r="AN115" s="44" t="s">
        <v>182</v>
      </c>
      <c r="AO115" s="44" t="s">
        <v>182</v>
      </c>
      <c r="AP115" s="44" t="s">
        <v>182</v>
      </c>
      <c r="AQ115" s="44" t="s">
        <v>182</v>
      </c>
      <c r="AR115" s="44" t="s">
        <v>182</v>
      </c>
      <c r="AS115" s="44" t="s">
        <v>182</v>
      </c>
      <c r="AT115" s="44" t="s">
        <v>182</v>
      </c>
      <c r="AU115" s="44" t="s">
        <v>182</v>
      </c>
      <c r="AV115" s="44" t="s">
        <v>182</v>
      </c>
      <c r="AW115" s="44" t="s">
        <v>182</v>
      </c>
      <c r="AX115" s="44" t="s">
        <v>182</v>
      </c>
      <c r="AY115" s="44" t="s">
        <v>182</v>
      </c>
      <c r="AZ115" s="44" t="s">
        <v>182</v>
      </c>
      <c r="BA115" s="44" t="s">
        <v>182</v>
      </c>
      <c r="BB115" s="44" t="s">
        <v>182</v>
      </c>
      <c r="BC115" s="44" t="s">
        <v>182</v>
      </c>
      <c r="BD115" s="44"/>
      <c r="BE115" s="44" t="s">
        <v>179</v>
      </c>
      <c r="BF115" s="44" t="s">
        <v>149</v>
      </c>
      <c r="BG115" s="44"/>
      <c r="BH115" s="44"/>
      <c r="BI115" s="44"/>
      <c r="BJ115" s="44"/>
      <c r="BK115" s="44"/>
      <c r="BL115" s="44"/>
      <c r="BM115" s="44"/>
      <c r="BN115" s="44"/>
      <c r="BO115" s="44"/>
      <c r="BP115" s="44"/>
      <c r="BQ115" s="44"/>
    </row>
    <row r="116" spans="1:69" ht="13">
      <c r="A116" s="1" t="s">
        <v>347</v>
      </c>
      <c r="B116" s="43">
        <v>45933</v>
      </c>
      <c r="C116" s="44" t="s">
        <v>179</v>
      </c>
      <c r="D116" s="44" t="s">
        <v>224</v>
      </c>
      <c r="E116" s="44" t="s">
        <v>181</v>
      </c>
      <c r="F116" s="44" t="s">
        <v>183</v>
      </c>
      <c r="G116" s="44" t="s">
        <v>183</v>
      </c>
      <c r="H116" s="44" t="s">
        <v>183</v>
      </c>
      <c r="I116" s="44" t="s">
        <v>183</v>
      </c>
      <c r="J116" s="44" t="s">
        <v>183</v>
      </c>
      <c r="K116" s="44" t="s">
        <v>183</v>
      </c>
      <c r="L116" s="44" t="s">
        <v>183</v>
      </c>
      <c r="M116" s="44" t="s">
        <v>183</v>
      </c>
      <c r="N116" s="44" t="s">
        <v>183</v>
      </c>
      <c r="O116" s="44" t="s">
        <v>183</v>
      </c>
      <c r="P116" s="44" t="s">
        <v>183</v>
      </c>
      <c r="Q116" s="44" t="s">
        <v>183</v>
      </c>
      <c r="R116" s="44" t="s">
        <v>183</v>
      </c>
      <c r="S116" s="44" t="s">
        <v>183</v>
      </c>
      <c r="T116" s="44" t="s">
        <v>183</v>
      </c>
      <c r="U116" s="44" t="s">
        <v>183</v>
      </c>
      <c r="V116" s="44" t="s">
        <v>183</v>
      </c>
      <c r="W116" s="44" t="s">
        <v>182</v>
      </c>
      <c r="X116" s="44" t="s">
        <v>183</v>
      </c>
      <c r="Y116" s="44" t="s">
        <v>183</v>
      </c>
      <c r="Z116" s="44" t="s">
        <v>183</v>
      </c>
      <c r="AA116" s="44" t="s">
        <v>183</v>
      </c>
      <c r="AB116" s="44" t="s">
        <v>183</v>
      </c>
      <c r="AC116" s="44" t="s">
        <v>183</v>
      </c>
      <c r="AD116" s="44" t="s">
        <v>183</v>
      </c>
      <c r="AE116" s="44" t="s">
        <v>183</v>
      </c>
      <c r="AF116" s="44" t="s">
        <v>183</v>
      </c>
      <c r="AG116" s="44" t="s">
        <v>183</v>
      </c>
      <c r="AH116" s="44" t="s">
        <v>183</v>
      </c>
      <c r="AI116" s="44" t="s">
        <v>183</v>
      </c>
      <c r="AJ116" s="44" t="s">
        <v>183</v>
      </c>
      <c r="AK116" s="44" t="s">
        <v>183</v>
      </c>
      <c r="AL116" s="44" t="s">
        <v>183</v>
      </c>
      <c r="AM116" s="44" t="s">
        <v>183</v>
      </c>
      <c r="AN116" s="44" t="s">
        <v>183</v>
      </c>
      <c r="AO116" s="44" t="s">
        <v>183</v>
      </c>
      <c r="AP116" s="44" t="s">
        <v>183</v>
      </c>
      <c r="AQ116" s="44" t="s">
        <v>183</v>
      </c>
      <c r="AR116" s="44" t="s">
        <v>183</v>
      </c>
      <c r="AS116" s="44" t="s">
        <v>183</v>
      </c>
      <c r="AT116" s="44" t="s">
        <v>183</v>
      </c>
      <c r="AU116" s="44" t="s">
        <v>183</v>
      </c>
      <c r="AV116" s="44" t="s">
        <v>183</v>
      </c>
      <c r="AW116" s="44" t="s">
        <v>183</v>
      </c>
      <c r="AX116" s="44" t="s">
        <v>183</v>
      </c>
      <c r="AY116" s="44" t="s">
        <v>183</v>
      </c>
      <c r="AZ116" s="44" t="s">
        <v>183</v>
      </c>
      <c r="BA116" s="44" t="s">
        <v>183</v>
      </c>
      <c r="BB116" s="44" t="s">
        <v>183</v>
      </c>
      <c r="BC116" s="44" t="s">
        <v>183</v>
      </c>
      <c r="BD116" s="44" t="s">
        <v>348</v>
      </c>
      <c r="BE116" s="44" t="s">
        <v>185</v>
      </c>
      <c r="BF116" s="44" t="s">
        <v>149</v>
      </c>
      <c r="BG116" s="44"/>
      <c r="BH116" s="44"/>
      <c r="BI116" s="44"/>
      <c r="BJ116" s="44"/>
      <c r="BK116" s="44"/>
      <c r="BL116" s="44"/>
      <c r="BM116" s="44"/>
      <c r="BN116" s="44"/>
      <c r="BO116" s="44"/>
      <c r="BP116" s="44"/>
      <c r="BQ116" s="44"/>
    </row>
    <row r="117" spans="1:69" ht="13" customHeight="1">
      <c r="A117" s="1" t="s">
        <v>349</v>
      </c>
      <c r="B117" s="43">
        <v>45942</v>
      </c>
      <c r="C117" s="44" t="s">
        <v>179</v>
      </c>
      <c r="D117" s="44" t="s">
        <v>192</v>
      </c>
      <c r="E117" s="44" t="s">
        <v>350</v>
      </c>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4"/>
      <c r="BB117" s="44"/>
      <c r="BC117" s="44"/>
      <c r="BD117" s="44"/>
      <c r="BE117" s="44" t="s">
        <v>179</v>
      </c>
      <c r="BF117" s="44" t="s">
        <v>179</v>
      </c>
      <c r="BG117" s="44"/>
      <c r="BH117" s="44"/>
      <c r="BI117" s="44"/>
      <c r="BJ117" s="44"/>
      <c r="BK117" s="44"/>
      <c r="BL117" s="44"/>
      <c r="BM117" s="44"/>
      <c r="BN117" s="44"/>
      <c r="BO117" s="44"/>
      <c r="BP117" s="44"/>
      <c r="BQ117" s="44"/>
    </row>
    <row r="118" spans="1:69" ht="13" customHeight="1">
      <c r="A118" s="1" t="s">
        <v>351</v>
      </c>
      <c r="B118" s="36">
        <v>45933</v>
      </c>
      <c r="C118" s="1" t="s">
        <v>185</v>
      </c>
      <c r="D118" s="1" t="s">
        <v>192</v>
      </c>
      <c r="E118" s="1" t="s">
        <v>181</v>
      </c>
      <c r="F118" s="1" t="s">
        <v>183</v>
      </c>
      <c r="G118" s="1" t="s">
        <v>183</v>
      </c>
      <c r="H118" s="1" t="s">
        <v>182</v>
      </c>
      <c r="I118" s="1" t="s">
        <v>182</v>
      </c>
      <c r="J118" s="1" t="s">
        <v>183</v>
      </c>
      <c r="K118" s="1" t="s">
        <v>183</v>
      </c>
      <c r="L118" s="1" t="s">
        <v>182</v>
      </c>
      <c r="M118" s="1" t="s">
        <v>182</v>
      </c>
      <c r="N118" s="1" t="s">
        <v>183</v>
      </c>
      <c r="O118" s="1" t="s">
        <v>183</v>
      </c>
      <c r="P118" s="1" t="s">
        <v>183</v>
      </c>
      <c r="Q118" s="1" t="s">
        <v>183</v>
      </c>
      <c r="R118" s="1" t="s">
        <v>183</v>
      </c>
      <c r="S118" s="1" t="s">
        <v>183</v>
      </c>
      <c r="T118" s="1" t="s">
        <v>183</v>
      </c>
      <c r="U118" s="1" t="s">
        <v>183</v>
      </c>
      <c r="V118" s="1" t="s">
        <v>183</v>
      </c>
      <c r="W118" s="1" t="s">
        <v>183</v>
      </c>
      <c r="X118" s="1" t="s">
        <v>183</v>
      </c>
      <c r="Y118" s="1" t="s">
        <v>183</v>
      </c>
      <c r="Z118" s="1" t="s">
        <v>183</v>
      </c>
      <c r="AA118" s="1" t="s">
        <v>183</v>
      </c>
      <c r="AB118" s="1" t="s">
        <v>183</v>
      </c>
      <c r="AC118" s="1" t="s">
        <v>183</v>
      </c>
      <c r="AD118" s="1" t="s">
        <v>183</v>
      </c>
      <c r="AE118" s="1" t="s">
        <v>183</v>
      </c>
      <c r="AF118" s="1" t="s">
        <v>183</v>
      </c>
      <c r="AG118" s="1" t="s">
        <v>183</v>
      </c>
      <c r="AH118" s="1" t="s">
        <v>183</v>
      </c>
      <c r="AI118" s="1" t="s">
        <v>183</v>
      </c>
      <c r="AJ118" s="1" t="s">
        <v>183</v>
      </c>
      <c r="AK118" s="1" t="s">
        <v>183</v>
      </c>
      <c r="AL118" s="1" t="s">
        <v>183</v>
      </c>
      <c r="AM118" s="1" t="s">
        <v>182</v>
      </c>
      <c r="AN118" s="1" t="s">
        <v>183</v>
      </c>
      <c r="AO118" s="1" t="s">
        <v>183</v>
      </c>
      <c r="AP118" s="1" t="s">
        <v>183</v>
      </c>
      <c r="AQ118" s="1" t="s">
        <v>183</v>
      </c>
      <c r="AR118" s="1" t="s">
        <v>183</v>
      </c>
      <c r="AS118" s="1" t="s">
        <v>183</v>
      </c>
      <c r="AT118" s="1" t="s">
        <v>183</v>
      </c>
      <c r="AU118" s="1" t="s">
        <v>183</v>
      </c>
      <c r="AV118" s="1" t="s">
        <v>183</v>
      </c>
      <c r="AW118" s="1" t="s">
        <v>183</v>
      </c>
      <c r="AX118" s="1" t="s">
        <v>183</v>
      </c>
      <c r="AY118" s="1" t="s">
        <v>183</v>
      </c>
      <c r="AZ118" s="1" t="s">
        <v>183</v>
      </c>
      <c r="BA118" s="1" t="s">
        <v>183</v>
      </c>
      <c r="BB118" s="1" t="s">
        <v>183</v>
      </c>
      <c r="BC118" s="1" t="s">
        <v>183</v>
      </c>
      <c r="BE118" s="1" t="s">
        <v>179</v>
      </c>
      <c r="BF118" s="1" t="s">
        <v>149</v>
      </c>
    </row>
    <row r="119" spans="1:69" ht="13" customHeight="1">
      <c r="A119" s="1" t="s">
        <v>352</v>
      </c>
      <c r="B119" s="36"/>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E119" s="1"/>
      <c r="BF119" s="1"/>
    </row>
    <row r="120" spans="1:69" ht="13" customHeight="1">
      <c r="A120" s="1" t="s">
        <v>353</v>
      </c>
      <c r="B120" s="43">
        <v>45945</v>
      </c>
      <c r="C120" s="44" t="s">
        <v>185</v>
      </c>
      <c r="D120" s="44" t="s">
        <v>192</v>
      </c>
      <c r="E120" s="44" t="s">
        <v>181</v>
      </c>
      <c r="F120" s="44" t="s">
        <v>182</v>
      </c>
      <c r="G120" s="44" t="s">
        <v>182</v>
      </c>
      <c r="H120" s="44" t="s">
        <v>182</v>
      </c>
      <c r="I120" s="44" t="s">
        <v>182</v>
      </c>
      <c r="J120" s="44" t="s">
        <v>183</v>
      </c>
      <c r="K120" s="44" t="s">
        <v>182</v>
      </c>
      <c r="L120" s="44" t="s">
        <v>182</v>
      </c>
      <c r="M120" s="44" t="s">
        <v>182</v>
      </c>
      <c r="N120" s="44" t="s">
        <v>182</v>
      </c>
      <c r="O120" s="44" t="s">
        <v>182</v>
      </c>
      <c r="P120" s="44" t="s">
        <v>182</v>
      </c>
      <c r="Q120" s="44" t="s">
        <v>182</v>
      </c>
      <c r="R120" s="44" t="s">
        <v>182</v>
      </c>
      <c r="S120" s="44" t="s">
        <v>183</v>
      </c>
      <c r="T120" s="44" t="s">
        <v>182</v>
      </c>
      <c r="U120" s="44" t="s">
        <v>182</v>
      </c>
      <c r="V120" s="44" t="s">
        <v>182</v>
      </c>
      <c r="W120" s="44" t="s">
        <v>182</v>
      </c>
      <c r="X120" s="44" t="s">
        <v>182</v>
      </c>
      <c r="Y120" s="44" t="s">
        <v>182</v>
      </c>
      <c r="Z120" s="44" t="s">
        <v>182</v>
      </c>
      <c r="AA120" s="44" t="s">
        <v>182</v>
      </c>
      <c r="AB120" s="44" t="s">
        <v>183</v>
      </c>
      <c r="AC120" s="44" t="s">
        <v>182</v>
      </c>
      <c r="AD120" s="44" t="s">
        <v>182</v>
      </c>
      <c r="AE120" s="44" t="s">
        <v>182</v>
      </c>
      <c r="AF120" s="44" t="s">
        <v>182</v>
      </c>
      <c r="AG120" s="44" t="s">
        <v>182</v>
      </c>
      <c r="AH120" s="44" t="s">
        <v>182</v>
      </c>
      <c r="AI120" s="44" t="s">
        <v>183</v>
      </c>
      <c r="AJ120" s="44" t="s">
        <v>182</v>
      </c>
      <c r="AK120" s="44" t="s">
        <v>182</v>
      </c>
      <c r="AL120" s="44" t="s">
        <v>182</v>
      </c>
      <c r="AM120" s="44" t="s">
        <v>182</v>
      </c>
      <c r="AN120" s="44" t="s">
        <v>182</v>
      </c>
      <c r="AO120" s="44" t="s">
        <v>182</v>
      </c>
      <c r="AP120" s="44" t="s">
        <v>183</v>
      </c>
      <c r="AQ120" s="44" t="s">
        <v>182</v>
      </c>
      <c r="AR120" s="44" t="s">
        <v>182</v>
      </c>
      <c r="AS120" s="44" t="s">
        <v>182</v>
      </c>
      <c r="AT120" s="44" t="s">
        <v>182</v>
      </c>
      <c r="AU120" s="44" t="s">
        <v>182</v>
      </c>
      <c r="AV120" s="44" t="s">
        <v>182</v>
      </c>
      <c r="AW120" s="44" t="s">
        <v>182</v>
      </c>
      <c r="AX120" s="44" t="s">
        <v>183</v>
      </c>
      <c r="AY120" s="44" t="s">
        <v>182</v>
      </c>
      <c r="AZ120" s="44" t="s">
        <v>182</v>
      </c>
      <c r="BA120" s="44" t="s">
        <v>182</v>
      </c>
      <c r="BB120" s="44" t="s">
        <v>182</v>
      </c>
      <c r="BC120" s="44" t="s">
        <v>182</v>
      </c>
      <c r="BD120" s="44"/>
      <c r="BE120" s="44" t="s">
        <v>149</v>
      </c>
      <c r="BF120" s="44" t="s">
        <v>149</v>
      </c>
      <c r="BG120" s="44"/>
      <c r="BH120" s="44"/>
      <c r="BI120" s="44"/>
      <c r="BJ120" s="44"/>
      <c r="BK120" s="44"/>
      <c r="BL120" s="44"/>
      <c r="BM120" s="44"/>
      <c r="BN120" s="44"/>
      <c r="BO120" s="44"/>
      <c r="BP120" s="44"/>
      <c r="BQ120" s="44"/>
    </row>
    <row r="121" spans="1:69" ht="13">
      <c r="A121" s="1" t="s">
        <v>354</v>
      </c>
      <c r="B121" s="36">
        <v>45939</v>
      </c>
      <c r="C121" s="1" t="s">
        <v>179</v>
      </c>
      <c r="D121" s="1" t="s">
        <v>192</v>
      </c>
      <c r="E121" s="1" t="s">
        <v>181</v>
      </c>
      <c r="F121" s="1" t="s">
        <v>182</v>
      </c>
      <c r="G121" s="1" t="s">
        <v>182</v>
      </c>
      <c r="H121" s="1" t="s">
        <v>182</v>
      </c>
      <c r="I121" s="1" t="s">
        <v>182</v>
      </c>
      <c r="J121" s="1" t="s">
        <v>182</v>
      </c>
      <c r="K121" s="1" t="s">
        <v>182</v>
      </c>
      <c r="L121" s="1" t="s">
        <v>182</v>
      </c>
      <c r="M121" s="1" t="s">
        <v>182</v>
      </c>
      <c r="N121" s="1" t="s">
        <v>182</v>
      </c>
      <c r="O121" s="1" t="s">
        <v>182</v>
      </c>
      <c r="P121" s="1" t="s">
        <v>182</v>
      </c>
      <c r="Q121" s="1" t="s">
        <v>182</v>
      </c>
      <c r="R121" s="1" t="s">
        <v>182</v>
      </c>
      <c r="S121" s="1" t="s">
        <v>182</v>
      </c>
      <c r="T121" s="1" t="s">
        <v>182</v>
      </c>
      <c r="U121" s="1" t="s">
        <v>182</v>
      </c>
      <c r="V121" s="1" t="s">
        <v>182</v>
      </c>
      <c r="W121" s="1" t="s">
        <v>182</v>
      </c>
      <c r="X121" s="1" t="s">
        <v>182</v>
      </c>
      <c r="Y121" s="1" t="s">
        <v>182</v>
      </c>
      <c r="Z121" s="1" t="s">
        <v>182</v>
      </c>
      <c r="AA121" s="1" t="s">
        <v>182</v>
      </c>
      <c r="AB121" s="1" t="s">
        <v>182</v>
      </c>
      <c r="AC121" s="1" t="s">
        <v>182</v>
      </c>
      <c r="AD121" s="1" t="s">
        <v>182</v>
      </c>
      <c r="AE121" s="1" t="s">
        <v>182</v>
      </c>
      <c r="AF121" s="1" t="s">
        <v>182</v>
      </c>
      <c r="AG121" s="1" t="s">
        <v>182</v>
      </c>
      <c r="AH121" s="1" t="s">
        <v>182</v>
      </c>
      <c r="AI121" s="1" t="s">
        <v>182</v>
      </c>
      <c r="AJ121" s="1" t="s">
        <v>182</v>
      </c>
      <c r="AK121" s="1" t="s">
        <v>182</v>
      </c>
      <c r="AL121" s="1" t="s">
        <v>182</v>
      </c>
      <c r="AM121" s="1" t="s">
        <v>182</v>
      </c>
      <c r="AN121" s="1" t="s">
        <v>182</v>
      </c>
      <c r="AO121" s="1" t="s">
        <v>182</v>
      </c>
      <c r="AP121" s="1" t="s">
        <v>182</v>
      </c>
      <c r="AQ121" s="1" t="s">
        <v>182</v>
      </c>
      <c r="AR121" s="1" t="s">
        <v>182</v>
      </c>
      <c r="AS121" s="1" t="s">
        <v>182</v>
      </c>
      <c r="AT121" s="1" t="s">
        <v>182</v>
      </c>
      <c r="AU121" s="1" t="s">
        <v>182</v>
      </c>
      <c r="AV121" s="1" t="s">
        <v>182</v>
      </c>
      <c r="AW121" s="1" t="s">
        <v>182</v>
      </c>
      <c r="AX121" s="1" t="s">
        <v>182</v>
      </c>
      <c r="AY121" s="1" t="s">
        <v>182</v>
      </c>
      <c r="AZ121" s="1" t="s">
        <v>182</v>
      </c>
      <c r="BA121" s="1" t="s">
        <v>182</v>
      </c>
      <c r="BB121" s="1" t="s">
        <v>182</v>
      </c>
      <c r="BC121" s="1" t="s">
        <v>182</v>
      </c>
      <c r="BD121" s="1" t="s">
        <v>355</v>
      </c>
      <c r="BE121" s="1" t="s">
        <v>149</v>
      </c>
      <c r="BF121" s="1" t="s">
        <v>149</v>
      </c>
    </row>
    <row r="122" spans="1:69" ht="13" customHeight="1">
      <c r="A122" s="1" t="s">
        <v>356</v>
      </c>
      <c r="B122" s="36">
        <v>45942</v>
      </c>
      <c r="C122" s="1" t="s">
        <v>179</v>
      </c>
      <c r="D122" s="1" t="s">
        <v>192</v>
      </c>
      <c r="E122" s="1" t="s">
        <v>181</v>
      </c>
      <c r="F122" s="1" t="s">
        <v>182</v>
      </c>
      <c r="G122" s="1" t="s">
        <v>182</v>
      </c>
      <c r="H122" s="1" t="s">
        <v>182</v>
      </c>
      <c r="I122" s="1" t="s">
        <v>182</v>
      </c>
      <c r="J122" s="1" t="s">
        <v>182</v>
      </c>
      <c r="K122" s="1" t="s">
        <v>182</v>
      </c>
      <c r="L122" s="1" t="s">
        <v>182</v>
      </c>
      <c r="M122" s="1" t="s">
        <v>182</v>
      </c>
      <c r="N122" s="1" t="s">
        <v>182</v>
      </c>
      <c r="O122" s="1" t="s">
        <v>182</v>
      </c>
      <c r="P122" s="1" t="s">
        <v>182</v>
      </c>
      <c r="Q122" s="1" t="s">
        <v>182</v>
      </c>
      <c r="R122" s="1" t="s">
        <v>182</v>
      </c>
      <c r="S122" s="1" t="s">
        <v>182</v>
      </c>
      <c r="T122" s="1" t="s">
        <v>182</v>
      </c>
      <c r="U122" s="1" t="s">
        <v>182</v>
      </c>
      <c r="V122" s="1" t="s">
        <v>183</v>
      </c>
      <c r="W122" s="1" t="s">
        <v>183</v>
      </c>
      <c r="X122" s="1" t="s">
        <v>183</v>
      </c>
      <c r="Y122" s="1" t="s">
        <v>183</v>
      </c>
      <c r="Z122" s="1" t="s">
        <v>183</v>
      </c>
      <c r="AA122" s="1" t="s">
        <v>183</v>
      </c>
      <c r="AB122" s="1" t="s">
        <v>183</v>
      </c>
      <c r="AC122" s="1" t="s">
        <v>183</v>
      </c>
      <c r="AD122" s="1" t="s">
        <v>183</v>
      </c>
      <c r="AE122" s="1" t="s">
        <v>183</v>
      </c>
      <c r="AF122" s="1" t="s">
        <v>182</v>
      </c>
      <c r="AG122" s="1" t="s">
        <v>182</v>
      </c>
      <c r="AH122" s="1" t="s">
        <v>182</v>
      </c>
      <c r="AI122" s="1" t="s">
        <v>183</v>
      </c>
      <c r="AJ122" s="1" t="s">
        <v>183</v>
      </c>
      <c r="AK122" s="1" t="s">
        <v>183</v>
      </c>
      <c r="AL122" s="1" t="s">
        <v>183</v>
      </c>
      <c r="AM122" s="1" t="s">
        <v>183</v>
      </c>
      <c r="AN122" s="1" t="s">
        <v>183</v>
      </c>
      <c r="AO122" s="1" t="s">
        <v>183</v>
      </c>
      <c r="AP122" s="1" t="s">
        <v>183</v>
      </c>
      <c r="AQ122" s="1" t="s">
        <v>183</v>
      </c>
      <c r="AR122" s="1" t="s">
        <v>182</v>
      </c>
      <c r="AS122" s="1" t="s">
        <v>182</v>
      </c>
      <c r="AT122" s="1" t="s">
        <v>183</v>
      </c>
      <c r="AU122" s="1" t="s">
        <v>183</v>
      </c>
      <c r="AV122" s="1" t="s">
        <v>183</v>
      </c>
      <c r="AW122" s="1" t="s">
        <v>183</v>
      </c>
      <c r="AX122" s="1" t="s">
        <v>183</v>
      </c>
      <c r="AY122" s="1" t="s">
        <v>183</v>
      </c>
      <c r="AZ122" s="1" t="s">
        <v>183</v>
      </c>
      <c r="BA122" s="1" t="s">
        <v>183</v>
      </c>
      <c r="BB122" s="1" t="s">
        <v>183</v>
      </c>
      <c r="BC122" s="1" t="s">
        <v>183</v>
      </c>
      <c r="BD122" s="1"/>
      <c r="BE122" s="1" t="s">
        <v>185</v>
      </c>
      <c r="BF122" s="1" t="s">
        <v>149</v>
      </c>
    </row>
    <row r="123" spans="1:69" ht="13" customHeight="1">
      <c r="A123" s="1" t="s">
        <v>357</v>
      </c>
      <c r="B123" s="43">
        <v>45942</v>
      </c>
      <c r="C123" s="44" t="s">
        <v>185</v>
      </c>
      <c r="D123" s="44" t="s">
        <v>224</v>
      </c>
      <c r="E123" s="44" t="s">
        <v>181</v>
      </c>
      <c r="F123" s="44" t="s">
        <v>182</v>
      </c>
      <c r="G123" s="44" t="s">
        <v>182</v>
      </c>
      <c r="H123" s="44" t="s">
        <v>182</v>
      </c>
      <c r="I123" s="44" t="s">
        <v>182</v>
      </c>
      <c r="J123" s="44" t="s">
        <v>182</v>
      </c>
      <c r="K123" s="44" t="s">
        <v>182</v>
      </c>
      <c r="L123" s="44" t="s">
        <v>183</v>
      </c>
      <c r="M123" s="44" t="s">
        <v>183</v>
      </c>
      <c r="N123" s="44" t="s">
        <v>183</v>
      </c>
      <c r="O123" s="44" t="s">
        <v>182</v>
      </c>
      <c r="P123" s="44" t="s">
        <v>183</v>
      </c>
      <c r="Q123" s="44" t="s">
        <v>183</v>
      </c>
      <c r="R123" s="44" t="s">
        <v>182</v>
      </c>
      <c r="S123" s="44" t="s">
        <v>182</v>
      </c>
      <c r="T123" s="44" t="s">
        <v>182</v>
      </c>
      <c r="U123" s="44" t="s">
        <v>182</v>
      </c>
      <c r="V123" s="44" t="s">
        <v>183</v>
      </c>
      <c r="W123" s="44" t="s">
        <v>183</v>
      </c>
      <c r="X123" s="44" t="s">
        <v>183</v>
      </c>
      <c r="Y123" s="44" t="s">
        <v>183</v>
      </c>
      <c r="Z123" s="44" t="s">
        <v>183</v>
      </c>
      <c r="AA123" s="44" t="s">
        <v>183</v>
      </c>
      <c r="AB123" s="44" t="s">
        <v>183</v>
      </c>
      <c r="AC123" s="44" t="s">
        <v>183</v>
      </c>
      <c r="AD123" s="44" t="s">
        <v>183</v>
      </c>
      <c r="AE123" s="44" t="s">
        <v>183</v>
      </c>
      <c r="AF123" s="44" t="s">
        <v>183</v>
      </c>
      <c r="AG123" s="44" t="s">
        <v>183</v>
      </c>
      <c r="AH123" s="44" t="s">
        <v>183</v>
      </c>
      <c r="AI123" s="44" t="s">
        <v>183</v>
      </c>
      <c r="AJ123" s="44" t="s">
        <v>183</v>
      </c>
      <c r="AK123" s="44" t="s">
        <v>183</v>
      </c>
      <c r="AL123" s="44" t="s">
        <v>183</v>
      </c>
      <c r="AM123" s="44" t="s">
        <v>183</v>
      </c>
      <c r="AN123" s="44" t="s">
        <v>183</v>
      </c>
      <c r="AO123" s="44" t="s">
        <v>183</v>
      </c>
      <c r="AP123" s="44" t="s">
        <v>183</v>
      </c>
      <c r="AQ123" s="44" t="s">
        <v>183</v>
      </c>
      <c r="AR123" s="44" t="s">
        <v>183</v>
      </c>
      <c r="AS123" s="44" t="s">
        <v>183</v>
      </c>
      <c r="AT123" s="44" t="s">
        <v>183</v>
      </c>
      <c r="AU123" s="44" t="s">
        <v>183</v>
      </c>
      <c r="AV123" s="44" t="s">
        <v>183</v>
      </c>
      <c r="AW123" s="44" t="s">
        <v>183</v>
      </c>
      <c r="AX123" s="44" t="s">
        <v>183</v>
      </c>
      <c r="AY123" s="44" t="s">
        <v>183</v>
      </c>
      <c r="AZ123" s="44" t="s">
        <v>183</v>
      </c>
      <c r="BA123" s="44" t="s">
        <v>183</v>
      </c>
      <c r="BB123" s="44" t="s">
        <v>182</v>
      </c>
      <c r="BC123" s="44" t="s">
        <v>182</v>
      </c>
      <c r="BD123" s="44"/>
      <c r="BE123" s="44" t="s">
        <v>179</v>
      </c>
      <c r="BF123" s="44" t="s">
        <v>188</v>
      </c>
      <c r="BG123" s="44"/>
      <c r="BH123" s="44"/>
      <c r="BI123" s="44"/>
      <c r="BJ123" s="44"/>
      <c r="BK123" s="44"/>
      <c r="BL123" s="44"/>
      <c r="BM123" s="44"/>
      <c r="BN123" s="44"/>
      <c r="BO123" s="44"/>
      <c r="BP123" s="44"/>
      <c r="BQ123" s="44"/>
    </row>
    <row r="124" spans="1:69" ht="13">
      <c r="A124" s="1" t="s">
        <v>358</v>
      </c>
      <c r="B124" s="36">
        <v>45935</v>
      </c>
      <c r="C124" s="1" t="s">
        <v>188</v>
      </c>
      <c r="D124" s="1" t="s">
        <v>224</v>
      </c>
      <c r="E124" s="1" t="s">
        <v>181</v>
      </c>
      <c r="F124" s="1" t="s">
        <v>182</v>
      </c>
      <c r="G124" s="1" t="s">
        <v>182</v>
      </c>
      <c r="H124" s="1" t="s">
        <v>182</v>
      </c>
      <c r="I124" s="1" t="s">
        <v>182</v>
      </c>
      <c r="J124" s="1" t="s">
        <v>182</v>
      </c>
      <c r="K124" s="1" t="s">
        <v>182</v>
      </c>
      <c r="L124" s="1" t="s">
        <v>183</v>
      </c>
      <c r="M124" s="1" t="s">
        <v>183</v>
      </c>
      <c r="N124" s="1" t="s">
        <v>183</v>
      </c>
      <c r="O124" s="1" t="s">
        <v>183</v>
      </c>
      <c r="P124" s="1" t="s">
        <v>183</v>
      </c>
      <c r="Q124" s="1" t="s">
        <v>183</v>
      </c>
      <c r="R124" s="1" t="s">
        <v>183</v>
      </c>
      <c r="S124" s="1" t="s">
        <v>183</v>
      </c>
      <c r="T124" s="1" t="s">
        <v>183</v>
      </c>
      <c r="U124" s="1" t="s">
        <v>182</v>
      </c>
      <c r="V124" s="1" t="s">
        <v>182</v>
      </c>
      <c r="W124" s="1" t="s">
        <v>182</v>
      </c>
      <c r="X124" s="1" t="s">
        <v>182</v>
      </c>
      <c r="Y124" s="1" t="s">
        <v>182</v>
      </c>
      <c r="Z124" s="1" t="s">
        <v>183</v>
      </c>
      <c r="AA124" s="1" t="s">
        <v>183</v>
      </c>
      <c r="AB124" s="1" t="s">
        <v>183</v>
      </c>
      <c r="AC124" s="1" t="s">
        <v>183</v>
      </c>
      <c r="AD124" s="1" t="s">
        <v>183</v>
      </c>
      <c r="AE124" s="1" t="s">
        <v>183</v>
      </c>
      <c r="AF124" s="1" t="s">
        <v>183</v>
      </c>
      <c r="AG124" s="1" t="s">
        <v>183</v>
      </c>
      <c r="AH124" s="1" t="s">
        <v>183</v>
      </c>
      <c r="AI124" s="1" t="s">
        <v>183</v>
      </c>
      <c r="AJ124" s="1" t="s">
        <v>182</v>
      </c>
      <c r="AK124" s="1" t="s">
        <v>182</v>
      </c>
      <c r="AL124" s="1" t="s">
        <v>182</v>
      </c>
      <c r="AM124" s="1" t="s">
        <v>182</v>
      </c>
      <c r="AN124" s="1" t="s">
        <v>183</v>
      </c>
      <c r="AO124" s="1" t="s">
        <v>183</v>
      </c>
      <c r="AP124" s="1" t="s">
        <v>183</v>
      </c>
      <c r="AQ124" s="1" t="s">
        <v>183</v>
      </c>
      <c r="AR124" s="1" t="s">
        <v>183</v>
      </c>
      <c r="AS124" s="1" t="s">
        <v>183</v>
      </c>
      <c r="AT124" s="1" t="s">
        <v>183</v>
      </c>
      <c r="AU124" s="1" t="s">
        <v>183</v>
      </c>
      <c r="AV124" s="1" t="s">
        <v>183</v>
      </c>
      <c r="AW124" s="1" t="s">
        <v>182</v>
      </c>
      <c r="AX124" s="1" t="s">
        <v>183</v>
      </c>
      <c r="AY124" s="1" t="s">
        <v>183</v>
      </c>
      <c r="AZ124" s="1" t="s">
        <v>183</v>
      </c>
      <c r="BA124" s="1" t="s">
        <v>183</v>
      </c>
      <c r="BB124" s="1" t="s">
        <v>183</v>
      </c>
      <c r="BC124" s="1" t="s">
        <v>183</v>
      </c>
      <c r="BD124" s="1" t="s">
        <v>359</v>
      </c>
      <c r="BE124" s="1" t="s">
        <v>185</v>
      </c>
      <c r="BF124" s="1" t="s">
        <v>179</v>
      </c>
    </row>
    <row r="125" spans="1:69" ht="13" customHeight="1">
      <c r="A125" s="1" t="s">
        <v>360</v>
      </c>
      <c r="B125" s="43">
        <v>45934</v>
      </c>
      <c r="C125" s="44" t="s">
        <v>185</v>
      </c>
      <c r="D125" s="44" t="s">
        <v>180</v>
      </c>
      <c r="E125" s="44" t="s">
        <v>181</v>
      </c>
      <c r="F125" s="44" t="s">
        <v>183</v>
      </c>
      <c r="G125" s="44" t="s">
        <v>183</v>
      </c>
      <c r="H125" s="44" t="s">
        <v>182</v>
      </c>
      <c r="I125" s="44" t="s">
        <v>182</v>
      </c>
      <c r="J125" s="44" t="s">
        <v>182</v>
      </c>
      <c r="K125" s="44" t="s">
        <v>182</v>
      </c>
      <c r="L125" s="44" t="s">
        <v>182</v>
      </c>
      <c r="M125" s="44" t="s">
        <v>182</v>
      </c>
      <c r="N125" s="44" t="s">
        <v>182</v>
      </c>
      <c r="O125" s="44" t="s">
        <v>182</v>
      </c>
      <c r="P125" s="44" t="s">
        <v>182</v>
      </c>
      <c r="Q125" s="44" t="s">
        <v>182</v>
      </c>
      <c r="R125" s="44" t="s">
        <v>182</v>
      </c>
      <c r="S125" s="44" t="s">
        <v>182</v>
      </c>
      <c r="T125" s="44" t="s">
        <v>182</v>
      </c>
      <c r="U125" s="44" t="s">
        <v>182</v>
      </c>
      <c r="V125" s="44" t="s">
        <v>182</v>
      </c>
      <c r="W125" s="44" t="s">
        <v>182</v>
      </c>
      <c r="X125" s="44" t="s">
        <v>182</v>
      </c>
      <c r="Y125" s="44" t="s">
        <v>182</v>
      </c>
      <c r="Z125" s="44" t="s">
        <v>182</v>
      </c>
      <c r="AA125" s="44" t="s">
        <v>182</v>
      </c>
      <c r="AB125" s="44" t="s">
        <v>182</v>
      </c>
      <c r="AC125" s="44" t="s">
        <v>182</v>
      </c>
      <c r="AD125" s="44" t="s">
        <v>182</v>
      </c>
      <c r="AE125" s="44" t="s">
        <v>182</v>
      </c>
      <c r="AF125" s="44" t="s">
        <v>182</v>
      </c>
      <c r="AG125" s="44" t="s">
        <v>182</v>
      </c>
      <c r="AH125" s="44" t="s">
        <v>182</v>
      </c>
      <c r="AI125" s="44" t="s">
        <v>182</v>
      </c>
      <c r="AJ125" s="44" t="s">
        <v>183</v>
      </c>
      <c r="AK125" s="44" t="s">
        <v>183</v>
      </c>
      <c r="AL125" s="44" t="s">
        <v>183</v>
      </c>
      <c r="AM125" s="44" t="s">
        <v>183</v>
      </c>
      <c r="AN125" s="44" t="s">
        <v>183</v>
      </c>
      <c r="AO125" s="44" t="s">
        <v>183</v>
      </c>
      <c r="AP125" s="44" t="s">
        <v>183</v>
      </c>
      <c r="AQ125" s="44" t="s">
        <v>183</v>
      </c>
      <c r="AR125" s="44" t="s">
        <v>183</v>
      </c>
      <c r="AS125" s="44" t="s">
        <v>183</v>
      </c>
      <c r="AT125" s="44" t="s">
        <v>183</v>
      </c>
      <c r="AU125" s="44" t="s">
        <v>183</v>
      </c>
      <c r="AV125" s="44" t="s">
        <v>182</v>
      </c>
      <c r="AW125" s="44" t="s">
        <v>182</v>
      </c>
      <c r="AX125" s="44" t="s">
        <v>182</v>
      </c>
      <c r="AY125" s="44" t="s">
        <v>182</v>
      </c>
      <c r="AZ125" s="44" t="s">
        <v>182</v>
      </c>
      <c r="BA125" s="44" t="s">
        <v>182</v>
      </c>
      <c r="BB125" s="44" t="s">
        <v>182</v>
      </c>
      <c r="BC125" s="44" t="s">
        <v>182</v>
      </c>
      <c r="BD125" s="44"/>
      <c r="BE125" s="44" t="s">
        <v>149</v>
      </c>
      <c r="BF125" s="44" t="s">
        <v>149</v>
      </c>
      <c r="BG125" s="44"/>
      <c r="BH125" s="44"/>
      <c r="BI125" s="44"/>
      <c r="BJ125" s="44"/>
      <c r="BK125" s="44"/>
      <c r="BL125" s="44"/>
      <c r="BM125" s="44"/>
      <c r="BN125" s="44"/>
      <c r="BO125" s="44"/>
      <c r="BP125" s="44"/>
      <c r="BQ125" s="44"/>
    </row>
    <row r="126" spans="1:69" ht="13" customHeight="1">
      <c r="A126" s="1" t="s">
        <v>361</v>
      </c>
      <c r="B126" s="43">
        <v>45938</v>
      </c>
      <c r="C126" s="44" t="s">
        <v>185</v>
      </c>
      <c r="D126" s="44" t="s">
        <v>187</v>
      </c>
      <c r="E126" s="44" t="s">
        <v>181</v>
      </c>
      <c r="F126" s="44" t="s">
        <v>182</v>
      </c>
      <c r="G126" s="44" t="s">
        <v>182</v>
      </c>
      <c r="H126" s="44" t="s">
        <v>183</v>
      </c>
      <c r="I126" s="44" t="s">
        <v>183</v>
      </c>
      <c r="J126" s="44" t="s">
        <v>183</v>
      </c>
      <c r="K126" s="44" t="s">
        <v>183</v>
      </c>
      <c r="L126" s="44" t="s">
        <v>182</v>
      </c>
      <c r="M126" s="44" t="s">
        <v>182</v>
      </c>
      <c r="N126" s="44" t="s">
        <v>182</v>
      </c>
      <c r="O126" s="44" t="s">
        <v>182</v>
      </c>
      <c r="P126" s="44" t="s">
        <v>182</v>
      </c>
      <c r="Q126" s="44" t="s">
        <v>182</v>
      </c>
      <c r="R126" s="44" t="s">
        <v>183</v>
      </c>
      <c r="S126" s="44" t="s">
        <v>182</v>
      </c>
      <c r="T126" s="44" t="s">
        <v>183</v>
      </c>
      <c r="U126" s="44" t="s">
        <v>182</v>
      </c>
      <c r="V126" s="44" t="s">
        <v>182</v>
      </c>
      <c r="W126" s="44" t="s">
        <v>182</v>
      </c>
      <c r="X126" s="44" t="s">
        <v>182</v>
      </c>
      <c r="Y126" s="44" t="s">
        <v>182</v>
      </c>
      <c r="Z126" s="44" t="s">
        <v>182</v>
      </c>
      <c r="AA126" s="44" t="s">
        <v>182</v>
      </c>
      <c r="AB126" s="44" t="s">
        <v>182</v>
      </c>
      <c r="AC126" s="44" t="s">
        <v>182</v>
      </c>
      <c r="AD126" s="44" t="s">
        <v>182</v>
      </c>
      <c r="AE126" s="44" t="s">
        <v>182</v>
      </c>
      <c r="AF126" s="44" t="s">
        <v>183</v>
      </c>
      <c r="AG126" s="44" t="s">
        <v>183</v>
      </c>
      <c r="AH126" s="44" t="s">
        <v>183</v>
      </c>
      <c r="AI126" s="44" t="s">
        <v>183</v>
      </c>
      <c r="AJ126" s="44" t="s">
        <v>183</v>
      </c>
      <c r="AK126" s="44" t="s">
        <v>183</v>
      </c>
      <c r="AL126" s="44" t="s">
        <v>183</v>
      </c>
      <c r="AM126" s="44" t="s">
        <v>183</v>
      </c>
      <c r="AN126" s="44" t="s">
        <v>183</v>
      </c>
      <c r="AO126" s="44" t="s">
        <v>183</v>
      </c>
      <c r="AP126" s="44" t="s">
        <v>182</v>
      </c>
      <c r="AQ126" s="44" t="s">
        <v>183</v>
      </c>
      <c r="AR126" s="44" t="s">
        <v>183</v>
      </c>
      <c r="AS126" s="44" t="s">
        <v>183</v>
      </c>
      <c r="AT126" s="44" t="s">
        <v>183</v>
      </c>
      <c r="AU126" s="44" t="s">
        <v>183</v>
      </c>
      <c r="AV126" s="44" t="s">
        <v>183</v>
      </c>
      <c r="AW126" s="44" t="s">
        <v>183</v>
      </c>
      <c r="AX126" s="44" t="s">
        <v>183</v>
      </c>
      <c r="AY126" s="44" t="s">
        <v>183</v>
      </c>
      <c r="AZ126" s="44" t="s">
        <v>183</v>
      </c>
      <c r="BA126" s="44" t="s">
        <v>183</v>
      </c>
      <c r="BB126" s="44" t="s">
        <v>183</v>
      </c>
      <c r="BC126" s="44" t="s">
        <v>182</v>
      </c>
      <c r="BD126" s="44"/>
      <c r="BE126" s="44" t="s">
        <v>149</v>
      </c>
      <c r="BF126" s="44" t="s">
        <v>149</v>
      </c>
      <c r="BG126" s="44"/>
      <c r="BH126" s="44"/>
      <c r="BI126" s="44"/>
      <c r="BJ126" s="44"/>
      <c r="BK126" s="44"/>
      <c r="BL126" s="44"/>
      <c r="BM126" s="44"/>
      <c r="BN126" s="44"/>
      <c r="BO126" s="44"/>
      <c r="BP126" s="44"/>
      <c r="BQ126" s="44"/>
    </row>
    <row r="127" spans="1:69" ht="13">
      <c r="A127" s="1" t="s">
        <v>362</v>
      </c>
      <c r="B127" s="46">
        <v>45933</v>
      </c>
      <c r="C127" s="47" t="s">
        <v>188</v>
      </c>
      <c r="D127" s="47" t="s">
        <v>300</v>
      </c>
      <c r="E127" s="47" t="s">
        <v>181</v>
      </c>
      <c r="F127" s="47" t="s">
        <v>183</v>
      </c>
      <c r="G127" s="47" t="s">
        <v>183</v>
      </c>
      <c r="H127" s="47" t="s">
        <v>183</v>
      </c>
      <c r="I127" s="47" t="s">
        <v>183</v>
      </c>
      <c r="J127" s="47" t="s">
        <v>183</v>
      </c>
      <c r="K127" s="47" t="s">
        <v>183</v>
      </c>
      <c r="L127" s="48" t="s">
        <v>183</v>
      </c>
      <c r="M127" s="47" t="s">
        <v>183</v>
      </c>
      <c r="N127" s="47" t="s">
        <v>183</v>
      </c>
      <c r="O127" s="47" t="s">
        <v>182</v>
      </c>
      <c r="P127" s="47" t="s">
        <v>182</v>
      </c>
      <c r="Q127" s="48" t="s">
        <v>182</v>
      </c>
      <c r="R127" s="47" t="s">
        <v>182</v>
      </c>
      <c r="S127" s="47" t="s">
        <v>182</v>
      </c>
      <c r="T127" s="48" t="s">
        <v>182</v>
      </c>
      <c r="U127" s="47" t="s">
        <v>182</v>
      </c>
      <c r="V127" s="47" t="s">
        <v>182</v>
      </c>
      <c r="W127" s="47" t="s">
        <v>182</v>
      </c>
      <c r="X127" s="47" t="s">
        <v>183</v>
      </c>
      <c r="Y127" s="47" t="s">
        <v>183</v>
      </c>
      <c r="Z127" s="47" t="s">
        <v>182</v>
      </c>
      <c r="AA127" s="47" t="s">
        <v>182</v>
      </c>
      <c r="AB127" s="47" t="s">
        <v>183</v>
      </c>
      <c r="AC127" s="47" t="s">
        <v>183</v>
      </c>
      <c r="AD127" s="47" t="s">
        <v>183</v>
      </c>
      <c r="AE127" s="47" t="s">
        <v>183</v>
      </c>
      <c r="AF127" s="47" t="s">
        <v>183</v>
      </c>
      <c r="AG127" s="47" t="s">
        <v>183</v>
      </c>
      <c r="AH127" s="47" t="s">
        <v>183</v>
      </c>
      <c r="AI127" s="47" t="s">
        <v>183</v>
      </c>
      <c r="AJ127" s="47" t="s">
        <v>183</v>
      </c>
      <c r="AK127" s="47" t="s">
        <v>183</v>
      </c>
      <c r="AL127" s="47" t="s">
        <v>183</v>
      </c>
      <c r="AM127" s="47" t="s">
        <v>183</v>
      </c>
      <c r="AN127" s="47" t="s">
        <v>183</v>
      </c>
      <c r="AO127" s="47" t="s">
        <v>183</v>
      </c>
      <c r="AP127" s="47" t="s">
        <v>183</v>
      </c>
      <c r="AQ127" s="47" t="s">
        <v>183</v>
      </c>
      <c r="AR127" s="47" t="s">
        <v>183</v>
      </c>
      <c r="AS127" s="47" t="s">
        <v>183</v>
      </c>
      <c r="AT127" s="47" t="s">
        <v>183</v>
      </c>
      <c r="AU127" s="47" t="s">
        <v>183</v>
      </c>
      <c r="AV127" s="47" t="s">
        <v>182</v>
      </c>
      <c r="AW127" s="47" t="s">
        <v>182</v>
      </c>
      <c r="AX127" s="47" t="s">
        <v>183</v>
      </c>
      <c r="AY127" s="47" t="s">
        <v>183</v>
      </c>
      <c r="AZ127" s="47" t="s">
        <v>183</v>
      </c>
      <c r="BA127" s="47" t="s">
        <v>183</v>
      </c>
      <c r="BB127" s="47" t="s">
        <v>183</v>
      </c>
      <c r="BC127" s="47" t="s">
        <v>183</v>
      </c>
      <c r="BD127" s="49" t="s">
        <v>363</v>
      </c>
      <c r="BE127" s="47" t="s">
        <v>188</v>
      </c>
      <c r="BF127" s="47" t="s">
        <v>188</v>
      </c>
      <c r="BG127" s="49"/>
      <c r="BH127" s="50"/>
      <c r="BI127" s="42"/>
      <c r="BJ127" s="42"/>
      <c r="BK127" s="42"/>
      <c r="BL127" s="42"/>
      <c r="BM127" s="42"/>
      <c r="BN127" s="42"/>
      <c r="BO127" s="44"/>
      <c r="BP127" s="44"/>
      <c r="BQ127" s="44"/>
    </row>
    <row r="128" spans="1:69" ht="13" customHeight="1">
      <c r="A128" s="1" t="s">
        <v>364</v>
      </c>
      <c r="B128" s="37">
        <v>45943</v>
      </c>
      <c r="C128" s="38" t="s">
        <v>179</v>
      </c>
      <c r="D128" s="38" t="s">
        <v>192</v>
      </c>
      <c r="E128" s="38" t="s">
        <v>181</v>
      </c>
      <c r="F128" s="38" t="s">
        <v>182</v>
      </c>
      <c r="G128" s="38" t="s">
        <v>183</v>
      </c>
      <c r="H128" s="51" t="s">
        <v>182</v>
      </c>
      <c r="I128" s="51" t="s">
        <v>182</v>
      </c>
      <c r="J128" s="52" t="s">
        <v>182</v>
      </c>
      <c r="K128" s="52" t="s">
        <v>182</v>
      </c>
      <c r="L128" s="38" t="s">
        <v>182</v>
      </c>
      <c r="M128" s="38" t="s">
        <v>182</v>
      </c>
      <c r="N128" s="38" t="s">
        <v>182</v>
      </c>
      <c r="O128" s="38" t="s">
        <v>182</v>
      </c>
      <c r="P128" s="38" t="s">
        <v>182</v>
      </c>
      <c r="Q128" s="38" t="s">
        <v>182</v>
      </c>
      <c r="R128" s="38" t="s">
        <v>182</v>
      </c>
      <c r="S128" s="38" t="s">
        <v>182</v>
      </c>
      <c r="T128" s="38" t="s">
        <v>183</v>
      </c>
      <c r="U128" s="38" t="s">
        <v>183</v>
      </c>
      <c r="V128" s="38" t="s">
        <v>183</v>
      </c>
      <c r="W128" s="38" t="s">
        <v>183</v>
      </c>
      <c r="X128" s="38" t="s">
        <v>183</v>
      </c>
      <c r="Y128" s="38" t="s">
        <v>183</v>
      </c>
      <c r="Z128" s="38" t="s">
        <v>182</v>
      </c>
      <c r="AA128" s="38" t="s">
        <v>183</v>
      </c>
      <c r="AB128" s="38" t="s">
        <v>182</v>
      </c>
      <c r="AC128" s="38" t="s">
        <v>182</v>
      </c>
      <c r="AD128" s="38" t="s">
        <v>182</v>
      </c>
      <c r="AE128" s="38" t="s">
        <v>182</v>
      </c>
      <c r="AF128" s="38" t="s">
        <v>182</v>
      </c>
      <c r="AG128" s="38" t="s">
        <v>183</v>
      </c>
      <c r="AH128" s="38" t="s">
        <v>182</v>
      </c>
      <c r="AI128" s="38" t="s">
        <v>182</v>
      </c>
      <c r="AJ128" s="38" t="s">
        <v>182</v>
      </c>
      <c r="AK128" s="38" t="s">
        <v>182</v>
      </c>
      <c r="AL128" s="38" t="s">
        <v>182</v>
      </c>
      <c r="AM128" s="38" t="s">
        <v>182</v>
      </c>
      <c r="AN128" s="38" t="s">
        <v>183</v>
      </c>
      <c r="AO128" s="38" t="s">
        <v>183</v>
      </c>
      <c r="AP128" s="38" t="s">
        <v>183</v>
      </c>
      <c r="AQ128" s="38" t="s">
        <v>183</v>
      </c>
      <c r="AR128" s="38" t="s">
        <v>182</v>
      </c>
      <c r="AS128" s="38" t="s">
        <v>182</v>
      </c>
      <c r="AT128" s="38" t="s">
        <v>182</v>
      </c>
      <c r="AU128" s="38" t="s">
        <v>182</v>
      </c>
      <c r="AV128" s="38" t="s">
        <v>183</v>
      </c>
      <c r="AW128" s="38" t="s">
        <v>183</v>
      </c>
      <c r="AX128" s="38" t="s">
        <v>183</v>
      </c>
      <c r="AY128" s="38" t="s">
        <v>183</v>
      </c>
      <c r="AZ128" s="38" t="s">
        <v>183</v>
      </c>
      <c r="BA128" s="38" t="s">
        <v>183</v>
      </c>
      <c r="BB128" s="38" t="s">
        <v>183</v>
      </c>
      <c r="BC128" s="38" t="s">
        <v>183</v>
      </c>
      <c r="BD128" s="38"/>
      <c r="BE128" s="38" t="s">
        <v>179</v>
      </c>
      <c r="BF128" s="38" t="s">
        <v>179</v>
      </c>
      <c r="BG128" s="40"/>
      <c r="BH128" s="41"/>
      <c r="BI128" s="42"/>
      <c r="BJ128" s="42"/>
      <c r="BK128" s="42"/>
      <c r="BL128" s="42"/>
      <c r="BM128" s="42"/>
      <c r="BN128" s="42"/>
    </row>
    <row r="129" spans="1:69" ht="13" customHeight="1">
      <c r="A129" s="1" t="s">
        <v>365</v>
      </c>
      <c r="B129" s="43"/>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44"/>
      <c r="BD129" s="44"/>
      <c r="BE129" s="44"/>
      <c r="BF129" s="44"/>
      <c r="BG129" s="44"/>
      <c r="BH129" s="44"/>
      <c r="BI129" s="44"/>
      <c r="BJ129" s="44"/>
      <c r="BK129" s="44"/>
      <c r="BL129" s="44"/>
      <c r="BM129" s="44"/>
      <c r="BN129" s="44"/>
      <c r="BO129" s="44"/>
      <c r="BP129" s="44"/>
      <c r="BQ129" s="44"/>
    </row>
    <row r="130" spans="1:69" ht="13">
      <c r="A130" s="1" t="s">
        <v>366</v>
      </c>
      <c r="B130" s="36">
        <v>45942</v>
      </c>
      <c r="C130" s="1" t="s">
        <v>179</v>
      </c>
      <c r="D130" s="1" t="s">
        <v>300</v>
      </c>
      <c r="E130" s="1" t="s">
        <v>181</v>
      </c>
      <c r="F130" s="1" t="s">
        <v>183</v>
      </c>
      <c r="G130" s="1" t="s">
        <v>183</v>
      </c>
      <c r="H130" s="1" t="s">
        <v>183</v>
      </c>
      <c r="I130" s="1" t="s">
        <v>183</v>
      </c>
      <c r="J130" s="1" t="s">
        <v>183</v>
      </c>
      <c r="K130" s="1" t="s">
        <v>183</v>
      </c>
      <c r="L130" s="1" t="s">
        <v>183</v>
      </c>
      <c r="M130" s="1" t="s">
        <v>182</v>
      </c>
      <c r="N130" s="1" t="s">
        <v>183</v>
      </c>
      <c r="O130" s="1" t="s">
        <v>183</v>
      </c>
      <c r="P130" s="1" t="s">
        <v>183</v>
      </c>
      <c r="Q130" s="1" t="s">
        <v>183</v>
      </c>
      <c r="R130" s="1" t="s">
        <v>182</v>
      </c>
      <c r="S130" s="1" t="s">
        <v>182</v>
      </c>
      <c r="T130" s="1" t="s">
        <v>183</v>
      </c>
      <c r="U130" s="1" t="s">
        <v>183</v>
      </c>
      <c r="V130" s="1" t="s">
        <v>183</v>
      </c>
      <c r="W130" s="1" t="s">
        <v>183</v>
      </c>
      <c r="X130" s="1" t="s">
        <v>183</v>
      </c>
      <c r="Y130" s="1" t="s">
        <v>183</v>
      </c>
      <c r="Z130" s="1" t="s">
        <v>183</v>
      </c>
      <c r="AA130" s="1" t="s">
        <v>183</v>
      </c>
      <c r="AB130" s="1" t="s">
        <v>183</v>
      </c>
      <c r="AC130" s="1" t="s">
        <v>183</v>
      </c>
      <c r="AD130" s="1" t="s">
        <v>182</v>
      </c>
      <c r="AE130" s="1" t="s">
        <v>182</v>
      </c>
      <c r="AF130" s="1" t="s">
        <v>182</v>
      </c>
      <c r="AG130" s="1" t="s">
        <v>182</v>
      </c>
      <c r="AH130" s="1" t="s">
        <v>183</v>
      </c>
      <c r="AI130" s="1" t="s">
        <v>183</v>
      </c>
      <c r="AJ130" s="1" t="s">
        <v>182</v>
      </c>
      <c r="AK130" s="1" t="s">
        <v>182</v>
      </c>
      <c r="AL130" s="1" t="s">
        <v>183</v>
      </c>
      <c r="AM130" s="1" t="s">
        <v>183</v>
      </c>
      <c r="AN130" s="1" t="s">
        <v>182</v>
      </c>
      <c r="AO130" s="1" t="s">
        <v>182</v>
      </c>
      <c r="AP130" s="1" t="s">
        <v>183</v>
      </c>
      <c r="AQ130" s="1" t="s">
        <v>183</v>
      </c>
      <c r="AR130" s="1" t="s">
        <v>183</v>
      </c>
      <c r="AS130" s="1" t="s">
        <v>183</v>
      </c>
      <c r="AT130" s="1" t="s">
        <v>183</v>
      </c>
      <c r="AU130" s="1" t="s">
        <v>183</v>
      </c>
      <c r="AV130" s="1" t="s">
        <v>182</v>
      </c>
      <c r="AW130" s="1" t="s">
        <v>182</v>
      </c>
      <c r="AX130" s="1" t="s">
        <v>182</v>
      </c>
      <c r="AY130" s="1" t="s">
        <v>182</v>
      </c>
      <c r="AZ130" s="1" t="s">
        <v>183</v>
      </c>
      <c r="BA130" s="1" t="s">
        <v>183</v>
      </c>
      <c r="BB130" s="1" t="s">
        <v>183</v>
      </c>
      <c r="BC130" s="1" t="s">
        <v>183</v>
      </c>
      <c r="BD130" s="1" t="s">
        <v>367</v>
      </c>
      <c r="BE130" s="1" t="s">
        <v>185</v>
      </c>
      <c r="BF130" s="1" t="s">
        <v>188</v>
      </c>
    </row>
    <row r="131" spans="1:69" ht="13">
      <c r="A131" s="1" t="s">
        <v>368</v>
      </c>
      <c r="B131" s="43">
        <v>45933</v>
      </c>
      <c r="C131" s="44" t="s">
        <v>188</v>
      </c>
      <c r="D131" s="44" t="s">
        <v>192</v>
      </c>
      <c r="E131" s="44" t="s">
        <v>181</v>
      </c>
      <c r="F131" s="44" t="s">
        <v>182</v>
      </c>
      <c r="G131" s="44" t="s">
        <v>182</v>
      </c>
      <c r="H131" s="44" t="s">
        <v>182</v>
      </c>
      <c r="I131" s="44" t="s">
        <v>182</v>
      </c>
      <c r="J131" s="44" t="s">
        <v>182</v>
      </c>
      <c r="K131" s="44" t="s">
        <v>182</v>
      </c>
      <c r="L131" s="44" t="s">
        <v>182</v>
      </c>
      <c r="M131" s="44" t="s">
        <v>182</v>
      </c>
      <c r="N131" s="44" t="s">
        <v>183</v>
      </c>
      <c r="O131" s="44" t="s">
        <v>183</v>
      </c>
      <c r="P131" s="44" t="s">
        <v>183</v>
      </c>
      <c r="Q131" s="44" t="s">
        <v>183</v>
      </c>
      <c r="R131" s="44" t="s">
        <v>183</v>
      </c>
      <c r="S131" s="44" t="s">
        <v>183</v>
      </c>
      <c r="T131" s="44" t="s">
        <v>183</v>
      </c>
      <c r="U131" s="44" t="s">
        <v>183</v>
      </c>
      <c r="V131" s="44" t="s">
        <v>182</v>
      </c>
      <c r="W131" s="44" t="s">
        <v>182</v>
      </c>
      <c r="X131" s="44" t="s">
        <v>182</v>
      </c>
      <c r="Y131" s="44" t="s">
        <v>182</v>
      </c>
      <c r="Z131" s="44" t="s">
        <v>182</v>
      </c>
      <c r="AA131" s="44" t="s">
        <v>182</v>
      </c>
      <c r="AB131" s="44" t="s">
        <v>182</v>
      </c>
      <c r="AC131" s="44" t="s">
        <v>182</v>
      </c>
      <c r="AD131" s="44" t="s">
        <v>183</v>
      </c>
      <c r="AE131" s="44" t="s">
        <v>183</v>
      </c>
      <c r="AF131" s="44" t="s">
        <v>183</v>
      </c>
      <c r="AG131" s="44" t="s">
        <v>183</v>
      </c>
      <c r="AH131" s="44" t="s">
        <v>183</v>
      </c>
      <c r="AI131" s="44" t="s">
        <v>183</v>
      </c>
      <c r="AJ131" s="44" t="s">
        <v>183</v>
      </c>
      <c r="AK131" s="44" t="s">
        <v>183</v>
      </c>
      <c r="AL131" s="44" t="s">
        <v>183</v>
      </c>
      <c r="AM131" s="44" t="s">
        <v>182</v>
      </c>
      <c r="AN131" s="44" t="s">
        <v>182</v>
      </c>
      <c r="AO131" s="44" t="s">
        <v>182</v>
      </c>
      <c r="AP131" s="44" t="s">
        <v>182</v>
      </c>
      <c r="AQ131" s="44" t="s">
        <v>182</v>
      </c>
      <c r="AR131" s="44" t="s">
        <v>182</v>
      </c>
      <c r="AS131" s="44" t="s">
        <v>182</v>
      </c>
      <c r="AT131" s="44" t="s">
        <v>182</v>
      </c>
      <c r="AU131" s="44" t="s">
        <v>182</v>
      </c>
      <c r="AV131" s="44" t="s">
        <v>182</v>
      </c>
      <c r="AW131" s="44" t="s">
        <v>182</v>
      </c>
      <c r="AX131" s="44" t="s">
        <v>182</v>
      </c>
      <c r="AY131" s="44" t="s">
        <v>182</v>
      </c>
      <c r="AZ131" s="44" t="s">
        <v>182</v>
      </c>
      <c r="BA131" s="44" t="s">
        <v>182</v>
      </c>
      <c r="BB131" s="44" t="s">
        <v>182</v>
      </c>
      <c r="BC131" s="44" t="s">
        <v>182</v>
      </c>
      <c r="BD131" s="44" t="s">
        <v>369</v>
      </c>
      <c r="BE131" s="44" t="s">
        <v>188</v>
      </c>
      <c r="BF131" s="44" t="s">
        <v>188</v>
      </c>
      <c r="BG131" s="44"/>
      <c r="BH131" s="44"/>
      <c r="BI131" s="44"/>
      <c r="BJ131" s="44"/>
      <c r="BK131" s="44"/>
      <c r="BL131" s="44"/>
      <c r="BM131" s="44"/>
      <c r="BN131" s="44"/>
      <c r="BO131" s="44"/>
      <c r="BP131" s="44"/>
      <c r="BQ131" s="44"/>
    </row>
    <row r="132" spans="1:69" ht="13">
      <c r="A132" s="1" t="s">
        <v>370</v>
      </c>
      <c r="B132" s="43">
        <v>45951</v>
      </c>
      <c r="C132" s="44" t="s">
        <v>185</v>
      </c>
      <c r="D132" s="44" t="s">
        <v>192</v>
      </c>
      <c r="E132" s="44" t="s">
        <v>181</v>
      </c>
      <c r="F132" s="44" t="s">
        <v>182</v>
      </c>
      <c r="G132" s="44" t="s">
        <v>182</v>
      </c>
      <c r="H132" s="44" t="s">
        <v>183</v>
      </c>
      <c r="I132" s="44" t="s">
        <v>183</v>
      </c>
      <c r="J132" s="44" t="s">
        <v>183</v>
      </c>
      <c r="K132" s="44" t="s">
        <v>183</v>
      </c>
      <c r="L132" s="44" t="s">
        <v>182</v>
      </c>
      <c r="M132" s="44" t="s">
        <v>182</v>
      </c>
      <c r="N132" s="44" t="s">
        <v>183</v>
      </c>
      <c r="O132" s="44" t="s">
        <v>182</v>
      </c>
      <c r="P132" s="44" t="s">
        <v>182</v>
      </c>
      <c r="Q132" s="44" t="s">
        <v>182</v>
      </c>
      <c r="R132" s="44" t="s">
        <v>183</v>
      </c>
      <c r="S132" s="44" t="s">
        <v>183</v>
      </c>
      <c r="T132" s="44" t="s">
        <v>183</v>
      </c>
      <c r="U132" s="44" t="s">
        <v>183</v>
      </c>
      <c r="V132" s="44" t="s">
        <v>183</v>
      </c>
      <c r="W132" s="44" t="s">
        <v>183</v>
      </c>
      <c r="X132" s="44" t="s">
        <v>182</v>
      </c>
      <c r="Y132" s="44" t="s">
        <v>182</v>
      </c>
      <c r="Z132" s="44" t="s">
        <v>183</v>
      </c>
      <c r="AA132" s="44" t="s">
        <v>183</v>
      </c>
      <c r="AB132" s="44" t="s">
        <v>183</v>
      </c>
      <c r="AC132" s="44" t="s">
        <v>183</v>
      </c>
      <c r="AD132" s="44" t="s">
        <v>183</v>
      </c>
      <c r="AE132" s="44" t="s">
        <v>183</v>
      </c>
      <c r="AF132" s="44" t="s">
        <v>183</v>
      </c>
      <c r="AG132" s="44" t="s">
        <v>183</v>
      </c>
      <c r="AH132" s="44" t="s">
        <v>183</v>
      </c>
      <c r="AI132" s="44" t="s">
        <v>183</v>
      </c>
      <c r="AJ132" s="44" t="s">
        <v>183</v>
      </c>
      <c r="AK132" s="44" t="s">
        <v>183</v>
      </c>
      <c r="AL132" s="44" t="s">
        <v>183</v>
      </c>
      <c r="AM132" s="44" t="s">
        <v>183</v>
      </c>
      <c r="AN132" s="44" t="s">
        <v>183</v>
      </c>
      <c r="AO132" s="44" t="s">
        <v>183</v>
      </c>
      <c r="AP132" s="44" t="s">
        <v>183</v>
      </c>
      <c r="AQ132" s="44" t="s">
        <v>183</v>
      </c>
      <c r="AR132" s="44" t="s">
        <v>182</v>
      </c>
      <c r="AS132" s="44" t="s">
        <v>182</v>
      </c>
      <c r="AT132" s="44" t="s">
        <v>182</v>
      </c>
      <c r="AU132" s="44" t="s">
        <v>182</v>
      </c>
      <c r="AV132" s="44" t="s">
        <v>183</v>
      </c>
      <c r="AW132" s="44" t="s">
        <v>183</v>
      </c>
      <c r="AX132" s="44" t="s">
        <v>183</v>
      </c>
      <c r="AY132" s="44" t="s">
        <v>183</v>
      </c>
      <c r="AZ132" s="44" t="s">
        <v>182</v>
      </c>
      <c r="BA132" s="44" t="s">
        <v>182</v>
      </c>
      <c r="BB132" s="44" t="s">
        <v>182</v>
      </c>
      <c r="BC132" s="44" t="s">
        <v>182</v>
      </c>
      <c r="BD132" s="44" t="s">
        <v>371</v>
      </c>
      <c r="BE132" s="44" t="s">
        <v>149</v>
      </c>
      <c r="BF132" s="44" t="s">
        <v>149</v>
      </c>
      <c r="BG132" s="44"/>
      <c r="BH132" s="44"/>
      <c r="BI132" s="44"/>
      <c r="BJ132" s="44"/>
      <c r="BK132" s="44"/>
      <c r="BL132" s="44"/>
      <c r="BM132" s="44"/>
      <c r="BN132" s="44"/>
      <c r="BO132" s="44"/>
      <c r="BP132" s="44"/>
      <c r="BQ132" s="44"/>
    </row>
    <row r="133" spans="1:69" ht="13" customHeight="1">
      <c r="A133" s="1" t="s">
        <v>372</v>
      </c>
      <c r="B133" s="36">
        <v>45937</v>
      </c>
      <c r="C133" s="1" t="s">
        <v>188</v>
      </c>
      <c r="D133" s="1" t="s">
        <v>187</v>
      </c>
      <c r="E133" s="1" t="s">
        <v>181</v>
      </c>
      <c r="F133" s="1" t="s">
        <v>183</v>
      </c>
      <c r="G133" s="1" t="s">
        <v>183</v>
      </c>
      <c r="H133" s="1" t="s">
        <v>182</v>
      </c>
      <c r="I133" s="1" t="s">
        <v>182</v>
      </c>
      <c r="J133" s="1" t="s">
        <v>183</v>
      </c>
      <c r="K133" s="1" t="s">
        <v>183</v>
      </c>
      <c r="L133" s="1" t="s">
        <v>182</v>
      </c>
      <c r="M133" s="1" t="s">
        <v>182</v>
      </c>
      <c r="N133" s="1" t="s">
        <v>183</v>
      </c>
      <c r="O133" s="1" t="s">
        <v>183</v>
      </c>
      <c r="P133" s="1" t="s">
        <v>182</v>
      </c>
      <c r="Q133" s="1" t="s">
        <v>182</v>
      </c>
      <c r="R133" s="1" t="s">
        <v>183</v>
      </c>
      <c r="S133" s="1" t="s">
        <v>183</v>
      </c>
      <c r="T133" s="1" t="s">
        <v>182</v>
      </c>
      <c r="U133" s="1" t="s">
        <v>182</v>
      </c>
      <c r="V133" s="1" t="s">
        <v>183</v>
      </c>
      <c r="W133" s="1" t="s">
        <v>183</v>
      </c>
      <c r="X133" s="1" t="s">
        <v>182</v>
      </c>
      <c r="Y133" s="1" t="s">
        <v>182</v>
      </c>
      <c r="Z133" s="1" t="s">
        <v>182</v>
      </c>
      <c r="AA133" s="1" t="s">
        <v>182</v>
      </c>
      <c r="AB133" s="1" t="s">
        <v>182</v>
      </c>
      <c r="AC133" s="1" t="s">
        <v>182</v>
      </c>
      <c r="AD133" s="1" t="s">
        <v>183</v>
      </c>
      <c r="AE133" s="1" t="s">
        <v>183</v>
      </c>
      <c r="AF133" s="1" t="s">
        <v>182</v>
      </c>
      <c r="AG133" s="1" t="s">
        <v>182</v>
      </c>
      <c r="AH133" s="1" t="s">
        <v>183</v>
      </c>
      <c r="AI133" s="1" t="s">
        <v>183</v>
      </c>
      <c r="AJ133" s="1" t="s">
        <v>182</v>
      </c>
      <c r="AK133" s="1" t="s">
        <v>182</v>
      </c>
      <c r="AL133" s="1" t="s">
        <v>183</v>
      </c>
      <c r="AM133" s="1" t="s">
        <v>183</v>
      </c>
      <c r="AN133" s="1" t="s">
        <v>182</v>
      </c>
      <c r="AO133" s="1" t="s">
        <v>182</v>
      </c>
      <c r="AP133" s="1" t="s">
        <v>183</v>
      </c>
      <c r="AQ133" s="1" t="s">
        <v>183</v>
      </c>
      <c r="AR133" s="1" t="s">
        <v>182</v>
      </c>
      <c r="AS133" s="1" t="s">
        <v>182</v>
      </c>
      <c r="AT133" s="1" t="s">
        <v>183</v>
      </c>
      <c r="AU133" s="1" t="s">
        <v>183</v>
      </c>
      <c r="AV133" s="1" t="s">
        <v>182</v>
      </c>
      <c r="AW133" s="1" t="s">
        <v>182</v>
      </c>
      <c r="AX133" s="1" t="s">
        <v>183</v>
      </c>
      <c r="AY133" s="1" t="s">
        <v>183</v>
      </c>
      <c r="AZ133" s="1" t="s">
        <v>182</v>
      </c>
      <c r="BA133" s="1" t="s">
        <v>182</v>
      </c>
      <c r="BB133" s="1" t="s">
        <v>183</v>
      </c>
      <c r="BC133" s="1" t="s">
        <v>183</v>
      </c>
      <c r="BD133" s="1"/>
      <c r="BE133" s="1" t="s">
        <v>188</v>
      </c>
      <c r="BF133" s="1" t="s">
        <v>188</v>
      </c>
    </row>
    <row r="134" spans="1:69" ht="13" customHeight="1">
      <c r="A134" s="1" t="s">
        <v>373</v>
      </c>
      <c r="B134" s="43">
        <v>45937</v>
      </c>
      <c r="C134" s="44" t="s">
        <v>185</v>
      </c>
      <c r="D134" s="44" t="s">
        <v>300</v>
      </c>
      <c r="E134" s="44" t="s">
        <v>181</v>
      </c>
      <c r="F134" s="44" t="s">
        <v>182</v>
      </c>
      <c r="G134" s="44" t="s">
        <v>182</v>
      </c>
      <c r="H134" s="44" t="s">
        <v>182</v>
      </c>
      <c r="I134" s="44" t="s">
        <v>182</v>
      </c>
      <c r="J134" s="44" t="s">
        <v>182</v>
      </c>
      <c r="K134" s="44" t="s">
        <v>182</v>
      </c>
      <c r="L134" s="44" t="s">
        <v>182</v>
      </c>
      <c r="M134" s="44" t="s">
        <v>182</v>
      </c>
      <c r="N134" s="44" t="s">
        <v>183</v>
      </c>
      <c r="O134" s="44" t="s">
        <v>183</v>
      </c>
      <c r="P134" s="44" t="s">
        <v>183</v>
      </c>
      <c r="Q134" s="44" t="s">
        <v>183</v>
      </c>
      <c r="R134" s="44" t="s">
        <v>182</v>
      </c>
      <c r="S134" s="44" t="s">
        <v>182</v>
      </c>
      <c r="T134" s="44" t="s">
        <v>182</v>
      </c>
      <c r="U134" s="44" t="s">
        <v>182</v>
      </c>
      <c r="V134" s="44" t="s">
        <v>182</v>
      </c>
      <c r="W134" s="44" t="s">
        <v>183</v>
      </c>
      <c r="X134" s="44" t="s">
        <v>182</v>
      </c>
      <c r="Y134" s="44" t="s">
        <v>182</v>
      </c>
      <c r="Z134" s="44" t="s">
        <v>182</v>
      </c>
      <c r="AA134" s="44" t="s">
        <v>182</v>
      </c>
      <c r="AB134" s="44" t="s">
        <v>183</v>
      </c>
      <c r="AC134" s="44" t="s">
        <v>183</v>
      </c>
      <c r="AD134" s="44" t="s">
        <v>183</v>
      </c>
      <c r="AE134" s="44" t="s">
        <v>183</v>
      </c>
      <c r="AF134" s="44" t="s">
        <v>183</v>
      </c>
      <c r="AG134" s="44" t="s">
        <v>183</v>
      </c>
      <c r="AH134" s="44" t="s">
        <v>183</v>
      </c>
      <c r="AI134" s="44" t="s">
        <v>183</v>
      </c>
      <c r="AJ134" s="44" t="s">
        <v>183</v>
      </c>
      <c r="AK134" s="44" t="s">
        <v>183</v>
      </c>
      <c r="AL134" s="44" t="s">
        <v>183</v>
      </c>
      <c r="AM134" s="44" t="s">
        <v>183</v>
      </c>
      <c r="AN134" s="44" t="s">
        <v>183</v>
      </c>
      <c r="AO134" s="44" t="s">
        <v>183</v>
      </c>
      <c r="AP134" s="44" t="s">
        <v>182</v>
      </c>
      <c r="AQ134" s="44" t="s">
        <v>182</v>
      </c>
      <c r="AR134" s="44" t="s">
        <v>183</v>
      </c>
      <c r="AS134" s="44" t="s">
        <v>183</v>
      </c>
      <c r="AT134" s="44" t="s">
        <v>183</v>
      </c>
      <c r="AU134" s="44" t="s">
        <v>183</v>
      </c>
      <c r="AV134" s="44" t="s">
        <v>183</v>
      </c>
      <c r="AW134" s="44" t="s">
        <v>183</v>
      </c>
      <c r="AX134" s="44" t="s">
        <v>183</v>
      </c>
      <c r="AY134" s="44" t="s">
        <v>183</v>
      </c>
      <c r="AZ134" s="44" t="s">
        <v>183</v>
      </c>
      <c r="BA134" s="44" t="s">
        <v>183</v>
      </c>
      <c r="BB134" s="44" t="s">
        <v>183</v>
      </c>
      <c r="BC134" s="44" t="s">
        <v>183</v>
      </c>
      <c r="BD134" s="44"/>
      <c r="BE134" s="44" t="s">
        <v>185</v>
      </c>
      <c r="BF134" s="44" t="s">
        <v>179</v>
      </c>
      <c r="BG134" s="44"/>
      <c r="BH134" s="44"/>
      <c r="BI134" s="44"/>
      <c r="BJ134" s="44"/>
      <c r="BK134" s="44"/>
      <c r="BL134" s="44"/>
      <c r="BM134" s="44"/>
      <c r="BN134" s="44"/>
      <c r="BO134" s="44"/>
      <c r="BP134" s="44"/>
      <c r="BQ134" s="44"/>
    </row>
    <row r="135" spans="1:69" ht="13" customHeight="1">
      <c r="A135" s="1" t="s">
        <v>374</v>
      </c>
      <c r="B135" s="36">
        <v>45934</v>
      </c>
      <c r="C135" s="1" t="s">
        <v>185</v>
      </c>
      <c r="D135" s="1" t="s">
        <v>192</v>
      </c>
      <c r="E135" s="1" t="s">
        <v>181</v>
      </c>
      <c r="F135" s="1" t="s">
        <v>183</v>
      </c>
      <c r="G135" s="1" t="s">
        <v>183</v>
      </c>
      <c r="H135" s="1" t="s">
        <v>183</v>
      </c>
      <c r="I135" s="1" t="s">
        <v>183</v>
      </c>
      <c r="J135" s="1" t="s">
        <v>182</v>
      </c>
      <c r="K135" s="1" t="s">
        <v>182</v>
      </c>
      <c r="L135" s="1" t="s">
        <v>182</v>
      </c>
      <c r="M135" s="1" t="s">
        <v>182</v>
      </c>
      <c r="N135" s="1" t="s">
        <v>183</v>
      </c>
      <c r="O135" s="1" t="s">
        <v>183</v>
      </c>
      <c r="P135" s="1" t="s">
        <v>183</v>
      </c>
      <c r="Q135" s="1" t="s">
        <v>183</v>
      </c>
      <c r="R135" s="1" t="s">
        <v>182</v>
      </c>
      <c r="S135" s="1" t="s">
        <v>182</v>
      </c>
      <c r="T135" s="1" t="s">
        <v>182</v>
      </c>
      <c r="U135" s="1" t="s">
        <v>182</v>
      </c>
      <c r="V135" s="1" t="s">
        <v>182</v>
      </c>
      <c r="W135" s="1" t="s">
        <v>182</v>
      </c>
      <c r="X135" s="1" t="s">
        <v>183</v>
      </c>
      <c r="Y135" s="1" t="s">
        <v>183</v>
      </c>
      <c r="Z135" s="1" t="s">
        <v>183</v>
      </c>
      <c r="AA135" s="1" t="s">
        <v>183</v>
      </c>
      <c r="AB135" s="1" t="s">
        <v>182</v>
      </c>
      <c r="AC135" s="1" t="s">
        <v>182</v>
      </c>
      <c r="AD135" s="1" t="s">
        <v>182</v>
      </c>
      <c r="AE135" s="1" t="s">
        <v>182</v>
      </c>
      <c r="AF135" s="1" t="s">
        <v>183</v>
      </c>
      <c r="AG135" s="1" t="s">
        <v>183</v>
      </c>
      <c r="AH135" s="1" t="s">
        <v>183</v>
      </c>
      <c r="AI135" s="1" t="s">
        <v>183</v>
      </c>
      <c r="AJ135" s="1" t="s">
        <v>183</v>
      </c>
      <c r="AK135" s="1" t="s">
        <v>183</v>
      </c>
      <c r="AL135" s="1" t="s">
        <v>183</v>
      </c>
      <c r="AM135" s="1" t="s">
        <v>183</v>
      </c>
      <c r="AN135" s="1" t="s">
        <v>182</v>
      </c>
      <c r="AO135" s="1" t="s">
        <v>182</v>
      </c>
      <c r="AP135" s="1" t="s">
        <v>182</v>
      </c>
      <c r="AQ135" s="1" t="s">
        <v>182</v>
      </c>
      <c r="AR135" s="1" t="s">
        <v>183</v>
      </c>
      <c r="AS135" s="1" t="s">
        <v>183</v>
      </c>
      <c r="AT135" s="1" t="s">
        <v>183</v>
      </c>
      <c r="AU135" s="1" t="s">
        <v>183</v>
      </c>
      <c r="AV135" s="1" t="s">
        <v>182</v>
      </c>
      <c r="AW135" s="1" t="s">
        <v>182</v>
      </c>
      <c r="AX135" s="1" t="s">
        <v>183</v>
      </c>
      <c r="AY135" s="1" t="s">
        <v>183</v>
      </c>
      <c r="AZ135" s="1" t="s">
        <v>183</v>
      </c>
      <c r="BA135" s="1" t="s">
        <v>183</v>
      </c>
      <c r="BB135" s="1" t="s">
        <v>182</v>
      </c>
      <c r="BC135" s="1" t="s">
        <v>182</v>
      </c>
      <c r="BE135" s="1" t="s">
        <v>149</v>
      </c>
      <c r="BF135" s="1" t="s">
        <v>149</v>
      </c>
    </row>
    <row r="136" spans="1:69" ht="13">
      <c r="A136" s="1" t="s">
        <v>375</v>
      </c>
      <c r="B136" s="36">
        <v>45945</v>
      </c>
      <c r="C136" s="1" t="s">
        <v>179</v>
      </c>
      <c r="D136" s="1" t="s">
        <v>187</v>
      </c>
      <c r="E136" s="1" t="s">
        <v>181</v>
      </c>
      <c r="F136" s="1" t="s">
        <v>182</v>
      </c>
      <c r="G136" s="1" t="s">
        <v>182</v>
      </c>
      <c r="H136" s="1" t="s">
        <v>182</v>
      </c>
      <c r="I136" s="1" t="s">
        <v>182</v>
      </c>
      <c r="J136" s="1" t="s">
        <v>182</v>
      </c>
      <c r="K136" s="1" t="s">
        <v>182</v>
      </c>
      <c r="L136" s="1" t="s">
        <v>182</v>
      </c>
      <c r="M136" s="1" t="s">
        <v>182</v>
      </c>
      <c r="N136" s="1" t="s">
        <v>182</v>
      </c>
      <c r="O136" s="1" t="s">
        <v>182</v>
      </c>
      <c r="P136" s="1" t="s">
        <v>183</v>
      </c>
      <c r="Q136" s="1" t="s">
        <v>182</v>
      </c>
      <c r="R136" s="1" t="s">
        <v>182</v>
      </c>
      <c r="S136" s="1" t="s">
        <v>183</v>
      </c>
      <c r="T136" s="1" t="s">
        <v>182</v>
      </c>
      <c r="U136" s="1" t="s">
        <v>182</v>
      </c>
      <c r="V136" s="1" t="s">
        <v>183</v>
      </c>
      <c r="W136" s="1" t="s">
        <v>182</v>
      </c>
      <c r="X136" s="1" t="s">
        <v>182</v>
      </c>
      <c r="Y136" s="1" t="s">
        <v>182</v>
      </c>
      <c r="Z136" s="1" t="s">
        <v>182</v>
      </c>
      <c r="AA136" s="1" t="s">
        <v>183</v>
      </c>
      <c r="AB136" s="1" t="s">
        <v>182</v>
      </c>
      <c r="AC136" s="1" t="s">
        <v>182</v>
      </c>
      <c r="AD136" s="1" t="s">
        <v>182</v>
      </c>
      <c r="AE136" s="1" t="s">
        <v>183</v>
      </c>
      <c r="AF136" s="1" t="s">
        <v>182</v>
      </c>
      <c r="AG136" s="1" t="s">
        <v>183</v>
      </c>
      <c r="AH136" s="1" t="s">
        <v>182</v>
      </c>
      <c r="AI136" s="1" t="s">
        <v>182</v>
      </c>
      <c r="AJ136" s="1" t="s">
        <v>182</v>
      </c>
      <c r="AK136" s="1" t="s">
        <v>182</v>
      </c>
      <c r="AL136" s="1" t="s">
        <v>182</v>
      </c>
      <c r="AM136" s="1" t="s">
        <v>182</v>
      </c>
      <c r="AN136" s="1" t="s">
        <v>182</v>
      </c>
      <c r="AO136" s="1" t="s">
        <v>182</v>
      </c>
      <c r="AP136" s="1" t="s">
        <v>182</v>
      </c>
      <c r="AQ136" s="1" t="s">
        <v>182</v>
      </c>
      <c r="AR136" s="1" t="s">
        <v>182</v>
      </c>
      <c r="AS136" s="1" t="s">
        <v>182</v>
      </c>
      <c r="AT136" s="1" t="s">
        <v>182</v>
      </c>
      <c r="AU136" s="1" t="s">
        <v>182</v>
      </c>
      <c r="AV136" s="1" t="s">
        <v>182</v>
      </c>
      <c r="AW136" s="1" t="s">
        <v>182</v>
      </c>
      <c r="AX136" s="1" t="s">
        <v>182</v>
      </c>
      <c r="AY136" s="1" t="s">
        <v>182</v>
      </c>
      <c r="AZ136" s="1" t="s">
        <v>182</v>
      </c>
      <c r="BA136" s="1" t="s">
        <v>182</v>
      </c>
      <c r="BB136" s="1" t="s">
        <v>182</v>
      </c>
      <c r="BC136" s="1" t="s">
        <v>182</v>
      </c>
      <c r="BD136" s="1" t="s">
        <v>376</v>
      </c>
      <c r="BE136" s="1" t="s">
        <v>185</v>
      </c>
      <c r="BF136" s="1" t="s">
        <v>149</v>
      </c>
    </row>
    <row r="137" spans="1:69" ht="13">
      <c r="A137" s="1" t="s">
        <v>377</v>
      </c>
      <c r="B137" s="36">
        <v>45951</v>
      </c>
      <c r="C137" s="1" t="s">
        <v>185</v>
      </c>
      <c r="D137" s="1" t="s">
        <v>187</v>
      </c>
      <c r="E137" s="1" t="s">
        <v>181</v>
      </c>
      <c r="F137" s="1" t="s">
        <v>182</v>
      </c>
      <c r="G137" s="1" t="s">
        <v>182</v>
      </c>
      <c r="H137" s="1" t="s">
        <v>183</v>
      </c>
      <c r="I137" s="1" t="s">
        <v>183</v>
      </c>
      <c r="J137" s="1" t="s">
        <v>183</v>
      </c>
      <c r="K137" s="1" t="s">
        <v>183</v>
      </c>
      <c r="L137" s="1" t="s">
        <v>182</v>
      </c>
      <c r="M137" s="1" t="s">
        <v>183</v>
      </c>
      <c r="N137" s="1" t="s">
        <v>183</v>
      </c>
      <c r="O137" s="1" t="s">
        <v>183</v>
      </c>
      <c r="P137" s="1" t="s">
        <v>183</v>
      </c>
      <c r="Q137" s="1" t="s">
        <v>183</v>
      </c>
      <c r="R137" s="1" t="s">
        <v>183</v>
      </c>
      <c r="S137" s="1" t="s">
        <v>183</v>
      </c>
      <c r="T137" s="1" t="s">
        <v>182</v>
      </c>
      <c r="U137" s="1" t="s">
        <v>182</v>
      </c>
      <c r="V137" s="1" t="s">
        <v>183</v>
      </c>
      <c r="W137" s="1" t="s">
        <v>183</v>
      </c>
      <c r="X137" s="1" t="s">
        <v>183</v>
      </c>
      <c r="Y137" s="1" t="s">
        <v>183</v>
      </c>
      <c r="Z137" s="1" t="s">
        <v>183</v>
      </c>
      <c r="AA137" s="1" t="s">
        <v>183</v>
      </c>
      <c r="AB137" s="1" t="s">
        <v>183</v>
      </c>
      <c r="AC137" s="1" t="s">
        <v>183</v>
      </c>
      <c r="AD137" s="1" t="s">
        <v>183</v>
      </c>
      <c r="AE137" s="1" t="s">
        <v>183</v>
      </c>
      <c r="AF137" s="1" t="s">
        <v>183</v>
      </c>
      <c r="AG137" s="1" t="s">
        <v>183</v>
      </c>
      <c r="AH137" s="1" t="s">
        <v>183</v>
      </c>
      <c r="AI137" s="1" t="s">
        <v>183</v>
      </c>
      <c r="AJ137" s="1" t="s">
        <v>183</v>
      </c>
      <c r="AK137" s="1" t="s">
        <v>183</v>
      </c>
      <c r="AL137" s="1" t="s">
        <v>183</v>
      </c>
      <c r="AM137" s="1" t="s">
        <v>183</v>
      </c>
      <c r="AN137" s="1" t="s">
        <v>183</v>
      </c>
      <c r="AO137" s="1" t="s">
        <v>183</v>
      </c>
      <c r="AP137" s="1" t="s">
        <v>183</v>
      </c>
      <c r="AQ137" s="1" t="s">
        <v>183</v>
      </c>
      <c r="AR137" s="1" t="s">
        <v>183</v>
      </c>
      <c r="AS137" s="1" t="s">
        <v>183</v>
      </c>
      <c r="AT137" s="1" t="s">
        <v>183</v>
      </c>
      <c r="AU137" s="1" t="s">
        <v>183</v>
      </c>
      <c r="AV137" s="1" t="s">
        <v>182</v>
      </c>
      <c r="AW137" s="1" t="s">
        <v>182</v>
      </c>
      <c r="AX137" s="1" t="s">
        <v>183</v>
      </c>
      <c r="AY137" s="1" t="s">
        <v>183</v>
      </c>
      <c r="AZ137" s="1" t="s">
        <v>183</v>
      </c>
      <c r="BA137" s="1" t="s">
        <v>183</v>
      </c>
      <c r="BB137" s="1" t="s">
        <v>183</v>
      </c>
      <c r="BC137" s="1" t="s">
        <v>183</v>
      </c>
      <c r="BD137" s="1" t="s">
        <v>378</v>
      </c>
      <c r="BE137" s="1" t="s">
        <v>149</v>
      </c>
      <c r="BF137" s="1" t="s">
        <v>149</v>
      </c>
    </row>
    <row r="138" spans="1:69" ht="13" customHeight="1">
      <c r="A138" s="1" t="s">
        <v>379</v>
      </c>
      <c r="B138" s="36">
        <v>45941</v>
      </c>
      <c r="C138" s="1" t="s">
        <v>179</v>
      </c>
      <c r="D138" s="1" t="s">
        <v>187</v>
      </c>
      <c r="E138" s="1" t="s">
        <v>181</v>
      </c>
      <c r="F138" s="1" t="s">
        <v>183</v>
      </c>
      <c r="G138" s="1" t="s">
        <v>182</v>
      </c>
      <c r="H138" s="1" t="s">
        <v>182</v>
      </c>
      <c r="I138" s="1" t="s">
        <v>182</v>
      </c>
      <c r="J138" s="1" t="s">
        <v>183</v>
      </c>
      <c r="K138" s="1" t="s">
        <v>182</v>
      </c>
      <c r="L138" s="1" t="s">
        <v>183</v>
      </c>
      <c r="M138" s="1" t="s">
        <v>182</v>
      </c>
      <c r="N138" s="1" t="s">
        <v>182</v>
      </c>
      <c r="O138" s="1" t="s">
        <v>182</v>
      </c>
      <c r="P138" s="1" t="s">
        <v>183</v>
      </c>
      <c r="Q138" s="1" t="s">
        <v>182</v>
      </c>
      <c r="R138" s="1" t="s">
        <v>182</v>
      </c>
      <c r="S138" s="1" t="s">
        <v>182</v>
      </c>
      <c r="T138" s="1" t="s">
        <v>183</v>
      </c>
      <c r="U138" s="1" t="s">
        <v>182</v>
      </c>
      <c r="V138" s="1" t="s">
        <v>183</v>
      </c>
      <c r="W138" s="1" t="s">
        <v>182</v>
      </c>
      <c r="X138" s="1" t="s">
        <v>183</v>
      </c>
      <c r="Y138" s="1" t="s">
        <v>182</v>
      </c>
      <c r="Z138" s="1" t="s">
        <v>183</v>
      </c>
      <c r="AA138" s="1" t="s">
        <v>182</v>
      </c>
      <c r="AB138" s="1" t="s">
        <v>183</v>
      </c>
      <c r="AC138" s="1" t="s">
        <v>182</v>
      </c>
      <c r="AD138" s="1" t="s">
        <v>183</v>
      </c>
      <c r="AE138" s="1" t="s">
        <v>182</v>
      </c>
      <c r="AF138" s="1" t="s">
        <v>183</v>
      </c>
      <c r="AG138" s="1" t="s">
        <v>182</v>
      </c>
      <c r="AH138" s="1" t="s">
        <v>183</v>
      </c>
      <c r="AI138" s="1" t="s">
        <v>182</v>
      </c>
      <c r="AJ138" s="1" t="s">
        <v>183</v>
      </c>
      <c r="AK138" s="1" t="s">
        <v>182</v>
      </c>
      <c r="AL138" s="1" t="s">
        <v>183</v>
      </c>
      <c r="AM138" s="1" t="s">
        <v>182</v>
      </c>
      <c r="AN138" s="1" t="s">
        <v>182</v>
      </c>
      <c r="AO138" s="1" t="s">
        <v>182</v>
      </c>
      <c r="AP138" s="1" t="s">
        <v>183</v>
      </c>
      <c r="AQ138" s="1" t="s">
        <v>182</v>
      </c>
      <c r="AR138" s="1" t="s">
        <v>182</v>
      </c>
      <c r="AS138" s="1" t="s">
        <v>182</v>
      </c>
      <c r="AT138" s="1" t="s">
        <v>183</v>
      </c>
      <c r="AU138" s="1" t="s">
        <v>182</v>
      </c>
      <c r="AV138" s="1" t="s">
        <v>182</v>
      </c>
      <c r="AW138" s="1" t="s">
        <v>182</v>
      </c>
      <c r="AX138" s="1" t="s">
        <v>183</v>
      </c>
      <c r="AY138" s="1" t="s">
        <v>182</v>
      </c>
      <c r="AZ138" s="1" t="s">
        <v>183</v>
      </c>
      <c r="BA138" s="1" t="s">
        <v>182</v>
      </c>
      <c r="BB138" s="1" t="s">
        <v>183</v>
      </c>
      <c r="BC138" s="1" t="s">
        <v>182</v>
      </c>
      <c r="BD138" s="1"/>
      <c r="BE138" s="1" t="s">
        <v>149</v>
      </c>
      <c r="BF138" s="1" t="s">
        <v>149</v>
      </c>
    </row>
    <row r="139" spans="1:69" ht="13" customHeight="1">
      <c r="A139" s="1" t="s">
        <v>380</v>
      </c>
      <c r="B139" s="36">
        <v>45950</v>
      </c>
      <c r="C139" s="1" t="s">
        <v>188</v>
      </c>
      <c r="D139" s="1" t="s">
        <v>192</v>
      </c>
      <c r="E139" s="1" t="s">
        <v>181</v>
      </c>
      <c r="F139" s="1" t="s">
        <v>182</v>
      </c>
      <c r="G139" s="1" t="s">
        <v>182</v>
      </c>
      <c r="H139" s="1" t="s">
        <v>182</v>
      </c>
      <c r="I139" s="1" t="s">
        <v>182</v>
      </c>
      <c r="J139" s="1" t="s">
        <v>182</v>
      </c>
      <c r="K139" s="1" t="s">
        <v>182</v>
      </c>
      <c r="L139" s="1" t="s">
        <v>182</v>
      </c>
      <c r="M139" s="1" t="s">
        <v>182</v>
      </c>
      <c r="N139" s="1" t="s">
        <v>182</v>
      </c>
      <c r="O139" s="1" t="s">
        <v>182</v>
      </c>
      <c r="P139" s="1" t="s">
        <v>182</v>
      </c>
      <c r="Q139" s="1" t="s">
        <v>182</v>
      </c>
      <c r="R139" s="1" t="s">
        <v>182</v>
      </c>
      <c r="S139" s="1" t="s">
        <v>182</v>
      </c>
      <c r="T139" s="1" t="s">
        <v>182</v>
      </c>
      <c r="U139" s="1" t="s">
        <v>182</v>
      </c>
      <c r="V139" s="1" t="s">
        <v>182</v>
      </c>
      <c r="W139" s="1" t="s">
        <v>182</v>
      </c>
      <c r="X139" s="1" t="s">
        <v>182</v>
      </c>
      <c r="Y139" s="1" t="s">
        <v>182</v>
      </c>
      <c r="Z139" s="1" t="s">
        <v>183</v>
      </c>
      <c r="AA139" s="1" t="s">
        <v>182</v>
      </c>
      <c r="AB139" s="1" t="s">
        <v>183</v>
      </c>
      <c r="AC139" s="1" t="s">
        <v>182</v>
      </c>
      <c r="AD139" s="1" t="s">
        <v>183</v>
      </c>
      <c r="AE139" s="1" t="s">
        <v>182</v>
      </c>
      <c r="AF139" s="1" t="s">
        <v>183</v>
      </c>
      <c r="AG139" s="1" t="s">
        <v>182</v>
      </c>
      <c r="AH139" s="1" t="s">
        <v>182</v>
      </c>
      <c r="AI139" s="1" t="s">
        <v>182</v>
      </c>
      <c r="AJ139" s="1" t="s">
        <v>183</v>
      </c>
      <c r="AK139" s="1" t="s">
        <v>182</v>
      </c>
      <c r="AL139" s="1" t="s">
        <v>183</v>
      </c>
      <c r="AM139" s="1" t="s">
        <v>182</v>
      </c>
      <c r="AN139" s="1" t="s">
        <v>182</v>
      </c>
      <c r="AO139" s="1" t="s">
        <v>182</v>
      </c>
      <c r="AP139" s="1" t="s">
        <v>183</v>
      </c>
      <c r="AQ139" s="1" t="s">
        <v>182</v>
      </c>
      <c r="AR139" s="1" t="s">
        <v>183</v>
      </c>
      <c r="AS139" s="1" t="s">
        <v>182</v>
      </c>
      <c r="AT139" s="1" t="s">
        <v>183</v>
      </c>
      <c r="AU139" s="1" t="s">
        <v>182</v>
      </c>
      <c r="AV139" s="1" t="s">
        <v>182</v>
      </c>
      <c r="AW139" s="1" t="s">
        <v>182</v>
      </c>
      <c r="AX139" s="1" t="s">
        <v>183</v>
      </c>
      <c r="AY139" s="1" t="s">
        <v>182</v>
      </c>
      <c r="AZ139" s="1" t="s">
        <v>182</v>
      </c>
      <c r="BA139" s="1" t="s">
        <v>182</v>
      </c>
      <c r="BB139" s="1" t="s">
        <v>182</v>
      </c>
      <c r="BC139" s="1" t="s">
        <v>182</v>
      </c>
      <c r="BE139" s="1" t="s">
        <v>149</v>
      </c>
      <c r="BF139" s="1" t="s">
        <v>149</v>
      </c>
      <c r="BH139" s="1">
        <v>0</v>
      </c>
    </row>
    <row r="140" spans="1:69" ht="13" customHeight="1">
      <c r="A140" s="1" t="s">
        <v>381</v>
      </c>
      <c r="B140" s="36">
        <v>45933</v>
      </c>
      <c r="C140" s="1" t="s">
        <v>185</v>
      </c>
      <c r="D140" s="1" t="s">
        <v>180</v>
      </c>
      <c r="E140" s="1" t="s">
        <v>181</v>
      </c>
      <c r="F140" s="1" t="s">
        <v>183</v>
      </c>
      <c r="G140" s="1" t="s">
        <v>183</v>
      </c>
      <c r="H140" s="1" t="s">
        <v>183</v>
      </c>
      <c r="I140" s="1" t="s">
        <v>183</v>
      </c>
      <c r="J140" s="1" t="s">
        <v>183</v>
      </c>
      <c r="K140" s="1" t="s">
        <v>183</v>
      </c>
      <c r="L140" s="1" t="s">
        <v>183</v>
      </c>
      <c r="M140" s="1" t="s">
        <v>183</v>
      </c>
      <c r="N140" s="1" t="s">
        <v>183</v>
      </c>
      <c r="O140" s="1" t="s">
        <v>183</v>
      </c>
      <c r="P140" s="1" t="s">
        <v>182</v>
      </c>
      <c r="Q140" s="1" t="s">
        <v>182</v>
      </c>
      <c r="R140" s="1" t="s">
        <v>182</v>
      </c>
      <c r="S140" s="1" t="s">
        <v>182</v>
      </c>
      <c r="T140" s="1" t="s">
        <v>182</v>
      </c>
      <c r="U140" s="1" t="s">
        <v>182</v>
      </c>
      <c r="V140" s="1" t="s">
        <v>183</v>
      </c>
      <c r="W140" s="1" t="s">
        <v>183</v>
      </c>
      <c r="X140" s="1" t="s">
        <v>183</v>
      </c>
      <c r="Y140" s="1" t="s">
        <v>183</v>
      </c>
      <c r="Z140" s="1" t="s">
        <v>183</v>
      </c>
      <c r="AA140" s="1" t="s">
        <v>183</v>
      </c>
      <c r="AB140" s="1" t="s">
        <v>183</v>
      </c>
      <c r="AC140" s="1" t="s">
        <v>183</v>
      </c>
      <c r="AD140" s="1" t="s">
        <v>183</v>
      </c>
      <c r="AE140" s="1" t="s">
        <v>183</v>
      </c>
      <c r="AF140" s="1" t="s">
        <v>183</v>
      </c>
      <c r="AG140" s="1" t="s">
        <v>183</v>
      </c>
      <c r="AH140" s="1" t="s">
        <v>182</v>
      </c>
      <c r="AI140" s="1" t="s">
        <v>183</v>
      </c>
      <c r="AJ140" s="1" t="s">
        <v>183</v>
      </c>
      <c r="AK140" s="1" t="s">
        <v>183</v>
      </c>
      <c r="AL140" s="1" t="s">
        <v>183</v>
      </c>
      <c r="AM140" s="1" t="s">
        <v>183</v>
      </c>
      <c r="AN140" s="1" t="s">
        <v>183</v>
      </c>
      <c r="AO140" s="1" t="s">
        <v>183</v>
      </c>
      <c r="AP140" s="1" t="s">
        <v>183</v>
      </c>
      <c r="AQ140" s="1" t="s">
        <v>183</v>
      </c>
      <c r="AR140" s="1" t="s">
        <v>183</v>
      </c>
      <c r="AS140" s="1" t="s">
        <v>183</v>
      </c>
      <c r="AT140" s="1" t="s">
        <v>182</v>
      </c>
      <c r="AU140" s="1" t="s">
        <v>182</v>
      </c>
      <c r="AV140" s="1" t="s">
        <v>182</v>
      </c>
      <c r="AW140" s="1" t="s">
        <v>182</v>
      </c>
      <c r="AX140" s="1" t="s">
        <v>183</v>
      </c>
      <c r="AY140" s="1" t="s">
        <v>183</v>
      </c>
      <c r="AZ140" s="1" t="s">
        <v>183</v>
      </c>
      <c r="BA140" s="1" t="s">
        <v>183</v>
      </c>
      <c r="BB140" s="1" t="s">
        <v>182</v>
      </c>
      <c r="BC140" s="1" t="s">
        <v>182</v>
      </c>
      <c r="BE140" s="1" t="s">
        <v>185</v>
      </c>
      <c r="BF140" s="1" t="s">
        <v>185</v>
      </c>
    </row>
    <row r="141" spans="1:69" ht="13" customHeight="1">
      <c r="A141" s="1" t="s">
        <v>382</v>
      </c>
      <c r="B141" s="36">
        <v>45944</v>
      </c>
      <c r="C141" s="1" t="s">
        <v>185</v>
      </c>
      <c r="D141" s="1" t="s">
        <v>192</v>
      </c>
      <c r="E141" s="1" t="s">
        <v>181</v>
      </c>
      <c r="F141" s="1" t="s">
        <v>183</v>
      </c>
      <c r="G141" s="1" t="s">
        <v>182</v>
      </c>
      <c r="H141" s="1" t="s">
        <v>183</v>
      </c>
      <c r="I141" s="1" t="s">
        <v>182</v>
      </c>
      <c r="J141" s="1" t="s">
        <v>182</v>
      </c>
      <c r="K141" s="1" t="s">
        <v>182</v>
      </c>
      <c r="L141" s="1" t="s">
        <v>182</v>
      </c>
      <c r="M141" s="1" t="s">
        <v>182</v>
      </c>
      <c r="N141" s="1" t="s">
        <v>183</v>
      </c>
      <c r="O141" s="1" t="s">
        <v>182</v>
      </c>
      <c r="P141" s="1" t="s">
        <v>182</v>
      </c>
      <c r="Q141" s="1" t="s">
        <v>182</v>
      </c>
      <c r="R141" s="1" t="s">
        <v>182</v>
      </c>
      <c r="S141" s="1" t="s">
        <v>182</v>
      </c>
      <c r="T141" s="1" t="s">
        <v>182</v>
      </c>
      <c r="U141" s="1" t="s">
        <v>182</v>
      </c>
      <c r="V141" s="1" t="s">
        <v>182</v>
      </c>
      <c r="W141" s="1" t="s">
        <v>182</v>
      </c>
      <c r="X141" s="1" t="s">
        <v>183</v>
      </c>
      <c r="Y141" s="1" t="s">
        <v>182</v>
      </c>
      <c r="Z141" s="1" t="s">
        <v>182</v>
      </c>
      <c r="AA141" s="1" t="s">
        <v>182</v>
      </c>
      <c r="AB141" s="1" t="s">
        <v>182</v>
      </c>
      <c r="AC141" s="1" t="s">
        <v>182</v>
      </c>
      <c r="AD141" s="1" t="s">
        <v>182</v>
      </c>
      <c r="AE141" s="1" t="s">
        <v>182</v>
      </c>
      <c r="AF141" s="1" t="s">
        <v>182</v>
      </c>
      <c r="AG141" s="1" t="s">
        <v>182</v>
      </c>
      <c r="AH141" s="1" t="s">
        <v>182</v>
      </c>
      <c r="AI141" s="1" t="s">
        <v>182</v>
      </c>
      <c r="AJ141" s="1" t="s">
        <v>183</v>
      </c>
      <c r="AK141" s="1" t="s">
        <v>182</v>
      </c>
      <c r="AL141" s="1" t="s">
        <v>182</v>
      </c>
      <c r="AM141" s="1" t="s">
        <v>182</v>
      </c>
      <c r="AN141" s="1" t="s">
        <v>182</v>
      </c>
      <c r="AO141" s="1" t="s">
        <v>182</v>
      </c>
      <c r="AP141" s="1" t="s">
        <v>183</v>
      </c>
      <c r="AQ141" s="1" t="s">
        <v>182</v>
      </c>
      <c r="AR141" s="1" t="s">
        <v>182</v>
      </c>
      <c r="AS141" s="1" t="s">
        <v>182</v>
      </c>
      <c r="AT141" s="1" t="s">
        <v>183</v>
      </c>
      <c r="AU141" s="1" t="s">
        <v>182</v>
      </c>
      <c r="AV141" s="1" t="s">
        <v>182</v>
      </c>
      <c r="AW141" s="1" t="s">
        <v>182</v>
      </c>
      <c r="AX141" s="1" t="s">
        <v>183</v>
      </c>
      <c r="AY141" s="1" t="s">
        <v>182</v>
      </c>
      <c r="AZ141" s="1" t="s">
        <v>182</v>
      </c>
      <c r="BA141" s="1" t="s">
        <v>183</v>
      </c>
      <c r="BB141" s="1" t="s">
        <v>182</v>
      </c>
      <c r="BC141" s="1" t="s">
        <v>182</v>
      </c>
      <c r="BE141" s="1" t="s">
        <v>149</v>
      </c>
      <c r="BF141" s="1" t="s">
        <v>149</v>
      </c>
    </row>
    <row r="142" spans="1:69" ht="13" customHeight="1">
      <c r="A142" s="1" t="s">
        <v>383</v>
      </c>
      <c r="B142" s="36">
        <v>45943</v>
      </c>
      <c r="C142" s="1" t="s">
        <v>179</v>
      </c>
      <c r="D142" s="1" t="s">
        <v>187</v>
      </c>
      <c r="E142" s="1" t="s">
        <v>181</v>
      </c>
      <c r="F142" s="1" t="s">
        <v>183</v>
      </c>
      <c r="G142" s="1" t="s">
        <v>183</v>
      </c>
      <c r="H142" s="1" t="s">
        <v>183</v>
      </c>
      <c r="I142" s="1" t="s">
        <v>183</v>
      </c>
      <c r="J142" s="1" t="s">
        <v>183</v>
      </c>
      <c r="K142" s="1" t="s">
        <v>183</v>
      </c>
      <c r="L142" s="1" t="s">
        <v>183</v>
      </c>
      <c r="M142" s="1" t="s">
        <v>183</v>
      </c>
      <c r="N142" s="1" t="s">
        <v>183</v>
      </c>
      <c r="O142" s="1" t="s">
        <v>183</v>
      </c>
      <c r="P142" s="1" t="s">
        <v>183</v>
      </c>
      <c r="Q142" s="1" t="s">
        <v>183</v>
      </c>
      <c r="R142" s="1" t="s">
        <v>183</v>
      </c>
      <c r="S142" s="1" t="s">
        <v>182</v>
      </c>
      <c r="T142" s="1" t="s">
        <v>182</v>
      </c>
      <c r="U142" s="1" t="s">
        <v>182</v>
      </c>
      <c r="V142" s="1" t="s">
        <v>182</v>
      </c>
      <c r="W142" s="1" t="s">
        <v>182</v>
      </c>
      <c r="X142" s="1" t="s">
        <v>182</v>
      </c>
      <c r="Y142" s="1" t="s">
        <v>183</v>
      </c>
      <c r="Z142" s="1" t="s">
        <v>183</v>
      </c>
      <c r="AA142" s="1" t="s">
        <v>183</v>
      </c>
      <c r="AB142" s="1" t="s">
        <v>183</v>
      </c>
      <c r="AC142" s="1" t="s">
        <v>183</v>
      </c>
      <c r="AD142" s="1" t="s">
        <v>183</v>
      </c>
      <c r="AE142" s="1" t="s">
        <v>183</v>
      </c>
      <c r="AF142" s="1" t="s">
        <v>183</v>
      </c>
      <c r="AG142" s="1" t="s">
        <v>183</v>
      </c>
      <c r="AH142" s="1" t="s">
        <v>183</v>
      </c>
      <c r="AI142" s="1" t="s">
        <v>183</v>
      </c>
      <c r="AJ142" s="1" t="s">
        <v>183</v>
      </c>
      <c r="AK142" s="1" t="s">
        <v>183</v>
      </c>
      <c r="AL142" s="1" t="s">
        <v>183</v>
      </c>
      <c r="AM142" s="1" t="s">
        <v>183</v>
      </c>
      <c r="AN142" s="1" t="s">
        <v>183</v>
      </c>
      <c r="AO142" s="1" t="s">
        <v>183</v>
      </c>
      <c r="AP142" s="1" t="s">
        <v>183</v>
      </c>
      <c r="AQ142" s="1" t="s">
        <v>183</v>
      </c>
      <c r="AR142" s="1" t="s">
        <v>183</v>
      </c>
      <c r="AS142" s="1" t="s">
        <v>183</v>
      </c>
      <c r="AT142" s="1" t="s">
        <v>183</v>
      </c>
      <c r="AU142" s="1" t="s">
        <v>183</v>
      </c>
      <c r="AV142" s="1" t="s">
        <v>183</v>
      </c>
      <c r="AW142" s="1" t="s">
        <v>183</v>
      </c>
      <c r="AX142" s="1" t="s">
        <v>183</v>
      </c>
      <c r="AY142" s="1" t="s">
        <v>183</v>
      </c>
      <c r="AZ142" s="1" t="s">
        <v>182</v>
      </c>
      <c r="BA142" s="1" t="s">
        <v>182</v>
      </c>
      <c r="BB142" s="1" t="s">
        <v>182</v>
      </c>
      <c r="BC142" s="1" t="s">
        <v>182</v>
      </c>
      <c r="BE142" s="1" t="s">
        <v>188</v>
      </c>
      <c r="BF142" s="1" t="s">
        <v>149</v>
      </c>
    </row>
    <row r="143" spans="1:69" ht="13" customHeight="1">
      <c r="A143" s="1" t="s">
        <v>384</v>
      </c>
      <c r="B143" s="36">
        <v>45942</v>
      </c>
      <c r="C143" s="1" t="s">
        <v>188</v>
      </c>
      <c r="D143" s="1" t="s">
        <v>192</v>
      </c>
      <c r="E143" s="1" t="s">
        <v>181</v>
      </c>
      <c r="F143" s="1" t="s">
        <v>182</v>
      </c>
      <c r="G143" s="1" t="s">
        <v>182</v>
      </c>
      <c r="H143" s="1" t="s">
        <v>183</v>
      </c>
      <c r="I143" s="1" t="s">
        <v>183</v>
      </c>
      <c r="J143" s="1" t="s">
        <v>182</v>
      </c>
      <c r="K143" s="1" t="s">
        <v>182</v>
      </c>
      <c r="L143" s="1" t="s">
        <v>182</v>
      </c>
      <c r="M143" s="1" t="s">
        <v>182</v>
      </c>
      <c r="N143" s="1" t="s">
        <v>183</v>
      </c>
      <c r="O143" s="1" t="s">
        <v>183</v>
      </c>
      <c r="P143" s="1" t="s">
        <v>182</v>
      </c>
      <c r="Q143" s="1" t="s">
        <v>182</v>
      </c>
      <c r="R143" s="1" t="s">
        <v>182</v>
      </c>
      <c r="S143" s="1" t="s">
        <v>182</v>
      </c>
      <c r="T143" s="1" t="s">
        <v>183</v>
      </c>
      <c r="U143" s="1" t="s">
        <v>183</v>
      </c>
      <c r="V143" s="1" t="s">
        <v>182</v>
      </c>
      <c r="W143" s="1" t="s">
        <v>182</v>
      </c>
      <c r="X143" s="1" t="s">
        <v>182</v>
      </c>
      <c r="Y143" s="1" t="s">
        <v>182</v>
      </c>
      <c r="Z143" s="1" t="s">
        <v>183</v>
      </c>
      <c r="AA143" s="1" t="s">
        <v>183</v>
      </c>
      <c r="AB143" s="1" t="s">
        <v>182</v>
      </c>
      <c r="AC143" s="1" t="s">
        <v>182</v>
      </c>
      <c r="AD143" s="1" t="s">
        <v>182</v>
      </c>
      <c r="AE143" s="1" t="s">
        <v>182</v>
      </c>
      <c r="AF143" s="1" t="s">
        <v>182</v>
      </c>
      <c r="AG143" s="1" t="s">
        <v>182</v>
      </c>
      <c r="AH143" s="1" t="s">
        <v>182</v>
      </c>
      <c r="AI143" s="1" t="s">
        <v>182</v>
      </c>
      <c r="AJ143" s="1" t="s">
        <v>183</v>
      </c>
      <c r="AK143" s="1" t="s">
        <v>183</v>
      </c>
      <c r="AL143" s="1" t="s">
        <v>182</v>
      </c>
      <c r="AM143" s="1" t="s">
        <v>182</v>
      </c>
      <c r="AN143" s="1" t="s">
        <v>182</v>
      </c>
      <c r="AO143" s="1" t="s">
        <v>182</v>
      </c>
      <c r="AP143" s="1" t="s">
        <v>182</v>
      </c>
      <c r="AQ143" s="1" t="s">
        <v>182</v>
      </c>
      <c r="AR143" s="1" t="s">
        <v>182</v>
      </c>
      <c r="AS143" s="1" t="s">
        <v>182</v>
      </c>
      <c r="AT143" s="1" t="s">
        <v>182</v>
      </c>
      <c r="AU143" s="1" t="s">
        <v>182</v>
      </c>
      <c r="AV143" s="1" t="s">
        <v>182</v>
      </c>
      <c r="AW143" s="1" t="s">
        <v>182</v>
      </c>
      <c r="AX143" s="1" t="s">
        <v>182</v>
      </c>
      <c r="AY143" s="1" t="s">
        <v>182</v>
      </c>
      <c r="AZ143" s="1" t="s">
        <v>182</v>
      </c>
      <c r="BA143" s="1" t="s">
        <v>182</v>
      </c>
      <c r="BB143" s="1" t="s">
        <v>183</v>
      </c>
      <c r="BC143" s="1" t="s">
        <v>183</v>
      </c>
      <c r="BE143" s="1" t="s">
        <v>185</v>
      </c>
      <c r="BF143" s="1" t="s">
        <v>149</v>
      </c>
    </row>
    <row r="144" spans="1:69" ht="13" customHeight="1">
      <c r="A144" s="1" t="s">
        <v>385</v>
      </c>
      <c r="B144" s="36">
        <v>45941</v>
      </c>
      <c r="C144" s="1" t="s">
        <v>185</v>
      </c>
      <c r="D144" s="1" t="s">
        <v>192</v>
      </c>
      <c r="E144" s="1" t="s">
        <v>181</v>
      </c>
      <c r="F144" s="1" t="s">
        <v>183</v>
      </c>
      <c r="G144" s="1" t="s">
        <v>183</v>
      </c>
      <c r="H144" s="1" t="s">
        <v>183</v>
      </c>
      <c r="I144" s="1" t="s">
        <v>183</v>
      </c>
      <c r="J144" s="1" t="s">
        <v>182</v>
      </c>
      <c r="K144" s="1" t="s">
        <v>183</v>
      </c>
      <c r="L144" s="1" t="s">
        <v>183</v>
      </c>
      <c r="M144" s="1" t="s">
        <v>183</v>
      </c>
      <c r="N144" s="1" t="s">
        <v>183</v>
      </c>
      <c r="O144" s="1" t="s">
        <v>183</v>
      </c>
      <c r="P144" s="1" t="s">
        <v>182</v>
      </c>
      <c r="Q144" s="1" t="s">
        <v>182</v>
      </c>
      <c r="R144" s="1" t="s">
        <v>182</v>
      </c>
      <c r="S144" s="1" t="s">
        <v>182</v>
      </c>
      <c r="T144" s="1" t="s">
        <v>182</v>
      </c>
      <c r="U144" s="1" t="s">
        <v>182</v>
      </c>
      <c r="V144" s="1" t="s">
        <v>183</v>
      </c>
      <c r="W144" s="1" t="s">
        <v>183</v>
      </c>
      <c r="X144" s="1" t="s">
        <v>183</v>
      </c>
      <c r="Y144" s="1" t="s">
        <v>183</v>
      </c>
      <c r="Z144" s="1" t="s">
        <v>183</v>
      </c>
      <c r="AA144" s="1" t="s">
        <v>183</v>
      </c>
      <c r="AB144" s="1" t="s">
        <v>183</v>
      </c>
      <c r="AC144" s="1" t="s">
        <v>183</v>
      </c>
      <c r="AD144" s="1" t="s">
        <v>183</v>
      </c>
      <c r="AE144" s="1" t="s">
        <v>183</v>
      </c>
      <c r="AF144" s="1" t="s">
        <v>183</v>
      </c>
      <c r="AG144" s="1" t="s">
        <v>183</v>
      </c>
      <c r="AH144" s="1" t="s">
        <v>182</v>
      </c>
      <c r="AI144" s="1" t="s">
        <v>182</v>
      </c>
      <c r="AJ144" s="1" t="s">
        <v>182</v>
      </c>
      <c r="AK144" s="1" t="s">
        <v>182</v>
      </c>
      <c r="AL144" s="1" t="s">
        <v>183</v>
      </c>
      <c r="AM144" s="1" t="s">
        <v>183</v>
      </c>
      <c r="AN144" s="1" t="s">
        <v>183</v>
      </c>
      <c r="AO144" s="1" t="s">
        <v>183</v>
      </c>
      <c r="AP144" s="1" t="s">
        <v>183</v>
      </c>
      <c r="AQ144" s="1" t="s">
        <v>183</v>
      </c>
      <c r="AR144" s="1" t="s">
        <v>183</v>
      </c>
      <c r="AS144" s="1" t="s">
        <v>183</v>
      </c>
      <c r="AT144" s="1" t="s">
        <v>183</v>
      </c>
      <c r="AU144" s="1" t="s">
        <v>183</v>
      </c>
      <c r="AV144" s="1" t="s">
        <v>183</v>
      </c>
      <c r="AW144" s="1" t="s">
        <v>183</v>
      </c>
      <c r="AX144" s="1" t="s">
        <v>183</v>
      </c>
      <c r="AY144" s="1" t="s">
        <v>183</v>
      </c>
      <c r="AZ144" s="1" t="s">
        <v>183</v>
      </c>
      <c r="BA144" s="1" t="s">
        <v>183</v>
      </c>
      <c r="BB144" s="1" t="s">
        <v>183</v>
      </c>
      <c r="BC144" s="1" t="s">
        <v>183</v>
      </c>
      <c r="BE144" s="1" t="s">
        <v>149</v>
      </c>
      <c r="BF144" s="1" t="s">
        <v>149</v>
      </c>
    </row>
    <row r="145" spans="1:69" ht="13" customHeight="1">
      <c r="A145" s="1" t="s">
        <v>386</v>
      </c>
      <c r="B145" s="36">
        <v>45944</v>
      </c>
      <c r="C145" s="1" t="s">
        <v>185</v>
      </c>
      <c r="D145" s="1" t="s">
        <v>180</v>
      </c>
      <c r="E145" s="1" t="s">
        <v>181</v>
      </c>
      <c r="F145" s="1" t="s">
        <v>182</v>
      </c>
      <c r="G145" s="1" t="s">
        <v>182</v>
      </c>
      <c r="H145" s="1" t="s">
        <v>182</v>
      </c>
      <c r="I145" s="1" t="s">
        <v>182</v>
      </c>
      <c r="J145" s="1" t="s">
        <v>182</v>
      </c>
      <c r="K145" s="1" t="s">
        <v>182</v>
      </c>
      <c r="L145" s="1" t="s">
        <v>182</v>
      </c>
      <c r="M145" s="1" t="s">
        <v>182</v>
      </c>
      <c r="N145" s="1" t="s">
        <v>182</v>
      </c>
      <c r="O145" s="1" t="s">
        <v>182</v>
      </c>
      <c r="P145" s="1" t="s">
        <v>182</v>
      </c>
      <c r="Q145" s="1" t="s">
        <v>182</v>
      </c>
      <c r="R145" s="1" t="s">
        <v>182</v>
      </c>
      <c r="S145" s="1" t="s">
        <v>182</v>
      </c>
      <c r="T145" s="1" t="s">
        <v>182</v>
      </c>
      <c r="U145" s="1" t="s">
        <v>182</v>
      </c>
      <c r="V145" s="1" t="s">
        <v>182</v>
      </c>
      <c r="W145" s="1" t="s">
        <v>182</v>
      </c>
      <c r="X145" s="1" t="s">
        <v>183</v>
      </c>
      <c r="Y145" s="1" t="s">
        <v>183</v>
      </c>
      <c r="Z145" s="1" t="s">
        <v>183</v>
      </c>
      <c r="AA145" s="1" t="s">
        <v>183</v>
      </c>
      <c r="AB145" s="1" t="s">
        <v>183</v>
      </c>
      <c r="AC145" s="1" t="s">
        <v>183</v>
      </c>
      <c r="AD145" s="1" t="s">
        <v>183</v>
      </c>
      <c r="AE145" s="1" t="s">
        <v>182</v>
      </c>
      <c r="AF145" s="1" t="s">
        <v>183</v>
      </c>
      <c r="AG145" s="1" t="s">
        <v>183</v>
      </c>
      <c r="AH145" s="1" t="s">
        <v>183</v>
      </c>
      <c r="AI145" s="1" t="s">
        <v>183</v>
      </c>
      <c r="AJ145" s="1" t="s">
        <v>183</v>
      </c>
      <c r="AK145" s="1" t="s">
        <v>183</v>
      </c>
      <c r="AL145" s="1" t="s">
        <v>183</v>
      </c>
      <c r="AM145" s="1" t="s">
        <v>183</v>
      </c>
      <c r="AN145" s="1" t="s">
        <v>183</v>
      </c>
      <c r="AO145" s="1" t="s">
        <v>183</v>
      </c>
      <c r="AP145" s="1" t="s">
        <v>183</v>
      </c>
      <c r="AQ145" s="1" t="s">
        <v>183</v>
      </c>
      <c r="AR145" s="1" t="s">
        <v>183</v>
      </c>
      <c r="AS145" s="1" t="s">
        <v>183</v>
      </c>
      <c r="AT145" s="1" t="s">
        <v>182</v>
      </c>
      <c r="AU145" s="1" t="s">
        <v>182</v>
      </c>
      <c r="AV145" s="1" t="s">
        <v>183</v>
      </c>
      <c r="AW145" s="1" t="s">
        <v>183</v>
      </c>
      <c r="AX145" s="1" t="s">
        <v>183</v>
      </c>
      <c r="AY145" s="1" t="s">
        <v>183</v>
      </c>
      <c r="AZ145" s="1" t="s">
        <v>183</v>
      </c>
      <c r="BA145" s="1" t="s">
        <v>183</v>
      </c>
      <c r="BB145" s="1" t="s">
        <v>183</v>
      </c>
      <c r="BC145" s="1" t="s">
        <v>183</v>
      </c>
      <c r="BE145" s="1" t="s">
        <v>149</v>
      </c>
      <c r="BF145" s="1" t="s">
        <v>149</v>
      </c>
    </row>
    <row r="146" spans="1:69" ht="13" customHeight="1">
      <c r="A146" s="1" t="s">
        <v>387</v>
      </c>
      <c r="B146" s="36">
        <v>45945</v>
      </c>
      <c r="C146" s="1" t="s">
        <v>188</v>
      </c>
      <c r="D146" s="1" t="s">
        <v>187</v>
      </c>
      <c r="E146" s="1" t="s">
        <v>181</v>
      </c>
      <c r="F146" s="1" t="s">
        <v>183</v>
      </c>
      <c r="G146" s="1" t="s">
        <v>183</v>
      </c>
      <c r="H146" s="1" t="s">
        <v>183</v>
      </c>
      <c r="I146" s="1" t="s">
        <v>183</v>
      </c>
      <c r="J146" s="1" t="s">
        <v>183</v>
      </c>
      <c r="K146" s="1" t="s">
        <v>183</v>
      </c>
      <c r="L146" s="1" t="s">
        <v>183</v>
      </c>
      <c r="M146" s="1" t="s">
        <v>183</v>
      </c>
      <c r="N146" s="1" t="s">
        <v>183</v>
      </c>
      <c r="O146" s="1" t="s">
        <v>183</v>
      </c>
      <c r="P146" s="1" t="s">
        <v>183</v>
      </c>
      <c r="Q146" s="1" t="s">
        <v>182</v>
      </c>
      <c r="R146" s="1" t="s">
        <v>183</v>
      </c>
      <c r="S146" s="1" t="s">
        <v>183</v>
      </c>
      <c r="T146" s="1" t="s">
        <v>182</v>
      </c>
      <c r="U146" s="1" t="s">
        <v>182</v>
      </c>
      <c r="V146" s="1" t="s">
        <v>182</v>
      </c>
      <c r="W146" s="1" t="s">
        <v>182</v>
      </c>
      <c r="X146" s="1" t="s">
        <v>183</v>
      </c>
      <c r="Y146" s="1" t="s">
        <v>183</v>
      </c>
      <c r="Z146" s="1" t="s">
        <v>183</v>
      </c>
      <c r="AA146" s="1" t="s">
        <v>183</v>
      </c>
      <c r="AB146" s="1" t="s">
        <v>183</v>
      </c>
      <c r="AC146" s="1" t="s">
        <v>183</v>
      </c>
      <c r="AD146" s="1" t="s">
        <v>183</v>
      </c>
      <c r="AE146" s="1" t="s">
        <v>183</v>
      </c>
      <c r="AF146" s="1" t="s">
        <v>183</v>
      </c>
      <c r="AG146" s="1" t="s">
        <v>182</v>
      </c>
      <c r="AH146" s="1" t="s">
        <v>182</v>
      </c>
      <c r="AI146" s="1" t="s">
        <v>183</v>
      </c>
      <c r="AJ146" s="1" t="s">
        <v>183</v>
      </c>
      <c r="AK146" s="1" t="s">
        <v>183</v>
      </c>
      <c r="AL146" s="1" t="s">
        <v>183</v>
      </c>
      <c r="AM146" s="1" t="s">
        <v>183</v>
      </c>
      <c r="AN146" s="1" t="s">
        <v>183</v>
      </c>
      <c r="AO146" s="1" t="s">
        <v>183</v>
      </c>
      <c r="AP146" s="1" t="s">
        <v>183</v>
      </c>
      <c r="AQ146" s="1" t="s">
        <v>183</v>
      </c>
      <c r="AR146" s="1" t="s">
        <v>182</v>
      </c>
      <c r="AS146" s="1" t="s">
        <v>183</v>
      </c>
      <c r="AT146" s="1" t="s">
        <v>183</v>
      </c>
      <c r="AU146" s="1" t="s">
        <v>183</v>
      </c>
      <c r="AV146" s="1" t="s">
        <v>183</v>
      </c>
      <c r="AW146" s="1" t="s">
        <v>183</v>
      </c>
      <c r="AX146" s="1" t="s">
        <v>183</v>
      </c>
      <c r="AY146" s="1" t="s">
        <v>183</v>
      </c>
      <c r="AZ146" s="1" t="s">
        <v>183</v>
      </c>
      <c r="BA146" s="1" t="s">
        <v>183</v>
      </c>
      <c r="BB146" s="1" t="s">
        <v>183</v>
      </c>
      <c r="BC146" s="1" t="s">
        <v>182</v>
      </c>
      <c r="BE146" s="1" t="s">
        <v>149</v>
      </c>
      <c r="BF146" s="1" t="s">
        <v>149</v>
      </c>
    </row>
    <row r="147" spans="1:69" ht="13" customHeight="1">
      <c r="A147" s="1" t="s">
        <v>388</v>
      </c>
      <c r="B147" s="43">
        <v>45938</v>
      </c>
      <c r="C147" s="44" t="s">
        <v>188</v>
      </c>
      <c r="D147" s="44" t="s">
        <v>192</v>
      </c>
      <c r="E147" s="44" t="s">
        <v>181</v>
      </c>
      <c r="F147" s="44" t="s">
        <v>183</v>
      </c>
      <c r="G147" s="44" t="s">
        <v>183</v>
      </c>
      <c r="H147" s="44" t="s">
        <v>183</v>
      </c>
      <c r="I147" s="44" t="s">
        <v>183</v>
      </c>
      <c r="J147" s="44" t="s">
        <v>183</v>
      </c>
      <c r="K147" s="44" t="s">
        <v>183</v>
      </c>
      <c r="L147" s="44" t="s">
        <v>183</v>
      </c>
      <c r="M147" s="44" t="s">
        <v>183</v>
      </c>
      <c r="N147" s="44" t="s">
        <v>182</v>
      </c>
      <c r="O147" s="44" t="s">
        <v>182</v>
      </c>
      <c r="P147" s="44" t="s">
        <v>182</v>
      </c>
      <c r="Q147" s="44" t="s">
        <v>182</v>
      </c>
      <c r="R147" s="44" t="s">
        <v>182</v>
      </c>
      <c r="S147" s="44" t="s">
        <v>182</v>
      </c>
      <c r="T147" s="44" t="s">
        <v>182</v>
      </c>
      <c r="U147" s="44" t="s">
        <v>182</v>
      </c>
      <c r="V147" s="44" t="s">
        <v>182</v>
      </c>
      <c r="W147" s="44" t="s">
        <v>182</v>
      </c>
      <c r="X147" s="44" t="s">
        <v>182</v>
      </c>
      <c r="Y147" s="44" t="s">
        <v>183</v>
      </c>
      <c r="Z147" s="44" t="s">
        <v>183</v>
      </c>
      <c r="AA147" s="44" t="s">
        <v>183</v>
      </c>
      <c r="AB147" s="44" t="s">
        <v>183</v>
      </c>
      <c r="AC147" s="44" t="s">
        <v>182</v>
      </c>
      <c r="AD147" s="44" t="s">
        <v>182</v>
      </c>
      <c r="AE147" s="44" t="s">
        <v>182</v>
      </c>
      <c r="AF147" s="44" t="s">
        <v>183</v>
      </c>
      <c r="AG147" s="44" t="s">
        <v>183</v>
      </c>
      <c r="AH147" s="44" t="s">
        <v>183</v>
      </c>
      <c r="AI147" s="44" t="s">
        <v>182</v>
      </c>
      <c r="AJ147" s="44" t="s">
        <v>182</v>
      </c>
      <c r="AK147" s="44" t="s">
        <v>182</v>
      </c>
      <c r="AL147" s="44" t="s">
        <v>182</v>
      </c>
      <c r="AM147" s="44" t="s">
        <v>183</v>
      </c>
      <c r="AN147" s="44" t="s">
        <v>182</v>
      </c>
      <c r="AO147" s="44" t="s">
        <v>182</v>
      </c>
      <c r="AP147" s="44" t="s">
        <v>183</v>
      </c>
      <c r="AQ147" s="44" t="s">
        <v>183</v>
      </c>
      <c r="AR147" s="44" t="s">
        <v>183</v>
      </c>
      <c r="AS147" s="44" t="s">
        <v>183</v>
      </c>
      <c r="AT147" s="44" t="s">
        <v>183</v>
      </c>
      <c r="AU147" s="44" t="s">
        <v>183</v>
      </c>
      <c r="AV147" s="44" t="s">
        <v>182</v>
      </c>
      <c r="AW147" s="44" t="s">
        <v>182</v>
      </c>
      <c r="AX147" s="44" t="s">
        <v>182</v>
      </c>
      <c r="AY147" s="44" t="s">
        <v>182</v>
      </c>
      <c r="AZ147" s="44" t="s">
        <v>182</v>
      </c>
      <c r="BA147" s="44" t="s">
        <v>182</v>
      </c>
      <c r="BB147" s="44" t="s">
        <v>182</v>
      </c>
      <c r="BC147" s="44" t="s">
        <v>182</v>
      </c>
      <c r="BD147" s="44"/>
      <c r="BE147" s="44" t="s">
        <v>188</v>
      </c>
      <c r="BF147" s="44" t="s">
        <v>149</v>
      </c>
      <c r="BG147" s="44"/>
      <c r="BH147" s="44"/>
      <c r="BI147" s="44"/>
      <c r="BJ147" s="44"/>
      <c r="BK147" s="44"/>
      <c r="BL147" s="44"/>
      <c r="BM147" s="44"/>
      <c r="BN147" s="44"/>
      <c r="BO147" s="44"/>
      <c r="BP147" s="44"/>
      <c r="BQ147" s="44"/>
    </row>
    <row r="148" spans="1:69" ht="13" customHeight="1">
      <c r="A148" s="1" t="s">
        <v>389</v>
      </c>
      <c r="B148" s="36">
        <v>45933</v>
      </c>
      <c r="C148" s="1" t="s">
        <v>185</v>
      </c>
      <c r="D148" s="1" t="s">
        <v>180</v>
      </c>
      <c r="E148" s="1" t="s">
        <v>181</v>
      </c>
      <c r="F148" s="1" t="s">
        <v>183</v>
      </c>
      <c r="G148" s="1" t="s">
        <v>183</v>
      </c>
      <c r="H148" s="1" t="s">
        <v>183</v>
      </c>
      <c r="I148" s="1" t="s">
        <v>183</v>
      </c>
      <c r="J148" s="1" t="s">
        <v>183</v>
      </c>
      <c r="K148" s="1" t="s">
        <v>183</v>
      </c>
      <c r="L148" s="1" t="s">
        <v>183</v>
      </c>
      <c r="M148" s="1" t="s">
        <v>183</v>
      </c>
      <c r="N148" s="1" t="s">
        <v>183</v>
      </c>
      <c r="O148" s="1" t="s">
        <v>182</v>
      </c>
      <c r="P148" s="1" t="s">
        <v>182</v>
      </c>
      <c r="Q148" s="1" t="s">
        <v>182</v>
      </c>
      <c r="R148" s="1" t="s">
        <v>182</v>
      </c>
      <c r="S148" s="1" t="s">
        <v>182</v>
      </c>
      <c r="T148" s="1" t="s">
        <v>182</v>
      </c>
      <c r="U148" s="1" t="s">
        <v>182</v>
      </c>
      <c r="V148" s="1" t="s">
        <v>182</v>
      </c>
      <c r="W148" s="1" t="s">
        <v>182</v>
      </c>
      <c r="X148" s="1" t="s">
        <v>182</v>
      </c>
      <c r="Y148" s="1" t="s">
        <v>182</v>
      </c>
      <c r="Z148" s="1" t="s">
        <v>182</v>
      </c>
      <c r="AA148" s="1" t="s">
        <v>183</v>
      </c>
      <c r="AB148" s="1" t="s">
        <v>183</v>
      </c>
      <c r="AC148" s="1" t="s">
        <v>183</v>
      </c>
      <c r="AD148" s="1" t="s">
        <v>183</v>
      </c>
      <c r="AE148" s="1" t="s">
        <v>183</v>
      </c>
      <c r="AF148" s="1" t="s">
        <v>183</v>
      </c>
      <c r="AG148" s="1" t="s">
        <v>183</v>
      </c>
      <c r="AH148" s="1" t="s">
        <v>183</v>
      </c>
      <c r="AI148" s="1" t="s">
        <v>183</v>
      </c>
      <c r="AJ148" s="1" t="s">
        <v>183</v>
      </c>
      <c r="AK148" s="1" t="s">
        <v>183</v>
      </c>
      <c r="AL148" s="1" t="s">
        <v>183</v>
      </c>
      <c r="AM148" s="1" t="s">
        <v>183</v>
      </c>
      <c r="AN148" s="1" t="s">
        <v>183</v>
      </c>
      <c r="AO148" s="1" t="s">
        <v>183</v>
      </c>
      <c r="AP148" s="1" t="s">
        <v>183</v>
      </c>
      <c r="AQ148" s="1" t="s">
        <v>183</v>
      </c>
      <c r="AR148" s="1" t="s">
        <v>183</v>
      </c>
      <c r="AS148" s="1" t="s">
        <v>183</v>
      </c>
      <c r="AT148" s="1" t="s">
        <v>183</v>
      </c>
      <c r="AU148" s="1" t="s">
        <v>183</v>
      </c>
      <c r="AV148" s="1" t="s">
        <v>182</v>
      </c>
      <c r="AW148" s="1" t="s">
        <v>182</v>
      </c>
      <c r="AX148" s="1" t="s">
        <v>182</v>
      </c>
      <c r="AY148" s="1" t="s">
        <v>182</v>
      </c>
      <c r="AZ148" s="1" t="s">
        <v>182</v>
      </c>
      <c r="BA148" s="1" t="s">
        <v>182</v>
      </c>
      <c r="BB148" s="1" t="s">
        <v>182</v>
      </c>
      <c r="BC148" s="1" t="s">
        <v>182</v>
      </c>
      <c r="BE148" s="1" t="s">
        <v>188</v>
      </c>
      <c r="BF148" s="1" t="s">
        <v>149</v>
      </c>
    </row>
    <row r="149" spans="1:69" ht="13" customHeight="1">
      <c r="A149" s="1" t="s">
        <v>390</v>
      </c>
      <c r="B149" s="43"/>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c r="AR149" s="44"/>
      <c r="AS149" s="44"/>
      <c r="AT149" s="44"/>
      <c r="AU149" s="44"/>
      <c r="AV149" s="44"/>
      <c r="AW149" s="44"/>
      <c r="AX149" s="44"/>
      <c r="AY149" s="44"/>
      <c r="AZ149" s="44"/>
      <c r="BA149" s="44"/>
      <c r="BB149" s="44"/>
      <c r="BC149" s="44"/>
      <c r="BD149" s="44"/>
      <c r="BE149" s="44"/>
      <c r="BF149" s="44"/>
      <c r="BG149" s="44"/>
      <c r="BH149" s="44"/>
      <c r="BI149" s="44"/>
      <c r="BJ149" s="44"/>
      <c r="BK149" s="44"/>
      <c r="BL149" s="44"/>
      <c r="BM149" s="44"/>
      <c r="BN149" s="44"/>
      <c r="BO149" s="44"/>
      <c r="BP149" s="44"/>
      <c r="BQ149" s="44"/>
    </row>
    <row r="150" spans="1:69" ht="13">
      <c r="A150" s="1" t="s">
        <v>391</v>
      </c>
      <c r="B150" s="36">
        <v>45937</v>
      </c>
      <c r="C150" s="1" t="s">
        <v>185</v>
      </c>
      <c r="D150" s="1" t="s">
        <v>192</v>
      </c>
      <c r="E150" s="1" t="s">
        <v>181</v>
      </c>
      <c r="F150" s="1" t="s">
        <v>183</v>
      </c>
      <c r="G150" s="1" t="s">
        <v>183</v>
      </c>
      <c r="H150" s="1" t="s">
        <v>183</v>
      </c>
      <c r="I150" s="1" t="s">
        <v>183</v>
      </c>
      <c r="J150" s="1" t="s">
        <v>183</v>
      </c>
      <c r="K150" s="1" t="s">
        <v>183</v>
      </c>
      <c r="L150" s="1" t="s">
        <v>183</v>
      </c>
      <c r="M150" s="1" t="s">
        <v>183</v>
      </c>
      <c r="N150" s="1" t="s">
        <v>182</v>
      </c>
      <c r="O150" s="1" t="s">
        <v>182</v>
      </c>
      <c r="P150" s="1" t="s">
        <v>182</v>
      </c>
      <c r="Q150" s="1" t="s">
        <v>183</v>
      </c>
      <c r="R150" s="1" t="s">
        <v>183</v>
      </c>
      <c r="S150" s="1" t="s">
        <v>183</v>
      </c>
      <c r="T150" s="1" t="s">
        <v>182</v>
      </c>
      <c r="U150" s="1" t="s">
        <v>182</v>
      </c>
      <c r="V150" s="1" t="s">
        <v>182</v>
      </c>
      <c r="W150" s="1" t="s">
        <v>182</v>
      </c>
      <c r="X150" s="1" t="s">
        <v>183</v>
      </c>
      <c r="Y150" s="1" t="s">
        <v>183</v>
      </c>
      <c r="Z150" s="1" t="s">
        <v>183</v>
      </c>
      <c r="AA150" s="1" t="s">
        <v>183</v>
      </c>
      <c r="AB150" s="1" t="s">
        <v>183</v>
      </c>
      <c r="AC150" s="1" t="s">
        <v>183</v>
      </c>
      <c r="AD150" s="1" t="s">
        <v>183</v>
      </c>
      <c r="AE150" s="1" t="s">
        <v>183</v>
      </c>
      <c r="AF150" s="1" t="s">
        <v>183</v>
      </c>
      <c r="AG150" s="1" t="s">
        <v>183</v>
      </c>
      <c r="AH150" s="1" t="s">
        <v>183</v>
      </c>
      <c r="AI150" s="1" t="s">
        <v>183</v>
      </c>
      <c r="AJ150" s="1" t="s">
        <v>183</v>
      </c>
      <c r="AK150" s="1" t="s">
        <v>183</v>
      </c>
      <c r="AL150" s="1" t="s">
        <v>183</v>
      </c>
      <c r="AM150" s="1" t="s">
        <v>183</v>
      </c>
      <c r="AN150" s="1" t="s">
        <v>183</v>
      </c>
      <c r="AO150" s="1" t="s">
        <v>183</v>
      </c>
      <c r="AP150" s="1" t="s">
        <v>182</v>
      </c>
      <c r="AQ150" s="1" t="s">
        <v>182</v>
      </c>
      <c r="AR150" s="1" t="s">
        <v>183</v>
      </c>
      <c r="AS150" s="1" t="s">
        <v>183</v>
      </c>
      <c r="AT150" s="1" t="s">
        <v>182</v>
      </c>
      <c r="AU150" s="1" t="s">
        <v>182</v>
      </c>
      <c r="AV150" s="1" t="s">
        <v>183</v>
      </c>
      <c r="AW150" s="1" t="s">
        <v>183</v>
      </c>
      <c r="AX150" s="1" t="s">
        <v>183</v>
      </c>
      <c r="AY150" s="1" t="s">
        <v>183</v>
      </c>
      <c r="AZ150" s="1" t="s">
        <v>183</v>
      </c>
      <c r="BA150" s="1" t="s">
        <v>183</v>
      </c>
      <c r="BB150" s="1" t="s">
        <v>183</v>
      </c>
      <c r="BC150" s="1" t="s">
        <v>183</v>
      </c>
      <c r="BD150" s="1" t="s">
        <v>392</v>
      </c>
      <c r="BE150" s="1" t="s">
        <v>149</v>
      </c>
      <c r="BF150" s="1" t="s">
        <v>149</v>
      </c>
    </row>
    <row r="151" spans="1:69" ht="13" customHeight="1">
      <c r="A151" s="1" t="s">
        <v>393</v>
      </c>
      <c r="B151" s="36">
        <v>45941</v>
      </c>
      <c r="C151" s="1" t="s">
        <v>185</v>
      </c>
      <c r="D151" s="1" t="s">
        <v>192</v>
      </c>
      <c r="E151" s="1" t="s">
        <v>181</v>
      </c>
      <c r="F151" s="1" t="s">
        <v>183</v>
      </c>
      <c r="G151" s="1" t="s">
        <v>183</v>
      </c>
      <c r="H151" s="1" t="s">
        <v>183</v>
      </c>
      <c r="I151" s="1" t="s">
        <v>183</v>
      </c>
      <c r="J151" s="1" t="s">
        <v>183</v>
      </c>
      <c r="K151" s="1" t="s">
        <v>183</v>
      </c>
      <c r="L151" s="1" t="s">
        <v>182</v>
      </c>
      <c r="M151" s="1" t="s">
        <v>182</v>
      </c>
      <c r="N151" s="1" t="s">
        <v>183</v>
      </c>
      <c r="O151" s="1" t="s">
        <v>183</v>
      </c>
      <c r="P151" s="1" t="s">
        <v>183</v>
      </c>
      <c r="Q151" s="1" t="s">
        <v>183</v>
      </c>
      <c r="R151" s="1" t="s">
        <v>183</v>
      </c>
      <c r="S151" s="1" t="s">
        <v>182</v>
      </c>
      <c r="T151" s="1" t="s">
        <v>182</v>
      </c>
      <c r="U151" s="1" t="s">
        <v>183</v>
      </c>
      <c r="V151" s="1" t="s">
        <v>182</v>
      </c>
      <c r="W151" s="1" t="s">
        <v>182</v>
      </c>
      <c r="X151" s="1" t="s">
        <v>183</v>
      </c>
      <c r="Y151" s="1" t="s">
        <v>183</v>
      </c>
      <c r="Z151" s="1" t="s">
        <v>182</v>
      </c>
      <c r="AA151" s="1" t="s">
        <v>183</v>
      </c>
      <c r="AB151" s="1" t="s">
        <v>183</v>
      </c>
      <c r="AC151" s="1" t="s">
        <v>183</v>
      </c>
      <c r="AD151" s="1" t="s">
        <v>183</v>
      </c>
      <c r="AE151" s="1" t="s">
        <v>183</v>
      </c>
      <c r="AF151" s="1" t="s">
        <v>183</v>
      </c>
      <c r="AG151" s="1" t="s">
        <v>183</v>
      </c>
      <c r="AH151" s="1" t="s">
        <v>183</v>
      </c>
      <c r="AI151" s="1" t="s">
        <v>183</v>
      </c>
      <c r="AJ151" s="1" t="s">
        <v>183</v>
      </c>
      <c r="AK151" s="1" t="s">
        <v>183</v>
      </c>
      <c r="AL151" s="1" t="s">
        <v>183</v>
      </c>
      <c r="AM151" s="1" t="s">
        <v>183</v>
      </c>
      <c r="AN151" s="1" t="s">
        <v>183</v>
      </c>
      <c r="AO151" s="1" t="s">
        <v>183</v>
      </c>
      <c r="AP151" s="1" t="s">
        <v>183</v>
      </c>
      <c r="AQ151" s="1" t="s">
        <v>183</v>
      </c>
      <c r="AR151" s="1" t="s">
        <v>183</v>
      </c>
      <c r="AS151" s="1" t="s">
        <v>183</v>
      </c>
      <c r="AT151" s="1" t="s">
        <v>183</v>
      </c>
      <c r="AU151" s="1" t="s">
        <v>183</v>
      </c>
      <c r="AV151" s="1" t="s">
        <v>183</v>
      </c>
      <c r="AW151" s="1" t="s">
        <v>183</v>
      </c>
      <c r="AX151" s="1" t="s">
        <v>183</v>
      </c>
      <c r="AY151" s="1" t="s">
        <v>183</v>
      </c>
      <c r="AZ151" s="1" t="s">
        <v>183</v>
      </c>
      <c r="BA151" s="1" t="s">
        <v>183</v>
      </c>
      <c r="BB151" s="1" t="s">
        <v>183</v>
      </c>
      <c r="BC151" s="1" t="s">
        <v>183</v>
      </c>
      <c r="BD151" s="1"/>
      <c r="BE151" s="1" t="s">
        <v>149</v>
      </c>
      <c r="BF151" s="1" t="s">
        <v>149</v>
      </c>
    </row>
    <row r="152" spans="1:69" ht="13">
      <c r="A152" s="1" t="s">
        <v>394</v>
      </c>
      <c r="B152" s="43">
        <v>45941</v>
      </c>
      <c r="C152" s="44" t="s">
        <v>185</v>
      </c>
      <c r="D152" s="44" t="s">
        <v>187</v>
      </c>
      <c r="E152" s="44" t="s">
        <v>181</v>
      </c>
      <c r="F152" s="44" t="s">
        <v>183</v>
      </c>
      <c r="G152" s="44" t="s">
        <v>183</v>
      </c>
      <c r="H152" s="44" t="s">
        <v>182</v>
      </c>
      <c r="I152" s="44" t="s">
        <v>182</v>
      </c>
      <c r="J152" s="44" t="s">
        <v>183</v>
      </c>
      <c r="K152" s="44" t="s">
        <v>183</v>
      </c>
      <c r="L152" s="44" t="s">
        <v>182</v>
      </c>
      <c r="M152" s="44" t="s">
        <v>182</v>
      </c>
      <c r="N152" s="44" t="s">
        <v>182</v>
      </c>
      <c r="O152" s="44" t="s">
        <v>182</v>
      </c>
      <c r="P152" s="44" t="s">
        <v>183</v>
      </c>
      <c r="Q152" s="44" t="s">
        <v>183</v>
      </c>
      <c r="R152" s="44" t="s">
        <v>182</v>
      </c>
      <c r="S152" s="44" t="s">
        <v>182</v>
      </c>
      <c r="T152" s="44" t="s">
        <v>183</v>
      </c>
      <c r="U152" s="44" t="s">
        <v>183</v>
      </c>
      <c r="V152" s="44" t="s">
        <v>183</v>
      </c>
      <c r="W152" s="44" t="s">
        <v>183</v>
      </c>
      <c r="X152" s="44" t="s">
        <v>182</v>
      </c>
      <c r="Y152" s="44" t="s">
        <v>182</v>
      </c>
      <c r="Z152" s="44" t="s">
        <v>182</v>
      </c>
      <c r="AA152" s="44" t="s">
        <v>182</v>
      </c>
      <c r="AB152" s="44" t="s">
        <v>182</v>
      </c>
      <c r="AC152" s="44" t="s">
        <v>182</v>
      </c>
      <c r="AD152" s="44" t="s">
        <v>183</v>
      </c>
      <c r="AE152" s="44" t="s">
        <v>183</v>
      </c>
      <c r="AF152" s="44" t="s">
        <v>183</v>
      </c>
      <c r="AG152" s="44" t="s">
        <v>183</v>
      </c>
      <c r="AH152" s="44" t="s">
        <v>183</v>
      </c>
      <c r="AI152" s="44" t="s">
        <v>183</v>
      </c>
      <c r="AJ152" s="44" t="s">
        <v>182</v>
      </c>
      <c r="AK152" s="44" t="s">
        <v>182</v>
      </c>
      <c r="AL152" s="44" t="s">
        <v>183</v>
      </c>
      <c r="AM152" s="44" t="s">
        <v>183</v>
      </c>
      <c r="AN152" s="44" t="s">
        <v>183</v>
      </c>
      <c r="AO152" s="44" t="s">
        <v>183</v>
      </c>
      <c r="AP152" s="44" t="s">
        <v>183</v>
      </c>
      <c r="AQ152" s="44" t="s">
        <v>183</v>
      </c>
      <c r="AR152" s="44" t="s">
        <v>182</v>
      </c>
      <c r="AS152" s="44" t="s">
        <v>182</v>
      </c>
      <c r="AT152" s="44" t="s">
        <v>183</v>
      </c>
      <c r="AU152" s="44" t="s">
        <v>183</v>
      </c>
      <c r="AV152" s="44" t="s">
        <v>182</v>
      </c>
      <c r="AW152" s="44" t="s">
        <v>182</v>
      </c>
      <c r="AX152" s="44" t="s">
        <v>183</v>
      </c>
      <c r="AY152" s="44" t="s">
        <v>183</v>
      </c>
      <c r="AZ152" s="44" t="s">
        <v>183</v>
      </c>
      <c r="BA152" s="44" t="s">
        <v>183</v>
      </c>
      <c r="BB152" s="44" t="s">
        <v>183</v>
      </c>
      <c r="BC152" s="44" t="s">
        <v>183</v>
      </c>
      <c r="BD152" s="44" t="s">
        <v>395</v>
      </c>
      <c r="BE152" s="44" t="s">
        <v>179</v>
      </c>
      <c r="BF152" s="44" t="s">
        <v>149</v>
      </c>
      <c r="BG152" s="44"/>
      <c r="BH152" s="44"/>
      <c r="BI152" s="44"/>
      <c r="BJ152" s="44"/>
      <c r="BK152" s="44"/>
      <c r="BL152" s="44"/>
      <c r="BM152" s="44"/>
      <c r="BN152" s="44"/>
      <c r="BO152" s="44"/>
      <c r="BP152" s="44"/>
      <c r="BQ152" s="44"/>
    </row>
    <row r="153" spans="1:69" ht="13">
      <c r="A153" s="1" t="s">
        <v>396</v>
      </c>
      <c r="B153" s="36">
        <v>45933</v>
      </c>
      <c r="C153" s="1" t="s">
        <v>185</v>
      </c>
      <c r="D153" s="1" t="s">
        <v>192</v>
      </c>
      <c r="E153" s="1" t="s">
        <v>181</v>
      </c>
      <c r="F153" s="1" t="s">
        <v>183</v>
      </c>
      <c r="G153" s="1" t="s">
        <v>183</v>
      </c>
      <c r="H153" s="1" t="s">
        <v>183</v>
      </c>
      <c r="I153" s="1" t="s">
        <v>183</v>
      </c>
      <c r="J153" s="1" t="s">
        <v>182</v>
      </c>
      <c r="K153" s="1" t="s">
        <v>182</v>
      </c>
      <c r="L153" s="1" t="s">
        <v>182</v>
      </c>
      <c r="M153" s="1" t="s">
        <v>182</v>
      </c>
      <c r="N153" s="1" t="s">
        <v>182</v>
      </c>
      <c r="O153" s="1" t="s">
        <v>182</v>
      </c>
      <c r="P153" s="1" t="s">
        <v>182</v>
      </c>
      <c r="Q153" s="1" t="s">
        <v>182</v>
      </c>
      <c r="R153" s="1" t="s">
        <v>183</v>
      </c>
      <c r="S153" s="1" t="s">
        <v>183</v>
      </c>
      <c r="T153" s="1" t="s">
        <v>182</v>
      </c>
      <c r="U153" s="1" t="s">
        <v>182</v>
      </c>
      <c r="V153" s="1" t="s">
        <v>182</v>
      </c>
      <c r="W153" s="1" t="s">
        <v>182</v>
      </c>
      <c r="X153" s="1" t="s">
        <v>183</v>
      </c>
      <c r="Y153" s="1" t="s">
        <v>183</v>
      </c>
      <c r="Z153" s="1" t="s">
        <v>182</v>
      </c>
      <c r="AA153" s="1" t="s">
        <v>182</v>
      </c>
      <c r="AB153" s="1" t="s">
        <v>183</v>
      </c>
      <c r="AC153" s="1" t="s">
        <v>183</v>
      </c>
      <c r="AD153" s="1" t="s">
        <v>183</v>
      </c>
      <c r="AE153" s="1" t="s">
        <v>183</v>
      </c>
      <c r="AF153" s="1" t="s">
        <v>183</v>
      </c>
      <c r="AG153" s="1" t="s">
        <v>183</v>
      </c>
      <c r="AH153" s="1" t="s">
        <v>182</v>
      </c>
      <c r="AI153" s="1" t="s">
        <v>182</v>
      </c>
      <c r="AJ153" s="1" t="s">
        <v>182</v>
      </c>
      <c r="AK153" s="1" t="s">
        <v>182</v>
      </c>
      <c r="AL153" s="1" t="s">
        <v>183</v>
      </c>
      <c r="AM153" s="1" t="s">
        <v>183</v>
      </c>
      <c r="AN153" s="1" t="s">
        <v>182</v>
      </c>
      <c r="AO153" s="1" t="s">
        <v>182</v>
      </c>
      <c r="AP153" s="1" t="s">
        <v>183</v>
      </c>
      <c r="AQ153" s="1" t="s">
        <v>183</v>
      </c>
      <c r="AR153" s="1" t="s">
        <v>183</v>
      </c>
      <c r="AS153" s="1" t="s">
        <v>183</v>
      </c>
      <c r="AT153" s="1" t="s">
        <v>183</v>
      </c>
      <c r="AU153" s="1" t="s">
        <v>183</v>
      </c>
      <c r="AV153" s="1" t="s">
        <v>183</v>
      </c>
      <c r="AW153" s="1" t="s">
        <v>183</v>
      </c>
      <c r="AX153" s="1" t="s">
        <v>183</v>
      </c>
      <c r="AY153" s="1" t="s">
        <v>183</v>
      </c>
      <c r="AZ153" s="1" t="s">
        <v>183</v>
      </c>
      <c r="BA153" s="1" t="s">
        <v>183</v>
      </c>
      <c r="BB153" s="1" t="s">
        <v>183</v>
      </c>
      <c r="BC153" s="1" t="s">
        <v>183</v>
      </c>
      <c r="BD153" s="1" t="s">
        <v>397</v>
      </c>
      <c r="BE153" s="1" t="s">
        <v>149</v>
      </c>
      <c r="BF153" s="1" t="s">
        <v>149</v>
      </c>
    </row>
    <row r="154" spans="1:69" ht="13" customHeight="1">
      <c r="A154" s="1" t="s">
        <v>398</v>
      </c>
      <c r="B154" s="43">
        <v>45933</v>
      </c>
      <c r="C154" s="44" t="s">
        <v>188</v>
      </c>
      <c r="D154" s="44" t="s">
        <v>205</v>
      </c>
      <c r="E154" s="44" t="s">
        <v>181</v>
      </c>
      <c r="F154" s="44" t="s">
        <v>182</v>
      </c>
      <c r="G154" s="44" t="s">
        <v>182</v>
      </c>
      <c r="H154" s="44" t="s">
        <v>183</v>
      </c>
      <c r="I154" s="44" t="s">
        <v>182</v>
      </c>
      <c r="J154" s="44" t="s">
        <v>182</v>
      </c>
      <c r="K154" s="44" t="s">
        <v>182</v>
      </c>
      <c r="L154" s="44" t="s">
        <v>183</v>
      </c>
      <c r="M154" s="44" t="s">
        <v>183</v>
      </c>
      <c r="N154" s="44" t="s">
        <v>182</v>
      </c>
      <c r="O154" s="44" t="s">
        <v>182</v>
      </c>
      <c r="P154" s="44" t="s">
        <v>183</v>
      </c>
      <c r="Q154" s="44" t="s">
        <v>183</v>
      </c>
      <c r="R154" s="44" t="s">
        <v>183</v>
      </c>
      <c r="S154" s="44" t="s">
        <v>183</v>
      </c>
      <c r="T154" s="44" t="s">
        <v>183</v>
      </c>
      <c r="U154" s="44" t="s">
        <v>183</v>
      </c>
      <c r="V154" s="44" t="s">
        <v>183</v>
      </c>
      <c r="W154" s="44" t="s">
        <v>183</v>
      </c>
      <c r="X154" s="44" t="s">
        <v>183</v>
      </c>
      <c r="Y154" s="44" t="s">
        <v>183</v>
      </c>
      <c r="Z154" s="44" t="s">
        <v>182</v>
      </c>
      <c r="AA154" s="44" t="s">
        <v>182</v>
      </c>
      <c r="AB154" s="44" t="s">
        <v>183</v>
      </c>
      <c r="AC154" s="44" t="s">
        <v>183</v>
      </c>
      <c r="AD154" s="44" t="s">
        <v>183</v>
      </c>
      <c r="AE154" s="44" t="s">
        <v>183</v>
      </c>
      <c r="AF154" s="44" t="s">
        <v>183</v>
      </c>
      <c r="AG154" s="44" t="s">
        <v>183</v>
      </c>
      <c r="AH154" s="44" t="s">
        <v>183</v>
      </c>
      <c r="AI154" s="44" t="s">
        <v>183</v>
      </c>
      <c r="AJ154" s="44" t="s">
        <v>183</v>
      </c>
      <c r="AK154" s="44" t="s">
        <v>183</v>
      </c>
      <c r="AL154" s="44" t="s">
        <v>183</v>
      </c>
      <c r="AM154" s="44" t="s">
        <v>183</v>
      </c>
      <c r="AN154" s="44" t="s">
        <v>183</v>
      </c>
      <c r="AO154" s="44" t="s">
        <v>183</v>
      </c>
      <c r="AP154" s="44" t="s">
        <v>183</v>
      </c>
      <c r="AQ154" s="44" t="s">
        <v>183</v>
      </c>
      <c r="AR154" s="44" t="s">
        <v>183</v>
      </c>
      <c r="AS154" s="44" t="s">
        <v>183</v>
      </c>
      <c r="AT154" s="44" t="s">
        <v>183</v>
      </c>
      <c r="AU154" s="44" t="s">
        <v>183</v>
      </c>
      <c r="AV154" s="44" t="s">
        <v>183</v>
      </c>
      <c r="AW154" s="44" t="s">
        <v>183</v>
      </c>
      <c r="AX154" s="44" t="s">
        <v>183</v>
      </c>
      <c r="AY154" s="44" t="s">
        <v>183</v>
      </c>
      <c r="AZ154" s="44" t="s">
        <v>183</v>
      </c>
      <c r="BA154" s="44" t="s">
        <v>183</v>
      </c>
      <c r="BB154" s="44" t="s">
        <v>182</v>
      </c>
      <c r="BC154" s="44" t="s">
        <v>182</v>
      </c>
      <c r="BD154" s="44"/>
      <c r="BE154" s="44" t="s">
        <v>188</v>
      </c>
      <c r="BF154" s="44" t="s">
        <v>188</v>
      </c>
      <c r="BG154" s="44"/>
      <c r="BH154" s="44"/>
      <c r="BI154" s="44"/>
      <c r="BJ154" s="44"/>
      <c r="BK154" s="44"/>
      <c r="BL154" s="44"/>
      <c r="BM154" s="44"/>
      <c r="BN154" s="44"/>
      <c r="BO154" s="44"/>
      <c r="BP154" s="44"/>
      <c r="BQ154" s="44"/>
    </row>
    <row r="155" spans="1:69" ht="13" customHeight="1">
      <c r="A155" s="1" t="s">
        <v>399</v>
      </c>
      <c r="B155" s="36">
        <v>45945</v>
      </c>
      <c r="C155" s="1" t="s">
        <v>188</v>
      </c>
      <c r="D155" s="1" t="s">
        <v>192</v>
      </c>
      <c r="E155" s="1" t="s">
        <v>181</v>
      </c>
      <c r="F155" s="1" t="s">
        <v>182</v>
      </c>
      <c r="G155" s="1" t="s">
        <v>182</v>
      </c>
      <c r="H155" s="1" t="s">
        <v>182</v>
      </c>
      <c r="I155" s="1" t="s">
        <v>182</v>
      </c>
      <c r="J155" s="1" t="s">
        <v>182</v>
      </c>
      <c r="K155" s="1" t="s">
        <v>182</v>
      </c>
      <c r="L155" s="1" t="s">
        <v>182</v>
      </c>
      <c r="M155" s="1" t="s">
        <v>182</v>
      </c>
      <c r="N155" s="1" t="s">
        <v>182</v>
      </c>
      <c r="O155" s="1" t="s">
        <v>182</v>
      </c>
      <c r="P155" s="1" t="s">
        <v>183</v>
      </c>
      <c r="Q155" s="1" t="s">
        <v>182</v>
      </c>
      <c r="R155" s="1" t="s">
        <v>182</v>
      </c>
      <c r="S155" s="1" t="s">
        <v>182</v>
      </c>
      <c r="T155" s="1" t="s">
        <v>182</v>
      </c>
      <c r="U155" s="1" t="s">
        <v>183</v>
      </c>
      <c r="V155" s="1" t="s">
        <v>182</v>
      </c>
      <c r="W155" s="1" t="s">
        <v>182</v>
      </c>
      <c r="X155" s="1" t="s">
        <v>182</v>
      </c>
      <c r="Y155" s="1" t="s">
        <v>182</v>
      </c>
      <c r="Z155" s="1" t="s">
        <v>182</v>
      </c>
      <c r="AA155" s="1" t="s">
        <v>183</v>
      </c>
      <c r="AB155" s="1" t="s">
        <v>182</v>
      </c>
      <c r="AC155" s="1" t="s">
        <v>182</v>
      </c>
      <c r="AD155" s="1" t="s">
        <v>182</v>
      </c>
      <c r="AE155" s="1" t="s">
        <v>182</v>
      </c>
      <c r="AF155" s="1" t="s">
        <v>183</v>
      </c>
      <c r="AG155" s="1" t="s">
        <v>182</v>
      </c>
      <c r="AH155" s="1" t="s">
        <v>182</v>
      </c>
      <c r="AI155" s="1" t="s">
        <v>182</v>
      </c>
      <c r="AJ155" s="1" t="s">
        <v>182</v>
      </c>
      <c r="AK155" s="1" t="s">
        <v>182</v>
      </c>
      <c r="AL155" s="1" t="s">
        <v>182</v>
      </c>
      <c r="AM155" s="1" t="s">
        <v>182</v>
      </c>
      <c r="AN155" s="1" t="s">
        <v>182</v>
      </c>
      <c r="AO155" s="1" t="s">
        <v>183</v>
      </c>
      <c r="AP155" s="1" t="s">
        <v>182</v>
      </c>
      <c r="AQ155" s="1" t="s">
        <v>182</v>
      </c>
      <c r="AR155" s="1" t="s">
        <v>182</v>
      </c>
      <c r="AS155" s="1" t="s">
        <v>182</v>
      </c>
      <c r="AT155" s="1" t="s">
        <v>182</v>
      </c>
      <c r="AU155" s="1" t="s">
        <v>183</v>
      </c>
      <c r="AV155" s="1" t="s">
        <v>183</v>
      </c>
      <c r="AW155" s="1" t="s">
        <v>183</v>
      </c>
      <c r="AX155" s="1" t="s">
        <v>182</v>
      </c>
      <c r="AY155" s="1" t="s">
        <v>182</v>
      </c>
      <c r="AZ155" s="1" t="s">
        <v>182</v>
      </c>
      <c r="BA155" s="1" t="s">
        <v>182</v>
      </c>
      <c r="BB155" s="1" t="s">
        <v>182</v>
      </c>
      <c r="BC155" s="1" t="s">
        <v>182</v>
      </c>
      <c r="BE155" s="1" t="s">
        <v>188</v>
      </c>
      <c r="BF155" s="1" t="s">
        <v>149</v>
      </c>
    </row>
    <row r="156" spans="1:69" ht="13">
      <c r="A156" s="1" t="s">
        <v>400</v>
      </c>
      <c r="B156" s="36">
        <v>45936</v>
      </c>
      <c r="C156" s="1" t="s">
        <v>185</v>
      </c>
      <c r="D156" s="1" t="s">
        <v>192</v>
      </c>
      <c r="E156" s="1" t="s">
        <v>181</v>
      </c>
      <c r="F156" s="1" t="s">
        <v>183</v>
      </c>
      <c r="G156" s="1" t="s">
        <v>183</v>
      </c>
      <c r="H156" s="1" t="s">
        <v>183</v>
      </c>
      <c r="I156" s="1" t="s">
        <v>183</v>
      </c>
      <c r="J156" s="1" t="s">
        <v>183</v>
      </c>
      <c r="K156" s="1" t="s">
        <v>183</v>
      </c>
      <c r="L156" s="1" t="s">
        <v>183</v>
      </c>
      <c r="M156" s="1" t="s">
        <v>183</v>
      </c>
      <c r="N156" s="1" t="s">
        <v>183</v>
      </c>
      <c r="O156" s="1" t="s">
        <v>183</v>
      </c>
      <c r="P156" s="1" t="s">
        <v>183</v>
      </c>
      <c r="Q156" s="1" t="s">
        <v>183</v>
      </c>
      <c r="R156" s="1" t="s">
        <v>183</v>
      </c>
      <c r="S156" s="1" t="s">
        <v>182</v>
      </c>
      <c r="T156" s="1" t="s">
        <v>182</v>
      </c>
      <c r="U156" s="1" t="s">
        <v>182</v>
      </c>
      <c r="V156" s="1" t="s">
        <v>183</v>
      </c>
      <c r="W156" s="1" t="s">
        <v>183</v>
      </c>
      <c r="X156" s="1" t="s">
        <v>183</v>
      </c>
      <c r="Y156" s="1" t="s">
        <v>183</v>
      </c>
      <c r="Z156" s="1" t="s">
        <v>183</v>
      </c>
      <c r="AA156" s="1" t="s">
        <v>183</v>
      </c>
      <c r="AB156" s="1" t="s">
        <v>183</v>
      </c>
      <c r="AC156" s="1" t="s">
        <v>183</v>
      </c>
      <c r="AD156" s="1" t="s">
        <v>183</v>
      </c>
      <c r="AE156" s="1" t="s">
        <v>183</v>
      </c>
      <c r="AF156" s="1" t="s">
        <v>183</v>
      </c>
      <c r="AG156" s="1" t="s">
        <v>183</v>
      </c>
      <c r="AH156" s="1" t="s">
        <v>183</v>
      </c>
      <c r="AI156" s="1" t="s">
        <v>183</v>
      </c>
      <c r="AJ156" s="1" t="s">
        <v>183</v>
      </c>
      <c r="AK156" s="1" t="s">
        <v>183</v>
      </c>
      <c r="AL156" s="1" t="s">
        <v>183</v>
      </c>
      <c r="AM156" s="1" t="s">
        <v>183</v>
      </c>
      <c r="AN156" s="1" t="s">
        <v>182</v>
      </c>
      <c r="AO156" s="1" t="s">
        <v>182</v>
      </c>
      <c r="AP156" s="1" t="s">
        <v>183</v>
      </c>
      <c r="AQ156" s="1" t="s">
        <v>183</v>
      </c>
      <c r="AR156" s="1" t="s">
        <v>183</v>
      </c>
      <c r="AS156" s="1" t="s">
        <v>183</v>
      </c>
      <c r="AT156" s="1" t="s">
        <v>183</v>
      </c>
      <c r="AU156" s="1" t="s">
        <v>183</v>
      </c>
      <c r="AV156" s="1" t="s">
        <v>182</v>
      </c>
      <c r="AW156" s="1" t="s">
        <v>182</v>
      </c>
      <c r="AX156" s="1" t="s">
        <v>183</v>
      </c>
      <c r="AY156" s="1" t="s">
        <v>183</v>
      </c>
      <c r="AZ156" s="1" t="s">
        <v>183</v>
      </c>
      <c r="BA156" s="1" t="s">
        <v>183</v>
      </c>
      <c r="BB156" s="1" t="s">
        <v>183</v>
      </c>
      <c r="BC156" s="1" t="s">
        <v>183</v>
      </c>
      <c r="BD156" s="1" t="s">
        <v>401</v>
      </c>
      <c r="BE156" s="1" t="s">
        <v>179</v>
      </c>
      <c r="BF156" s="1" t="s">
        <v>188</v>
      </c>
    </row>
    <row r="157" spans="1:69" ht="13">
      <c r="A157" s="1" t="s">
        <v>402</v>
      </c>
      <c r="B157" s="36">
        <v>45951</v>
      </c>
      <c r="C157" s="1" t="s">
        <v>185</v>
      </c>
      <c r="D157" s="1" t="s">
        <v>224</v>
      </c>
      <c r="E157" s="1" t="s">
        <v>181</v>
      </c>
      <c r="F157" s="1" t="s">
        <v>183</v>
      </c>
      <c r="G157" s="1" t="s">
        <v>183</v>
      </c>
      <c r="H157" s="1" t="s">
        <v>182</v>
      </c>
      <c r="I157" s="1" t="s">
        <v>182</v>
      </c>
      <c r="J157" s="1" t="s">
        <v>182</v>
      </c>
      <c r="K157" s="1" t="s">
        <v>182</v>
      </c>
      <c r="L157" s="1" t="s">
        <v>182</v>
      </c>
      <c r="M157" s="1" t="s">
        <v>182</v>
      </c>
      <c r="N157" s="1" t="s">
        <v>183</v>
      </c>
      <c r="O157" s="1" t="s">
        <v>183</v>
      </c>
      <c r="P157" s="1" t="s">
        <v>183</v>
      </c>
      <c r="Q157" s="1" t="s">
        <v>183</v>
      </c>
      <c r="R157" s="1" t="s">
        <v>183</v>
      </c>
      <c r="S157" s="1" t="s">
        <v>183</v>
      </c>
      <c r="T157" s="1" t="s">
        <v>182</v>
      </c>
      <c r="U157" s="1" t="s">
        <v>182</v>
      </c>
      <c r="V157" s="1" t="s">
        <v>183</v>
      </c>
      <c r="W157" s="1" t="s">
        <v>183</v>
      </c>
      <c r="X157" s="1" t="s">
        <v>183</v>
      </c>
      <c r="Y157" s="1" t="s">
        <v>183</v>
      </c>
      <c r="Z157" s="1" t="s">
        <v>183</v>
      </c>
      <c r="AA157" s="1" t="s">
        <v>183</v>
      </c>
      <c r="AB157" s="1" t="s">
        <v>182</v>
      </c>
      <c r="AC157" s="1" t="s">
        <v>182</v>
      </c>
      <c r="AD157" s="1" t="s">
        <v>183</v>
      </c>
      <c r="AE157" s="1" t="s">
        <v>183</v>
      </c>
      <c r="AF157" s="1" t="s">
        <v>183</v>
      </c>
      <c r="AG157" s="1" t="s">
        <v>183</v>
      </c>
      <c r="AH157" s="1" t="s">
        <v>183</v>
      </c>
      <c r="AI157" s="1" t="s">
        <v>183</v>
      </c>
      <c r="AJ157" s="1" t="s">
        <v>183</v>
      </c>
      <c r="AK157" s="1" t="s">
        <v>183</v>
      </c>
      <c r="AL157" s="1" t="s">
        <v>183</v>
      </c>
      <c r="AM157" s="1" t="s">
        <v>183</v>
      </c>
      <c r="AN157" s="1" t="s">
        <v>183</v>
      </c>
      <c r="AO157" s="1" t="s">
        <v>183</v>
      </c>
      <c r="AP157" s="1" t="s">
        <v>183</v>
      </c>
      <c r="AQ157" s="1" t="s">
        <v>183</v>
      </c>
      <c r="AR157" s="1" t="s">
        <v>183</v>
      </c>
      <c r="AS157" s="1" t="s">
        <v>183</v>
      </c>
      <c r="AT157" s="1" t="s">
        <v>183</v>
      </c>
      <c r="AU157" s="1" t="s">
        <v>183</v>
      </c>
      <c r="AV157" s="1" t="s">
        <v>183</v>
      </c>
      <c r="AW157" s="1" t="s">
        <v>183</v>
      </c>
      <c r="AX157" s="1" t="s">
        <v>183</v>
      </c>
      <c r="AY157" s="1" t="s">
        <v>183</v>
      </c>
      <c r="AZ157" s="1" t="s">
        <v>183</v>
      </c>
      <c r="BA157" s="1" t="s">
        <v>183</v>
      </c>
      <c r="BB157" s="1" t="s">
        <v>182</v>
      </c>
      <c r="BC157" s="1" t="s">
        <v>182</v>
      </c>
      <c r="BD157" s="1" t="s">
        <v>339</v>
      </c>
      <c r="BE157" s="1" t="s">
        <v>149</v>
      </c>
      <c r="BF157" s="1" t="s">
        <v>149</v>
      </c>
    </row>
    <row r="158" spans="1:69" ht="13">
      <c r="A158" s="1" t="s">
        <v>403</v>
      </c>
      <c r="B158" s="43">
        <v>45941</v>
      </c>
      <c r="C158" s="44" t="s">
        <v>179</v>
      </c>
      <c r="D158" s="44" t="s">
        <v>251</v>
      </c>
      <c r="E158" s="44" t="s">
        <v>181</v>
      </c>
      <c r="F158" s="44" t="s">
        <v>182</v>
      </c>
      <c r="G158" s="44" t="s">
        <v>182</v>
      </c>
      <c r="H158" s="44" t="s">
        <v>182</v>
      </c>
      <c r="I158" s="44" t="s">
        <v>183</v>
      </c>
      <c r="J158" s="44" t="s">
        <v>182</v>
      </c>
      <c r="K158" s="44" t="s">
        <v>183</v>
      </c>
      <c r="L158" s="44" t="s">
        <v>182</v>
      </c>
      <c r="M158" s="44" t="s">
        <v>182</v>
      </c>
      <c r="N158" s="44" t="s">
        <v>182</v>
      </c>
      <c r="O158" s="44" t="s">
        <v>182</v>
      </c>
      <c r="P158" s="44" t="s">
        <v>182</v>
      </c>
      <c r="Q158" s="44" t="s">
        <v>182</v>
      </c>
      <c r="R158" s="44" t="s">
        <v>182</v>
      </c>
      <c r="S158" s="44" t="s">
        <v>182</v>
      </c>
      <c r="T158" s="44" t="s">
        <v>182</v>
      </c>
      <c r="U158" s="44" t="s">
        <v>182</v>
      </c>
      <c r="V158" s="44" t="s">
        <v>182</v>
      </c>
      <c r="W158" s="44" t="s">
        <v>182</v>
      </c>
      <c r="X158" s="44" t="s">
        <v>183</v>
      </c>
      <c r="Y158" s="44" t="s">
        <v>183</v>
      </c>
      <c r="Z158" s="44" t="s">
        <v>182</v>
      </c>
      <c r="AA158" s="44" t="s">
        <v>182</v>
      </c>
      <c r="AB158" s="44" t="s">
        <v>183</v>
      </c>
      <c r="AC158" s="44" t="s">
        <v>183</v>
      </c>
      <c r="AD158" s="44" t="s">
        <v>183</v>
      </c>
      <c r="AE158" s="44" t="s">
        <v>183</v>
      </c>
      <c r="AF158" s="44" t="s">
        <v>183</v>
      </c>
      <c r="AG158" s="44" t="s">
        <v>183</v>
      </c>
      <c r="AH158" s="44" t="s">
        <v>183</v>
      </c>
      <c r="AI158" s="44" t="s">
        <v>183</v>
      </c>
      <c r="AJ158" s="44" t="s">
        <v>183</v>
      </c>
      <c r="AK158" s="44" t="s">
        <v>183</v>
      </c>
      <c r="AL158" s="44" t="s">
        <v>183</v>
      </c>
      <c r="AM158" s="44" t="s">
        <v>183</v>
      </c>
      <c r="AN158" s="44" t="s">
        <v>183</v>
      </c>
      <c r="AO158" s="44" t="s">
        <v>183</v>
      </c>
      <c r="AP158" s="44" t="s">
        <v>183</v>
      </c>
      <c r="AQ158" s="44" t="s">
        <v>183</v>
      </c>
      <c r="AR158" s="44" t="s">
        <v>182</v>
      </c>
      <c r="AS158" s="44" t="s">
        <v>182</v>
      </c>
      <c r="AT158" s="44" t="s">
        <v>182</v>
      </c>
      <c r="AU158" s="44" t="s">
        <v>182</v>
      </c>
      <c r="AV158" s="44" t="s">
        <v>182</v>
      </c>
      <c r="AW158" s="44" t="s">
        <v>182</v>
      </c>
      <c r="AX158" s="44" t="s">
        <v>182</v>
      </c>
      <c r="AY158" s="44" t="s">
        <v>182</v>
      </c>
      <c r="AZ158" s="44" t="s">
        <v>183</v>
      </c>
      <c r="BA158" s="44" t="s">
        <v>183</v>
      </c>
      <c r="BB158" s="44" t="s">
        <v>183</v>
      </c>
      <c r="BC158" s="44" t="s">
        <v>183</v>
      </c>
      <c r="BD158" s="44" t="s">
        <v>404</v>
      </c>
      <c r="BE158" s="44" t="s">
        <v>185</v>
      </c>
      <c r="BF158" s="44" t="s">
        <v>185</v>
      </c>
      <c r="BG158" s="44"/>
      <c r="BH158" s="44"/>
      <c r="BI158" s="44"/>
      <c r="BJ158" s="44"/>
      <c r="BK158" s="44"/>
      <c r="BL158" s="44"/>
      <c r="BM158" s="44"/>
      <c r="BN158" s="44"/>
      <c r="BO158" s="44"/>
      <c r="BP158" s="44"/>
      <c r="BQ158" s="44"/>
    </row>
    <row r="159" spans="1:69" ht="13" customHeight="1">
      <c r="A159" s="1" t="s">
        <v>405</v>
      </c>
      <c r="B159" s="36">
        <v>45938</v>
      </c>
      <c r="C159" s="1" t="s">
        <v>185</v>
      </c>
      <c r="D159" s="1"/>
      <c r="E159" s="1" t="s">
        <v>181</v>
      </c>
      <c r="F159" s="1" t="s">
        <v>182</v>
      </c>
      <c r="G159" s="1" t="s">
        <v>182</v>
      </c>
      <c r="H159" s="1" t="s">
        <v>183</v>
      </c>
      <c r="I159" s="1" t="s">
        <v>183</v>
      </c>
      <c r="J159" s="1" t="s">
        <v>182</v>
      </c>
      <c r="K159" s="1" t="s">
        <v>182</v>
      </c>
      <c r="L159" s="1" t="s">
        <v>182</v>
      </c>
      <c r="M159" s="1" t="s">
        <v>182</v>
      </c>
      <c r="N159" s="1" t="s">
        <v>183</v>
      </c>
      <c r="O159" s="1" t="s">
        <v>183</v>
      </c>
      <c r="P159" s="1" t="s">
        <v>183</v>
      </c>
      <c r="Q159" s="1" t="s">
        <v>183</v>
      </c>
      <c r="R159" s="1" t="s">
        <v>183</v>
      </c>
      <c r="S159" s="1" t="s">
        <v>183</v>
      </c>
      <c r="T159" s="1" t="s">
        <v>182</v>
      </c>
      <c r="U159" s="1" t="s">
        <v>182</v>
      </c>
      <c r="V159" s="1" t="s">
        <v>182</v>
      </c>
      <c r="W159" s="1" t="s">
        <v>182</v>
      </c>
      <c r="X159" s="1" t="s">
        <v>183</v>
      </c>
      <c r="Y159" s="1" t="s">
        <v>183</v>
      </c>
      <c r="Z159" s="1" t="s">
        <v>183</v>
      </c>
      <c r="AA159" s="1" t="s">
        <v>183</v>
      </c>
      <c r="AB159" s="1" t="s">
        <v>183</v>
      </c>
      <c r="AC159" s="1" t="s">
        <v>183</v>
      </c>
      <c r="AD159" s="1" t="s">
        <v>183</v>
      </c>
      <c r="AE159" s="1" t="s">
        <v>183</v>
      </c>
      <c r="AF159" s="1" t="s">
        <v>183</v>
      </c>
      <c r="AG159" s="1" t="s">
        <v>183</v>
      </c>
      <c r="AH159" s="1" t="s">
        <v>183</v>
      </c>
      <c r="AI159" s="1" t="s">
        <v>183</v>
      </c>
      <c r="AJ159" s="1" t="s">
        <v>183</v>
      </c>
      <c r="AK159" s="1" t="s">
        <v>183</v>
      </c>
      <c r="AL159" s="1" t="s">
        <v>183</v>
      </c>
      <c r="AM159" s="1" t="s">
        <v>183</v>
      </c>
      <c r="AN159" s="1" t="s">
        <v>183</v>
      </c>
      <c r="AO159" s="1" t="s">
        <v>183</v>
      </c>
      <c r="AP159" s="1" t="s">
        <v>183</v>
      </c>
      <c r="AQ159" s="1" t="s">
        <v>183</v>
      </c>
      <c r="AR159" s="1" t="s">
        <v>183</v>
      </c>
      <c r="AS159" s="1" t="s">
        <v>183</v>
      </c>
      <c r="AT159" s="1" t="s">
        <v>183</v>
      </c>
      <c r="AU159" s="1" t="s">
        <v>183</v>
      </c>
      <c r="AV159" s="1" t="s">
        <v>183</v>
      </c>
      <c r="AW159" s="1" t="s">
        <v>183</v>
      </c>
      <c r="AX159" s="1" t="s">
        <v>183</v>
      </c>
      <c r="AY159" s="1" t="s">
        <v>183</v>
      </c>
      <c r="AZ159" s="1" t="s">
        <v>183</v>
      </c>
      <c r="BA159" s="1" t="s">
        <v>183</v>
      </c>
      <c r="BB159" s="1" t="s">
        <v>183</v>
      </c>
      <c r="BC159" s="1" t="s">
        <v>183</v>
      </c>
      <c r="BD159" s="1"/>
      <c r="BE159" s="1" t="s">
        <v>185</v>
      </c>
      <c r="BF159" s="1" t="s">
        <v>185</v>
      </c>
    </row>
    <row r="160" spans="1:69" ht="13" customHeight="1">
      <c r="A160" s="1" t="s">
        <v>406</v>
      </c>
      <c r="B160" s="43">
        <v>45942</v>
      </c>
      <c r="C160" s="44" t="s">
        <v>185</v>
      </c>
      <c r="D160" s="44" t="s">
        <v>192</v>
      </c>
      <c r="E160" s="44" t="s">
        <v>181</v>
      </c>
      <c r="F160" s="44" t="s">
        <v>182</v>
      </c>
      <c r="G160" s="44" t="s">
        <v>182</v>
      </c>
      <c r="H160" s="44" t="s">
        <v>182</v>
      </c>
      <c r="I160" s="44" t="s">
        <v>183</v>
      </c>
      <c r="J160" s="44" t="s">
        <v>183</v>
      </c>
      <c r="K160" s="44" t="s">
        <v>183</v>
      </c>
      <c r="L160" s="44" t="s">
        <v>183</v>
      </c>
      <c r="M160" s="44" t="s">
        <v>183</v>
      </c>
      <c r="N160" s="44" t="s">
        <v>183</v>
      </c>
      <c r="O160" s="44" t="s">
        <v>183</v>
      </c>
      <c r="P160" s="44" t="s">
        <v>183</v>
      </c>
      <c r="Q160" s="44" t="s">
        <v>183</v>
      </c>
      <c r="R160" s="44" t="s">
        <v>182</v>
      </c>
      <c r="S160" s="44" t="s">
        <v>182</v>
      </c>
      <c r="T160" s="44" t="s">
        <v>182</v>
      </c>
      <c r="U160" s="44" t="s">
        <v>182</v>
      </c>
      <c r="V160" s="44" t="s">
        <v>182</v>
      </c>
      <c r="W160" s="44" t="s">
        <v>182</v>
      </c>
      <c r="X160" s="44" t="s">
        <v>182</v>
      </c>
      <c r="Y160" s="44" t="s">
        <v>182</v>
      </c>
      <c r="Z160" s="44" t="s">
        <v>183</v>
      </c>
      <c r="AA160" s="44" t="s">
        <v>183</v>
      </c>
      <c r="AB160" s="44" t="s">
        <v>183</v>
      </c>
      <c r="AC160" s="44" t="s">
        <v>183</v>
      </c>
      <c r="AD160" s="44" t="s">
        <v>183</v>
      </c>
      <c r="AE160" s="44" t="s">
        <v>182</v>
      </c>
      <c r="AF160" s="44" t="s">
        <v>183</v>
      </c>
      <c r="AG160" s="44" t="s">
        <v>183</v>
      </c>
      <c r="AH160" s="44" t="s">
        <v>183</v>
      </c>
      <c r="AI160" s="44" t="s">
        <v>182</v>
      </c>
      <c r="AJ160" s="44" t="s">
        <v>183</v>
      </c>
      <c r="AK160" s="44" t="s">
        <v>182</v>
      </c>
      <c r="AL160" s="44" t="s">
        <v>182</v>
      </c>
      <c r="AM160" s="44" t="s">
        <v>183</v>
      </c>
      <c r="AN160" s="44" t="s">
        <v>183</v>
      </c>
      <c r="AO160" s="44" t="s">
        <v>182</v>
      </c>
      <c r="AP160" s="44" t="s">
        <v>183</v>
      </c>
      <c r="AQ160" s="44" t="s">
        <v>182</v>
      </c>
      <c r="AR160" s="44" t="s">
        <v>183</v>
      </c>
      <c r="AS160" s="44" t="s">
        <v>183</v>
      </c>
      <c r="AT160" s="44" t="s">
        <v>183</v>
      </c>
      <c r="AU160" s="44" t="s">
        <v>182</v>
      </c>
      <c r="AV160" s="44" t="s">
        <v>182</v>
      </c>
      <c r="AW160" s="44" t="s">
        <v>182</v>
      </c>
      <c r="AX160" s="44" t="s">
        <v>183</v>
      </c>
      <c r="AY160" s="44" t="s">
        <v>183</v>
      </c>
      <c r="AZ160" s="44" t="s">
        <v>183</v>
      </c>
      <c r="BA160" s="44" t="s">
        <v>182</v>
      </c>
      <c r="BB160" s="44" t="s">
        <v>183</v>
      </c>
      <c r="BC160" s="44" t="s">
        <v>182</v>
      </c>
      <c r="BD160" s="44"/>
      <c r="BE160" s="44" t="s">
        <v>188</v>
      </c>
      <c r="BF160" s="44" t="s">
        <v>149</v>
      </c>
      <c r="BG160" s="44"/>
      <c r="BH160" s="44"/>
      <c r="BI160" s="44"/>
      <c r="BJ160" s="44"/>
      <c r="BK160" s="44"/>
      <c r="BL160" s="44"/>
      <c r="BM160" s="44"/>
      <c r="BN160" s="44"/>
      <c r="BO160" s="44"/>
      <c r="BP160" s="44"/>
      <c r="BQ160" s="44"/>
    </row>
    <row r="161" spans="1:69" ht="13">
      <c r="A161" s="1" t="s">
        <v>407</v>
      </c>
      <c r="B161" s="43">
        <v>45944</v>
      </c>
      <c r="C161" s="44" t="s">
        <v>179</v>
      </c>
      <c r="D161" s="44" t="s">
        <v>187</v>
      </c>
      <c r="E161" s="44" t="s">
        <v>181</v>
      </c>
      <c r="F161" s="44" t="s">
        <v>183</v>
      </c>
      <c r="G161" s="44" t="s">
        <v>183</v>
      </c>
      <c r="H161" s="44" t="s">
        <v>183</v>
      </c>
      <c r="I161" s="44" t="s">
        <v>183</v>
      </c>
      <c r="J161" s="44" t="s">
        <v>183</v>
      </c>
      <c r="K161" s="44" t="s">
        <v>183</v>
      </c>
      <c r="L161" s="44" t="s">
        <v>183</v>
      </c>
      <c r="M161" s="44" t="s">
        <v>183</v>
      </c>
      <c r="N161" s="44" t="s">
        <v>183</v>
      </c>
      <c r="O161" s="44" t="s">
        <v>183</v>
      </c>
      <c r="P161" s="44" t="s">
        <v>182</v>
      </c>
      <c r="Q161" s="44" t="s">
        <v>182</v>
      </c>
      <c r="R161" s="44" t="s">
        <v>183</v>
      </c>
      <c r="S161" s="44" t="s">
        <v>183</v>
      </c>
      <c r="T161" s="44" t="s">
        <v>182</v>
      </c>
      <c r="U161" s="44" t="s">
        <v>182</v>
      </c>
      <c r="V161" s="44" t="s">
        <v>183</v>
      </c>
      <c r="W161" s="44" t="s">
        <v>183</v>
      </c>
      <c r="X161" s="44" t="s">
        <v>182</v>
      </c>
      <c r="Y161" s="44" t="s">
        <v>182</v>
      </c>
      <c r="Z161" s="44" t="s">
        <v>183</v>
      </c>
      <c r="AA161" s="44" t="s">
        <v>183</v>
      </c>
      <c r="AB161" s="44" t="s">
        <v>183</v>
      </c>
      <c r="AC161" s="44" t="s">
        <v>183</v>
      </c>
      <c r="AD161" s="44" t="s">
        <v>183</v>
      </c>
      <c r="AE161" s="44" t="s">
        <v>183</v>
      </c>
      <c r="AF161" s="44" t="s">
        <v>183</v>
      </c>
      <c r="AG161" s="44" t="s">
        <v>183</v>
      </c>
      <c r="AH161" s="44" t="s">
        <v>183</v>
      </c>
      <c r="AI161" s="44" t="s">
        <v>183</v>
      </c>
      <c r="AJ161" s="44" t="s">
        <v>183</v>
      </c>
      <c r="AK161" s="44" t="s">
        <v>183</v>
      </c>
      <c r="AL161" s="44" t="s">
        <v>183</v>
      </c>
      <c r="AM161" s="44" t="s">
        <v>183</v>
      </c>
      <c r="AN161" s="44" t="s">
        <v>183</v>
      </c>
      <c r="AO161" s="44" t="s">
        <v>183</v>
      </c>
      <c r="AP161" s="44" t="s">
        <v>183</v>
      </c>
      <c r="AQ161" s="44" t="s">
        <v>183</v>
      </c>
      <c r="AR161" s="44" t="s">
        <v>183</v>
      </c>
      <c r="AS161" s="44" t="s">
        <v>183</v>
      </c>
      <c r="AT161" s="44" t="s">
        <v>183</v>
      </c>
      <c r="AU161" s="44" t="s">
        <v>183</v>
      </c>
      <c r="AV161" s="44" t="s">
        <v>183</v>
      </c>
      <c r="AW161" s="44" t="s">
        <v>183</v>
      </c>
      <c r="AX161" s="44" t="s">
        <v>183</v>
      </c>
      <c r="AY161" s="44" t="s">
        <v>183</v>
      </c>
      <c r="AZ161" s="44" t="s">
        <v>183</v>
      </c>
      <c r="BA161" s="44" t="s">
        <v>183</v>
      </c>
      <c r="BB161" s="44" t="s">
        <v>183</v>
      </c>
      <c r="BC161" s="44" t="s">
        <v>183</v>
      </c>
      <c r="BD161" s="44" t="s">
        <v>408</v>
      </c>
      <c r="BE161" s="44" t="s">
        <v>185</v>
      </c>
      <c r="BF161" s="44" t="s">
        <v>149</v>
      </c>
      <c r="BG161" s="44"/>
      <c r="BH161" s="44"/>
      <c r="BI161" s="44"/>
      <c r="BJ161" s="44"/>
      <c r="BK161" s="44"/>
      <c r="BL161" s="44"/>
      <c r="BM161" s="44"/>
      <c r="BN161" s="44"/>
      <c r="BO161" s="44"/>
      <c r="BP161" s="44"/>
      <c r="BQ161" s="44"/>
    </row>
    <row r="162" spans="1:69" ht="13">
      <c r="A162" s="1" t="s">
        <v>409</v>
      </c>
      <c r="B162" s="43">
        <v>45945</v>
      </c>
      <c r="C162" s="44" t="s">
        <v>188</v>
      </c>
      <c r="D162" s="44" t="s">
        <v>192</v>
      </c>
      <c r="E162" s="44" t="s">
        <v>181</v>
      </c>
      <c r="F162" s="44" t="s">
        <v>183</v>
      </c>
      <c r="G162" s="44" t="s">
        <v>183</v>
      </c>
      <c r="H162" s="44" t="s">
        <v>182</v>
      </c>
      <c r="I162" s="44" t="s">
        <v>182</v>
      </c>
      <c r="J162" s="44" t="s">
        <v>182</v>
      </c>
      <c r="K162" s="44" t="s">
        <v>182</v>
      </c>
      <c r="L162" s="44" t="s">
        <v>182</v>
      </c>
      <c r="M162" s="44" t="s">
        <v>182</v>
      </c>
      <c r="N162" s="44" t="s">
        <v>182</v>
      </c>
      <c r="O162" s="44" t="s">
        <v>182</v>
      </c>
      <c r="P162" s="44" t="s">
        <v>182</v>
      </c>
      <c r="Q162" s="44" t="s">
        <v>182</v>
      </c>
      <c r="R162" s="44" t="s">
        <v>182</v>
      </c>
      <c r="S162" s="44" t="s">
        <v>182</v>
      </c>
      <c r="T162" s="44" t="s">
        <v>182</v>
      </c>
      <c r="U162" s="44" t="s">
        <v>182</v>
      </c>
      <c r="V162" s="44" t="s">
        <v>182</v>
      </c>
      <c r="W162" s="44" t="s">
        <v>182</v>
      </c>
      <c r="X162" s="44" t="s">
        <v>182</v>
      </c>
      <c r="Y162" s="44" t="s">
        <v>182</v>
      </c>
      <c r="Z162" s="44" t="s">
        <v>182</v>
      </c>
      <c r="AA162" s="44" t="s">
        <v>182</v>
      </c>
      <c r="AB162" s="44" t="s">
        <v>182</v>
      </c>
      <c r="AC162" s="44" t="s">
        <v>182</v>
      </c>
      <c r="AD162" s="44" t="s">
        <v>182</v>
      </c>
      <c r="AE162" s="44" t="s">
        <v>182</v>
      </c>
      <c r="AF162" s="44" t="s">
        <v>182</v>
      </c>
      <c r="AG162" s="44" t="s">
        <v>182</v>
      </c>
      <c r="AH162" s="44" t="s">
        <v>183</v>
      </c>
      <c r="AI162" s="44" t="s">
        <v>183</v>
      </c>
      <c r="AJ162" s="44" t="s">
        <v>183</v>
      </c>
      <c r="AK162" s="44" t="s">
        <v>183</v>
      </c>
      <c r="AL162" s="44" t="s">
        <v>183</v>
      </c>
      <c r="AM162" s="44" t="s">
        <v>182</v>
      </c>
      <c r="AN162" s="44" t="s">
        <v>182</v>
      </c>
      <c r="AO162" s="44" t="s">
        <v>182</v>
      </c>
      <c r="AP162" s="44" t="s">
        <v>183</v>
      </c>
      <c r="AQ162" s="44" t="s">
        <v>183</v>
      </c>
      <c r="AR162" s="44" t="s">
        <v>182</v>
      </c>
      <c r="AS162" s="44" t="s">
        <v>182</v>
      </c>
      <c r="AT162" s="44" t="s">
        <v>182</v>
      </c>
      <c r="AU162" s="44" t="s">
        <v>182</v>
      </c>
      <c r="AV162" s="44" t="s">
        <v>182</v>
      </c>
      <c r="AW162" s="44" t="s">
        <v>182</v>
      </c>
      <c r="AX162" s="44" t="s">
        <v>182</v>
      </c>
      <c r="AY162" s="44" t="s">
        <v>182</v>
      </c>
      <c r="AZ162" s="44" t="s">
        <v>182</v>
      </c>
      <c r="BA162" s="44" t="s">
        <v>182</v>
      </c>
      <c r="BB162" s="44" t="s">
        <v>182</v>
      </c>
      <c r="BC162" s="44" t="s">
        <v>182</v>
      </c>
      <c r="BD162" s="44" t="s">
        <v>410</v>
      </c>
      <c r="BE162" s="44" t="s">
        <v>185</v>
      </c>
      <c r="BF162" s="44" t="s">
        <v>179</v>
      </c>
      <c r="BG162" s="44"/>
      <c r="BH162" s="44"/>
      <c r="BI162" s="44"/>
      <c r="BJ162" s="44"/>
      <c r="BK162" s="44"/>
      <c r="BL162" s="44"/>
      <c r="BM162" s="44"/>
      <c r="BN162" s="44"/>
      <c r="BO162" s="44"/>
      <c r="BP162" s="44"/>
      <c r="BQ162" s="44"/>
    </row>
    <row r="163" spans="1:69" ht="13" customHeight="1">
      <c r="A163" s="1" t="s">
        <v>411</v>
      </c>
      <c r="B163" s="36">
        <v>45936</v>
      </c>
      <c r="C163" s="1" t="s">
        <v>185</v>
      </c>
      <c r="D163" s="1" t="s">
        <v>187</v>
      </c>
      <c r="E163" s="1" t="s">
        <v>181</v>
      </c>
      <c r="F163" s="1" t="s">
        <v>183</v>
      </c>
      <c r="G163" s="1" t="s">
        <v>183</v>
      </c>
      <c r="H163" s="1" t="s">
        <v>182</v>
      </c>
      <c r="I163" s="1" t="s">
        <v>182</v>
      </c>
      <c r="J163" s="1" t="s">
        <v>183</v>
      </c>
      <c r="K163" s="1" t="s">
        <v>183</v>
      </c>
      <c r="L163" s="1" t="s">
        <v>182</v>
      </c>
      <c r="M163" s="1" t="s">
        <v>182</v>
      </c>
      <c r="N163" s="1" t="s">
        <v>183</v>
      </c>
      <c r="O163" s="1" t="s">
        <v>183</v>
      </c>
      <c r="P163" s="1" t="s">
        <v>182</v>
      </c>
      <c r="Q163" s="1" t="s">
        <v>182</v>
      </c>
      <c r="R163" s="1" t="s">
        <v>182</v>
      </c>
      <c r="S163" s="1" t="s">
        <v>182</v>
      </c>
      <c r="T163" s="1" t="s">
        <v>183</v>
      </c>
      <c r="U163" s="1" t="s">
        <v>183</v>
      </c>
      <c r="V163" s="1" t="s">
        <v>183</v>
      </c>
      <c r="W163" s="1" t="s">
        <v>183</v>
      </c>
      <c r="X163" s="1" t="s">
        <v>183</v>
      </c>
      <c r="Y163" s="1" t="s">
        <v>183</v>
      </c>
      <c r="Z163" s="1" t="s">
        <v>183</v>
      </c>
      <c r="AA163" s="1" t="s">
        <v>183</v>
      </c>
      <c r="AB163" s="1" t="s">
        <v>182</v>
      </c>
      <c r="AC163" s="1" t="s">
        <v>183</v>
      </c>
      <c r="AD163" s="1" t="s">
        <v>183</v>
      </c>
      <c r="AE163" s="1" t="s">
        <v>183</v>
      </c>
      <c r="AF163" s="1" t="s">
        <v>183</v>
      </c>
      <c r="AG163" s="1" t="s">
        <v>183</v>
      </c>
      <c r="AH163" s="1" t="s">
        <v>183</v>
      </c>
      <c r="AI163" s="1" t="s">
        <v>183</v>
      </c>
      <c r="AJ163" s="1" t="s">
        <v>183</v>
      </c>
      <c r="AK163" s="1" t="s">
        <v>183</v>
      </c>
      <c r="AL163" s="1" t="s">
        <v>183</v>
      </c>
      <c r="AM163" s="1" t="s">
        <v>183</v>
      </c>
      <c r="AN163" s="1" t="s">
        <v>182</v>
      </c>
      <c r="AO163" s="1" t="s">
        <v>182</v>
      </c>
      <c r="AP163" s="1" t="s">
        <v>183</v>
      </c>
      <c r="AQ163" s="1" t="s">
        <v>183</v>
      </c>
      <c r="AR163" s="1" t="s">
        <v>183</v>
      </c>
      <c r="AS163" s="1" t="s">
        <v>183</v>
      </c>
      <c r="AT163" s="1" t="s">
        <v>183</v>
      </c>
      <c r="AU163" s="1" t="s">
        <v>183</v>
      </c>
      <c r="AV163" s="1" t="s">
        <v>183</v>
      </c>
      <c r="AW163" s="1" t="s">
        <v>183</v>
      </c>
      <c r="AX163" s="1" t="s">
        <v>183</v>
      </c>
      <c r="AY163" s="1" t="s">
        <v>183</v>
      </c>
      <c r="AZ163" s="1" t="s">
        <v>183</v>
      </c>
      <c r="BA163" s="1" t="s">
        <v>183</v>
      </c>
      <c r="BB163" s="1" t="s">
        <v>183</v>
      </c>
      <c r="BC163" s="1" t="s">
        <v>183</v>
      </c>
      <c r="BD163" s="1"/>
      <c r="BE163" s="1" t="s">
        <v>149</v>
      </c>
      <c r="BF163" s="1" t="s">
        <v>149</v>
      </c>
    </row>
    <row r="164" spans="1:69" ht="13">
      <c r="A164" s="1" t="s">
        <v>412</v>
      </c>
      <c r="B164" s="36">
        <v>45941</v>
      </c>
      <c r="C164" s="1" t="s">
        <v>185</v>
      </c>
      <c r="D164" s="1" t="s">
        <v>224</v>
      </c>
      <c r="E164" s="1" t="s">
        <v>181</v>
      </c>
      <c r="F164" s="1" t="s">
        <v>182</v>
      </c>
      <c r="G164" s="1" t="s">
        <v>182</v>
      </c>
      <c r="H164" s="1" t="s">
        <v>182</v>
      </c>
      <c r="I164" s="1" t="s">
        <v>183</v>
      </c>
      <c r="J164" s="1" t="s">
        <v>183</v>
      </c>
      <c r="K164" s="1" t="s">
        <v>183</v>
      </c>
      <c r="L164" s="1" t="s">
        <v>183</v>
      </c>
      <c r="M164" s="1" t="s">
        <v>183</v>
      </c>
      <c r="N164" s="1" t="s">
        <v>182</v>
      </c>
      <c r="O164" s="1" t="s">
        <v>182</v>
      </c>
      <c r="P164" s="1" t="s">
        <v>182</v>
      </c>
      <c r="Q164" s="1" t="s">
        <v>182</v>
      </c>
      <c r="R164" s="1" t="s">
        <v>182</v>
      </c>
      <c r="S164" s="1" t="s">
        <v>183</v>
      </c>
      <c r="T164" s="1" t="s">
        <v>183</v>
      </c>
      <c r="U164" s="1" t="s">
        <v>182</v>
      </c>
      <c r="V164" s="1" t="s">
        <v>182</v>
      </c>
      <c r="W164" s="1" t="s">
        <v>183</v>
      </c>
      <c r="X164" s="1" t="s">
        <v>183</v>
      </c>
      <c r="Y164" s="1" t="s">
        <v>183</v>
      </c>
      <c r="Z164" s="1" t="s">
        <v>183</v>
      </c>
      <c r="AA164" s="1" t="s">
        <v>183</v>
      </c>
      <c r="AB164" s="1" t="s">
        <v>183</v>
      </c>
      <c r="AC164" s="1" t="s">
        <v>183</v>
      </c>
      <c r="AD164" s="1" t="s">
        <v>183</v>
      </c>
      <c r="AE164" s="1" t="s">
        <v>183</v>
      </c>
      <c r="AF164" s="1" t="s">
        <v>183</v>
      </c>
      <c r="AG164" s="1" t="s">
        <v>182</v>
      </c>
      <c r="AH164" s="1" t="s">
        <v>183</v>
      </c>
      <c r="AI164" s="1" t="s">
        <v>182</v>
      </c>
      <c r="AJ164" s="1" t="s">
        <v>183</v>
      </c>
      <c r="AK164" s="1" t="s">
        <v>182</v>
      </c>
      <c r="AL164" s="1" t="s">
        <v>183</v>
      </c>
      <c r="AM164" s="1" t="s">
        <v>182</v>
      </c>
      <c r="AN164" s="1" t="s">
        <v>182</v>
      </c>
      <c r="AO164" s="1" t="s">
        <v>182</v>
      </c>
      <c r="AP164" s="1" t="s">
        <v>183</v>
      </c>
      <c r="AQ164" s="1" t="s">
        <v>182</v>
      </c>
      <c r="AR164" s="1" t="s">
        <v>183</v>
      </c>
      <c r="AS164" s="1" t="s">
        <v>182</v>
      </c>
      <c r="AT164" s="1" t="s">
        <v>182</v>
      </c>
      <c r="AU164" s="1" t="s">
        <v>183</v>
      </c>
      <c r="AV164" s="1" t="s">
        <v>182</v>
      </c>
      <c r="AW164" s="1" t="s">
        <v>182</v>
      </c>
      <c r="AX164" s="1" t="s">
        <v>182</v>
      </c>
      <c r="AY164" s="1" t="s">
        <v>182</v>
      </c>
      <c r="AZ164" s="1" t="s">
        <v>183</v>
      </c>
      <c r="BA164" s="1" t="s">
        <v>182</v>
      </c>
      <c r="BB164" s="1" t="s">
        <v>182</v>
      </c>
      <c r="BC164" s="1" t="s">
        <v>182</v>
      </c>
      <c r="BD164" s="1" t="s">
        <v>413</v>
      </c>
      <c r="BE164" s="1" t="s">
        <v>188</v>
      </c>
      <c r="BF164" s="1" t="s">
        <v>188</v>
      </c>
    </row>
    <row r="165" spans="1:69" ht="13" customHeight="1">
      <c r="A165" s="1" t="s">
        <v>414</v>
      </c>
      <c r="B165" s="36">
        <v>45941</v>
      </c>
      <c r="C165" s="1" t="s">
        <v>179</v>
      </c>
      <c r="D165" s="1" t="s">
        <v>224</v>
      </c>
      <c r="E165" s="1" t="s">
        <v>181</v>
      </c>
      <c r="F165" s="1" t="s">
        <v>183</v>
      </c>
      <c r="G165" s="1" t="s">
        <v>182</v>
      </c>
      <c r="H165" s="1" t="s">
        <v>182</v>
      </c>
      <c r="I165" s="1" t="s">
        <v>182</v>
      </c>
      <c r="J165" s="1" t="s">
        <v>183</v>
      </c>
      <c r="K165" s="1" t="s">
        <v>182</v>
      </c>
      <c r="L165" s="1" t="s">
        <v>183</v>
      </c>
      <c r="M165" s="1" t="s">
        <v>182</v>
      </c>
      <c r="N165" s="1" t="s">
        <v>182</v>
      </c>
      <c r="O165" s="1" t="s">
        <v>182</v>
      </c>
      <c r="P165" s="1" t="s">
        <v>183</v>
      </c>
      <c r="Q165" s="1" t="s">
        <v>182</v>
      </c>
      <c r="R165" s="1" t="s">
        <v>183</v>
      </c>
      <c r="S165" s="1" t="s">
        <v>182</v>
      </c>
      <c r="T165" s="1" t="s">
        <v>182</v>
      </c>
      <c r="U165" s="1" t="s">
        <v>182</v>
      </c>
      <c r="V165" s="1" t="s">
        <v>182</v>
      </c>
      <c r="W165" s="1" t="s">
        <v>182</v>
      </c>
      <c r="X165" s="1" t="s">
        <v>182</v>
      </c>
      <c r="Y165" s="1" t="s">
        <v>182</v>
      </c>
      <c r="Z165" s="1" t="s">
        <v>182</v>
      </c>
      <c r="AA165" s="1" t="s">
        <v>182</v>
      </c>
      <c r="AB165" s="1" t="s">
        <v>183</v>
      </c>
      <c r="AC165" s="1" t="s">
        <v>182</v>
      </c>
      <c r="AD165" s="1" t="s">
        <v>183</v>
      </c>
      <c r="AE165" s="1" t="s">
        <v>182</v>
      </c>
      <c r="AF165" s="1" t="s">
        <v>182</v>
      </c>
      <c r="AG165" s="1" t="s">
        <v>182</v>
      </c>
      <c r="AH165" s="1" t="s">
        <v>182</v>
      </c>
      <c r="AI165" s="1" t="s">
        <v>182</v>
      </c>
      <c r="AJ165" s="1" t="s">
        <v>183</v>
      </c>
      <c r="AK165" s="1" t="s">
        <v>182</v>
      </c>
      <c r="AL165" s="1" t="s">
        <v>183</v>
      </c>
      <c r="AM165" s="1" t="s">
        <v>182</v>
      </c>
      <c r="AN165" s="1" t="s">
        <v>183</v>
      </c>
      <c r="AO165" s="1" t="s">
        <v>182</v>
      </c>
      <c r="AP165" s="1" t="s">
        <v>183</v>
      </c>
      <c r="AQ165" s="1" t="s">
        <v>182</v>
      </c>
      <c r="AR165" s="1" t="s">
        <v>182</v>
      </c>
      <c r="AS165" s="1" t="s">
        <v>182</v>
      </c>
      <c r="AT165" s="1" t="s">
        <v>183</v>
      </c>
      <c r="AU165" s="1" t="s">
        <v>182</v>
      </c>
      <c r="AV165" s="1" t="s">
        <v>183</v>
      </c>
      <c r="AW165" s="1" t="s">
        <v>182</v>
      </c>
      <c r="AX165" s="1" t="s">
        <v>182</v>
      </c>
      <c r="AY165" s="1" t="s">
        <v>182</v>
      </c>
      <c r="AZ165" s="1" t="s">
        <v>183</v>
      </c>
      <c r="BA165" s="1" t="s">
        <v>182</v>
      </c>
      <c r="BB165" s="1" t="s">
        <v>183</v>
      </c>
      <c r="BC165" s="1" t="s">
        <v>182</v>
      </c>
      <c r="BE165" s="1" t="s">
        <v>185</v>
      </c>
      <c r="BF165" s="1" t="s">
        <v>179</v>
      </c>
    </row>
    <row r="166" spans="1:69" ht="13" customHeight="1">
      <c r="A166" s="1" t="s">
        <v>415</v>
      </c>
      <c r="B166" s="43"/>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44"/>
      <c r="BE166" s="44"/>
      <c r="BF166" s="44"/>
      <c r="BG166" s="44"/>
      <c r="BH166" s="44"/>
      <c r="BI166" s="44"/>
      <c r="BJ166" s="44"/>
      <c r="BK166" s="44"/>
      <c r="BL166" s="44"/>
      <c r="BM166" s="44"/>
      <c r="BN166" s="44"/>
      <c r="BO166" s="44"/>
      <c r="BP166" s="44"/>
      <c r="BQ166" s="44"/>
    </row>
    <row r="167" spans="1:69" ht="13" customHeight="1">
      <c r="A167" s="1" t="s">
        <v>416</v>
      </c>
      <c r="B167" s="37">
        <v>45944</v>
      </c>
      <c r="C167" s="38" t="s">
        <v>185</v>
      </c>
      <c r="D167" s="38" t="s">
        <v>187</v>
      </c>
      <c r="E167" s="38" t="s">
        <v>181</v>
      </c>
      <c r="F167" s="38" t="s">
        <v>182</v>
      </c>
      <c r="G167" s="38" t="s">
        <v>183</v>
      </c>
      <c r="H167" s="53" t="s">
        <v>182</v>
      </c>
      <c r="I167" s="38" t="s">
        <v>183</v>
      </c>
      <c r="J167" s="54" t="s">
        <v>182</v>
      </c>
      <c r="K167" s="38" t="s">
        <v>183</v>
      </c>
      <c r="L167" s="38" t="s">
        <v>182</v>
      </c>
      <c r="M167" s="38" t="s">
        <v>182</v>
      </c>
      <c r="N167" s="38" t="s">
        <v>182</v>
      </c>
      <c r="O167" s="38" t="s">
        <v>182</v>
      </c>
      <c r="P167" s="38" t="s">
        <v>182</v>
      </c>
      <c r="Q167" s="38" t="s">
        <v>182</v>
      </c>
      <c r="R167" s="38" t="s">
        <v>182</v>
      </c>
      <c r="S167" s="38" t="s">
        <v>183</v>
      </c>
      <c r="T167" s="38" t="s">
        <v>182</v>
      </c>
      <c r="U167" s="38" t="s">
        <v>182</v>
      </c>
      <c r="V167" s="38" t="s">
        <v>182</v>
      </c>
      <c r="W167" s="38" t="s">
        <v>182</v>
      </c>
      <c r="X167" s="38" t="s">
        <v>183</v>
      </c>
      <c r="Y167" s="38" t="s">
        <v>183</v>
      </c>
      <c r="Z167" s="38" t="s">
        <v>182</v>
      </c>
      <c r="AA167" s="38" t="s">
        <v>182</v>
      </c>
      <c r="AB167" s="38" t="s">
        <v>183</v>
      </c>
      <c r="AC167" s="38" t="s">
        <v>183</v>
      </c>
      <c r="AD167" s="38" t="s">
        <v>183</v>
      </c>
      <c r="AE167" s="38" t="s">
        <v>183</v>
      </c>
      <c r="AF167" s="38" t="s">
        <v>183</v>
      </c>
      <c r="AG167" s="38" t="s">
        <v>183</v>
      </c>
      <c r="AH167" s="38" t="s">
        <v>182</v>
      </c>
      <c r="AI167" s="38" t="s">
        <v>182</v>
      </c>
      <c r="AJ167" s="38" t="s">
        <v>183</v>
      </c>
      <c r="AK167" s="38" t="s">
        <v>183</v>
      </c>
      <c r="AL167" s="38" t="s">
        <v>183</v>
      </c>
      <c r="AM167" s="38" t="s">
        <v>183</v>
      </c>
      <c r="AN167" s="38" t="s">
        <v>183</v>
      </c>
      <c r="AO167" s="38" t="s">
        <v>183</v>
      </c>
      <c r="AP167" s="38" t="s">
        <v>182</v>
      </c>
      <c r="AQ167" s="38" t="s">
        <v>182</v>
      </c>
      <c r="AR167" s="38" t="s">
        <v>183</v>
      </c>
      <c r="AS167" s="38" t="s">
        <v>183</v>
      </c>
      <c r="AT167" s="38" t="s">
        <v>183</v>
      </c>
      <c r="AU167" s="38" t="s">
        <v>183</v>
      </c>
      <c r="AV167" s="38" t="s">
        <v>183</v>
      </c>
      <c r="AW167" s="38" t="s">
        <v>183</v>
      </c>
      <c r="AX167" s="38" t="s">
        <v>183</v>
      </c>
      <c r="AY167" s="38" t="s">
        <v>183</v>
      </c>
      <c r="AZ167" s="38" t="s">
        <v>183</v>
      </c>
      <c r="BA167" s="38" t="s">
        <v>183</v>
      </c>
      <c r="BB167" s="38" t="s">
        <v>183</v>
      </c>
      <c r="BC167" s="38" t="s">
        <v>183</v>
      </c>
      <c r="BD167" s="40"/>
      <c r="BE167" s="38" t="s">
        <v>179</v>
      </c>
      <c r="BF167" s="38" t="s">
        <v>149</v>
      </c>
      <c r="BG167" s="40"/>
      <c r="BH167" s="41"/>
      <c r="BI167" s="42"/>
      <c r="BJ167" s="42"/>
      <c r="BK167" s="42"/>
      <c r="BL167" s="42"/>
      <c r="BM167" s="42"/>
      <c r="BN167" s="42"/>
      <c r="BO167" s="44"/>
      <c r="BP167" s="44"/>
      <c r="BQ167" s="44"/>
    </row>
    <row r="168" spans="1:69" ht="13">
      <c r="A168" s="1" t="s">
        <v>417</v>
      </c>
      <c r="B168" s="36">
        <v>45944</v>
      </c>
      <c r="C168" s="1" t="s">
        <v>185</v>
      </c>
      <c r="D168" s="1" t="s">
        <v>192</v>
      </c>
      <c r="E168" s="1" t="s">
        <v>181</v>
      </c>
      <c r="F168" s="1" t="s">
        <v>183</v>
      </c>
      <c r="G168" s="1" t="s">
        <v>183</v>
      </c>
      <c r="H168" s="1" t="s">
        <v>182</v>
      </c>
      <c r="I168" s="1" t="s">
        <v>182</v>
      </c>
      <c r="J168" s="1" t="s">
        <v>183</v>
      </c>
      <c r="K168" s="1" t="s">
        <v>182</v>
      </c>
      <c r="L168" s="1" t="s">
        <v>183</v>
      </c>
      <c r="M168" s="1" t="s">
        <v>182</v>
      </c>
      <c r="N168" s="1" t="s">
        <v>183</v>
      </c>
      <c r="O168" s="1" t="s">
        <v>183</v>
      </c>
      <c r="P168" s="1" t="s">
        <v>183</v>
      </c>
      <c r="Q168" s="1" t="s">
        <v>183</v>
      </c>
      <c r="R168" s="1" t="s">
        <v>182</v>
      </c>
      <c r="S168" s="1" t="s">
        <v>182</v>
      </c>
      <c r="T168" s="1" t="s">
        <v>182</v>
      </c>
      <c r="U168" s="1" t="s">
        <v>182</v>
      </c>
      <c r="V168" s="1" t="s">
        <v>182</v>
      </c>
      <c r="W168" s="1" t="s">
        <v>183</v>
      </c>
      <c r="X168" s="1" t="s">
        <v>183</v>
      </c>
      <c r="Y168" s="1" t="s">
        <v>183</v>
      </c>
      <c r="Z168" s="1" t="s">
        <v>183</v>
      </c>
      <c r="AA168" s="1" t="s">
        <v>183</v>
      </c>
      <c r="AB168" s="1" t="s">
        <v>183</v>
      </c>
      <c r="AC168" s="1" t="s">
        <v>183</v>
      </c>
      <c r="AD168" s="1" t="s">
        <v>183</v>
      </c>
      <c r="AE168" s="1" t="s">
        <v>183</v>
      </c>
      <c r="AF168" s="1" t="s">
        <v>183</v>
      </c>
      <c r="AG168" s="1" t="s">
        <v>183</v>
      </c>
      <c r="AH168" s="1" t="s">
        <v>183</v>
      </c>
      <c r="AI168" s="1" t="s">
        <v>183</v>
      </c>
      <c r="AJ168" s="1" t="s">
        <v>183</v>
      </c>
      <c r="AK168" s="1" t="s">
        <v>183</v>
      </c>
      <c r="AL168" s="1" t="s">
        <v>183</v>
      </c>
      <c r="AM168" s="1" t="s">
        <v>183</v>
      </c>
      <c r="AN168" s="1" t="s">
        <v>183</v>
      </c>
      <c r="AO168" s="1" t="s">
        <v>183</v>
      </c>
      <c r="AP168" s="1" t="s">
        <v>183</v>
      </c>
      <c r="AQ168" s="1" t="s">
        <v>183</v>
      </c>
      <c r="AR168" s="1" t="s">
        <v>183</v>
      </c>
      <c r="AS168" s="1" t="s">
        <v>183</v>
      </c>
      <c r="AT168" s="1" t="s">
        <v>183</v>
      </c>
      <c r="AU168" s="1" t="s">
        <v>183</v>
      </c>
      <c r="AV168" s="1" t="s">
        <v>183</v>
      </c>
      <c r="AW168" s="1" t="s">
        <v>183</v>
      </c>
      <c r="AX168" s="1" t="s">
        <v>183</v>
      </c>
      <c r="AY168" s="1" t="s">
        <v>183</v>
      </c>
      <c r="AZ168" s="1" t="s">
        <v>182</v>
      </c>
      <c r="BA168" s="1" t="s">
        <v>182</v>
      </c>
      <c r="BB168" s="1" t="s">
        <v>182</v>
      </c>
      <c r="BC168" s="1" t="s">
        <v>182</v>
      </c>
      <c r="BD168" s="1" t="s">
        <v>418</v>
      </c>
      <c r="BE168" s="1" t="s">
        <v>149</v>
      </c>
      <c r="BF168" s="1" t="s">
        <v>149</v>
      </c>
    </row>
    <row r="169" spans="1:69" ht="13" customHeight="1">
      <c r="A169" s="1" t="s">
        <v>419</v>
      </c>
      <c r="B169" s="37">
        <v>45935</v>
      </c>
      <c r="C169" s="38" t="s">
        <v>185</v>
      </c>
      <c r="D169" s="38" t="s">
        <v>224</v>
      </c>
      <c r="E169" s="38" t="s">
        <v>181</v>
      </c>
      <c r="F169" s="38" t="s">
        <v>183</v>
      </c>
      <c r="G169" s="38" t="s">
        <v>183</v>
      </c>
      <c r="H169" s="38" t="s">
        <v>182</v>
      </c>
      <c r="I169" s="38" t="s">
        <v>182</v>
      </c>
      <c r="J169" s="38" t="s">
        <v>182</v>
      </c>
      <c r="K169" s="38" t="s">
        <v>183</v>
      </c>
      <c r="L169" s="38" t="s">
        <v>183</v>
      </c>
      <c r="M169" s="38" t="s">
        <v>183</v>
      </c>
      <c r="N169" s="38" t="s">
        <v>183</v>
      </c>
      <c r="O169" s="55" t="s">
        <v>183</v>
      </c>
      <c r="P169" s="38" t="s">
        <v>183</v>
      </c>
      <c r="Q169" s="38" t="s">
        <v>183</v>
      </c>
      <c r="R169" s="38" t="s">
        <v>183</v>
      </c>
      <c r="S169" s="38" t="s">
        <v>183</v>
      </c>
      <c r="T169" s="38" t="s">
        <v>182</v>
      </c>
      <c r="U169" s="38" t="s">
        <v>182</v>
      </c>
      <c r="V169" s="38" t="s">
        <v>182</v>
      </c>
      <c r="W169" s="38" t="s">
        <v>182</v>
      </c>
      <c r="X169" s="38" t="s">
        <v>182</v>
      </c>
      <c r="Y169" s="38" t="s">
        <v>182</v>
      </c>
      <c r="Z169" s="38" t="s">
        <v>182</v>
      </c>
      <c r="AA169" s="38" t="s">
        <v>182</v>
      </c>
      <c r="AB169" s="38" t="s">
        <v>183</v>
      </c>
      <c r="AC169" s="38" t="s">
        <v>183</v>
      </c>
      <c r="AD169" s="38" t="s">
        <v>183</v>
      </c>
      <c r="AE169" s="38" t="s">
        <v>183</v>
      </c>
      <c r="AF169" s="38" t="s">
        <v>183</v>
      </c>
      <c r="AG169" s="38" t="s">
        <v>183</v>
      </c>
      <c r="AH169" s="38" t="s">
        <v>183</v>
      </c>
      <c r="AI169" s="38" t="s">
        <v>183</v>
      </c>
      <c r="AJ169" s="38" t="s">
        <v>183</v>
      </c>
      <c r="AK169" s="38" t="s">
        <v>183</v>
      </c>
      <c r="AL169" s="38" t="s">
        <v>183</v>
      </c>
      <c r="AM169" s="38" t="s">
        <v>183</v>
      </c>
      <c r="AN169" s="38" t="s">
        <v>183</v>
      </c>
      <c r="AO169" s="38" t="s">
        <v>183</v>
      </c>
      <c r="AP169" s="38" t="s">
        <v>183</v>
      </c>
      <c r="AQ169" s="38" t="s">
        <v>183</v>
      </c>
      <c r="AR169" s="38" t="s">
        <v>182</v>
      </c>
      <c r="AS169" s="38" t="s">
        <v>182</v>
      </c>
      <c r="AT169" s="38" t="s">
        <v>182</v>
      </c>
      <c r="AU169" s="38" t="s">
        <v>182</v>
      </c>
      <c r="AV169" s="38" t="s">
        <v>183</v>
      </c>
      <c r="AW169" s="38" t="s">
        <v>183</v>
      </c>
      <c r="AX169" s="38" t="s">
        <v>182</v>
      </c>
      <c r="AY169" s="38" t="s">
        <v>182</v>
      </c>
      <c r="AZ169" s="38" t="s">
        <v>182</v>
      </c>
      <c r="BA169" s="38" t="s">
        <v>182</v>
      </c>
      <c r="BB169" s="38" t="s">
        <v>182</v>
      </c>
      <c r="BC169" s="38" t="s">
        <v>182</v>
      </c>
      <c r="BD169" s="40"/>
      <c r="BE169" s="38" t="s">
        <v>179</v>
      </c>
      <c r="BF169" s="38" t="s">
        <v>149</v>
      </c>
      <c r="BG169" s="40"/>
      <c r="BH169" s="41"/>
      <c r="BI169" s="42"/>
      <c r="BJ169" s="42"/>
      <c r="BK169" s="42"/>
      <c r="BL169" s="42"/>
      <c r="BM169" s="42"/>
      <c r="BN169" s="42"/>
    </row>
    <row r="170" spans="1:69" ht="13" customHeight="1">
      <c r="A170" s="1" t="s">
        <v>420</v>
      </c>
      <c r="B170" s="43">
        <v>45933</v>
      </c>
      <c r="C170" s="44" t="s">
        <v>185</v>
      </c>
      <c r="D170" s="44" t="s">
        <v>192</v>
      </c>
      <c r="E170" s="44" t="s">
        <v>181</v>
      </c>
      <c r="F170" s="44" t="s">
        <v>182</v>
      </c>
      <c r="G170" s="44" t="s">
        <v>182</v>
      </c>
      <c r="H170" s="44" t="s">
        <v>182</v>
      </c>
      <c r="I170" s="44" t="s">
        <v>183</v>
      </c>
      <c r="J170" s="44" t="s">
        <v>182</v>
      </c>
      <c r="K170" s="44" t="s">
        <v>182</v>
      </c>
      <c r="L170" s="44" t="s">
        <v>182</v>
      </c>
      <c r="M170" s="44" t="s">
        <v>182</v>
      </c>
      <c r="N170" s="44" t="s">
        <v>182</v>
      </c>
      <c r="O170" s="44" t="s">
        <v>182</v>
      </c>
      <c r="P170" s="44" t="s">
        <v>182</v>
      </c>
      <c r="Q170" s="44" t="s">
        <v>182</v>
      </c>
      <c r="R170" s="44" t="s">
        <v>182</v>
      </c>
      <c r="S170" s="44" t="s">
        <v>182</v>
      </c>
      <c r="T170" s="44" t="s">
        <v>182</v>
      </c>
      <c r="U170" s="44" t="s">
        <v>182</v>
      </c>
      <c r="V170" s="44" t="s">
        <v>182</v>
      </c>
      <c r="W170" s="44" t="s">
        <v>182</v>
      </c>
      <c r="X170" s="44" t="s">
        <v>182</v>
      </c>
      <c r="Y170" s="44" t="s">
        <v>182</v>
      </c>
      <c r="Z170" s="44" t="s">
        <v>182</v>
      </c>
      <c r="AA170" s="44" t="s">
        <v>182</v>
      </c>
      <c r="AB170" s="44" t="s">
        <v>182</v>
      </c>
      <c r="AC170" s="44" t="s">
        <v>182</v>
      </c>
      <c r="AD170" s="44" t="s">
        <v>183</v>
      </c>
      <c r="AE170" s="44" t="s">
        <v>183</v>
      </c>
      <c r="AF170" s="44" t="s">
        <v>183</v>
      </c>
      <c r="AG170" s="44" t="s">
        <v>183</v>
      </c>
      <c r="AH170" s="44" t="s">
        <v>182</v>
      </c>
      <c r="AI170" s="44" t="s">
        <v>182</v>
      </c>
      <c r="AJ170" s="44" t="s">
        <v>182</v>
      </c>
      <c r="AK170" s="44" t="s">
        <v>182</v>
      </c>
      <c r="AL170" s="44" t="s">
        <v>183</v>
      </c>
      <c r="AM170" s="44" t="s">
        <v>183</v>
      </c>
      <c r="AN170" s="44" t="s">
        <v>182</v>
      </c>
      <c r="AO170" s="44" t="s">
        <v>182</v>
      </c>
      <c r="AP170" s="44" t="s">
        <v>182</v>
      </c>
      <c r="AQ170" s="44" t="s">
        <v>182</v>
      </c>
      <c r="AR170" s="44" t="s">
        <v>182</v>
      </c>
      <c r="AS170" s="44" t="s">
        <v>182</v>
      </c>
      <c r="AT170" s="44" t="s">
        <v>182</v>
      </c>
      <c r="AU170" s="44" t="s">
        <v>182</v>
      </c>
      <c r="AV170" s="44" t="s">
        <v>183</v>
      </c>
      <c r="AW170" s="44" t="s">
        <v>183</v>
      </c>
      <c r="AX170" s="44" t="s">
        <v>182</v>
      </c>
      <c r="AY170" s="44" t="s">
        <v>182</v>
      </c>
      <c r="AZ170" s="44" t="s">
        <v>183</v>
      </c>
      <c r="BA170" s="44" t="s">
        <v>183</v>
      </c>
      <c r="BB170" s="44" t="s">
        <v>183</v>
      </c>
      <c r="BC170" s="44" t="s">
        <v>183</v>
      </c>
      <c r="BD170" s="44"/>
      <c r="BE170" s="44" t="s">
        <v>149</v>
      </c>
      <c r="BF170" s="44" t="s">
        <v>149</v>
      </c>
      <c r="BG170" s="44"/>
      <c r="BH170" s="44"/>
      <c r="BI170" s="44"/>
      <c r="BJ170" s="44"/>
      <c r="BK170" s="44"/>
      <c r="BL170" s="44"/>
      <c r="BM170" s="44"/>
      <c r="BN170" s="44"/>
      <c r="BO170" s="44"/>
      <c r="BP170" s="44"/>
      <c r="BQ170" s="44"/>
    </row>
    <row r="171" spans="1:69" ht="13">
      <c r="A171" s="1" t="s">
        <v>421</v>
      </c>
      <c r="B171" s="43">
        <v>45933</v>
      </c>
      <c r="C171" s="44" t="s">
        <v>185</v>
      </c>
      <c r="D171" s="44" t="s">
        <v>192</v>
      </c>
      <c r="E171" s="44" t="s">
        <v>181</v>
      </c>
      <c r="F171" s="44" t="s">
        <v>183</v>
      </c>
      <c r="G171" s="44" t="s">
        <v>183</v>
      </c>
      <c r="H171" s="44" t="s">
        <v>183</v>
      </c>
      <c r="I171" s="44" t="s">
        <v>183</v>
      </c>
      <c r="J171" s="44" t="s">
        <v>183</v>
      </c>
      <c r="K171" s="44" t="s">
        <v>183</v>
      </c>
      <c r="L171" s="44" t="s">
        <v>183</v>
      </c>
      <c r="M171" s="44" t="s">
        <v>183</v>
      </c>
      <c r="N171" s="44" t="s">
        <v>183</v>
      </c>
      <c r="O171" s="44" t="s">
        <v>183</v>
      </c>
      <c r="P171" s="44" t="s">
        <v>183</v>
      </c>
      <c r="Q171" s="44" t="s">
        <v>183</v>
      </c>
      <c r="R171" s="44" t="s">
        <v>182</v>
      </c>
      <c r="S171" s="44" t="s">
        <v>182</v>
      </c>
      <c r="T171" s="44" t="s">
        <v>182</v>
      </c>
      <c r="U171" s="44" t="s">
        <v>182</v>
      </c>
      <c r="V171" s="44" t="s">
        <v>182</v>
      </c>
      <c r="W171" s="44" t="s">
        <v>182</v>
      </c>
      <c r="X171" s="44" t="s">
        <v>182</v>
      </c>
      <c r="Y171" s="44" t="s">
        <v>183</v>
      </c>
      <c r="Z171" s="44" t="s">
        <v>183</v>
      </c>
      <c r="AA171" s="44" t="s">
        <v>183</v>
      </c>
      <c r="AB171" s="44" t="s">
        <v>183</v>
      </c>
      <c r="AC171" s="44" t="s">
        <v>183</v>
      </c>
      <c r="AD171" s="44" t="s">
        <v>183</v>
      </c>
      <c r="AE171" s="44" t="s">
        <v>183</v>
      </c>
      <c r="AF171" s="44" t="s">
        <v>183</v>
      </c>
      <c r="AG171" s="44" t="s">
        <v>183</v>
      </c>
      <c r="AH171" s="44" t="s">
        <v>183</v>
      </c>
      <c r="AI171" s="44" t="s">
        <v>183</v>
      </c>
      <c r="AJ171" s="44" t="s">
        <v>183</v>
      </c>
      <c r="AK171" s="44" t="s">
        <v>183</v>
      </c>
      <c r="AL171" s="44" t="s">
        <v>183</v>
      </c>
      <c r="AM171" s="44" t="s">
        <v>183</v>
      </c>
      <c r="AN171" s="44" t="s">
        <v>183</v>
      </c>
      <c r="AO171" s="44" t="s">
        <v>183</v>
      </c>
      <c r="AP171" s="44" t="s">
        <v>183</v>
      </c>
      <c r="AQ171" s="44" t="s">
        <v>183</v>
      </c>
      <c r="AR171" s="44" t="s">
        <v>183</v>
      </c>
      <c r="AS171" s="44" t="s">
        <v>183</v>
      </c>
      <c r="AT171" s="44" t="s">
        <v>183</v>
      </c>
      <c r="AU171" s="44" t="s">
        <v>183</v>
      </c>
      <c r="AV171" s="44" t="s">
        <v>183</v>
      </c>
      <c r="AW171" s="44" t="s">
        <v>183</v>
      </c>
      <c r="AX171" s="44" t="s">
        <v>183</v>
      </c>
      <c r="AY171" s="44" t="s">
        <v>183</v>
      </c>
      <c r="AZ171" s="44" t="s">
        <v>183</v>
      </c>
      <c r="BA171" s="44" t="s">
        <v>183</v>
      </c>
      <c r="BB171" s="44" t="s">
        <v>183</v>
      </c>
      <c r="BC171" s="44" t="s">
        <v>183</v>
      </c>
      <c r="BD171" s="44" t="s">
        <v>422</v>
      </c>
      <c r="BE171" s="44" t="s">
        <v>185</v>
      </c>
      <c r="BF171" s="44" t="s">
        <v>185</v>
      </c>
      <c r="BG171" s="44"/>
      <c r="BH171" s="44"/>
      <c r="BI171" s="44"/>
      <c r="BJ171" s="44"/>
      <c r="BK171" s="44"/>
      <c r="BL171" s="44"/>
      <c r="BM171" s="44"/>
      <c r="BN171" s="44"/>
      <c r="BO171" s="44"/>
      <c r="BP171" s="44"/>
      <c r="BQ171" s="44"/>
    </row>
    <row r="172" spans="1:69" ht="13">
      <c r="A172" s="1" t="s">
        <v>423</v>
      </c>
      <c r="B172" s="36">
        <v>45945</v>
      </c>
      <c r="C172" s="1" t="s">
        <v>185</v>
      </c>
      <c r="D172" s="1" t="s">
        <v>205</v>
      </c>
      <c r="E172" s="1" t="s">
        <v>181</v>
      </c>
      <c r="F172" s="1" t="s">
        <v>183</v>
      </c>
      <c r="G172" s="1" t="s">
        <v>182</v>
      </c>
      <c r="H172" s="1" t="s">
        <v>182</v>
      </c>
      <c r="I172" s="1" t="s">
        <v>183</v>
      </c>
      <c r="J172" s="1" t="s">
        <v>183</v>
      </c>
      <c r="K172" s="1" t="s">
        <v>183</v>
      </c>
      <c r="L172" s="1" t="s">
        <v>182</v>
      </c>
      <c r="M172" s="1" t="s">
        <v>182</v>
      </c>
      <c r="N172" s="1" t="s">
        <v>182</v>
      </c>
      <c r="O172" s="1" t="s">
        <v>182</v>
      </c>
      <c r="P172" s="1" t="s">
        <v>182</v>
      </c>
      <c r="Q172" s="1" t="s">
        <v>183</v>
      </c>
      <c r="R172" s="1" t="s">
        <v>182</v>
      </c>
      <c r="S172" s="1" t="s">
        <v>182</v>
      </c>
      <c r="T172" s="1" t="s">
        <v>182</v>
      </c>
      <c r="U172" s="1" t="s">
        <v>182</v>
      </c>
      <c r="V172" s="1" t="s">
        <v>183</v>
      </c>
      <c r="W172" s="1" t="s">
        <v>183</v>
      </c>
      <c r="X172" s="1" t="s">
        <v>183</v>
      </c>
      <c r="Y172" s="1" t="s">
        <v>183</v>
      </c>
      <c r="Z172" s="1" t="s">
        <v>183</v>
      </c>
      <c r="AA172" s="1" t="s">
        <v>183</v>
      </c>
      <c r="AB172" s="1" t="s">
        <v>182</v>
      </c>
      <c r="AC172" s="1" t="s">
        <v>182</v>
      </c>
      <c r="AD172" s="1" t="s">
        <v>183</v>
      </c>
      <c r="AE172" s="1" t="s">
        <v>183</v>
      </c>
      <c r="AF172" s="1" t="s">
        <v>183</v>
      </c>
      <c r="AG172" s="1" t="s">
        <v>183</v>
      </c>
      <c r="AH172" s="1" t="s">
        <v>183</v>
      </c>
      <c r="AI172" s="1" t="s">
        <v>183</v>
      </c>
      <c r="AJ172" s="1" t="s">
        <v>183</v>
      </c>
      <c r="AK172" s="1" t="s">
        <v>183</v>
      </c>
      <c r="AL172" s="1" t="s">
        <v>183</v>
      </c>
      <c r="AM172" s="1" t="s">
        <v>182</v>
      </c>
      <c r="AN172" s="1" t="s">
        <v>183</v>
      </c>
      <c r="AO172" s="1" t="s">
        <v>183</v>
      </c>
      <c r="AP172" s="1" t="s">
        <v>183</v>
      </c>
      <c r="AQ172" s="1" t="s">
        <v>183</v>
      </c>
      <c r="AR172" s="1" t="s">
        <v>183</v>
      </c>
      <c r="AS172" s="1" t="s">
        <v>183</v>
      </c>
      <c r="AT172" s="1" t="s">
        <v>182</v>
      </c>
      <c r="AU172" s="1" t="s">
        <v>182</v>
      </c>
      <c r="AV172" s="1" t="s">
        <v>182</v>
      </c>
      <c r="AW172" s="1" t="s">
        <v>182</v>
      </c>
      <c r="AX172" s="1" t="s">
        <v>183</v>
      </c>
      <c r="AY172" s="1" t="s">
        <v>183</v>
      </c>
      <c r="AZ172" s="1" t="s">
        <v>183</v>
      </c>
      <c r="BA172" s="1" t="s">
        <v>183</v>
      </c>
      <c r="BB172" s="1" t="s">
        <v>182</v>
      </c>
      <c r="BC172" s="1" t="s">
        <v>182</v>
      </c>
      <c r="BD172" s="1" t="s">
        <v>424</v>
      </c>
      <c r="BE172" s="1" t="s">
        <v>149</v>
      </c>
      <c r="BF172" s="1" t="s">
        <v>149</v>
      </c>
    </row>
    <row r="173" spans="1:69" ht="13" customHeight="1">
      <c r="A173" s="1" t="s">
        <v>425</v>
      </c>
      <c r="B173" s="36">
        <v>45934</v>
      </c>
      <c r="C173" s="1" t="s">
        <v>188</v>
      </c>
      <c r="D173" s="1" t="s">
        <v>224</v>
      </c>
      <c r="E173" s="1" t="s">
        <v>181</v>
      </c>
      <c r="F173" s="1" t="s">
        <v>182</v>
      </c>
      <c r="G173" s="1" t="s">
        <v>182</v>
      </c>
      <c r="H173" s="1" t="s">
        <v>182</v>
      </c>
      <c r="I173" s="1" t="s">
        <v>183</v>
      </c>
      <c r="J173" s="1" t="s">
        <v>183</v>
      </c>
      <c r="K173" s="1" t="s">
        <v>183</v>
      </c>
      <c r="L173" s="1" t="s">
        <v>183</v>
      </c>
      <c r="M173" s="1" t="s">
        <v>183</v>
      </c>
      <c r="N173" s="1" t="s">
        <v>182</v>
      </c>
      <c r="O173" s="1" t="s">
        <v>182</v>
      </c>
      <c r="P173" s="1" t="s">
        <v>183</v>
      </c>
      <c r="Q173" s="1" t="s">
        <v>183</v>
      </c>
      <c r="R173" s="1" t="s">
        <v>182</v>
      </c>
      <c r="S173" s="1" t="s">
        <v>182</v>
      </c>
      <c r="T173" s="1" t="s">
        <v>182</v>
      </c>
      <c r="U173" s="1" t="s">
        <v>182</v>
      </c>
      <c r="V173" s="1" t="s">
        <v>182</v>
      </c>
      <c r="W173" s="1" t="s">
        <v>182</v>
      </c>
      <c r="X173" s="1" t="s">
        <v>183</v>
      </c>
      <c r="Y173" s="1" t="s">
        <v>183</v>
      </c>
      <c r="Z173" s="1" t="s">
        <v>182</v>
      </c>
      <c r="AA173" s="1" t="s">
        <v>182</v>
      </c>
      <c r="AB173" s="1" t="s">
        <v>183</v>
      </c>
      <c r="AC173" s="1" t="s">
        <v>183</v>
      </c>
      <c r="AD173" s="1" t="s">
        <v>183</v>
      </c>
      <c r="AE173" s="1" t="s">
        <v>183</v>
      </c>
      <c r="AF173" s="1" t="s">
        <v>183</v>
      </c>
      <c r="AG173" s="1" t="s">
        <v>183</v>
      </c>
      <c r="AH173" s="1" t="s">
        <v>183</v>
      </c>
      <c r="AI173" s="1" t="s">
        <v>183</v>
      </c>
      <c r="AJ173" s="1" t="s">
        <v>183</v>
      </c>
      <c r="AK173" s="1" t="s">
        <v>183</v>
      </c>
      <c r="AL173" s="1" t="s">
        <v>183</v>
      </c>
      <c r="AM173" s="1" t="s">
        <v>183</v>
      </c>
      <c r="AN173" s="1" t="s">
        <v>183</v>
      </c>
      <c r="AO173" s="1" t="s">
        <v>183</v>
      </c>
      <c r="AP173" s="1" t="s">
        <v>183</v>
      </c>
      <c r="AQ173" s="1" t="s">
        <v>183</v>
      </c>
      <c r="AR173" s="1" t="s">
        <v>183</v>
      </c>
      <c r="AS173" s="1" t="s">
        <v>183</v>
      </c>
      <c r="AT173" s="1" t="s">
        <v>183</v>
      </c>
      <c r="AU173" s="1" t="s">
        <v>183</v>
      </c>
      <c r="AV173" s="1" t="s">
        <v>183</v>
      </c>
      <c r="AW173" s="1" t="s">
        <v>183</v>
      </c>
      <c r="AX173" s="1" t="s">
        <v>182</v>
      </c>
      <c r="AY173" s="1" t="s">
        <v>182</v>
      </c>
      <c r="AZ173" s="1" t="s">
        <v>183</v>
      </c>
      <c r="BA173" s="1" t="s">
        <v>183</v>
      </c>
      <c r="BB173" s="1" t="s">
        <v>183</v>
      </c>
      <c r="BC173" s="1" t="s">
        <v>183</v>
      </c>
      <c r="BE173" s="1" t="s">
        <v>149</v>
      </c>
      <c r="BF173" s="1" t="s">
        <v>149</v>
      </c>
    </row>
    <row r="174" spans="1:69" ht="13" customHeight="1">
      <c r="A174" s="1" t="s">
        <v>426</v>
      </c>
      <c r="B174" s="43">
        <v>45944</v>
      </c>
      <c r="C174" s="44" t="s">
        <v>188</v>
      </c>
      <c r="D174" s="44" t="s">
        <v>236</v>
      </c>
      <c r="E174" s="44" t="s">
        <v>181</v>
      </c>
      <c r="F174" s="44" t="s">
        <v>182</v>
      </c>
      <c r="G174" s="44" t="s">
        <v>183</v>
      </c>
      <c r="H174" s="44" t="s">
        <v>182</v>
      </c>
      <c r="I174" s="44" t="s">
        <v>183</v>
      </c>
      <c r="J174" s="44" t="s">
        <v>182</v>
      </c>
      <c r="K174" s="44" t="s">
        <v>183</v>
      </c>
      <c r="L174" s="44" t="s">
        <v>182</v>
      </c>
      <c r="M174" s="44" t="s">
        <v>183</v>
      </c>
      <c r="N174" s="44" t="s">
        <v>182</v>
      </c>
      <c r="O174" s="44" t="s">
        <v>183</v>
      </c>
      <c r="P174" s="44" t="s">
        <v>183</v>
      </c>
      <c r="Q174" s="44" t="s">
        <v>183</v>
      </c>
      <c r="R174" s="44" t="s">
        <v>183</v>
      </c>
      <c r="S174" s="44" t="s">
        <v>183</v>
      </c>
      <c r="T174" s="44" t="s">
        <v>182</v>
      </c>
      <c r="U174" s="44" t="s">
        <v>182</v>
      </c>
      <c r="V174" s="44" t="s">
        <v>182</v>
      </c>
      <c r="W174" s="44" t="s">
        <v>182</v>
      </c>
      <c r="X174" s="44" t="s">
        <v>183</v>
      </c>
      <c r="Y174" s="44" t="s">
        <v>183</v>
      </c>
      <c r="Z174" s="44" t="s">
        <v>183</v>
      </c>
      <c r="AA174" s="44" t="s">
        <v>183</v>
      </c>
      <c r="AB174" s="44" t="s">
        <v>182</v>
      </c>
      <c r="AC174" s="44" t="s">
        <v>182</v>
      </c>
      <c r="AD174" s="44" t="s">
        <v>182</v>
      </c>
      <c r="AE174" s="44" t="s">
        <v>182</v>
      </c>
      <c r="AF174" s="44" t="s">
        <v>182</v>
      </c>
      <c r="AG174" s="44" t="s">
        <v>182</v>
      </c>
      <c r="AH174" s="44" t="s">
        <v>183</v>
      </c>
      <c r="AI174" s="44" t="s">
        <v>183</v>
      </c>
      <c r="AJ174" s="44" t="s">
        <v>183</v>
      </c>
      <c r="AK174" s="44" t="s">
        <v>183</v>
      </c>
      <c r="AL174" s="44" t="s">
        <v>183</v>
      </c>
      <c r="AM174" s="44" t="s">
        <v>183</v>
      </c>
      <c r="AN174" s="44" t="s">
        <v>183</v>
      </c>
      <c r="AO174" s="44" t="s">
        <v>183</v>
      </c>
      <c r="AP174" s="44" t="s">
        <v>183</v>
      </c>
      <c r="AQ174" s="44" t="s">
        <v>183</v>
      </c>
      <c r="AR174" s="44" t="s">
        <v>183</v>
      </c>
      <c r="AS174" s="44" t="s">
        <v>183</v>
      </c>
      <c r="AT174" s="44" t="s">
        <v>183</v>
      </c>
      <c r="AU174" s="44" t="s">
        <v>183</v>
      </c>
      <c r="AV174" s="44" t="s">
        <v>183</v>
      </c>
      <c r="AW174" s="44" t="s">
        <v>183</v>
      </c>
      <c r="AX174" s="44" t="s">
        <v>183</v>
      </c>
      <c r="AY174" s="44" t="s">
        <v>183</v>
      </c>
      <c r="AZ174" s="44" t="s">
        <v>183</v>
      </c>
      <c r="BA174" s="44" t="s">
        <v>183</v>
      </c>
      <c r="BB174" s="44" t="s">
        <v>183</v>
      </c>
      <c r="BC174" s="44" t="s">
        <v>183</v>
      </c>
      <c r="BD174" s="44"/>
      <c r="BE174" s="44" t="s">
        <v>188</v>
      </c>
      <c r="BF174" s="44" t="s">
        <v>188</v>
      </c>
      <c r="BG174" s="44"/>
      <c r="BH174" s="44"/>
      <c r="BI174" s="44"/>
      <c r="BJ174" s="44"/>
      <c r="BK174" s="44"/>
      <c r="BL174" s="44"/>
      <c r="BM174" s="44"/>
      <c r="BN174" s="44"/>
      <c r="BO174" s="44"/>
      <c r="BP174" s="44"/>
      <c r="BQ174" s="44"/>
    </row>
    <row r="175" spans="1:69" ht="13" customHeight="1">
      <c r="A175" s="1" t="s">
        <v>427</v>
      </c>
      <c r="B175" s="36">
        <v>45937</v>
      </c>
      <c r="C175" s="1" t="s">
        <v>188</v>
      </c>
      <c r="D175" s="1" t="s">
        <v>192</v>
      </c>
      <c r="E175" s="1" t="s">
        <v>181</v>
      </c>
      <c r="F175" s="1" t="s">
        <v>183</v>
      </c>
      <c r="G175" s="1" t="s">
        <v>182</v>
      </c>
      <c r="H175" s="1" t="s">
        <v>182</v>
      </c>
      <c r="I175" s="1" t="s">
        <v>182</v>
      </c>
      <c r="J175" s="1" t="s">
        <v>183</v>
      </c>
      <c r="K175" s="1" t="s">
        <v>182</v>
      </c>
      <c r="L175" s="1" t="s">
        <v>182</v>
      </c>
      <c r="M175" s="1" t="s">
        <v>182</v>
      </c>
      <c r="N175" s="1" t="s">
        <v>182</v>
      </c>
      <c r="O175" s="1" t="s">
        <v>182</v>
      </c>
      <c r="P175" s="1" t="s">
        <v>182</v>
      </c>
      <c r="Q175" s="1" t="s">
        <v>182</v>
      </c>
      <c r="R175" s="1" t="s">
        <v>182</v>
      </c>
      <c r="S175" s="1" t="s">
        <v>182</v>
      </c>
      <c r="T175" s="1" t="s">
        <v>182</v>
      </c>
      <c r="U175" s="1" t="s">
        <v>182</v>
      </c>
      <c r="V175" s="1" t="s">
        <v>182</v>
      </c>
      <c r="W175" s="1" t="s">
        <v>182</v>
      </c>
      <c r="X175" s="1" t="s">
        <v>183</v>
      </c>
      <c r="Y175" s="1" t="s">
        <v>182</v>
      </c>
      <c r="Z175" s="1" t="s">
        <v>182</v>
      </c>
      <c r="AA175" s="1" t="s">
        <v>182</v>
      </c>
      <c r="AB175" s="1" t="s">
        <v>183</v>
      </c>
      <c r="AC175" s="1" t="s">
        <v>182</v>
      </c>
      <c r="AD175" s="1" t="s">
        <v>182</v>
      </c>
      <c r="AE175" s="1" t="s">
        <v>182</v>
      </c>
      <c r="AF175" s="1" t="s">
        <v>182</v>
      </c>
      <c r="AG175" s="1" t="s">
        <v>182</v>
      </c>
      <c r="AH175" s="1" t="s">
        <v>182</v>
      </c>
      <c r="AI175" s="1" t="s">
        <v>182</v>
      </c>
      <c r="AJ175" s="1" t="s">
        <v>182</v>
      </c>
      <c r="AK175" s="1" t="s">
        <v>182</v>
      </c>
      <c r="AL175" s="1" t="s">
        <v>182</v>
      </c>
      <c r="AM175" s="1" t="s">
        <v>182</v>
      </c>
      <c r="AN175" s="1" t="s">
        <v>182</v>
      </c>
      <c r="AO175" s="1" t="s">
        <v>182</v>
      </c>
      <c r="AP175" s="1" t="s">
        <v>182</v>
      </c>
      <c r="AQ175" s="1" t="s">
        <v>182</v>
      </c>
      <c r="AR175" s="1" t="s">
        <v>182</v>
      </c>
      <c r="AS175" s="1" t="s">
        <v>182</v>
      </c>
      <c r="AT175" s="1" t="s">
        <v>182</v>
      </c>
      <c r="AU175" s="1" t="s">
        <v>182</v>
      </c>
      <c r="AV175" s="1" t="s">
        <v>182</v>
      </c>
      <c r="AW175" s="1" t="s">
        <v>182</v>
      </c>
      <c r="AX175" s="1" t="s">
        <v>182</v>
      </c>
      <c r="AY175" s="1" t="s">
        <v>182</v>
      </c>
      <c r="AZ175" s="1" t="s">
        <v>183</v>
      </c>
      <c r="BA175" s="1" t="s">
        <v>182</v>
      </c>
      <c r="BB175" s="1" t="s">
        <v>183</v>
      </c>
      <c r="BC175" s="1" t="s">
        <v>182</v>
      </c>
      <c r="BE175" s="1" t="s">
        <v>188</v>
      </c>
      <c r="BF175" s="1" t="s">
        <v>188</v>
      </c>
    </row>
    <row r="176" spans="1:69" ht="13" customHeight="1">
      <c r="A176" s="1" t="s">
        <v>428</v>
      </c>
      <c r="B176" s="36"/>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E176" s="1"/>
      <c r="BF176" s="1"/>
    </row>
    <row r="177" spans="1:69" ht="13" customHeight="1">
      <c r="A177" s="1" t="s">
        <v>429</v>
      </c>
      <c r="B177" s="36">
        <v>45933</v>
      </c>
      <c r="C177" s="1" t="s">
        <v>185</v>
      </c>
      <c r="D177" s="1" t="s">
        <v>224</v>
      </c>
      <c r="E177" s="1" t="s">
        <v>181</v>
      </c>
      <c r="F177" s="1" t="s">
        <v>183</v>
      </c>
      <c r="G177" s="1" t="s">
        <v>183</v>
      </c>
      <c r="H177" s="1" t="s">
        <v>183</v>
      </c>
      <c r="I177" s="1" t="s">
        <v>183</v>
      </c>
      <c r="J177" s="1" t="s">
        <v>183</v>
      </c>
      <c r="K177" s="1" t="s">
        <v>183</v>
      </c>
      <c r="L177" s="1" t="s">
        <v>183</v>
      </c>
      <c r="M177" s="1" t="s">
        <v>183</v>
      </c>
      <c r="N177" s="1" t="s">
        <v>183</v>
      </c>
      <c r="O177" s="1" t="s">
        <v>183</v>
      </c>
      <c r="P177" s="1" t="s">
        <v>182</v>
      </c>
      <c r="Q177" s="1" t="s">
        <v>182</v>
      </c>
      <c r="R177" s="1" t="s">
        <v>182</v>
      </c>
      <c r="S177" s="1" t="s">
        <v>182</v>
      </c>
      <c r="T177" s="1" t="s">
        <v>183</v>
      </c>
      <c r="U177" s="1" t="s">
        <v>183</v>
      </c>
      <c r="V177" s="1" t="s">
        <v>182</v>
      </c>
      <c r="W177" s="1" t="s">
        <v>182</v>
      </c>
      <c r="X177" s="1" t="s">
        <v>183</v>
      </c>
      <c r="Y177" s="1" t="s">
        <v>183</v>
      </c>
      <c r="Z177" s="1" t="s">
        <v>183</v>
      </c>
      <c r="AA177" s="1" t="s">
        <v>183</v>
      </c>
      <c r="AB177" s="1" t="s">
        <v>183</v>
      </c>
      <c r="AC177" s="1" t="s">
        <v>183</v>
      </c>
      <c r="AD177" s="1" t="s">
        <v>183</v>
      </c>
      <c r="AE177" s="1" t="s">
        <v>183</v>
      </c>
      <c r="AF177" s="1" t="s">
        <v>183</v>
      </c>
      <c r="AG177" s="1" t="s">
        <v>183</v>
      </c>
      <c r="AH177" s="1" t="s">
        <v>183</v>
      </c>
      <c r="AI177" s="1" t="s">
        <v>183</v>
      </c>
      <c r="AJ177" s="1" t="s">
        <v>183</v>
      </c>
      <c r="AK177" s="1" t="s">
        <v>183</v>
      </c>
      <c r="AL177" s="1" t="s">
        <v>183</v>
      </c>
      <c r="AM177" s="1" t="s">
        <v>183</v>
      </c>
      <c r="AN177" s="1" t="s">
        <v>183</v>
      </c>
      <c r="AO177" s="1" t="s">
        <v>183</v>
      </c>
      <c r="AP177" s="1" t="s">
        <v>183</v>
      </c>
      <c r="AQ177" s="1" t="s">
        <v>183</v>
      </c>
      <c r="AR177" s="1" t="s">
        <v>183</v>
      </c>
      <c r="AS177" s="1" t="s">
        <v>183</v>
      </c>
      <c r="AT177" s="1" t="s">
        <v>183</v>
      </c>
      <c r="AU177" s="1" t="s">
        <v>183</v>
      </c>
      <c r="AV177" s="1" t="s">
        <v>183</v>
      </c>
      <c r="AW177" s="1" t="s">
        <v>183</v>
      </c>
      <c r="AX177" s="1" t="s">
        <v>183</v>
      </c>
      <c r="AY177" s="1" t="s">
        <v>183</v>
      </c>
      <c r="AZ177" s="1" t="s">
        <v>183</v>
      </c>
      <c r="BA177" s="1" t="s">
        <v>183</v>
      </c>
      <c r="BB177" s="1" t="s">
        <v>183</v>
      </c>
      <c r="BC177" s="1" t="s">
        <v>183</v>
      </c>
      <c r="BE177" s="1" t="s">
        <v>149</v>
      </c>
      <c r="BF177" s="1" t="s">
        <v>149</v>
      </c>
    </row>
    <row r="178" spans="1:69" ht="13" customHeight="1">
      <c r="A178" s="1" t="s">
        <v>430</v>
      </c>
      <c r="B178" s="36">
        <v>45942</v>
      </c>
      <c r="C178" s="1" t="s">
        <v>185</v>
      </c>
      <c r="D178" s="1" t="s">
        <v>187</v>
      </c>
      <c r="E178" s="1" t="s">
        <v>181</v>
      </c>
      <c r="F178" s="1" t="s">
        <v>182</v>
      </c>
      <c r="G178" s="1" t="s">
        <v>182</v>
      </c>
      <c r="H178" s="1" t="s">
        <v>182</v>
      </c>
      <c r="I178" s="1" t="s">
        <v>182</v>
      </c>
      <c r="J178" s="1" t="s">
        <v>182</v>
      </c>
      <c r="K178" s="1" t="s">
        <v>182</v>
      </c>
      <c r="L178" s="1" t="s">
        <v>182</v>
      </c>
      <c r="M178" s="1" t="s">
        <v>182</v>
      </c>
      <c r="N178" s="1" t="s">
        <v>182</v>
      </c>
      <c r="O178" s="1" t="s">
        <v>182</v>
      </c>
      <c r="P178" s="1" t="s">
        <v>182</v>
      </c>
      <c r="Q178" s="1" t="s">
        <v>182</v>
      </c>
      <c r="R178" s="1" t="s">
        <v>182</v>
      </c>
      <c r="S178" s="1" t="s">
        <v>182</v>
      </c>
      <c r="T178" s="1" t="s">
        <v>182</v>
      </c>
      <c r="U178" s="1" t="s">
        <v>182</v>
      </c>
      <c r="V178" s="1" t="s">
        <v>182</v>
      </c>
      <c r="W178" s="1" t="s">
        <v>182</v>
      </c>
      <c r="X178" s="1" t="s">
        <v>182</v>
      </c>
      <c r="Y178" s="1" t="s">
        <v>182</v>
      </c>
      <c r="Z178" s="1" t="s">
        <v>182</v>
      </c>
      <c r="AA178" s="1" t="s">
        <v>182</v>
      </c>
      <c r="AB178" s="1" t="s">
        <v>182</v>
      </c>
      <c r="AC178" s="1" t="s">
        <v>182</v>
      </c>
      <c r="AD178" s="1" t="s">
        <v>182</v>
      </c>
      <c r="AE178" s="1" t="s">
        <v>183</v>
      </c>
      <c r="AF178" s="1" t="s">
        <v>183</v>
      </c>
      <c r="AG178" s="1" t="s">
        <v>183</v>
      </c>
      <c r="AH178" s="1" t="s">
        <v>183</v>
      </c>
      <c r="AI178" s="1" t="s">
        <v>183</v>
      </c>
      <c r="AJ178" s="1" t="s">
        <v>183</v>
      </c>
      <c r="AK178" s="1" t="s">
        <v>183</v>
      </c>
      <c r="AL178" s="1" t="s">
        <v>183</v>
      </c>
      <c r="AM178" s="1" t="s">
        <v>183</v>
      </c>
      <c r="AN178" s="1" t="s">
        <v>182</v>
      </c>
      <c r="AO178" s="1" t="s">
        <v>182</v>
      </c>
      <c r="AP178" s="1" t="s">
        <v>183</v>
      </c>
      <c r="AQ178" s="1" t="s">
        <v>183</v>
      </c>
      <c r="AR178" s="1" t="s">
        <v>183</v>
      </c>
      <c r="AS178" s="1" t="s">
        <v>183</v>
      </c>
      <c r="AT178" s="1" t="s">
        <v>183</v>
      </c>
      <c r="AU178" s="1" t="s">
        <v>183</v>
      </c>
      <c r="AV178" s="1" t="s">
        <v>182</v>
      </c>
      <c r="AW178" s="1" t="s">
        <v>182</v>
      </c>
      <c r="AX178" s="1" t="s">
        <v>183</v>
      </c>
      <c r="AY178" s="1" t="s">
        <v>183</v>
      </c>
      <c r="AZ178" s="1" t="s">
        <v>183</v>
      </c>
      <c r="BA178" s="1" t="s">
        <v>183</v>
      </c>
      <c r="BB178" s="1" t="s">
        <v>183</v>
      </c>
      <c r="BC178" s="1" t="s">
        <v>183</v>
      </c>
      <c r="BE178" s="1" t="s">
        <v>185</v>
      </c>
      <c r="BF178" s="1" t="s">
        <v>179</v>
      </c>
    </row>
    <row r="179" spans="1:69" ht="13" customHeight="1">
      <c r="A179" s="1" t="s">
        <v>431</v>
      </c>
      <c r="B179" s="36">
        <v>45950</v>
      </c>
      <c r="C179" s="1" t="s">
        <v>185</v>
      </c>
      <c r="D179" s="1" t="s">
        <v>192</v>
      </c>
      <c r="E179" s="1" t="s">
        <v>181</v>
      </c>
      <c r="F179" s="1" t="s">
        <v>182</v>
      </c>
      <c r="G179" s="1" t="s">
        <v>182</v>
      </c>
      <c r="H179" s="1" t="s">
        <v>182</v>
      </c>
      <c r="I179" s="1" t="s">
        <v>182</v>
      </c>
      <c r="J179" s="1" t="s">
        <v>182</v>
      </c>
      <c r="K179" s="1" t="s">
        <v>182</v>
      </c>
      <c r="L179" s="1" t="s">
        <v>182</v>
      </c>
      <c r="M179" s="1" t="s">
        <v>182</v>
      </c>
      <c r="N179" s="1" t="s">
        <v>182</v>
      </c>
      <c r="O179" s="1" t="s">
        <v>182</v>
      </c>
      <c r="P179" s="1" t="s">
        <v>183</v>
      </c>
      <c r="Q179" s="1" t="s">
        <v>183</v>
      </c>
      <c r="R179" s="1" t="s">
        <v>182</v>
      </c>
      <c r="S179" s="1" t="s">
        <v>182</v>
      </c>
      <c r="T179" s="1" t="s">
        <v>182</v>
      </c>
      <c r="U179" s="1" t="s">
        <v>182</v>
      </c>
      <c r="V179" s="1" t="s">
        <v>182</v>
      </c>
      <c r="W179" s="1" t="s">
        <v>182</v>
      </c>
      <c r="X179" s="1" t="s">
        <v>182</v>
      </c>
      <c r="Y179" s="1" t="s">
        <v>182</v>
      </c>
      <c r="Z179" s="1" t="s">
        <v>183</v>
      </c>
      <c r="AA179" s="1" t="s">
        <v>183</v>
      </c>
      <c r="AB179" s="1" t="s">
        <v>183</v>
      </c>
      <c r="AC179" s="1" t="s">
        <v>183</v>
      </c>
      <c r="AD179" s="1" t="s">
        <v>183</v>
      </c>
      <c r="AE179" s="1" t="s">
        <v>183</v>
      </c>
      <c r="AF179" s="1" t="s">
        <v>183</v>
      </c>
      <c r="AG179" s="1" t="s">
        <v>183</v>
      </c>
      <c r="AH179" s="1" t="s">
        <v>183</v>
      </c>
      <c r="AI179" s="1" t="s">
        <v>183</v>
      </c>
      <c r="AJ179" s="1" t="s">
        <v>183</v>
      </c>
      <c r="AK179" s="1" t="s">
        <v>183</v>
      </c>
      <c r="AL179" s="1" t="s">
        <v>183</v>
      </c>
      <c r="AM179" s="1" t="s">
        <v>183</v>
      </c>
      <c r="AN179" s="1" t="s">
        <v>183</v>
      </c>
      <c r="AO179" s="1" t="s">
        <v>183</v>
      </c>
      <c r="AP179" s="1" t="s">
        <v>183</v>
      </c>
      <c r="AQ179" s="1" t="s">
        <v>183</v>
      </c>
      <c r="AR179" s="1" t="s">
        <v>183</v>
      </c>
      <c r="AS179" s="1" t="s">
        <v>183</v>
      </c>
      <c r="AT179" s="1" t="s">
        <v>183</v>
      </c>
      <c r="AU179" s="1" t="s">
        <v>183</v>
      </c>
      <c r="AV179" s="1" t="s">
        <v>183</v>
      </c>
      <c r="AW179" s="1" t="s">
        <v>183</v>
      </c>
      <c r="AX179" s="1" t="s">
        <v>183</v>
      </c>
      <c r="AY179" s="1" t="s">
        <v>183</v>
      </c>
      <c r="AZ179" s="1" t="s">
        <v>183</v>
      </c>
      <c r="BA179" s="1" t="s">
        <v>183</v>
      </c>
      <c r="BB179" s="1" t="s">
        <v>183</v>
      </c>
      <c r="BC179" s="1" t="s">
        <v>183</v>
      </c>
      <c r="BE179" s="1" t="s">
        <v>149</v>
      </c>
      <c r="BF179" s="1" t="s">
        <v>149</v>
      </c>
      <c r="BH179" s="1">
        <v>0</v>
      </c>
    </row>
    <row r="180" spans="1:69" ht="13" customHeight="1">
      <c r="A180" s="1" t="s">
        <v>432</v>
      </c>
      <c r="B180" s="36"/>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E180" s="1"/>
      <c r="BF180" s="1"/>
    </row>
    <row r="181" spans="1:69" ht="13">
      <c r="A181" s="1" t="s">
        <v>433</v>
      </c>
      <c r="B181" s="36">
        <v>45938</v>
      </c>
      <c r="C181" s="1" t="s">
        <v>188</v>
      </c>
      <c r="D181" s="1" t="s">
        <v>192</v>
      </c>
      <c r="E181" s="1" t="s">
        <v>181</v>
      </c>
      <c r="F181" s="1" t="s">
        <v>182</v>
      </c>
      <c r="G181" s="1" t="s">
        <v>182</v>
      </c>
      <c r="H181" s="1" t="s">
        <v>183</v>
      </c>
      <c r="I181" s="1" t="s">
        <v>183</v>
      </c>
      <c r="J181" s="1" t="s">
        <v>183</v>
      </c>
      <c r="K181" s="1" t="s">
        <v>183</v>
      </c>
      <c r="L181" s="1" t="s">
        <v>182</v>
      </c>
      <c r="M181" s="1" t="s">
        <v>182</v>
      </c>
      <c r="N181" s="1" t="s">
        <v>182</v>
      </c>
      <c r="O181" s="1" t="s">
        <v>182</v>
      </c>
      <c r="P181" s="1" t="s">
        <v>182</v>
      </c>
      <c r="Q181" s="1" t="s">
        <v>182</v>
      </c>
      <c r="R181" s="1" t="s">
        <v>183</v>
      </c>
      <c r="S181" s="1" t="s">
        <v>183</v>
      </c>
      <c r="T181" s="1" t="s">
        <v>183</v>
      </c>
      <c r="U181" s="1" t="s">
        <v>183</v>
      </c>
      <c r="V181" s="1" t="s">
        <v>183</v>
      </c>
      <c r="W181" s="1" t="s">
        <v>183</v>
      </c>
      <c r="X181" s="1" t="s">
        <v>183</v>
      </c>
      <c r="Y181" s="1" t="s">
        <v>183</v>
      </c>
      <c r="Z181" s="1" t="s">
        <v>182</v>
      </c>
      <c r="AA181" s="1" t="s">
        <v>182</v>
      </c>
      <c r="AB181" s="1" t="s">
        <v>182</v>
      </c>
      <c r="AC181" s="1" t="s">
        <v>182</v>
      </c>
      <c r="AD181" s="1" t="s">
        <v>182</v>
      </c>
      <c r="AE181" s="1" t="s">
        <v>182</v>
      </c>
      <c r="AF181" s="1" t="s">
        <v>183</v>
      </c>
      <c r="AG181" s="1" t="s">
        <v>183</v>
      </c>
      <c r="AH181" s="1" t="s">
        <v>183</v>
      </c>
      <c r="AI181" s="1" t="s">
        <v>183</v>
      </c>
      <c r="AJ181" s="1" t="s">
        <v>182</v>
      </c>
      <c r="AK181" s="1" t="s">
        <v>182</v>
      </c>
      <c r="AL181" s="1" t="s">
        <v>183</v>
      </c>
      <c r="AM181" s="1" t="s">
        <v>183</v>
      </c>
      <c r="AN181" s="1" t="s">
        <v>183</v>
      </c>
      <c r="AO181" s="1" t="s">
        <v>183</v>
      </c>
      <c r="AP181" s="1" t="s">
        <v>182</v>
      </c>
      <c r="AQ181" s="1" t="s">
        <v>182</v>
      </c>
      <c r="AR181" s="1" t="s">
        <v>183</v>
      </c>
      <c r="AS181" s="1" t="s">
        <v>183</v>
      </c>
      <c r="AT181" s="1" t="s">
        <v>182</v>
      </c>
      <c r="AU181" s="1" t="s">
        <v>182</v>
      </c>
      <c r="AV181" s="1" t="s">
        <v>183</v>
      </c>
      <c r="AW181" s="1" t="s">
        <v>183</v>
      </c>
      <c r="AX181" s="1" t="s">
        <v>183</v>
      </c>
      <c r="AY181" s="1" t="s">
        <v>183</v>
      </c>
      <c r="AZ181" s="1" t="s">
        <v>182</v>
      </c>
      <c r="BA181" s="1" t="s">
        <v>182</v>
      </c>
      <c r="BB181" s="1" t="s">
        <v>182</v>
      </c>
      <c r="BC181" s="1" t="s">
        <v>182</v>
      </c>
      <c r="BD181" s="1" t="s">
        <v>434</v>
      </c>
      <c r="BE181" s="1" t="s">
        <v>149</v>
      </c>
      <c r="BF181" s="1" t="s">
        <v>149</v>
      </c>
    </row>
    <row r="182" spans="1:69" ht="13" customHeight="1">
      <c r="A182" s="1" t="s">
        <v>435</v>
      </c>
      <c r="B182" s="43">
        <v>45935</v>
      </c>
      <c r="C182" s="44" t="s">
        <v>188</v>
      </c>
      <c r="D182" s="44" t="s">
        <v>192</v>
      </c>
      <c r="E182" s="44" t="s">
        <v>181</v>
      </c>
      <c r="F182" s="44" t="s">
        <v>182</v>
      </c>
      <c r="G182" s="44" t="s">
        <v>182</v>
      </c>
      <c r="H182" s="44" t="s">
        <v>182</v>
      </c>
      <c r="I182" s="44" t="s">
        <v>182</v>
      </c>
      <c r="J182" s="44" t="s">
        <v>182</v>
      </c>
      <c r="K182" s="44" t="s">
        <v>182</v>
      </c>
      <c r="L182" s="44" t="s">
        <v>182</v>
      </c>
      <c r="M182" s="44" t="s">
        <v>182</v>
      </c>
      <c r="N182" s="44" t="s">
        <v>183</v>
      </c>
      <c r="O182" s="44" t="s">
        <v>183</v>
      </c>
      <c r="P182" s="44" t="s">
        <v>183</v>
      </c>
      <c r="Q182" s="44" t="s">
        <v>183</v>
      </c>
      <c r="R182" s="44" t="s">
        <v>182</v>
      </c>
      <c r="S182" s="44" t="s">
        <v>182</v>
      </c>
      <c r="T182" s="44" t="s">
        <v>182</v>
      </c>
      <c r="U182" s="44" t="s">
        <v>182</v>
      </c>
      <c r="V182" s="44" t="s">
        <v>183</v>
      </c>
      <c r="W182" s="44" t="s">
        <v>183</v>
      </c>
      <c r="X182" s="44" t="s">
        <v>183</v>
      </c>
      <c r="Y182" s="44" t="s">
        <v>183</v>
      </c>
      <c r="Z182" s="44" t="s">
        <v>183</v>
      </c>
      <c r="AA182" s="44" t="s">
        <v>183</v>
      </c>
      <c r="AB182" s="44" t="s">
        <v>183</v>
      </c>
      <c r="AC182" s="44" t="s">
        <v>183</v>
      </c>
      <c r="AD182" s="44" t="s">
        <v>183</v>
      </c>
      <c r="AE182" s="44" t="s">
        <v>183</v>
      </c>
      <c r="AF182" s="44" t="s">
        <v>183</v>
      </c>
      <c r="AG182" s="44" t="s">
        <v>183</v>
      </c>
      <c r="AH182" s="44" t="s">
        <v>182</v>
      </c>
      <c r="AI182" s="44" t="s">
        <v>182</v>
      </c>
      <c r="AJ182" s="44" t="s">
        <v>183</v>
      </c>
      <c r="AK182" s="44" t="s">
        <v>183</v>
      </c>
      <c r="AL182" s="44" t="s">
        <v>182</v>
      </c>
      <c r="AM182" s="44" t="s">
        <v>182</v>
      </c>
      <c r="AN182" s="44" t="s">
        <v>183</v>
      </c>
      <c r="AO182" s="44" t="s">
        <v>183</v>
      </c>
      <c r="AP182" s="44" t="s">
        <v>182</v>
      </c>
      <c r="AQ182" s="44" t="s">
        <v>182</v>
      </c>
      <c r="AR182" s="44" t="s">
        <v>182</v>
      </c>
      <c r="AS182" s="44" t="s">
        <v>182</v>
      </c>
      <c r="AT182" s="44" t="s">
        <v>182</v>
      </c>
      <c r="AU182" s="44" t="s">
        <v>182</v>
      </c>
      <c r="AV182" s="44" t="s">
        <v>182</v>
      </c>
      <c r="AW182" s="44" t="s">
        <v>182</v>
      </c>
      <c r="AX182" s="44" t="s">
        <v>182</v>
      </c>
      <c r="AY182" s="44" t="s">
        <v>182</v>
      </c>
      <c r="AZ182" s="44" t="s">
        <v>182</v>
      </c>
      <c r="BA182" s="44" t="s">
        <v>182</v>
      </c>
      <c r="BB182" s="44" t="s">
        <v>182</v>
      </c>
      <c r="BC182" s="44" t="s">
        <v>182</v>
      </c>
      <c r="BD182" s="44"/>
      <c r="BE182" s="44" t="s">
        <v>188</v>
      </c>
      <c r="BF182" s="44" t="s">
        <v>185</v>
      </c>
      <c r="BG182" s="44"/>
      <c r="BH182" s="44"/>
      <c r="BI182" s="44"/>
      <c r="BJ182" s="44"/>
      <c r="BK182" s="44"/>
      <c r="BL182" s="44"/>
      <c r="BM182" s="44"/>
      <c r="BN182" s="44"/>
      <c r="BO182" s="44"/>
      <c r="BP182" s="44"/>
      <c r="BQ182" s="44"/>
    </row>
    <row r="183" spans="1:69" ht="13" customHeight="1">
      <c r="A183" s="1" t="s">
        <v>436</v>
      </c>
      <c r="B183" s="36"/>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row>
    <row r="184" spans="1:69" ht="13" customHeight="1">
      <c r="A184" s="1" t="s">
        <v>437</v>
      </c>
      <c r="B184" s="36"/>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E184" s="1"/>
      <c r="BF184" s="1"/>
    </row>
    <row r="185" spans="1:69" ht="13" customHeight="1">
      <c r="A185" s="1" t="s">
        <v>438</v>
      </c>
      <c r="B185" s="36">
        <v>45941</v>
      </c>
      <c r="C185" s="1" t="s">
        <v>179</v>
      </c>
      <c r="D185" s="1" t="s">
        <v>187</v>
      </c>
      <c r="E185" s="1" t="s">
        <v>181</v>
      </c>
      <c r="F185" s="1" t="s">
        <v>182</v>
      </c>
      <c r="G185" s="1" t="s">
        <v>182</v>
      </c>
      <c r="H185" s="1" t="s">
        <v>182</v>
      </c>
      <c r="I185" s="1" t="s">
        <v>182</v>
      </c>
      <c r="J185" s="1" t="s">
        <v>182</v>
      </c>
      <c r="K185" s="1" t="s">
        <v>182</v>
      </c>
      <c r="L185" s="1" t="s">
        <v>182</v>
      </c>
      <c r="M185" s="1" t="s">
        <v>182</v>
      </c>
      <c r="N185" s="1" t="s">
        <v>182</v>
      </c>
      <c r="O185" s="1" t="s">
        <v>182</v>
      </c>
      <c r="P185" s="1" t="s">
        <v>183</v>
      </c>
      <c r="Q185" s="1" t="s">
        <v>183</v>
      </c>
      <c r="R185" s="1" t="s">
        <v>183</v>
      </c>
      <c r="S185" s="1" t="s">
        <v>183</v>
      </c>
      <c r="T185" s="1" t="s">
        <v>182</v>
      </c>
      <c r="U185" s="1" t="s">
        <v>182</v>
      </c>
      <c r="V185" s="1" t="s">
        <v>182</v>
      </c>
      <c r="W185" s="1" t="s">
        <v>182</v>
      </c>
      <c r="X185" s="1" t="s">
        <v>182</v>
      </c>
      <c r="Y185" s="1" t="s">
        <v>182</v>
      </c>
      <c r="Z185" s="1" t="s">
        <v>183</v>
      </c>
      <c r="AA185" s="1" t="s">
        <v>183</v>
      </c>
      <c r="AB185" s="1" t="s">
        <v>183</v>
      </c>
      <c r="AC185" s="1" t="s">
        <v>183</v>
      </c>
      <c r="AD185" s="1" t="s">
        <v>183</v>
      </c>
      <c r="AE185" s="1" t="s">
        <v>183</v>
      </c>
      <c r="AF185" s="1" t="s">
        <v>182</v>
      </c>
      <c r="AG185" s="1" t="s">
        <v>182</v>
      </c>
      <c r="AH185" s="1" t="s">
        <v>183</v>
      </c>
      <c r="AI185" s="1" t="s">
        <v>183</v>
      </c>
      <c r="AJ185" s="1" t="s">
        <v>183</v>
      </c>
      <c r="AK185" s="1" t="s">
        <v>183</v>
      </c>
      <c r="AL185" s="1" t="s">
        <v>183</v>
      </c>
      <c r="AM185" s="1" t="s">
        <v>183</v>
      </c>
      <c r="AN185" s="1" t="s">
        <v>183</v>
      </c>
      <c r="AO185" s="1" t="s">
        <v>183</v>
      </c>
      <c r="AP185" s="1" t="s">
        <v>183</v>
      </c>
      <c r="AQ185" s="1" t="s">
        <v>183</v>
      </c>
      <c r="AR185" s="1" t="s">
        <v>182</v>
      </c>
      <c r="AS185" s="1" t="s">
        <v>182</v>
      </c>
      <c r="AT185" s="1" t="s">
        <v>183</v>
      </c>
      <c r="AU185" s="1" t="s">
        <v>183</v>
      </c>
      <c r="AV185" s="1" t="s">
        <v>182</v>
      </c>
      <c r="AW185" s="1" t="s">
        <v>182</v>
      </c>
      <c r="AX185" s="1" t="s">
        <v>183</v>
      </c>
      <c r="AY185" s="1" t="s">
        <v>183</v>
      </c>
      <c r="AZ185" s="1" t="s">
        <v>183</v>
      </c>
      <c r="BA185" s="1" t="s">
        <v>183</v>
      </c>
      <c r="BB185" s="1" t="s">
        <v>183</v>
      </c>
      <c r="BC185" s="1" t="s">
        <v>183</v>
      </c>
      <c r="BE185" s="1" t="s">
        <v>188</v>
      </c>
      <c r="BF185" s="1" t="s">
        <v>149</v>
      </c>
    </row>
    <row r="186" spans="1:69" ht="13">
      <c r="A186" s="1" t="s">
        <v>439</v>
      </c>
      <c r="B186" s="36">
        <v>45933</v>
      </c>
      <c r="C186" s="1" t="s">
        <v>185</v>
      </c>
      <c r="D186" s="1" t="s">
        <v>236</v>
      </c>
      <c r="E186" s="1" t="s">
        <v>181</v>
      </c>
      <c r="F186" s="1" t="s">
        <v>182</v>
      </c>
      <c r="G186" s="1" t="s">
        <v>182</v>
      </c>
      <c r="H186" s="1" t="s">
        <v>183</v>
      </c>
      <c r="I186" s="1" t="s">
        <v>183</v>
      </c>
      <c r="J186" s="1" t="s">
        <v>183</v>
      </c>
      <c r="K186" s="1" t="s">
        <v>183</v>
      </c>
      <c r="L186" s="1" t="s">
        <v>183</v>
      </c>
      <c r="M186" s="1" t="s">
        <v>183</v>
      </c>
      <c r="N186" s="1" t="s">
        <v>182</v>
      </c>
      <c r="O186" s="1" t="s">
        <v>182</v>
      </c>
      <c r="P186" s="1" t="s">
        <v>183</v>
      </c>
      <c r="Q186" s="1" t="s">
        <v>183</v>
      </c>
      <c r="R186" s="1" t="s">
        <v>183</v>
      </c>
      <c r="S186" s="1" t="s">
        <v>183</v>
      </c>
      <c r="T186" s="1" t="s">
        <v>182</v>
      </c>
      <c r="U186" s="1" t="s">
        <v>182</v>
      </c>
      <c r="V186" s="1" t="s">
        <v>182</v>
      </c>
      <c r="W186" s="1" t="s">
        <v>182</v>
      </c>
      <c r="X186" s="1" t="s">
        <v>183</v>
      </c>
      <c r="Y186" s="1" t="s">
        <v>183</v>
      </c>
      <c r="Z186" s="1" t="s">
        <v>183</v>
      </c>
      <c r="AA186" s="1" t="s">
        <v>183</v>
      </c>
      <c r="AB186" s="1" t="s">
        <v>183</v>
      </c>
      <c r="AC186" s="1" t="s">
        <v>183</v>
      </c>
      <c r="AD186" s="1" t="s">
        <v>183</v>
      </c>
      <c r="AE186" s="1" t="s">
        <v>183</v>
      </c>
      <c r="AF186" s="1" t="s">
        <v>183</v>
      </c>
      <c r="AG186" s="1" t="s">
        <v>183</v>
      </c>
      <c r="AH186" s="1" t="s">
        <v>183</v>
      </c>
      <c r="AI186" s="1" t="s">
        <v>183</v>
      </c>
      <c r="AJ186" s="1" t="s">
        <v>183</v>
      </c>
      <c r="AK186" s="1" t="s">
        <v>183</v>
      </c>
      <c r="AL186" s="1" t="s">
        <v>183</v>
      </c>
      <c r="AM186" s="1" t="s">
        <v>182</v>
      </c>
      <c r="AN186" s="1" t="s">
        <v>182</v>
      </c>
      <c r="AO186" s="1" t="s">
        <v>182</v>
      </c>
      <c r="AP186" s="1" t="s">
        <v>183</v>
      </c>
      <c r="AQ186" s="1" t="s">
        <v>183</v>
      </c>
      <c r="AR186" s="1" t="s">
        <v>183</v>
      </c>
      <c r="AS186" s="1" t="s">
        <v>183</v>
      </c>
      <c r="AT186" s="1" t="s">
        <v>183</v>
      </c>
      <c r="AU186" s="1" t="s">
        <v>183</v>
      </c>
      <c r="AV186" s="1" t="s">
        <v>183</v>
      </c>
      <c r="AW186" s="1" t="s">
        <v>183</v>
      </c>
      <c r="AX186" s="1" t="s">
        <v>183</v>
      </c>
      <c r="AY186" s="1" t="s">
        <v>183</v>
      </c>
      <c r="AZ186" s="1" t="s">
        <v>183</v>
      </c>
      <c r="BA186" s="1" t="s">
        <v>183</v>
      </c>
      <c r="BB186" s="1" t="s">
        <v>183</v>
      </c>
      <c r="BC186" s="1" t="s">
        <v>183</v>
      </c>
      <c r="BD186" s="1" t="s">
        <v>440</v>
      </c>
      <c r="BE186" s="1" t="s">
        <v>149</v>
      </c>
      <c r="BF186" s="1" t="s">
        <v>149</v>
      </c>
    </row>
    <row r="187" spans="1:69" ht="13" customHeight="1">
      <c r="A187" s="1" t="s">
        <v>441</v>
      </c>
      <c r="B187" s="36">
        <v>45945</v>
      </c>
      <c r="C187" s="1" t="s">
        <v>188</v>
      </c>
      <c r="D187" s="1" t="s">
        <v>192</v>
      </c>
      <c r="E187" s="1" t="s">
        <v>181</v>
      </c>
      <c r="F187" s="1" t="s">
        <v>182</v>
      </c>
      <c r="G187" s="1" t="s">
        <v>182</v>
      </c>
      <c r="H187" s="1" t="s">
        <v>182</v>
      </c>
      <c r="I187" s="1" t="s">
        <v>182</v>
      </c>
      <c r="J187" s="1" t="s">
        <v>182</v>
      </c>
      <c r="K187" s="1" t="s">
        <v>182</v>
      </c>
      <c r="L187" s="1" t="s">
        <v>182</v>
      </c>
      <c r="M187" s="1" t="s">
        <v>182</v>
      </c>
      <c r="N187" s="1" t="s">
        <v>182</v>
      </c>
      <c r="O187" s="1" t="s">
        <v>182</v>
      </c>
      <c r="P187" s="1" t="s">
        <v>182</v>
      </c>
      <c r="Q187" s="1" t="s">
        <v>182</v>
      </c>
      <c r="R187" s="1" t="s">
        <v>182</v>
      </c>
      <c r="S187" s="1" t="s">
        <v>182</v>
      </c>
      <c r="T187" s="1" t="s">
        <v>182</v>
      </c>
      <c r="U187" s="1" t="s">
        <v>182</v>
      </c>
      <c r="V187" s="1" t="s">
        <v>182</v>
      </c>
      <c r="W187" s="1" t="s">
        <v>182</v>
      </c>
      <c r="X187" s="1" t="s">
        <v>182</v>
      </c>
      <c r="Y187" s="1" t="s">
        <v>182</v>
      </c>
      <c r="Z187" s="1" t="s">
        <v>183</v>
      </c>
      <c r="AA187" s="1" t="s">
        <v>183</v>
      </c>
      <c r="AB187" s="1" t="s">
        <v>182</v>
      </c>
      <c r="AC187" s="1" t="s">
        <v>182</v>
      </c>
      <c r="AD187" s="1" t="s">
        <v>182</v>
      </c>
      <c r="AE187" s="1" t="s">
        <v>182</v>
      </c>
      <c r="AF187" s="1" t="s">
        <v>182</v>
      </c>
      <c r="AG187" s="1" t="s">
        <v>182</v>
      </c>
      <c r="AH187" s="1" t="s">
        <v>182</v>
      </c>
      <c r="AI187" s="1" t="s">
        <v>182</v>
      </c>
      <c r="AJ187" s="1" t="s">
        <v>182</v>
      </c>
      <c r="AK187" s="1" t="s">
        <v>182</v>
      </c>
      <c r="AL187" s="1" t="s">
        <v>182</v>
      </c>
      <c r="AM187" s="1" t="s">
        <v>182</v>
      </c>
      <c r="AN187" s="1" t="s">
        <v>182</v>
      </c>
      <c r="AO187" s="1" t="s">
        <v>182</v>
      </c>
      <c r="AP187" s="1" t="s">
        <v>182</v>
      </c>
      <c r="AQ187" s="1" t="s">
        <v>182</v>
      </c>
      <c r="AR187" s="1" t="s">
        <v>183</v>
      </c>
      <c r="AS187" s="1" t="s">
        <v>183</v>
      </c>
      <c r="AT187" s="1" t="s">
        <v>182</v>
      </c>
      <c r="AU187" s="1" t="s">
        <v>182</v>
      </c>
      <c r="AV187" s="1" t="s">
        <v>182</v>
      </c>
      <c r="AW187" s="1" t="s">
        <v>182</v>
      </c>
      <c r="AX187" s="1" t="s">
        <v>182</v>
      </c>
      <c r="AY187" s="1" t="s">
        <v>182</v>
      </c>
      <c r="AZ187" s="1" t="s">
        <v>182</v>
      </c>
      <c r="BA187" s="1" t="s">
        <v>182</v>
      </c>
      <c r="BB187" s="1" t="s">
        <v>182</v>
      </c>
      <c r="BC187" s="1" t="s">
        <v>182</v>
      </c>
      <c r="BE187" s="1" t="s">
        <v>149</v>
      </c>
      <c r="BF187" s="1" t="s">
        <v>149</v>
      </c>
    </row>
    <row r="188" spans="1:69" ht="13">
      <c r="A188" s="1" t="s">
        <v>442</v>
      </c>
      <c r="B188" s="43">
        <v>45933</v>
      </c>
      <c r="C188" s="44" t="s">
        <v>185</v>
      </c>
      <c r="D188" s="44" t="s">
        <v>187</v>
      </c>
      <c r="E188" s="44" t="s">
        <v>181</v>
      </c>
      <c r="F188" s="44" t="s">
        <v>182</v>
      </c>
      <c r="G188" s="44" t="s">
        <v>182</v>
      </c>
      <c r="H188" s="44" t="s">
        <v>182</v>
      </c>
      <c r="I188" s="44" t="s">
        <v>182</v>
      </c>
      <c r="J188" s="44" t="s">
        <v>182</v>
      </c>
      <c r="K188" s="44" t="s">
        <v>183</v>
      </c>
      <c r="L188" s="44" t="s">
        <v>182</v>
      </c>
      <c r="M188" s="44" t="s">
        <v>183</v>
      </c>
      <c r="N188" s="44" t="s">
        <v>183</v>
      </c>
      <c r="O188" s="44" t="s">
        <v>183</v>
      </c>
      <c r="P188" s="44" t="s">
        <v>182</v>
      </c>
      <c r="Q188" s="44" t="s">
        <v>183</v>
      </c>
      <c r="R188" s="44" t="s">
        <v>182</v>
      </c>
      <c r="S188" s="44" t="s">
        <v>183</v>
      </c>
      <c r="T188" s="44" t="s">
        <v>182</v>
      </c>
      <c r="U188" s="44" t="s">
        <v>183</v>
      </c>
      <c r="V188" s="44" t="s">
        <v>182</v>
      </c>
      <c r="W188" s="44" t="s">
        <v>182</v>
      </c>
      <c r="X188" s="44" t="s">
        <v>182</v>
      </c>
      <c r="Y188" s="44" t="s">
        <v>183</v>
      </c>
      <c r="Z188" s="44" t="s">
        <v>182</v>
      </c>
      <c r="AA188" s="44" t="s">
        <v>183</v>
      </c>
      <c r="AB188" s="44" t="s">
        <v>182</v>
      </c>
      <c r="AC188" s="44" t="s">
        <v>183</v>
      </c>
      <c r="AD188" s="44" t="s">
        <v>182</v>
      </c>
      <c r="AE188" s="44" t="s">
        <v>183</v>
      </c>
      <c r="AF188" s="44" t="s">
        <v>182</v>
      </c>
      <c r="AG188" s="44" t="s">
        <v>183</v>
      </c>
      <c r="AH188" s="44" t="s">
        <v>182</v>
      </c>
      <c r="AI188" s="44" t="s">
        <v>183</v>
      </c>
      <c r="AJ188" s="44" t="s">
        <v>182</v>
      </c>
      <c r="AK188" s="44" t="s">
        <v>183</v>
      </c>
      <c r="AL188" s="44" t="s">
        <v>182</v>
      </c>
      <c r="AM188" s="44" t="s">
        <v>182</v>
      </c>
      <c r="AN188" s="44" t="s">
        <v>182</v>
      </c>
      <c r="AO188" s="44" t="s">
        <v>183</v>
      </c>
      <c r="AP188" s="44" t="s">
        <v>182</v>
      </c>
      <c r="AQ188" s="44" t="s">
        <v>183</v>
      </c>
      <c r="AR188" s="44" t="s">
        <v>182</v>
      </c>
      <c r="AS188" s="44" t="s">
        <v>183</v>
      </c>
      <c r="AT188" s="44" t="s">
        <v>182</v>
      </c>
      <c r="AU188" s="44" t="s">
        <v>183</v>
      </c>
      <c r="AV188" s="44" t="s">
        <v>182</v>
      </c>
      <c r="AW188" s="44" t="s">
        <v>183</v>
      </c>
      <c r="AX188" s="44" t="s">
        <v>182</v>
      </c>
      <c r="AY188" s="44" t="s">
        <v>183</v>
      </c>
      <c r="AZ188" s="44" t="s">
        <v>182</v>
      </c>
      <c r="BA188" s="44" t="s">
        <v>183</v>
      </c>
      <c r="BB188" s="44" t="s">
        <v>182</v>
      </c>
      <c r="BC188" s="44" t="s">
        <v>183</v>
      </c>
      <c r="BD188" s="44" t="s">
        <v>443</v>
      </c>
      <c r="BE188" s="44" t="s">
        <v>149</v>
      </c>
      <c r="BF188" s="44" t="s">
        <v>149</v>
      </c>
      <c r="BG188" s="44"/>
      <c r="BH188" s="44"/>
      <c r="BI188" s="44"/>
      <c r="BJ188" s="44"/>
      <c r="BK188" s="44"/>
      <c r="BL188" s="44"/>
      <c r="BM188" s="44"/>
      <c r="BN188" s="44"/>
      <c r="BO188" s="44"/>
      <c r="BP188" s="44"/>
      <c r="BQ188" s="44"/>
    </row>
    <row r="189" spans="1:69" ht="13" customHeight="1">
      <c r="A189" s="1" t="s">
        <v>444</v>
      </c>
      <c r="B189" s="43"/>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c r="AS189" s="44"/>
      <c r="AT189" s="44"/>
      <c r="AU189" s="44"/>
      <c r="AV189" s="44"/>
      <c r="AW189" s="44"/>
      <c r="AX189" s="44"/>
      <c r="AY189" s="44"/>
      <c r="AZ189" s="44"/>
      <c r="BA189" s="44"/>
      <c r="BB189" s="44"/>
      <c r="BC189" s="44"/>
      <c r="BD189" s="44"/>
      <c r="BE189" s="44"/>
      <c r="BF189" s="44"/>
      <c r="BG189" s="44"/>
      <c r="BH189" s="44"/>
      <c r="BI189" s="44"/>
      <c r="BJ189" s="44"/>
      <c r="BK189" s="44"/>
      <c r="BL189" s="44"/>
      <c r="BM189" s="44"/>
      <c r="BN189" s="44"/>
      <c r="BO189" s="44"/>
      <c r="BP189" s="44"/>
      <c r="BQ189" s="44"/>
    </row>
    <row r="190" spans="1:69" ht="33.75" customHeight="1">
      <c r="A190" s="1" t="s">
        <v>445</v>
      </c>
      <c r="B190" s="36">
        <v>45945</v>
      </c>
      <c r="C190" s="1" t="s">
        <v>179</v>
      </c>
      <c r="D190" s="1" t="s">
        <v>192</v>
      </c>
      <c r="E190" s="1" t="s">
        <v>181</v>
      </c>
      <c r="F190" s="1" t="s">
        <v>183</v>
      </c>
      <c r="G190" s="1" t="s">
        <v>182</v>
      </c>
      <c r="H190" s="1" t="s">
        <v>182</v>
      </c>
      <c r="I190" s="1" t="s">
        <v>182</v>
      </c>
      <c r="J190" s="1" t="s">
        <v>182</v>
      </c>
      <c r="K190" s="1" t="s">
        <v>183</v>
      </c>
      <c r="L190" s="1" t="s">
        <v>182</v>
      </c>
      <c r="M190" s="1" t="s">
        <v>182</v>
      </c>
      <c r="N190" s="1" t="s">
        <v>183</v>
      </c>
      <c r="O190" s="1" t="s">
        <v>182</v>
      </c>
      <c r="P190" s="1" t="s">
        <v>182</v>
      </c>
      <c r="Q190" s="1" t="s">
        <v>182</v>
      </c>
      <c r="R190" s="1" t="s">
        <v>182</v>
      </c>
      <c r="S190" s="1" t="s">
        <v>182</v>
      </c>
      <c r="T190" s="1" t="s">
        <v>182</v>
      </c>
      <c r="U190" s="1" t="s">
        <v>182</v>
      </c>
      <c r="V190" s="1" t="s">
        <v>182</v>
      </c>
      <c r="W190" s="1" t="s">
        <v>182</v>
      </c>
      <c r="X190" s="1" t="s">
        <v>182</v>
      </c>
      <c r="Y190" s="1" t="s">
        <v>182</v>
      </c>
      <c r="Z190" s="1" t="s">
        <v>183</v>
      </c>
      <c r="AA190" s="1" t="s">
        <v>182</v>
      </c>
      <c r="AB190" s="1" t="s">
        <v>182</v>
      </c>
      <c r="AC190" s="1" t="s">
        <v>182</v>
      </c>
      <c r="AD190" s="1" t="s">
        <v>183</v>
      </c>
      <c r="AE190" s="1" t="s">
        <v>182</v>
      </c>
      <c r="AF190" s="1" t="s">
        <v>182</v>
      </c>
      <c r="AG190" s="1" t="s">
        <v>182</v>
      </c>
      <c r="AH190" s="1" t="s">
        <v>182</v>
      </c>
      <c r="AI190" s="1" t="s">
        <v>182</v>
      </c>
      <c r="AJ190" s="1" t="s">
        <v>182</v>
      </c>
      <c r="AK190" s="1" t="s">
        <v>182</v>
      </c>
      <c r="AL190" s="1" t="s">
        <v>183</v>
      </c>
      <c r="AM190" s="1" t="s">
        <v>182</v>
      </c>
      <c r="AN190" s="1" t="s">
        <v>182</v>
      </c>
      <c r="AO190" s="1" t="s">
        <v>182</v>
      </c>
      <c r="AP190" s="1" t="s">
        <v>183</v>
      </c>
      <c r="AQ190" s="1" t="s">
        <v>182</v>
      </c>
      <c r="AR190" s="1" t="s">
        <v>182</v>
      </c>
      <c r="AS190" s="1" t="s">
        <v>182</v>
      </c>
      <c r="AT190" s="1" t="s">
        <v>183</v>
      </c>
      <c r="AU190" s="1" t="s">
        <v>182</v>
      </c>
      <c r="AV190" s="1" t="s">
        <v>182</v>
      </c>
      <c r="AW190" s="1" t="s">
        <v>182</v>
      </c>
      <c r="AX190" s="1" t="s">
        <v>183</v>
      </c>
      <c r="AY190" s="1" t="s">
        <v>182</v>
      </c>
      <c r="AZ190" s="1" t="s">
        <v>182</v>
      </c>
      <c r="BA190" s="1" t="s">
        <v>182</v>
      </c>
      <c r="BB190" s="1" t="s">
        <v>183</v>
      </c>
      <c r="BC190" s="1" t="s">
        <v>182</v>
      </c>
      <c r="BD190" s="1"/>
      <c r="BE190" s="1" t="s">
        <v>185</v>
      </c>
      <c r="BF190" s="1" t="s">
        <v>149</v>
      </c>
    </row>
    <row r="191" spans="1:69" ht="13">
      <c r="A191" s="1" t="s">
        <v>446</v>
      </c>
      <c r="B191" s="36">
        <v>45944</v>
      </c>
      <c r="C191" s="1" t="s">
        <v>241</v>
      </c>
      <c r="D191" s="1" t="s">
        <v>192</v>
      </c>
      <c r="E191" s="1" t="s">
        <v>181</v>
      </c>
      <c r="F191" s="1" t="s">
        <v>182</v>
      </c>
      <c r="G191" s="1" t="s">
        <v>182</v>
      </c>
      <c r="H191" s="1" t="s">
        <v>182</v>
      </c>
      <c r="I191" s="1" t="s">
        <v>182</v>
      </c>
      <c r="J191" s="1" t="s">
        <v>182</v>
      </c>
      <c r="K191" s="1" t="s">
        <v>182</v>
      </c>
      <c r="L191" s="1" t="s">
        <v>182</v>
      </c>
      <c r="M191" s="1" t="s">
        <v>182</v>
      </c>
      <c r="N191" s="1" t="s">
        <v>182</v>
      </c>
      <c r="O191" s="1" t="s">
        <v>182</v>
      </c>
      <c r="P191" s="1" t="s">
        <v>182</v>
      </c>
      <c r="Q191" s="1" t="s">
        <v>182</v>
      </c>
      <c r="R191" s="1" t="s">
        <v>182</v>
      </c>
      <c r="S191" s="1" t="s">
        <v>182</v>
      </c>
      <c r="T191" s="1" t="s">
        <v>182</v>
      </c>
      <c r="U191" s="1" t="s">
        <v>182</v>
      </c>
      <c r="V191" s="1" t="s">
        <v>182</v>
      </c>
      <c r="W191" s="1" t="s">
        <v>182</v>
      </c>
      <c r="X191" s="1" t="s">
        <v>182</v>
      </c>
      <c r="Y191" s="1" t="s">
        <v>182</v>
      </c>
      <c r="Z191" s="1" t="s">
        <v>183</v>
      </c>
      <c r="AA191" s="1" t="s">
        <v>183</v>
      </c>
      <c r="AB191" s="1" t="s">
        <v>183</v>
      </c>
      <c r="AC191" s="1" t="s">
        <v>183</v>
      </c>
      <c r="AD191" s="1" t="s">
        <v>183</v>
      </c>
      <c r="AE191" s="1" t="s">
        <v>183</v>
      </c>
      <c r="AF191" s="1" t="s">
        <v>183</v>
      </c>
      <c r="AG191" s="1" t="s">
        <v>183</v>
      </c>
      <c r="AH191" s="1" t="s">
        <v>182</v>
      </c>
      <c r="AI191" s="1" t="s">
        <v>182</v>
      </c>
      <c r="AJ191" s="1" t="s">
        <v>183</v>
      </c>
      <c r="AK191" s="1" t="s">
        <v>183</v>
      </c>
      <c r="AL191" s="1" t="s">
        <v>183</v>
      </c>
      <c r="AM191" s="1" t="s">
        <v>183</v>
      </c>
      <c r="AN191" s="1" t="s">
        <v>183</v>
      </c>
      <c r="AO191" s="1" t="s">
        <v>183</v>
      </c>
      <c r="AP191" s="1" t="s">
        <v>183</v>
      </c>
      <c r="AQ191" s="1" t="s">
        <v>183</v>
      </c>
      <c r="AR191" s="1" t="s">
        <v>183</v>
      </c>
      <c r="AS191" s="1" t="s">
        <v>183</v>
      </c>
      <c r="AT191" s="1" t="s">
        <v>183</v>
      </c>
      <c r="AU191" s="1" t="s">
        <v>183</v>
      </c>
      <c r="AV191" s="1" t="s">
        <v>183</v>
      </c>
      <c r="AW191" s="1" t="s">
        <v>183</v>
      </c>
      <c r="AX191" s="1" t="s">
        <v>183</v>
      </c>
      <c r="AY191" s="1" t="s">
        <v>183</v>
      </c>
      <c r="AZ191" s="1" t="s">
        <v>183</v>
      </c>
      <c r="BA191" s="1" t="s">
        <v>183</v>
      </c>
      <c r="BB191" s="1" t="s">
        <v>183</v>
      </c>
      <c r="BC191" s="1" t="s">
        <v>183</v>
      </c>
      <c r="BD191" s="1" t="s">
        <v>447</v>
      </c>
      <c r="BE191" s="1" t="s">
        <v>149</v>
      </c>
      <c r="BF191" s="1" t="s">
        <v>149</v>
      </c>
    </row>
    <row r="192" spans="1:69" ht="13" customHeight="1">
      <c r="A192" s="1" t="s">
        <v>448</v>
      </c>
      <c r="B192" s="36">
        <v>45933</v>
      </c>
      <c r="C192" s="1" t="s">
        <v>185</v>
      </c>
      <c r="D192" s="1" t="s">
        <v>192</v>
      </c>
      <c r="E192" s="1" t="s">
        <v>181</v>
      </c>
      <c r="F192" s="1" t="s">
        <v>182</v>
      </c>
      <c r="G192" s="1" t="s">
        <v>182</v>
      </c>
      <c r="H192" s="1" t="s">
        <v>183</v>
      </c>
      <c r="I192" s="1" t="s">
        <v>183</v>
      </c>
      <c r="J192" s="1" t="s">
        <v>183</v>
      </c>
      <c r="K192" s="1" t="s">
        <v>183</v>
      </c>
      <c r="L192" s="1" t="s">
        <v>183</v>
      </c>
      <c r="M192" s="1" t="s">
        <v>183</v>
      </c>
      <c r="N192" s="1" t="s">
        <v>183</v>
      </c>
      <c r="O192" s="1" t="s">
        <v>183</v>
      </c>
      <c r="P192" s="1" t="s">
        <v>183</v>
      </c>
      <c r="Q192" s="1" t="s">
        <v>183</v>
      </c>
      <c r="R192" s="1" t="s">
        <v>182</v>
      </c>
      <c r="S192" s="1" t="s">
        <v>182</v>
      </c>
      <c r="T192" s="1" t="s">
        <v>182</v>
      </c>
      <c r="U192" s="1" t="s">
        <v>182</v>
      </c>
      <c r="V192" s="1" t="s">
        <v>182</v>
      </c>
      <c r="W192" s="1" t="s">
        <v>182</v>
      </c>
      <c r="X192" s="1" t="s">
        <v>182</v>
      </c>
      <c r="Y192" s="1" t="s">
        <v>182</v>
      </c>
      <c r="Z192" s="1" t="s">
        <v>183</v>
      </c>
      <c r="AA192" s="1" t="s">
        <v>183</v>
      </c>
      <c r="AB192" s="1" t="s">
        <v>183</v>
      </c>
      <c r="AC192" s="1" t="s">
        <v>183</v>
      </c>
      <c r="AD192" s="1" t="s">
        <v>183</v>
      </c>
      <c r="AE192" s="1" t="s">
        <v>183</v>
      </c>
      <c r="AF192" s="1" t="s">
        <v>183</v>
      </c>
      <c r="AG192" s="1" t="s">
        <v>183</v>
      </c>
      <c r="AH192" s="1" t="s">
        <v>182</v>
      </c>
      <c r="AI192" s="1" t="s">
        <v>183</v>
      </c>
      <c r="AJ192" s="1" t="s">
        <v>183</v>
      </c>
      <c r="AK192" s="1" t="s">
        <v>183</v>
      </c>
      <c r="AL192" s="1" t="s">
        <v>183</v>
      </c>
      <c r="AM192" s="1" t="s">
        <v>183</v>
      </c>
      <c r="AN192" s="1" t="s">
        <v>182</v>
      </c>
      <c r="AO192" s="1" t="s">
        <v>182</v>
      </c>
      <c r="AP192" s="1" t="s">
        <v>183</v>
      </c>
      <c r="AQ192" s="1" t="s">
        <v>183</v>
      </c>
      <c r="AR192" s="1" t="s">
        <v>183</v>
      </c>
      <c r="AS192" s="1" t="s">
        <v>183</v>
      </c>
      <c r="AT192" s="1" t="s">
        <v>183</v>
      </c>
      <c r="AU192" s="1" t="s">
        <v>183</v>
      </c>
      <c r="AV192" s="1" t="s">
        <v>182</v>
      </c>
      <c r="AW192" s="1" t="s">
        <v>182</v>
      </c>
      <c r="AX192" s="1" t="s">
        <v>183</v>
      </c>
      <c r="AY192" s="1" t="s">
        <v>183</v>
      </c>
      <c r="AZ192" s="1" t="s">
        <v>183</v>
      </c>
      <c r="BA192" s="1" t="s">
        <v>183</v>
      </c>
      <c r="BB192" s="1" t="s">
        <v>182</v>
      </c>
      <c r="BC192" s="1" t="s">
        <v>182</v>
      </c>
      <c r="BE192" s="1" t="s">
        <v>185</v>
      </c>
      <c r="BF192" s="1" t="s">
        <v>185</v>
      </c>
    </row>
    <row r="193" spans="1:69" ht="13" customHeight="1">
      <c r="A193" s="1" t="s">
        <v>449</v>
      </c>
      <c r="B193" s="36">
        <v>45939</v>
      </c>
      <c r="C193" s="1" t="s">
        <v>185</v>
      </c>
      <c r="D193" s="1" t="s">
        <v>187</v>
      </c>
      <c r="E193" s="1" t="s">
        <v>181</v>
      </c>
      <c r="F193" s="1" t="s">
        <v>182</v>
      </c>
      <c r="G193" s="1" t="s">
        <v>182</v>
      </c>
      <c r="H193" s="1" t="s">
        <v>183</v>
      </c>
      <c r="I193" s="1" t="s">
        <v>183</v>
      </c>
      <c r="J193" s="1" t="s">
        <v>183</v>
      </c>
      <c r="K193" s="1" t="s">
        <v>183</v>
      </c>
      <c r="L193" s="1" t="s">
        <v>182</v>
      </c>
      <c r="M193" s="1" t="s">
        <v>182</v>
      </c>
      <c r="N193" s="1" t="s">
        <v>182</v>
      </c>
      <c r="O193" s="1" t="s">
        <v>182</v>
      </c>
      <c r="P193" s="1" t="s">
        <v>183</v>
      </c>
      <c r="Q193" s="1" t="s">
        <v>183</v>
      </c>
      <c r="R193" s="1" t="s">
        <v>182</v>
      </c>
      <c r="S193" s="1" t="s">
        <v>182</v>
      </c>
      <c r="T193" s="1" t="s">
        <v>182</v>
      </c>
      <c r="U193" s="1" t="s">
        <v>182</v>
      </c>
      <c r="V193" s="1" t="s">
        <v>183</v>
      </c>
      <c r="W193" s="1" t="s">
        <v>183</v>
      </c>
      <c r="X193" s="1" t="s">
        <v>183</v>
      </c>
      <c r="Y193" s="1" t="s">
        <v>183</v>
      </c>
      <c r="Z193" s="1" t="s">
        <v>183</v>
      </c>
      <c r="AA193" s="1" t="s">
        <v>183</v>
      </c>
      <c r="AB193" s="1" t="s">
        <v>183</v>
      </c>
      <c r="AC193" s="1" t="s">
        <v>183</v>
      </c>
      <c r="AD193" s="1" t="s">
        <v>183</v>
      </c>
      <c r="AE193" s="1" t="s">
        <v>183</v>
      </c>
      <c r="AF193" s="1" t="s">
        <v>183</v>
      </c>
      <c r="AG193" s="1" t="s">
        <v>183</v>
      </c>
      <c r="AH193" s="1" t="s">
        <v>182</v>
      </c>
      <c r="AI193" s="1" t="s">
        <v>182</v>
      </c>
      <c r="AJ193" s="1" t="s">
        <v>183</v>
      </c>
      <c r="AK193" s="1" t="s">
        <v>183</v>
      </c>
      <c r="AL193" s="1" t="s">
        <v>182</v>
      </c>
      <c r="AM193" s="1" t="s">
        <v>182</v>
      </c>
      <c r="AN193" s="1" t="s">
        <v>182</v>
      </c>
      <c r="AO193" s="1" t="s">
        <v>182</v>
      </c>
      <c r="AP193" s="1" t="s">
        <v>183</v>
      </c>
      <c r="AQ193" s="1" t="s">
        <v>183</v>
      </c>
      <c r="AR193" s="1" t="s">
        <v>183</v>
      </c>
      <c r="AS193" s="1" t="s">
        <v>183</v>
      </c>
      <c r="AT193" s="1" t="s">
        <v>182</v>
      </c>
      <c r="AU193" s="1" t="s">
        <v>182</v>
      </c>
      <c r="AV193" s="1" t="s">
        <v>182</v>
      </c>
      <c r="AW193" s="1" t="s">
        <v>182</v>
      </c>
      <c r="AX193" s="1" t="s">
        <v>182</v>
      </c>
      <c r="AY193" s="1" t="s">
        <v>182</v>
      </c>
      <c r="AZ193" s="1" t="s">
        <v>183</v>
      </c>
      <c r="BA193" s="1" t="s">
        <v>183</v>
      </c>
      <c r="BB193" s="1" t="s">
        <v>183</v>
      </c>
      <c r="BC193" s="1" t="s">
        <v>183</v>
      </c>
      <c r="BD193" s="1"/>
      <c r="BE193" s="1" t="s">
        <v>185</v>
      </c>
      <c r="BF193" s="1" t="s">
        <v>185</v>
      </c>
    </row>
    <row r="194" spans="1:69" ht="13" customHeight="1">
      <c r="A194" s="1" t="s">
        <v>450</v>
      </c>
      <c r="B194" s="43">
        <v>45933</v>
      </c>
      <c r="C194" s="44" t="s">
        <v>179</v>
      </c>
      <c r="D194" s="44" t="s">
        <v>205</v>
      </c>
      <c r="E194" s="44" t="s">
        <v>181</v>
      </c>
      <c r="F194" s="44" t="s">
        <v>183</v>
      </c>
      <c r="G194" s="44" t="s">
        <v>183</v>
      </c>
      <c r="H194" s="44" t="s">
        <v>182</v>
      </c>
      <c r="I194" s="44" t="s">
        <v>182</v>
      </c>
      <c r="J194" s="44" t="s">
        <v>183</v>
      </c>
      <c r="K194" s="44" t="s">
        <v>183</v>
      </c>
      <c r="L194" s="44" t="s">
        <v>183</v>
      </c>
      <c r="M194" s="44" t="s">
        <v>183</v>
      </c>
      <c r="N194" s="44" t="s">
        <v>183</v>
      </c>
      <c r="O194" s="44" t="s">
        <v>183</v>
      </c>
      <c r="P194" s="44" t="s">
        <v>183</v>
      </c>
      <c r="Q194" s="44" t="s">
        <v>183</v>
      </c>
      <c r="R194" s="44" t="s">
        <v>182</v>
      </c>
      <c r="S194" s="44" t="s">
        <v>182</v>
      </c>
      <c r="T194" s="44" t="s">
        <v>182</v>
      </c>
      <c r="U194" s="44" t="s">
        <v>182</v>
      </c>
      <c r="V194" s="44" t="s">
        <v>182</v>
      </c>
      <c r="W194" s="44" t="s">
        <v>182</v>
      </c>
      <c r="X194" s="44" t="s">
        <v>182</v>
      </c>
      <c r="Y194" s="44" t="s">
        <v>182</v>
      </c>
      <c r="Z194" s="44" t="s">
        <v>182</v>
      </c>
      <c r="AA194" s="44" t="s">
        <v>182</v>
      </c>
      <c r="AB194" s="44" t="s">
        <v>183</v>
      </c>
      <c r="AC194" s="44" t="s">
        <v>183</v>
      </c>
      <c r="AD194" s="44" t="s">
        <v>183</v>
      </c>
      <c r="AE194" s="44" t="s">
        <v>183</v>
      </c>
      <c r="AF194" s="44" t="s">
        <v>183</v>
      </c>
      <c r="AG194" s="44" t="s">
        <v>183</v>
      </c>
      <c r="AH194" s="44" t="s">
        <v>183</v>
      </c>
      <c r="AI194" s="44" t="s">
        <v>183</v>
      </c>
      <c r="AJ194" s="44" t="s">
        <v>183</v>
      </c>
      <c r="AK194" s="44" t="s">
        <v>183</v>
      </c>
      <c r="AL194" s="44" t="s">
        <v>183</v>
      </c>
      <c r="AM194" s="44" t="s">
        <v>183</v>
      </c>
      <c r="AN194" s="44" t="s">
        <v>183</v>
      </c>
      <c r="AO194" s="44" t="s">
        <v>183</v>
      </c>
      <c r="AP194" s="44" t="s">
        <v>183</v>
      </c>
      <c r="AQ194" s="44" t="s">
        <v>183</v>
      </c>
      <c r="AR194" s="44" t="s">
        <v>182</v>
      </c>
      <c r="AS194" s="44" t="s">
        <v>182</v>
      </c>
      <c r="AT194" s="44" t="s">
        <v>183</v>
      </c>
      <c r="AU194" s="44" t="s">
        <v>183</v>
      </c>
      <c r="AV194" s="44" t="s">
        <v>182</v>
      </c>
      <c r="AW194" s="44" t="s">
        <v>182</v>
      </c>
      <c r="AX194" s="44" t="s">
        <v>183</v>
      </c>
      <c r="AY194" s="44" t="s">
        <v>183</v>
      </c>
      <c r="AZ194" s="44" t="s">
        <v>183</v>
      </c>
      <c r="BA194" s="44" t="s">
        <v>183</v>
      </c>
      <c r="BB194" s="44" t="s">
        <v>183</v>
      </c>
      <c r="BC194" s="44" t="s">
        <v>183</v>
      </c>
      <c r="BD194" s="44"/>
      <c r="BE194" s="44" t="s">
        <v>185</v>
      </c>
      <c r="BF194" s="44" t="s">
        <v>149</v>
      </c>
      <c r="BG194" s="44"/>
      <c r="BH194" s="44"/>
      <c r="BI194" s="44"/>
      <c r="BJ194" s="44"/>
      <c r="BK194" s="44"/>
      <c r="BL194" s="44"/>
      <c r="BM194" s="44"/>
      <c r="BN194" s="44"/>
      <c r="BO194" s="44"/>
      <c r="BP194" s="44"/>
      <c r="BQ194" s="44"/>
    </row>
    <row r="195" spans="1:69" ht="13" customHeight="1">
      <c r="A195" s="1" t="s">
        <v>451</v>
      </c>
      <c r="B195" s="36">
        <v>45950</v>
      </c>
      <c r="C195" s="1" t="s">
        <v>188</v>
      </c>
      <c r="D195" s="1" t="s">
        <v>192</v>
      </c>
      <c r="E195" s="1" t="s">
        <v>181</v>
      </c>
      <c r="F195" s="1" t="s">
        <v>182</v>
      </c>
      <c r="G195" s="1" t="s">
        <v>182</v>
      </c>
      <c r="H195" s="1" t="s">
        <v>182</v>
      </c>
      <c r="I195" s="1" t="s">
        <v>183</v>
      </c>
      <c r="J195" s="1" t="s">
        <v>182</v>
      </c>
      <c r="K195" s="1" t="s">
        <v>182</v>
      </c>
      <c r="L195" s="1" t="s">
        <v>182</v>
      </c>
      <c r="M195" s="1" t="s">
        <v>182</v>
      </c>
      <c r="N195" s="1" t="s">
        <v>182</v>
      </c>
      <c r="O195" s="1" t="s">
        <v>183</v>
      </c>
      <c r="P195" s="1" t="s">
        <v>182</v>
      </c>
      <c r="Q195" s="1" t="s">
        <v>182</v>
      </c>
      <c r="R195" s="1" t="s">
        <v>182</v>
      </c>
      <c r="S195" s="1" t="s">
        <v>182</v>
      </c>
      <c r="T195" s="1" t="s">
        <v>182</v>
      </c>
      <c r="U195" s="1" t="s">
        <v>182</v>
      </c>
      <c r="V195" s="1" t="s">
        <v>182</v>
      </c>
      <c r="W195" s="1" t="s">
        <v>182</v>
      </c>
      <c r="X195" s="1" t="s">
        <v>182</v>
      </c>
      <c r="Y195" s="1" t="s">
        <v>182</v>
      </c>
      <c r="Z195" s="1" t="s">
        <v>182</v>
      </c>
      <c r="AA195" s="1" t="s">
        <v>182</v>
      </c>
      <c r="AB195" s="1" t="s">
        <v>182</v>
      </c>
      <c r="AC195" s="1" t="s">
        <v>183</v>
      </c>
      <c r="AD195" s="1" t="s">
        <v>182</v>
      </c>
      <c r="AE195" s="1" t="s">
        <v>183</v>
      </c>
      <c r="AF195" s="1" t="s">
        <v>182</v>
      </c>
      <c r="AG195" s="1" t="s">
        <v>182</v>
      </c>
      <c r="AH195" s="1" t="s">
        <v>183</v>
      </c>
      <c r="AI195" s="1" t="s">
        <v>183</v>
      </c>
      <c r="AJ195" s="1" t="s">
        <v>183</v>
      </c>
      <c r="AK195" s="1" t="s">
        <v>182</v>
      </c>
      <c r="AL195" s="1" t="s">
        <v>182</v>
      </c>
      <c r="AM195" s="1" t="s">
        <v>182</v>
      </c>
      <c r="AN195" s="1" t="s">
        <v>182</v>
      </c>
      <c r="AO195" s="1" t="s">
        <v>183</v>
      </c>
      <c r="AP195" s="1" t="s">
        <v>182</v>
      </c>
      <c r="AQ195" s="1" t="s">
        <v>183</v>
      </c>
      <c r="AR195" s="1" t="s">
        <v>183</v>
      </c>
      <c r="AS195" s="1" t="s">
        <v>182</v>
      </c>
      <c r="AT195" s="1" t="s">
        <v>182</v>
      </c>
      <c r="AU195" s="1" t="s">
        <v>183</v>
      </c>
      <c r="AV195" s="1" t="s">
        <v>182</v>
      </c>
      <c r="AW195" s="1" t="s">
        <v>182</v>
      </c>
      <c r="AX195" s="1" t="s">
        <v>182</v>
      </c>
      <c r="AY195" s="1" t="s">
        <v>183</v>
      </c>
      <c r="AZ195" s="1" t="s">
        <v>183</v>
      </c>
      <c r="BA195" s="1" t="s">
        <v>182</v>
      </c>
      <c r="BB195" s="1" t="s">
        <v>183</v>
      </c>
      <c r="BC195" s="1" t="s">
        <v>182</v>
      </c>
      <c r="BE195" s="1" t="s">
        <v>149</v>
      </c>
      <c r="BF195" s="1" t="s">
        <v>149</v>
      </c>
      <c r="BH195" s="1">
        <v>0</v>
      </c>
    </row>
    <row r="196" spans="1:69" ht="13" customHeight="1">
      <c r="A196" s="1" t="s">
        <v>452</v>
      </c>
      <c r="B196" s="43">
        <v>45941</v>
      </c>
      <c r="C196" s="44" t="s">
        <v>188</v>
      </c>
      <c r="D196" s="44" t="s">
        <v>192</v>
      </c>
      <c r="E196" s="44" t="s">
        <v>181</v>
      </c>
      <c r="F196" s="44" t="s">
        <v>182</v>
      </c>
      <c r="G196" s="44" t="s">
        <v>182</v>
      </c>
      <c r="H196" s="44" t="s">
        <v>182</v>
      </c>
      <c r="I196" s="44" t="s">
        <v>183</v>
      </c>
      <c r="J196" s="44" t="s">
        <v>182</v>
      </c>
      <c r="K196" s="44" t="s">
        <v>182</v>
      </c>
      <c r="L196" s="44" t="s">
        <v>182</v>
      </c>
      <c r="M196" s="44" t="s">
        <v>182</v>
      </c>
      <c r="N196" s="44" t="s">
        <v>182</v>
      </c>
      <c r="O196" s="44" t="s">
        <v>182</v>
      </c>
      <c r="P196" s="44" t="s">
        <v>182</v>
      </c>
      <c r="Q196" s="44" t="s">
        <v>182</v>
      </c>
      <c r="R196" s="44" t="s">
        <v>182</v>
      </c>
      <c r="S196" s="44" t="s">
        <v>182</v>
      </c>
      <c r="T196" s="44" t="s">
        <v>182</v>
      </c>
      <c r="U196" s="44" t="s">
        <v>182</v>
      </c>
      <c r="V196" s="44" t="s">
        <v>182</v>
      </c>
      <c r="W196" s="44" t="s">
        <v>182</v>
      </c>
      <c r="X196" s="44" t="s">
        <v>182</v>
      </c>
      <c r="Y196" s="44" t="s">
        <v>182</v>
      </c>
      <c r="Z196" s="44" t="s">
        <v>182</v>
      </c>
      <c r="AA196" s="44" t="s">
        <v>182</v>
      </c>
      <c r="AB196" s="44" t="s">
        <v>183</v>
      </c>
      <c r="AC196" s="44" t="s">
        <v>183</v>
      </c>
      <c r="AD196" s="44" t="s">
        <v>182</v>
      </c>
      <c r="AE196" s="44" t="s">
        <v>182</v>
      </c>
      <c r="AF196" s="44" t="s">
        <v>182</v>
      </c>
      <c r="AG196" s="44" t="s">
        <v>182</v>
      </c>
      <c r="AH196" s="44" t="s">
        <v>182</v>
      </c>
      <c r="AI196" s="44" t="s">
        <v>182</v>
      </c>
      <c r="AJ196" s="44" t="s">
        <v>183</v>
      </c>
      <c r="AK196" s="44" t="s">
        <v>183</v>
      </c>
      <c r="AL196" s="44" t="s">
        <v>182</v>
      </c>
      <c r="AM196" s="44" t="s">
        <v>183</v>
      </c>
      <c r="AN196" s="44" t="s">
        <v>183</v>
      </c>
      <c r="AO196" s="44" t="s">
        <v>183</v>
      </c>
      <c r="AP196" s="44" t="s">
        <v>183</v>
      </c>
      <c r="AQ196" s="44" t="s">
        <v>183</v>
      </c>
      <c r="AR196" s="44" t="s">
        <v>183</v>
      </c>
      <c r="AS196" s="44" t="s">
        <v>183</v>
      </c>
      <c r="AT196" s="44" t="s">
        <v>183</v>
      </c>
      <c r="AU196" s="44" t="s">
        <v>183</v>
      </c>
      <c r="AV196" s="44" t="s">
        <v>183</v>
      </c>
      <c r="AW196" s="44" t="s">
        <v>183</v>
      </c>
      <c r="AX196" s="44" t="s">
        <v>182</v>
      </c>
      <c r="AY196" s="44" t="s">
        <v>182</v>
      </c>
      <c r="AZ196" s="44" t="s">
        <v>182</v>
      </c>
      <c r="BA196" s="44" t="s">
        <v>182</v>
      </c>
      <c r="BB196" s="44" t="s">
        <v>182</v>
      </c>
      <c r="BC196" s="44" t="s">
        <v>182</v>
      </c>
      <c r="BD196" s="44"/>
      <c r="BE196" s="44" t="s">
        <v>188</v>
      </c>
      <c r="BF196" s="44" t="s">
        <v>188</v>
      </c>
      <c r="BG196" s="44"/>
      <c r="BH196" s="44"/>
      <c r="BI196" s="44"/>
      <c r="BJ196" s="44"/>
      <c r="BK196" s="44"/>
      <c r="BL196" s="44"/>
      <c r="BM196" s="44"/>
      <c r="BN196" s="44"/>
      <c r="BO196" s="44"/>
      <c r="BP196" s="44"/>
      <c r="BQ196" s="44"/>
    </row>
    <row r="197" spans="1:69" ht="13" customHeight="1">
      <c r="A197" s="1" t="s">
        <v>453</v>
      </c>
      <c r="B197" s="43">
        <v>45933</v>
      </c>
      <c r="C197" s="44" t="s">
        <v>188</v>
      </c>
      <c r="D197" s="44"/>
      <c r="E197" s="44" t="s">
        <v>338</v>
      </c>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c r="AF197" s="44"/>
      <c r="AG197" s="44"/>
      <c r="AH197" s="44"/>
      <c r="AI197" s="44"/>
      <c r="AJ197" s="44"/>
      <c r="AK197" s="44"/>
      <c r="AL197" s="44"/>
      <c r="AM197" s="44"/>
      <c r="AN197" s="44"/>
      <c r="AO197" s="44"/>
      <c r="AP197" s="44"/>
      <c r="AQ197" s="44"/>
      <c r="AR197" s="44"/>
      <c r="AS197" s="44"/>
      <c r="AT197" s="44"/>
      <c r="AU197" s="44"/>
      <c r="AV197" s="44"/>
      <c r="AW197" s="44"/>
      <c r="AX197" s="44"/>
      <c r="AY197" s="44"/>
      <c r="AZ197" s="44"/>
      <c r="BA197" s="44"/>
      <c r="BB197" s="44"/>
      <c r="BC197" s="44"/>
      <c r="BD197" s="44"/>
      <c r="BE197" s="44" t="s">
        <v>149</v>
      </c>
      <c r="BF197" s="44" t="s">
        <v>149</v>
      </c>
      <c r="BG197" s="44" t="s">
        <v>339</v>
      </c>
      <c r="BH197" s="44"/>
      <c r="BI197" s="44"/>
      <c r="BJ197" s="44"/>
      <c r="BK197" s="44"/>
      <c r="BL197" s="44"/>
      <c r="BM197" s="44"/>
      <c r="BN197" s="44"/>
      <c r="BO197" s="44"/>
      <c r="BP197" s="44"/>
      <c r="BQ197" s="44"/>
    </row>
    <row r="198" spans="1:69" ht="13" customHeight="1">
      <c r="A198" s="1" t="s">
        <v>454</v>
      </c>
      <c r="B198" s="43">
        <v>45945</v>
      </c>
      <c r="C198" s="44" t="s">
        <v>185</v>
      </c>
      <c r="D198" s="44" t="s">
        <v>187</v>
      </c>
      <c r="E198" s="44" t="s">
        <v>181</v>
      </c>
      <c r="F198" s="44" t="s">
        <v>182</v>
      </c>
      <c r="G198" s="44" t="s">
        <v>182</v>
      </c>
      <c r="H198" s="44" t="s">
        <v>183</v>
      </c>
      <c r="I198" s="44" t="s">
        <v>182</v>
      </c>
      <c r="J198" s="44" t="s">
        <v>182</v>
      </c>
      <c r="K198" s="44" t="s">
        <v>182</v>
      </c>
      <c r="L198" s="44" t="s">
        <v>183</v>
      </c>
      <c r="M198" s="44" t="s">
        <v>182</v>
      </c>
      <c r="N198" s="44" t="s">
        <v>182</v>
      </c>
      <c r="O198" s="44" t="s">
        <v>182</v>
      </c>
      <c r="P198" s="44" t="s">
        <v>183</v>
      </c>
      <c r="Q198" s="44" t="s">
        <v>182</v>
      </c>
      <c r="R198" s="44" t="s">
        <v>183</v>
      </c>
      <c r="S198" s="44" t="s">
        <v>183</v>
      </c>
      <c r="T198" s="44" t="s">
        <v>182</v>
      </c>
      <c r="U198" s="44" t="s">
        <v>182</v>
      </c>
      <c r="V198" s="44" t="s">
        <v>182</v>
      </c>
      <c r="W198" s="44" t="s">
        <v>182</v>
      </c>
      <c r="X198" s="44" t="s">
        <v>183</v>
      </c>
      <c r="Y198" s="44" t="s">
        <v>182</v>
      </c>
      <c r="Z198" s="44" t="s">
        <v>183</v>
      </c>
      <c r="AA198" s="44" t="s">
        <v>182</v>
      </c>
      <c r="AB198" s="44" t="s">
        <v>183</v>
      </c>
      <c r="AC198" s="44" t="s">
        <v>182</v>
      </c>
      <c r="AD198" s="44" t="s">
        <v>183</v>
      </c>
      <c r="AE198" s="44" t="s">
        <v>182</v>
      </c>
      <c r="AF198" s="44" t="s">
        <v>183</v>
      </c>
      <c r="AG198" s="44" t="s">
        <v>182</v>
      </c>
      <c r="AH198" s="44" t="s">
        <v>183</v>
      </c>
      <c r="AI198" s="44" t="s">
        <v>182</v>
      </c>
      <c r="AJ198" s="44" t="s">
        <v>183</v>
      </c>
      <c r="AK198" s="44" t="s">
        <v>182</v>
      </c>
      <c r="AL198" s="44" t="s">
        <v>183</v>
      </c>
      <c r="AM198" s="44" t="s">
        <v>182</v>
      </c>
      <c r="AN198" s="44" t="s">
        <v>183</v>
      </c>
      <c r="AO198" s="44" t="s">
        <v>182</v>
      </c>
      <c r="AP198" s="44" t="s">
        <v>183</v>
      </c>
      <c r="AQ198" s="44" t="s">
        <v>182</v>
      </c>
      <c r="AR198" s="44" t="s">
        <v>183</v>
      </c>
      <c r="AS198" s="44" t="s">
        <v>182</v>
      </c>
      <c r="AT198" s="44" t="s">
        <v>183</v>
      </c>
      <c r="AU198" s="44" t="s">
        <v>182</v>
      </c>
      <c r="AV198" s="44" t="s">
        <v>182</v>
      </c>
      <c r="AW198" s="44" t="s">
        <v>182</v>
      </c>
      <c r="AX198" s="44" t="s">
        <v>183</v>
      </c>
      <c r="AY198" s="44" t="s">
        <v>183</v>
      </c>
      <c r="AZ198" s="44" t="s">
        <v>183</v>
      </c>
      <c r="BA198" s="44" t="s">
        <v>182</v>
      </c>
      <c r="BB198" s="44" t="s">
        <v>182</v>
      </c>
      <c r="BC198" s="44" t="s">
        <v>182</v>
      </c>
      <c r="BD198" s="44"/>
      <c r="BE198" s="44" t="s">
        <v>179</v>
      </c>
      <c r="BF198" s="44" t="s">
        <v>149</v>
      </c>
      <c r="BG198" s="44"/>
      <c r="BH198" s="44"/>
      <c r="BI198" s="44"/>
      <c r="BJ198" s="44"/>
      <c r="BK198" s="44"/>
      <c r="BL198" s="44"/>
      <c r="BM198" s="44"/>
      <c r="BN198" s="44"/>
      <c r="BO198" s="44"/>
      <c r="BP198" s="44"/>
      <c r="BQ198" s="44"/>
    </row>
    <row r="199" spans="1:69" ht="13" customHeight="1">
      <c r="A199" s="1" t="s">
        <v>455</v>
      </c>
      <c r="B199" s="43">
        <v>45933</v>
      </c>
      <c r="C199" s="44" t="s">
        <v>185</v>
      </c>
      <c r="D199" s="44" t="s">
        <v>187</v>
      </c>
      <c r="E199" s="44" t="s">
        <v>181</v>
      </c>
      <c r="F199" s="44" t="s">
        <v>183</v>
      </c>
      <c r="G199" s="44" t="s">
        <v>183</v>
      </c>
      <c r="H199" s="44" t="s">
        <v>183</v>
      </c>
      <c r="I199" s="44" t="s">
        <v>182</v>
      </c>
      <c r="J199" s="44" t="s">
        <v>183</v>
      </c>
      <c r="K199" s="44" t="s">
        <v>183</v>
      </c>
      <c r="L199" s="44" t="s">
        <v>182</v>
      </c>
      <c r="M199" s="44" t="s">
        <v>182</v>
      </c>
      <c r="N199" s="44" t="s">
        <v>183</v>
      </c>
      <c r="O199" s="44" t="s">
        <v>183</v>
      </c>
      <c r="P199" s="44" t="s">
        <v>183</v>
      </c>
      <c r="Q199" s="44" t="s">
        <v>183</v>
      </c>
      <c r="R199" s="44" t="s">
        <v>183</v>
      </c>
      <c r="S199" s="44" t="s">
        <v>183</v>
      </c>
      <c r="T199" s="44" t="s">
        <v>182</v>
      </c>
      <c r="U199" s="44" t="s">
        <v>183</v>
      </c>
      <c r="V199" s="44" t="s">
        <v>182</v>
      </c>
      <c r="W199" s="44" t="s">
        <v>182</v>
      </c>
      <c r="X199" s="44" t="s">
        <v>183</v>
      </c>
      <c r="Y199" s="44" t="s">
        <v>183</v>
      </c>
      <c r="Z199" s="44" t="s">
        <v>182</v>
      </c>
      <c r="AA199" s="44" t="s">
        <v>183</v>
      </c>
      <c r="AB199" s="44" t="s">
        <v>183</v>
      </c>
      <c r="AC199" s="44" t="s">
        <v>183</v>
      </c>
      <c r="AD199" s="44" t="s">
        <v>183</v>
      </c>
      <c r="AE199" s="44" t="s">
        <v>183</v>
      </c>
      <c r="AF199" s="44" t="s">
        <v>183</v>
      </c>
      <c r="AG199" s="44" t="s">
        <v>183</v>
      </c>
      <c r="AH199" s="44" t="s">
        <v>183</v>
      </c>
      <c r="AI199" s="44" t="s">
        <v>183</v>
      </c>
      <c r="AJ199" s="44" t="s">
        <v>183</v>
      </c>
      <c r="AK199" s="44" t="s">
        <v>183</v>
      </c>
      <c r="AL199" s="44" t="s">
        <v>183</v>
      </c>
      <c r="AM199" s="44" t="s">
        <v>183</v>
      </c>
      <c r="AN199" s="44" t="s">
        <v>183</v>
      </c>
      <c r="AO199" s="44" t="s">
        <v>183</v>
      </c>
      <c r="AP199" s="44" t="s">
        <v>183</v>
      </c>
      <c r="AQ199" s="44" t="s">
        <v>183</v>
      </c>
      <c r="AR199" s="44" t="s">
        <v>183</v>
      </c>
      <c r="AS199" s="44" t="s">
        <v>183</v>
      </c>
      <c r="AT199" s="44" t="s">
        <v>183</v>
      </c>
      <c r="AU199" s="44" t="s">
        <v>183</v>
      </c>
      <c r="AV199" s="44" t="s">
        <v>183</v>
      </c>
      <c r="AW199" s="44" t="s">
        <v>183</v>
      </c>
      <c r="AX199" s="44" t="s">
        <v>183</v>
      </c>
      <c r="AY199" s="44" t="s">
        <v>183</v>
      </c>
      <c r="AZ199" s="44" t="s">
        <v>183</v>
      </c>
      <c r="BA199" s="44" t="s">
        <v>183</v>
      </c>
      <c r="BB199" s="44" t="s">
        <v>183</v>
      </c>
      <c r="BC199" s="44" t="s">
        <v>183</v>
      </c>
      <c r="BD199" s="44"/>
      <c r="BE199" s="44" t="s">
        <v>149</v>
      </c>
      <c r="BF199" s="44" t="s">
        <v>149</v>
      </c>
      <c r="BG199" s="44"/>
      <c r="BH199" s="44"/>
      <c r="BI199" s="44"/>
      <c r="BJ199" s="44"/>
      <c r="BK199" s="44"/>
      <c r="BL199" s="44"/>
      <c r="BM199" s="44"/>
      <c r="BN199" s="44"/>
      <c r="BO199" s="44"/>
      <c r="BP199" s="44"/>
      <c r="BQ199" s="44"/>
    </row>
    <row r="200" spans="1:69" ht="13">
      <c r="A200" s="1" t="s">
        <v>456</v>
      </c>
      <c r="B200" s="36">
        <v>45949</v>
      </c>
      <c r="C200" s="1" t="s">
        <v>185</v>
      </c>
      <c r="D200" s="1" t="s">
        <v>187</v>
      </c>
      <c r="E200" s="1" t="s">
        <v>181</v>
      </c>
      <c r="F200" s="1" t="s">
        <v>183</v>
      </c>
      <c r="G200" s="1" t="s">
        <v>183</v>
      </c>
      <c r="H200" s="1" t="s">
        <v>183</v>
      </c>
      <c r="I200" s="1" t="s">
        <v>183</v>
      </c>
      <c r="J200" s="1" t="s">
        <v>183</v>
      </c>
      <c r="K200" s="1" t="s">
        <v>183</v>
      </c>
      <c r="L200" s="1" t="s">
        <v>182</v>
      </c>
      <c r="M200" s="1" t="s">
        <v>182</v>
      </c>
      <c r="N200" s="1" t="s">
        <v>182</v>
      </c>
      <c r="O200" s="1" t="s">
        <v>182</v>
      </c>
      <c r="P200" s="1" t="s">
        <v>183</v>
      </c>
      <c r="Q200" s="1" t="s">
        <v>183</v>
      </c>
      <c r="R200" s="1" t="s">
        <v>183</v>
      </c>
      <c r="S200" s="1" t="s">
        <v>183</v>
      </c>
      <c r="T200" s="1" t="s">
        <v>183</v>
      </c>
      <c r="U200" s="1" t="s">
        <v>182</v>
      </c>
      <c r="V200" s="1" t="s">
        <v>182</v>
      </c>
      <c r="W200" s="1" t="s">
        <v>182</v>
      </c>
      <c r="X200" s="1" t="s">
        <v>183</v>
      </c>
      <c r="Y200" s="1" t="s">
        <v>182</v>
      </c>
      <c r="Z200" s="1" t="s">
        <v>183</v>
      </c>
      <c r="AA200" s="1" t="s">
        <v>183</v>
      </c>
      <c r="AB200" s="1" t="s">
        <v>183</v>
      </c>
      <c r="AC200" s="1" t="s">
        <v>183</v>
      </c>
      <c r="AD200" s="1" t="s">
        <v>183</v>
      </c>
      <c r="AE200" s="1" t="s">
        <v>183</v>
      </c>
      <c r="AF200" s="1" t="s">
        <v>183</v>
      </c>
      <c r="AG200" s="1" t="s">
        <v>183</v>
      </c>
      <c r="AH200" s="1" t="s">
        <v>183</v>
      </c>
      <c r="AI200" s="1" t="s">
        <v>183</v>
      </c>
      <c r="AJ200" s="1" t="s">
        <v>183</v>
      </c>
      <c r="AK200" s="1" t="s">
        <v>183</v>
      </c>
      <c r="AL200" s="1" t="s">
        <v>183</v>
      </c>
      <c r="AM200" s="1" t="s">
        <v>183</v>
      </c>
      <c r="AN200" s="1" t="s">
        <v>183</v>
      </c>
      <c r="AO200" s="1" t="s">
        <v>183</v>
      </c>
      <c r="AP200" s="1" t="s">
        <v>183</v>
      </c>
      <c r="AQ200" s="1" t="s">
        <v>183</v>
      </c>
      <c r="AR200" s="1" t="s">
        <v>182</v>
      </c>
      <c r="AS200" s="1" t="s">
        <v>182</v>
      </c>
      <c r="AT200" s="1" t="s">
        <v>182</v>
      </c>
      <c r="AU200" s="1" t="s">
        <v>182</v>
      </c>
      <c r="AV200" s="1" t="s">
        <v>182</v>
      </c>
      <c r="AW200" s="1" t="s">
        <v>182</v>
      </c>
      <c r="AX200" s="1" t="s">
        <v>183</v>
      </c>
      <c r="AY200" s="1" t="s">
        <v>183</v>
      </c>
      <c r="AZ200" s="1" t="s">
        <v>182</v>
      </c>
      <c r="BA200" s="1" t="s">
        <v>183</v>
      </c>
      <c r="BB200" s="1" t="s">
        <v>182</v>
      </c>
      <c r="BC200" s="1" t="s">
        <v>182</v>
      </c>
      <c r="BD200" s="44" t="s">
        <v>457</v>
      </c>
      <c r="BE200" s="1" t="s">
        <v>149</v>
      </c>
      <c r="BF200" s="1" t="s">
        <v>149</v>
      </c>
      <c r="BG200" s="1"/>
    </row>
    <row r="201" spans="1:69" ht="13" customHeight="1">
      <c r="A201" s="1" t="s">
        <v>458</v>
      </c>
      <c r="B201" s="43">
        <v>45936</v>
      </c>
      <c r="C201" s="44" t="s">
        <v>185</v>
      </c>
      <c r="D201" s="44" t="s">
        <v>192</v>
      </c>
      <c r="E201" s="44" t="s">
        <v>181</v>
      </c>
      <c r="F201" s="44" t="s">
        <v>182</v>
      </c>
      <c r="G201" s="44" t="s">
        <v>183</v>
      </c>
      <c r="H201" s="44" t="s">
        <v>183</v>
      </c>
      <c r="I201" s="44" t="s">
        <v>183</v>
      </c>
      <c r="J201" s="44" t="s">
        <v>182</v>
      </c>
      <c r="K201" s="44" t="s">
        <v>182</v>
      </c>
      <c r="L201" s="44" t="s">
        <v>183</v>
      </c>
      <c r="M201" s="44" t="s">
        <v>183</v>
      </c>
      <c r="N201" s="44" t="s">
        <v>183</v>
      </c>
      <c r="O201" s="44" t="s">
        <v>183</v>
      </c>
      <c r="P201" s="44" t="s">
        <v>183</v>
      </c>
      <c r="Q201" s="44" t="s">
        <v>183</v>
      </c>
      <c r="R201" s="44" t="s">
        <v>183</v>
      </c>
      <c r="S201" s="44" t="s">
        <v>183</v>
      </c>
      <c r="T201" s="44" t="s">
        <v>183</v>
      </c>
      <c r="U201" s="44" t="s">
        <v>183</v>
      </c>
      <c r="V201" s="44" t="s">
        <v>182</v>
      </c>
      <c r="W201" s="44" t="s">
        <v>182</v>
      </c>
      <c r="X201" s="44" t="s">
        <v>183</v>
      </c>
      <c r="Y201" s="44" t="s">
        <v>183</v>
      </c>
      <c r="Z201" s="44" t="s">
        <v>183</v>
      </c>
      <c r="AA201" s="44" t="s">
        <v>183</v>
      </c>
      <c r="AB201" s="44" t="s">
        <v>183</v>
      </c>
      <c r="AC201" s="44" t="s">
        <v>183</v>
      </c>
      <c r="AD201" s="44" t="s">
        <v>183</v>
      </c>
      <c r="AE201" s="44" t="s">
        <v>183</v>
      </c>
      <c r="AF201" s="44" t="s">
        <v>183</v>
      </c>
      <c r="AG201" s="44" t="s">
        <v>182</v>
      </c>
      <c r="AH201" s="44" t="s">
        <v>182</v>
      </c>
      <c r="AI201" s="44" t="s">
        <v>182</v>
      </c>
      <c r="AJ201" s="44" t="s">
        <v>182</v>
      </c>
      <c r="AK201" s="44" t="s">
        <v>182</v>
      </c>
      <c r="AL201" s="44" t="s">
        <v>182</v>
      </c>
      <c r="AM201" s="44" t="s">
        <v>182</v>
      </c>
      <c r="AN201" s="44" t="s">
        <v>182</v>
      </c>
      <c r="AO201" s="44" t="s">
        <v>182</v>
      </c>
      <c r="AP201" s="44" t="s">
        <v>182</v>
      </c>
      <c r="AQ201" s="44" t="s">
        <v>182</v>
      </c>
      <c r="AR201" s="44" t="s">
        <v>182</v>
      </c>
      <c r="AS201" s="44" t="s">
        <v>182</v>
      </c>
      <c r="AT201" s="44" t="s">
        <v>183</v>
      </c>
      <c r="AU201" s="44" t="s">
        <v>183</v>
      </c>
      <c r="AV201" s="44" t="s">
        <v>183</v>
      </c>
      <c r="AW201" s="44" t="s">
        <v>183</v>
      </c>
      <c r="AX201" s="44" t="s">
        <v>182</v>
      </c>
      <c r="AY201" s="44" t="s">
        <v>182</v>
      </c>
      <c r="AZ201" s="44" t="s">
        <v>182</v>
      </c>
      <c r="BA201" s="44" t="s">
        <v>182</v>
      </c>
      <c r="BB201" s="44" t="s">
        <v>183</v>
      </c>
      <c r="BC201" s="44" t="s">
        <v>183</v>
      </c>
      <c r="BD201" s="44"/>
      <c r="BE201" s="44" t="s">
        <v>185</v>
      </c>
      <c r="BF201" s="44" t="s">
        <v>185</v>
      </c>
      <c r="BG201" s="44"/>
      <c r="BH201" s="44"/>
      <c r="BI201" s="44"/>
      <c r="BJ201" s="44"/>
      <c r="BK201" s="44"/>
      <c r="BL201" s="44"/>
      <c r="BM201" s="44"/>
      <c r="BN201" s="44"/>
      <c r="BO201" s="44"/>
      <c r="BP201" s="44"/>
      <c r="BQ201" s="44"/>
    </row>
    <row r="202" spans="1:69" ht="13">
      <c r="A202" s="1" t="s">
        <v>459</v>
      </c>
      <c r="B202" s="43">
        <v>45945</v>
      </c>
      <c r="C202" s="44" t="s">
        <v>185</v>
      </c>
      <c r="D202" s="44" t="s">
        <v>187</v>
      </c>
      <c r="E202" s="44" t="s">
        <v>181</v>
      </c>
      <c r="F202" s="44" t="s">
        <v>182</v>
      </c>
      <c r="G202" s="44" t="s">
        <v>182</v>
      </c>
      <c r="H202" s="44" t="s">
        <v>182</v>
      </c>
      <c r="I202" s="44" t="s">
        <v>182</v>
      </c>
      <c r="J202" s="44" t="s">
        <v>183</v>
      </c>
      <c r="K202" s="44" t="s">
        <v>182</v>
      </c>
      <c r="L202" s="44" t="s">
        <v>183</v>
      </c>
      <c r="M202" s="44" t="s">
        <v>182</v>
      </c>
      <c r="N202" s="44" t="s">
        <v>183</v>
      </c>
      <c r="O202" s="44" t="s">
        <v>182</v>
      </c>
      <c r="P202" s="44" t="s">
        <v>182</v>
      </c>
      <c r="Q202" s="44" t="s">
        <v>182</v>
      </c>
      <c r="R202" s="44" t="s">
        <v>183</v>
      </c>
      <c r="S202" s="44" t="s">
        <v>183</v>
      </c>
      <c r="T202" s="44" t="s">
        <v>182</v>
      </c>
      <c r="U202" s="44" t="s">
        <v>182</v>
      </c>
      <c r="V202" s="44" t="s">
        <v>182</v>
      </c>
      <c r="W202" s="44" t="s">
        <v>183</v>
      </c>
      <c r="X202" s="44" t="s">
        <v>182</v>
      </c>
      <c r="Y202" s="44" t="s">
        <v>182</v>
      </c>
      <c r="Z202" s="44" t="s">
        <v>182</v>
      </c>
      <c r="AA202" s="44" t="s">
        <v>182</v>
      </c>
      <c r="AB202" s="44" t="s">
        <v>183</v>
      </c>
      <c r="AC202" s="44" t="s">
        <v>182</v>
      </c>
      <c r="AD202" s="44" t="s">
        <v>183</v>
      </c>
      <c r="AE202" s="44" t="s">
        <v>182</v>
      </c>
      <c r="AF202" s="44" t="s">
        <v>183</v>
      </c>
      <c r="AG202" s="44" t="s">
        <v>182</v>
      </c>
      <c r="AH202" s="44" t="s">
        <v>182</v>
      </c>
      <c r="AI202" s="44" t="s">
        <v>182</v>
      </c>
      <c r="AJ202" s="44" t="s">
        <v>182</v>
      </c>
      <c r="AK202" s="44" t="s">
        <v>182</v>
      </c>
      <c r="AL202" s="44" t="s">
        <v>182</v>
      </c>
      <c r="AM202" s="44" t="s">
        <v>182</v>
      </c>
      <c r="AN202" s="44" t="s">
        <v>182</v>
      </c>
      <c r="AO202" s="44" t="s">
        <v>182</v>
      </c>
      <c r="AP202" s="44" t="s">
        <v>182</v>
      </c>
      <c r="AQ202" s="44" t="s">
        <v>182</v>
      </c>
      <c r="AR202" s="44" t="s">
        <v>182</v>
      </c>
      <c r="AS202" s="44" t="s">
        <v>182</v>
      </c>
      <c r="AT202" s="44" t="s">
        <v>183</v>
      </c>
      <c r="AU202" s="44" t="s">
        <v>182</v>
      </c>
      <c r="AV202" s="44" t="s">
        <v>183</v>
      </c>
      <c r="AW202" s="44" t="s">
        <v>182</v>
      </c>
      <c r="AX202" s="44" t="s">
        <v>183</v>
      </c>
      <c r="AY202" s="44" t="s">
        <v>182</v>
      </c>
      <c r="AZ202" s="44" t="s">
        <v>183</v>
      </c>
      <c r="BA202" s="44" t="s">
        <v>182</v>
      </c>
      <c r="BB202" s="44" t="s">
        <v>183</v>
      </c>
      <c r="BC202" s="44" t="s">
        <v>182</v>
      </c>
      <c r="BD202" s="44" t="s">
        <v>460</v>
      </c>
      <c r="BE202" s="44" t="s">
        <v>149</v>
      </c>
      <c r="BF202" s="44" t="s">
        <v>149</v>
      </c>
      <c r="BG202" s="44"/>
      <c r="BH202" s="44"/>
      <c r="BI202" s="44"/>
      <c r="BJ202" s="44"/>
      <c r="BK202" s="44"/>
      <c r="BL202" s="44"/>
      <c r="BM202" s="44"/>
      <c r="BN202" s="44"/>
      <c r="BO202" s="44"/>
      <c r="BP202" s="44"/>
      <c r="BQ202" s="44"/>
    </row>
    <row r="203" spans="1:69" ht="13" customHeight="1">
      <c r="A203" s="1" t="s">
        <v>461</v>
      </c>
      <c r="B203" s="43"/>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c r="AE203" s="44"/>
      <c r="AF203" s="44"/>
      <c r="AG203" s="44"/>
      <c r="AH203" s="44"/>
      <c r="AI203" s="44"/>
      <c r="AJ203" s="44"/>
      <c r="AK203" s="44"/>
      <c r="AL203" s="44"/>
      <c r="AM203" s="44"/>
      <c r="AN203" s="44"/>
      <c r="AO203" s="44"/>
      <c r="AP203" s="44"/>
      <c r="AQ203" s="44"/>
      <c r="AR203" s="44"/>
      <c r="AS203" s="44"/>
      <c r="AT203" s="44"/>
      <c r="AU203" s="44"/>
      <c r="AV203" s="44"/>
      <c r="AW203" s="44"/>
      <c r="AX203" s="44"/>
      <c r="AY203" s="44"/>
      <c r="AZ203" s="44"/>
      <c r="BA203" s="44"/>
      <c r="BB203" s="44"/>
      <c r="BC203" s="44"/>
      <c r="BD203" s="44"/>
      <c r="BE203" s="44"/>
      <c r="BF203" s="44"/>
      <c r="BG203" s="44"/>
      <c r="BH203" s="44"/>
      <c r="BI203" s="44"/>
      <c r="BJ203" s="44"/>
      <c r="BK203" s="44"/>
      <c r="BL203" s="44"/>
      <c r="BM203" s="44"/>
      <c r="BN203" s="44"/>
      <c r="BO203" s="44"/>
      <c r="BP203" s="44"/>
      <c r="BQ203" s="44"/>
    </row>
    <row r="204" spans="1:69" ht="13">
      <c r="A204" s="1" t="s">
        <v>462</v>
      </c>
      <c r="B204" s="43">
        <v>45933</v>
      </c>
      <c r="C204" s="44" t="s">
        <v>188</v>
      </c>
      <c r="D204" s="44" t="s">
        <v>192</v>
      </c>
      <c r="E204" s="44" t="s">
        <v>181</v>
      </c>
      <c r="F204" s="44" t="s">
        <v>183</v>
      </c>
      <c r="G204" s="44" t="s">
        <v>183</v>
      </c>
      <c r="H204" s="44" t="s">
        <v>183</v>
      </c>
      <c r="I204" s="44" t="s">
        <v>183</v>
      </c>
      <c r="J204" s="44" t="s">
        <v>183</v>
      </c>
      <c r="K204" s="44" t="s">
        <v>183</v>
      </c>
      <c r="L204" s="44" t="s">
        <v>183</v>
      </c>
      <c r="M204" s="44" t="s">
        <v>183</v>
      </c>
      <c r="N204" s="44" t="s">
        <v>183</v>
      </c>
      <c r="O204" s="44" t="s">
        <v>183</v>
      </c>
      <c r="P204" s="44" t="s">
        <v>183</v>
      </c>
      <c r="Q204" s="44" t="s">
        <v>183</v>
      </c>
      <c r="R204" s="44" t="s">
        <v>183</v>
      </c>
      <c r="S204" s="44" t="s">
        <v>183</v>
      </c>
      <c r="T204" s="44" t="s">
        <v>183</v>
      </c>
      <c r="U204" s="44" t="s">
        <v>183</v>
      </c>
      <c r="V204" s="44" t="s">
        <v>182</v>
      </c>
      <c r="W204" s="44" t="s">
        <v>182</v>
      </c>
      <c r="X204" s="44" t="s">
        <v>182</v>
      </c>
      <c r="Y204" s="44" t="s">
        <v>182</v>
      </c>
      <c r="Z204" s="44" t="s">
        <v>182</v>
      </c>
      <c r="AA204" s="44" t="s">
        <v>182</v>
      </c>
      <c r="AB204" s="44" t="s">
        <v>182</v>
      </c>
      <c r="AC204" s="44" t="s">
        <v>182</v>
      </c>
      <c r="AD204" s="44" t="s">
        <v>182</v>
      </c>
      <c r="AE204" s="44" t="s">
        <v>183</v>
      </c>
      <c r="AF204" s="44" t="s">
        <v>183</v>
      </c>
      <c r="AG204" s="44" t="s">
        <v>183</v>
      </c>
      <c r="AH204" s="44" t="s">
        <v>183</v>
      </c>
      <c r="AI204" s="44" t="s">
        <v>183</v>
      </c>
      <c r="AJ204" s="44" t="s">
        <v>183</v>
      </c>
      <c r="AK204" s="44" t="s">
        <v>183</v>
      </c>
      <c r="AL204" s="44" t="s">
        <v>183</v>
      </c>
      <c r="AM204" s="44" t="s">
        <v>183</v>
      </c>
      <c r="AN204" s="44" t="s">
        <v>183</v>
      </c>
      <c r="AO204" s="44" t="s">
        <v>183</v>
      </c>
      <c r="AP204" s="44" t="s">
        <v>183</v>
      </c>
      <c r="AQ204" s="44" t="s">
        <v>183</v>
      </c>
      <c r="AR204" s="44" t="s">
        <v>183</v>
      </c>
      <c r="AS204" s="44" t="s">
        <v>183</v>
      </c>
      <c r="AT204" s="44" t="s">
        <v>183</v>
      </c>
      <c r="AU204" s="44" t="s">
        <v>183</v>
      </c>
      <c r="AV204" s="44" t="s">
        <v>183</v>
      </c>
      <c r="AW204" s="44" t="s">
        <v>183</v>
      </c>
      <c r="AX204" s="44" t="s">
        <v>183</v>
      </c>
      <c r="AY204" s="44" t="s">
        <v>183</v>
      </c>
      <c r="AZ204" s="44" t="s">
        <v>183</v>
      </c>
      <c r="BA204" s="44" t="s">
        <v>183</v>
      </c>
      <c r="BB204" s="44" t="s">
        <v>183</v>
      </c>
      <c r="BC204" s="44" t="s">
        <v>183</v>
      </c>
      <c r="BD204" s="44" t="s">
        <v>463</v>
      </c>
      <c r="BE204" s="44" t="s">
        <v>185</v>
      </c>
      <c r="BF204" s="44" t="s">
        <v>149</v>
      </c>
      <c r="BG204" s="44"/>
      <c r="BH204" s="44"/>
      <c r="BI204" s="44"/>
      <c r="BJ204" s="44"/>
      <c r="BK204" s="44"/>
      <c r="BL204" s="44"/>
      <c r="BM204" s="44"/>
      <c r="BN204" s="44"/>
      <c r="BO204" s="44"/>
      <c r="BP204" s="44"/>
      <c r="BQ204" s="44"/>
    </row>
    <row r="205" spans="1:69" ht="13" customHeight="1">
      <c r="A205" s="1" t="s">
        <v>464</v>
      </c>
      <c r="B205" s="43">
        <v>45942</v>
      </c>
      <c r="C205" s="44" t="s">
        <v>188</v>
      </c>
      <c r="D205" s="44" t="s">
        <v>192</v>
      </c>
      <c r="E205" s="44" t="s">
        <v>338</v>
      </c>
      <c r="F205" s="44"/>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c r="AE205" s="44"/>
      <c r="AF205" s="44"/>
      <c r="AG205" s="44"/>
      <c r="AH205" s="44"/>
      <c r="AI205" s="44"/>
      <c r="AJ205" s="44"/>
      <c r="AK205" s="44"/>
      <c r="AL205" s="44"/>
      <c r="AM205" s="44"/>
      <c r="AN205" s="44"/>
      <c r="AO205" s="44"/>
      <c r="AP205" s="44"/>
      <c r="AQ205" s="44"/>
      <c r="AR205" s="44"/>
      <c r="AS205" s="44"/>
      <c r="AT205" s="44"/>
      <c r="AU205" s="44"/>
      <c r="AV205" s="44"/>
      <c r="AW205" s="44"/>
      <c r="AX205" s="44"/>
      <c r="AY205" s="44"/>
      <c r="AZ205" s="44"/>
      <c r="BA205" s="44"/>
      <c r="BB205" s="44"/>
      <c r="BC205" s="44"/>
      <c r="BD205" s="44"/>
      <c r="BE205" s="44" t="s">
        <v>149</v>
      </c>
      <c r="BF205" s="44" t="s">
        <v>149</v>
      </c>
      <c r="BG205" s="44" t="s">
        <v>339</v>
      </c>
      <c r="BH205" s="44"/>
      <c r="BI205" s="44"/>
      <c r="BJ205" s="44"/>
      <c r="BK205" s="44"/>
      <c r="BL205" s="44"/>
      <c r="BM205" s="44"/>
      <c r="BN205" s="44"/>
      <c r="BO205" s="44"/>
      <c r="BP205" s="44"/>
      <c r="BQ205" s="44"/>
    </row>
    <row r="206" spans="1:69" ht="13" customHeight="1">
      <c r="A206" s="1" t="s">
        <v>465</v>
      </c>
    </row>
    <row r="207" spans="1:69" ht="13" customHeight="1">
      <c r="A207" s="1" t="s">
        <v>466</v>
      </c>
      <c r="B207" s="43">
        <v>45942</v>
      </c>
      <c r="C207" s="44" t="s">
        <v>185</v>
      </c>
      <c r="D207" s="44" t="s">
        <v>192</v>
      </c>
      <c r="E207" s="44" t="s">
        <v>181</v>
      </c>
      <c r="F207" s="44" t="s">
        <v>183</v>
      </c>
      <c r="G207" s="44" t="s">
        <v>182</v>
      </c>
      <c r="H207" s="44" t="s">
        <v>183</v>
      </c>
      <c r="I207" s="44" t="s">
        <v>182</v>
      </c>
      <c r="J207" s="44" t="s">
        <v>183</v>
      </c>
      <c r="K207" s="44" t="s">
        <v>182</v>
      </c>
      <c r="L207" s="44" t="s">
        <v>182</v>
      </c>
      <c r="M207" s="44" t="s">
        <v>182</v>
      </c>
      <c r="N207" s="44" t="s">
        <v>182</v>
      </c>
      <c r="O207" s="44" t="s">
        <v>182</v>
      </c>
      <c r="P207" s="44" t="s">
        <v>183</v>
      </c>
      <c r="Q207" s="44" t="s">
        <v>182</v>
      </c>
      <c r="R207" s="44" t="s">
        <v>182</v>
      </c>
      <c r="S207" s="44" t="s">
        <v>182</v>
      </c>
      <c r="T207" s="44" t="s">
        <v>182</v>
      </c>
      <c r="U207" s="44" t="s">
        <v>182</v>
      </c>
      <c r="V207" s="44" t="s">
        <v>183</v>
      </c>
      <c r="W207" s="44" t="s">
        <v>182</v>
      </c>
      <c r="X207" s="44" t="s">
        <v>182</v>
      </c>
      <c r="Y207" s="44" t="s">
        <v>182</v>
      </c>
      <c r="Z207" s="44" t="s">
        <v>183</v>
      </c>
      <c r="AA207" s="44" t="s">
        <v>182</v>
      </c>
      <c r="AB207" s="44" t="s">
        <v>183</v>
      </c>
      <c r="AC207" s="44" t="s">
        <v>182</v>
      </c>
      <c r="AD207" s="44" t="s">
        <v>183</v>
      </c>
      <c r="AE207" s="44" t="s">
        <v>182</v>
      </c>
      <c r="AF207" s="44" t="s">
        <v>183</v>
      </c>
      <c r="AG207" s="44" t="s">
        <v>182</v>
      </c>
      <c r="AH207" s="44" t="s">
        <v>183</v>
      </c>
      <c r="AI207" s="44" t="s">
        <v>182</v>
      </c>
      <c r="AJ207" s="44" t="s">
        <v>183</v>
      </c>
      <c r="AK207" s="44" t="s">
        <v>182</v>
      </c>
      <c r="AL207" s="44" t="s">
        <v>183</v>
      </c>
      <c r="AM207" s="44" t="s">
        <v>182</v>
      </c>
      <c r="AN207" s="44" t="s">
        <v>183</v>
      </c>
      <c r="AO207" s="44" t="s">
        <v>182</v>
      </c>
      <c r="AP207" s="44" t="s">
        <v>183</v>
      </c>
      <c r="AQ207" s="44" t="s">
        <v>182</v>
      </c>
      <c r="AR207" s="44" t="s">
        <v>183</v>
      </c>
      <c r="AS207" s="44" t="s">
        <v>182</v>
      </c>
      <c r="AT207" s="44" t="s">
        <v>183</v>
      </c>
      <c r="AU207" s="44" t="s">
        <v>182</v>
      </c>
      <c r="AV207" s="44" t="s">
        <v>182</v>
      </c>
      <c r="AW207" s="44" t="s">
        <v>182</v>
      </c>
      <c r="AX207" s="44" t="s">
        <v>183</v>
      </c>
      <c r="AY207" s="44" t="s">
        <v>182</v>
      </c>
      <c r="AZ207" s="44" t="s">
        <v>183</v>
      </c>
      <c r="BA207" s="44" t="s">
        <v>182</v>
      </c>
      <c r="BB207" s="44" t="s">
        <v>182</v>
      </c>
      <c r="BC207" s="44" t="s">
        <v>182</v>
      </c>
      <c r="BD207" s="44"/>
      <c r="BE207" s="44" t="s">
        <v>149</v>
      </c>
      <c r="BF207" s="44" t="s">
        <v>149</v>
      </c>
      <c r="BG207" s="44"/>
      <c r="BH207" s="44"/>
      <c r="BI207" s="44"/>
      <c r="BJ207" s="44"/>
      <c r="BK207" s="44"/>
      <c r="BL207" s="44"/>
      <c r="BM207" s="44"/>
      <c r="BN207" s="44"/>
      <c r="BO207" s="44"/>
      <c r="BP207" s="44"/>
      <c r="BQ207" s="44"/>
    </row>
    <row r="208" spans="1:69" ht="13" customHeight="1">
      <c r="A208" s="1" t="s">
        <v>467</v>
      </c>
      <c r="B208" s="43">
        <v>45933</v>
      </c>
      <c r="C208" s="44" t="s">
        <v>188</v>
      </c>
      <c r="D208" s="44" t="s">
        <v>192</v>
      </c>
      <c r="E208" s="44" t="s">
        <v>181</v>
      </c>
      <c r="F208" s="44" t="s">
        <v>182</v>
      </c>
      <c r="G208" s="44" t="s">
        <v>182</v>
      </c>
      <c r="H208" s="44" t="s">
        <v>182</v>
      </c>
      <c r="I208" s="44" t="s">
        <v>182</v>
      </c>
      <c r="J208" s="44" t="s">
        <v>182</v>
      </c>
      <c r="K208" s="44" t="s">
        <v>182</v>
      </c>
      <c r="L208" s="44" t="s">
        <v>182</v>
      </c>
      <c r="M208" s="44" t="s">
        <v>182</v>
      </c>
      <c r="N208" s="44" t="s">
        <v>182</v>
      </c>
      <c r="O208" s="44" t="s">
        <v>182</v>
      </c>
      <c r="P208" s="44" t="s">
        <v>182</v>
      </c>
      <c r="Q208" s="44" t="s">
        <v>182</v>
      </c>
      <c r="R208" s="44" t="s">
        <v>182</v>
      </c>
      <c r="S208" s="44" t="s">
        <v>182</v>
      </c>
      <c r="T208" s="44" t="s">
        <v>182</v>
      </c>
      <c r="U208" s="44" t="s">
        <v>182</v>
      </c>
      <c r="V208" s="44" t="s">
        <v>182</v>
      </c>
      <c r="W208" s="44" t="s">
        <v>182</v>
      </c>
      <c r="X208" s="44" t="s">
        <v>182</v>
      </c>
      <c r="Y208" s="44" t="s">
        <v>182</v>
      </c>
      <c r="Z208" s="44" t="s">
        <v>182</v>
      </c>
      <c r="AA208" s="44" t="s">
        <v>182</v>
      </c>
      <c r="AB208" s="44" t="s">
        <v>183</v>
      </c>
      <c r="AC208" s="44" t="s">
        <v>183</v>
      </c>
      <c r="AD208" s="44" t="s">
        <v>183</v>
      </c>
      <c r="AE208" s="44" t="s">
        <v>183</v>
      </c>
      <c r="AF208" s="44" t="s">
        <v>183</v>
      </c>
      <c r="AG208" s="44" t="s">
        <v>183</v>
      </c>
      <c r="AH208" s="44" t="s">
        <v>183</v>
      </c>
      <c r="AI208" s="44" t="s">
        <v>183</v>
      </c>
      <c r="AJ208" s="44" t="s">
        <v>183</v>
      </c>
      <c r="AK208" s="44" t="s">
        <v>183</v>
      </c>
      <c r="AL208" s="44" t="s">
        <v>183</v>
      </c>
      <c r="AM208" s="44" t="s">
        <v>183</v>
      </c>
      <c r="AN208" s="44" t="s">
        <v>183</v>
      </c>
      <c r="AO208" s="44" t="s">
        <v>183</v>
      </c>
      <c r="AP208" s="44" t="s">
        <v>183</v>
      </c>
      <c r="AQ208" s="44" t="s">
        <v>183</v>
      </c>
      <c r="AR208" s="44" t="s">
        <v>183</v>
      </c>
      <c r="AS208" s="44" t="s">
        <v>183</v>
      </c>
      <c r="AT208" s="44" t="s">
        <v>182</v>
      </c>
      <c r="AU208" s="44" t="s">
        <v>182</v>
      </c>
      <c r="AV208" s="44" t="s">
        <v>182</v>
      </c>
      <c r="AW208" s="44" t="s">
        <v>182</v>
      </c>
      <c r="AX208" s="44" t="s">
        <v>182</v>
      </c>
      <c r="AY208" s="44" t="s">
        <v>182</v>
      </c>
      <c r="AZ208" s="44" t="s">
        <v>182</v>
      </c>
      <c r="BA208" s="44" t="s">
        <v>182</v>
      </c>
      <c r="BB208" s="44" t="s">
        <v>182</v>
      </c>
      <c r="BC208" s="44" t="s">
        <v>182</v>
      </c>
      <c r="BD208" s="44"/>
      <c r="BE208" s="44" t="s">
        <v>149</v>
      </c>
      <c r="BF208" s="44" t="s">
        <v>149</v>
      </c>
      <c r="BG208" s="44"/>
      <c r="BH208" s="44"/>
      <c r="BI208" s="44"/>
      <c r="BJ208" s="44"/>
      <c r="BK208" s="44"/>
      <c r="BL208" s="44"/>
      <c r="BM208" s="44"/>
      <c r="BN208" s="44"/>
      <c r="BO208" s="44"/>
      <c r="BP208" s="44"/>
      <c r="BQ208" s="44"/>
    </row>
    <row r="209" spans="1:69" ht="13">
      <c r="A209" s="1" t="s">
        <v>468</v>
      </c>
      <c r="B209" s="43">
        <v>45934</v>
      </c>
      <c r="C209" s="44" t="s">
        <v>188</v>
      </c>
      <c r="D209" s="44" t="s">
        <v>187</v>
      </c>
      <c r="E209" s="44" t="s">
        <v>181</v>
      </c>
      <c r="F209" s="44" t="s">
        <v>182</v>
      </c>
      <c r="G209" s="44" t="s">
        <v>182</v>
      </c>
      <c r="H209" s="44" t="s">
        <v>183</v>
      </c>
      <c r="I209" s="44" t="s">
        <v>183</v>
      </c>
      <c r="J209" s="44" t="s">
        <v>182</v>
      </c>
      <c r="K209" s="44" t="s">
        <v>182</v>
      </c>
      <c r="L209" s="44" t="s">
        <v>183</v>
      </c>
      <c r="M209" s="44" t="s">
        <v>183</v>
      </c>
      <c r="N209" s="44" t="s">
        <v>183</v>
      </c>
      <c r="O209" s="44" t="s">
        <v>183</v>
      </c>
      <c r="P209" s="44" t="s">
        <v>182</v>
      </c>
      <c r="Q209" s="44" t="s">
        <v>182</v>
      </c>
      <c r="R209" s="44" t="s">
        <v>183</v>
      </c>
      <c r="S209" s="44" t="s">
        <v>183</v>
      </c>
      <c r="T209" s="44" t="s">
        <v>182</v>
      </c>
      <c r="U209" s="44" t="s">
        <v>182</v>
      </c>
      <c r="V209" s="44" t="s">
        <v>182</v>
      </c>
      <c r="W209" s="44" t="s">
        <v>182</v>
      </c>
      <c r="X209" s="44" t="s">
        <v>182</v>
      </c>
      <c r="Y209" s="44" t="s">
        <v>182</v>
      </c>
      <c r="Z209" s="44" t="s">
        <v>183</v>
      </c>
      <c r="AA209" s="44" t="s">
        <v>183</v>
      </c>
      <c r="AB209" s="44" t="s">
        <v>183</v>
      </c>
      <c r="AC209" s="44" t="s">
        <v>183</v>
      </c>
      <c r="AD209" s="44" t="s">
        <v>183</v>
      </c>
      <c r="AE209" s="44" t="s">
        <v>183</v>
      </c>
      <c r="AF209" s="44" t="s">
        <v>182</v>
      </c>
      <c r="AG209" s="44" t="s">
        <v>182</v>
      </c>
      <c r="AH209" s="44" t="s">
        <v>183</v>
      </c>
      <c r="AI209" s="44" t="s">
        <v>183</v>
      </c>
      <c r="AJ209" s="44" t="s">
        <v>182</v>
      </c>
      <c r="AK209" s="44" t="s">
        <v>182</v>
      </c>
      <c r="AL209" s="44" t="s">
        <v>183</v>
      </c>
      <c r="AM209" s="44" t="s">
        <v>183</v>
      </c>
      <c r="AN209" s="44" t="s">
        <v>183</v>
      </c>
      <c r="AO209" s="44" t="s">
        <v>183</v>
      </c>
      <c r="AP209" s="44" t="s">
        <v>183</v>
      </c>
      <c r="AQ209" s="44" t="s">
        <v>183</v>
      </c>
      <c r="AR209" s="44" t="s">
        <v>182</v>
      </c>
      <c r="AS209" s="44" t="s">
        <v>182</v>
      </c>
      <c r="AT209" s="44" t="s">
        <v>183</v>
      </c>
      <c r="AU209" s="44" t="s">
        <v>183</v>
      </c>
      <c r="AV209" s="44" t="s">
        <v>182</v>
      </c>
      <c r="AW209" s="44" t="s">
        <v>182</v>
      </c>
      <c r="AX209" s="44" t="s">
        <v>183</v>
      </c>
      <c r="AY209" s="44" t="s">
        <v>183</v>
      </c>
      <c r="AZ209" s="44" t="s">
        <v>182</v>
      </c>
      <c r="BA209" s="44" t="s">
        <v>182</v>
      </c>
      <c r="BB209" s="44" t="s">
        <v>183</v>
      </c>
      <c r="BC209" s="44" t="s">
        <v>183</v>
      </c>
      <c r="BD209" s="44" t="s">
        <v>469</v>
      </c>
      <c r="BE209" s="44" t="s">
        <v>188</v>
      </c>
      <c r="BF209" s="44" t="s">
        <v>188</v>
      </c>
      <c r="BG209" s="44"/>
      <c r="BH209" s="44"/>
      <c r="BI209" s="44"/>
      <c r="BJ209" s="44"/>
      <c r="BK209" s="44"/>
      <c r="BL209" s="44"/>
      <c r="BM209" s="44"/>
      <c r="BN209" s="44"/>
      <c r="BO209" s="44"/>
      <c r="BP209" s="44"/>
      <c r="BQ209" s="44"/>
    </row>
    <row r="210" spans="1:69" ht="13">
      <c r="A210" s="1" t="s">
        <v>470</v>
      </c>
      <c r="B210" s="43">
        <v>45937</v>
      </c>
      <c r="C210" s="44" t="s">
        <v>188</v>
      </c>
      <c r="D210" s="44" t="s">
        <v>192</v>
      </c>
      <c r="E210" s="44" t="s">
        <v>181</v>
      </c>
      <c r="F210" s="44" t="s">
        <v>183</v>
      </c>
      <c r="G210" s="44" t="s">
        <v>182</v>
      </c>
      <c r="H210" s="44" t="s">
        <v>182</v>
      </c>
      <c r="I210" s="44" t="s">
        <v>182</v>
      </c>
      <c r="J210" s="44" t="s">
        <v>183</v>
      </c>
      <c r="K210" s="44" t="s">
        <v>182</v>
      </c>
      <c r="L210" s="44" t="s">
        <v>182</v>
      </c>
      <c r="M210" s="44" t="s">
        <v>182</v>
      </c>
      <c r="N210" s="44" t="s">
        <v>183</v>
      </c>
      <c r="O210" s="44" t="s">
        <v>182</v>
      </c>
      <c r="P210" s="44" t="s">
        <v>182</v>
      </c>
      <c r="Q210" s="44" t="s">
        <v>182</v>
      </c>
      <c r="R210" s="44" t="s">
        <v>182</v>
      </c>
      <c r="S210" s="44" t="s">
        <v>182</v>
      </c>
      <c r="T210" s="44" t="s">
        <v>182</v>
      </c>
      <c r="U210" s="44" t="s">
        <v>182</v>
      </c>
      <c r="V210" s="44" t="s">
        <v>182</v>
      </c>
      <c r="W210" s="44" t="s">
        <v>182</v>
      </c>
      <c r="X210" s="44" t="s">
        <v>182</v>
      </c>
      <c r="Y210" s="44" t="s">
        <v>182</v>
      </c>
      <c r="Z210" s="44" t="s">
        <v>183</v>
      </c>
      <c r="AA210" s="44" t="s">
        <v>182</v>
      </c>
      <c r="AB210" s="44" t="s">
        <v>182</v>
      </c>
      <c r="AC210" s="44" t="s">
        <v>182</v>
      </c>
      <c r="AD210" s="44" t="s">
        <v>183</v>
      </c>
      <c r="AE210" s="44" t="s">
        <v>182</v>
      </c>
      <c r="AF210" s="44" t="s">
        <v>182</v>
      </c>
      <c r="AG210" s="44" t="s">
        <v>182</v>
      </c>
      <c r="AH210" s="44" t="s">
        <v>182</v>
      </c>
      <c r="AI210" s="44" t="s">
        <v>182</v>
      </c>
      <c r="AJ210" s="44" t="s">
        <v>182</v>
      </c>
      <c r="AK210" s="44" t="s">
        <v>182</v>
      </c>
      <c r="AL210" s="44" t="s">
        <v>183</v>
      </c>
      <c r="AM210" s="44" t="s">
        <v>182</v>
      </c>
      <c r="AN210" s="44" t="s">
        <v>182</v>
      </c>
      <c r="AO210" s="44" t="s">
        <v>182</v>
      </c>
      <c r="AP210" s="44" t="s">
        <v>183</v>
      </c>
      <c r="AQ210" s="44" t="s">
        <v>182</v>
      </c>
      <c r="AR210" s="44" t="s">
        <v>182</v>
      </c>
      <c r="AS210" s="44" t="s">
        <v>182</v>
      </c>
      <c r="AT210" s="44" t="s">
        <v>183</v>
      </c>
      <c r="AU210" s="44" t="s">
        <v>182</v>
      </c>
      <c r="AV210" s="44" t="s">
        <v>182</v>
      </c>
      <c r="AW210" s="44" t="s">
        <v>182</v>
      </c>
      <c r="AX210" s="44" t="s">
        <v>183</v>
      </c>
      <c r="AY210" s="44" t="s">
        <v>182</v>
      </c>
      <c r="AZ210" s="44" t="s">
        <v>182</v>
      </c>
      <c r="BA210" s="44" t="s">
        <v>182</v>
      </c>
      <c r="BB210" s="44" t="s">
        <v>183</v>
      </c>
      <c r="BC210" s="44" t="s">
        <v>182</v>
      </c>
      <c r="BD210" s="44" t="s">
        <v>471</v>
      </c>
      <c r="BE210" s="44" t="s">
        <v>149</v>
      </c>
      <c r="BF210" s="44" t="s">
        <v>149</v>
      </c>
      <c r="BG210" s="44"/>
      <c r="BH210" s="44"/>
      <c r="BI210" s="44"/>
      <c r="BJ210" s="44"/>
      <c r="BK210" s="44"/>
      <c r="BL210" s="44"/>
      <c r="BM210" s="44"/>
      <c r="BN210" s="44"/>
      <c r="BO210" s="44"/>
      <c r="BP210" s="44"/>
      <c r="BQ210" s="44"/>
    </row>
    <row r="211" spans="1:69" ht="13" customHeight="1">
      <c r="A211" s="1" t="s">
        <v>472</v>
      </c>
      <c r="B211" s="43">
        <v>45935</v>
      </c>
      <c r="C211" s="44" t="s">
        <v>185</v>
      </c>
      <c r="D211" s="44" t="s">
        <v>205</v>
      </c>
      <c r="E211" s="44" t="s">
        <v>181</v>
      </c>
      <c r="F211" s="44" t="s">
        <v>183</v>
      </c>
      <c r="G211" s="44" t="s">
        <v>183</v>
      </c>
      <c r="H211" s="44" t="s">
        <v>183</v>
      </c>
      <c r="I211" s="44" t="s">
        <v>183</v>
      </c>
      <c r="J211" s="44" t="s">
        <v>183</v>
      </c>
      <c r="K211" s="44" t="s">
        <v>183</v>
      </c>
      <c r="L211" s="44" t="s">
        <v>183</v>
      </c>
      <c r="M211" s="44" t="s">
        <v>183</v>
      </c>
      <c r="N211" s="44" t="s">
        <v>183</v>
      </c>
      <c r="O211" s="44" t="s">
        <v>183</v>
      </c>
      <c r="P211" s="44" t="s">
        <v>183</v>
      </c>
      <c r="Q211" s="44" t="s">
        <v>183</v>
      </c>
      <c r="R211" s="44" t="s">
        <v>183</v>
      </c>
      <c r="S211" s="44" t="s">
        <v>183</v>
      </c>
      <c r="T211" s="44" t="s">
        <v>183</v>
      </c>
      <c r="U211" s="44" t="s">
        <v>183</v>
      </c>
      <c r="V211" s="44" t="s">
        <v>183</v>
      </c>
      <c r="W211" s="44" t="s">
        <v>183</v>
      </c>
      <c r="X211" s="44" t="s">
        <v>183</v>
      </c>
      <c r="Y211" s="44" t="s">
        <v>183</v>
      </c>
      <c r="Z211" s="44" t="s">
        <v>183</v>
      </c>
      <c r="AA211" s="44" t="s">
        <v>183</v>
      </c>
      <c r="AB211" s="44" t="s">
        <v>183</v>
      </c>
      <c r="AC211" s="44" t="s">
        <v>183</v>
      </c>
      <c r="AD211" s="44" t="s">
        <v>183</v>
      </c>
      <c r="AE211" s="44" t="s">
        <v>183</v>
      </c>
      <c r="AF211" s="44" t="s">
        <v>183</v>
      </c>
      <c r="AG211" s="44" t="s">
        <v>183</v>
      </c>
      <c r="AH211" s="44" t="s">
        <v>183</v>
      </c>
      <c r="AI211" s="44" t="s">
        <v>183</v>
      </c>
      <c r="AJ211" s="44" t="s">
        <v>183</v>
      </c>
      <c r="AK211" s="44" t="s">
        <v>183</v>
      </c>
      <c r="AL211" s="44" t="s">
        <v>183</v>
      </c>
      <c r="AM211" s="44" t="s">
        <v>183</v>
      </c>
      <c r="AN211" s="44" t="s">
        <v>183</v>
      </c>
      <c r="AO211" s="44" t="s">
        <v>183</v>
      </c>
      <c r="AP211" s="44" t="s">
        <v>183</v>
      </c>
      <c r="AQ211" s="44" t="s">
        <v>183</v>
      </c>
      <c r="AR211" s="44" t="s">
        <v>183</v>
      </c>
      <c r="AS211" s="44" t="s">
        <v>183</v>
      </c>
      <c r="AT211" s="44" t="s">
        <v>183</v>
      </c>
      <c r="AU211" s="44" t="s">
        <v>183</v>
      </c>
      <c r="AV211" s="44" t="s">
        <v>183</v>
      </c>
      <c r="AW211" s="44" t="s">
        <v>183</v>
      </c>
      <c r="AX211" s="44" t="s">
        <v>183</v>
      </c>
      <c r="AY211" s="44" t="s">
        <v>183</v>
      </c>
      <c r="AZ211" s="44" t="s">
        <v>183</v>
      </c>
      <c r="BA211" s="44" t="s">
        <v>183</v>
      </c>
      <c r="BB211" s="44" t="s">
        <v>183</v>
      </c>
      <c r="BC211" s="44" t="s">
        <v>183</v>
      </c>
      <c r="BD211" s="44"/>
      <c r="BE211" s="44" t="s">
        <v>185</v>
      </c>
      <c r="BF211" s="44" t="s">
        <v>185</v>
      </c>
      <c r="BG211" s="44"/>
      <c r="BH211" s="44"/>
      <c r="BI211" s="44"/>
      <c r="BJ211" s="44"/>
      <c r="BK211" s="44"/>
      <c r="BL211" s="44"/>
      <c r="BM211" s="44"/>
      <c r="BN211" s="44"/>
      <c r="BO211" s="44"/>
      <c r="BP211" s="44"/>
      <c r="BQ211" s="44"/>
    </row>
    <row r="212" spans="1:69" ht="13" customHeight="1">
      <c r="A212" s="1" t="s">
        <v>473</v>
      </c>
      <c r="B212" s="43"/>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44"/>
      <c r="AH212" s="44"/>
      <c r="AI212" s="44"/>
      <c r="AJ212" s="44"/>
      <c r="AK212" s="44"/>
      <c r="AL212" s="44"/>
      <c r="AM212" s="44"/>
      <c r="AN212" s="44"/>
      <c r="AO212" s="44"/>
      <c r="AP212" s="44"/>
      <c r="AQ212" s="44"/>
      <c r="AR212" s="44"/>
      <c r="AS212" s="44"/>
      <c r="AT212" s="44"/>
      <c r="AU212" s="44"/>
      <c r="AV212" s="44"/>
      <c r="AW212" s="44"/>
      <c r="AX212" s="44"/>
      <c r="AY212" s="44"/>
      <c r="AZ212" s="44"/>
      <c r="BA212" s="44"/>
      <c r="BB212" s="44"/>
      <c r="BC212" s="44"/>
      <c r="BD212" s="44"/>
      <c r="BE212" s="44"/>
      <c r="BF212" s="44"/>
      <c r="BG212" s="44"/>
      <c r="BH212" s="44"/>
      <c r="BI212" s="44"/>
      <c r="BJ212" s="44"/>
      <c r="BK212" s="44"/>
      <c r="BL212" s="44"/>
      <c r="BM212" s="44"/>
      <c r="BN212" s="44"/>
      <c r="BO212" s="44"/>
      <c r="BP212" s="44"/>
      <c r="BQ212" s="44"/>
    </row>
    <row r="213" spans="1:69" ht="13" customHeight="1">
      <c r="A213" s="1" t="s">
        <v>474</v>
      </c>
      <c r="B213" s="43"/>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c r="AD213" s="44"/>
      <c r="AE213" s="44"/>
      <c r="AF213" s="44"/>
      <c r="AG213" s="44"/>
      <c r="AH213" s="44"/>
      <c r="AI213" s="44"/>
      <c r="AJ213" s="44"/>
      <c r="AK213" s="44"/>
      <c r="AL213" s="44"/>
      <c r="AM213" s="44"/>
      <c r="AN213" s="44"/>
      <c r="AO213" s="44"/>
      <c r="AP213" s="44"/>
      <c r="AQ213" s="44"/>
      <c r="AR213" s="44"/>
      <c r="AS213" s="44"/>
      <c r="AT213" s="44"/>
      <c r="AU213" s="44"/>
      <c r="AV213" s="44"/>
      <c r="AW213" s="44"/>
      <c r="AX213" s="44"/>
      <c r="AY213" s="44"/>
      <c r="AZ213" s="44"/>
      <c r="BA213" s="44"/>
      <c r="BB213" s="44"/>
      <c r="BC213" s="44"/>
      <c r="BD213" s="44"/>
      <c r="BE213" s="44"/>
      <c r="BF213" s="44"/>
      <c r="BG213" s="44"/>
      <c r="BH213" s="44"/>
      <c r="BI213" s="44"/>
      <c r="BJ213" s="44"/>
      <c r="BK213" s="44"/>
      <c r="BL213" s="44"/>
      <c r="BM213" s="44"/>
      <c r="BN213" s="44"/>
      <c r="BO213" s="44"/>
      <c r="BP213" s="44"/>
      <c r="BQ213" s="44"/>
    </row>
    <row r="214" spans="1:69" ht="13" customHeight="1">
      <c r="A214" s="1" t="s">
        <v>475</v>
      </c>
      <c r="B214" s="36">
        <v>45945</v>
      </c>
      <c r="C214" s="1" t="s">
        <v>185</v>
      </c>
      <c r="D214" s="1" t="s">
        <v>205</v>
      </c>
      <c r="E214" s="1" t="s">
        <v>181</v>
      </c>
      <c r="F214" s="1" t="s">
        <v>183</v>
      </c>
      <c r="G214" s="1" t="s">
        <v>183</v>
      </c>
      <c r="H214" s="1" t="s">
        <v>183</v>
      </c>
      <c r="I214" s="1" t="s">
        <v>183</v>
      </c>
      <c r="J214" s="1" t="s">
        <v>183</v>
      </c>
      <c r="K214" s="1" t="s">
        <v>183</v>
      </c>
      <c r="L214" s="1" t="s">
        <v>182</v>
      </c>
      <c r="M214" s="1" t="s">
        <v>182</v>
      </c>
      <c r="N214" s="1" t="s">
        <v>182</v>
      </c>
      <c r="O214" s="1" t="s">
        <v>182</v>
      </c>
      <c r="P214" s="1" t="s">
        <v>183</v>
      </c>
      <c r="Q214" s="1" t="s">
        <v>183</v>
      </c>
      <c r="R214" s="1" t="s">
        <v>182</v>
      </c>
      <c r="S214" s="1" t="s">
        <v>183</v>
      </c>
      <c r="T214" s="1" t="s">
        <v>182</v>
      </c>
      <c r="U214" s="1" t="s">
        <v>182</v>
      </c>
      <c r="V214" s="1" t="s">
        <v>182</v>
      </c>
      <c r="W214" s="1" t="s">
        <v>182</v>
      </c>
      <c r="X214" s="1" t="s">
        <v>183</v>
      </c>
      <c r="Y214" s="1" t="s">
        <v>183</v>
      </c>
      <c r="Z214" s="1" t="s">
        <v>183</v>
      </c>
      <c r="AA214" s="1" t="s">
        <v>183</v>
      </c>
      <c r="AB214" s="1" t="s">
        <v>183</v>
      </c>
      <c r="AC214" s="1" t="s">
        <v>183</v>
      </c>
      <c r="AD214" s="1" t="s">
        <v>183</v>
      </c>
      <c r="AE214" s="1" t="s">
        <v>183</v>
      </c>
      <c r="AF214" s="1" t="s">
        <v>183</v>
      </c>
      <c r="AG214" s="1" t="s">
        <v>183</v>
      </c>
      <c r="AH214" s="1" t="s">
        <v>183</v>
      </c>
      <c r="AI214" s="1" t="s">
        <v>183</v>
      </c>
      <c r="AJ214" s="1" t="s">
        <v>183</v>
      </c>
      <c r="AK214" s="1" t="s">
        <v>183</v>
      </c>
      <c r="AL214" s="1" t="s">
        <v>183</v>
      </c>
      <c r="AM214" s="1" t="s">
        <v>183</v>
      </c>
      <c r="AN214" s="1" t="s">
        <v>183</v>
      </c>
      <c r="AO214" s="1" t="s">
        <v>183</v>
      </c>
      <c r="AP214" s="1" t="s">
        <v>183</v>
      </c>
      <c r="AQ214" s="1" t="s">
        <v>183</v>
      </c>
      <c r="AR214" s="1" t="s">
        <v>182</v>
      </c>
      <c r="AS214" s="1" t="s">
        <v>182</v>
      </c>
      <c r="AT214" s="1" t="s">
        <v>182</v>
      </c>
      <c r="AU214" s="1" t="s">
        <v>182</v>
      </c>
      <c r="AV214" s="1" t="s">
        <v>182</v>
      </c>
      <c r="AW214" s="1" t="s">
        <v>182</v>
      </c>
      <c r="AX214" s="1" t="s">
        <v>183</v>
      </c>
      <c r="AY214" s="1" t="s">
        <v>183</v>
      </c>
      <c r="AZ214" s="1" t="s">
        <v>183</v>
      </c>
      <c r="BA214" s="1" t="s">
        <v>183</v>
      </c>
      <c r="BB214" s="1" t="s">
        <v>182</v>
      </c>
      <c r="BC214" s="1" t="s">
        <v>182</v>
      </c>
      <c r="BE214" s="1" t="s">
        <v>179</v>
      </c>
      <c r="BF214" s="1" t="s">
        <v>149</v>
      </c>
    </row>
    <row r="215" spans="1:69" ht="13" customHeight="1">
      <c r="A215" s="1" t="s">
        <v>476</v>
      </c>
      <c r="B215" s="43">
        <v>45933</v>
      </c>
      <c r="C215" s="44" t="s">
        <v>188</v>
      </c>
      <c r="D215" s="44" t="s">
        <v>192</v>
      </c>
      <c r="E215" s="44" t="s">
        <v>181</v>
      </c>
      <c r="F215" s="44" t="s">
        <v>183</v>
      </c>
      <c r="G215" s="44" t="s">
        <v>183</v>
      </c>
      <c r="H215" s="44" t="s">
        <v>182</v>
      </c>
      <c r="I215" s="44" t="s">
        <v>182</v>
      </c>
      <c r="J215" s="44" t="s">
        <v>183</v>
      </c>
      <c r="K215" s="44" t="s">
        <v>183</v>
      </c>
      <c r="L215" s="44" t="s">
        <v>183</v>
      </c>
      <c r="M215" s="44" t="s">
        <v>183</v>
      </c>
      <c r="N215" s="44" t="s">
        <v>183</v>
      </c>
      <c r="O215" s="44" t="s">
        <v>183</v>
      </c>
      <c r="P215" s="44" t="s">
        <v>182</v>
      </c>
      <c r="Q215" s="44" t="s">
        <v>182</v>
      </c>
      <c r="R215" s="44" t="s">
        <v>182</v>
      </c>
      <c r="S215" s="44" t="s">
        <v>182</v>
      </c>
      <c r="T215" s="44" t="s">
        <v>182</v>
      </c>
      <c r="U215" s="44" t="s">
        <v>182</v>
      </c>
      <c r="V215" s="44" t="s">
        <v>182</v>
      </c>
      <c r="W215" s="44" t="s">
        <v>182</v>
      </c>
      <c r="X215" s="44" t="s">
        <v>183</v>
      </c>
      <c r="Y215" s="44" t="s">
        <v>183</v>
      </c>
      <c r="Z215" s="44" t="s">
        <v>183</v>
      </c>
      <c r="AA215" s="44" t="s">
        <v>183</v>
      </c>
      <c r="AB215" s="44" t="s">
        <v>183</v>
      </c>
      <c r="AC215" s="44" t="s">
        <v>183</v>
      </c>
      <c r="AD215" s="44" t="s">
        <v>183</v>
      </c>
      <c r="AE215" s="44" t="s">
        <v>183</v>
      </c>
      <c r="AF215" s="44" t="s">
        <v>183</v>
      </c>
      <c r="AG215" s="44" t="s">
        <v>183</v>
      </c>
      <c r="AH215" s="44" t="s">
        <v>183</v>
      </c>
      <c r="AI215" s="44" t="s">
        <v>183</v>
      </c>
      <c r="AJ215" s="44" t="s">
        <v>183</v>
      </c>
      <c r="AK215" s="44" t="s">
        <v>183</v>
      </c>
      <c r="AL215" s="44" t="s">
        <v>183</v>
      </c>
      <c r="AM215" s="44" t="s">
        <v>183</v>
      </c>
      <c r="AN215" s="44" t="s">
        <v>183</v>
      </c>
      <c r="AO215" s="44" t="s">
        <v>183</v>
      </c>
      <c r="AP215" s="44" t="s">
        <v>183</v>
      </c>
      <c r="AQ215" s="44" t="s">
        <v>183</v>
      </c>
      <c r="AR215" s="44" t="s">
        <v>182</v>
      </c>
      <c r="AS215" s="44" t="s">
        <v>182</v>
      </c>
      <c r="AT215" s="44" t="s">
        <v>183</v>
      </c>
      <c r="AU215" s="44" t="s">
        <v>183</v>
      </c>
      <c r="AV215" s="44" t="s">
        <v>182</v>
      </c>
      <c r="AW215" s="44" t="s">
        <v>182</v>
      </c>
      <c r="AX215" s="44" t="s">
        <v>183</v>
      </c>
      <c r="AY215" s="44" t="s">
        <v>183</v>
      </c>
      <c r="AZ215" s="44" t="s">
        <v>183</v>
      </c>
      <c r="BA215" s="44" t="s">
        <v>183</v>
      </c>
      <c r="BB215" s="44" t="s">
        <v>182</v>
      </c>
      <c r="BC215" s="44" t="s">
        <v>182</v>
      </c>
      <c r="BD215" s="44"/>
      <c r="BE215" s="44" t="s">
        <v>149</v>
      </c>
      <c r="BF215" s="44" t="s">
        <v>149</v>
      </c>
      <c r="BG215" s="44"/>
      <c r="BH215" s="44"/>
      <c r="BI215" s="44"/>
      <c r="BJ215" s="44"/>
      <c r="BK215" s="44"/>
      <c r="BL215" s="44"/>
      <c r="BM215" s="44"/>
      <c r="BN215" s="44"/>
      <c r="BO215" s="44"/>
      <c r="BP215" s="44"/>
      <c r="BQ215" s="44"/>
    </row>
    <row r="216" spans="1:69" ht="13" customHeight="1">
      <c r="A216" s="1" t="s">
        <v>477</v>
      </c>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c r="AC216" s="44"/>
      <c r="AD216" s="44"/>
      <c r="AE216" s="44"/>
      <c r="AF216" s="44"/>
      <c r="AG216" s="44"/>
      <c r="AH216" s="44"/>
      <c r="AI216" s="44"/>
      <c r="AJ216" s="44"/>
      <c r="AK216" s="44"/>
      <c r="AL216" s="44"/>
      <c r="AM216" s="44"/>
      <c r="AN216" s="44"/>
      <c r="AO216" s="44"/>
      <c r="AP216" s="44"/>
      <c r="AQ216" s="44"/>
      <c r="AR216" s="44"/>
      <c r="AS216" s="44"/>
      <c r="AT216" s="44"/>
      <c r="AU216" s="44"/>
      <c r="AV216" s="44"/>
      <c r="AW216" s="44"/>
      <c r="AX216" s="44"/>
      <c r="AY216" s="44"/>
      <c r="AZ216" s="44"/>
      <c r="BA216" s="44"/>
      <c r="BB216" s="44"/>
      <c r="BC216" s="44"/>
      <c r="BD216" s="44"/>
      <c r="BE216" s="44"/>
      <c r="BF216" s="44"/>
      <c r="BG216" s="44"/>
      <c r="BH216" s="44"/>
      <c r="BI216" s="44"/>
      <c r="BJ216" s="44"/>
      <c r="BK216" s="44"/>
      <c r="BL216" s="44"/>
      <c r="BM216" s="44"/>
      <c r="BN216" s="44"/>
      <c r="BO216" s="44"/>
      <c r="BP216" s="44"/>
      <c r="BQ216" s="44"/>
    </row>
    <row r="217" spans="1:69" ht="13" customHeight="1">
      <c r="A217" s="1" t="s">
        <v>478</v>
      </c>
      <c r="B217" s="43">
        <v>45936</v>
      </c>
      <c r="C217" s="44" t="s">
        <v>185</v>
      </c>
      <c r="D217" s="44" t="s">
        <v>192</v>
      </c>
      <c r="E217" s="44" t="s">
        <v>181</v>
      </c>
      <c r="F217" s="44" t="s">
        <v>183</v>
      </c>
      <c r="G217" s="44" t="s">
        <v>183</v>
      </c>
      <c r="H217" s="44" t="s">
        <v>183</v>
      </c>
      <c r="I217" s="44" t="s">
        <v>183</v>
      </c>
      <c r="J217" s="44" t="s">
        <v>183</v>
      </c>
      <c r="K217" s="44" t="s">
        <v>183</v>
      </c>
      <c r="L217" s="44" t="s">
        <v>183</v>
      </c>
      <c r="M217" s="44" t="s">
        <v>183</v>
      </c>
      <c r="N217" s="44" t="s">
        <v>183</v>
      </c>
      <c r="O217" s="44" t="s">
        <v>182</v>
      </c>
      <c r="P217" s="44" t="s">
        <v>183</v>
      </c>
      <c r="Q217" s="44" t="s">
        <v>183</v>
      </c>
      <c r="R217" s="44" t="s">
        <v>183</v>
      </c>
      <c r="S217" s="44" t="s">
        <v>182</v>
      </c>
      <c r="T217" s="44" t="s">
        <v>182</v>
      </c>
      <c r="U217" s="44" t="s">
        <v>183</v>
      </c>
      <c r="V217" s="44" t="s">
        <v>183</v>
      </c>
      <c r="W217" s="44" t="s">
        <v>183</v>
      </c>
      <c r="X217" s="44" t="s">
        <v>183</v>
      </c>
      <c r="Y217" s="44" t="s">
        <v>182</v>
      </c>
      <c r="Z217" s="44" t="s">
        <v>182</v>
      </c>
      <c r="AA217" s="44" t="s">
        <v>183</v>
      </c>
      <c r="AB217" s="44" t="s">
        <v>183</v>
      </c>
      <c r="AC217" s="44" t="s">
        <v>183</v>
      </c>
      <c r="AD217" s="44" t="s">
        <v>183</v>
      </c>
      <c r="AE217" s="44" t="s">
        <v>183</v>
      </c>
      <c r="AF217" s="44" t="s">
        <v>183</v>
      </c>
      <c r="AG217" s="44" t="s">
        <v>183</v>
      </c>
      <c r="AH217" s="44" t="s">
        <v>183</v>
      </c>
      <c r="AI217" s="44" t="s">
        <v>183</v>
      </c>
      <c r="AJ217" s="44" t="s">
        <v>183</v>
      </c>
      <c r="AK217" s="44" t="s">
        <v>183</v>
      </c>
      <c r="AL217" s="44" t="s">
        <v>183</v>
      </c>
      <c r="AM217" s="44" t="s">
        <v>183</v>
      </c>
      <c r="AN217" s="44" t="s">
        <v>183</v>
      </c>
      <c r="AO217" s="44" t="s">
        <v>183</v>
      </c>
      <c r="AP217" s="44" t="s">
        <v>183</v>
      </c>
      <c r="AQ217" s="44" t="s">
        <v>183</v>
      </c>
      <c r="AR217" s="44" t="s">
        <v>183</v>
      </c>
      <c r="AS217" s="44" t="s">
        <v>183</v>
      </c>
      <c r="AT217" s="44" t="s">
        <v>183</v>
      </c>
      <c r="AU217" s="44" t="s">
        <v>183</v>
      </c>
      <c r="AV217" s="44" t="s">
        <v>182</v>
      </c>
      <c r="AW217" s="44" t="s">
        <v>182</v>
      </c>
      <c r="AX217" s="44" t="s">
        <v>182</v>
      </c>
      <c r="AY217" s="44" t="s">
        <v>182</v>
      </c>
      <c r="AZ217" s="44" t="s">
        <v>182</v>
      </c>
      <c r="BA217" s="44" t="s">
        <v>182</v>
      </c>
      <c r="BB217" s="44" t="s">
        <v>182</v>
      </c>
      <c r="BC217" s="44" t="s">
        <v>182</v>
      </c>
      <c r="BD217" s="44"/>
      <c r="BE217" s="44" t="s">
        <v>149</v>
      </c>
      <c r="BF217" s="44" t="s">
        <v>149</v>
      </c>
      <c r="BG217" s="44"/>
      <c r="BH217" s="44"/>
      <c r="BI217" s="44"/>
      <c r="BJ217" s="44"/>
      <c r="BK217" s="44"/>
      <c r="BL217" s="44"/>
      <c r="BM217" s="44"/>
      <c r="BN217" s="44"/>
      <c r="BO217" s="44"/>
      <c r="BP217" s="44"/>
      <c r="BQ217" s="44"/>
    </row>
    <row r="218" spans="1:69" ht="13" customHeight="1">
      <c r="A218" s="1" t="s">
        <v>479</v>
      </c>
      <c r="B218" s="43">
        <v>45943</v>
      </c>
      <c r="C218" s="44" t="s">
        <v>185</v>
      </c>
      <c r="D218" s="44" t="s">
        <v>192</v>
      </c>
      <c r="E218" s="44" t="s">
        <v>181</v>
      </c>
      <c r="F218" s="44" t="s">
        <v>182</v>
      </c>
      <c r="G218" s="44" t="s">
        <v>183</v>
      </c>
      <c r="H218" s="44" t="s">
        <v>182</v>
      </c>
      <c r="I218" s="44" t="s">
        <v>183</v>
      </c>
      <c r="J218" s="44" t="s">
        <v>182</v>
      </c>
      <c r="K218" s="44" t="s">
        <v>183</v>
      </c>
      <c r="L218" s="44" t="s">
        <v>182</v>
      </c>
      <c r="M218" s="44" t="s">
        <v>182</v>
      </c>
      <c r="N218" s="44" t="s">
        <v>182</v>
      </c>
      <c r="O218" s="44" t="s">
        <v>183</v>
      </c>
      <c r="P218" s="44" t="s">
        <v>182</v>
      </c>
      <c r="Q218" s="44" t="s">
        <v>183</v>
      </c>
      <c r="R218" s="44" t="s">
        <v>182</v>
      </c>
      <c r="S218" s="44" t="s">
        <v>183</v>
      </c>
      <c r="T218" s="44" t="s">
        <v>182</v>
      </c>
      <c r="U218" s="44" t="s">
        <v>182</v>
      </c>
      <c r="V218" s="44" t="s">
        <v>182</v>
      </c>
      <c r="W218" s="44" t="s">
        <v>183</v>
      </c>
      <c r="X218" s="44" t="s">
        <v>182</v>
      </c>
      <c r="Y218" s="44" t="s">
        <v>183</v>
      </c>
      <c r="Z218" s="44" t="s">
        <v>182</v>
      </c>
      <c r="AA218" s="44" t="s">
        <v>183</v>
      </c>
      <c r="AB218" s="44" t="s">
        <v>182</v>
      </c>
      <c r="AC218" s="44" t="s">
        <v>183</v>
      </c>
      <c r="AD218" s="44" t="s">
        <v>182</v>
      </c>
      <c r="AE218" s="44" t="s">
        <v>183</v>
      </c>
      <c r="AF218" s="44" t="s">
        <v>182</v>
      </c>
      <c r="AG218" s="44" t="s">
        <v>183</v>
      </c>
      <c r="AH218" s="44" t="s">
        <v>182</v>
      </c>
      <c r="AI218" s="44" t="s">
        <v>183</v>
      </c>
      <c r="AJ218" s="44" t="s">
        <v>182</v>
      </c>
      <c r="AK218" s="44" t="s">
        <v>183</v>
      </c>
      <c r="AL218" s="44" t="s">
        <v>182</v>
      </c>
      <c r="AM218" s="44" t="s">
        <v>183</v>
      </c>
      <c r="AN218" s="44" t="s">
        <v>182</v>
      </c>
      <c r="AO218" s="44" t="s">
        <v>183</v>
      </c>
      <c r="AP218" s="44" t="s">
        <v>182</v>
      </c>
      <c r="AQ218" s="44" t="s">
        <v>183</v>
      </c>
      <c r="AR218" s="44" t="s">
        <v>182</v>
      </c>
      <c r="AS218" s="44" t="s">
        <v>183</v>
      </c>
      <c r="AT218" s="44" t="s">
        <v>182</v>
      </c>
      <c r="AU218" s="44" t="s">
        <v>183</v>
      </c>
      <c r="AV218" s="44" t="s">
        <v>182</v>
      </c>
      <c r="AW218" s="44" t="s">
        <v>183</v>
      </c>
      <c r="AX218" s="44" t="s">
        <v>182</v>
      </c>
      <c r="AY218" s="44" t="s">
        <v>183</v>
      </c>
      <c r="AZ218" s="44" t="s">
        <v>182</v>
      </c>
      <c r="BA218" s="44" t="s">
        <v>183</v>
      </c>
      <c r="BB218" s="44" t="s">
        <v>182</v>
      </c>
      <c r="BC218" s="44" t="s">
        <v>182</v>
      </c>
      <c r="BD218" s="44"/>
      <c r="BE218" s="44" t="s">
        <v>185</v>
      </c>
      <c r="BF218" s="44" t="s">
        <v>179</v>
      </c>
      <c r="BG218" s="44"/>
      <c r="BH218" s="44"/>
      <c r="BI218" s="44"/>
      <c r="BJ218" s="44"/>
      <c r="BK218" s="44"/>
      <c r="BL218" s="44"/>
      <c r="BM218" s="44"/>
      <c r="BN218" s="44"/>
      <c r="BO218" s="44"/>
      <c r="BP218" s="44"/>
      <c r="BQ218" s="44"/>
    </row>
    <row r="219" spans="1:69" ht="13" customHeight="1">
      <c r="A219" s="1" t="s">
        <v>480</v>
      </c>
      <c r="B219" s="43">
        <v>45935</v>
      </c>
      <c r="C219" s="44" t="s">
        <v>185</v>
      </c>
      <c r="D219" s="44" t="s">
        <v>205</v>
      </c>
      <c r="E219" s="44" t="s">
        <v>181</v>
      </c>
      <c r="F219" s="44" t="s">
        <v>182</v>
      </c>
      <c r="G219" s="44" t="s">
        <v>182</v>
      </c>
      <c r="H219" s="44" t="s">
        <v>182</v>
      </c>
      <c r="I219" s="44" t="s">
        <v>182</v>
      </c>
      <c r="J219" s="44" t="s">
        <v>182</v>
      </c>
      <c r="K219" s="44" t="s">
        <v>182</v>
      </c>
      <c r="L219" s="44" t="s">
        <v>183</v>
      </c>
      <c r="M219" s="44" t="s">
        <v>183</v>
      </c>
      <c r="N219" s="44" t="s">
        <v>182</v>
      </c>
      <c r="O219" s="44" t="s">
        <v>182</v>
      </c>
      <c r="P219" s="44" t="s">
        <v>182</v>
      </c>
      <c r="Q219" s="44" t="s">
        <v>182</v>
      </c>
      <c r="R219" s="44" t="s">
        <v>183</v>
      </c>
      <c r="S219" s="44" t="s">
        <v>183</v>
      </c>
      <c r="T219" s="44" t="s">
        <v>182</v>
      </c>
      <c r="U219" s="44" t="s">
        <v>182</v>
      </c>
      <c r="V219" s="44" t="s">
        <v>182</v>
      </c>
      <c r="W219" s="44" t="s">
        <v>182</v>
      </c>
      <c r="X219" s="44" t="s">
        <v>182</v>
      </c>
      <c r="Y219" s="44" t="s">
        <v>182</v>
      </c>
      <c r="Z219" s="44" t="s">
        <v>182</v>
      </c>
      <c r="AA219" s="44" t="s">
        <v>182</v>
      </c>
      <c r="AB219" s="44" t="s">
        <v>182</v>
      </c>
      <c r="AC219" s="44" t="s">
        <v>182</v>
      </c>
      <c r="AD219" s="44" t="s">
        <v>183</v>
      </c>
      <c r="AE219" s="44" t="s">
        <v>183</v>
      </c>
      <c r="AF219" s="44" t="s">
        <v>182</v>
      </c>
      <c r="AG219" s="44" t="s">
        <v>182</v>
      </c>
      <c r="AH219" s="44" t="s">
        <v>182</v>
      </c>
      <c r="AI219" s="44" t="s">
        <v>182</v>
      </c>
      <c r="AJ219" s="44" t="s">
        <v>183</v>
      </c>
      <c r="AK219" s="44" t="s">
        <v>183</v>
      </c>
      <c r="AL219" s="44" t="s">
        <v>182</v>
      </c>
      <c r="AM219" s="44" t="s">
        <v>182</v>
      </c>
      <c r="AN219" s="44" t="s">
        <v>182</v>
      </c>
      <c r="AO219" s="44" t="s">
        <v>182</v>
      </c>
      <c r="AP219" s="44" t="s">
        <v>183</v>
      </c>
      <c r="AQ219" s="44" t="s">
        <v>183</v>
      </c>
      <c r="AR219" s="44" t="s">
        <v>182</v>
      </c>
      <c r="AS219" s="44" t="s">
        <v>182</v>
      </c>
      <c r="AT219" s="44" t="s">
        <v>182</v>
      </c>
      <c r="AU219" s="44" t="s">
        <v>182</v>
      </c>
      <c r="AV219" s="44" t="s">
        <v>183</v>
      </c>
      <c r="AW219" s="44" t="s">
        <v>183</v>
      </c>
      <c r="AX219" s="44" t="s">
        <v>182</v>
      </c>
      <c r="AY219" s="44" t="s">
        <v>182</v>
      </c>
      <c r="AZ219" s="44" t="s">
        <v>182</v>
      </c>
      <c r="BA219" s="44" t="s">
        <v>182</v>
      </c>
      <c r="BB219" s="44" t="s">
        <v>183</v>
      </c>
      <c r="BC219" s="44" t="s">
        <v>183</v>
      </c>
      <c r="BD219" s="44"/>
      <c r="BE219" s="44" t="s">
        <v>179</v>
      </c>
      <c r="BF219" s="44" t="s">
        <v>149</v>
      </c>
      <c r="BG219" s="44"/>
      <c r="BH219" s="44"/>
      <c r="BI219" s="44"/>
      <c r="BJ219" s="44"/>
      <c r="BK219" s="44"/>
      <c r="BL219" s="44"/>
      <c r="BM219" s="44"/>
      <c r="BN219" s="44"/>
      <c r="BO219" s="44"/>
      <c r="BP219" s="44"/>
      <c r="BQ219" s="44"/>
    </row>
    <row r="220" spans="1:69" ht="13">
      <c r="A220" s="1" t="s">
        <v>481</v>
      </c>
      <c r="B220" s="43">
        <v>45949</v>
      </c>
      <c r="C220" s="44" t="s">
        <v>185</v>
      </c>
      <c r="D220" s="44" t="s">
        <v>187</v>
      </c>
      <c r="E220" s="44" t="s">
        <v>181</v>
      </c>
      <c r="F220" s="44" t="s">
        <v>183</v>
      </c>
      <c r="G220" s="44" t="s">
        <v>183</v>
      </c>
      <c r="H220" s="44" t="s">
        <v>183</v>
      </c>
      <c r="I220" s="44" t="s">
        <v>183</v>
      </c>
      <c r="J220" s="44" t="s">
        <v>183</v>
      </c>
      <c r="K220" s="44" t="s">
        <v>183</v>
      </c>
      <c r="L220" s="44" t="s">
        <v>182</v>
      </c>
      <c r="M220" s="44" t="s">
        <v>182</v>
      </c>
      <c r="N220" s="44" t="s">
        <v>182</v>
      </c>
      <c r="O220" s="44" t="s">
        <v>182</v>
      </c>
      <c r="P220" s="44" t="s">
        <v>182</v>
      </c>
      <c r="Q220" s="44" t="s">
        <v>182</v>
      </c>
      <c r="R220" s="44" t="s">
        <v>183</v>
      </c>
      <c r="S220" s="44" t="s">
        <v>183</v>
      </c>
      <c r="T220" s="44" t="s">
        <v>183</v>
      </c>
      <c r="U220" s="44" t="s">
        <v>182</v>
      </c>
      <c r="V220" s="44" t="s">
        <v>182</v>
      </c>
      <c r="W220" s="44" t="s">
        <v>182</v>
      </c>
      <c r="X220" s="44" t="s">
        <v>183</v>
      </c>
      <c r="Y220" s="44" t="s">
        <v>182</v>
      </c>
      <c r="Z220" s="44" t="s">
        <v>183</v>
      </c>
      <c r="AA220" s="44" t="s">
        <v>183</v>
      </c>
      <c r="AB220" s="44" t="s">
        <v>183</v>
      </c>
      <c r="AC220" s="44" t="s">
        <v>183</v>
      </c>
      <c r="AD220" s="44" t="s">
        <v>183</v>
      </c>
      <c r="AE220" s="44" t="s">
        <v>183</v>
      </c>
      <c r="AF220" s="44" t="s">
        <v>183</v>
      </c>
      <c r="AG220" s="44" t="s">
        <v>183</v>
      </c>
      <c r="AH220" s="44" t="s">
        <v>183</v>
      </c>
      <c r="AI220" s="44" t="s">
        <v>183</v>
      </c>
      <c r="AJ220" s="44" t="s">
        <v>183</v>
      </c>
      <c r="AK220" s="44" t="s">
        <v>183</v>
      </c>
      <c r="AL220" s="44" t="s">
        <v>183</v>
      </c>
      <c r="AM220" s="44" t="s">
        <v>183</v>
      </c>
      <c r="AN220" s="44" t="s">
        <v>183</v>
      </c>
      <c r="AO220" s="44" t="s">
        <v>183</v>
      </c>
      <c r="AP220" s="44" t="s">
        <v>183</v>
      </c>
      <c r="AQ220" s="44" t="s">
        <v>183</v>
      </c>
      <c r="AR220" s="44" t="s">
        <v>182</v>
      </c>
      <c r="AS220" s="44" t="s">
        <v>182</v>
      </c>
      <c r="AT220" s="44" t="s">
        <v>182</v>
      </c>
      <c r="AU220" s="44" t="s">
        <v>182</v>
      </c>
      <c r="AV220" s="44" t="s">
        <v>182</v>
      </c>
      <c r="AW220" s="44" t="s">
        <v>182</v>
      </c>
      <c r="AX220" s="44" t="s">
        <v>183</v>
      </c>
      <c r="AY220" s="44" t="s">
        <v>183</v>
      </c>
      <c r="AZ220" s="44" t="s">
        <v>182</v>
      </c>
      <c r="BA220" s="44" t="s">
        <v>183</v>
      </c>
      <c r="BB220" s="44" t="s">
        <v>182</v>
      </c>
      <c r="BC220" s="44" t="s">
        <v>182</v>
      </c>
      <c r="BD220" s="44" t="s">
        <v>482</v>
      </c>
      <c r="BE220" s="44" t="s">
        <v>179</v>
      </c>
      <c r="BF220" s="44" t="s">
        <v>188</v>
      </c>
      <c r="BG220" s="44"/>
      <c r="BH220" s="44"/>
      <c r="BI220" s="44"/>
      <c r="BJ220" s="44"/>
      <c r="BK220" s="44"/>
      <c r="BL220" s="44"/>
      <c r="BM220" s="44"/>
      <c r="BN220" s="44"/>
      <c r="BO220" s="44"/>
      <c r="BP220" s="44"/>
      <c r="BQ220" s="44"/>
    </row>
    <row r="221" spans="1:69" ht="13" customHeight="1">
      <c r="A221" s="1" t="s">
        <v>483</v>
      </c>
      <c r="B221" s="43">
        <v>45941</v>
      </c>
      <c r="C221" s="44" t="s">
        <v>179</v>
      </c>
      <c r="D221" s="44" t="s">
        <v>484</v>
      </c>
      <c r="E221" s="44" t="s">
        <v>181</v>
      </c>
      <c r="F221" s="44" t="s">
        <v>182</v>
      </c>
      <c r="G221" s="44" t="s">
        <v>182</v>
      </c>
      <c r="H221" s="44" t="s">
        <v>182</v>
      </c>
      <c r="I221" s="44" t="s">
        <v>182</v>
      </c>
      <c r="J221" s="44" t="s">
        <v>182</v>
      </c>
      <c r="K221" s="44" t="s">
        <v>182</v>
      </c>
      <c r="L221" s="44" t="s">
        <v>182</v>
      </c>
      <c r="M221" s="44" t="s">
        <v>182</v>
      </c>
      <c r="N221" s="44" t="s">
        <v>182</v>
      </c>
      <c r="O221" s="44" t="s">
        <v>182</v>
      </c>
      <c r="P221" s="44" t="s">
        <v>182</v>
      </c>
      <c r="Q221" s="44" t="s">
        <v>182</v>
      </c>
      <c r="R221" s="44" t="s">
        <v>182</v>
      </c>
      <c r="S221" s="44" t="s">
        <v>182</v>
      </c>
      <c r="T221" s="44" t="s">
        <v>183</v>
      </c>
      <c r="U221" s="44" t="s">
        <v>183</v>
      </c>
      <c r="V221" s="44" t="s">
        <v>183</v>
      </c>
      <c r="W221" s="44" t="s">
        <v>183</v>
      </c>
      <c r="X221" s="44" t="s">
        <v>183</v>
      </c>
      <c r="Y221" s="44" t="s">
        <v>183</v>
      </c>
      <c r="Z221" s="44" t="s">
        <v>183</v>
      </c>
      <c r="AA221" s="44" t="s">
        <v>183</v>
      </c>
      <c r="AB221" s="44" t="s">
        <v>183</v>
      </c>
      <c r="AC221" s="44" t="s">
        <v>183</v>
      </c>
      <c r="AD221" s="44" t="s">
        <v>183</v>
      </c>
      <c r="AE221" s="44" t="s">
        <v>183</v>
      </c>
      <c r="AF221" s="44" t="s">
        <v>183</v>
      </c>
      <c r="AG221" s="44" t="s">
        <v>183</v>
      </c>
      <c r="AH221" s="44" t="s">
        <v>183</v>
      </c>
      <c r="AI221" s="44" t="s">
        <v>183</v>
      </c>
      <c r="AJ221" s="44" t="s">
        <v>183</v>
      </c>
      <c r="AK221" s="44" t="s">
        <v>183</v>
      </c>
      <c r="AL221" s="44" t="s">
        <v>183</v>
      </c>
      <c r="AM221" s="44" t="s">
        <v>183</v>
      </c>
      <c r="AN221" s="44" t="s">
        <v>183</v>
      </c>
      <c r="AO221" s="44" t="s">
        <v>183</v>
      </c>
      <c r="AP221" s="44" t="s">
        <v>183</v>
      </c>
      <c r="AQ221" s="44" t="s">
        <v>183</v>
      </c>
      <c r="AR221" s="44" t="s">
        <v>183</v>
      </c>
      <c r="AS221" s="44" t="s">
        <v>183</v>
      </c>
      <c r="AT221" s="44" t="s">
        <v>183</v>
      </c>
      <c r="AU221" s="44" t="s">
        <v>183</v>
      </c>
      <c r="AV221" s="44" t="s">
        <v>183</v>
      </c>
      <c r="AW221" s="44" t="s">
        <v>183</v>
      </c>
      <c r="AX221" s="44" t="s">
        <v>183</v>
      </c>
      <c r="AY221" s="44" t="s">
        <v>183</v>
      </c>
      <c r="AZ221" s="44" t="s">
        <v>183</v>
      </c>
      <c r="BA221" s="44" t="s">
        <v>183</v>
      </c>
      <c r="BB221" s="44" t="s">
        <v>183</v>
      </c>
      <c r="BC221" s="44" t="s">
        <v>183</v>
      </c>
      <c r="BE221" s="44" t="s">
        <v>185</v>
      </c>
      <c r="BF221" s="44" t="s">
        <v>188</v>
      </c>
      <c r="BG221" s="44"/>
      <c r="BH221" s="44"/>
      <c r="BI221" s="44"/>
      <c r="BJ221" s="44"/>
      <c r="BK221" s="44"/>
      <c r="BL221" s="44"/>
      <c r="BM221" s="44"/>
      <c r="BN221" s="44"/>
      <c r="BO221" s="44"/>
      <c r="BP221" s="44"/>
      <c r="BQ221" s="44"/>
    </row>
    <row r="222" spans="1:69" ht="13">
      <c r="A222" s="1" t="s">
        <v>485</v>
      </c>
      <c r="B222" s="43">
        <v>45939</v>
      </c>
      <c r="C222" s="44" t="s">
        <v>179</v>
      </c>
      <c r="D222" s="44"/>
      <c r="E222" s="44" t="s">
        <v>181</v>
      </c>
      <c r="F222" s="44" t="s">
        <v>182</v>
      </c>
      <c r="G222" s="44" t="s">
        <v>183</v>
      </c>
      <c r="H222" s="44" t="s">
        <v>182</v>
      </c>
      <c r="I222" s="44" t="s">
        <v>183</v>
      </c>
      <c r="J222" s="44" t="s">
        <v>183</v>
      </c>
      <c r="K222" s="44" t="s">
        <v>183</v>
      </c>
      <c r="L222" s="44" t="s">
        <v>183</v>
      </c>
      <c r="M222" s="44" t="s">
        <v>183</v>
      </c>
      <c r="N222" s="44" t="s">
        <v>182</v>
      </c>
      <c r="O222" s="44" t="s">
        <v>182</v>
      </c>
      <c r="P222" s="44" t="s">
        <v>183</v>
      </c>
      <c r="Q222" s="44" t="s">
        <v>183</v>
      </c>
      <c r="R222" s="44" t="s">
        <v>182</v>
      </c>
      <c r="S222" s="44" t="s">
        <v>182</v>
      </c>
      <c r="T222" s="44" t="s">
        <v>183</v>
      </c>
      <c r="U222" s="44" t="s">
        <v>183</v>
      </c>
      <c r="V222" s="44" t="s">
        <v>183</v>
      </c>
      <c r="W222" s="44" t="s">
        <v>182</v>
      </c>
      <c r="X222" s="44" t="s">
        <v>182</v>
      </c>
      <c r="Y222" s="44" t="s">
        <v>182</v>
      </c>
      <c r="Z222" s="44" t="s">
        <v>182</v>
      </c>
      <c r="AA222" s="44" t="s">
        <v>182</v>
      </c>
      <c r="AB222" s="44" t="s">
        <v>182</v>
      </c>
      <c r="AC222" s="44" t="s">
        <v>182</v>
      </c>
      <c r="AD222" s="44" t="s">
        <v>182</v>
      </c>
      <c r="AE222" s="44" t="s">
        <v>182</v>
      </c>
      <c r="AF222" s="44" t="s">
        <v>182</v>
      </c>
      <c r="AG222" s="44" t="s">
        <v>182</v>
      </c>
      <c r="AH222" s="44" t="s">
        <v>182</v>
      </c>
      <c r="AI222" s="44" t="s">
        <v>182</v>
      </c>
      <c r="AJ222" s="44" t="s">
        <v>183</v>
      </c>
      <c r="AK222" s="44" t="s">
        <v>183</v>
      </c>
      <c r="AL222" s="44" t="s">
        <v>183</v>
      </c>
      <c r="AM222" s="44" t="s">
        <v>183</v>
      </c>
      <c r="AN222" s="44" t="s">
        <v>183</v>
      </c>
      <c r="AO222" s="44" t="s">
        <v>183</v>
      </c>
      <c r="AP222" s="44" t="s">
        <v>183</v>
      </c>
      <c r="AQ222" s="44" t="s">
        <v>183</v>
      </c>
      <c r="AR222" s="44" t="s">
        <v>183</v>
      </c>
      <c r="AS222" s="44" t="s">
        <v>183</v>
      </c>
      <c r="AT222" s="44" t="s">
        <v>183</v>
      </c>
      <c r="AU222" s="44" t="s">
        <v>183</v>
      </c>
      <c r="AV222" s="44" t="s">
        <v>183</v>
      </c>
      <c r="AW222" s="44" t="s">
        <v>182</v>
      </c>
      <c r="AX222" s="44" t="s">
        <v>182</v>
      </c>
      <c r="AY222" s="44" t="s">
        <v>182</v>
      </c>
      <c r="AZ222" s="44" t="s">
        <v>183</v>
      </c>
      <c r="BA222" s="44" t="s">
        <v>183</v>
      </c>
      <c r="BB222" s="44" t="s">
        <v>183</v>
      </c>
      <c r="BC222" s="44" t="s">
        <v>183</v>
      </c>
      <c r="BD222" s="44" t="s">
        <v>486</v>
      </c>
      <c r="BE222" s="44" t="s">
        <v>185</v>
      </c>
      <c r="BF222" s="44" t="s">
        <v>149</v>
      </c>
      <c r="BG222" s="44"/>
      <c r="BH222" s="44"/>
      <c r="BI222" s="44"/>
      <c r="BJ222" s="44"/>
      <c r="BK222" s="44"/>
      <c r="BL222" s="44"/>
      <c r="BM222" s="44"/>
      <c r="BN222" s="44"/>
      <c r="BO222" s="44"/>
      <c r="BP222" s="44"/>
      <c r="BQ222" s="44"/>
    </row>
    <row r="223" spans="1:69" ht="13">
      <c r="A223" s="1" t="s">
        <v>487</v>
      </c>
      <c r="B223" s="43">
        <v>45936</v>
      </c>
      <c r="C223" s="44" t="s">
        <v>185</v>
      </c>
      <c r="D223" s="44"/>
      <c r="E223" s="44" t="s">
        <v>181</v>
      </c>
      <c r="F223" s="44" t="s">
        <v>182</v>
      </c>
      <c r="G223" s="44" t="s">
        <v>183</v>
      </c>
      <c r="H223" s="44" t="s">
        <v>182</v>
      </c>
      <c r="I223" s="44" t="s">
        <v>182</v>
      </c>
      <c r="J223" s="44" t="s">
        <v>183</v>
      </c>
      <c r="K223" s="44" t="s">
        <v>183</v>
      </c>
      <c r="L223" s="44" t="s">
        <v>182</v>
      </c>
      <c r="M223" s="44" t="s">
        <v>182</v>
      </c>
      <c r="N223" s="44" t="s">
        <v>182</v>
      </c>
      <c r="O223" s="44" t="s">
        <v>182</v>
      </c>
      <c r="P223" s="44" t="s">
        <v>182</v>
      </c>
      <c r="Q223" s="44" t="s">
        <v>182</v>
      </c>
      <c r="R223" s="44" t="s">
        <v>183</v>
      </c>
      <c r="S223" s="44" t="s">
        <v>183</v>
      </c>
      <c r="T223" s="44" t="s">
        <v>183</v>
      </c>
      <c r="U223" s="44" t="s">
        <v>183</v>
      </c>
      <c r="V223" s="44" t="s">
        <v>183</v>
      </c>
      <c r="W223" s="44" t="s">
        <v>183</v>
      </c>
      <c r="X223" s="44" t="s">
        <v>183</v>
      </c>
      <c r="Y223" s="44" t="s">
        <v>183</v>
      </c>
      <c r="Z223" s="44" t="s">
        <v>183</v>
      </c>
      <c r="AA223" s="44" t="s">
        <v>183</v>
      </c>
      <c r="AB223" s="44" t="s">
        <v>183</v>
      </c>
      <c r="AC223" s="44" t="s">
        <v>183</v>
      </c>
      <c r="AD223" s="44" t="s">
        <v>183</v>
      </c>
      <c r="AE223" s="44" t="s">
        <v>183</v>
      </c>
      <c r="AF223" s="44" t="s">
        <v>183</v>
      </c>
      <c r="AG223" s="44" t="s">
        <v>183</v>
      </c>
      <c r="AH223" s="44" t="s">
        <v>183</v>
      </c>
      <c r="AI223" s="44" t="s">
        <v>183</v>
      </c>
      <c r="AJ223" s="44" t="s">
        <v>183</v>
      </c>
      <c r="AK223" s="44" t="s">
        <v>183</v>
      </c>
      <c r="AL223" s="44" t="s">
        <v>183</v>
      </c>
      <c r="AM223" s="44" t="s">
        <v>183</v>
      </c>
      <c r="AN223" s="44" t="s">
        <v>182</v>
      </c>
      <c r="AO223" s="44" t="s">
        <v>182</v>
      </c>
      <c r="AP223" s="44" t="s">
        <v>183</v>
      </c>
      <c r="AQ223" s="44" t="s">
        <v>183</v>
      </c>
      <c r="AR223" s="44" t="s">
        <v>183</v>
      </c>
      <c r="AS223" s="44" t="s">
        <v>183</v>
      </c>
      <c r="AT223" s="44" t="s">
        <v>183</v>
      </c>
      <c r="AU223" s="44" t="s">
        <v>183</v>
      </c>
      <c r="AV223" s="44" t="s">
        <v>183</v>
      </c>
      <c r="AW223" s="44" t="s">
        <v>183</v>
      </c>
      <c r="AX223" s="44" t="s">
        <v>182</v>
      </c>
      <c r="AY223" s="44" t="s">
        <v>182</v>
      </c>
      <c r="AZ223" s="44" t="s">
        <v>182</v>
      </c>
      <c r="BA223" s="44" t="s">
        <v>182</v>
      </c>
      <c r="BB223" s="44" t="s">
        <v>182</v>
      </c>
      <c r="BC223" s="44" t="s">
        <v>182</v>
      </c>
      <c r="BD223" s="44" t="s">
        <v>488</v>
      </c>
      <c r="BE223" s="44" t="s">
        <v>149</v>
      </c>
      <c r="BF223" s="44" t="s">
        <v>149</v>
      </c>
      <c r="BG223" s="44"/>
      <c r="BH223" s="44"/>
      <c r="BI223" s="44"/>
      <c r="BJ223" s="44"/>
      <c r="BK223" s="44"/>
      <c r="BL223" s="44"/>
      <c r="BM223" s="44"/>
      <c r="BN223" s="44"/>
      <c r="BO223" s="44"/>
      <c r="BP223" s="44"/>
      <c r="BQ223" s="44"/>
    </row>
    <row r="224" spans="1:69" ht="13">
      <c r="A224" s="1" t="s">
        <v>489</v>
      </c>
      <c r="B224" s="36">
        <v>45950</v>
      </c>
      <c r="C224" s="1" t="s">
        <v>185</v>
      </c>
      <c r="D224" s="1" t="s">
        <v>205</v>
      </c>
      <c r="E224" s="1" t="s">
        <v>181</v>
      </c>
      <c r="F224" s="1" t="s">
        <v>182</v>
      </c>
      <c r="G224" s="1" t="s">
        <v>182</v>
      </c>
      <c r="H224" s="1" t="s">
        <v>182</v>
      </c>
      <c r="I224" s="1" t="s">
        <v>182</v>
      </c>
      <c r="J224" s="1" t="s">
        <v>183</v>
      </c>
      <c r="K224" s="1" t="s">
        <v>183</v>
      </c>
      <c r="L224" s="1" t="s">
        <v>183</v>
      </c>
      <c r="M224" s="1" t="s">
        <v>183</v>
      </c>
      <c r="N224" s="1" t="s">
        <v>182</v>
      </c>
      <c r="O224" s="1" t="s">
        <v>183</v>
      </c>
      <c r="P224" s="1" t="s">
        <v>183</v>
      </c>
      <c r="Q224" s="1" t="s">
        <v>183</v>
      </c>
      <c r="R224" s="1" t="s">
        <v>183</v>
      </c>
      <c r="S224" s="1" t="s">
        <v>183</v>
      </c>
      <c r="T224" s="1" t="s">
        <v>183</v>
      </c>
      <c r="U224" s="1" t="s">
        <v>183</v>
      </c>
      <c r="V224" s="1" t="s">
        <v>182</v>
      </c>
      <c r="W224" s="1" t="s">
        <v>182</v>
      </c>
      <c r="X224" s="1" t="s">
        <v>183</v>
      </c>
      <c r="Y224" s="1" t="s">
        <v>183</v>
      </c>
      <c r="Z224" s="1" t="s">
        <v>183</v>
      </c>
      <c r="AA224" s="1" t="s">
        <v>183</v>
      </c>
      <c r="AB224" s="1" t="s">
        <v>182</v>
      </c>
      <c r="AC224" s="1" t="s">
        <v>182</v>
      </c>
      <c r="AD224" s="1" t="s">
        <v>182</v>
      </c>
      <c r="AE224" s="1" t="s">
        <v>182</v>
      </c>
      <c r="AF224" s="1" t="s">
        <v>183</v>
      </c>
      <c r="AG224" s="1" t="s">
        <v>183</v>
      </c>
      <c r="AH224" s="1" t="s">
        <v>183</v>
      </c>
      <c r="AI224" s="1" t="s">
        <v>183</v>
      </c>
      <c r="AJ224" s="1" t="s">
        <v>183</v>
      </c>
      <c r="AK224" s="1" t="s">
        <v>183</v>
      </c>
      <c r="AL224" s="1" t="s">
        <v>182</v>
      </c>
      <c r="AM224" s="1" t="s">
        <v>182</v>
      </c>
      <c r="AN224" s="1" t="s">
        <v>183</v>
      </c>
      <c r="AO224" s="1" t="s">
        <v>183</v>
      </c>
      <c r="AP224" s="1" t="s">
        <v>183</v>
      </c>
      <c r="AQ224" s="1" t="s">
        <v>183</v>
      </c>
      <c r="AR224" s="1" t="s">
        <v>183</v>
      </c>
      <c r="AS224" s="1" t="s">
        <v>183</v>
      </c>
      <c r="AT224" s="1" t="s">
        <v>182</v>
      </c>
      <c r="AU224" s="1" t="s">
        <v>182</v>
      </c>
      <c r="AV224" s="1" t="s">
        <v>183</v>
      </c>
      <c r="AW224" s="1" t="s">
        <v>183</v>
      </c>
      <c r="AX224" s="1" t="s">
        <v>183</v>
      </c>
      <c r="AY224" s="1" t="s">
        <v>183</v>
      </c>
      <c r="AZ224" s="1" t="s">
        <v>183</v>
      </c>
      <c r="BA224" s="1" t="s">
        <v>183</v>
      </c>
      <c r="BB224" s="1" t="s">
        <v>182</v>
      </c>
      <c r="BC224" s="1" t="s">
        <v>182</v>
      </c>
      <c r="BD224" s="1" t="s">
        <v>490</v>
      </c>
      <c r="BE224" s="1" t="s">
        <v>149</v>
      </c>
      <c r="BF224" s="1" t="s">
        <v>149</v>
      </c>
    </row>
    <row r="225" spans="1:69" ht="13" customHeight="1">
      <c r="A225" s="1" t="s">
        <v>491</v>
      </c>
      <c r="B225" s="43">
        <v>45944</v>
      </c>
      <c r="C225" s="44" t="s">
        <v>179</v>
      </c>
      <c r="D225" s="44" t="s">
        <v>187</v>
      </c>
      <c r="E225" s="44" t="s">
        <v>181</v>
      </c>
      <c r="F225" s="44" t="s">
        <v>183</v>
      </c>
      <c r="G225" s="44" t="s">
        <v>183</v>
      </c>
      <c r="H225" s="44" t="s">
        <v>183</v>
      </c>
      <c r="I225" s="44" t="s">
        <v>183</v>
      </c>
      <c r="J225" s="44" t="s">
        <v>183</v>
      </c>
      <c r="K225" s="44" t="s">
        <v>183</v>
      </c>
      <c r="L225" s="44" t="s">
        <v>182</v>
      </c>
      <c r="M225" s="44" t="s">
        <v>182</v>
      </c>
      <c r="N225" s="44" t="s">
        <v>182</v>
      </c>
      <c r="O225" s="44" t="s">
        <v>182</v>
      </c>
      <c r="P225" s="44" t="s">
        <v>182</v>
      </c>
      <c r="Q225" s="44" t="s">
        <v>182</v>
      </c>
      <c r="R225" s="44" t="s">
        <v>182</v>
      </c>
      <c r="S225" s="44" t="s">
        <v>182</v>
      </c>
      <c r="T225" s="44" t="s">
        <v>182</v>
      </c>
      <c r="U225" s="44" t="s">
        <v>182</v>
      </c>
      <c r="V225" s="44" t="s">
        <v>182</v>
      </c>
      <c r="W225" s="44" t="s">
        <v>182</v>
      </c>
      <c r="X225" s="44" t="s">
        <v>183</v>
      </c>
      <c r="Y225" s="44" t="s">
        <v>183</v>
      </c>
      <c r="Z225" s="44" t="s">
        <v>183</v>
      </c>
      <c r="AA225" s="44" t="s">
        <v>183</v>
      </c>
      <c r="AB225" s="44" t="s">
        <v>183</v>
      </c>
      <c r="AC225" s="44" t="s">
        <v>183</v>
      </c>
      <c r="AD225" s="44" t="s">
        <v>183</v>
      </c>
      <c r="AE225" s="44" t="s">
        <v>183</v>
      </c>
      <c r="AF225" s="44" t="s">
        <v>183</v>
      </c>
      <c r="AG225" s="44" t="s">
        <v>183</v>
      </c>
      <c r="AH225" s="44" t="s">
        <v>182</v>
      </c>
      <c r="AI225" s="44" t="s">
        <v>182</v>
      </c>
      <c r="AJ225" s="44" t="s">
        <v>182</v>
      </c>
      <c r="AK225" s="44" t="s">
        <v>182</v>
      </c>
      <c r="AL225" s="44" t="s">
        <v>183</v>
      </c>
      <c r="AM225" s="44" t="s">
        <v>183</v>
      </c>
      <c r="AN225" s="44" t="s">
        <v>183</v>
      </c>
      <c r="AO225" s="44" t="s">
        <v>183</v>
      </c>
      <c r="AP225" s="44" t="s">
        <v>183</v>
      </c>
      <c r="AQ225" s="44" t="s">
        <v>183</v>
      </c>
      <c r="AR225" s="44" t="s">
        <v>183</v>
      </c>
      <c r="AS225" s="44" t="s">
        <v>183</v>
      </c>
      <c r="AT225" s="44" t="s">
        <v>183</v>
      </c>
      <c r="AU225" s="44" t="s">
        <v>183</v>
      </c>
      <c r="AV225" s="44" t="s">
        <v>183</v>
      </c>
      <c r="AW225" s="44" t="s">
        <v>183</v>
      </c>
      <c r="AX225" s="44" t="s">
        <v>183</v>
      </c>
      <c r="AY225" s="44" t="s">
        <v>183</v>
      </c>
      <c r="AZ225" s="44" t="s">
        <v>183</v>
      </c>
      <c r="BA225" s="44" t="s">
        <v>183</v>
      </c>
      <c r="BB225" s="44" t="s">
        <v>183</v>
      </c>
      <c r="BC225" s="44" t="s">
        <v>183</v>
      </c>
      <c r="BD225" s="44"/>
      <c r="BE225" s="44" t="s">
        <v>185</v>
      </c>
      <c r="BF225" s="44" t="s">
        <v>149</v>
      </c>
      <c r="BG225" s="44"/>
      <c r="BH225" s="44"/>
      <c r="BI225" s="44"/>
      <c r="BJ225" s="44"/>
      <c r="BK225" s="44"/>
      <c r="BL225" s="44"/>
      <c r="BM225" s="44"/>
      <c r="BN225" s="44"/>
      <c r="BO225" s="44"/>
      <c r="BP225" s="44"/>
      <c r="BQ225" s="44"/>
    </row>
    <row r="226" spans="1:69" ht="13" customHeight="1">
      <c r="A226" s="1" t="s">
        <v>492</v>
      </c>
      <c r="B226" s="36">
        <v>45937</v>
      </c>
      <c r="C226" s="1" t="s">
        <v>188</v>
      </c>
      <c r="D226" s="1" t="s">
        <v>187</v>
      </c>
      <c r="E226" s="1" t="s">
        <v>181</v>
      </c>
      <c r="F226" s="1" t="s">
        <v>183</v>
      </c>
      <c r="G226" s="1" t="s">
        <v>183</v>
      </c>
      <c r="H226" s="1" t="s">
        <v>182</v>
      </c>
      <c r="I226" s="1" t="s">
        <v>182</v>
      </c>
      <c r="J226" s="1" t="s">
        <v>183</v>
      </c>
      <c r="K226" s="1" t="s">
        <v>183</v>
      </c>
      <c r="L226" s="1" t="s">
        <v>183</v>
      </c>
      <c r="M226" s="1" t="s">
        <v>183</v>
      </c>
      <c r="N226" s="1" t="s">
        <v>182</v>
      </c>
      <c r="O226" s="1" t="s">
        <v>182</v>
      </c>
      <c r="P226" s="1" t="s">
        <v>182</v>
      </c>
      <c r="Q226" s="1" t="s">
        <v>182</v>
      </c>
      <c r="R226" s="1" t="s">
        <v>183</v>
      </c>
      <c r="S226" s="1" t="s">
        <v>183</v>
      </c>
      <c r="T226" s="1" t="s">
        <v>182</v>
      </c>
      <c r="U226" s="1" t="s">
        <v>182</v>
      </c>
      <c r="V226" s="1" t="s">
        <v>182</v>
      </c>
      <c r="W226" s="1" t="s">
        <v>182</v>
      </c>
      <c r="X226" s="1" t="s">
        <v>182</v>
      </c>
      <c r="Y226" s="1" t="s">
        <v>182</v>
      </c>
      <c r="Z226" s="1" t="s">
        <v>182</v>
      </c>
      <c r="AA226" s="1" t="s">
        <v>182</v>
      </c>
      <c r="AB226" s="1" t="s">
        <v>183</v>
      </c>
      <c r="AC226" s="1" t="s">
        <v>182</v>
      </c>
      <c r="AD226" s="1" t="s">
        <v>183</v>
      </c>
      <c r="AE226" s="1" t="s">
        <v>183</v>
      </c>
      <c r="AF226" s="1" t="s">
        <v>183</v>
      </c>
      <c r="AG226" s="1" t="s">
        <v>183</v>
      </c>
      <c r="AH226" s="1" t="s">
        <v>183</v>
      </c>
      <c r="AI226" s="1" t="s">
        <v>183</v>
      </c>
      <c r="AJ226" s="1" t="s">
        <v>183</v>
      </c>
      <c r="AK226" s="1" t="s">
        <v>183</v>
      </c>
      <c r="AL226" s="1" t="s">
        <v>183</v>
      </c>
      <c r="AM226" s="1" t="s">
        <v>183</v>
      </c>
      <c r="AN226" s="1" t="s">
        <v>183</v>
      </c>
      <c r="AO226" s="1" t="s">
        <v>183</v>
      </c>
      <c r="AP226" s="1" t="s">
        <v>183</v>
      </c>
      <c r="AQ226" s="1" t="s">
        <v>183</v>
      </c>
      <c r="AR226" s="1" t="s">
        <v>183</v>
      </c>
      <c r="AS226" s="1" t="s">
        <v>183</v>
      </c>
      <c r="AT226" s="1" t="s">
        <v>182</v>
      </c>
      <c r="AU226" s="1" t="s">
        <v>182</v>
      </c>
      <c r="AV226" s="1" t="s">
        <v>183</v>
      </c>
      <c r="AW226" s="1" t="s">
        <v>183</v>
      </c>
      <c r="AX226" s="1" t="s">
        <v>183</v>
      </c>
      <c r="AY226" s="1" t="s">
        <v>183</v>
      </c>
      <c r="AZ226" s="1" t="s">
        <v>183</v>
      </c>
      <c r="BA226" s="1" t="s">
        <v>183</v>
      </c>
      <c r="BB226" s="1" t="s">
        <v>183</v>
      </c>
      <c r="BC226" s="1" t="s">
        <v>183</v>
      </c>
      <c r="BD226" s="1"/>
      <c r="BE226" s="1" t="s">
        <v>188</v>
      </c>
      <c r="BF226" s="1" t="s">
        <v>188</v>
      </c>
    </row>
    <row r="227" spans="1:69" ht="13">
      <c r="A227" s="1" t="s">
        <v>493</v>
      </c>
      <c r="B227" s="43">
        <v>45936</v>
      </c>
      <c r="C227" s="44" t="s">
        <v>185</v>
      </c>
      <c r="D227" s="44" t="s">
        <v>236</v>
      </c>
      <c r="E227" s="44" t="s">
        <v>181</v>
      </c>
      <c r="F227" s="44" t="s">
        <v>183</v>
      </c>
      <c r="G227" s="44" t="s">
        <v>183</v>
      </c>
      <c r="H227" s="44" t="s">
        <v>183</v>
      </c>
      <c r="I227" s="44" t="s">
        <v>183</v>
      </c>
      <c r="J227" s="44" t="s">
        <v>183</v>
      </c>
      <c r="K227" s="44" t="s">
        <v>183</v>
      </c>
      <c r="L227" s="44" t="s">
        <v>183</v>
      </c>
      <c r="M227" s="44" t="s">
        <v>183</v>
      </c>
      <c r="N227" s="44" t="s">
        <v>183</v>
      </c>
      <c r="O227" s="44" t="s">
        <v>183</v>
      </c>
      <c r="P227" s="44" t="s">
        <v>183</v>
      </c>
      <c r="Q227" s="44" t="s">
        <v>182</v>
      </c>
      <c r="R227" s="44" t="s">
        <v>183</v>
      </c>
      <c r="S227" s="44" t="s">
        <v>183</v>
      </c>
      <c r="T227" s="44" t="s">
        <v>183</v>
      </c>
      <c r="U227" s="44" t="s">
        <v>183</v>
      </c>
      <c r="V227" s="44" t="s">
        <v>183</v>
      </c>
      <c r="W227" s="44" t="s">
        <v>183</v>
      </c>
      <c r="X227" s="44" t="s">
        <v>183</v>
      </c>
      <c r="Y227" s="44" t="s">
        <v>183</v>
      </c>
      <c r="Z227" s="44" t="s">
        <v>183</v>
      </c>
      <c r="AA227" s="44" t="s">
        <v>183</v>
      </c>
      <c r="AB227" s="44" t="s">
        <v>183</v>
      </c>
      <c r="AC227" s="44" t="s">
        <v>183</v>
      </c>
      <c r="AD227" s="44" t="s">
        <v>183</v>
      </c>
      <c r="AE227" s="44" t="s">
        <v>183</v>
      </c>
      <c r="AF227" s="44" t="s">
        <v>183</v>
      </c>
      <c r="AG227" s="44" t="s">
        <v>183</v>
      </c>
      <c r="AH227" s="44" t="s">
        <v>183</v>
      </c>
      <c r="AI227" s="44" t="s">
        <v>183</v>
      </c>
      <c r="AJ227" s="44" t="s">
        <v>183</v>
      </c>
      <c r="AK227" s="44" t="s">
        <v>183</v>
      </c>
      <c r="AL227" s="44" t="s">
        <v>182</v>
      </c>
      <c r="AM227" s="44" t="s">
        <v>182</v>
      </c>
      <c r="AN227" s="44" t="s">
        <v>183</v>
      </c>
      <c r="AO227" s="44" t="s">
        <v>183</v>
      </c>
      <c r="AP227" s="44" t="s">
        <v>183</v>
      </c>
      <c r="AQ227" s="44" t="s">
        <v>183</v>
      </c>
      <c r="AR227" s="44" t="s">
        <v>183</v>
      </c>
      <c r="AS227" s="44" t="s">
        <v>183</v>
      </c>
      <c r="AT227" s="44" t="s">
        <v>183</v>
      </c>
      <c r="AU227" s="44" t="s">
        <v>183</v>
      </c>
      <c r="AV227" s="44" t="s">
        <v>183</v>
      </c>
      <c r="AW227" s="44" t="s">
        <v>183</v>
      </c>
      <c r="AX227" s="44" t="s">
        <v>183</v>
      </c>
      <c r="AY227" s="44" t="s">
        <v>183</v>
      </c>
      <c r="AZ227" s="44" t="s">
        <v>183</v>
      </c>
      <c r="BA227" s="44" t="s">
        <v>183</v>
      </c>
      <c r="BB227" s="44" t="s">
        <v>183</v>
      </c>
      <c r="BC227" s="44" t="s">
        <v>183</v>
      </c>
      <c r="BD227" s="44" t="s">
        <v>494</v>
      </c>
      <c r="BE227" s="44" t="s">
        <v>149</v>
      </c>
      <c r="BF227" s="44" t="s">
        <v>149</v>
      </c>
      <c r="BG227" s="44"/>
      <c r="BH227" s="44"/>
      <c r="BI227" s="44"/>
      <c r="BJ227" s="44"/>
      <c r="BK227" s="44"/>
      <c r="BL227" s="44"/>
      <c r="BM227" s="44"/>
      <c r="BN227" s="44"/>
      <c r="BO227" s="44"/>
      <c r="BP227" s="44"/>
      <c r="BQ227" s="44"/>
    </row>
    <row r="228" spans="1:69" ht="13" customHeight="1">
      <c r="A228" s="1" t="s">
        <v>495</v>
      </c>
      <c r="B228" s="43">
        <v>45945</v>
      </c>
      <c r="C228" s="44" t="s">
        <v>179</v>
      </c>
      <c r="D228" s="44" t="s">
        <v>192</v>
      </c>
      <c r="E228" s="44" t="s">
        <v>181</v>
      </c>
      <c r="F228" s="44" t="s">
        <v>182</v>
      </c>
      <c r="G228" s="44" t="s">
        <v>183</v>
      </c>
      <c r="H228" s="44" t="s">
        <v>182</v>
      </c>
      <c r="I228" s="44" t="s">
        <v>183</v>
      </c>
      <c r="J228" s="44" t="s">
        <v>183</v>
      </c>
      <c r="K228" s="44" t="s">
        <v>183</v>
      </c>
      <c r="L228" s="44" t="s">
        <v>182</v>
      </c>
      <c r="M228" s="44" t="s">
        <v>182</v>
      </c>
      <c r="N228" s="44" t="s">
        <v>182</v>
      </c>
      <c r="O228" s="44" t="s">
        <v>182</v>
      </c>
      <c r="P228" s="44" t="s">
        <v>183</v>
      </c>
      <c r="Q228" s="44" t="s">
        <v>183</v>
      </c>
      <c r="R228" s="44" t="s">
        <v>182</v>
      </c>
      <c r="S228" s="44" t="s">
        <v>182</v>
      </c>
      <c r="T228" s="44" t="s">
        <v>182</v>
      </c>
      <c r="U228" s="44" t="s">
        <v>182</v>
      </c>
      <c r="V228" s="44" t="s">
        <v>182</v>
      </c>
      <c r="W228" s="44" t="s">
        <v>182</v>
      </c>
      <c r="X228" s="44" t="s">
        <v>183</v>
      </c>
      <c r="Y228" s="44" t="s">
        <v>183</v>
      </c>
      <c r="Z228" s="44" t="s">
        <v>183</v>
      </c>
      <c r="AA228" s="44" t="s">
        <v>183</v>
      </c>
      <c r="AB228" s="44" t="s">
        <v>183</v>
      </c>
      <c r="AC228" s="44" t="s">
        <v>183</v>
      </c>
      <c r="AD228" s="44" t="s">
        <v>183</v>
      </c>
      <c r="AE228" s="44" t="s">
        <v>183</v>
      </c>
      <c r="AF228" s="44" t="s">
        <v>183</v>
      </c>
      <c r="AG228" s="44" t="s">
        <v>183</v>
      </c>
      <c r="AH228" s="44" t="s">
        <v>183</v>
      </c>
      <c r="AI228" s="44" t="s">
        <v>183</v>
      </c>
      <c r="AJ228" s="44" t="s">
        <v>183</v>
      </c>
      <c r="AK228" s="44" t="s">
        <v>183</v>
      </c>
      <c r="AL228" s="44" t="s">
        <v>183</v>
      </c>
      <c r="AM228" s="44" t="s">
        <v>183</v>
      </c>
      <c r="AN228" s="44" t="s">
        <v>183</v>
      </c>
      <c r="AO228" s="44" t="s">
        <v>183</v>
      </c>
      <c r="AP228" s="44" t="s">
        <v>183</v>
      </c>
      <c r="AQ228" s="44" t="s">
        <v>183</v>
      </c>
      <c r="AR228" s="44" t="s">
        <v>183</v>
      </c>
      <c r="AS228" s="44" t="s">
        <v>183</v>
      </c>
      <c r="AT228" s="44" t="s">
        <v>183</v>
      </c>
      <c r="AU228" s="44" t="s">
        <v>183</v>
      </c>
      <c r="AV228" s="44" t="s">
        <v>183</v>
      </c>
      <c r="AW228" s="44" t="s">
        <v>183</v>
      </c>
      <c r="AX228" s="44" t="s">
        <v>183</v>
      </c>
      <c r="AY228" s="44" t="s">
        <v>183</v>
      </c>
      <c r="AZ228" s="44" t="s">
        <v>183</v>
      </c>
      <c r="BA228" s="44" t="s">
        <v>183</v>
      </c>
      <c r="BB228" s="44" t="s">
        <v>183</v>
      </c>
      <c r="BC228" s="44" t="s">
        <v>183</v>
      </c>
      <c r="BD228" s="44"/>
      <c r="BE228" s="44" t="s">
        <v>185</v>
      </c>
      <c r="BF228" s="44" t="s">
        <v>179</v>
      </c>
      <c r="BG228" s="44"/>
      <c r="BH228" s="44"/>
      <c r="BI228" s="44"/>
      <c r="BJ228" s="44"/>
      <c r="BK228" s="44"/>
      <c r="BL228" s="44"/>
      <c r="BM228" s="44"/>
      <c r="BN228" s="44"/>
      <c r="BO228" s="44"/>
      <c r="BP228" s="44"/>
      <c r="BQ228" s="44"/>
    </row>
    <row r="229" spans="1:69" ht="13" customHeight="1">
      <c r="A229" s="1" t="s">
        <v>496</v>
      </c>
      <c r="B229" s="36">
        <v>45945</v>
      </c>
      <c r="C229" s="1" t="s">
        <v>179</v>
      </c>
      <c r="D229" s="1" t="s">
        <v>187</v>
      </c>
      <c r="E229" s="1" t="s">
        <v>181</v>
      </c>
      <c r="F229" s="1" t="s">
        <v>182</v>
      </c>
      <c r="G229" s="1" t="s">
        <v>182</v>
      </c>
      <c r="H229" s="1" t="s">
        <v>182</v>
      </c>
      <c r="I229" s="1" t="s">
        <v>182</v>
      </c>
      <c r="J229" s="1" t="s">
        <v>182</v>
      </c>
      <c r="K229" s="1" t="s">
        <v>182</v>
      </c>
      <c r="L229" s="1" t="s">
        <v>182</v>
      </c>
      <c r="M229" s="1" t="s">
        <v>182</v>
      </c>
      <c r="N229" s="1" t="s">
        <v>183</v>
      </c>
      <c r="O229" s="1" t="s">
        <v>183</v>
      </c>
      <c r="P229" s="1" t="s">
        <v>182</v>
      </c>
      <c r="Q229" s="1" t="s">
        <v>182</v>
      </c>
      <c r="R229" s="1" t="s">
        <v>182</v>
      </c>
      <c r="S229" s="1" t="s">
        <v>182</v>
      </c>
      <c r="T229" s="1" t="s">
        <v>182</v>
      </c>
      <c r="U229" s="1" t="s">
        <v>182</v>
      </c>
      <c r="V229" s="1" t="s">
        <v>182</v>
      </c>
      <c r="W229" s="1" t="s">
        <v>182</v>
      </c>
      <c r="X229" s="1" t="s">
        <v>182</v>
      </c>
      <c r="Y229" s="1" t="s">
        <v>182</v>
      </c>
      <c r="Z229" s="1" t="s">
        <v>183</v>
      </c>
      <c r="AA229" s="1" t="s">
        <v>183</v>
      </c>
      <c r="AB229" s="1" t="s">
        <v>183</v>
      </c>
      <c r="AC229" s="1" t="s">
        <v>183</v>
      </c>
      <c r="AD229" s="1" t="s">
        <v>183</v>
      </c>
      <c r="AE229" s="1" t="s">
        <v>183</v>
      </c>
      <c r="AF229" s="1" t="s">
        <v>183</v>
      </c>
      <c r="AG229" s="1" t="s">
        <v>183</v>
      </c>
      <c r="AH229" s="1" t="s">
        <v>183</v>
      </c>
      <c r="AI229" s="1" t="s">
        <v>183</v>
      </c>
      <c r="AJ229" s="1" t="s">
        <v>183</v>
      </c>
      <c r="AK229" s="1" t="s">
        <v>183</v>
      </c>
      <c r="AL229" s="1" t="s">
        <v>183</v>
      </c>
      <c r="AM229" s="1" t="s">
        <v>183</v>
      </c>
      <c r="AN229" s="1" t="s">
        <v>183</v>
      </c>
      <c r="AO229" s="1" t="s">
        <v>183</v>
      </c>
      <c r="AP229" s="1" t="s">
        <v>183</v>
      </c>
      <c r="AQ229" s="1" t="s">
        <v>183</v>
      </c>
      <c r="AR229" s="1" t="s">
        <v>183</v>
      </c>
      <c r="AS229" s="1" t="s">
        <v>183</v>
      </c>
      <c r="AT229" s="1" t="s">
        <v>183</v>
      </c>
      <c r="AU229" s="1" t="s">
        <v>183</v>
      </c>
      <c r="AV229" s="1" t="s">
        <v>182</v>
      </c>
      <c r="AW229" s="1" t="s">
        <v>182</v>
      </c>
      <c r="AX229" s="1" t="s">
        <v>183</v>
      </c>
      <c r="AY229" s="1" t="s">
        <v>183</v>
      </c>
      <c r="AZ229" s="1" t="s">
        <v>182</v>
      </c>
      <c r="BA229" s="1" t="s">
        <v>182</v>
      </c>
      <c r="BB229" s="1" t="s">
        <v>182</v>
      </c>
      <c r="BC229" s="1" t="s">
        <v>182</v>
      </c>
      <c r="BE229" s="1" t="s">
        <v>149</v>
      </c>
      <c r="BF229" s="1" t="s">
        <v>149</v>
      </c>
    </row>
    <row r="230" spans="1:69" ht="13" customHeight="1">
      <c r="A230" s="1" t="s">
        <v>497</v>
      </c>
      <c r="B230" s="43">
        <v>45935</v>
      </c>
      <c r="C230" s="44" t="s">
        <v>185</v>
      </c>
      <c r="D230" s="44" t="s">
        <v>224</v>
      </c>
      <c r="E230" s="44" t="s">
        <v>181</v>
      </c>
      <c r="F230" s="44" t="s">
        <v>183</v>
      </c>
      <c r="G230" s="44" t="s">
        <v>183</v>
      </c>
      <c r="H230" s="44" t="s">
        <v>183</v>
      </c>
      <c r="I230" s="44" t="s">
        <v>183</v>
      </c>
      <c r="J230" s="44" t="s">
        <v>183</v>
      </c>
      <c r="K230" s="44" t="s">
        <v>183</v>
      </c>
      <c r="L230" s="44" t="s">
        <v>183</v>
      </c>
      <c r="M230" s="44" t="s">
        <v>183</v>
      </c>
      <c r="N230" s="44" t="s">
        <v>183</v>
      </c>
      <c r="O230" s="44" t="s">
        <v>183</v>
      </c>
      <c r="P230" s="44" t="s">
        <v>183</v>
      </c>
      <c r="Q230" s="44" t="s">
        <v>183</v>
      </c>
      <c r="R230" s="44" t="s">
        <v>183</v>
      </c>
      <c r="S230" s="44" t="s">
        <v>183</v>
      </c>
      <c r="T230" s="44" t="s">
        <v>182</v>
      </c>
      <c r="U230" s="44" t="s">
        <v>182</v>
      </c>
      <c r="V230" s="44" t="s">
        <v>182</v>
      </c>
      <c r="W230" s="44" t="s">
        <v>183</v>
      </c>
      <c r="X230" s="44" t="s">
        <v>182</v>
      </c>
      <c r="Y230" s="44" t="s">
        <v>182</v>
      </c>
      <c r="Z230" s="44" t="s">
        <v>182</v>
      </c>
      <c r="AA230" s="44" t="s">
        <v>182</v>
      </c>
      <c r="AB230" s="44" t="s">
        <v>183</v>
      </c>
      <c r="AC230" s="44" t="s">
        <v>182</v>
      </c>
      <c r="AD230" s="44" t="s">
        <v>183</v>
      </c>
      <c r="AE230" s="44" t="s">
        <v>183</v>
      </c>
      <c r="AF230" s="44" t="s">
        <v>183</v>
      </c>
      <c r="AG230" s="44" t="s">
        <v>183</v>
      </c>
      <c r="AH230" s="44" t="s">
        <v>182</v>
      </c>
      <c r="AI230" s="44" t="s">
        <v>183</v>
      </c>
      <c r="AJ230" s="44" t="s">
        <v>183</v>
      </c>
      <c r="AK230" s="44" t="s">
        <v>183</v>
      </c>
      <c r="AL230" s="44" t="s">
        <v>183</v>
      </c>
      <c r="AM230" s="44" t="s">
        <v>183</v>
      </c>
      <c r="AN230" s="44" t="s">
        <v>183</v>
      </c>
      <c r="AO230" s="44" t="s">
        <v>183</v>
      </c>
      <c r="AP230" s="44" t="s">
        <v>183</v>
      </c>
      <c r="AQ230" s="44" t="s">
        <v>183</v>
      </c>
      <c r="AR230" s="44" t="s">
        <v>183</v>
      </c>
      <c r="AS230" s="44" t="s">
        <v>183</v>
      </c>
      <c r="AT230" s="44" t="s">
        <v>183</v>
      </c>
      <c r="AU230" s="44" t="s">
        <v>183</v>
      </c>
      <c r="AV230" s="44" t="s">
        <v>182</v>
      </c>
      <c r="AW230" s="44" t="s">
        <v>182</v>
      </c>
      <c r="AX230" s="44" t="s">
        <v>183</v>
      </c>
      <c r="AY230" s="44" t="s">
        <v>183</v>
      </c>
      <c r="AZ230" s="44" t="s">
        <v>183</v>
      </c>
      <c r="BA230" s="44" t="s">
        <v>183</v>
      </c>
      <c r="BB230" s="44" t="s">
        <v>183</v>
      </c>
      <c r="BC230" s="44" t="s">
        <v>183</v>
      </c>
      <c r="BD230" s="44"/>
      <c r="BE230" s="44" t="s">
        <v>149</v>
      </c>
      <c r="BF230" s="44" t="s">
        <v>149</v>
      </c>
      <c r="BG230" s="44"/>
      <c r="BH230" s="44"/>
      <c r="BI230" s="44"/>
      <c r="BJ230" s="44"/>
      <c r="BK230" s="44"/>
      <c r="BL230" s="44"/>
      <c r="BM230" s="44"/>
      <c r="BN230" s="44"/>
      <c r="BO230" s="44"/>
      <c r="BP230" s="44"/>
      <c r="BQ230" s="44"/>
    </row>
    <row r="231" spans="1:69" ht="13" customHeight="1">
      <c r="A231" s="1" t="s">
        <v>498</v>
      </c>
      <c r="B231" s="43">
        <v>45943</v>
      </c>
      <c r="C231" s="44" t="s">
        <v>185</v>
      </c>
      <c r="D231" s="44" t="s">
        <v>180</v>
      </c>
      <c r="E231" s="44" t="s">
        <v>181</v>
      </c>
      <c r="F231" s="44" t="s">
        <v>183</v>
      </c>
      <c r="G231" s="44" t="s">
        <v>182</v>
      </c>
      <c r="H231" s="44" t="s">
        <v>183</v>
      </c>
      <c r="I231" s="44" t="s">
        <v>182</v>
      </c>
      <c r="J231" s="44" t="s">
        <v>183</v>
      </c>
      <c r="K231" s="44" t="s">
        <v>182</v>
      </c>
      <c r="L231" s="44" t="s">
        <v>183</v>
      </c>
      <c r="M231" s="44" t="s">
        <v>182</v>
      </c>
      <c r="N231" s="44" t="s">
        <v>183</v>
      </c>
      <c r="O231" s="44" t="s">
        <v>182</v>
      </c>
      <c r="P231" s="44" t="s">
        <v>183</v>
      </c>
      <c r="Q231" s="44" t="s">
        <v>183</v>
      </c>
      <c r="R231" s="44" t="s">
        <v>183</v>
      </c>
      <c r="S231" s="44" t="s">
        <v>183</v>
      </c>
      <c r="T231" s="44" t="s">
        <v>182</v>
      </c>
      <c r="U231" s="44" t="s">
        <v>182</v>
      </c>
      <c r="V231" s="44" t="s">
        <v>182</v>
      </c>
      <c r="W231" s="44" t="s">
        <v>182</v>
      </c>
      <c r="X231" s="44" t="s">
        <v>182</v>
      </c>
      <c r="Y231" s="44" t="s">
        <v>183</v>
      </c>
      <c r="Z231" s="44" t="s">
        <v>183</v>
      </c>
      <c r="AA231" s="44" t="s">
        <v>183</v>
      </c>
      <c r="AB231" s="44" t="s">
        <v>183</v>
      </c>
      <c r="AC231" s="44" t="s">
        <v>182</v>
      </c>
      <c r="AD231" s="44" t="s">
        <v>183</v>
      </c>
      <c r="AE231" s="44" t="s">
        <v>183</v>
      </c>
      <c r="AF231" s="44" t="s">
        <v>182</v>
      </c>
      <c r="AG231" s="44" t="s">
        <v>182</v>
      </c>
      <c r="AH231" s="44" t="s">
        <v>182</v>
      </c>
      <c r="AI231" s="44" t="s">
        <v>182</v>
      </c>
      <c r="AJ231" s="44" t="s">
        <v>182</v>
      </c>
      <c r="AK231" s="44" t="s">
        <v>182</v>
      </c>
      <c r="AL231" s="44" t="s">
        <v>182</v>
      </c>
      <c r="AM231" s="44" t="s">
        <v>182</v>
      </c>
      <c r="AN231" s="44" t="s">
        <v>182</v>
      </c>
      <c r="AO231" s="44" t="s">
        <v>182</v>
      </c>
      <c r="AP231" s="44" t="s">
        <v>183</v>
      </c>
      <c r="AQ231" s="44" t="s">
        <v>183</v>
      </c>
      <c r="AR231" s="44" t="s">
        <v>183</v>
      </c>
      <c r="AS231" s="44" t="s">
        <v>182</v>
      </c>
      <c r="AT231" s="44" t="s">
        <v>183</v>
      </c>
      <c r="AU231" s="44" t="s">
        <v>183</v>
      </c>
      <c r="AV231" s="44" t="s">
        <v>183</v>
      </c>
      <c r="AW231" s="44" t="s">
        <v>183</v>
      </c>
      <c r="AX231" s="44" t="s">
        <v>183</v>
      </c>
      <c r="AY231" s="44" t="s">
        <v>183</v>
      </c>
      <c r="AZ231" s="44" t="s">
        <v>183</v>
      </c>
      <c r="BA231" s="44" t="s">
        <v>183</v>
      </c>
      <c r="BB231" s="44" t="s">
        <v>183</v>
      </c>
      <c r="BC231" s="44" t="s">
        <v>182</v>
      </c>
      <c r="BD231" s="44"/>
      <c r="BE231" s="44" t="s">
        <v>185</v>
      </c>
      <c r="BF231" s="44" t="s">
        <v>185</v>
      </c>
      <c r="BG231" s="44"/>
      <c r="BH231" s="44"/>
      <c r="BI231" s="44"/>
      <c r="BJ231" s="44"/>
      <c r="BK231" s="44"/>
      <c r="BL231" s="44"/>
      <c r="BM231" s="44"/>
      <c r="BN231" s="44"/>
      <c r="BO231" s="44"/>
      <c r="BP231" s="44"/>
      <c r="BQ231" s="44"/>
    </row>
    <row r="232" spans="1:69" ht="13" customHeight="1">
      <c r="A232" s="1" t="s">
        <v>499</v>
      </c>
      <c r="B232" s="43">
        <v>45946</v>
      </c>
      <c r="C232" s="44" t="s">
        <v>185</v>
      </c>
      <c r="D232" s="44" t="s">
        <v>192</v>
      </c>
      <c r="E232" s="44" t="s">
        <v>181</v>
      </c>
      <c r="F232" s="44" t="s">
        <v>182</v>
      </c>
      <c r="G232" s="44" t="s">
        <v>182</v>
      </c>
      <c r="H232" s="44" t="s">
        <v>182</v>
      </c>
      <c r="I232" s="44" t="s">
        <v>183</v>
      </c>
      <c r="J232" s="44" t="s">
        <v>183</v>
      </c>
      <c r="K232" s="44" t="s">
        <v>183</v>
      </c>
      <c r="L232" s="44" t="s">
        <v>183</v>
      </c>
      <c r="M232" s="44" t="s">
        <v>183</v>
      </c>
      <c r="N232" s="44" t="s">
        <v>182</v>
      </c>
      <c r="O232" s="44" t="s">
        <v>182</v>
      </c>
      <c r="P232" s="44" t="s">
        <v>183</v>
      </c>
      <c r="Q232" s="44" t="s">
        <v>183</v>
      </c>
      <c r="R232" s="44" t="s">
        <v>182</v>
      </c>
      <c r="S232" s="44" t="s">
        <v>182</v>
      </c>
      <c r="T232" s="44" t="s">
        <v>182</v>
      </c>
      <c r="U232" s="44" t="s">
        <v>182</v>
      </c>
      <c r="V232" s="44" t="s">
        <v>183</v>
      </c>
      <c r="W232" s="44" t="s">
        <v>183</v>
      </c>
      <c r="X232" s="44" t="s">
        <v>183</v>
      </c>
      <c r="Y232" s="44" t="s">
        <v>183</v>
      </c>
      <c r="Z232" s="44" t="s">
        <v>183</v>
      </c>
      <c r="AA232" s="44" t="s">
        <v>183</v>
      </c>
      <c r="AB232" s="44" t="s">
        <v>183</v>
      </c>
      <c r="AC232" s="44" t="s">
        <v>183</v>
      </c>
      <c r="AD232" s="44" t="s">
        <v>183</v>
      </c>
      <c r="AE232" s="44" t="s">
        <v>183</v>
      </c>
      <c r="AF232" s="44" t="s">
        <v>183</v>
      </c>
      <c r="AG232" s="44" t="s">
        <v>183</v>
      </c>
      <c r="AH232" s="44" t="s">
        <v>183</v>
      </c>
      <c r="AI232" s="44" t="s">
        <v>183</v>
      </c>
      <c r="AJ232" s="44" t="s">
        <v>183</v>
      </c>
      <c r="AK232" s="44" t="s">
        <v>183</v>
      </c>
      <c r="AL232" s="44" t="s">
        <v>183</v>
      </c>
      <c r="AM232" s="44" t="s">
        <v>183</v>
      </c>
      <c r="AN232" s="44" t="s">
        <v>183</v>
      </c>
      <c r="AO232" s="44" t="s">
        <v>183</v>
      </c>
      <c r="AP232" s="44" t="s">
        <v>183</v>
      </c>
      <c r="AQ232" s="44" t="s">
        <v>183</v>
      </c>
      <c r="AR232" s="44" t="s">
        <v>183</v>
      </c>
      <c r="AS232" s="44" t="s">
        <v>183</v>
      </c>
      <c r="AT232" s="44" t="s">
        <v>183</v>
      </c>
      <c r="AU232" s="44" t="s">
        <v>183</v>
      </c>
      <c r="AV232" s="44" t="s">
        <v>182</v>
      </c>
      <c r="AW232" s="44" t="s">
        <v>182</v>
      </c>
      <c r="AX232" s="44" t="s">
        <v>183</v>
      </c>
      <c r="AY232" s="44" t="s">
        <v>183</v>
      </c>
      <c r="AZ232" s="44" t="s">
        <v>183</v>
      </c>
      <c r="BA232" s="44" t="s">
        <v>183</v>
      </c>
      <c r="BB232" s="44" t="s">
        <v>183</v>
      </c>
      <c r="BC232" s="44" t="s">
        <v>183</v>
      </c>
      <c r="BD232" s="44"/>
      <c r="BE232" s="44" t="s">
        <v>149</v>
      </c>
      <c r="BF232" s="44" t="s">
        <v>149</v>
      </c>
      <c r="BG232" s="44"/>
      <c r="BH232" s="44"/>
      <c r="BI232" s="44"/>
      <c r="BJ232" s="44"/>
      <c r="BK232" s="44"/>
      <c r="BL232" s="44"/>
      <c r="BM232" s="44"/>
      <c r="BN232" s="44"/>
      <c r="BO232" s="44"/>
      <c r="BP232" s="44"/>
      <c r="BQ232" s="44"/>
    </row>
    <row r="233" spans="1:69" ht="13" customHeight="1">
      <c r="A233" s="1" t="s">
        <v>500</v>
      </c>
      <c r="B233" s="43">
        <v>45933</v>
      </c>
      <c r="C233" s="44" t="s">
        <v>185</v>
      </c>
      <c r="D233" s="44" t="s">
        <v>205</v>
      </c>
      <c r="E233" s="44" t="s">
        <v>181</v>
      </c>
      <c r="F233" s="44" t="s">
        <v>182</v>
      </c>
      <c r="G233" s="44" t="s">
        <v>182</v>
      </c>
      <c r="H233" s="44" t="s">
        <v>182</v>
      </c>
      <c r="I233" s="44" t="s">
        <v>183</v>
      </c>
      <c r="J233" s="44" t="s">
        <v>182</v>
      </c>
      <c r="K233" s="44" t="s">
        <v>183</v>
      </c>
      <c r="L233" s="44" t="s">
        <v>182</v>
      </c>
      <c r="M233" s="44" t="s">
        <v>183</v>
      </c>
      <c r="N233" s="44" t="s">
        <v>182</v>
      </c>
      <c r="O233" s="44" t="s">
        <v>183</v>
      </c>
      <c r="P233" s="44" t="s">
        <v>182</v>
      </c>
      <c r="Q233" s="44" t="s">
        <v>183</v>
      </c>
      <c r="R233" s="44" t="s">
        <v>182</v>
      </c>
      <c r="S233" s="44" t="s">
        <v>183</v>
      </c>
      <c r="T233" s="44" t="s">
        <v>183</v>
      </c>
      <c r="U233" s="44" t="s">
        <v>183</v>
      </c>
      <c r="V233" s="44" t="s">
        <v>182</v>
      </c>
      <c r="W233" s="44" t="s">
        <v>183</v>
      </c>
      <c r="X233" s="44" t="s">
        <v>182</v>
      </c>
      <c r="Y233" s="44" t="s">
        <v>183</v>
      </c>
      <c r="Z233" s="44" t="s">
        <v>182</v>
      </c>
      <c r="AA233" s="44" t="s">
        <v>182</v>
      </c>
      <c r="AB233" s="44" t="s">
        <v>182</v>
      </c>
      <c r="AC233" s="44" t="s">
        <v>183</v>
      </c>
      <c r="AD233" s="44" t="s">
        <v>182</v>
      </c>
      <c r="AE233" s="44" t="s">
        <v>183</v>
      </c>
      <c r="AF233" s="44" t="s">
        <v>182</v>
      </c>
      <c r="AG233" s="44" t="s">
        <v>183</v>
      </c>
      <c r="AH233" s="44" t="s">
        <v>182</v>
      </c>
      <c r="AI233" s="44" t="s">
        <v>182</v>
      </c>
      <c r="AJ233" s="44" t="s">
        <v>182</v>
      </c>
      <c r="AK233" s="44" t="s">
        <v>183</v>
      </c>
      <c r="AL233" s="44" t="s">
        <v>182</v>
      </c>
      <c r="AM233" s="44" t="s">
        <v>182</v>
      </c>
      <c r="AN233" s="44" t="s">
        <v>182</v>
      </c>
      <c r="AO233" s="44" t="s">
        <v>182</v>
      </c>
      <c r="AP233" s="44" t="s">
        <v>182</v>
      </c>
      <c r="AQ233" s="44" t="s">
        <v>183</v>
      </c>
      <c r="AR233" s="44" t="s">
        <v>182</v>
      </c>
      <c r="AS233" s="44" t="s">
        <v>183</v>
      </c>
      <c r="AT233" s="44" t="s">
        <v>182</v>
      </c>
      <c r="AU233" s="44" t="s">
        <v>183</v>
      </c>
      <c r="AV233" s="44" t="s">
        <v>182</v>
      </c>
      <c r="AW233" s="44" t="s">
        <v>182</v>
      </c>
      <c r="AX233" s="44" t="s">
        <v>182</v>
      </c>
      <c r="AY233" s="44" t="s">
        <v>183</v>
      </c>
      <c r="AZ233" s="44" t="s">
        <v>182</v>
      </c>
      <c r="BA233" s="44" t="s">
        <v>183</v>
      </c>
      <c r="BB233" s="44" t="s">
        <v>182</v>
      </c>
      <c r="BC233" s="44" t="s">
        <v>183</v>
      </c>
      <c r="BD233" s="44"/>
      <c r="BE233" s="44" t="s">
        <v>149</v>
      </c>
      <c r="BF233" s="44" t="s">
        <v>149</v>
      </c>
      <c r="BG233" s="44"/>
      <c r="BH233" s="44"/>
      <c r="BI233" s="44"/>
      <c r="BJ233" s="44"/>
      <c r="BK233" s="44"/>
      <c r="BL233" s="44"/>
      <c r="BM233" s="44"/>
      <c r="BN233" s="44"/>
      <c r="BO233" s="44"/>
      <c r="BP233" s="44"/>
      <c r="BQ233" s="44"/>
    </row>
    <row r="234" spans="1:69" ht="13" customHeight="1">
      <c r="A234" s="1" t="s">
        <v>501</v>
      </c>
      <c r="B234" s="43"/>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L234" s="44"/>
      <c r="AM234" s="44"/>
      <c r="AN234" s="44"/>
      <c r="AO234" s="44"/>
      <c r="AP234" s="44"/>
      <c r="AQ234" s="44"/>
      <c r="AR234" s="44"/>
      <c r="AS234" s="44"/>
      <c r="AT234" s="44"/>
      <c r="AU234" s="44"/>
      <c r="AV234" s="44"/>
      <c r="AW234" s="44"/>
      <c r="AX234" s="44"/>
      <c r="AY234" s="44"/>
      <c r="AZ234" s="44"/>
      <c r="BA234" s="44"/>
      <c r="BB234" s="44"/>
      <c r="BC234" s="44"/>
      <c r="BD234" s="44"/>
      <c r="BE234" s="44"/>
      <c r="BF234" s="44"/>
      <c r="BG234" s="44"/>
      <c r="BH234" s="44"/>
      <c r="BI234" s="44"/>
      <c r="BJ234" s="44"/>
      <c r="BK234" s="44"/>
      <c r="BL234" s="44"/>
      <c r="BM234" s="44"/>
      <c r="BN234" s="44"/>
      <c r="BO234" s="44"/>
      <c r="BP234" s="44"/>
      <c r="BQ234" s="44"/>
    </row>
    <row r="235" spans="1:69" ht="13" customHeight="1">
      <c r="A235" s="1" t="s">
        <v>502</v>
      </c>
      <c r="B235" s="43">
        <v>45950</v>
      </c>
      <c r="C235" s="44" t="s">
        <v>188</v>
      </c>
      <c r="D235" s="44"/>
      <c r="E235" s="44" t="s">
        <v>181</v>
      </c>
      <c r="F235" s="44" t="s">
        <v>182</v>
      </c>
      <c r="G235" s="44" t="s">
        <v>182</v>
      </c>
      <c r="H235" s="44" t="s">
        <v>183</v>
      </c>
      <c r="I235" s="44" t="s">
        <v>183</v>
      </c>
      <c r="J235" s="44" t="s">
        <v>182</v>
      </c>
      <c r="K235" s="44" t="s">
        <v>182</v>
      </c>
      <c r="L235" s="44" t="s">
        <v>183</v>
      </c>
      <c r="M235" s="44" t="s">
        <v>183</v>
      </c>
      <c r="N235" s="44" t="s">
        <v>182</v>
      </c>
      <c r="O235" s="44" t="s">
        <v>182</v>
      </c>
      <c r="P235" s="44" t="s">
        <v>183</v>
      </c>
      <c r="Q235" s="44" t="s">
        <v>183</v>
      </c>
      <c r="R235" s="44" t="s">
        <v>182</v>
      </c>
      <c r="S235" s="44" t="s">
        <v>182</v>
      </c>
      <c r="T235" s="44" t="s">
        <v>182</v>
      </c>
      <c r="U235" s="44" t="s">
        <v>182</v>
      </c>
      <c r="V235" s="44" t="s">
        <v>183</v>
      </c>
      <c r="W235" s="44" t="s">
        <v>183</v>
      </c>
      <c r="X235" s="44" t="s">
        <v>182</v>
      </c>
      <c r="Y235" s="44" t="s">
        <v>182</v>
      </c>
      <c r="Z235" s="44" t="s">
        <v>183</v>
      </c>
      <c r="AA235" s="44" t="s">
        <v>183</v>
      </c>
      <c r="AB235" s="44" t="s">
        <v>182</v>
      </c>
      <c r="AC235" s="44" t="s">
        <v>182</v>
      </c>
      <c r="AD235" s="44" t="s">
        <v>183</v>
      </c>
      <c r="AE235" s="44" t="s">
        <v>183</v>
      </c>
      <c r="AF235" s="44" t="s">
        <v>182</v>
      </c>
      <c r="AG235" s="44" t="s">
        <v>182</v>
      </c>
      <c r="AH235" s="44" t="s">
        <v>182</v>
      </c>
      <c r="AI235" s="44" t="s">
        <v>182</v>
      </c>
      <c r="AJ235" s="44" t="s">
        <v>183</v>
      </c>
      <c r="AK235" s="44" t="s">
        <v>183</v>
      </c>
      <c r="AL235" s="44" t="s">
        <v>182</v>
      </c>
      <c r="AM235" s="44" t="s">
        <v>182</v>
      </c>
      <c r="AN235" s="44" t="s">
        <v>183</v>
      </c>
      <c r="AO235" s="44" t="s">
        <v>183</v>
      </c>
      <c r="AP235" s="44" t="s">
        <v>182</v>
      </c>
      <c r="AQ235" s="44" t="s">
        <v>182</v>
      </c>
      <c r="AR235" s="44" t="s">
        <v>183</v>
      </c>
      <c r="AS235" s="44" t="s">
        <v>183</v>
      </c>
      <c r="AT235" s="44" t="s">
        <v>182</v>
      </c>
      <c r="AU235" s="44" t="s">
        <v>182</v>
      </c>
      <c r="AV235" s="44" t="s">
        <v>182</v>
      </c>
      <c r="AW235" s="44" t="s">
        <v>182</v>
      </c>
      <c r="AX235" s="44" t="s">
        <v>183</v>
      </c>
      <c r="AY235" s="44" t="s">
        <v>183</v>
      </c>
      <c r="AZ235" s="44" t="s">
        <v>182</v>
      </c>
      <c r="BA235" s="44" t="s">
        <v>182</v>
      </c>
      <c r="BB235" s="44" t="s">
        <v>182</v>
      </c>
      <c r="BC235" s="44" t="s">
        <v>182</v>
      </c>
      <c r="BD235" s="44"/>
      <c r="BE235" s="44" t="s">
        <v>185</v>
      </c>
      <c r="BF235" s="44" t="s">
        <v>179</v>
      </c>
      <c r="BG235" s="44"/>
      <c r="BH235" s="44">
        <v>0</v>
      </c>
      <c r="BI235" s="44"/>
      <c r="BJ235" s="44"/>
      <c r="BK235" s="44"/>
      <c r="BL235" s="44"/>
      <c r="BM235" s="44"/>
      <c r="BN235" s="44"/>
      <c r="BO235" s="44"/>
      <c r="BP235" s="44"/>
      <c r="BQ235" s="44"/>
    </row>
    <row r="236" spans="1:69" ht="13" customHeight="1">
      <c r="A236" s="1" t="s">
        <v>503</v>
      </c>
      <c r="B236" s="43">
        <v>45950</v>
      </c>
      <c r="C236" s="44" t="s">
        <v>188</v>
      </c>
      <c r="D236" s="44" t="s">
        <v>192</v>
      </c>
      <c r="E236" s="44" t="s">
        <v>181</v>
      </c>
      <c r="F236" s="44" t="s">
        <v>182</v>
      </c>
      <c r="G236" s="44" t="s">
        <v>182</v>
      </c>
      <c r="H236" s="44" t="s">
        <v>182</v>
      </c>
      <c r="I236" s="44" t="s">
        <v>182</v>
      </c>
      <c r="J236" s="44" t="s">
        <v>182</v>
      </c>
      <c r="K236" s="44" t="s">
        <v>182</v>
      </c>
      <c r="L236" s="44" t="s">
        <v>182</v>
      </c>
      <c r="M236" s="44" t="s">
        <v>182</v>
      </c>
      <c r="N236" s="44" t="s">
        <v>182</v>
      </c>
      <c r="O236" s="44" t="s">
        <v>182</v>
      </c>
      <c r="P236" s="44" t="s">
        <v>182</v>
      </c>
      <c r="Q236" s="44" t="s">
        <v>182</v>
      </c>
      <c r="R236" s="44" t="s">
        <v>182</v>
      </c>
      <c r="S236" s="44" t="s">
        <v>182</v>
      </c>
      <c r="T236" s="44" t="s">
        <v>182</v>
      </c>
      <c r="U236" s="44" t="s">
        <v>182</v>
      </c>
      <c r="V236" s="44" t="s">
        <v>182</v>
      </c>
      <c r="W236" s="44" t="s">
        <v>182</v>
      </c>
      <c r="X236" s="44" t="s">
        <v>182</v>
      </c>
      <c r="Y236" s="44" t="s">
        <v>182</v>
      </c>
      <c r="Z236" s="44" t="s">
        <v>182</v>
      </c>
      <c r="AA236" s="44" t="s">
        <v>182</v>
      </c>
      <c r="AB236" s="44" t="s">
        <v>182</v>
      </c>
      <c r="AC236" s="44" t="s">
        <v>182</v>
      </c>
      <c r="AD236" s="44" t="s">
        <v>182</v>
      </c>
      <c r="AE236" s="44" t="s">
        <v>182</v>
      </c>
      <c r="AF236" s="44" t="s">
        <v>182</v>
      </c>
      <c r="AG236" s="44" t="s">
        <v>183</v>
      </c>
      <c r="AH236" s="44" t="s">
        <v>182</v>
      </c>
      <c r="AI236" s="44" t="s">
        <v>182</v>
      </c>
      <c r="AJ236" s="44" t="s">
        <v>183</v>
      </c>
      <c r="AK236" s="44" t="s">
        <v>183</v>
      </c>
      <c r="AL236" s="44" t="s">
        <v>183</v>
      </c>
      <c r="AM236" s="44" t="s">
        <v>183</v>
      </c>
      <c r="AN236" s="44" t="s">
        <v>183</v>
      </c>
      <c r="AO236" s="44" t="s">
        <v>183</v>
      </c>
      <c r="AP236" s="44" t="s">
        <v>182</v>
      </c>
      <c r="AQ236" s="44" t="s">
        <v>183</v>
      </c>
      <c r="AR236" s="44" t="s">
        <v>182</v>
      </c>
      <c r="AS236" s="44" t="s">
        <v>182</v>
      </c>
      <c r="AT236" s="44" t="s">
        <v>182</v>
      </c>
      <c r="AU236" s="44" t="s">
        <v>182</v>
      </c>
      <c r="AV236" s="44" t="s">
        <v>182</v>
      </c>
      <c r="AW236" s="44" t="s">
        <v>182</v>
      </c>
      <c r="AX236" s="44" t="s">
        <v>183</v>
      </c>
      <c r="AY236" s="44" t="s">
        <v>183</v>
      </c>
      <c r="AZ236" s="44" t="s">
        <v>183</v>
      </c>
      <c r="BA236" s="44" t="s">
        <v>183</v>
      </c>
      <c r="BB236" s="44" t="s">
        <v>183</v>
      </c>
      <c r="BC236" s="44" t="s">
        <v>183</v>
      </c>
      <c r="BD236" s="44"/>
      <c r="BE236" s="44" t="s">
        <v>185</v>
      </c>
      <c r="BF236" s="44" t="s">
        <v>504</v>
      </c>
      <c r="BG236" s="44"/>
      <c r="BH236" s="44">
        <v>0</v>
      </c>
      <c r="BI236" s="44"/>
      <c r="BJ236" s="44"/>
      <c r="BK236" s="44"/>
      <c r="BL236" s="44"/>
      <c r="BM236" s="44"/>
      <c r="BN236" s="44"/>
      <c r="BO236" s="44"/>
      <c r="BP236" s="44"/>
      <c r="BQ236" s="44"/>
    </row>
    <row r="237" spans="1:69" ht="13" customHeight="1">
      <c r="A237" s="1" t="s">
        <v>505</v>
      </c>
      <c r="B237" s="43">
        <v>45945</v>
      </c>
      <c r="C237" s="44" t="s">
        <v>185</v>
      </c>
      <c r="D237" s="44" t="s">
        <v>187</v>
      </c>
      <c r="E237" s="44" t="s">
        <v>181</v>
      </c>
      <c r="F237" s="44" t="s">
        <v>182</v>
      </c>
      <c r="G237" s="44" t="s">
        <v>182</v>
      </c>
      <c r="H237" s="44" t="s">
        <v>183</v>
      </c>
      <c r="I237" s="44" t="s">
        <v>182</v>
      </c>
      <c r="J237" s="44" t="s">
        <v>182</v>
      </c>
      <c r="K237" s="44" t="s">
        <v>182</v>
      </c>
      <c r="L237" s="44" t="s">
        <v>183</v>
      </c>
      <c r="M237" s="44" t="s">
        <v>183</v>
      </c>
      <c r="N237" s="44" t="s">
        <v>183</v>
      </c>
      <c r="O237" s="44" t="s">
        <v>183</v>
      </c>
      <c r="P237" s="44" t="s">
        <v>183</v>
      </c>
      <c r="Q237" s="44" t="s">
        <v>183</v>
      </c>
      <c r="R237" s="44" t="s">
        <v>182</v>
      </c>
      <c r="S237" s="44" t="s">
        <v>182</v>
      </c>
      <c r="T237" s="44" t="s">
        <v>182</v>
      </c>
      <c r="U237" s="44" t="s">
        <v>182</v>
      </c>
      <c r="V237" s="44" t="s">
        <v>182</v>
      </c>
      <c r="W237" s="44" t="s">
        <v>182</v>
      </c>
      <c r="X237" s="44" t="s">
        <v>182</v>
      </c>
      <c r="Y237" s="44" t="s">
        <v>182</v>
      </c>
      <c r="Z237" s="44" t="s">
        <v>182</v>
      </c>
      <c r="AA237" s="44" t="s">
        <v>182</v>
      </c>
      <c r="AB237" s="44" t="s">
        <v>183</v>
      </c>
      <c r="AC237" s="44" t="s">
        <v>183</v>
      </c>
      <c r="AD237" s="44" t="s">
        <v>183</v>
      </c>
      <c r="AE237" s="44" t="s">
        <v>183</v>
      </c>
      <c r="AF237" s="44" t="s">
        <v>183</v>
      </c>
      <c r="AG237" s="44" t="s">
        <v>183</v>
      </c>
      <c r="AH237" s="44" t="s">
        <v>183</v>
      </c>
      <c r="AI237" s="44" t="s">
        <v>183</v>
      </c>
      <c r="AJ237" s="44" t="s">
        <v>183</v>
      </c>
      <c r="AK237" s="44" t="s">
        <v>183</v>
      </c>
      <c r="AL237" s="44" t="s">
        <v>183</v>
      </c>
      <c r="AM237" s="44" t="s">
        <v>183</v>
      </c>
      <c r="AN237" s="44" t="s">
        <v>183</v>
      </c>
      <c r="AO237" s="44" t="s">
        <v>183</v>
      </c>
      <c r="AP237" s="44" t="s">
        <v>183</v>
      </c>
      <c r="AQ237" s="44" t="s">
        <v>183</v>
      </c>
      <c r="AR237" s="44" t="s">
        <v>183</v>
      </c>
      <c r="AS237" s="44" t="s">
        <v>183</v>
      </c>
      <c r="AT237" s="44" t="s">
        <v>183</v>
      </c>
      <c r="AU237" s="44" t="s">
        <v>183</v>
      </c>
      <c r="AV237" s="44" t="s">
        <v>183</v>
      </c>
      <c r="AW237" s="44" t="s">
        <v>183</v>
      </c>
      <c r="AX237" s="44" t="s">
        <v>182</v>
      </c>
      <c r="AY237" s="44" t="s">
        <v>182</v>
      </c>
      <c r="AZ237" s="44" t="s">
        <v>183</v>
      </c>
      <c r="BA237" s="44" t="s">
        <v>183</v>
      </c>
      <c r="BB237" s="44" t="s">
        <v>183</v>
      </c>
      <c r="BC237" s="44" t="s">
        <v>183</v>
      </c>
      <c r="BD237" s="44"/>
      <c r="BE237" s="44" t="s">
        <v>149</v>
      </c>
      <c r="BF237" s="44" t="s">
        <v>149</v>
      </c>
      <c r="BG237" s="44"/>
      <c r="BH237" s="44"/>
      <c r="BI237" s="44"/>
      <c r="BJ237" s="44"/>
      <c r="BK237" s="44"/>
      <c r="BL237" s="44"/>
      <c r="BM237" s="44"/>
      <c r="BN237" s="44"/>
      <c r="BO237" s="44"/>
      <c r="BP237" s="44"/>
      <c r="BQ237" s="44"/>
    </row>
    <row r="238" spans="1:69" ht="13" customHeight="1">
      <c r="A238" s="1" t="s">
        <v>506</v>
      </c>
      <c r="B238" s="43">
        <v>45945</v>
      </c>
      <c r="C238" s="44" t="s">
        <v>185</v>
      </c>
      <c r="D238" s="44" t="s">
        <v>192</v>
      </c>
      <c r="E238" s="44" t="s">
        <v>181</v>
      </c>
      <c r="F238" s="44" t="s">
        <v>182</v>
      </c>
      <c r="G238" s="44" t="s">
        <v>182</v>
      </c>
      <c r="H238" s="44" t="s">
        <v>182</v>
      </c>
      <c r="I238" s="44" t="s">
        <v>182</v>
      </c>
      <c r="J238" s="44" t="s">
        <v>182</v>
      </c>
      <c r="K238" s="44" t="s">
        <v>182</v>
      </c>
      <c r="L238" s="44" t="s">
        <v>182</v>
      </c>
      <c r="M238" s="44" t="s">
        <v>182</v>
      </c>
      <c r="N238" s="44" t="s">
        <v>182</v>
      </c>
      <c r="O238" s="44" t="s">
        <v>182</v>
      </c>
      <c r="P238" s="44" t="s">
        <v>183</v>
      </c>
      <c r="Q238" s="44" t="s">
        <v>183</v>
      </c>
      <c r="R238" s="44" t="s">
        <v>182</v>
      </c>
      <c r="S238" s="44" t="s">
        <v>182</v>
      </c>
      <c r="T238" s="44" t="s">
        <v>182</v>
      </c>
      <c r="U238" s="44" t="s">
        <v>182</v>
      </c>
      <c r="V238" s="44" t="s">
        <v>182</v>
      </c>
      <c r="W238" s="44" t="s">
        <v>182</v>
      </c>
      <c r="X238" s="44" t="s">
        <v>182</v>
      </c>
      <c r="Y238" s="44" t="s">
        <v>182</v>
      </c>
      <c r="Z238" s="44" t="s">
        <v>183</v>
      </c>
      <c r="AA238" s="44" t="s">
        <v>183</v>
      </c>
      <c r="AB238" s="44" t="s">
        <v>183</v>
      </c>
      <c r="AC238" s="44" t="s">
        <v>183</v>
      </c>
      <c r="AD238" s="44" t="s">
        <v>183</v>
      </c>
      <c r="AE238" s="44" t="s">
        <v>183</v>
      </c>
      <c r="AF238" s="44" t="s">
        <v>183</v>
      </c>
      <c r="AG238" s="44" t="s">
        <v>183</v>
      </c>
      <c r="AH238" s="44" t="s">
        <v>183</v>
      </c>
      <c r="AI238" s="44" t="s">
        <v>183</v>
      </c>
      <c r="AJ238" s="44" t="s">
        <v>183</v>
      </c>
      <c r="AK238" s="44" t="s">
        <v>183</v>
      </c>
      <c r="AL238" s="44" t="s">
        <v>183</v>
      </c>
      <c r="AM238" s="44" t="s">
        <v>183</v>
      </c>
      <c r="AN238" s="44" t="s">
        <v>183</v>
      </c>
      <c r="AO238" s="44" t="s">
        <v>183</v>
      </c>
      <c r="AP238" s="44" t="s">
        <v>183</v>
      </c>
      <c r="AQ238" s="44" t="s">
        <v>183</v>
      </c>
      <c r="AR238" s="44" t="s">
        <v>183</v>
      </c>
      <c r="AS238" s="44" t="s">
        <v>183</v>
      </c>
      <c r="AT238" s="44" t="s">
        <v>183</v>
      </c>
      <c r="AU238" s="44" t="s">
        <v>183</v>
      </c>
      <c r="AV238" s="44" t="s">
        <v>183</v>
      </c>
      <c r="AW238" s="44" t="s">
        <v>183</v>
      </c>
      <c r="AX238" s="44" t="s">
        <v>183</v>
      </c>
      <c r="AY238" s="44" t="s">
        <v>183</v>
      </c>
      <c r="AZ238" s="44" t="s">
        <v>183</v>
      </c>
      <c r="BA238" s="44" t="s">
        <v>183</v>
      </c>
      <c r="BB238" s="44" t="s">
        <v>183</v>
      </c>
      <c r="BC238" s="44" t="s">
        <v>183</v>
      </c>
      <c r="BD238" s="44"/>
      <c r="BE238" s="44" t="s">
        <v>188</v>
      </c>
      <c r="BF238" s="44" t="s">
        <v>149</v>
      </c>
      <c r="BG238" s="44"/>
      <c r="BH238" s="44"/>
      <c r="BI238" s="44"/>
      <c r="BJ238" s="44"/>
      <c r="BK238" s="44"/>
      <c r="BL238" s="44"/>
      <c r="BM238" s="44"/>
      <c r="BN238" s="44"/>
      <c r="BO238" s="44"/>
      <c r="BP238" s="44"/>
      <c r="BQ238" s="44"/>
    </row>
    <row r="239" spans="1:69" ht="13" customHeight="1">
      <c r="A239" s="1" t="s">
        <v>507</v>
      </c>
      <c r="B239" s="43">
        <v>45945</v>
      </c>
      <c r="C239" s="44" t="s">
        <v>179</v>
      </c>
      <c r="D239" s="44" t="s">
        <v>224</v>
      </c>
      <c r="E239" s="44" t="s">
        <v>181</v>
      </c>
      <c r="F239" s="44" t="s">
        <v>182</v>
      </c>
      <c r="G239" s="44" t="s">
        <v>182</v>
      </c>
      <c r="H239" s="44" t="s">
        <v>182</v>
      </c>
      <c r="I239" s="44" t="s">
        <v>182</v>
      </c>
      <c r="J239" s="44" t="s">
        <v>182</v>
      </c>
      <c r="K239" s="44" t="s">
        <v>182</v>
      </c>
      <c r="L239" s="44" t="s">
        <v>182</v>
      </c>
      <c r="M239" s="44" t="s">
        <v>182</v>
      </c>
      <c r="N239" s="44" t="s">
        <v>182</v>
      </c>
      <c r="O239" s="44" t="s">
        <v>182</v>
      </c>
      <c r="P239" s="44" t="s">
        <v>182</v>
      </c>
      <c r="Q239" s="44" t="s">
        <v>182</v>
      </c>
      <c r="R239" s="44" t="s">
        <v>182</v>
      </c>
      <c r="S239" s="44" t="s">
        <v>182</v>
      </c>
      <c r="T239" s="44" t="s">
        <v>182</v>
      </c>
      <c r="U239" s="44" t="s">
        <v>182</v>
      </c>
      <c r="V239" s="44" t="s">
        <v>182</v>
      </c>
      <c r="W239" s="44" t="s">
        <v>182</v>
      </c>
      <c r="X239" s="44" t="s">
        <v>182</v>
      </c>
      <c r="Y239" s="44" t="s">
        <v>182</v>
      </c>
      <c r="Z239" s="44" t="s">
        <v>183</v>
      </c>
      <c r="AA239" s="44" t="s">
        <v>183</v>
      </c>
      <c r="AB239" s="44" t="s">
        <v>182</v>
      </c>
      <c r="AC239" s="44" t="s">
        <v>182</v>
      </c>
      <c r="AD239" s="44" t="s">
        <v>183</v>
      </c>
      <c r="AE239" s="44" t="s">
        <v>183</v>
      </c>
      <c r="AF239" s="44" t="s">
        <v>182</v>
      </c>
      <c r="AG239" s="44" t="s">
        <v>182</v>
      </c>
      <c r="AH239" s="44" t="s">
        <v>183</v>
      </c>
      <c r="AI239" s="44" t="s">
        <v>183</v>
      </c>
      <c r="AJ239" s="44" t="s">
        <v>182</v>
      </c>
      <c r="AK239" s="44" t="s">
        <v>182</v>
      </c>
      <c r="AL239" s="44" t="s">
        <v>183</v>
      </c>
      <c r="AM239" s="44" t="s">
        <v>183</v>
      </c>
      <c r="AN239" s="44" t="s">
        <v>182</v>
      </c>
      <c r="AO239" s="44" t="s">
        <v>182</v>
      </c>
      <c r="AP239" s="44" t="s">
        <v>183</v>
      </c>
      <c r="AQ239" s="44" t="s">
        <v>183</v>
      </c>
      <c r="AR239" s="44" t="s">
        <v>182</v>
      </c>
      <c r="AS239" s="44" t="s">
        <v>182</v>
      </c>
      <c r="AT239" s="44" t="s">
        <v>183</v>
      </c>
      <c r="AU239" s="44" t="s">
        <v>183</v>
      </c>
      <c r="AV239" s="44" t="s">
        <v>182</v>
      </c>
      <c r="AW239" s="44" t="s">
        <v>182</v>
      </c>
      <c r="AX239" s="44" t="s">
        <v>183</v>
      </c>
      <c r="AY239" s="44" t="s">
        <v>183</v>
      </c>
      <c r="AZ239" s="44" t="s">
        <v>182</v>
      </c>
      <c r="BA239" s="44" t="s">
        <v>182</v>
      </c>
      <c r="BB239" s="44" t="s">
        <v>183</v>
      </c>
      <c r="BC239" s="44" t="s">
        <v>183</v>
      </c>
      <c r="BD239" s="44"/>
      <c r="BE239" s="44" t="s">
        <v>265</v>
      </c>
      <c r="BF239" s="44" t="s">
        <v>149</v>
      </c>
      <c r="BG239" s="44"/>
      <c r="BH239" s="44"/>
      <c r="BI239" s="44"/>
      <c r="BJ239" s="44"/>
      <c r="BK239" s="44"/>
      <c r="BL239" s="44"/>
      <c r="BM239" s="44"/>
      <c r="BN239" s="44"/>
      <c r="BO239" s="44"/>
      <c r="BP239" s="44"/>
      <c r="BQ239" s="44"/>
    </row>
    <row r="240" spans="1:69" ht="13" customHeight="1">
      <c r="A240" s="1" t="s">
        <v>508</v>
      </c>
      <c r="B240" s="43">
        <v>45935</v>
      </c>
      <c r="C240" s="44" t="s">
        <v>185</v>
      </c>
      <c r="D240" s="44" t="s">
        <v>205</v>
      </c>
      <c r="E240" s="44" t="s">
        <v>181</v>
      </c>
      <c r="F240" s="44" t="s">
        <v>182</v>
      </c>
      <c r="G240" s="44" t="s">
        <v>182</v>
      </c>
      <c r="H240" s="44" t="s">
        <v>183</v>
      </c>
      <c r="I240" s="44" t="s">
        <v>183</v>
      </c>
      <c r="J240" s="44" t="s">
        <v>182</v>
      </c>
      <c r="K240" s="44" t="s">
        <v>182</v>
      </c>
      <c r="L240" s="44" t="s">
        <v>183</v>
      </c>
      <c r="M240" s="44" t="s">
        <v>183</v>
      </c>
      <c r="N240" s="44" t="s">
        <v>182</v>
      </c>
      <c r="O240" s="44" t="s">
        <v>183</v>
      </c>
      <c r="P240" s="44" t="s">
        <v>182</v>
      </c>
      <c r="Q240" s="44" t="s">
        <v>182</v>
      </c>
      <c r="R240" s="44" t="s">
        <v>183</v>
      </c>
      <c r="S240" s="44" t="s">
        <v>183</v>
      </c>
      <c r="T240" s="44" t="s">
        <v>182</v>
      </c>
      <c r="U240" s="44" t="s">
        <v>182</v>
      </c>
      <c r="V240" s="44" t="s">
        <v>183</v>
      </c>
      <c r="W240" s="44" t="s">
        <v>182</v>
      </c>
      <c r="X240" s="44" t="s">
        <v>183</v>
      </c>
      <c r="Y240" s="44" t="s">
        <v>182</v>
      </c>
      <c r="Z240" s="44" t="s">
        <v>183</v>
      </c>
      <c r="AA240" s="44" t="s">
        <v>182</v>
      </c>
      <c r="AB240" s="44" t="s">
        <v>183</v>
      </c>
      <c r="AC240" s="44" t="s">
        <v>182</v>
      </c>
      <c r="AD240" s="44" t="s">
        <v>183</v>
      </c>
      <c r="AE240" s="44" t="s">
        <v>182</v>
      </c>
      <c r="AF240" s="44" t="s">
        <v>183</v>
      </c>
      <c r="AG240" s="44" t="s">
        <v>182</v>
      </c>
      <c r="AH240" s="44" t="s">
        <v>183</v>
      </c>
      <c r="AI240" s="44" t="s">
        <v>182</v>
      </c>
      <c r="AJ240" s="44" t="s">
        <v>183</v>
      </c>
      <c r="AK240" s="44" t="s">
        <v>182</v>
      </c>
      <c r="AL240" s="44" t="s">
        <v>183</v>
      </c>
      <c r="AM240" s="44" t="s">
        <v>182</v>
      </c>
      <c r="AN240" s="44" t="s">
        <v>183</v>
      </c>
      <c r="AO240" s="44" t="s">
        <v>182</v>
      </c>
      <c r="AP240" s="44" t="s">
        <v>183</v>
      </c>
      <c r="AQ240" s="44" t="s">
        <v>182</v>
      </c>
      <c r="AR240" s="44" t="s">
        <v>183</v>
      </c>
      <c r="AS240" s="44" t="s">
        <v>182</v>
      </c>
      <c r="AT240" s="44" t="s">
        <v>183</v>
      </c>
      <c r="AU240" s="44" t="s">
        <v>182</v>
      </c>
      <c r="AV240" s="44" t="s">
        <v>183</v>
      </c>
      <c r="AW240" s="44" t="s">
        <v>182</v>
      </c>
      <c r="AX240" s="44" t="s">
        <v>183</v>
      </c>
      <c r="AY240" s="44" t="s">
        <v>182</v>
      </c>
      <c r="AZ240" s="44" t="s">
        <v>183</v>
      </c>
      <c r="BA240" s="44" t="s">
        <v>182</v>
      </c>
      <c r="BB240" s="44" t="s">
        <v>183</v>
      </c>
      <c r="BC240" s="44" t="s">
        <v>182</v>
      </c>
      <c r="BD240" s="44"/>
      <c r="BE240" s="44" t="s">
        <v>185</v>
      </c>
      <c r="BF240" s="44" t="s">
        <v>185</v>
      </c>
      <c r="BG240" s="44"/>
      <c r="BH240" s="44"/>
      <c r="BI240" s="44"/>
      <c r="BJ240" s="44"/>
      <c r="BK240" s="44"/>
      <c r="BL240" s="44"/>
      <c r="BM240" s="44"/>
      <c r="BN240" s="44"/>
      <c r="BO240" s="44"/>
      <c r="BP240" s="44"/>
      <c r="BQ240" s="44"/>
    </row>
    <row r="241" spans="1:69" ht="13">
      <c r="A241" s="1" t="s">
        <v>509</v>
      </c>
      <c r="B241" s="43">
        <v>45933</v>
      </c>
      <c r="C241" s="44" t="s">
        <v>188</v>
      </c>
      <c r="D241" s="44" t="s">
        <v>187</v>
      </c>
      <c r="E241" s="44" t="s">
        <v>181</v>
      </c>
      <c r="F241" s="44" t="s">
        <v>182</v>
      </c>
      <c r="G241" s="44" t="s">
        <v>182</v>
      </c>
      <c r="H241" s="44" t="s">
        <v>182</v>
      </c>
      <c r="I241" s="44" t="s">
        <v>183</v>
      </c>
      <c r="J241" s="44" t="s">
        <v>182</v>
      </c>
      <c r="K241" s="44" t="s">
        <v>182</v>
      </c>
      <c r="L241" s="44" t="s">
        <v>182</v>
      </c>
      <c r="M241" s="44" t="s">
        <v>182</v>
      </c>
      <c r="N241" s="44" t="s">
        <v>182</v>
      </c>
      <c r="O241" s="44" t="s">
        <v>182</v>
      </c>
      <c r="P241" s="44" t="s">
        <v>182</v>
      </c>
      <c r="Q241" s="44" t="s">
        <v>182</v>
      </c>
      <c r="R241" s="44" t="s">
        <v>182</v>
      </c>
      <c r="S241" s="44" t="s">
        <v>182</v>
      </c>
      <c r="T241" s="44" t="s">
        <v>183</v>
      </c>
      <c r="U241" s="44" t="s">
        <v>183</v>
      </c>
      <c r="V241" s="44" t="s">
        <v>183</v>
      </c>
      <c r="W241" s="44" t="s">
        <v>183</v>
      </c>
      <c r="X241" s="44" t="s">
        <v>183</v>
      </c>
      <c r="Y241" s="44" t="s">
        <v>183</v>
      </c>
      <c r="Z241" s="44" t="s">
        <v>183</v>
      </c>
      <c r="AA241" s="44" t="s">
        <v>183</v>
      </c>
      <c r="AB241" s="44" t="s">
        <v>183</v>
      </c>
      <c r="AC241" s="44" t="s">
        <v>183</v>
      </c>
      <c r="AD241" s="44" t="s">
        <v>182</v>
      </c>
      <c r="AE241" s="44" t="s">
        <v>182</v>
      </c>
      <c r="AF241" s="44" t="s">
        <v>182</v>
      </c>
      <c r="AG241" s="44" t="s">
        <v>182</v>
      </c>
      <c r="AH241" s="44" t="s">
        <v>183</v>
      </c>
      <c r="AI241" s="44" t="s">
        <v>183</v>
      </c>
      <c r="AJ241" s="44" t="s">
        <v>183</v>
      </c>
      <c r="AK241" s="44" t="s">
        <v>183</v>
      </c>
      <c r="AL241" s="44" t="s">
        <v>182</v>
      </c>
      <c r="AM241" s="44" t="s">
        <v>182</v>
      </c>
      <c r="AN241" s="44" t="s">
        <v>182</v>
      </c>
      <c r="AO241" s="44" t="s">
        <v>182</v>
      </c>
      <c r="AP241" s="44" t="s">
        <v>183</v>
      </c>
      <c r="AQ241" s="44" t="s">
        <v>183</v>
      </c>
      <c r="AR241" s="44" t="s">
        <v>183</v>
      </c>
      <c r="AS241" s="44" t="s">
        <v>183</v>
      </c>
      <c r="AT241" s="44" t="s">
        <v>182</v>
      </c>
      <c r="AU241" s="44" t="s">
        <v>182</v>
      </c>
      <c r="AV241" s="44" t="s">
        <v>182</v>
      </c>
      <c r="AW241" s="44" t="s">
        <v>182</v>
      </c>
      <c r="AX241" s="44" t="s">
        <v>182</v>
      </c>
      <c r="AY241" s="44" t="s">
        <v>182</v>
      </c>
      <c r="AZ241" s="44" t="s">
        <v>182</v>
      </c>
      <c r="BA241" s="44" t="s">
        <v>182</v>
      </c>
      <c r="BB241" s="44" t="s">
        <v>182</v>
      </c>
      <c r="BC241" s="44" t="s">
        <v>182</v>
      </c>
      <c r="BD241" s="44" t="s">
        <v>510</v>
      </c>
      <c r="BE241" s="44" t="s">
        <v>149</v>
      </c>
      <c r="BF241" s="44" t="s">
        <v>149</v>
      </c>
      <c r="BG241" s="44"/>
      <c r="BH241" s="44"/>
      <c r="BI241" s="44"/>
      <c r="BJ241" s="44"/>
      <c r="BK241" s="44"/>
      <c r="BL241" s="44"/>
      <c r="BM241" s="44"/>
      <c r="BN241" s="44"/>
      <c r="BO241" s="44"/>
      <c r="BP241" s="44"/>
      <c r="BQ241" s="44"/>
    </row>
    <row r="242" spans="1:69" ht="13" customHeight="1">
      <c r="A242" s="1" t="s">
        <v>511</v>
      </c>
      <c r="B242" s="43">
        <v>45933</v>
      </c>
      <c r="C242" s="44" t="s">
        <v>188</v>
      </c>
      <c r="D242" s="44" t="s">
        <v>300</v>
      </c>
      <c r="E242" s="44" t="s">
        <v>181</v>
      </c>
      <c r="F242" s="44" t="s">
        <v>183</v>
      </c>
      <c r="G242" s="44" t="s">
        <v>183</v>
      </c>
      <c r="H242" s="44" t="s">
        <v>183</v>
      </c>
      <c r="I242" s="44" t="s">
        <v>183</v>
      </c>
      <c r="J242" s="44" t="s">
        <v>183</v>
      </c>
      <c r="K242" s="44" t="s">
        <v>183</v>
      </c>
      <c r="L242" s="44" t="s">
        <v>183</v>
      </c>
      <c r="M242" s="44" t="s">
        <v>183</v>
      </c>
      <c r="N242" s="44" t="s">
        <v>183</v>
      </c>
      <c r="O242" s="44" t="s">
        <v>183</v>
      </c>
      <c r="P242" s="44" t="s">
        <v>183</v>
      </c>
      <c r="Q242" s="44" t="s">
        <v>183</v>
      </c>
      <c r="R242" s="44" t="s">
        <v>183</v>
      </c>
      <c r="S242" s="44" t="s">
        <v>183</v>
      </c>
      <c r="T242" s="44" t="s">
        <v>183</v>
      </c>
      <c r="U242" s="44" t="s">
        <v>183</v>
      </c>
      <c r="V242" s="44" t="s">
        <v>183</v>
      </c>
      <c r="W242" s="44" t="s">
        <v>183</v>
      </c>
      <c r="X242" s="44" t="s">
        <v>183</v>
      </c>
      <c r="Y242" s="44" t="s">
        <v>183</v>
      </c>
      <c r="Z242" s="44" t="s">
        <v>183</v>
      </c>
      <c r="AA242" s="44" t="s">
        <v>183</v>
      </c>
      <c r="AB242" s="44" t="s">
        <v>183</v>
      </c>
      <c r="AC242" s="44" t="s">
        <v>183</v>
      </c>
      <c r="AD242" s="44" t="s">
        <v>183</v>
      </c>
      <c r="AE242" s="44" t="s">
        <v>183</v>
      </c>
      <c r="AF242" s="44" t="s">
        <v>183</v>
      </c>
      <c r="AG242" s="44" t="s">
        <v>183</v>
      </c>
      <c r="AH242" s="44" t="s">
        <v>183</v>
      </c>
      <c r="AI242" s="44" t="s">
        <v>183</v>
      </c>
      <c r="AJ242" s="44" t="s">
        <v>183</v>
      </c>
      <c r="AK242" s="44" t="s">
        <v>183</v>
      </c>
      <c r="AL242" s="44" t="s">
        <v>183</v>
      </c>
      <c r="AM242" s="44" t="s">
        <v>183</v>
      </c>
      <c r="AN242" s="44" t="s">
        <v>183</v>
      </c>
      <c r="AO242" s="44" t="s">
        <v>183</v>
      </c>
      <c r="AP242" s="44" t="s">
        <v>183</v>
      </c>
      <c r="AQ242" s="44" t="s">
        <v>183</v>
      </c>
      <c r="AR242" s="44" t="s">
        <v>183</v>
      </c>
      <c r="AS242" s="44" t="s">
        <v>183</v>
      </c>
      <c r="AT242" s="44" t="s">
        <v>183</v>
      </c>
      <c r="AU242" s="44" t="s">
        <v>183</v>
      </c>
      <c r="AV242" s="44" t="s">
        <v>183</v>
      </c>
      <c r="AW242" s="44" t="s">
        <v>183</v>
      </c>
      <c r="AX242" s="44" t="s">
        <v>183</v>
      </c>
      <c r="AY242" s="44" t="s">
        <v>183</v>
      </c>
      <c r="AZ242" s="44" t="s">
        <v>183</v>
      </c>
      <c r="BA242" s="44" t="s">
        <v>183</v>
      </c>
      <c r="BB242" s="44" t="s">
        <v>183</v>
      </c>
      <c r="BC242" s="44" t="s">
        <v>183</v>
      </c>
      <c r="BD242" s="44"/>
      <c r="BE242" s="44" t="s">
        <v>188</v>
      </c>
      <c r="BF242" s="44" t="s">
        <v>188</v>
      </c>
      <c r="BG242" s="44"/>
      <c r="BH242" s="44"/>
      <c r="BI242" s="44"/>
      <c r="BJ242" s="44"/>
      <c r="BK242" s="44"/>
      <c r="BL242" s="44"/>
      <c r="BM242" s="44"/>
      <c r="BN242" s="44"/>
      <c r="BO242" s="44"/>
      <c r="BP242" s="44"/>
      <c r="BQ242" s="44"/>
    </row>
    <row r="243" spans="1:69" ht="13" customHeight="1">
      <c r="A243" s="1" t="s">
        <v>512</v>
      </c>
      <c r="B243" s="43">
        <v>45945</v>
      </c>
      <c r="C243" s="44" t="s">
        <v>188</v>
      </c>
      <c r="D243" s="44" t="s">
        <v>192</v>
      </c>
      <c r="E243" s="44" t="s">
        <v>181</v>
      </c>
      <c r="F243" s="44" t="s">
        <v>182</v>
      </c>
      <c r="G243" s="44" t="s">
        <v>182</v>
      </c>
      <c r="H243" s="44" t="s">
        <v>182</v>
      </c>
      <c r="I243" s="44" t="s">
        <v>182</v>
      </c>
      <c r="J243" s="44" t="s">
        <v>182</v>
      </c>
      <c r="K243" s="44" t="s">
        <v>182</v>
      </c>
      <c r="L243" s="44" t="s">
        <v>182</v>
      </c>
      <c r="M243" s="44" t="s">
        <v>182</v>
      </c>
      <c r="N243" s="44" t="s">
        <v>183</v>
      </c>
      <c r="O243" s="44" t="s">
        <v>183</v>
      </c>
      <c r="P243" s="44" t="s">
        <v>183</v>
      </c>
      <c r="Q243" s="44" t="s">
        <v>183</v>
      </c>
      <c r="R243" s="44" t="s">
        <v>182</v>
      </c>
      <c r="S243" s="44" t="s">
        <v>182</v>
      </c>
      <c r="T243" s="44" t="s">
        <v>182</v>
      </c>
      <c r="U243" s="44" t="s">
        <v>182</v>
      </c>
      <c r="V243" s="44" t="s">
        <v>182</v>
      </c>
      <c r="W243" s="44" t="s">
        <v>182</v>
      </c>
      <c r="X243" s="44" t="s">
        <v>183</v>
      </c>
      <c r="Y243" s="44" t="s">
        <v>183</v>
      </c>
      <c r="Z243" s="44" t="s">
        <v>183</v>
      </c>
      <c r="AA243" s="44" t="s">
        <v>183</v>
      </c>
      <c r="AB243" s="44" t="s">
        <v>183</v>
      </c>
      <c r="AC243" s="44" t="s">
        <v>182</v>
      </c>
      <c r="AD243" s="44" t="s">
        <v>182</v>
      </c>
      <c r="AE243" s="44" t="s">
        <v>183</v>
      </c>
      <c r="AF243" s="44" t="s">
        <v>183</v>
      </c>
      <c r="AG243" s="44" t="s">
        <v>183</v>
      </c>
      <c r="AH243" s="44" t="s">
        <v>182</v>
      </c>
      <c r="AI243" s="44" t="s">
        <v>182</v>
      </c>
      <c r="AJ243" s="44" t="s">
        <v>182</v>
      </c>
      <c r="AK243" s="44" t="s">
        <v>182</v>
      </c>
      <c r="AL243" s="44" t="s">
        <v>182</v>
      </c>
      <c r="AM243" s="44" t="s">
        <v>183</v>
      </c>
      <c r="AN243" s="44" t="s">
        <v>182</v>
      </c>
      <c r="AO243" s="44" t="s">
        <v>182</v>
      </c>
      <c r="AP243" s="44" t="s">
        <v>183</v>
      </c>
      <c r="AQ243" s="44" t="s">
        <v>183</v>
      </c>
      <c r="AR243" s="44" t="s">
        <v>182</v>
      </c>
      <c r="AS243" s="44" t="s">
        <v>182</v>
      </c>
      <c r="AT243" s="44" t="s">
        <v>183</v>
      </c>
      <c r="AU243" s="44" t="s">
        <v>183</v>
      </c>
      <c r="AV243" s="44" t="s">
        <v>182</v>
      </c>
      <c r="AW243" s="44" t="s">
        <v>182</v>
      </c>
      <c r="AX243" s="44" t="s">
        <v>183</v>
      </c>
      <c r="AY243" s="44" t="s">
        <v>183</v>
      </c>
      <c r="AZ243" s="44" t="s">
        <v>182</v>
      </c>
      <c r="BA243" s="44" t="s">
        <v>182</v>
      </c>
      <c r="BB243" s="44" t="s">
        <v>183</v>
      </c>
      <c r="BC243" s="44" t="s">
        <v>183</v>
      </c>
      <c r="BD243" s="44"/>
      <c r="BE243" s="44" t="s">
        <v>188</v>
      </c>
      <c r="BF243" s="44" t="s">
        <v>188</v>
      </c>
      <c r="BG243" s="44"/>
      <c r="BH243" s="44"/>
      <c r="BI243" s="44"/>
      <c r="BJ243" s="44"/>
      <c r="BK243" s="44"/>
      <c r="BL243" s="44"/>
      <c r="BM243" s="44"/>
      <c r="BN243" s="44"/>
      <c r="BO243" s="44"/>
      <c r="BP243" s="44"/>
      <c r="BQ243" s="44"/>
    </row>
    <row r="244" spans="1:69" ht="13">
      <c r="A244" s="1" t="s">
        <v>513</v>
      </c>
      <c r="B244" s="36">
        <v>45945</v>
      </c>
      <c r="C244" s="1" t="s">
        <v>179</v>
      </c>
      <c r="D244" s="1" t="s">
        <v>192</v>
      </c>
      <c r="E244" s="1" t="s">
        <v>181</v>
      </c>
      <c r="F244" s="1" t="s">
        <v>182</v>
      </c>
      <c r="G244" s="1" t="s">
        <v>183</v>
      </c>
      <c r="H244" s="1" t="s">
        <v>182</v>
      </c>
      <c r="I244" s="1" t="s">
        <v>183</v>
      </c>
      <c r="J244" s="1" t="s">
        <v>182</v>
      </c>
      <c r="K244" s="1" t="s">
        <v>182</v>
      </c>
      <c r="L244" s="1" t="s">
        <v>183</v>
      </c>
      <c r="M244" s="1" t="s">
        <v>183</v>
      </c>
      <c r="N244" s="1" t="s">
        <v>182</v>
      </c>
      <c r="O244" s="1" t="s">
        <v>183</v>
      </c>
      <c r="P244" s="1" t="s">
        <v>182</v>
      </c>
      <c r="Q244" s="1" t="s">
        <v>182</v>
      </c>
      <c r="R244" s="1" t="s">
        <v>182</v>
      </c>
      <c r="S244" s="1" t="s">
        <v>182</v>
      </c>
      <c r="T244" s="1" t="s">
        <v>182</v>
      </c>
      <c r="U244" s="1" t="s">
        <v>182</v>
      </c>
      <c r="V244" s="1" t="s">
        <v>182</v>
      </c>
      <c r="W244" s="1" t="s">
        <v>182</v>
      </c>
      <c r="X244" s="1" t="s">
        <v>182</v>
      </c>
      <c r="Y244" s="1" t="s">
        <v>182</v>
      </c>
      <c r="Z244" s="1" t="s">
        <v>183</v>
      </c>
      <c r="AA244" s="1" t="s">
        <v>182</v>
      </c>
      <c r="AB244" s="1" t="s">
        <v>183</v>
      </c>
      <c r="AC244" s="1" t="s">
        <v>182</v>
      </c>
      <c r="AD244" s="1" t="s">
        <v>183</v>
      </c>
      <c r="AE244" s="1" t="s">
        <v>182</v>
      </c>
      <c r="AF244" s="1" t="s">
        <v>183</v>
      </c>
      <c r="AG244" s="1" t="s">
        <v>182</v>
      </c>
      <c r="AH244" s="1" t="s">
        <v>182</v>
      </c>
      <c r="AI244" s="1" t="s">
        <v>183</v>
      </c>
      <c r="AJ244" s="1" t="s">
        <v>182</v>
      </c>
      <c r="AK244" s="1" t="s">
        <v>183</v>
      </c>
      <c r="AL244" s="1" t="s">
        <v>183</v>
      </c>
      <c r="AM244" s="1" t="s">
        <v>183</v>
      </c>
      <c r="AN244" s="1" t="s">
        <v>183</v>
      </c>
      <c r="AO244" s="1" t="s">
        <v>182</v>
      </c>
      <c r="AP244" s="1" t="s">
        <v>182</v>
      </c>
      <c r="AQ244" s="1" t="s">
        <v>182</v>
      </c>
      <c r="AR244" s="1" t="s">
        <v>182</v>
      </c>
      <c r="AS244" s="1" t="s">
        <v>183</v>
      </c>
      <c r="AT244" s="1" t="s">
        <v>182</v>
      </c>
      <c r="AU244" s="1" t="s">
        <v>182</v>
      </c>
      <c r="AV244" s="1" t="s">
        <v>182</v>
      </c>
      <c r="AW244" s="1" t="s">
        <v>182</v>
      </c>
      <c r="AX244" s="1" t="s">
        <v>183</v>
      </c>
      <c r="AY244" s="1" t="s">
        <v>182</v>
      </c>
      <c r="AZ244" s="1" t="s">
        <v>182</v>
      </c>
      <c r="BA244" s="1" t="s">
        <v>182</v>
      </c>
      <c r="BB244" s="1" t="s">
        <v>182</v>
      </c>
      <c r="BC244" s="1" t="s">
        <v>182</v>
      </c>
      <c r="BD244" s="1" t="s">
        <v>514</v>
      </c>
      <c r="BE244" s="1" t="s">
        <v>179</v>
      </c>
      <c r="BF244" s="1" t="s">
        <v>149</v>
      </c>
    </row>
    <row r="245" spans="1:69" ht="13" customHeight="1">
      <c r="A245" s="1" t="s">
        <v>515</v>
      </c>
      <c r="B245" s="36">
        <v>45944</v>
      </c>
      <c r="C245" s="1" t="s">
        <v>185</v>
      </c>
      <c r="D245" s="1" t="s">
        <v>484</v>
      </c>
      <c r="E245" s="1" t="s">
        <v>181</v>
      </c>
      <c r="F245" s="1" t="s">
        <v>182</v>
      </c>
      <c r="G245" s="1" t="s">
        <v>182</v>
      </c>
      <c r="H245" s="1" t="s">
        <v>182</v>
      </c>
      <c r="I245" s="1" t="s">
        <v>182</v>
      </c>
      <c r="J245" s="1" t="s">
        <v>183</v>
      </c>
      <c r="K245" s="1" t="s">
        <v>183</v>
      </c>
      <c r="L245" s="1" t="s">
        <v>183</v>
      </c>
      <c r="M245" s="1" t="s">
        <v>183</v>
      </c>
      <c r="N245" s="1" t="s">
        <v>183</v>
      </c>
      <c r="O245" s="1" t="s">
        <v>183</v>
      </c>
      <c r="P245" s="1" t="s">
        <v>182</v>
      </c>
      <c r="Q245" s="1" t="s">
        <v>182</v>
      </c>
      <c r="R245" s="1" t="s">
        <v>183</v>
      </c>
      <c r="S245" s="1" t="s">
        <v>182</v>
      </c>
      <c r="T245" s="1" t="s">
        <v>182</v>
      </c>
      <c r="U245" s="1" t="s">
        <v>182</v>
      </c>
      <c r="V245" s="1" t="s">
        <v>182</v>
      </c>
      <c r="W245" s="1" t="s">
        <v>182</v>
      </c>
      <c r="X245" s="1" t="s">
        <v>182</v>
      </c>
      <c r="Y245" s="1" t="s">
        <v>182</v>
      </c>
      <c r="Z245" s="1" t="s">
        <v>182</v>
      </c>
      <c r="AA245" s="1" t="s">
        <v>183</v>
      </c>
      <c r="AB245" s="1" t="s">
        <v>183</v>
      </c>
      <c r="AC245" s="1" t="s">
        <v>183</v>
      </c>
      <c r="AD245" s="1" t="s">
        <v>183</v>
      </c>
      <c r="AE245" s="1" t="s">
        <v>183</v>
      </c>
      <c r="AF245" s="1" t="s">
        <v>182</v>
      </c>
      <c r="AG245" s="1" t="s">
        <v>183</v>
      </c>
      <c r="AH245" s="1" t="s">
        <v>182</v>
      </c>
      <c r="AI245" s="1" t="s">
        <v>182</v>
      </c>
      <c r="AJ245" s="1" t="s">
        <v>183</v>
      </c>
      <c r="AK245" s="1" t="s">
        <v>183</v>
      </c>
      <c r="AL245" s="1" t="s">
        <v>183</v>
      </c>
      <c r="AM245" s="1" t="s">
        <v>183</v>
      </c>
      <c r="AN245" s="1" t="s">
        <v>183</v>
      </c>
      <c r="AO245" s="1" t="s">
        <v>183</v>
      </c>
      <c r="AP245" s="1" t="s">
        <v>182</v>
      </c>
      <c r="AQ245" s="1" t="s">
        <v>182</v>
      </c>
      <c r="AR245" s="1" t="s">
        <v>183</v>
      </c>
      <c r="AS245" s="1" t="s">
        <v>183</v>
      </c>
      <c r="AT245" s="1" t="s">
        <v>182</v>
      </c>
      <c r="AU245" s="1" t="s">
        <v>183</v>
      </c>
      <c r="AV245" s="1" t="s">
        <v>182</v>
      </c>
      <c r="AW245" s="1" t="s">
        <v>182</v>
      </c>
      <c r="AX245" s="1" t="s">
        <v>182</v>
      </c>
      <c r="AY245" s="1" t="s">
        <v>182</v>
      </c>
      <c r="AZ245" s="1" t="s">
        <v>183</v>
      </c>
      <c r="BA245" s="1" t="s">
        <v>183</v>
      </c>
      <c r="BB245" s="1" t="s">
        <v>183</v>
      </c>
      <c r="BC245" s="1" t="s">
        <v>183</v>
      </c>
      <c r="BE245" s="1" t="s">
        <v>179</v>
      </c>
      <c r="BF245" s="1" t="s">
        <v>188</v>
      </c>
    </row>
    <row r="246" spans="1:69" ht="13" customHeight="1">
      <c r="A246" s="1" t="s">
        <v>516</v>
      </c>
      <c r="B246" s="43">
        <v>45937</v>
      </c>
      <c r="C246" s="44" t="s">
        <v>185</v>
      </c>
      <c r="D246" s="44" t="s">
        <v>187</v>
      </c>
      <c r="E246" s="44" t="s">
        <v>181</v>
      </c>
      <c r="F246" s="44" t="s">
        <v>183</v>
      </c>
      <c r="G246" s="44" t="s">
        <v>183</v>
      </c>
      <c r="H246" s="44" t="s">
        <v>183</v>
      </c>
      <c r="I246" s="44" t="s">
        <v>183</v>
      </c>
      <c r="J246" s="44" t="s">
        <v>183</v>
      </c>
      <c r="K246" s="44" t="s">
        <v>183</v>
      </c>
      <c r="L246" s="44" t="s">
        <v>183</v>
      </c>
      <c r="M246" s="44" t="s">
        <v>183</v>
      </c>
      <c r="N246" s="44" t="s">
        <v>182</v>
      </c>
      <c r="O246" s="44" t="s">
        <v>182</v>
      </c>
      <c r="P246" s="44" t="s">
        <v>182</v>
      </c>
      <c r="Q246" s="44" t="s">
        <v>182</v>
      </c>
      <c r="R246" s="44" t="s">
        <v>183</v>
      </c>
      <c r="S246" s="44" t="s">
        <v>183</v>
      </c>
      <c r="T246" s="44" t="s">
        <v>183</v>
      </c>
      <c r="U246" s="44" t="s">
        <v>183</v>
      </c>
      <c r="V246" s="44" t="s">
        <v>182</v>
      </c>
      <c r="W246" s="44" t="s">
        <v>182</v>
      </c>
      <c r="X246" s="44" t="s">
        <v>183</v>
      </c>
      <c r="Y246" s="44" t="s">
        <v>183</v>
      </c>
      <c r="Z246" s="44" t="s">
        <v>183</v>
      </c>
      <c r="AA246" s="44" t="s">
        <v>183</v>
      </c>
      <c r="AB246" s="44" t="s">
        <v>183</v>
      </c>
      <c r="AC246" s="44" t="s">
        <v>183</v>
      </c>
      <c r="AD246" s="44" t="s">
        <v>183</v>
      </c>
      <c r="AE246" s="44" t="s">
        <v>183</v>
      </c>
      <c r="AF246" s="44" t="s">
        <v>183</v>
      </c>
      <c r="AG246" s="44" t="s">
        <v>183</v>
      </c>
      <c r="AH246" s="44" t="s">
        <v>183</v>
      </c>
      <c r="AI246" s="44" t="s">
        <v>183</v>
      </c>
      <c r="AJ246" s="44" t="s">
        <v>183</v>
      </c>
      <c r="AK246" s="44" t="s">
        <v>183</v>
      </c>
      <c r="AL246" s="44" t="s">
        <v>183</v>
      </c>
      <c r="AM246" s="44" t="s">
        <v>183</v>
      </c>
      <c r="AN246" s="44" t="s">
        <v>183</v>
      </c>
      <c r="AO246" s="44" t="s">
        <v>183</v>
      </c>
      <c r="AP246" s="44" t="s">
        <v>182</v>
      </c>
      <c r="AQ246" s="44" t="s">
        <v>182</v>
      </c>
      <c r="AR246" s="44" t="s">
        <v>182</v>
      </c>
      <c r="AS246" s="44" t="s">
        <v>182</v>
      </c>
      <c r="AT246" s="44" t="s">
        <v>183</v>
      </c>
      <c r="AU246" s="44" t="s">
        <v>183</v>
      </c>
      <c r="AV246" s="44" t="s">
        <v>183</v>
      </c>
      <c r="AW246" s="44" t="s">
        <v>183</v>
      </c>
      <c r="AX246" s="44" t="s">
        <v>183</v>
      </c>
      <c r="AY246" s="44" t="s">
        <v>183</v>
      </c>
      <c r="AZ246" s="44" t="s">
        <v>183</v>
      </c>
      <c r="BA246" s="44" t="s">
        <v>183</v>
      </c>
      <c r="BB246" s="44" t="s">
        <v>183</v>
      </c>
      <c r="BC246" s="44" t="s">
        <v>183</v>
      </c>
      <c r="BD246" s="44"/>
      <c r="BE246" s="44" t="s">
        <v>179</v>
      </c>
      <c r="BF246" s="44" t="s">
        <v>149</v>
      </c>
      <c r="BG246" s="44"/>
      <c r="BH246" s="44"/>
      <c r="BI246" s="44"/>
      <c r="BJ246" s="44"/>
      <c r="BK246" s="44"/>
      <c r="BL246" s="44"/>
      <c r="BM246" s="44"/>
      <c r="BN246" s="44"/>
      <c r="BO246" s="44"/>
      <c r="BP246" s="44"/>
      <c r="BQ246" s="44"/>
    </row>
    <row r="247" spans="1:69" ht="13" customHeight="1">
      <c r="A247" s="1" t="s">
        <v>517</v>
      </c>
      <c r="B247" s="43">
        <v>45934</v>
      </c>
      <c r="C247" s="44" t="s">
        <v>179</v>
      </c>
      <c r="D247" s="44" t="s">
        <v>192</v>
      </c>
      <c r="E247" s="44" t="s">
        <v>181</v>
      </c>
      <c r="F247" s="44" t="s">
        <v>183</v>
      </c>
      <c r="G247" s="44" t="s">
        <v>182</v>
      </c>
      <c r="H247" s="44" t="s">
        <v>182</v>
      </c>
      <c r="I247" s="44" t="s">
        <v>182</v>
      </c>
      <c r="J247" s="44" t="s">
        <v>182</v>
      </c>
      <c r="K247" s="44" t="s">
        <v>182</v>
      </c>
      <c r="L247" s="44" t="s">
        <v>183</v>
      </c>
      <c r="M247" s="44" t="s">
        <v>183</v>
      </c>
      <c r="N247" s="44" t="s">
        <v>183</v>
      </c>
      <c r="O247" s="44" t="s">
        <v>183</v>
      </c>
      <c r="P247" s="44" t="s">
        <v>183</v>
      </c>
      <c r="Q247" s="44" t="s">
        <v>182</v>
      </c>
      <c r="R247" s="44" t="s">
        <v>182</v>
      </c>
      <c r="S247" s="44" t="s">
        <v>182</v>
      </c>
      <c r="T247" s="44" t="s">
        <v>183</v>
      </c>
      <c r="U247" s="44" t="s">
        <v>182</v>
      </c>
      <c r="V247" s="44" t="s">
        <v>182</v>
      </c>
      <c r="W247" s="44" t="s">
        <v>182</v>
      </c>
      <c r="X247" s="44" t="s">
        <v>182</v>
      </c>
      <c r="Y247" s="44" t="s">
        <v>183</v>
      </c>
      <c r="Z247" s="44" t="s">
        <v>183</v>
      </c>
      <c r="AA247" s="44" t="s">
        <v>183</v>
      </c>
      <c r="AB247" s="44" t="s">
        <v>183</v>
      </c>
      <c r="AC247" s="44" t="s">
        <v>183</v>
      </c>
      <c r="AD247" s="44" t="s">
        <v>183</v>
      </c>
      <c r="AE247" s="44" t="s">
        <v>183</v>
      </c>
      <c r="AF247" s="44" t="s">
        <v>183</v>
      </c>
      <c r="AG247" s="44" t="s">
        <v>183</v>
      </c>
      <c r="AH247" s="44" t="s">
        <v>183</v>
      </c>
      <c r="AI247" s="44" t="s">
        <v>182</v>
      </c>
      <c r="AJ247" s="44" t="s">
        <v>182</v>
      </c>
      <c r="AK247" s="44" t="s">
        <v>182</v>
      </c>
      <c r="AL247" s="44" t="s">
        <v>183</v>
      </c>
      <c r="AM247" s="44" t="s">
        <v>182</v>
      </c>
      <c r="AN247" s="44" t="s">
        <v>183</v>
      </c>
      <c r="AO247" s="44" t="s">
        <v>182</v>
      </c>
      <c r="AP247" s="44" t="s">
        <v>182</v>
      </c>
      <c r="AQ247" s="44" t="s">
        <v>182</v>
      </c>
      <c r="AR247" s="44" t="s">
        <v>183</v>
      </c>
      <c r="AS247" s="44" t="s">
        <v>182</v>
      </c>
      <c r="AT247" s="44" t="s">
        <v>183</v>
      </c>
      <c r="AU247" s="44" t="s">
        <v>182</v>
      </c>
      <c r="AV247" s="44" t="s">
        <v>182</v>
      </c>
      <c r="AW247" s="44" t="s">
        <v>182</v>
      </c>
      <c r="AX247" s="44" t="s">
        <v>183</v>
      </c>
      <c r="AY247" s="44" t="s">
        <v>182</v>
      </c>
      <c r="AZ247" s="44" t="s">
        <v>183</v>
      </c>
      <c r="BA247" s="44" t="s">
        <v>182</v>
      </c>
      <c r="BB247" s="44" t="s">
        <v>182</v>
      </c>
      <c r="BC247" s="44" t="s">
        <v>182</v>
      </c>
      <c r="BD247" s="44"/>
      <c r="BE247" s="44" t="s">
        <v>179</v>
      </c>
      <c r="BF247" s="44" t="s">
        <v>185</v>
      </c>
      <c r="BG247" s="44"/>
      <c r="BH247" s="44"/>
      <c r="BI247" s="44"/>
      <c r="BJ247" s="44"/>
      <c r="BK247" s="44"/>
      <c r="BL247" s="44"/>
      <c r="BM247" s="44"/>
      <c r="BN247" s="44"/>
      <c r="BO247" s="44"/>
      <c r="BP247" s="44"/>
      <c r="BQ247" s="44"/>
    </row>
    <row r="248" spans="1:69" ht="13" customHeight="1">
      <c r="A248" s="1" t="s">
        <v>518</v>
      </c>
      <c r="B248" s="43">
        <v>45933</v>
      </c>
      <c r="C248" s="44" t="s">
        <v>185</v>
      </c>
      <c r="D248" s="44" t="s">
        <v>187</v>
      </c>
      <c r="E248" s="44" t="s">
        <v>181</v>
      </c>
      <c r="F248" s="44" t="s">
        <v>183</v>
      </c>
      <c r="G248" s="44" t="s">
        <v>183</v>
      </c>
      <c r="H248" s="44" t="s">
        <v>183</v>
      </c>
      <c r="I248" s="44" t="s">
        <v>183</v>
      </c>
      <c r="J248" s="44" t="s">
        <v>183</v>
      </c>
      <c r="K248" s="44" t="s">
        <v>183</v>
      </c>
      <c r="L248" s="44" t="s">
        <v>183</v>
      </c>
      <c r="M248" s="44" t="s">
        <v>183</v>
      </c>
      <c r="N248" s="44" t="s">
        <v>183</v>
      </c>
      <c r="O248" s="44" t="s">
        <v>183</v>
      </c>
      <c r="P248" s="44" t="s">
        <v>183</v>
      </c>
      <c r="Q248" s="44" t="s">
        <v>183</v>
      </c>
      <c r="R248" s="44" t="s">
        <v>183</v>
      </c>
      <c r="S248" s="44" t="s">
        <v>183</v>
      </c>
      <c r="T248" s="44" t="s">
        <v>183</v>
      </c>
      <c r="U248" s="44" t="s">
        <v>183</v>
      </c>
      <c r="V248" s="44" t="s">
        <v>183</v>
      </c>
      <c r="W248" s="44" t="s">
        <v>183</v>
      </c>
      <c r="X248" s="44" t="s">
        <v>183</v>
      </c>
      <c r="Y248" s="44" t="s">
        <v>183</v>
      </c>
      <c r="Z248" s="44" t="s">
        <v>183</v>
      </c>
      <c r="AA248" s="44" t="s">
        <v>183</v>
      </c>
      <c r="AB248" s="44" t="s">
        <v>183</v>
      </c>
      <c r="AC248" s="44" t="s">
        <v>183</v>
      </c>
      <c r="AD248" s="44" t="s">
        <v>183</v>
      </c>
      <c r="AE248" s="44" t="s">
        <v>183</v>
      </c>
      <c r="AF248" s="44" t="s">
        <v>183</v>
      </c>
      <c r="AG248" s="44" t="s">
        <v>183</v>
      </c>
      <c r="AH248" s="44" t="s">
        <v>183</v>
      </c>
      <c r="AI248" s="44" t="s">
        <v>183</v>
      </c>
      <c r="AJ248" s="44" t="s">
        <v>183</v>
      </c>
      <c r="AK248" s="44" t="s">
        <v>183</v>
      </c>
      <c r="AL248" s="44" t="s">
        <v>183</v>
      </c>
      <c r="AM248" s="44" t="s">
        <v>183</v>
      </c>
      <c r="AN248" s="44" t="s">
        <v>183</v>
      </c>
      <c r="AO248" s="44" t="s">
        <v>183</v>
      </c>
      <c r="AP248" s="44" t="s">
        <v>183</v>
      </c>
      <c r="AQ248" s="44" t="s">
        <v>183</v>
      </c>
      <c r="AR248" s="44" t="s">
        <v>183</v>
      </c>
      <c r="AS248" s="44" t="s">
        <v>183</v>
      </c>
      <c r="AT248" s="44" t="s">
        <v>183</v>
      </c>
      <c r="AU248" s="44" t="s">
        <v>183</v>
      </c>
      <c r="AV248" s="44" t="s">
        <v>183</v>
      </c>
      <c r="AW248" s="44" t="s">
        <v>183</v>
      </c>
      <c r="AX248" s="44" t="s">
        <v>183</v>
      </c>
      <c r="AY248" s="44" t="s">
        <v>183</v>
      </c>
      <c r="AZ248" s="44" t="s">
        <v>183</v>
      </c>
      <c r="BA248" s="44" t="s">
        <v>183</v>
      </c>
      <c r="BB248" s="44" t="s">
        <v>183</v>
      </c>
      <c r="BC248" s="44" t="s">
        <v>183</v>
      </c>
      <c r="BD248" s="44"/>
      <c r="BE248" s="44" t="s">
        <v>149</v>
      </c>
      <c r="BF248" s="44" t="s">
        <v>149</v>
      </c>
      <c r="BG248" s="44"/>
      <c r="BH248" s="44"/>
      <c r="BI248" s="44"/>
      <c r="BJ248" s="44"/>
      <c r="BK248" s="44"/>
      <c r="BL248" s="44"/>
      <c r="BM248" s="44"/>
      <c r="BN248" s="44"/>
      <c r="BO248" s="44"/>
      <c r="BP248" s="44"/>
      <c r="BQ248" s="44"/>
    </row>
    <row r="249" spans="1:69" ht="13" customHeight="1">
      <c r="A249" s="1" t="s">
        <v>519</v>
      </c>
      <c r="B249" s="43">
        <v>45945</v>
      </c>
      <c r="C249" s="44" t="s">
        <v>185</v>
      </c>
      <c r="D249" s="44" t="s">
        <v>192</v>
      </c>
      <c r="E249" s="44" t="s">
        <v>520</v>
      </c>
      <c r="F249" s="44" t="s">
        <v>182</v>
      </c>
      <c r="G249" s="44" t="s">
        <v>182</v>
      </c>
      <c r="H249" s="44" t="s">
        <v>183</v>
      </c>
      <c r="I249" s="44" t="s">
        <v>183</v>
      </c>
      <c r="J249" s="44" t="s">
        <v>182</v>
      </c>
      <c r="K249" s="44" t="s">
        <v>182</v>
      </c>
      <c r="L249" s="44" t="s">
        <v>183</v>
      </c>
      <c r="M249" s="44" t="s">
        <v>183</v>
      </c>
      <c r="N249" s="44" t="s">
        <v>182</v>
      </c>
      <c r="O249" s="44" t="s">
        <v>182</v>
      </c>
      <c r="P249" s="44" t="s">
        <v>182</v>
      </c>
      <c r="Q249" s="44" t="s">
        <v>182</v>
      </c>
      <c r="R249" s="44" t="s">
        <v>182</v>
      </c>
      <c r="S249" s="44" t="s">
        <v>183</v>
      </c>
      <c r="T249" s="44" t="s">
        <v>183</v>
      </c>
      <c r="U249" s="44" t="s">
        <v>183</v>
      </c>
      <c r="V249" s="44" t="s">
        <v>182</v>
      </c>
      <c r="W249" s="44" t="s">
        <v>182</v>
      </c>
      <c r="X249" s="44" t="s">
        <v>182</v>
      </c>
      <c r="Y249" s="44" t="s">
        <v>182</v>
      </c>
      <c r="Z249" s="44" t="s">
        <v>182</v>
      </c>
      <c r="AA249" s="44" t="s">
        <v>183</v>
      </c>
      <c r="AB249" s="44" t="s">
        <v>183</v>
      </c>
      <c r="AC249" s="44" t="s">
        <v>183</v>
      </c>
      <c r="AD249" s="44" t="s">
        <v>182</v>
      </c>
      <c r="AE249" s="44" t="s">
        <v>182</v>
      </c>
      <c r="AF249" s="44" t="s">
        <v>183</v>
      </c>
      <c r="AG249" s="44" t="s">
        <v>183</v>
      </c>
      <c r="AH249" s="44" t="s">
        <v>182</v>
      </c>
      <c r="AI249" s="44" t="s">
        <v>182</v>
      </c>
      <c r="AJ249" s="44" t="s">
        <v>183</v>
      </c>
      <c r="AK249" s="44" t="s">
        <v>183</v>
      </c>
      <c r="AL249" s="44" t="s">
        <v>182</v>
      </c>
      <c r="AM249" s="44" t="s">
        <v>182</v>
      </c>
      <c r="AN249" s="44" t="s">
        <v>183</v>
      </c>
      <c r="AO249" s="44" t="s">
        <v>183</v>
      </c>
      <c r="AP249" s="44" t="s">
        <v>182</v>
      </c>
      <c r="AQ249" s="44" t="s">
        <v>182</v>
      </c>
      <c r="AR249" s="44" t="s">
        <v>183</v>
      </c>
      <c r="AS249" s="44" t="s">
        <v>183</v>
      </c>
      <c r="AT249" s="44" t="s">
        <v>182</v>
      </c>
      <c r="AU249" s="44" t="s">
        <v>182</v>
      </c>
      <c r="AV249" s="44" t="s">
        <v>182</v>
      </c>
      <c r="AW249" s="44" t="s">
        <v>182</v>
      </c>
      <c r="AX249" s="44" t="s">
        <v>182</v>
      </c>
      <c r="AY249" s="44" t="s">
        <v>182</v>
      </c>
      <c r="AZ249" s="44" t="s">
        <v>183</v>
      </c>
      <c r="BA249" s="44" t="s">
        <v>183</v>
      </c>
      <c r="BB249" s="44" t="s">
        <v>182</v>
      </c>
      <c r="BC249" s="44" t="s">
        <v>182</v>
      </c>
      <c r="BD249" s="44"/>
      <c r="BE249" s="44" t="s">
        <v>185</v>
      </c>
      <c r="BF249" s="44" t="s">
        <v>185</v>
      </c>
      <c r="BG249" s="44"/>
      <c r="BH249" s="44"/>
      <c r="BI249" s="44"/>
      <c r="BJ249" s="44"/>
      <c r="BK249" s="44"/>
      <c r="BL249" s="44"/>
      <c r="BM249" s="44"/>
      <c r="BN249" s="44"/>
      <c r="BO249" s="44"/>
      <c r="BP249" s="44"/>
      <c r="BQ249" s="44"/>
    </row>
    <row r="250" spans="1:69" ht="13">
      <c r="A250" s="1" t="s">
        <v>521</v>
      </c>
      <c r="B250" s="56">
        <v>45933</v>
      </c>
      <c r="C250" s="57" t="s">
        <v>185</v>
      </c>
      <c r="D250" s="57" t="s">
        <v>187</v>
      </c>
      <c r="E250" s="57" t="s">
        <v>181</v>
      </c>
      <c r="F250" s="57" t="s">
        <v>182</v>
      </c>
      <c r="G250" s="57" t="s">
        <v>182</v>
      </c>
      <c r="H250" s="57" t="s">
        <v>183</v>
      </c>
      <c r="I250" s="57" t="s">
        <v>183</v>
      </c>
      <c r="J250" s="57" t="s">
        <v>183</v>
      </c>
      <c r="K250" s="57" t="s">
        <v>183</v>
      </c>
      <c r="L250" s="57" t="s">
        <v>183</v>
      </c>
      <c r="M250" s="57" t="s">
        <v>183</v>
      </c>
      <c r="N250" s="57" t="s">
        <v>183</v>
      </c>
      <c r="O250" s="57" t="s">
        <v>183</v>
      </c>
      <c r="P250" s="57" t="s">
        <v>183</v>
      </c>
      <c r="Q250" s="57" t="s">
        <v>183</v>
      </c>
      <c r="R250" s="57" t="s">
        <v>183</v>
      </c>
      <c r="S250" s="39" t="s">
        <v>183</v>
      </c>
      <c r="T250" s="39" t="s">
        <v>183</v>
      </c>
      <c r="U250" s="57" t="s">
        <v>183</v>
      </c>
      <c r="V250" s="57" t="s">
        <v>183</v>
      </c>
      <c r="W250" s="57" t="s">
        <v>183</v>
      </c>
      <c r="X250" s="57" t="s">
        <v>183</v>
      </c>
      <c r="Y250" s="57" t="s">
        <v>183</v>
      </c>
      <c r="Z250" s="57" t="s">
        <v>183</v>
      </c>
      <c r="AA250" s="57" t="s">
        <v>183</v>
      </c>
      <c r="AB250" s="57" t="s">
        <v>183</v>
      </c>
      <c r="AC250" s="57" t="s">
        <v>183</v>
      </c>
      <c r="AD250" s="57" t="s">
        <v>183</v>
      </c>
      <c r="AE250" s="57" t="s">
        <v>183</v>
      </c>
      <c r="AF250" s="57" t="s">
        <v>183</v>
      </c>
      <c r="AG250" s="57" t="s">
        <v>183</v>
      </c>
      <c r="AH250" s="57" t="s">
        <v>183</v>
      </c>
      <c r="AI250" s="57" t="s">
        <v>182</v>
      </c>
      <c r="AJ250" s="57" t="s">
        <v>182</v>
      </c>
      <c r="AK250" s="57" t="s">
        <v>182</v>
      </c>
      <c r="AL250" s="57" t="s">
        <v>183</v>
      </c>
      <c r="AM250" s="57" t="s">
        <v>183</v>
      </c>
      <c r="AN250" s="57" t="s">
        <v>183</v>
      </c>
      <c r="AO250" s="57" t="s">
        <v>183</v>
      </c>
      <c r="AP250" s="57" t="s">
        <v>183</v>
      </c>
      <c r="AQ250" s="57" t="s">
        <v>183</v>
      </c>
      <c r="AR250" s="57" t="s">
        <v>183</v>
      </c>
      <c r="AS250" s="57" t="s">
        <v>183</v>
      </c>
      <c r="AT250" s="57" t="s">
        <v>183</v>
      </c>
      <c r="AU250" s="57" t="s">
        <v>183</v>
      </c>
      <c r="AV250" s="57" t="s">
        <v>183</v>
      </c>
      <c r="AW250" s="57" t="s">
        <v>183</v>
      </c>
      <c r="AX250" s="57" t="s">
        <v>183</v>
      </c>
      <c r="AY250" s="57" t="s">
        <v>183</v>
      </c>
      <c r="AZ250" s="57" t="s">
        <v>183</v>
      </c>
      <c r="BA250" s="57" t="s">
        <v>183</v>
      </c>
      <c r="BB250" s="57" t="s">
        <v>183</v>
      </c>
      <c r="BC250" s="57" t="s">
        <v>183</v>
      </c>
      <c r="BD250" s="58" t="s">
        <v>522</v>
      </c>
      <c r="BE250" s="57" t="s">
        <v>179</v>
      </c>
      <c r="BF250" s="57" t="s">
        <v>188</v>
      </c>
      <c r="BG250" s="58"/>
      <c r="BH250" s="59"/>
      <c r="BI250" s="42"/>
      <c r="BJ250" s="42"/>
      <c r="BK250" s="42"/>
      <c r="BL250" s="42"/>
      <c r="BM250" s="42"/>
      <c r="BN250" s="42"/>
      <c r="BO250" s="44"/>
      <c r="BP250" s="44"/>
      <c r="BQ250" s="44"/>
    </row>
    <row r="251" spans="1:69" ht="13" customHeight="1">
      <c r="A251" s="1" t="s">
        <v>523</v>
      </c>
      <c r="B251" s="43">
        <v>45945</v>
      </c>
      <c r="C251" s="44" t="s">
        <v>188</v>
      </c>
      <c r="D251" s="44" t="s">
        <v>192</v>
      </c>
      <c r="E251" s="44" t="s">
        <v>181</v>
      </c>
      <c r="F251" s="44" t="s">
        <v>182</v>
      </c>
      <c r="G251" s="44" t="s">
        <v>182</v>
      </c>
      <c r="H251" s="44" t="s">
        <v>183</v>
      </c>
      <c r="I251" s="44" t="s">
        <v>183</v>
      </c>
      <c r="J251" s="44" t="s">
        <v>182</v>
      </c>
      <c r="K251" s="44" t="s">
        <v>182</v>
      </c>
      <c r="L251" s="44" t="s">
        <v>183</v>
      </c>
      <c r="M251" s="44" t="s">
        <v>183</v>
      </c>
      <c r="N251" s="44" t="s">
        <v>182</v>
      </c>
      <c r="O251" s="44" t="s">
        <v>182</v>
      </c>
      <c r="P251" s="44" t="s">
        <v>182</v>
      </c>
      <c r="Q251" s="44" t="s">
        <v>182</v>
      </c>
      <c r="R251" s="44" t="s">
        <v>182</v>
      </c>
      <c r="S251" s="44" t="s">
        <v>182</v>
      </c>
      <c r="T251" s="44" t="s">
        <v>182</v>
      </c>
      <c r="U251" s="44" t="s">
        <v>182</v>
      </c>
      <c r="V251" s="44" t="s">
        <v>182</v>
      </c>
      <c r="W251" s="44" t="s">
        <v>182</v>
      </c>
      <c r="X251" s="44" t="s">
        <v>183</v>
      </c>
      <c r="Y251" s="44" t="s">
        <v>183</v>
      </c>
      <c r="Z251" s="44" t="s">
        <v>182</v>
      </c>
      <c r="AA251" s="44" t="s">
        <v>182</v>
      </c>
      <c r="AB251" s="44" t="s">
        <v>183</v>
      </c>
      <c r="AC251" s="44" t="s">
        <v>183</v>
      </c>
      <c r="AD251" s="44" t="s">
        <v>183</v>
      </c>
      <c r="AE251" s="44" t="s">
        <v>183</v>
      </c>
      <c r="AF251" s="44" t="s">
        <v>182</v>
      </c>
      <c r="AG251" s="44" t="s">
        <v>182</v>
      </c>
      <c r="AH251" s="44" t="s">
        <v>182</v>
      </c>
      <c r="AI251" s="44" t="s">
        <v>183</v>
      </c>
      <c r="AJ251" s="44" t="s">
        <v>182</v>
      </c>
      <c r="AK251" s="44" t="s">
        <v>182</v>
      </c>
      <c r="AL251" s="44" t="s">
        <v>183</v>
      </c>
      <c r="AM251" s="44" t="s">
        <v>183</v>
      </c>
      <c r="AN251" s="44" t="s">
        <v>183</v>
      </c>
      <c r="AO251" s="44" t="s">
        <v>183</v>
      </c>
      <c r="AP251" s="44" t="s">
        <v>182</v>
      </c>
      <c r="AQ251" s="44" t="s">
        <v>182</v>
      </c>
      <c r="AR251" s="44" t="s">
        <v>182</v>
      </c>
      <c r="AS251" s="44" t="s">
        <v>182</v>
      </c>
      <c r="AT251" s="44" t="s">
        <v>182</v>
      </c>
      <c r="AU251" s="44" t="s">
        <v>182</v>
      </c>
      <c r="AV251" s="44" t="s">
        <v>182</v>
      </c>
      <c r="AW251" s="44" t="s">
        <v>182</v>
      </c>
      <c r="AX251" s="44" t="s">
        <v>182</v>
      </c>
      <c r="AY251" s="44" t="s">
        <v>182</v>
      </c>
      <c r="AZ251" s="44" t="s">
        <v>182</v>
      </c>
      <c r="BA251" s="44" t="s">
        <v>182</v>
      </c>
      <c r="BB251" s="44" t="s">
        <v>182</v>
      </c>
      <c r="BC251" s="44" t="s">
        <v>182</v>
      </c>
      <c r="BD251" s="44"/>
      <c r="BE251" s="44" t="s">
        <v>188</v>
      </c>
      <c r="BF251" s="44" t="s">
        <v>188</v>
      </c>
      <c r="BG251" s="44"/>
      <c r="BH251" s="44"/>
      <c r="BI251" s="44"/>
      <c r="BJ251" s="44"/>
      <c r="BK251" s="44"/>
      <c r="BL251" s="44"/>
      <c r="BM251" s="44"/>
      <c r="BN251" s="44"/>
      <c r="BO251" s="44"/>
      <c r="BP251" s="44"/>
      <c r="BQ251" s="44"/>
    </row>
    <row r="252" spans="1:69" ht="13" customHeight="1">
      <c r="A252" s="1" t="s">
        <v>524</v>
      </c>
      <c r="B252" s="43">
        <v>45933</v>
      </c>
      <c r="C252" s="44" t="s">
        <v>185</v>
      </c>
      <c r="D252" s="44"/>
      <c r="E252" s="44" t="s">
        <v>181</v>
      </c>
      <c r="F252" s="44" t="s">
        <v>183</v>
      </c>
      <c r="G252" s="44" t="s">
        <v>183</v>
      </c>
      <c r="H252" s="44" t="s">
        <v>183</v>
      </c>
      <c r="I252" s="44" t="s">
        <v>183</v>
      </c>
      <c r="J252" s="44" t="s">
        <v>183</v>
      </c>
      <c r="K252" s="44" t="s">
        <v>183</v>
      </c>
      <c r="L252" s="44" t="s">
        <v>183</v>
      </c>
      <c r="M252" s="44" t="s">
        <v>182</v>
      </c>
      <c r="N252" s="44" t="s">
        <v>183</v>
      </c>
      <c r="O252" s="44" t="s">
        <v>183</v>
      </c>
      <c r="P252" s="44" t="s">
        <v>182</v>
      </c>
      <c r="Q252" s="44" t="s">
        <v>182</v>
      </c>
      <c r="R252" s="44" t="s">
        <v>182</v>
      </c>
      <c r="S252" s="44" t="s">
        <v>182</v>
      </c>
      <c r="T252" s="44" t="s">
        <v>182</v>
      </c>
      <c r="U252" s="44" t="s">
        <v>182</v>
      </c>
      <c r="V252" s="44" t="s">
        <v>182</v>
      </c>
      <c r="W252" s="44" t="s">
        <v>182</v>
      </c>
      <c r="X252" s="44" t="s">
        <v>182</v>
      </c>
      <c r="Y252" s="44" t="s">
        <v>182</v>
      </c>
      <c r="Z252" s="44" t="s">
        <v>182</v>
      </c>
      <c r="AA252" s="44" t="s">
        <v>182</v>
      </c>
      <c r="AB252" s="44" t="s">
        <v>183</v>
      </c>
      <c r="AC252" s="44" t="s">
        <v>183</v>
      </c>
      <c r="AD252" s="44" t="s">
        <v>183</v>
      </c>
      <c r="AE252" s="44" t="s">
        <v>183</v>
      </c>
      <c r="AF252" s="44" t="s">
        <v>182</v>
      </c>
      <c r="AG252" s="44" t="s">
        <v>182</v>
      </c>
      <c r="AH252" s="44" t="s">
        <v>182</v>
      </c>
      <c r="AI252" s="44" t="s">
        <v>182</v>
      </c>
      <c r="AJ252" s="44" t="s">
        <v>183</v>
      </c>
      <c r="AK252" s="44" t="s">
        <v>183</v>
      </c>
      <c r="AL252" s="44" t="s">
        <v>183</v>
      </c>
      <c r="AM252" s="44" t="s">
        <v>183</v>
      </c>
      <c r="AN252" s="44" t="s">
        <v>183</v>
      </c>
      <c r="AO252" s="44" t="s">
        <v>183</v>
      </c>
      <c r="AP252" s="44" t="s">
        <v>183</v>
      </c>
      <c r="AQ252" s="44" t="s">
        <v>183</v>
      </c>
      <c r="AR252" s="44" t="s">
        <v>183</v>
      </c>
      <c r="AS252" s="44" t="s">
        <v>183</v>
      </c>
      <c r="AT252" s="44" t="s">
        <v>183</v>
      </c>
      <c r="AU252" s="44" t="s">
        <v>183</v>
      </c>
      <c r="AV252" s="44" t="s">
        <v>183</v>
      </c>
      <c r="AW252" s="44" t="s">
        <v>183</v>
      </c>
      <c r="AX252" s="44" t="s">
        <v>183</v>
      </c>
      <c r="AY252" s="44" t="s">
        <v>183</v>
      </c>
      <c r="AZ252" s="44" t="s">
        <v>183</v>
      </c>
      <c r="BA252" s="44" t="s">
        <v>183</v>
      </c>
      <c r="BB252" s="44" t="s">
        <v>183</v>
      </c>
      <c r="BC252" s="44" t="s">
        <v>183</v>
      </c>
      <c r="BD252" s="44"/>
      <c r="BE252" s="44" t="s">
        <v>149</v>
      </c>
      <c r="BF252" s="44" t="s">
        <v>149</v>
      </c>
      <c r="BG252" s="44"/>
      <c r="BH252" s="44"/>
      <c r="BI252" s="44"/>
      <c r="BJ252" s="44"/>
      <c r="BK252" s="44"/>
      <c r="BL252" s="44"/>
      <c r="BM252" s="44"/>
      <c r="BN252" s="44"/>
      <c r="BO252" s="44"/>
      <c r="BP252" s="44"/>
      <c r="BQ252" s="44"/>
    </row>
    <row r="253" spans="1:69" ht="13" customHeight="1">
      <c r="A253" s="1" t="s">
        <v>525</v>
      </c>
      <c r="B253" s="43">
        <v>45933</v>
      </c>
      <c r="C253" s="44" t="s">
        <v>185</v>
      </c>
      <c r="D253" s="44" t="s">
        <v>187</v>
      </c>
      <c r="E253" s="44" t="s">
        <v>181</v>
      </c>
      <c r="F253" s="44" t="s">
        <v>182</v>
      </c>
      <c r="G253" s="44" t="s">
        <v>182</v>
      </c>
      <c r="H253" s="44" t="s">
        <v>182</v>
      </c>
      <c r="I253" s="44" t="s">
        <v>182</v>
      </c>
      <c r="J253" s="44" t="s">
        <v>182</v>
      </c>
      <c r="K253" s="44" t="s">
        <v>182</v>
      </c>
      <c r="L253" s="44" t="s">
        <v>183</v>
      </c>
      <c r="M253" s="44" t="s">
        <v>183</v>
      </c>
      <c r="N253" s="44" t="s">
        <v>183</v>
      </c>
      <c r="O253" s="44" t="s">
        <v>182</v>
      </c>
      <c r="P253" s="44" t="s">
        <v>183</v>
      </c>
      <c r="Q253" s="44" t="s">
        <v>183</v>
      </c>
      <c r="R253" s="44" t="s">
        <v>183</v>
      </c>
      <c r="S253" s="44" t="s">
        <v>182</v>
      </c>
      <c r="T253" s="44" t="s">
        <v>182</v>
      </c>
      <c r="U253" s="44" t="s">
        <v>182</v>
      </c>
      <c r="V253" s="44" t="s">
        <v>182</v>
      </c>
      <c r="W253" s="44" t="s">
        <v>182</v>
      </c>
      <c r="X253" s="44" t="s">
        <v>182</v>
      </c>
      <c r="Y253" s="44" t="s">
        <v>182</v>
      </c>
      <c r="Z253" s="44" t="s">
        <v>182</v>
      </c>
      <c r="AA253" s="44" t="s">
        <v>183</v>
      </c>
      <c r="AB253" s="44" t="s">
        <v>183</v>
      </c>
      <c r="AC253" s="44" t="s">
        <v>183</v>
      </c>
      <c r="AD253" s="44" t="s">
        <v>183</v>
      </c>
      <c r="AE253" s="44" t="s">
        <v>183</v>
      </c>
      <c r="AF253" s="44" t="s">
        <v>183</v>
      </c>
      <c r="AG253" s="44" t="s">
        <v>183</v>
      </c>
      <c r="AH253" s="44" t="s">
        <v>182</v>
      </c>
      <c r="AI253" s="44" t="s">
        <v>182</v>
      </c>
      <c r="AJ253" s="44" t="s">
        <v>183</v>
      </c>
      <c r="AK253" s="44" t="s">
        <v>183</v>
      </c>
      <c r="AL253" s="44" t="s">
        <v>183</v>
      </c>
      <c r="AM253" s="44" t="s">
        <v>183</v>
      </c>
      <c r="AN253" s="44" t="s">
        <v>183</v>
      </c>
      <c r="AO253" s="44" t="s">
        <v>183</v>
      </c>
      <c r="AP253" s="44" t="s">
        <v>183</v>
      </c>
      <c r="AQ253" s="44" t="s">
        <v>183</v>
      </c>
      <c r="AR253" s="44" t="s">
        <v>183</v>
      </c>
      <c r="AS253" s="44" t="s">
        <v>183</v>
      </c>
      <c r="AT253" s="44" t="s">
        <v>183</v>
      </c>
      <c r="AU253" s="44" t="s">
        <v>183</v>
      </c>
      <c r="AV253" s="44" t="s">
        <v>183</v>
      </c>
      <c r="AW253" s="44" t="s">
        <v>183</v>
      </c>
      <c r="AX253" s="44" t="s">
        <v>183</v>
      </c>
      <c r="AY253" s="44" t="s">
        <v>183</v>
      </c>
      <c r="AZ253" s="44" t="s">
        <v>183</v>
      </c>
      <c r="BA253" s="44" t="s">
        <v>183</v>
      </c>
      <c r="BB253" s="44" t="s">
        <v>183</v>
      </c>
      <c r="BC253" s="44" t="s">
        <v>183</v>
      </c>
      <c r="BD253" s="44"/>
      <c r="BE253" s="44" t="s">
        <v>149</v>
      </c>
      <c r="BF253" s="44" t="s">
        <v>149</v>
      </c>
      <c r="BG253" s="44"/>
      <c r="BH253" s="44"/>
      <c r="BI253" s="44"/>
      <c r="BJ253" s="44"/>
      <c r="BK253" s="44"/>
      <c r="BL253" s="44"/>
      <c r="BM253" s="44"/>
      <c r="BN253" s="44"/>
      <c r="BO253" s="44"/>
      <c r="BP253" s="44"/>
      <c r="BQ253" s="44"/>
    </row>
    <row r="254" spans="1:69" ht="13" customHeight="1">
      <c r="A254" s="1" t="s">
        <v>526</v>
      </c>
      <c r="B254" s="43"/>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c r="AD254" s="44"/>
      <c r="AE254" s="44"/>
      <c r="AF254" s="44"/>
      <c r="AG254" s="44"/>
      <c r="AH254" s="44"/>
      <c r="AI254" s="44"/>
      <c r="AJ254" s="44"/>
      <c r="AK254" s="44"/>
      <c r="AL254" s="44"/>
      <c r="AM254" s="44"/>
      <c r="AN254" s="44"/>
      <c r="AO254" s="44"/>
      <c r="AP254" s="44"/>
      <c r="AQ254" s="44"/>
      <c r="AR254" s="44"/>
      <c r="AS254" s="44"/>
      <c r="AT254" s="44"/>
      <c r="AU254" s="44"/>
      <c r="AV254" s="44"/>
      <c r="AW254" s="44"/>
      <c r="AX254" s="44"/>
      <c r="AY254" s="44"/>
      <c r="AZ254" s="44"/>
      <c r="BA254" s="44"/>
      <c r="BB254" s="44"/>
      <c r="BC254" s="44"/>
      <c r="BD254" s="44"/>
      <c r="BE254" s="44"/>
      <c r="BF254" s="44"/>
      <c r="BG254" s="44"/>
      <c r="BH254" s="44"/>
      <c r="BI254" s="44"/>
      <c r="BJ254" s="44"/>
      <c r="BK254" s="44"/>
      <c r="BL254" s="44"/>
      <c r="BM254" s="44"/>
      <c r="BN254" s="44"/>
      <c r="BO254" s="44"/>
      <c r="BP254" s="44"/>
      <c r="BQ254" s="44"/>
    </row>
    <row r="255" spans="1:69" ht="13" customHeight="1">
      <c r="A255" s="1" t="s">
        <v>527</v>
      </c>
      <c r="B255" s="43">
        <v>45950</v>
      </c>
      <c r="C255" s="44" t="s">
        <v>185</v>
      </c>
      <c r="D255" s="44" t="s">
        <v>192</v>
      </c>
      <c r="E255" s="44" t="s">
        <v>181</v>
      </c>
      <c r="F255" s="44" t="s">
        <v>183</v>
      </c>
      <c r="G255" s="44" t="s">
        <v>183</v>
      </c>
      <c r="H255" s="44" t="s">
        <v>183</v>
      </c>
      <c r="I255" s="44" t="s">
        <v>183</v>
      </c>
      <c r="J255" s="44" t="s">
        <v>183</v>
      </c>
      <c r="K255" s="44" t="s">
        <v>183</v>
      </c>
      <c r="L255" s="44" t="s">
        <v>183</v>
      </c>
      <c r="M255" s="44" t="s">
        <v>183</v>
      </c>
      <c r="N255" s="44" t="s">
        <v>183</v>
      </c>
      <c r="O255" s="44" t="s">
        <v>183</v>
      </c>
      <c r="P255" s="44" t="s">
        <v>183</v>
      </c>
      <c r="Q255" s="44" t="s">
        <v>183</v>
      </c>
      <c r="R255" s="44" t="s">
        <v>183</v>
      </c>
      <c r="S255" s="44" t="s">
        <v>183</v>
      </c>
      <c r="T255" s="44" t="s">
        <v>182</v>
      </c>
      <c r="U255" s="44" t="s">
        <v>182</v>
      </c>
      <c r="V255" s="44" t="s">
        <v>182</v>
      </c>
      <c r="W255" s="44" t="s">
        <v>182</v>
      </c>
      <c r="X255" s="44" t="s">
        <v>183</v>
      </c>
      <c r="Y255" s="44" t="s">
        <v>183</v>
      </c>
      <c r="Z255" s="44" t="s">
        <v>182</v>
      </c>
      <c r="AA255" s="44" t="s">
        <v>182</v>
      </c>
      <c r="AB255" s="44" t="s">
        <v>183</v>
      </c>
      <c r="AC255" s="44" t="s">
        <v>183</v>
      </c>
      <c r="AD255" s="44" t="s">
        <v>183</v>
      </c>
      <c r="AE255" s="44" t="s">
        <v>183</v>
      </c>
      <c r="AF255" s="44" t="s">
        <v>183</v>
      </c>
      <c r="AG255" s="44" t="s">
        <v>183</v>
      </c>
      <c r="AH255" s="44" t="s">
        <v>182</v>
      </c>
      <c r="AI255" s="44" t="s">
        <v>183</v>
      </c>
      <c r="AJ255" s="44" t="s">
        <v>183</v>
      </c>
      <c r="AK255" s="44" t="s">
        <v>183</v>
      </c>
      <c r="AL255" s="44" t="s">
        <v>183</v>
      </c>
      <c r="AM255" s="44" t="s">
        <v>183</v>
      </c>
      <c r="AN255" s="44" t="s">
        <v>182</v>
      </c>
      <c r="AO255" s="44" t="s">
        <v>182</v>
      </c>
      <c r="AP255" s="44" t="s">
        <v>183</v>
      </c>
      <c r="AQ255" s="44" t="s">
        <v>183</v>
      </c>
      <c r="AR255" s="44" t="s">
        <v>183</v>
      </c>
      <c r="AS255" s="44" t="s">
        <v>183</v>
      </c>
      <c r="AT255" s="44" t="s">
        <v>183</v>
      </c>
      <c r="AU255" s="44" t="s">
        <v>183</v>
      </c>
      <c r="AV255" s="44" t="s">
        <v>182</v>
      </c>
      <c r="AW255" s="44" t="s">
        <v>182</v>
      </c>
      <c r="AX255" s="44" t="s">
        <v>183</v>
      </c>
      <c r="AY255" s="44" t="s">
        <v>183</v>
      </c>
      <c r="AZ255" s="44" t="s">
        <v>183</v>
      </c>
      <c r="BA255" s="44" t="s">
        <v>183</v>
      </c>
      <c r="BB255" s="44" t="s">
        <v>182</v>
      </c>
      <c r="BC255" s="44" t="s">
        <v>182</v>
      </c>
      <c r="BD255" s="44"/>
      <c r="BE255" s="44" t="s">
        <v>179</v>
      </c>
      <c r="BF255" s="44" t="s">
        <v>149</v>
      </c>
      <c r="BG255" s="44"/>
      <c r="BH255" s="44">
        <v>0</v>
      </c>
      <c r="BI255" s="44"/>
      <c r="BJ255" s="44"/>
      <c r="BK255" s="44"/>
      <c r="BL255" s="44"/>
      <c r="BM255" s="44"/>
      <c r="BN255" s="44"/>
      <c r="BO255" s="44"/>
      <c r="BP255" s="44"/>
      <c r="BQ255" s="44"/>
    </row>
    <row r="256" spans="1:69" ht="13">
      <c r="A256" s="1" t="s">
        <v>528</v>
      </c>
      <c r="B256" s="36">
        <v>45933</v>
      </c>
      <c r="C256" s="1" t="s">
        <v>179</v>
      </c>
      <c r="D256" s="1" t="s">
        <v>187</v>
      </c>
      <c r="E256" s="1" t="s">
        <v>181</v>
      </c>
      <c r="F256" s="1" t="s">
        <v>183</v>
      </c>
      <c r="G256" s="1" t="s">
        <v>182</v>
      </c>
      <c r="H256" s="1" t="s">
        <v>182</v>
      </c>
      <c r="I256" s="1" t="s">
        <v>182</v>
      </c>
      <c r="J256" s="1" t="s">
        <v>182</v>
      </c>
      <c r="K256" s="1" t="s">
        <v>182</v>
      </c>
      <c r="L256" s="1" t="s">
        <v>183</v>
      </c>
      <c r="M256" s="1" t="s">
        <v>182</v>
      </c>
      <c r="N256" s="1" t="s">
        <v>182</v>
      </c>
      <c r="O256" s="1" t="s">
        <v>182</v>
      </c>
      <c r="P256" s="1" t="s">
        <v>183</v>
      </c>
      <c r="Q256" s="1" t="s">
        <v>182</v>
      </c>
      <c r="R256" s="1" t="s">
        <v>182</v>
      </c>
      <c r="S256" s="1" t="s">
        <v>182</v>
      </c>
      <c r="T256" s="1" t="s">
        <v>183</v>
      </c>
      <c r="U256" s="1" t="s">
        <v>182</v>
      </c>
      <c r="V256" s="1" t="s">
        <v>182</v>
      </c>
      <c r="W256" s="1" t="s">
        <v>182</v>
      </c>
      <c r="X256" s="1" t="s">
        <v>183</v>
      </c>
      <c r="Y256" s="1" t="s">
        <v>182</v>
      </c>
      <c r="Z256" s="1" t="s">
        <v>183</v>
      </c>
      <c r="AA256" s="1" t="s">
        <v>182</v>
      </c>
      <c r="AB256" s="1" t="s">
        <v>183</v>
      </c>
      <c r="AC256" s="1" t="s">
        <v>182</v>
      </c>
      <c r="AD256" s="1" t="s">
        <v>183</v>
      </c>
      <c r="AE256" s="1" t="s">
        <v>182</v>
      </c>
      <c r="AF256" s="1" t="s">
        <v>182</v>
      </c>
      <c r="AG256" s="1" t="s">
        <v>182</v>
      </c>
      <c r="AH256" s="1" t="s">
        <v>183</v>
      </c>
      <c r="AI256" s="1" t="s">
        <v>182</v>
      </c>
      <c r="AJ256" s="1" t="s">
        <v>182</v>
      </c>
      <c r="AK256" s="1" t="s">
        <v>182</v>
      </c>
      <c r="AL256" s="1" t="s">
        <v>183</v>
      </c>
      <c r="AM256" s="1" t="s">
        <v>182</v>
      </c>
      <c r="AN256" s="1" t="s">
        <v>183</v>
      </c>
      <c r="AO256" s="1" t="s">
        <v>182</v>
      </c>
      <c r="AP256" s="1" t="s">
        <v>183</v>
      </c>
      <c r="AQ256" s="1" t="s">
        <v>183</v>
      </c>
      <c r="AR256" s="1" t="s">
        <v>182</v>
      </c>
      <c r="AS256" s="1" t="s">
        <v>182</v>
      </c>
      <c r="AT256" s="1" t="s">
        <v>183</v>
      </c>
      <c r="AU256" s="1" t="s">
        <v>183</v>
      </c>
      <c r="AV256" s="1" t="s">
        <v>182</v>
      </c>
      <c r="AW256" s="1" t="s">
        <v>182</v>
      </c>
      <c r="AX256" s="1" t="s">
        <v>183</v>
      </c>
      <c r="AY256" s="1" t="s">
        <v>182</v>
      </c>
      <c r="AZ256" s="1" t="s">
        <v>183</v>
      </c>
      <c r="BA256" s="1" t="s">
        <v>182</v>
      </c>
      <c r="BB256" s="1" t="s">
        <v>183</v>
      </c>
      <c r="BC256" s="1" t="s">
        <v>182</v>
      </c>
      <c r="BD256" s="1" t="s">
        <v>529</v>
      </c>
      <c r="BE256" s="1" t="s">
        <v>185</v>
      </c>
      <c r="BF256" s="1" t="s">
        <v>149</v>
      </c>
    </row>
    <row r="257" spans="1:69" ht="13" customHeight="1">
      <c r="A257" s="1" t="s">
        <v>530</v>
      </c>
      <c r="B257" s="43">
        <v>45933</v>
      </c>
      <c r="C257" s="44" t="s">
        <v>185</v>
      </c>
      <c r="D257" s="44" t="s">
        <v>205</v>
      </c>
      <c r="E257" s="44" t="s">
        <v>181</v>
      </c>
      <c r="F257" s="44" t="s">
        <v>183</v>
      </c>
      <c r="G257" s="44" t="s">
        <v>183</v>
      </c>
      <c r="H257" s="44" t="s">
        <v>183</v>
      </c>
      <c r="I257" s="44" t="s">
        <v>183</v>
      </c>
      <c r="J257" s="44" t="s">
        <v>182</v>
      </c>
      <c r="K257" s="44" t="s">
        <v>182</v>
      </c>
      <c r="L257" s="44" t="s">
        <v>183</v>
      </c>
      <c r="M257" s="44" t="s">
        <v>183</v>
      </c>
      <c r="N257" s="44" t="s">
        <v>182</v>
      </c>
      <c r="O257" s="44" t="s">
        <v>182</v>
      </c>
      <c r="P257" s="44" t="s">
        <v>183</v>
      </c>
      <c r="Q257" s="44" t="s">
        <v>183</v>
      </c>
      <c r="R257" s="44" t="s">
        <v>183</v>
      </c>
      <c r="S257" s="44" t="s">
        <v>183</v>
      </c>
      <c r="T257" s="44" t="s">
        <v>183</v>
      </c>
      <c r="U257" s="44" t="s">
        <v>183</v>
      </c>
      <c r="V257" s="44" t="s">
        <v>183</v>
      </c>
      <c r="W257" s="44" t="s">
        <v>183</v>
      </c>
      <c r="X257" s="44" t="s">
        <v>183</v>
      </c>
      <c r="Y257" s="44" t="s">
        <v>183</v>
      </c>
      <c r="Z257" s="44" t="s">
        <v>183</v>
      </c>
      <c r="AA257" s="44" t="s">
        <v>183</v>
      </c>
      <c r="AB257" s="44" t="s">
        <v>183</v>
      </c>
      <c r="AC257" s="44" t="s">
        <v>183</v>
      </c>
      <c r="AD257" s="44" t="s">
        <v>183</v>
      </c>
      <c r="AE257" s="44" t="s">
        <v>183</v>
      </c>
      <c r="AF257" s="44" t="s">
        <v>183</v>
      </c>
      <c r="AG257" s="44" t="s">
        <v>183</v>
      </c>
      <c r="AH257" s="44" t="s">
        <v>182</v>
      </c>
      <c r="AI257" s="44" t="s">
        <v>183</v>
      </c>
      <c r="AJ257" s="44" t="s">
        <v>183</v>
      </c>
      <c r="AK257" s="44" t="s">
        <v>183</v>
      </c>
      <c r="AL257" s="44" t="s">
        <v>183</v>
      </c>
      <c r="AM257" s="44" t="s">
        <v>183</v>
      </c>
      <c r="AN257" s="44" t="s">
        <v>183</v>
      </c>
      <c r="AO257" s="44" t="s">
        <v>183</v>
      </c>
      <c r="AP257" s="44" t="s">
        <v>183</v>
      </c>
      <c r="AQ257" s="44" t="s">
        <v>183</v>
      </c>
      <c r="AR257" s="44" t="s">
        <v>183</v>
      </c>
      <c r="AS257" s="44" t="s">
        <v>183</v>
      </c>
      <c r="AT257" s="44" t="s">
        <v>182</v>
      </c>
      <c r="AU257" s="44" t="s">
        <v>183</v>
      </c>
      <c r="AV257" s="44" t="s">
        <v>183</v>
      </c>
      <c r="AW257" s="44" t="s">
        <v>183</v>
      </c>
      <c r="AX257" s="44" t="s">
        <v>183</v>
      </c>
      <c r="AY257" s="44" t="s">
        <v>183</v>
      </c>
      <c r="AZ257" s="44" t="s">
        <v>183</v>
      </c>
      <c r="BA257" s="44" t="s">
        <v>183</v>
      </c>
      <c r="BB257" s="44" t="s">
        <v>183</v>
      </c>
      <c r="BC257" s="44" t="s">
        <v>183</v>
      </c>
      <c r="BD257" s="44"/>
      <c r="BE257" s="44" t="s">
        <v>185</v>
      </c>
      <c r="BF257" s="44" t="s">
        <v>185</v>
      </c>
      <c r="BG257" s="44"/>
      <c r="BH257" s="44"/>
      <c r="BI257" s="44"/>
      <c r="BJ257" s="44"/>
      <c r="BK257" s="44"/>
      <c r="BL257" s="44"/>
      <c r="BM257" s="44"/>
      <c r="BN257" s="44"/>
      <c r="BO257" s="44"/>
      <c r="BP257" s="44"/>
      <c r="BQ257" s="44"/>
    </row>
    <row r="258" spans="1:69" ht="13">
      <c r="A258" s="1" t="s">
        <v>531</v>
      </c>
      <c r="B258" s="43">
        <v>45936</v>
      </c>
      <c r="C258" s="44" t="s">
        <v>185</v>
      </c>
      <c r="D258" s="44" t="s">
        <v>300</v>
      </c>
      <c r="E258" s="44" t="s">
        <v>181</v>
      </c>
      <c r="F258" s="44" t="s">
        <v>183</v>
      </c>
      <c r="G258" s="44" t="s">
        <v>183</v>
      </c>
      <c r="H258" s="44" t="s">
        <v>182</v>
      </c>
      <c r="I258" s="44" t="s">
        <v>182</v>
      </c>
      <c r="J258" s="44" t="s">
        <v>183</v>
      </c>
      <c r="K258" s="44" t="s">
        <v>183</v>
      </c>
      <c r="L258" s="44" t="s">
        <v>183</v>
      </c>
      <c r="M258" s="44" t="s">
        <v>183</v>
      </c>
      <c r="N258" s="44" t="s">
        <v>183</v>
      </c>
      <c r="O258" s="44" t="s">
        <v>183</v>
      </c>
      <c r="P258" s="44" t="s">
        <v>182</v>
      </c>
      <c r="Q258" s="44" t="s">
        <v>182</v>
      </c>
      <c r="R258" s="44" t="s">
        <v>182</v>
      </c>
      <c r="S258" s="44" t="s">
        <v>182</v>
      </c>
      <c r="T258" s="44" t="s">
        <v>183</v>
      </c>
      <c r="U258" s="44" t="s">
        <v>183</v>
      </c>
      <c r="V258" s="44" t="s">
        <v>183</v>
      </c>
      <c r="W258" s="44" t="s">
        <v>183</v>
      </c>
      <c r="X258" s="44" t="s">
        <v>183</v>
      </c>
      <c r="Y258" s="44" t="s">
        <v>183</v>
      </c>
      <c r="Z258" s="44" t="s">
        <v>183</v>
      </c>
      <c r="AA258" s="44" t="s">
        <v>183</v>
      </c>
      <c r="AB258" s="44" t="s">
        <v>183</v>
      </c>
      <c r="AC258" s="44" t="s">
        <v>183</v>
      </c>
      <c r="AD258" s="44" t="s">
        <v>183</v>
      </c>
      <c r="AE258" s="44" t="s">
        <v>183</v>
      </c>
      <c r="AF258" s="44" t="s">
        <v>183</v>
      </c>
      <c r="AG258" s="44" t="s">
        <v>183</v>
      </c>
      <c r="AH258" s="44" t="s">
        <v>183</v>
      </c>
      <c r="AI258" s="44" t="s">
        <v>183</v>
      </c>
      <c r="AJ258" s="44" t="s">
        <v>183</v>
      </c>
      <c r="AK258" s="44" t="s">
        <v>183</v>
      </c>
      <c r="AL258" s="44" t="s">
        <v>183</v>
      </c>
      <c r="AM258" s="44" t="s">
        <v>183</v>
      </c>
      <c r="AN258" s="44" t="s">
        <v>182</v>
      </c>
      <c r="AO258" s="44" t="s">
        <v>182</v>
      </c>
      <c r="AP258" s="44" t="s">
        <v>183</v>
      </c>
      <c r="AQ258" s="44" t="s">
        <v>183</v>
      </c>
      <c r="AR258" s="44" t="s">
        <v>183</v>
      </c>
      <c r="AS258" s="44" t="s">
        <v>183</v>
      </c>
      <c r="AT258" s="44" t="s">
        <v>183</v>
      </c>
      <c r="AU258" s="44" t="s">
        <v>183</v>
      </c>
      <c r="AV258" s="44" t="s">
        <v>183</v>
      </c>
      <c r="AW258" s="44" t="s">
        <v>183</v>
      </c>
      <c r="AX258" s="44" t="s">
        <v>183</v>
      </c>
      <c r="AY258" s="44" t="s">
        <v>183</v>
      </c>
      <c r="AZ258" s="44" t="s">
        <v>183</v>
      </c>
      <c r="BA258" s="44" t="s">
        <v>183</v>
      </c>
      <c r="BB258" s="44" t="s">
        <v>183</v>
      </c>
      <c r="BC258" s="44" t="s">
        <v>183</v>
      </c>
      <c r="BD258" s="44" t="s">
        <v>401</v>
      </c>
      <c r="BE258" s="44" t="s">
        <v>179</v>
      </c>
      <c r="BF258" s="44" t="s">
        <v>149</v>
      </c>
      <c r="BG258" s="44"/>
      <c r="BH258" s="44"/>
      <c r="BI258" s="44"/>
      <c r="BJ258" s="44"/>
      <c r="BK258" s="44"/>
      <c r="BL258" s="44"/>
      <c r="BM258" s="44"/>
      <c r="BN258" s="44"/>
      <c r="BO258" s="44"/>
      <c r="BP258" s="44"/>
      <c r="BQ258" s="44"/>
    </row>
    <row r="259" spans="1:69" ht="13">
      <c r="A259" s="1" t="s">
        <v>532</v>
      </c>
      <c r="B259" s="43">
        <v>45945</v>
      </c>
      <c r="C259" s="44" t="s">
        <v>185</v>
      </c>
      <c r="D259" s="44" t="s">
        <v>192</v>
      </c>
      <c r="E259" s="44" t="s">
        <v>181</v>
      </c>
      <c r="F259" s="44" t="s">
        <v>183</v>
      </c>
      <c r="G259" s="44" t="s">
        <v>183</v>
      </c>
      <c r="H259" s="44" t="s">
        <v>182</v>
      </c>
      <c r="I259" s="44" t="s">
        <v>182</v>
      </c>
      <c r="J259" s="44" t="s">
        <v>183</v>
      </c>
      <c r="K259" s="44" t="s">
        <v>183</v>
      </c>
      <c r="L259" s="44" t="s">
        <v>183</v>
      </c>
      <c r="M259" s="44" t="s">
        <v>183</v>
      </c>
      <c r="N259" s="44" t="s">
        <v>183</v>
      </c>
      <c r="O259" s="44" t="s">
        <v>183</v>
      </c>
      <c r="P259" s="44" t="s">
        <v>182</v>
      </c>
      <c r="Q259" s="44" t="s">
        <v>182</v>
      </c>
      <c r="R259" s="44" t="s">
        <v>182</v>
      </c>
      <c r="S259" s="44" t="s">
        <v>182</v>
      </c>
      <c r="T259" s="44" t="s">
        <v>182</v>
      </c>
      <c r="U259" s="44" t="s">
        <v>182</v>
      </c>
      <c r="V259" s="44" t="s">
        <v>182</v>
      </c>
      <c r="W259" s="44" t="s">
        <v>182</v>
      </c>
      <c r="X259" s="44" t="s">
        <v>182</v>
      </c>
      <c r="Y259" s="44" t="s">
        <v>183</v>
      </c>
      <c r="Z259" s="44" t="s">
        <v>182</v>
      </c>
      <c r="AA259" s="44" t="s">
        <v>182</v>
      </c>
      <c r="AB259" s="44" t="s">
        <v>182</v>
      </c>
      <c r="AC259" s="44" t="s">
        <v>182</v>
      </c>
      <c r="AD259" s="44" t="s">
        <v>182</v>
      </c>
      <c r="AE259" s="44" t="s">
        <v>183</v>
      </c>
      <c r="AF259" s="44" t="s">
        <v>182</v>
      </c>
      <c r="AG259" s="44" t="s">
        <v>182</v>
      </c>
      <c r="AH259" s="44" t="s">
        <v>183</v>
      </c>
      <c r="AI259" s="44" t="s">
        <v>183</v>
      </c>
      <c r="AJ259" s="44" t="s">
        <v>182</v>
      </c>
      <c r="AK259" s="44" t="s">
        <v>182</v>
      </c>
      <c r="AL259" s="44" t="s">
        <v>182</v>
      </c>
      <c r="AM259" s="44" t="s">
        <v>182</v>
      </c>
      <c r="AN259" s="44" t="s">
        <v>183</v>
      </c>
      <c r="AO259" s="44" t="s">
        <v>183</v>
      </c>
      <c r="AP259" s="44" t="s">
        <v>182</v>
      </c>
      <c r="AQ259" s="44" t="s">
        <v>182</v>
      </c>
      <c r="AR259" s="44" t="s">
        <v>183</v>
      </c>
      <c r="AS259" s="44" t="s">
        <v>183</v>
      </c>
      <c r="AT259" s="44" t="s">
        <v>182</v>
      </c>
      <c r="AU259" s="44" t="s">
        <v>182</v>
      </c>
      <c r="AV259" s="44" t="s">
        <v>182</v>
      </c>
      <c r="AW259" s="44" t="s">
        <v>182</v>
      </c>
      <c r="AX259" s="44" t="s">
        <v>183</v>
      </c>
      <c r="AY259" s="44" t="s">
        <v>183</v>
      </c>
      <c r="AZ259" s="44" t="s">
        <v>183</v>
      </c>
      <c r="BA259" s="44" t="s">
        <v>183</v>
      </c>
      <c r="BB259" s="44" t="s">
        <v>182</v>
      </c>
      <c r="BC259" s="44" t="s">
        <v>182</v>
      </c>
      <c r="BD259" s="44" t="s">
        <v>533</v>
      </c>
      <c r="BE259" s="44" t="s">
        <v>149</v>
      </c>
      <c r="BF259" s="44" t="s">
        <v>149</v>
      </c>
      <c r="BG259" s="44"/>
      <c r="BH259" s="44"/>
      <c r="BI259" s="44"/>
      <c r="BJ259" s="44"/>
      <c r="BK259" s="44"/>
      <c r="BL259" s="44"/>
      <c r="BM259" s="44"/>
      <c r="BN259" s="44"/>
      <c r="BO259" s="44"/>
      <c r="BP259" s="44"/>
      <c r="BQ259" s="44"/>
    </row>
    <row r="260" spans="1:69" ht="13">
      <c r="A260" s="1" t="s">
        <v>534</v>
      </c>
      <c r="B260" s="43">
        <v>45945</v>
      </c>
      <c r="C260" s="44" t="s">
        <v>179</v>
      </c>
      <c r="D260" s="44" t="s">
        <v>300</v>
      </c>
      <c r="E260" s="44" t="s">
        <v>181</v>
      </c>
      <c r="F260" s="44" t="s">
        <v>182</v>
      </c>
      <c r="G260" s="44" t="s">
        <v>182</v>
      </c>
      <c r="H260" s="44" t="s">
        <v>183</v>
      </c>
      <c r="I260" s="44" t="s">
        <v>183</v>
      </c>
      <c r="J260" s="44" t="s">
        <v>182</v>
      </c>
      <c r="K260" s="44" t="s">
        <v>182</v>
      </c>
      <c r="L260" s="44" t="s">
        <v>183</v>
      </c>
      <c r="M260" s="44" t="s">
        <v>183</v>
      </c>
      <c r="N260" s="44" t="s">
        <v>183</v>
      </c>
      <c r="O260" s="44" t="s">
        <v>183</v>
      </c>
      <c r="P260" s="44" t="s">
        <v>183</v>
      </c>
      <c r="Q260" s="44" t="s">
        <v>183</v>
      </c>
      <c r="R260" s="44" t="s">
        <v>182</v>
      </c>
      <c r="S260" s="44" t="s">
        <v>182</v>
      </c>
      <c r="T260" s="44" t="s">
        <v>182</v>
      </c>
      <c r="U260" s="44" t="s">
        <v>182</v>
      </c>
      <c r="V260" s="44" t="s">
        <v>182</v>
      </c>
      <c r="W260" s="44" t="s">
        <v>183</v>
      </c>
      <c r="X260" s="44" t="s">
        <v>183</v>
      </c>
      <c r="Y260" s="44" t="s">
        <v>183</v>
      </c>
      <c r="Z260" s="44" t="s">
        <v>183</v>
      </c>
      <c r="AA260" s="44" t="s">
        <v>183</v>
      </c>
      <c r="AB260" s="44" t="s">
        <v>183</v>
      </c>
      <c r="AC260" s="44" t="s">
        <v>183</v>
      </c>
      <c r="AD260" s="44" t="s">
        <v>182</v>
      </c>
      <c r="AE260" s="44" t="s">
        <v>182</v>
      </c>
      <c r="AF260" s="44" t="s">
        <v>183</v>
      </c>
      <c r="AG260" s="44" t="s">
        <v>183</v>
      </c>
      <c r="AH260" s="44" t="s">
        <v>183</v>
      </c>
      <c r="AI260" s="44" t="s">
        <v>183</v>
      </c>
      <c r="AJ260" s="44" t="s">
        <v>183</v>
      </c>
      <c r="AK260" s="44" t="s">
        <v>183</v>
      </c>
      <c r="AL260" s="44" t="s">
        <v>182</v>
      </c>
      <c r="AM260" s="44" t="s">
        <v>182</v>
      </c>
      <c r="AN260" s="44" t="s">
        <v>182</v>
      </c>
      <c r="AO260" s="44" t="s">
        <v>182</v>
      </c>
      <c r="AP260" s="44" t="s">
        <v>183</v>
      </c>
      <c r="AQ260" s="44" t="s">
        <v>183</v>
      </c>
      <c r="AR260" s="44" t="s">
        <v>183</v>
      </c>
      <c r="AS260" s="44" t="s">
        <v>183</v>
      </c>
      <c r="AT260" s="44" t="s">
        <v>182</v>
      </c>
      <c r="AU260" s="44" t="s">
        <v>182</v>
      </c>
      <c r="AV260" s="44" t="s">
        <v>182</v>
      </c>
      <c r="AW260" s="44" t="s">
        <v>182</v>
      </c>
      <c r="AX260" s="44" t="s">
        <v>183</v>
      </c>
      <c r="AY260" s="44" t="s">
        <v>183</v>
      </c>
      <c r="AZ260" s="44" t="s">
        <v>183</v>
      </c>
      <c r="BA260" s="44" t="s">
        <v>183</v>
      </c>
      <c r="BB260" s="44" t="s">
        <v>183</v>
      </c>
      <c r="BC260" s="44" t="s">
        <v>183</v>
      </c>
      <c r="BD260" s="44" t="s">
        <v>535</v>
      </c>
      <c r="BE260" s="44" t="s">
        <v>185</v>
      </c>
      <c r="BF260" s="44" t="s">
        <v>149</v>
      </c>
      <c r="BG260" s="44"/>
      <c r="BH260" s="44"/>
      <c r="BI260" s="44"/>
      <c r="BJ260" s="44"/>
      <c r="BK260" s="44"/>
      <c r="BL260" s="44"/>
      <c r="BM260" s="44"/>
      <c r="BN260" s="44"/>
      <c r="BO260" s="44"/>
      <c r="BP260" s="44"/>
      <c r="BQ260" s="44"/>
    </row>
    <row r="261" spans="1:69" ht="13" customHeight="1">
      <c r="A261" s="1" t="s">
        <v>536</v>
      </c>
      <c r="B261" s="43">
        <v>45936</v>
      </c>
      <c r="C261" s="44" t="s">
        <v>179</v>
      </c>
      <c r="D261" s="44" t="s">
        <v>192</v>
      </c>
      <c r="E261" s="44" t="s">
        <v>181</v>
      </c>
      <c r="F261" s="44" t="s">
        <v>182</v>
      </c>
      <c r="G261" s="44" t="s">
        <v>183</v>
      </c>
      <c r="H261" s="44" t="s">
        <v>183</v>
      </c>
      <c r="I261" s="44" t="s">
        <v>183</v>
      </c>
      <c r="J261" s="44" t="s">
        <v>183</v>
      </c>
      <c r="K261" s="44" t="s">
        <v>183</v>
      </c>
      <c r="L261" s="44" t="s">
        <v>183</v>
      </c>
      <c r="M261" s="44" t="s">
        <v>183</v>
      </c>
      <c r="N261" s="44" t="s">
        <v>182</v>
      </c>
      <c r="O261" s="44" t="s">
        <v>182</v>
      </c>
      <c r="P261" s="44" t="s">
        <v>182</v>
      </c>
      <c r="Q261" s="44" t="s">
        <v>182</v>
      </c>
      <c r="R261" s="44" t="s">
        <v>182</v>
      </c>
      <c r="S261" s="44" t="s">
        <v>182</v>
      </c>
      <c r="T261" s="44" t="s">
        <v>182</v>
      </c>
      <c r="U261" s="44" t="s">
        <v>182</v>
      </c>
      <c r="V261" s="44" t="s">
        <v>182</v>
      </c>
      <c r="W261" s="44" t="s">
        <v>182</v>
      </c>
      <c r="X261" s="44" t="s">
        <v>182</v>
      </c>
      <c r="Y261" s="44" t="s">
        <v>182</v>
      </c>
      <c r="Z261" s="44" t="s">
        <v>182</v>
      </c>
      <c r="AA261" s="44" t="s">
        <v>182</v>
      </c>
      <c r="AB261" s="44" t="s">
        <v>183</v>
      </c>
      <c r="AC261" s="44" t="s">
        <v>183</v>
      </c>
      <c r="AD261" s="44" t="s">
        <v>183</v>
      </c>
      <c r="AE261" s="44" t="s">
        <v>183</v>
      </c>
      <c r="AF261" s="44" t="s">
        <v>183</v>
      </c>
      <c r="AG261" s="44" t="s">
        <v>183</v>
      </c>
      <c r="AH261" s="44" t="s">
        <v>182</v>
      </c>
      <c r="AI261" s="44" t="s">
        <v>182</v>
      </c>
      <c r="AJ261" s="44" t="s">
        <v>183</v>
      </c>
      <c r="AK261" s="44" t="s">
        <v>183</v>
      </c>
      <c r="AL261" s="44" t="s">
        <v>182</v>
      </c>
      <c r="AM261" s="44" t="s">
        <v>182</v>
      </c>
      <c r="AN261" s="44" t="s">
        <v>183</v>
      </c>
      <c r="AO261" s="44" t="s">
        <v>182</v>
      </c>
      <c r="AP261" s="44" t="s">
        <v>183</v>
      </c>
      <c r="AQ261" s="44" t="s">
        <v>182</v>
      </c>
      <c r="AR261" s="44" t="s">
        <v>182</v>
      </c>
      <c r="AS261" s="44" t="s">
        <v>182</v>
      </c>
      <c r="AT261" s="44" t="s">
        <v>182</v>
      </c>
      <c r="AU261" s="44" t="s">
        <v>182</v>
      </c>
      <c r="AV261" s="44" t="s">
        <v>182</v>
      </c>
      <c r="AW261" s="44" t="s">
        <v>182</v>
      </c>
      <c r="AX261" s="44" t="s">
        <v>182</v>
      </c>
      <c r="AY261" s="44" t="s">
        <v>182</v>
      </c>
      <c r="AZ261" s="44" t="s">
        <v>183</v>
      </c>
      <c r="BA261" s="44" t="s">
        <v>183</v>
      </c>
      <c r="BB261" s="44" t="s">
        <v>183</v>
      </c>
      <c r="BC261" s="44" t="s">
        <v>183</v>
      </c>
      <c r="BD261" s="44"/>
      <c r="BE261" s="44" t="s">
        <v>185</v>
      </c>
      <c r="BF261" s="44" t="s">
        <v>149</v>
      </c>
      <c r="BG261" s="44"/>
      <c r="BH261" s="44"/>
      <c r="BI261" s="44"/>
      <c r="BJ261" s="44"/>
      <c r="BK261" s="44"/>
      <c r="BL261" s="44"/>
      <c r="BM261" s="44"/>
      <c r="BN261" s="44"/>
      <c r="BO261" s="44"/>
      <c r="BP261" s="44"/>
      <c r="BQ261" s="44"/>
    </row>
    <row r="262" spans="1:69" ht="13" customHeight="1">
      <c r="A262" s="1" t="s">
        <v>537</v>
      </c>
      <c r="B262" s="43">
        <v>45933</v>
      </c>
      <c r="C262" s="44" t="s">
        <v>185</v>
      </c>
      <c r="D262" s="44" t="s">
        <v>205</v>
      </c>
      <c r="E262" s="44" t="s">
        <v>181</v>
      </c>
      <c r="F262" s="44" t="s">
        <v>183</v>
      </c>
      <c r="G262" s="44" t="s">
        <v>183</v>
      </c>
      <c r="H262" s="44" t="s">
        <v>183</v>
      </c>
      <c r="I262" s="44" t="s">
        <v>183</v>
      </c>
      <c r="J262" s="44" t="s">
        <v>183</v>
      </c>
      <c r="K262" s="44" t="s">
        <v>183</v>
      </c>
      <c r="L262" s="44" t="s">
        <v>183</v>
      </c>
      <c r="M262" s="44" t="s">
        <v>183</v>
      </c>
      <c r="N262" s="44" t="s">
        <v>183</v>
      </c>
      <c r="O262" s="44" t="s">
        <v>183</v>
      </c>
      <c r="P262" s="44" t="s">
        <v>183</v>
      </c>
      <c r="Q262" s="44" t="s">
        <v>183</v>
      </c>
      <c r="R262" s="44" t="s">
        <v>183</v>
      </c>
      <c r="S262" s="44" t="s">
        <v>182</v>
      </c>
      <c r="T262" s="44" t="s">
        <v>182</v>
      </c>
      <c r="U262" s="44" t="s">
        <v>182</v>
      </c>
      <c r="V262" s="44" t="s">
        <v>183</v>
      </c>
      <c r="W262" s="44" t="s">
        <v>183</v>
      </c>
      <c r="X262" s="44" t="s">
        <v>183</v>
      </c>
      <c r="Y262" s="44" t="s">
        <v>183</v>
      </c>
      <c r="Z262" s="44" t="s">
        <v>183</v>
      </c>
      <c r="AA262" s="44" t="s">
        <v>183</v>
      </c>
      <c r="AB262" s="44" t="s">
        <v>183</v>
      </c>
      <c r="AC262" s="44" t="s">
        <v>183</v>
      </c>
      <c r="AD262" s="44" t="s">
        <v>183</v>
      </c>
      <c r="AE262" s="44" t="s">
        <v>183</v>
      </c>
      <c r="AF262" s="44" t="s">
        <v>183</v>
      </c>
      <c r="AG262" s="44" t="s">
        <v>183</v>
      </c>
      <c r="AH262" s="44" t="s">
        <v>182</v>
      </c>
      <c r="AI262" s="44" t="s">
        <v>182</v>
      </c>
      <c r="AJ262" s="44" t="s">
        <v>183</v>
      </c>
      <c r="AK262" s="44" t="s">
        <v>183</v>
      </c>
      <c r="AL262" s="44" t="s">
        <v>183</v>
      </c>
      <c r="AM262" s="44" t="s">
        <v>183</v>
      </c>
      <c r="AN262" s="44" t="s">
        <v>183</v>
      </c>
      <c r="AO262" s="44" t="s">
        <v>183</v>
      </c>
      <c r="AP262" s="44" t="s">
        <v>183</v>
      </c>
      <c r="AQ262" s="44" t="s">
        <v>183</v>
      </c>
      <c r="AR262" s="44" t="s">
        <v>183</v>
      </c>
      <c r="AS262" s="44" t="s">
        <v>183</v>
      </c>
      <c r="AT262" s="44" t="s">
        <v>183</v>
      </c>
      <c r="AU262" s="44" t="s">
        <v>183</v>
      </c>
      <c r="AV262" s="44" t="s">
        <v>183</v>
      </c>
      <c r="AW262" s="44" t="s">
        <v>183</v>
      </c>
      <c r="AX262" s="44" t="s">
        <v>183</v>
      </c>
      <c r="AY262" s="44" t="s">
        <v>183</v>
      </c>
      <c r="AZ262" s="44" t="s">
        <v>183</v>
      </c>
      <c r="BA262" s="44" t="s">
        <v>183</v>
      </c>
      <c r="BB262" s="44" t="s">
        <v>183</v>
      </c>
      <c r="BC262" s="44" t="s">
        <v>183</v>
      </c>
      <c r="BD262" s="44"/>
      <c r="BE262" s="44" t="s">
        <v>149</v>
      </c>
      <c r="BF262" s="44" t="s">
        <v>149</v>
      </c>
      <c r="BG262" s="44"/>
      <c r="BH262" s="44"/>
      <c r="BI262" s="44"/>
      <c r="BJ262" s="44"/>
      <c r="BK262" s="44"/>
      <c r="BL262" s="44"/>
      <c r="BM262" s="44"/>
      <c r="BN262" s="44"/>
      <c r="BO262" s="44"/>
      <c r="BP262" s="44"/>
      <c r="BQ262" s="44"/>
    </row>
    <row r="263" spans="1:69" ht="13">
      <c r="A263" s="1" t="s">
        <v>538</v>
      </c>
      <c r="B263" s="43">
        <v>45933</v>
      </c>
      <c r="C263" s="44" t="s">
        <v>185</v>
      </c>
      <c r="D263" s="44" t="s">
        <v>251</v>
      </c>
      <c r="E263" s="44" t="s">
        <v>181</v>
      </c>
      <c r="F263" s="44" t="s">
        <v>182</v>
      </c>
      <c r="G263" s="44" t="s">
        <v>182</v>
      </c>
      <c r="H263" s="44" t="s">
        <v>182</v>
      </c>
      <c r="I263" s="44" t="s">
        <v>182</v>
      </c>
      <c r="J263" s="44" t="s">
        <v>182</v>
      </c>
      <c r="K263" s="44" t="s">
        <v>183</v>
      </c>
      <c r="L263" s="44" t="s">
        <v>182</v>
      </c>
      <c r="M263" s="44" t="s">
        <v>182</v>
      </c>
      <c r="N263" s="44" t="s">
        <v>182</v>
      </c>
      <c r="O263" s="44" t="s">
        <v>182</v>
      </c>
      <c r="P263" s="44" t="s">
        <v>182</v>
      </c>
      <c r="Q263" s="44" t="s">
        <v>182</v>
      </c>
      <c r="R263" s="44" t="s">
        <v>182</v>
      </c>
      <c r="S263" s="44" t="s">
        <v>183</v>
      </c>
      <c r="T263" s="44" t="s">
        <v>182</v>
      </c>
      <c r="U263" s="44" t="s">
        <v>182</v>
      </c>
      <c r="V263" s="44" t="s">
        <v>182</v>
      </c>
      <c r="W263" s="44" t="s">
        <v>182</v>
      </c>
      <c r="X263" s="44" t="s">
        <v>182</v>
      </c>
      <c r="Y263" s="44" t="s">
        <v>182</v>
      </c>
      <c r="Z263" s="44" t="s">
        <v>183</v>
      </c>
      <c r="AA263" s="44" t="s">
        <v>182</v>
      </c>
      <c r="AB263" s="44" t="s">
        <v>182</v>
      </c>
      <c r="AC263" s="44" t="s">
        <v>182</v>
      </c>
      <c r="AD263" s="44" t="s">
        <v>182</v>
      </c>
      <c r="AE263" s="44" t="s">
        <v>183</v>
      </c>
      <c r="AF263" s="44" t="s">
        <v>182</v>
      </c>
      <c r="AG263" s="44" t="s">
        <v>182</v>
      </c>
      <c r="AH263" s="44" t="s">
        <v>182</v>
      </c>
      <c r="AI263" s="44" t="s">
        <v>182</v>
      </c>
      <c r="AJ263" s="44" t="s">
        <v>182</v>
      </c>
      <c r="AK263" s="44" t="s">
        <v>183</v>
      </c>
      <c r="AL263" s="44" t="s">
        <v>182</v>
      </c>
      <c r="AM263" s="44" t="s">
        <v>182</v>
      </c>
      <c r="AN263" s="44" t="s">
        <v>182</v>
      </c>
      <c r="AO263" s="44" t="s">
        <v>182</v>
      </c>
      <c r="AP263" s="44" t="s">
        <v>182</v>
      </c>
      <c r="AQ263" s="44" t="s">
        <v>183</v>
      </c>
      <c r="AR263" s="44" t="s">
        <v>182</v>
      </c>
      <c r="AS263" s="44" t="s">
        <v>182</v>
      </c>
      <c r="AT263" s="44" t="s">
        <v>182</v>
      </c>
      <c r="AU263" s="44" t="s">
        <v>182</v>
      </c>
      <c r="AV263" s="44" t="s">
        <v>182</v>
      </c>
      <c r="AW263" s="44" t="s">
        <v>182</v>
      </c>
      <c r="AX263" s="44" t="s">
        <v>182</v>
      </c>
      <c r="AY263" s="44" t="s">
        <v>182</v>
      </c>
      <c r="AZ263" s="44" t="s">
        <v>182</v>
      </c>
      <c r="BA263" s="44" t="s">
        <v>182</v>
      </c>
      <c r="BB263" s="44" t="s">
        <v>182</v>
      </c>
      <c r="BC263" s="44" t="s">
        <v>183</v>
      </c>
      <c r="BD263" s="44" t="s">
        <v>539</v>
      </c>
      <c r="BE263" s="44" t="s">
        <v>185</v>
      </c>
      <c r="BF263" s="44" t="s">
        <v>179</v>
      </c>
      <c r="BG263" s="44"/>
      <c r="BH263" s="44"/>
      <c r="BI263" s="44"/>
      <c r="BJ263" s="44"/>
      <c r="BK263" s="44"/>
      <c r="BL263" s="44"/>
      <c r="BM263" s="44"/>
      <c r="BN263" s="44"/>
      <c r="BO263" s="44"/>
      <c r="BP263" s="44"/>
      <c r="BQ263" s="44"/>
    </row>
    <row r="264" spans="1:69" ht="13">
      <c r="A264" s="1" t="s">
        <v>540</v>
      </c>
      <c r="B264" s="36">
        <v>45933</v>
      </c>
      <c r="C264" s="1" t="s">
        <v>185</v>
      </c>
      <c r="D264" s="1" t="s">
        <v>236</v>
      </c>
      <c r="E264" s="1" t="s">
        <v>181</v>
      </c>
      <c r="F264" s="1" t="s">
        <v>183</v>
      </c>
      <c r="G264" s="1" t="s">
        <v>183</v>
      </c>
      <c r="H264" s="1" t="s">
        <v>182</v>
      </c>
      <c r="I264" s="1" t="s">
        <v>183</v>
      </c>
      <c r="J264" s="1" t="s">
        <v>182</v>
      </c>
      <c r="K264" s="1" t="s">
        <v>183</v>
      </c>
      <c r="L264" s="1" t="s">
        <v>182</v>
      </c>
      <c r="M264" s="1" t="s">
        <v>182</v>
      </c>
      <c r="N264" s="1" t="s">
        <v>182</v>
      </c>
      <c r="O264" s="1" t="s">
        <v>183</v>
      </c>
      <c r="P264" s="1" t="s">
        <v>182</v>
      </c>
      <c r="Q264" s="1" t="s">
        <v>183</v>
      </c>
      <c r="R264" s="1" t="s">
        <v>182</v>
      </c>
      <c r="S264" s="1" t="s">
        <v>183</v>
      </c>
      <c r="T264" s="1" t="s">
        <v>182</v>
      </c>
      <c r="U264" s="1" t="s">
        <v>182</v>
      </c>
      <c r="V264" s="1" t="s">
        <v>182</v>
      </c>
      <c r="W264" s="1" t="s">
        <v>182</v>
      </c>
      <c r="X264" s="1" t="s">
        <v>183</v>
      </c>
      <c r="Y264" s="1" t="s">
        <v>183</v>
      </c>
      <c r="Z264" s="1" t="s">
        <v>182</v>
      </c>
      <c r="AA264" s="1" t="s">
        <v>183</v>
      </c>
      <c r="AB264" s="1" t="s">
        <v>182</v>
      </c>
      <c r="AC264" s="1" t="s">
        <v>183</v>
      </c>
      <c r="AD264" s="1" t="s">
        <v>183</v>
      </c>
      <c r="AE264" s="1" t="s">
        <v>183</v>
      </c>
      <c r="AF264" s="1" t="s">
        <v>183</v>
      </c>
      <c r="AG264" s="1" t="s">
        <v>183</v>
      </c>
      <c r="AH264" s="1" t="s">
        <v>182</v>
      </c>
      <c r="AI264" s="1" t="s">
        <v>182</v>
      </c>
      <c r="AJ264" s="1" t="s">
        <v>182</v>
      </c>
      <c r="AK264" s="1" t="s">
        <v>182</v>
      </c>
      <c r="AL264" s="1" t="s">
        <v>183</v>
      </c>
      <c r="AM264" s="1" t="s">
        <v>183</v>
      </c>
      <c r="AN264" s="1" t="s">
        <v>183</v>
      </c>
      <c r="AO264" s="1" t="s">
        <v>183</v>
      </c>
      <c r="AP264" s="1" t="s">
        <v>183</v>
      </c>
      <c r="AQ264" s="1" t="s">
        <v>182</v>
      </c>
      <c r="AR264" s="1" t="s">
        <v>182</v>
      </c>
      <c r="AS264" s="1" t="s">
        <v>182</v>
      </c>
      <c r="AT264" s="1" t="s">
        <v>182</v>
      </c>
      <c r="AU264" s="1" t="s">
        <v>182</v>
      </c>
      <c r="AV264" s="1" t="s">
        <v>182</v>
      </c>
      <c r="AW264" s="1" t="s">
        <v>182</v>
      </c>
      <c r="AX264" s="1" t="s">
        <v>183</v>
      </c>
      <c r="AY264" s="1" t="s">
        <v>183</v>
      </c>
      <c r="AZ264" s="1" t="s">
        <v>182</v>
      </c>
      <c r="BA264" s="1" t="s">
        <v>183</v>
      </c>
      <c r="BB264" s="1" t="s">
        <v>182</v>
      </c>
      <c r="BC264" s="1" t="s">
        <v>182</v>
      </c>
      <c r="BD264" s="1" t="s">
        <v>541</v>
      </c>
      <c r="BE264" s="1" t="s">
        <v>179</v>
      </c>
      <c r="BF264" s="1" t="s">
        <v>149</v>
      </c>
    </row>
    <row r="265" spans="1:69" ht="13">
      <c r="A265" s="1" t="s">
        <v>542</v>
      </c>
      <c r="B265" s="43">
        <v>45943</v>
      </c>
      <c r="C265" s="44" t="s">
        <v>185</v>
      </c>
      <c r="D265" s="44" t="s">
        <v>192</v>
      </c>
      <c r="E265" s="44" t="s">
        <v>181</v>
      </c>
      <c r="F265" s="44" t="s">
        <v>183</v>
      </c>
      <c r="G265" s="44" t="s">
        <v>183</v>
      </c>
      <c r="H265" s="44" t="s">
        <v>183</v>
      </c>
      <c r="I265" s="44" t="s">
        <v>183</v>
      </c>
      <c r="J265" s="44" t="s">
        <v>182</v>
      </c>
      <c r="K265" s="44" t="s">
        <v>183</v>
      </c>
      <c r="L265" s="44" t="s">
        <v>183</v>
      </c>
      <c r="M265" s="44" t="s">
        <v>183</v>
      </c>
      <c r="N265" s="44" t="s">
        <v>183</v>
      </c>
      <c r="O265" s="44" t="s">
        <v>183</v>
      </c>
      <c r="P265" s="44" t="s">
        <v>183</v>
      </c>
      <c r="Q265" s="44" t="s">
        <v>183</v>
      </c>
      <c r="R265" s="44" t="s">
        <v>183</v>
      </c>
      <c r="S265" s="44" t="s">
        <v>183</v>
      </c>
      <c r="T265" s="44" t="s">
        <v>183</v>
      </c>
      <c r="U265" s="44" t="s">
        <v>183</v>
      </c>
      <c r="V265" s="44" t="s">
        <v>183</v>
      </c>
      <c r="W265" s="44" t="s">
        <v>183</v>
      </c>
      <c r="X265" s="44" t="s">
        <v>183</v>
      </c>
      <c r="Y265" s="44" t="s">
        <v>183</v>
      </c>
      <c r="Z265" s="44" t="s">
        <v>183</v>
      </c>
      <c r="AA265" s="44" t="s">
        <v>183</v>
      </c>
      <c r="AB265" s="44" t="s">
        <v>183</v>
      </c>
      <c r="AC265" s="44" t="s">
        <v>183</v>
      </c>
      <c r="AD265" s="44" t="s">
        <v>183</v>
      </c>
      <c r="AE265" s="44" t="s">
        <v>183</v>
      </c>
      <c r="AF265" s="44" t="s">
        <v>183</v>
      </c>
      <c r="AG265" s="44" t="s">
        <v>183</v>
      </c>
      <c r="AH265" s="44" t="s">
        <v>183</v>
      </c>
      <c r="AI265" s="44" t="s">
        <v>183</v>
      </c>
      <c r="AJ265" s="44" t="s">
        <v>182</v>
      </c>
      <c r="AK265" s="44" t="s">
        <v>182</v>
      </c>
      <c r="AL265" s="44" t="s">
        <v>182</v>
      </c>
      <c r="AM265" s="44" t="s">
        <v>182</v>
      </c>
      <c r="AN265" s="44" t="s">
        <v>182</v>
      </c>
      <c r="AO265" s="44" t="s">
        <v>182</v>
      </c>
      <c r="AP265" s="44" t="s">
        <v>182</v>
      </c>
      <c r="AQ265" s="44" t="s">
        <v>182</v>
      </c>
      <c r="AR265" s="44" t="s">
        <v>183</v>
      </c>
      <c r="AS265" s="44" t="s">
        <v>183</v>
      </c>
      <c r="AT265" s="44" t="s">
        <v>183</v>
      </c>
      <c r="AU265" s="44" t="s">
        <v>183</v>
      </c>
      <c r="AV265" s="44" t="s">
        <v>183</v>
      </c>
      <c r="AW265" s="44" t="s">
        <v>183</v>
      </c>
      <c r="AX265" s="44" t="s">
        <v>183</v>
      </c>
      <c r="AY265" s="44" t="s">
        <v>183</v>
      </c>
      <c r="AZ265" s="44" t="s">
        <v>183</v>
      </c>
      <c r="BA265" s="44" t="s">
        <v>183</v>
      </c>
      <c r="BB265" s="44" t="s">
        <v>183</v>
      </c>
      <c r="BC265" s="44" t="s">
        <v>183</v>
      </c>
      <c r="BD265" s="44" t="s">
        <v>543</v>
      </c>
      <c r="BE265" s="44" t="s">
        <v>149</v>
      </c>
      <c r="BF265" s="44" t="s">
        <v>149</v>
      </c>
      <c r="BG265" s="44"/>
      <c r="BH265" s="44"/>
      <c r="BI265" s="44"/>
      <c r="BJ265" s="44"/>
      <c r="BK265" s="44"/>
      <c r="BL265" s="44"/>
      <c r="BM265" s="44"/>
      <c r="BN265" s="44"/>
      <c r="BO265" s="44"/>
      <c r="BP265" s="44"/>
      <c r="BQ265" s="44"/>
    </row>
    <row r="266" spans="1:69" ht="13" customHeight="1">
      <c r="A266" s="1" t="s">
        <v>544</v>
      </c>
      <c r="B266" s="43">
        <v>45942</v>
      </c>
      <c r="C266" s="44" t="s">
        <v>185</v>
      </c>
      <c r="D266" s="44" t="s">
        <v>192</v>
      </c>
      <c r="E266" s="44" t="s">
        <v>181</v>
      </c>
      <c r="F266" s="44" t="s">
        <v>183</v>
      </c>
      <c r="G266" s="44" t="s">
        <v>183</v>
      </c>
      <c r="H266" s="44" t="s">
        <v>183</v>
      </c>
      <c r="I266" s="44" t="s">
        <v>183</v>
      </c>
      <c r="J266" s="44" t="s">
        <v>183</v>
      </c>
      <c r="K266" s="44" t="s">
        <v>182</v>
      </c>
      <c r="L266" s="44" t="s">
        <v>182</v>
      </c>
      <c r="M266" s="44" t="s">
        <v>182</v>
      </c>
      <c r="N266" s="44" t="s">
        <v>182</v>
      </c>
      <c r="O266" s="44" t="s">
        <v>182</v>
      </c>
      <c r="P266" s="44" t="s">
        <v>183</v>
      </c>
      <c r="Q266" s="44" t="s">
        <v>183</v>
      </c>
      <c r="R266" s="44" t="s">
        <v>183</v>
      </c>
      <c r="S266" s="44" t="s">
        <v>183</v>
      </c>
      <c r="T266" s="44" t="s">
        <v>182</v>
      </c>
      <c r="U266" s="44" t="s">
        <v>182</v>
      </c>
      <c r="V266" s="44" t="s">
        <v>182</v>
      </c>
      <c r="W266" s="44" t="s">
        <v>182</v>
      </c>
      <c r="X266" s="44" t="s">
        <v>183</v>
      </c>
      <c r="Y266" s="44" t="s">
        <v>183</v>
      </c>
      <c r="Z266" s="44" t="s">
        <v>183</v>
      </c>
      <c r="AA266" s="44" t="s">
        <v>183</v>
      </c>
      <c r="AB266" s="44" t="s">
        <v>183</v>
      </c>
      <c r="AC266" s="44" t="s">
        <v>183</v>
      </c>
      <c r="AD266" s="44" t="s">
        <v>182</v>
      </c>
      <c r="AE266" s="44" t="s">
        <v>183</v>
      </c>
      <c r="AF266" s="44" t="s">
        <v>183</v>
      </c>
      <c r="AG266" s="44" t="s">
        <v>183</v>
      </c>
      <c r="AH266" s="44" t="s">
        <v>182</v>
      </c>
      <c r="AI266" s="44" t="s">
        <v>182</v>
      </c>
      <c r="AJ266" s="44" t="s">
        <v>182</v>
      </c>
      <c r="AK266" s="44" t="s">
        <v>182</v>
      </c>
      <c r="AL266" s="44" t="s">
        <v>182</v>
      </c>
      <c r="AM266" s="44" t="s">
        <v>182</v>
      </c>
      <c r="AN266" s="44" t="s">
        <v>182</v>
      </c>
      <c r="AO266" s="44" t="s">
        <v>182</v>
      </c>
      <c r="AP266" s="44" t="s">
        <v>183</v>
      </c>
      <c r="AQ266" s="44" t="s">
        <v>183</v>
      </c>
      <c r="AR266" s="44" t="s">
        <v>182</v>
      </c>
      <c r="AS266" s="44" t="s">
        <v>182</v>
      </c>
      <c r="AT266" s="44" t="s">
        <v>183</v>
      </c>
      <c r="AU266" s="44" t="s">
        <v>183</v>
      </c>
      <c r="AV266" s="44" t="s">
        <v>182</v>
      </c>
      <c r="AW266" s="44" t="s">
        <v>182</v>
      </c>
      <c r="AX266" s="44" t="s">
        <v>182</v>
      </c>
      <c r="AY266" s="44" t="s">
        <v>182</v>
      </c>
      <c r="AZ266" s="44" t="s">
        <v>183</v>
      </c>
      <c r="BA266" s="44" t="s">
        <v>183</v>
      </c>
      <c r="BB266" s="44" t="s">
        <v>182</v>
      </c>
      <c r="BC266" s="44" t="s">
        <v>182</v>
      </c>
      <c r="BD266" s="44"/>
      <c r="BE266" s="44" t="s">
        <v>149</v>
      </c>
      <c r="BF266" s="44" t="s">
        <v>149</v>
      </c>
      <c r="BG266" s="44"/>
      <c r="BH266" s="44"/>
      <c r="BI266" s="44"/>
      <c r="BJ266" s="44"/>
      <c r="BK266" s="44"/>
      <c r="BL266" s="44"/>
      <c r="BM266" s="44"/>
      <c r="BN266" s="44"/>
      <c r="BO266" s="44"/>
      <c r="BP266" s="44"/>
      <c r="BQ266" s="44"/>
    </row>
    <row r="267" spans="1:69" ht="13" customHeight="1">
      <c r="A267" s="1" t="s">
        <v>545</v>
      </c>
      <c r="B267" s="43">
        <v>45941</v>
      </c>
      <c r="C267" s="44" t="s">
        <v>185</v>
      </c>
      <c r="D267" s="44" t="s">
        <v>180</v>
      </c>
      <c r="E267" s="44" t="s">
        <v>181</v>
      </c>
      <c r="F267" s="44" t="s">
        <v>182</v>
      </c>
      <c r="G267" s="44" t="s">
        <v>182</v>
      </c>
      <c r="H267" s="44" t="s">
        <v>183</v>
      </c>
      <c r="I267" s="44" t="s">
        <v>182</v>
      </c>
      <c r="J267" s="44" t="s">
        <v>182</v>
      </c>
      <c r="K267" s="44" t="s">
        <v>182</v>
      </c>
      <c r="L267" s="44" t="s">
        <v>182</v>
      </c>
      <c r="M267" s="44" t="s">
        <v>182</v>
      </c>
      <c r="N267" s="44" t="s">
        <v>182</v>
      </c>
      <c r="O267" s="44" t="s">
        <v>182</v>
      </c>
      <c r="P267" s="44" t="s">
        <v>183</v>
      </c>
      <c r="Q267" s="44" t="s">
        <v>182</v>
      </c>
      <c r="R267" s="44" t="s">
        <v>182</v>
      </c>
      <c r="S267" s="44" t="s">
        <v>182</v>
      </c>
      <c r="T267" s="44" t="s">
        <v>182</v>
      </c>
      <c r="U267" s="44" t="s">
        <v>182</v>
      </c>
      <c r="V267" s="44" t="s">
        <v>182</v>
      </c>
      <c r="W267" s="44" t="s">
        <v>182</v>
      </c>
      <c r="X267" s="44" t="s">
        <v>183</v>
      </c>
      <c r="Y267" s="44" t="s">
        <v>182</v>
      </c>
      <c r="Z267" s="44" t="s">
        <v>182</v>
      </c>
      <c r="AA267" s="44" t="s">
        <v>182</v>
      </c>
      <c r="AB267" s="44" t="s">
        <v>182</v>
      </c>
      <c r="AC267" s="44" t="s">
        <v>182</v>
      </c>
      <c r="AD267" s="44" t="s">
        <v>182</v>
      </c>
      <c r="AE267" s="44" t="s">
        <v>182</v>
      </c>
      <c r="AF267" s="44" t="s">
        <v>183</v>
      </c>
      <c r="AG267" s="44" t="s">
        <v>182</v>
      </c>
      <c r="AH267" s="44" t="s">
        <v>182</v>
      </c>
      <c r="AI267" s="44" t="s">
        <v>182</v>
      </c>
      <c r="AJ267" s="44" t="s">
        <v>182</v>
      </c>
      <c r="AK267" s="44" t="s">
        <v>182</v>
      </c>
      <c r="AL267" s="44" t="s">
        <v>182</v>
      </c>
      <c r="AM267" s="44" t="s">
        <v>182</v>
      </c>
      <c r="AN267" s="44" t="s">
        <v>183</v>
      </c>
      <c r="AO267" s="44" t="s">
        <v>182</v>
      </c>
      <c r="AP267" s="44" t="s">
        <v>182</v>
      </c>
      <c r="AQ267" s="44" t="s">
        <v>182</v>
      </c>
      <c r="AR267" s="44" t="s">
        <v>182</v>
      </c>
      <c r="AS267" s="44" t="s">
        <v>182</v>
      </c>
      <c r="AT267" s="44" t="s">
        <v>182</v>
      </c>
      <c r="AU267" s="44" t="s">
        <v>182</v>
      </c>
      <c r="AV267" s="44" t="s">
        <v>182</v>
      </c>
      <c r="AW267" s="44" t="s">
        <v>182</v>
      </c>
      <c r="AX267" s="44" t="s">
        <v>183</v>
      </c>
      <c r="AY267" s="44" t="s">
        <v>182</v>
      </c>
      <c r="AZ267" s="44" t="s">
        <v>182</v>
      </c>
      <c r="BA267" s="44" t="s">
        <v>182</v>
      </c>
      <c r="BB267" s="44" t="s">
        <v>182</v>
      </c>
      <c r="BC267" s="44" t="s">
        <v>182</v>
      </c>
      <c r="BD267" s="44"/>
      <c r="BE267" s="44" t="s">
        <v>149</v>
      </c>
      <c r="BF267" s="44" t="s">
        <v>149</v>
      </c>
      <c r="BG267" s="44"/>
      <c r="BH267" s="44"/>
      <c r="BI267" s="44"/>
      <c r="BJ267" s="44"/>
      <c r="BK267" s="44"/>
      <c r="BL267" s="44"/>
      <c r="BM267" s="44"/>
      <c r="BN267" s="44"/>
      <c r="BO267" s="44"/>
      <c r="BP267" s="44"/>
      <c r="BQ267" s="44"/>
    </row>
    <row r="268" spans="1:69" ht="13" customHeight="1">
      <c r="A268" s="1" t="s">
        <v>546</v>
      </c>
      <c r="B268" s="43">
        <v>45944</v>
      </c>
      <c r="C268" s="44" t="s">
        <v>179</v>
      </c>
      <c r="D268" s="44" t="s">
        <v>192</v>
      </c>
      <c r="E268" s="44" t="s">
        <v>181</v>
      </c>
      <c r="F268" s="44" t="s">
        <v>182</v>
      </c>
      <c r="G268" s="44" t="s">
        <v>182</v>
      </c>
      <c r="H268" s="44" t="s">
        <v>182</v>
      </c>
      <c r="I268" s="44" t="s">
        <v>182</v>
      </c>
      <c r="J268" s="44" t="s">
        <v>182</v>
      </c>
      <c r="K268" s="44" t="s">
        <v>182</v>
      </c>
      <c r="L268" s="44" t="s">
        <v>183</v>
      </c>
      <c r="M268" s="44" t="s">
        <v>183</v>
      </c>
      <c r="N268" s="44" t="s">
        <v>183</v>
      </c>
      <c r="O268" s="44" t="s">
        <v>183</v>
      </c>
      <c r="P268" s="44" t="s">
        <v>182</v>
      </c>
      <c r="Q268" s="44" t="s">
        <v>182</v>
      </c>
      <c r="R268" s="44" t="s">
        <v>182</v>
      </c>
      <c r="S268" s="44" t="s">
        <v>182</v>
      </c>
      <c r="T268" s="44" t="s">
        <v>182</v>
      </c>
      <c r="U268" s="44" t="s">
        <v>182</v>
      </c>
      <c r="V268" s="44" t="s">
        <v>182</v>
      </c>
      <c r="W268" s="44" t="s">
        <v>182</v>
      </c>
      <c r="X268" s="44" t="s">
        <v>182</v>
      </c>
      <c r="Y268" s="44" t="s">
        <v>182</v>
      </c>
      <c r="Z268" s="44" t="s">
        <v>182</v>
      </c>
      <c r="AA268" s="44" t="s">
        <v>182</v>
      </c>
      <c r="AB268" s="44" t="s">
        <v>182</v>
      </c>
      <c r="AC268" s="44" t="s">
        <v>182</v>
      </c>
      <c r="AD268" s="44" t="s">
        <v>182</v>
      </c>
      <c r="AE268" s="44" t="s">
        <v>182</v>
      </c>
      <c r="AF268" s="44" t="s">
        <v>182</v>
      </c>
      <c r="AG268" s="44" t="s">
        <v>182</v>
      </c>
      <c r="AH268" s="44" t="s">
        <v>182</v>
      </c>
      <c r="AI268" s="44" t="s">
        <v>182</v>
      </c>
      <c r="AJ268" s="44" t="s">
        <v>183</v>
      </c>
      <c r="AK268" s="44" t="s">
        <v>183</v>
      </c>
      <c r="AL268" s="44" t="s">
        <v>183</v>
      </c>
      <c r="AM268" s="44" t="s">
        <v>183</v>
      </c>
      <c r="AN268" s="44" t="s">
        <v>183</v>
      </c>
      <c r="AO268" s="44" t="s">
        <v>183</v>
      </c>
      <c r="AP268" s="44" t="s">
        <v>183</v>
      </c>
      <c r="AQ268" s="44" t="s">
        <v>183</v>
      </c>
      <c r="AR268" s="44" t="s">
        <v>182</v>
      </c>
      <c r="AS268" s="44" t="s">
        <v>182</v>
      </c>
      <c r="AT268" s="44" t="s">
        <v>182</v>
      </c>
      <c r="AU268" s="44" t="s">
        <v>182</v>
      </c>
      <c r="AV268" s="44" t="s">
        <v>182</v>
      </c>
      <c r="AW268" s="44" t="s">
        <v>182</v>
      </c>
      <c r="AX268" s="44" t="s">
        <v>182</v>
      </c>
      <c r="AY268" s="44" t="s">
        <v>182</v>
      </c>
      <c r="AZ268" s="44" t="s">
        <v>182</v>
      </c>
      <c r="BA268" s="44" t="s">
        <v>182</v>
      </c>
      <c r="BB268" s="44" t="s">
        <v>182</v>
      </c>
      <c r="BC268" s="44" t="s">
        <v>182</v>
      </c>
      <c r="BD268" s="44"/>
      <c r="BE268" s="44" t="s">
        <v>185</v>
      </c>
      <c r="BF268" s="44" t="s">
        <v>188</v>
      </c>
      <c r="BG268" s="44"/>
      <c r="BH268" s="44"/>
      <c r="BI268" s="44"/>
      <c r="BJ268" s="44"/>
      <c r="BK268" s="44"/>
      <c r="BL268" s="44"/>
      <c r="BM268" s="44"/>
      <c r="BN268" s="44"/>
      <c r="BO268" s="44"/>
      <c r="BP268" s="44"/>
      <c r="BQ268" s="44"/>
    </row>
    <row r="269" spans="1:69" ht="13" customHeight="1">
      <c r="A269" s="1" t="s">
        <v>547</v>
      </c>
      <c r="B269" s="43">
        <v>45937</v>
      </c>
      <c r="C269" s="44" t="s">
        <v>185</v>
      </c>
      <c r="D269" s="44" t="s">
        <v>224</v>
      </c>
      <c r="E269" s="44" t="s">
        <v>181</v>
      </c>
      <c r="F269" s="44" t="s">
        <v>182</v>
      </c>
      <c r="G269" s="44" t="s">
        <v>182</v>
      </c>
      <c r="H269" s="44" t="s">
        <v>182</v>
      </c>
      <c r="I269" s="44" t="s">
        <v>182</v>
      </c>
      <c r="J269" s="44" t="s">
        <v>183</v>
      </c>
      <c r="K269" s="44" t="s">
        <v>183</v>
      </c>
      <c r="L269" s="44" t="s">
        <v>183</v>
      </c>
      <c r="M269" s="44" t="s">
        <v>183</v>
      </c>
      <c r="N269" s="44" t="s">
        <v>182</v>
      </c>
      <c r="O269" s="44" t="s">
        <v>182</v>
      </c>
      <c r="P269" s="44" t="s">
        <v>183</v>
      </c>
      <c r="Q269" s="44" t="s">
        <v>183</v>
      </c>
      <c r="R269" s="44" t="s">
        <v>183</v>
      </c>
      <c r="S269" s="44" t="s">
        <v>183</v>
      </c>
      <c r="T269" s="44" t="s">
        <v>182</v>
      </c>
      <c r="U269" s="44" t="s">
        <v>182</v>
      </c>
      <c r="V269" s="44" t="s">
        <v>182</v>
      </c>
      <c r="W269" s="44" t="s">
        <v>182</v>
      </c>
      <c r="X269" s="44" t="s">
        <v>182</v>
      </c>
      <c r="Y269" s="44" t="s">
        <v>182</v>
      </c>
      <c r="Z269" s="44" t="s">
        <v>182</v>
      </c>
      <c r="AA269" s="44" t="s">
        <v>183</v>
      </c>
      <c r="AB269" s="44" t="s">
        <v>183</v>
      </c>
      <c r="AC269" s="44" t="s">
        <v>183</v>
      </c>
      <c r="AD269" s="44" t="s">
        <v>183</v>
      </c>
      <c r="AE269" s="44" t="s">
        <v>183</v>
      </c>
      <c r="AF269" s="44" t="s">
        <v>183</v>
      </c>
      <c r="AG269" s="44" t="s">
        <v>183</v>
      </c>
      <c r="AH269" s="44" t="s">
        <v>183</v>
      </c>
      <c r="AI269" s="44" t="s">
        <v>183</v>
      </c>
      <c r="AJ269" s="44" t="s">
        <v>183</v>
      </c>
      <c r="AK269" s="44" t="s">
        <v>183</v>
      </c>
      <c r="AL269" s="44" t="s">
        <v>182</v>
      </c>
      <c r="AM269" s="44" t="s">
        <v>183</v>
      </c>
      <c r="AN269" s="44" t="s">
        <v>183</v>
      </c>
      <c r="AO269" s="44" t="s">
        <v>183</v>
      </c>
      <c r="AP269" s="44" t="s">
        <v>183</v>
      </c>
      <c r="AQ269" s="44" t="s">
        <v>183</v>
      </c>
      <c r="AR269" s="44" t="s">
        <v>183</v>
      </c>
      <c r="AS269" s="44" t="s">
        <v>183</v>
      </c>
      <c r="AT269" s="44" t="s">
        <v>182</v>
      </c>
      <c r="AU269" s="44" t="s">
        <v>182</v>
      </c>
      <c r="AV269" s="44" t="s">
        <v>183</v>
      </c>
      <c r="AW269" s="44" t="s">
        <v>183</v>
      </c>
      <c r="AX269" s="44" t="s">
        <v>183</v>
      </c>
      <c r="AY269" s="44" t="s">
        <v>183</v>
      </c>
      <c r="AZ269" s="44" t="s">
        <v>183</v>
      </c>
      <c r="BA269" s="44" t="s">
        <v>183</v>
      </c>
      <c r="BB269" s="44" t="s">
        <v>183</v>
      </c>
      <c r="BC269" s="44" t="s">
        <v>183</v>
      </c>
      <c r="BD269" s="44"/>
      <c r="BE269" s="44" t="s">
        <v>179</v>
      </c>
      <c r="BF269" s="44" t="s">
        <v>149</v>
      </c>
      <c r="BG269" s="44"/>
      <c r="BH269" s="44"/>
      <c r="BI269" s="44"/>
      <c r="BJ269" s="44"/>
      <c r="BK269" s="44"/>
      <c r="BL269" s="44"/>
      <c r="BM269" s="44"/>
      <c r="BN269" s="44"/>
      <c r="BO269" s="44"/>
      <c r="BP269" s="44"/>
      <c r="BQ269" s="44"/>
    </row>
    <row r="270" spans="1:69" ht="13">
      <c r="A270" s="1" t="s">
        <v>548</v>
      </c>
      <c r="B270" s="43">
        <v>45935</v>
      </c>
      <c r="C270" s="44" t="s">
        <v>188</v>
      </c>
      <c r="D270" s="44" t="s">
        <v>187</v>
      </c>
      <c r="E270" s="44" t="s">
        <v>181</v>
      </c>
      <c r="F270" s="44" t="s">
        <v>183</v>
      </c>
      <c r="G270" s="44" t="s">
        <v>183</v>
      </c>
      <c r="H270" s="44" t="s">
        <v>182</v>
      </c>
      <c r="I270" s="44" t="s">
        <v>182</v>
      </c>
      <c r="J270" s="44" t="s">
        <v>183</v>
      </c>
      <c r="K270" s="44" t="s">
        <v>183</v>
      </c>
      <c r="L270" s="44" t="s">
        <v>183</v>
      </c>
      <c r="M270" s="44" t="s">
        <v>183</v>
      </c>
      <c r="N270" s="44" t="s">
        <v>183</v>
      </c>
      <c r="O270" s="44" t="s">
        <v>183</v>
      </c>
      <c r="P270" s="44" t="s">
        <v>183</v>
      </c>
      <c r="Q270" s="44" t="s">
        <v>183</v>
      </c>
      <c r="R270" s="44" t="s">
        <v>183</v>
      </c>
      <c r="S270" s="44" t="s">
        <v>183</v>
      </c>
      <c r="T270" s="44" t="s">
        <v>183</v>
      </c>
      <c r="U270" s="44" t="s">
        <v>183</v>
      </c>
      <c r="V270" s="44" t="s">
        <v>183</v>
      </c>
      <c r="W270" s="44" t="s">
        <v>183</v>
      </c>
      <c r="X270" s="44" t="s">
        <v>183</v>
      </c>
      <c r="Y270" s="44" t="s">
        <v>183</v>
      </c>
      <c r="Z270" s="44" t="s">
        <v>183</v>
      </c>
      <c r="AA270" s="44" t="s">
        <v>183</v>
      </c>
      <c r="AB270" s="44" t="s">
        <v>183</v>
      </c>
      <c r="AC270" s="44" t="s">
        <v>183</v>
      </c>
      <c r="AD270" s="44" t="s">
        <v>183</v>
      </c>
      <c r="AE270" s="44" t="s">
        <v>183</v>
      </c>
      <c r="AF270" s="44" t="s">
        <v>183</v>
      </c>
      <c r="AG270" s="44" t="s">
        <v>183</v>
      </c>
      <c r="AH270" s="44" t="s">
        <v>183</v>
      </c>
      <c r="AI270" s="44" t="s">
        <v>183</v>
      </c>
      <c r="AJ270" s="44" t="s">
        <v>183</v>
      </c>
      <c r="AK270" s="44" t="s">
        <v>183</v>
      </c>
      <c r="AL270" s="44" t="s">
        <v>183</v>
      </c>
      <c r="AM270" s="44" t="s">
        <v>183</v>
      </c>
      <c r="AN270" s="44" t="s">
        <v>183</v>
      </c>
      <c r="AO270" s="44" t="s">
        <v>183</v>
      </c>
      <c r="AP270" s="44" t="s">
        <v>183</v>
      </c>
      <c r="AQ270" s="44" t="s">
        <v>183</v>
      </c>
      <c r="AR270" s="44" t="s">
        <v>183</v>
      </c>
      <c r="AS270" s="44" t="s">
        <v>183</v>
      </c>
      <c r="AT270" s="44" t="s">
        <v>183</v>
      </c>
      <c r="AU270" s="44" t="s">
        <v>183</v>
      </c>
      <c r="AV270" s="44" t="s">
        <v>183</v>
      </c>
      <c r="AW270" s="44" t="s">
        <v>183</v>
      </c>
      <c r="AX270" s="44" t="s">
        <v>183</v>
      </c>
      <c r="AY270" s="44" t="s">
        <v>183</v>
      </c>
      <c r="AZ270" s="44" t="s">
        <v>183</v>
      </c>
      <c r="BA270" s="44" t="s">
        <v>183</v>
      </c>
      <c r="BB270" s="44" t="s">
        <v>183</v>
      </c>
      <c r="BC270" s="44" t="s">
        <v>183</v>
      </c>
      <c r="BD270" s="44" t="s">
        <v>149</v>
      </c>
      <c r="BE270" s="44" t="s">
        <v>188</v>
      </c>
      <c r="BF270" s="44" t="s">
        <v>188</v>
      </c>
      <c r="BG270" s="44"/>
      <c r="BH270" s="44"/>
      <c r="BI270" s="44"/>
      <c r="BJ270" s="44"/>
      <c r="BK270" s="44"/>
      <c r="BL270" s="44"/>
      <c r="BM270" s="44"/>
      <c r="BN270" s="44"/>
      <c r="BO270" s="44"/>
      <c r="BP270" s="44"/>
      <c r="BQ270" s="44"/>
    </row>
    <row r="271" spans="1:69" ht="13" customHeight="1">
      <c r="A271" s="1" t="s">
        <v>549</v>
      </c>
      <c r="B271" s="43">
        <v>45945</v>
      </c>
      <c r="C271" s="44" t="s">
        <v>185</v>
      </c>
      <c r="D271" s="44" t="s">
        <v>251</v>
      </c>
      <c r="E271" s="44" t="s">
        <v>181</v>
      </c>
      <c r="F271" s="44" t="s">
        <v>183</v>
      </c>
      <c r="G271" s="44" t="s">
        <v>183</v>
      </c>
      <c r="H271" s="44" t="s">
        <v>183</v>
      </c>
      <c r="I271" s="44" t="s">
        <v>183</v>
      </c>
      <c r="J271" s="44" t="s">
        <v>183</v>
      </c>
      <c r="K271" s="44" t="s">
        <v>183</v>
      </c>
      <c r="L271" s="44" t="s">
        <v>182</v>
      </c>
      <c r="M271" s="44" t="s">
        <v>182</v>
      </c>
      <c r="N271" s="44" t="s">
        <v>182</v>
      </c>
      <c r="O271" s="44" t="s">
        <v>182</v>
      </c>
      <c r="P271" s="44" t="s">
        <v>182</v>
      </c>
      <c r="Q271" s="44" t="s">
        <v>182</v>
      </c>
      <c r="R271" s="44" t="s">
        <v>182</v>
      </c>
      <c r="S271" s="44" t="s">
        <v>182</v>
      </c>
      <c r="T271" s="44" t="s">
        <v>182</v>
      </c>
      <c r="U271" s="44" t="s">
        <v>182</v>
      </c>
      <c r="V271" s="44" t="s">
        <v>182</v>
      </c>
      <c r="W271" s="44" t="s">
        <v>182</v>
      </c>
      <c r="X271" s="44" t="s">
        <v>183</v>
      </c>
      <c r="Y271" s="44" t="s">
        <v>183</v>
      </c>
      <c r="Z271" s="44" t="s">
        <v>183</v>
      </c>
      <c r="AA271" s="44" t="s">
        <v>182</v>
      </c>
      <c r="AB271" s="44" t="s">
        <v>183</v>
      </c>
      <c r="AC271" s="44" t="s">
        <v>183</v>
      </c>
      <c r="AD271" s="44" t="s">
        <v>182</v>
      </c>
      <c r="AE271" s="44" t="s">
        <v>183</v>
      </c>
      <c r="AF271" s="44" t="s">
        <v>183</v>
      </c>
      <c r="AG271" s="44" t="s">
        <v>182</v>
      </c>
      <c r="AH271" s="44" t="s">
        <v>183</v>
      </c>
      <c r="AI271" s="44" t="s">
        <v>183</v>
      </c>
      <c r="AJ271" s="44" t="s">
        <v>183</v>
      </c>
      <c r="AK271" s="44" t="s">
        <v>183</v>
      </c>
      <c r="AL271" s="44" t="s">
        <v>183</v>
      </c>
      <c r="AM271" s="44" t="s">
        <v>183</v>
      </c>
      <c r="AN271" s="44" t="s">
        <v>183</v>
      </c>
      <c r="AO271" s="44" t="s">
        <v>183</v>
      </c>
      <c r="AP271" s="44" t="s">
        <v>183</v>
      </c>
      <c r="AQ271" s="44" t="s">
        <v>183</v>
      </c>
      <c r="AR271" s="44" t="s">
        <v>183</v>
      </c>
      <c r="AS271" s="44" t="s">
        <v>183</v>
      </c>
      <c r="AT271" s="44" t="s">
        <v>183</v>
      </c>
      <c r="AU271" s="44" t="s">
        <v>183</v>
      </c>
      <c r="AV271" s="44" t="s">
        <v>183</v>
      </c>
      <c r="AW271" s="44" t="s">
        <v>183</v>
      </c>
      <c r="AX271" s="44" t="s">
        <v>182</v>
      </c>
      <c r="AY271" s="44" t="s">
        <v>182</v>
      </c>
      <c r="AZ271" s="44" t="s">
        <v>182</v>
      </c>
      <c r="BA271" s="44" t="s">
        <v>183</v>
      </c>
      <c r="BB271" s="44" t="s">
        <v>183</v>
      </c>
      <c r="BC271" s="44" t="s">
        <v>183</v>
      </c>
      <c r="BD271" s="44"/>
      <c r="BE271" s="44" t="s">
        <v>149</v>
      </c>
      <c r="BF271" s="44" t="s">
        <v>149</v>
      </c>
      <c r="BG271" s="44"/>
      <c r="BH271" s="44"/>
      <c r="BI271" s="44"/>
      <c r="BJ271" s="44"/>
      <c r="BK271" s="44"/>
      <c r="BL271" s="44"/>
      <c r="BM271" s="44"/>
      <c r="BN271" s="44"/>
      <c r="BO271" s="44"/>
      <c r="BP271" s="44"/>
      <c r="BQ271" s="44"/>
    </row>
    <row r="272" spans="1:69" ht="13" customHeight="1">
      <c r="A272" s="1" t="s">
        <v>550</v>
      </c>
      <c r="B272" s="43">
        <v>45934</v>
      </c>
      <c r="C272" s="44" t="s">
        <v>185</v>
      </c>
      <c r="D272" s="44" t="s">
        <v>224</v>
      </c>
      <c r="E272" s="44" t="s">
        <v>181</v>
      </c>
      <c r="F272" s="44" t="s">
        <v>183</v>
      </c>
      <c r="G272" s="44" t="s">
        <v>183</v>
      </c>
      <c r="H272" s="44" t="s">
        <v>183</v>
      </c>
      <c r="I272" s="44" t="s">
        <v>183</v>
      </c>
      <c r="J272" s="44" t="s">
        <v>183</v>
      </c>
      <c r="K272" s="44" t="s">
        <v>183</v>
      </c>
      <c r="L272" s="44" t="s">
        <v>183</v>
      </c>
      <c r="M272" s="44" t="s">
        <v>183</v>
      </c>
      <c r="N272" s="44" t="s">
        <v>183</v>
      </c>
      <c r="O272" s="44" t="s">
        <v>183</v>
      </c>
      <c r="P272" s="44" t="s">
        <v>183</v>
      </c>
      <c r="Q272" s="44" t="s">
        <v>183</v>
      </c>
      <c r="R272" s="44" t="s">
        <v>183</v>
      </c>
      <c r="S272" s="44" t="s">
        <v>183</v>
      </c>
      <c r="T272" s="44" t="s">
        <v>183</v>
      </c>
      <c r="U272" s="44" t="s">
        <v>183</v>
      </c>
      <c r="V272" s="44" t="s">
        <v>183</v>
      </c>
      <c r="W272" s="44" t="s">
        <v>183</v>
      </c>
      <c r="X272" s="44" t="s">
        <v>183</v>
      </c>
      <c r="Y272" s="44" t="s">
        <v>183</v>
      </c>
      <c r="Z272" s="44" t="s">
        <v>183</v>
      </c>
      <c r="AA272" s="44" t="s">
        <v>183</v>
      </c>
      <c r="AB272" s="44" t="s">
        <v>183</v>
      </c>
      <c r="AC272" s="44" t="s">
        <v>183</v>
      </c>
      <c r="AD272" s="44" t="s">
        <v>183</v>
      </c>
      <c r="AE272" s="44" t="s">
        <v>183</v>
      </c>
      <c r="AF272" s="44" t="s">
        <v>183</v>
      </c>
      <c r="AG272" s="44" t="s">
        <v>183</v>
      </c>
      <c r="AH272" s="44" t="s">
        <v>183</v>
      </c>
      <c r="AI272" s="44" t="s">
        <v>183</v>
      </c>
      <c r="AJ272" s="44" t="s">
        <v>183</v>
      </c>
      <c r="AK272" s="44" t="s">
        <v>183</v>
      </c>
      <c r="AL272" s="44" t="s">
        <v>183</v>
      </c>
      <c r="AM272" s="44" t="s">
        <v>183</v>
      </c>
      <c r="AN272" s="44" t="s">
        <v>183</v>
      </c>
      <c r="AO272" s="44" t="s">
        <v>183</v>
      </c>
      <c r="AP272" s="44" t="s">
        <v>183</v>
      </c>
      <c r="AQ272" s="44" t="s">
        <v>183</v>
      </c>
      <c r="AR272" s="44" t="s">
        <v>183</v>
      </c>
      <c r="AS272" s="44" t="s">
        <v>183</v>
      </c>
      <c r="AT272" s="44" t="s">
        <v>183</v>
      </c>
      <c r="AU272" s="44" t="s">
        <v>183</v>
      </c>
      <c r="AV272" s="44" t="s">
        <v>183</v>
      </c>
      <c r="AW272" s="44" t="s">
        <v>183</v>
      </c>
      <c r="AX272" s="44" t="s">
        <v>183</v>
      </c>
      <c r="AY272" s="44" t="s">
        <v>183</v>
      </c>
      <c r="AZ272" s="44" t="s">
        <v>183</v>
      </c>
      <c r="BA272" s="44" t="s">
        <v>183</v>
      </c>
      <c r="BB272" s="44" t="s">
        <v>183</v>
      </c>
      <c r="BC272" s="44" t="s">
        <v>183</v>
      </c>
      <c r="BD272" s="44"/>
      <c r="BE272" s="44" t="s">
        <v>149</v>
      </c>
      <c r="BF272" s="44" t="s">
        <v>149</v>
      </c>
      <c r="BG272" s="44"/>
      <c r="BH272" s="44"/>
      <c r="BI272" s="44"/>
      <c r="BJ272" s="44"/>
      <c r="BK272" s="44"/>
      <c r="BL272" s="44"/>
      <c r="BM272" s="44"/>
      <c r="BN272" s="44"/>
      <c r="BO272" s="44"/>
      <c r="BP272" s="44"/>
      <c r="BQ272" s="44"/>
    </row>
    <row r="273" spans="1:69" ht="13" customHeight="1">
      <c r="A273" s="1" t="s">
        <v>551</v>
      </c>
      <c r="B273" s="43">
        <v>45933</v>
      </c>
      <c r="C273" s="44" t="s">
        <v>188</v>
      </c>
      <c r="D273" s="44" t="s">
        <v>192</v>
      </c>
      <c r="E273" s="44" t="s">
        <v>181</v>
      </c>
      <c r="F273" s="44" t="s">
        <v>182</v>
      </c>
      <c r="G273" s="44" t="s">
        <v>182</v>
      </c>
      <c r="H273" s="44" t="s">
        <v>182</v>
      </c>
      <c r="I273" s="44" t="s">
        <v>182</v>
      </c>
      <c r="J273" s="44" t="s">
        <v>182</v>
      </c>
      <c r="K273" s="44" t="s">
        <v>182</v>
      </c>
      <c r="L273" s="44" t="s">
        <v>182</v>
      </c>
      <c r="M273" s="44" t="s">
        <v>182</v>
      </c>
      <c r="N273" s="44" t="s">
        <v>182</v>
      </c>
      <c r="O273" s="44" t="s">
        <v>182</v>
      </c>
      <c r="P273" s="44" t="s">
        <v>182</v>
      </c>
      <c r="Q273" s="44" t="s">
        <v>182</v>
      </c>
      <c r="R273" s="44" t="s">
        <v>182</v>
      </c>
      <c r="S273" s="44" t="s">
        <v>182</v>
      </c>
      <c r="T273" s="44" t="s">
        <v>182</v>
      </c>
      <c r="U273" s="44" t="s">
        <v>182</v>
      </c>
      <c r="V273" s="44" t="s">
        <v>182</v>
      </c>
      <c r="W273" s="44" t="s">
        <v>182</v>
      </c>
      <c r="X273" s="44" t="s">
        <v>182</v>
      </c>
      <c r="Y273" s="44" t="s">
        <v>182</v>
      </c>
      <c r="Z273" s="44" t="s">
        <v>182</v>
      </c>
      <c r="AA273" s="44" t="s">
        <v>182</v>
      </c>
      <c r="AB273" s="44" t="s">
        <v>182</v>
      </c>
      <c r="AC273" s="44" t="s">
        <v>182</v>
      </c>
      <c r="AD273" s="44" t="s">
        <v>182</v>
      </c>
      <c r="AE273" s="44" t="s">
        <v>182</v>
      </c>
      <c r="AF273" s="44" t="s">
        <v>183</v>
      </c>
      <c r="AG273" s="44" t="s">
        <v>183</v>
      </c>
      <c r="AH273" s="44" t="s">
        <v>183</v>
      </c>
      <c r="AI273" s="44" t="s">
        <v>183</v>
      </c>
      <c r="AJ273" s="44" t="s">
        <v>183</v>
      </c>
      <c r="AK273" s="44" t="s">
        <v>183</v>
      </c>
      <c r="AL273" s="44" t="s">
        <v>183</v>
      </c>
      <c r="AM273" s="44" t="s">
        <v>183</v>
      </c>
      <c r="AN273" s="44" t="s">
        <v>183</v>
      </c>
      <c r="AO273" s="44" t="s">
        <v>183</v>
      </c>
      <c r="AP273" s="44" t="s">
        <v>183</v>
      </c>
      <c r="AQ273" s="44" t="s">
        <v>183</v>
      </c>
      <c r="AR273" s="44" t="s">
        <v>182</v>
      </c>
      <c r="AS273" s="44" t="s">
        <v>182</v>
      </c>
      <c r="AT273" s="44" t="s">
        <v>182</v>
      </c>
      <c r="AU273" s="44" t="s">
        <v>182</v>
      </c>
      <c r="AV273" s="44" t="s">
        <v>183</v>
      </c>
      <c r="AW273" s="44" t="s">
        <v>183</v>
      </c>
      <c r="AX273" s="44" t="s">
        <v>183</v>
      </c>
      <c r="AY273" s="44" t="s">
        <v>183</v>
      </c>
      <c r="AZ273" s="44" t="s">
        <v>183</v>
      </c>
      <c r="BA273" s="44" t="s">
        <v>183</v>
      </c>
      <c r="BB273" s="44" t="s">
        <v>183</v>
      </c>
      <c r="BC273" s="44" t="s">
        <v>183</v>
      </c>
      <c r="BD273" s="44"/>
      <c r="BE273" s="44" t="s">
        <v>188</v>
      </c>
      <c r="BF273" s="44" t="s">
        <v>149</v>
      </c>
      <c r="BG273" s="44"/>
      <c r="BH273" s="44"/>
      <c r="BI273" s="44"/>
      <c r="BJ273" s="44"/>
      <c r="BK273" s="44"/>
      <c r="BL273" s="44"/>
      <c r="BM273" s="44"/>
      <c r="BN273" s="44"/>
      <c r="BO273" s="44"/>
      <c r="BP273" s="44"/>
      <c r="BQ273" s="44"/>
    </row>
    <row r="274" spans="1:69" ht="13">
      <c r="A274" s="1" t="s">
        <v>552</v>
      </c>
      <c r="B274" s="36">
        <v>45951</v>
      </c>
      <c r="C274" s="1" t="s">
        <v>185</v>
      </c>
      <c r="D274" s="1" t="s">
        <v>484</v>
      </c>
      <c r="E274" s="1" t="s">
        <v>181</v>
      </c>
      <c r="F274" s="1" t="s">
        <v>183</v>
      </c>
      <c r="G274" s="1" t="s">
        <v>182</v>
      </c>
      <c r="H274" s="1" t="s">
        <v>182</v>
      </c>
      <c r="I274" s="1" t="s">
        <v>182</v>
      </c>
      <c r="J274" s="1" t="s">
        <v>182</v>
      </c>
      <c r="K274" s="1" t="s">
        <v>183</v>
      </c>
      <c r="L274" s="1" t="s">
        <v>182</v>
      </c>
      <c r="M274" s="1" t="s">
        <v>182</v>
      </c>
      <c r="N274" s="1" t="s">
        <v>182</v>
      </c>
      <c r="O274" s="1" t="s">
        <v>182</v>
      </c>
      <c r="P274" s="1" t="s">
        <v>183</v>
      </c>
      <c r="Q274" s="1" t="s">
        <v>183</v>
      </c>
      <c r="R274" s="1" t="s">
        <v>182</v>
      </c>
      <c r="S274" s="1" t="s">
        <v>182</v>
      </c>
      <c r="T274" s="1" t="s">
        <v>182</v>
      </c>
      <c r="U274" s="1" t="s">
        <v>183</v>
      </c>
      <c r="V274" s="1" t="s">
        <v>182</v>
      </c>
      <c r="W274" s="1" t="s">
        <v>182</v>
      </c>
      <c r="X274" s="1" t="s">
        <v>182</v>
      </c>
      <c r="Y274" s="1" t="s">
        <v>182</v>
      </c>
      <c r="Z274" s="1" t="s">
        <v>182</v>
      </c>
      <c r="AA274" s="1" t="s">
        <v>183</v>
      </c>
      <c r="AB274" s="1" t="s">
        <v>182</v>
      </c>
      <c r="AC274" s="1" t="s">
        <v>182</v>
      </c>
      <c r="AD274" s="1" t="s">
        <v>182</v>
      </c>
      <c r="AE274" s="1" t="s">
        <v>182</v>
      </c>
      <c r="AF274" s="1" t="s">
        <v>182</v>
      </c>
      <c r="AG274" s="1" t="s">
        <v>182</v>
      </c>
      <c r="AH274" s="1" t="s">
        <v>183</v>
      </c>
      <c r="AI274" s="1" t="s">
        <v>183</v>
      </c>
      <c r="AJ274" s="1" t="s">
        <v>182</v>
      </c>
      <c r="AK274" s="1" t="s">
        <v>182</v>
      </c>
      <c r="AL274" s="1" t="s">
        <v>182</v>
      </c>
      <c r="AM274" s="1" t="s">
        <v>183</v>
      </c>
      <c r="AN274" s="1" t="s">
        <v>183</v>
      </c>
      <c r="AO274" s="1" t="s">
        <v>182</v>
      </c>
      <c r="AP274" s="1" t="s">
        <v>182</v>
      </c>
      <c r="AQ274" s="1" t="s">
        <v>182</v>
      </c>
      <c r="AR274" s="1" t="s">
        <v>182</v>
      </c>
      <c r="AS274" s="1" t="s">
        <v>182</v>
      </c>
      <c r="AT274" s="1" t="s">
        <v>183</v>
      </c>
      <c r="AU274" s="1" t="s">
        <v>183</v>
      </c>
      <c r="AV274" s="1" t="s">
        <v>182</v>
      </c>
      <c r="AW274" s="1" t="s">
        <v>182</v>
      </c>
      <c r="AX274" s="1" t="s">
        <v>182</v>
      </c>
      <c r="AY274" s="1" t="s">
        <v>183</v>
      </c>
      <c r="AZ274" s="1" t="s">
        <v>182</v>
      </c>
      <c r="BA274" s="1" t="s">
        <v>183</v>
      </c>
      <c r="BB274" s="1" t="s">
        <v>182</v>
      </c>
      <c r="BC274" s="1" t="s">
        <v>182</v>
      </c>
      <c r="BD274" s="1" t="s">
        <v>553</v>
      </c>
      <c r="BE274" s="1" t="s">
        <v>179</v>
      </c>
      <c r="BF274" s="1" t="s">
        <v>149</v>
      </c>
    </row>
    <row r="275" spans="1:69" ht="13" customHeight="1">
      <c r="A275" s="1" t="s">
        <v>554</v>
      </c>
      <c r="B275" s="36">
        <v>45945</v>
      </c>
      <c r="C275" s="1" t="s">
        <v>185</v>
      </c>
      <c r="D275" s="1" t="s">
        <v>192</v>
      </c>
      <c r="E275" s="1" t="s">
        <v>181</v>
      </c>
      <c r="F275" s="1" t="s">
        <v>183</v>
      </c>
      <c r="G275" s="1" t="s">
        <v>183</v>
      </c>
      <c r="H275" s="1" t="s">
        <v>182</v>
      </c>
      <c r="I275" s="1" t="s">
        <v>182</v>
      </c>
      <c r="J275" s="1" t="s">
        <v>183</v>
      </c>
      <c r="K275" s="1" t="s">
        <v>183</v>
      </c>
      <c r="L275" s="1" t="s">
        <v>182</v>
      </c>
      <c r="M275" s="1" t="s">
        <v>183</v>
      </c>
      <c r="N275" s="1" t="s">
        <v>183</v>
      </c>
      <c r="O275" s="1" t="s">
        <v>183</v>
      </c>
      <c r="P275" s="1" t="s">
        <v>182</v>
      </c>
      <c r="Q275" s="1" t="s">
        <v>182</v>
      </c>
      <c r="R275" s="1" t="s">
        <v>182</v>
      </c>
      <c r="S275" s="1" t="s">
        <v>182</v>
      </c>
      <c r="T275" s="1" t="s">
        <v>182</v>
      </c>
      <c r="U275" s="1" t="s">
        <v>182</v>
      </c>
      <c r="V275" s="1" t="s">
        <v>182</v>
      </c>
      <c r="W275" s="1" t="s">
        <v>182</v>
      </c>
      <c r="X275" s="1" t="s">
        <v>182</v>
      </c>
      <c r="Y275" s="1" t="s">
        <v>182</v>
      </c>
      <c r="Z275" s="1" t="s">
        <v>183</v>
      </c>
      <c r="AA275" s="1" t="s">
        <v>183</v>
      </c>
      <c r="AB275" s="1" t="s">
        <v>183</v>
      </c>
      <c r="AC275" s="1" t="s">
        <v>183</v>
      </c>
      <c r="AD275" s="1" t="s">
        <v>183</v>
      </c>
      <c r="AE275" s="1" t="s">
        <v>183</v>
      </c>
      <c r="AF275" s="1" t="s">
        <v>182</v>
      </c>
      <c r="AG275" s="1" t="s">
        <v>182</v>
      </c>
      <c r="AH275" s="1" t="s">
        <v>182</v>
      </c>
      <c r="AI275" s="1" t="s">
        <v>183</v>
      </c>
      <c r="AJ275" s="1" t="s">
        <v>182</v>
      </c>
      <c r="AK275" s="1" t="s">
        <v>182</v>
      </c>
      <c r="AL275" s="1" t="s">
        <v>183</v>
      </c>
      <c r="AM275" s="1" t="s">
        <v>183</v>
      </c>
      <c r="AN275" s="1" t="s">
        <v>183</v>
      </c>
      <c r="AO275" s="1" t="s">
        <v>183</v>
      </c>
      <c r="AP275" s="1" t="s">
        <v>183</v>
      </c>
      <c r="AQ275" s="1" t="s">
        <v>183</v>
      </c>
      <c r="AR275" s="1" t="s">
        <v>183</v>
      </c>
      <c r="AS275" s="1" t="s">
        <v>183</v>
      </c>
      <c r="AT275" s="1" t="s">
        <v>183</v>
      </c>
      <c r="AU275" s="1" t="s">
        <v>183</v>
      </c>
      <c r="AV275" s="1" t="s">
        <v>183</v>
      </c>
      <c r="AW275" s="1" t="s">
        <v>183</v>
      </c>
      <c r="AX275" s="1" t="s">
        <v>183</v>
      </c>
      <c r="AY275" s="1" t="s">
        <v>183</v>
      </c>
      <c r="AZ275" s="1" t="s">
        <v>183</v>
      </c>
      <c r="BA275" s="1" t="s">
        <v>183</v>
      </c>
      <c r="BB275" s="1" t="s">
        <v>183</v>
      </c>
      <c r="BC275" s="1" t="s">
        <v>183</v>
      </c>
      <c r="BE275" s="1" t="s">
        <v>179</v>
      </c>
      <c r="BF275" s="1" t="s">
        <v>149</v>
      </c>
    </row>
    <row r="276" spans="1:69" ht="13" customHeight="1">
      <c r="A276" s="1" t="s">
        <v>555</v>
      </c>
      <c r="B276" s="43">
        <v>45943</v>
      </c>
      <c r="C276" s="44" t="s">
        <v>185</v>
      </c>
      <c r="D276" s="44" t="s">
        <v>192</v>
      </c>
      <c r="E276" s="44" t="s">
        <v>181</v>
      </c>
      <c r="F276" s="44" t="s">
        <v>183</v>
      </c>
      <c r="G276" s="44" t="s">
        <v>183</v>
      </c>
      <c r="H276" s="44" t="s">
        <v>183</v>
      </c>
      <c r="I276" s="44" t="s">
        <v>183</v>
      </c>
      <c r="J276" s="44" t="s">
        <v>183</v>
      </c>
      <c r="K276" s="44" t="s">
        <v>183</v>
      </c>
      <c r="L276" s="44" t="s">
        <v>183</v>
      </c>
      <c r="M276" s="44" t="s">
        <v>182</v>
      </c>
      <c r="N276" s="44" t="s">
        <v>182</v>
      </c>
      <c r="O276" s="44" t="s">
        <v>182</v>
      </c>
      <c r="P276" s="44" t="s">
        <v>182</v>
      </c>
      <c r="Q276" s="44" t="s">
        <v>182</v>
      </c>
      <c r="R276" s="44" t="s">
        <v>182</v>
      </c>
      <c r="S276" s="44" t="s">
        <v>182</v>
      </c>
      <c r="T276" s="44" t="s">
        <v>182</v>
      </c>
      <c r="U276" s="44" t="s">
        <v>182</v>
      </c>
      <c r="V276" s="44" t="s">
        <v>182</v>
      </c>
      <c r="W276" s="44" t="s">
        <v>182</v>
      </c>
      <c r="X276" s="44" t="s">
        <v>182</v>
      </c>
      <c r="Y276" s="44" t="s">
        <v>183</v>
      </c>
      <c r="Z276" s="44" t="s">
        <v>183</v>
      </c>
      <c r="AA276" s="44" t="s">
        <v>183</v>
      </c>
      <c r="AB276" s="44" t="s">
        <v>183</v>
      </c>
      <c r="AC276" s="44" t="s">
        <v>183</v>
      </c>
      <c r="AD276" s="44" t="s">
        <v>183</v>
      </c>
      <c r="AE276" s="44" t="s">
        <v>182</v>
      </c>
      <c r="AF276" s="44" t="s">
        <v>183</v>
      </c>
      <c r="AG276" s="44" t="s">
        <v>182</v>
      </c>
      <c r="AH276" s="44" t="s">
        <v>182</v>
      </c>
      <c r="AI276" s="44" t="s">
        <v>182</v>
      </c>
      <c r="AJ276" s="44" t="s">
        <v>183</v>
      </c>
      <c r="AK276" s="44" t="s">
        <v>183</v>
      </c>
      <c r="AL276" s="44" t="s">
        <v>183</v>
      </c>
      <c r="AM276" s="44" t="s">
        <v>182</v>
      </c>
      <c r="AN276" s="44" t="s">
        <v>183</v>
      </c>
      <c r="AO276" s="44" t="s">
        <v>182</v>
      </c>
      <c r="AP276" s="44" t="s">
        <v>183</v>
      </c>
      <c r="AQ276" s="44" t="s">
        <v>182</v>
      </c>
      <c r="AR276" s="44" t="s">
        <v>183</v>
      </c>
      <c r="AS276" s="44" t="s">
        <v>182</v>
      </c>
      <c r="AT276" s="44" t="s">
        <v>183</v>
      </c>
      <c r="AU276" s="44" t="s">
        <v>182</v>
      </c>
      <c r="AV276" s="44" t="s">
        <v>183</v>
      </c>
      <c r="AW276" s="44" t="s">
        <v>182</v>
      </c>
      <c r="AX276" s="44" t="s">
        <v>183</v>
      </c>
      <c r="AY276" s="44" t="s">
        <v>182</v>
      </c>
      <c r="AZ276" s="44" t="s">
        <v>183</v>
      </c>
      <c r="BA276" s="44" t="s">
        <v>182</v>
      </c>
      <c r="BB276" s="44" t="s">
        <v>183</v>
      </c>
      <c r="BC276" s="44" t="s">
        <v>182</v>
      </c>
      <c r="BD276" s="44"/>
      <c r="BE276" s="44" t="s">
        <v>149</v>
      </c>
      <c r="BF276" s="44" t="s">
        <v>149</v>
      </c>
      <c r="BG276" s="44"/>
      <c r="BH276" s="44"/>
      <c r="BI276" s="44"/>
      <c r="BJ276" s="44"/>
      <c r="BK276" s="44"/>
      <c r="BL276" s="44"/>
      <c r="BM276" s="44"/>
      <c r="BN276" s="44"/>
      <c r="BO276" s="44"/>
      <c r="BP276" s="44"/>
      <c r="BQ276" s="44"/>
    </row>
    <row r="277" spans="1:69" ht="13" customHeight="1">
      <c r="A277" s="1" t="s">
        <v>556</v>
      </c>
      <c r="B277" s="43">
        <v>45933</v>
      </c>
      <c r="C277" s="44" t="s">
        <v>188</v>
      </c>
      <c r="D277" s="44" t="s">
        <v>187</v>
      </c>
      <c r="E277" s="44" t="s">
        <v>181</v>
      </c>
      <c r="F277" s="44" t="s">
        <v>182</v>
      </c>
      <c r="G277" s="44" t="s">
        <v>182</v>
      </c>
      <c r="H277" s="44" t="s">
        <v>182</v>
      </c>
      <c r="I277" s="44" t="s">
        <v>182</v>
      </c>
      <c r="J277" s="44" t="s">
        <v>182</v>
      </c>
      <c r="K277" s="44" t="s">
        <v>182</v>
      </c>
      <c r="L277" s="44" t="s">
        <v>182</v>
      </c>
      <c r="M277" s="44" t="s">
        <v>182</v>
      </c>
      <c r="N277" s="44" t="s">
        <v>182</v>
      </c>
      <c r="O277" s="44" t="s">
        <v>182</v>
      </c>
      <c r="P277" s="44" t="s">
        <v>182</v>
      </c>
      <c r="Q277" s="44" t="s">
        <v>182</v>
      </c>
      <c r="R277" s="44" t="s">
        <v>182</v>
      </c>
      <c r="S277" s="44" t="s">
        <v>182</v>
      </c>
      <c r="T277" s="44" t="s">
        <v>182</v>
      </c>
      <c r="U277" s="44" t="s">
        <v>182</v>
      </c>
      <c r="V277" s="44" t="s">
        <v>182</v>
      </c>
      <c r="W277" s="44" t="s">
        <v>182</v>
      </c>
      <c r="X277" s="44" t="s">
        <v>183</v>
      </c>
      <c r="Y277" s="44" t="s">
        <v>183</v>
      </c>
      <c r="Z277" s="44" t="s">
        <v>183</v>
      </c>
      <c r="AA277" s="44" t="s">
        <v>183</v>
      </c>
      <c r="AB277" s="44" t="s">
        <v>183</v>
      </c>
      <c r="AC277" s="44" t="s">
        <v>183</v>
      </c>
      <c r="AD277" s="44" t="s">
        <v>182</v>
      </c>
      <c r="AE277" s="44" t="s">
        <v>182</v>
      </c>
      <c r="AF277" s="44" t="s">
        <v>183</v>
      </c>
      <c r="AG277" s="44" t="s">
        <v>183</v>
      </c>
      <c r="AH277" s="44" t="s">
        <v>182</v>
      </c>
      <c r="AI277" s="44" t="s">
        <v>182</v>
      </c>
      <c r="AJ277" s="44" t="s">
        <v>183</v>
      </c>
      <c r="AK277" s="44" t="s">
        <v>183</v>
      </c>
      <c r="AL277" s="44" t="s">
        <v>183</v>
      </c>
      <c r="AM277" s="44" t="s">
        <v>183</v>
      </c>
      <c r="AN277" s="44" t="s">
        <v>183</v>
      </c>
      <c r="AO277" s="44" t="s">
        <v>183</v>
      </c>
      <c r="AP277" s="44" t="s">
        <v>183</v>
      </c>
      <c r="AQ277" s="44" t="s">
        <v>183</v>
      </c>
      <c r="AR277" s="44" t="s">
        <v>182</v>
      </c>
      <c r="AS277" s="44" t="s">
        <v>182</v>
      </c>
      <c r="AT277" s="44" t="s">
        <v>183</v>
      </c>
      <c r="AU277" s="44" t="s">
        <v>183</v>
      </c>
      <c r="AV277" s="44" t="s">
        <v>183</v>
      </c>
      <c r="AW277" s="44" t="s">
        <v>183</v>
      </c>
      <c r="AX277" s="44" t="s">
        <v>183</v>
      </c>
      <c r="AY277" s="44" t="s">
        <v>183</v>
      </c>
      <c r="AZ277" s="44" t="s">
        <v>183</v>
      </c>
      <c r="BA277" s="44" t="s">
        <v>183</v>
      </c>
      <c r="BB277" s="44" t="s">
        <v>183</v>
      </c>
      <c r="BC277" s="44" t="s">
        <v>183</v>
      </c>
      <c r="BD277" s="44"/>
      <c r="BE277" s="44" t="s">
        <v>179</v>
      </c>
      <c r="BF277" s="44" t="s">
        <v>185</v>
      </c>
      <c r="BG277" s="44"/>
      <c r="BH277" s="44"/>
      <c r="BI277" s="44"/>
      <c r="BJ277" s="44"/>
      <c r="BK277" s="44"/>
      <c r="BL277" s="44"/>
      <c r="BM277" s="44"/>
      <c r="BN277" s="44"/>
      <c r="BO277" s="44"/>
      <c r="BP277" s="44"/>
      <c r="BQ277" s="44"/>
    </row>
    <row r="278" spans="1:69" ht="13" customHeight="1">
      <c r="A278" s="1" t="s">
        <v>557</v>
      </c>
      <c r="B278" s="36">
        <v>45933</v>
      </c>
      <c r="C278" s="1" t="s">
        <v>188</v>
      </c>
      <c r="D278" s="1" t="s">
        <v>192</v>
      </c>
      <c r="E278" s="1" t="s">
        <v>181</v>
      </c>
      <c r="F278" s="1" t="s">
        <v>182</v>
      </c>
      <c r="G278" s="1" t="s">
        <v>182</v>
      </c>
      <c r="H278" s="1" t="s">
        <v>182</v>
      </c>
      <c r="I278" s="1" t="s">
        <v>182</v>
      </c>
      <c r="J278" s="1" t="s">
        <v>182</v>
      </c>
      <c r="K278" s="1" t="s">
        <v>182</v>
      </c>
      <c r="L278" s="1" t="s">
        <v>183</v>
      </c>
      <c r="M278" s="1" t="s">
        <v>183</v>
      </c>
      <c r="N278" s="1" t="s">
        <v>183</v>
      </c>
      <c r="O278" s="1" t="s">
        <v>183</v>
      </c>
      <c r="P278" s="1" t="s">
        <v>183</v>
      </c>
      <c r="Q278" s="1" t="s">
        <v>183</v>
      </c>
      <c r="R278" s="1" t="s">
        <v>183</v>
      </c>
      <c r="S278" s="1" t="s">
        <v>183</v>
      </c>
      <c r="T278" s="1" t="s">
        <v>183</v>
      </c>
      <c r="U278" s="1" t="s">
        <v>183</v>
      </c>
      <c r="V278" s="1" t="s">
        <v>183</v>
      </c>
      <c r="W278" s="1" t="s">
        <v>183</v>
      </c>
      <c r="X278" s="1" t="s">
        <v>183</v>
      </c>
      <c r="Y278" s="1" t="s">
        <v>183</v>
      </c>
      <c r="Z278" s="1" t="s">
        <v>183</v>
      </c>
      <c r="AA278" s="1" t="s">
        <v>183</v>
      </c>
      <c r="AB278" s="1" t="s">
        <v>183</v>
      </c>
      <c r="AC278" s="1" t="s">
        <v>183</v>
      </c>
      <c r="AD278" s="1" t="s">
        <v>183</v>
      </c>
      <c r="AE278" s="1" t="s">
        <v>183</v>
      </c>
      <c r="AF278" s="1" t="s">
        <v>183</v>
      </c>
      <c r="AG278" s="1" t="s">
        <v>183</v>
      </c>
      <c r="AH278" s="1" t="s">
        <v>183</v>
      </c>
      <c r="AI278" s="1" t="s">
        <v>183</v>
      </c>
      <c r="AJ278" s="1" t="s">
        <v>183</v>
      </c>
      <c r="AK278" s="1" t="s">
        <v>183</v>
      </c>
      <c r="AL278" s="1" t="s">
        <v>183</v>
      </c>
      <c r="AM278" s="1" t="s">
        <v>183</v>
      </c>
      <c r="AN278" s="1" t="s">
        <v>183</v>
      </c>
      <c r="AO278" s="1" t="s">
        <v>183</v>
      </c>
      <c r="AP278" s="1" t="s">
        <v>183</v>
      </c>
      <c r="AQ278" s="1" t="s">
        <v>183</v>
      </c>
      <c r="AR278" s="1" t="s">
        <v>183</v>
      </c>
      <c r="AS278" s="1" t="s">
        <v>183</v>
      </c>
      <c r="AT278" s="1" t="s">
        <v>183</v>
      </c>
      <c r="AU278" s="1" t="s">
        <v>183</v>
      </c>
      <c r="AV278" s="1" t="s">
        <v>183</v>
      </c>
      <c r="AW278" s="1" t="s">
        <v>183</v>
      </c>
      <c r="AX278" s="1" t="s">
        <v>183</v>
      </c>
      <c r="AY278" s="1" t="s">
        <v>183</v>
      </c>
      <c r="AZ278" s="1" t="s">
        <v>183</v>
      </c>
      <c r="BA278" s="1" t="s">
        <v>183</v>
      </c>
      <c r="BB278" s="1" t="s">
        <v>183</v>
      </c>
      <c r="BC278" s="1" t="s">
        <v>183</v>
      </c>
      <c r="BE278" s="1" t="s">
        <v>149</v>
      </c>
      <c r="BF278" s="1" t="s">
        <v>149</v>
      </c>
    </row>
    <row r="279" spans="1:69" ht="13">
      <c r="A279" s="1" t="s">
        <v>558</v>
      </c>
      <c r="B279" s="36">
        <v>45944</v>
      </c>
      <c r="C279" s="1" t="s">
        <v>185</v>
      </c>
      <c r="D279" s="1" t="s">
        <v>192</v>
      </c>
      <c r="E279" s="1" t="s">
        <v>181</v>
      </c>
      <c r="F279" s="1" t="s">
        <v>183</v>
      </c>
      <c r="G279" s="1" t="s">
        <v>183</v>
      </c>
      <c r="H279" s="1" t="s">
        <v>182</v>
      </c>
      <c r="I279" s="1" t="s">
        <v>182</v>
      </c>
      <c r="J279" s="1" t="s">
        <v>182</v>
      </c>
      <c r="K279" s="1" t="s">
        <v>182</v>
      </c>
      <c r="L279" s="1" t="s">
        <v>183</v>
      </c>
      <c r="M279" s="1" t="s">
        <v>183</v>
      </c>
      <c r="N279" s="1" t="s">
        <v>183</v>
      </c>
      <c r="O279" s="1" t="s">
        <v>183</v>
      </c>
      <c r="P279" s="1" t="s">
        <v>182</v>
      </c>
      <c r="Q279" s="1" t="s">
        <v>182</v>
      </c>
      <c r="R279" s="1" t="s">
        <v>183</v>
      </c>
      <c r="S279" s="1" t="s">
        <v>183</v>
      </c>
      <c r="T279" s="1" t="s">
        <v>183</v>
      </c>
      <c r="U279" s="1" t="s">
        <v>183</v>
      </c>
      <c r="V279" s="1" t="s">
        <v>183</v>
      </c>
      <c r="W279" s="1" t="s">
        <v>183</v>
      </c>
      <c r="X279" s="1" t="s">
        <v>183</v>
      </c>
      <c r="Y279" s="1" t="s">
        <v>183</v>
      </c>
      <c r="Z279" s="1" t="s">
        <v>182</v>
      </c>
      <c r="AA279" s="1" t="s">
        <v>182</v>
      </c>
      <c r="AB279" s="1" t="s">
        <v>182</v>
      </c>
      <c r="AC279" s="1" t="s">
        <v>182</v>
      </c>
      <c r="AD279" s="1" t="s">
        <v>183</v>
      </c>
      <c r="AE279" s="1" t="s">
        <v>183</v>
      </c>
      <c r="AF279" s="1" t="s">
        <v>183</v>
      </c>
      <c r="AG279" s="1" t="s">
        <v>183</v>
      </c>
      <c r="AH279" s="1" t="s">
        <v>183</v>
      </c>
      <c r="AI279" s="1" t="s">
        <v>183</v>
      </c>
      <c r="AJ279" s="1" t="s">
        <v>183</v>
      </c>
      <c r="AK279" s="1" t="s">
        <v>183</v>
      </c>
      <c r="AL279" s="1" t="s">
        <v>183</v>
      </c>
      <c r="AM279" s="1" t="s">
        <v>183</v>
      </c>
      <c r="AN279" s="1" t="s">
        <v>183</v>
      </c>
      <c r="AO279" s="1" t="s">
        <v>183</v>
      </c>
      <c r="AP279" s="1" t="s">
        <v>183</v>
      </c>
      <c r="AQ279" s="1" t="s">
        <v>183</v>
      </c>
      <c r="AR279" s="1" t="s">
        <v>183</v>
      </c>
      <c r="AS279" s="1" t="s">
        <v>183</v>
      </c>
      <c r="AT279" s="1" t="s">
        <v>183</v>
      </c>
      <c r="AU279" s="1" t="s">
        <v>183</v>
      </c>
      <c r="AV279" s="1" t="s">
        <v>183</v>
      </c>
      <c r="AW279" s="1" t="s">
        <v>183</v>
      </c>
      <c r="AX279" s="1" t="s">
        <v>183</v>
      </c>
      <c r="AY279" s="1" t="s">
        <v>183</v>
      </c>
      <c r="AZ279" s="1" t="s">
        <v>183</v>
      </c>
      <c r="BA279" s="1" t="s">
        <v>183</v>
      </c>
      <c r="BB279" s="1" t="s">
        <v>183</v>
      </c>
      <c r="BC279" s="1" t="s">
        <v>183</v>
      </c>
      <c r="BD279" s="1" t="s">
        <v>559</v>
      </c>
      <c r="BE279" s="1" t="s">
        <v>149</v>
      </c>
      <c r="BF279" s="1" t="s">
        <v>149</v>
      </c>
    </row>
    <row r="280" spans="1:69" ht="13" customHeight="1">
      <c r="A280" s="1" t="s">
        <v>560</v>
      </c>
      <c r="B280" s="36">
        <v>45950</v>
      </c>
      <c r="C280" s="1" t="s">
        <v>185</v>
      </c>
      <c r="D280" s="1" t="s">
        <v>187</v>
      </c>
      <c r="E280" s="1" t="s">
        <v>181</v>
      </c>
      <c r="F280" s="1" t="s">
        <v>182</v>
      </c>
      <c r="G280" s="1" t="s">
        <v>182</v>
      </c>
      <c r="H280" s="1" t="s">
        <v>183</v>
      </c>
      <c r="I280" s="1" t="s">
        <v>182</v>
      </c>
      <c r="J280" s="1" t="s">
        <v>182</v>
      </c>
      <c r="K280" s="1" t="s">
        <v>182</v>
      </c>
      <c r="L280" s="1" t="s">
        <v>183</v>
      </c>
      <c r="M280" s="1" t="s">
        <v>183</v>
      </c>
      <c r="N280" s="1" t="s">
        <v>183</v>
      </c>
      <c r="O280" s="1" t="s">
        <v>182</v>
      </c>
      <c r="P280" s="1" t="s">
        <v>182</v>
      </c>
      <c r="Q280" s="1" t="s">
        <v>182</v>
      </c>
      <c r="R280" s="1" t="s">
        <v>183</v>
      </c>
      <c r="S280" s="1" t="s">
        <v>183</v>
      </c>
      <c r="T280" s="1" t="s">
        <v>183</v>
      </c>
      <c r="U280" s="1" t="s">
        <v>183</v>
      </c>
      <c r="V280" s="1" t="s">
        <v>182</v>
      </c>
      <c r="W280" s="1" t="s">
        <v>183</v>
      </c>
      <c r="X280" s="1" t="s">
        <v>183</v>
      </c>
      <c r="Y280" s="1" t="s">
        <v>182</v>
      </c>
      <c r="Z280" s="1" t="s">
        <v>183</v>
      </c>
      <c r="AA280" s="1" t="s">
        <v>182</v>
      </c>
      <c r="AB280" s="1" t="s">
        <v>183</v>
      </c>
      <c r="AC280" s="1" t="s">
        <v>182</v>
      </c>
      <c r="AD280" s="1" t="s">
        <v>183</v>
      </c>
      <c r="AE280" s="1" t="s">
        <v>182</v>
      </c>
      <c r="AF280" s="1" t="s">
        <v>183</v>
      </c>
      <c r="AG280" s="1" t="s">
        <v>182</v>
      </c>
      <c r="AH280" s="1" t="s">
        <v>183</v>
      </c>
      <c r="AI280" s="1" t="s">
        <v>182</v>
      </c>
      <c r="AJ280" s="1" t="s">
        <v>183</v>
      </c>
      <c r="AK280" s="1" t="s">
        <v>182</v>
      </c>
      <c r="AL280" s="1" t="s">
        <v>183</v>
      </c>
      <c r="AM280" s="1" t="s">
        <v>182</v>
      </c>
      <c r="AN280" s="1" t="s">
        <v>183</v>
      </c>
      <c r="AO280" s="1" t="s">
        <v>182</v>
      </c>
      <c r="AP280" s="1" t="s">
        <v>183</v>
      </c>
      <c r="AQ280" s="1" t="s">
        <v>182</v>
      </c>
      <c r="AR280" s="1" t="s">
        <v>183</v>
      </c>
      <c r="AS280" s="1" t="s">
        <v>182</v>
      </c>
      <c r="AT280" s="1" t="s">
        <v>183</v>
      </c>
      <c r="AU280" s="1" t="s">
        <v>182</v>
      </c>
      <c r="AV280" s="1" t="s">
        <v>183</v>
      </c>
      <c r="AW280" s="1" t="s">
        <v>182</v>
      </c>
      <c r="AX280" s="1" t="s">
        <v>183</v>
      </c>
      <c r="AY280" s="1" t="s">
        <v>182</v>
      </c>
      <c r="AZ280" s="1" t="s">
        <v>183</v>
      </c>
      <c r="BA280" s="1" t="s">
        <v>182</v>
      </c>
      <c r="BB280" s="1" t="s">
        <v>183</v>
      </c>
      <c r="BC280" s="1" t="s">
        <v>182</v>
      </c>
      <c r="BE280" s="1" t="s">
        <v>185</v>
      </c>
      <c r="BF280" s="1" t="s">
        <v>185</v>
      </c>
      <c r="BH280" s="1">
        <v>0</v>
      </c>
    </row>
    <row r="281" spans="1:69" ht="13">
      <c r="A281" s="1" t="s">
        <v>561</v>
      </c>
      <c r="B281" s="36">
        <v>45944</v>
      </c>
      <c r="C281" s="1" t="s">
        <v>185</v>
      </c>
      <c r="D281" s="1" t="s">
        <v>205</v>
      </c>
      <c r="E281" s="1" t="s">
        <v>181</v>
      </c>
      <c r="F281" s="1" t="s">
        <v>182</v>
      </c>
      <c r="G281" s="1" t="s">
        <v>182</v>
      </c>
      <c r="H281" s="1" t="s">
        <v>182</v>
      </c>
      <c r="I281" s="1" t="s">
        <v>182</v>
      </c>
      <c r="J281" s="1" t="s">
        <v>182</v>
      </c>
      <c r="K281" s="1" t="s">
        <v>182</v>
      </c>
      <c r="L281" s="1" t="s">
        <v>182</v>
      </c>
      <c r="M281" s="1" t="s">
        <v>182</v>
      </c>
      <c r="N281" s="1" t="s">
        <v>183</v>
      </c>
      <c r="O281" s="1" t="s">
        <v>183</v>
      </c>
      <c r="P281" s="1" t="s">
        <v>183</v>
      </c>
      <c r="Q281" s="1" t="s">
        <v>183</v>
      </c>
      <c r="R281" s="1" t="s">
        <v>182</v>
      </c>
      <c r="S281" s="1" t="s">
        <v>182</v>
      </c>
      <c r="T281" s="1" t="s">
        <v>182</v>
      </c>
      <c r="U281" s="1" t="s">
        <v>182</v>
      </c>
      <c r="V281" s="1" t="s">
        <v>182</v>
      </c>
      <c r="W281" s="1" t="s">
        <v>182</v>
      </c>
      <c r="X281" s="1" t="s">
        <v>183</v>
      </c>
      <c r="Y281" s="1" t="s">
        <v>183</v>
      </c>
      <c r="Z281" s="1" t="s">
        <v>183</v>
      </c>
      <c r="AA281" s="1" t="s">
        <v>183</v>
      </c>
      <c r="AB281" s="1" t="s">
        <v>182</v>
      </c>
      <c r="AC281" s="1" t="s">
        <v>182</v>
      </c>
      <c r="AD281" s="1" t="s">
        <v>182</v>
      </c>
      <c r="AE281" s="1" t="s">
        <v>182</v>
      </c>
      <c r="AF281" s="1" t="s">
        <v>182</v>
      </c>
      <c r="AG281" s="1" t="s">
        <v>182</v>
      </c>
      <c r="AH281" s="1" t="s">
        <v>182</v>
      </c>
      <c r="AI281" s="1" t="s">
        <v>182</v>
      </c>
      <c r="AJ281" s="1" t="s">
        <v>183</v>
      </c>
      <c r="AK281" s="1" t="s">
        <v>183</v>
      </c>
      <c r="AL281" s="1" t="s">
        <v>183</v>
      </c>
      <c r="AM281" s="1" t="s">
        <v>183</v>
      </c>
      <c r="AN281" s="1" t="s">
        <v>183</v>
      </c>
      <c r="AO281" s="1" t="s">
        <v>183</v>
      </c>
      <c r="AP281" s="1" t="s">
        <v>183</v>
      </c>
      <c r="AQ281" s="1" t="s">
        <v>182</v>
      </c>
      <c r="AR281" s="1" t="s">
        <v>182</v>
      </c>
      <c r="AS281" s="1" t="s">
        <v>182</v>
      </c>
      <c r="AT281" s="1" t="s">
        <v>182</v>
      </c>
      <c r="AU281" s="1" t="s">
        <v>182</v>
      </c>
      <c r="AV281" s="1" t="s">
        <v>182</v>
      </c>
      <c r="AW281" s="1" t="s">
        <v>182</v>
      </c>
      <c r="AX281" s="1" t="s">
        <v>183</v>
      </c>
      <c r="AY281" s="1" t="s">
        <v>183</v>
      </c>
      <c r="AZ281" s="1" t="s">
        <v>183</v>
      </c>
      <c r="BA281" s="1" t="s">
        <v>183</v>
      </c>
      <c r="BB281" s="1" t="s">
        <v>183</v>
      </c>
      <c r="BC281" s="1" t="s">
        <v>183</v>
      </c>
      <c r="BD281" s="1" t="s">
        <v>562</v>
      </c>
      <c r="BE281" s="1" t="s">
        <v>179</v>
      </c>
      <c r="BF281" s="1" t="s">
        <v>149</v>
      </c>
    </row>
    <row r="282" spans="1:69" ht="13" customHeight="1">
      <c r="A282" s="1" t="s">
        <v>563</v>
      </c>
      <c r="B282" s="36"/>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row>
    <row r="283" spans="1:69" ht="13">
      <c r="A283" s="1" t="s">
        <v>564</v>
      </c>
      <c r="B283" s="36">
        <v>45937</v>
      </c>
      <c r="C283" s="1" t="s">
        <v>188</v>
      </c>
      <c r="D283" s="1" t="s">
        <v>187</v>
      </c>
      <c r="E283" s="1" t="s">
        <v>181</v>
      </c>
      <c r="F283" s="1" t="s">
        <v>182</v>
      </c>
      <c r="G283" s="1" t="s">
        <v>182</v>
      </c>
      <c r="H283" s="1" t="s">
        <v>183</v>
      </c>
      <c r="I283" s="1" t="s">
        <v>183</v>
      </c>
      <c r="J283" s="1" t="s">
        <v>182</v>
      </c>
      <c r="K283" s="1" t="s">
        <v>182</v>
      </c>
      <c r="L283" s="1" t="s">
        <v>183</v>
      </c>
      <c r="M283" s="1" t="s">
        <v>183</v>
      </c>
      <c r="N283" s="1" t="s">
        <v>182</v>
      </c>
      <c r="O283" s="1" t="s">
        <v>182</v>
      </c>
      <c r="P283" s="1" t="s">
        <v>183</v>
      </c>
      <c r="Q283" s="1" t="s">
        <v>183</v>
      </c>
      <c r="R283" s="1" t="s">
        <v>182</v>
      </c>
      <c r="S283" s="1" t="s">
        <v>182</v>
      </c>
      <c r="T283" s="1" t="s">
        <v>183</v>
      </c>
      <c r="U283" s="1" t="s">
        <v>183</v>
      </c>
      <c r="V283" s="1" t="s">
        <v>182</v>
      </c>
      <c r="W283" s="1" t="s">
        <v>182</v>
      </c>
      <c r="X283" s="1" t="s">
        <v>183</v>
      </c>
      <c r="Y283" s="1" t="s">
        <v>183</v>
      </c>
      <c r="Z283" s="1" t="s">
        <v>182</v>
      </c>
      <c r="AA283" s="1" t="s">
        <v>182</v>
      </c>
      <c r="AB283" s="1" t="s">
        <v>183</v>
      </c>
      <c r="AC283" s="1" t="s">
        <v>183</v>
      </c>
      <c r="AD283" s="1" t="s">
        <v>182</v>
      </c>
      <c r="AE283" s="1" t="s">
        <v>182</v>
      </c>
      <c r="AF283" s="1" t="s">
        <v>183</v>
      </c>
      <c r="AG283" s="1" t="s">
        <v>183</v>
      </c>
      <c r="AH283" s="1" t="s">
        <v>182</v>
      </c>
      <c r="AI283" s="1" t="s">
        <v>182</v>
      </c>
      <c r="AJ283" s="1" t="s">
        <v>183</v>
      </c>
      <c r="AK283" s="1" t="s">
        <v>183</v>
      </c>
      <c r="AL283" s="1" t="s">
        <v>182</v>
      </c>
      <c r="AM283" s="1" t="s">
        <v>182</v>
      </c>
      <c r="AN283" s="1" t="s">
        <v>183</v>
      </c>
      <c r="AO283" s="1" t="s">
        <v>183</v>
      </c>
      <c r="AP283" s="1" t="s">
        <v>182</v>
      </c>
      <c r="AQ283" s="1" t="s">
        <v>182</v>
      </c>
      <c r="AR283" s="1" t="s">
        <v>183</v>
      </c>
      <c r="AS283" s="1" t="s">
        <v>183</v>
      </c>
      <c r="AT283" s="1" t="s">
        <v>182</v>
      </c>
      <c r="AU283" s="1" t="s">
        <v>182</v>
      </c>
      <c r="AV283" s="1" t="s">
        <v>183</v>
      </c>
      <c r="AW283" s="1" t="s">
        <v>183</v>
      </c>
      <c r="AX283" s="1" t="s">
        <v>182</v>
      </c>
      <c r="AY283" s="1" t="s">
        <v>182</v>
      </c>
      <c r="AZ283" s="1" t="s">
        <v>183</v>
      </c>
      <c r="BA283" s="1" t="s">
        <v>183</v>
      </c>
      <c r="BB283" s="1" t="s">
        <v>182</v>
      </c>
      <c r="BC283" s="1" t="s">
        <v>182</v>
      </c>
      <c r="BD283" s="1" t="s">
        <v>565</v>
      </c>
      <c r="BE283" s="1" t="s">
        <v>149</v>
      </c>
      <c r="BF283" s="1" t="s">
        <v>149</v>
      </c>
    </row>
    <row r="284" spans="1:69" ht="13">
      <c r="A284" s="1" t="s">
        <v>566</v>
      </c>
      <c r="B284" s="43">
        <v>45936</v>
      </c>
      <c r="C284" s="44" t="s">
        <v>185</v>
      </c>
      <c r="D284" s="44" t="s">
        <v>192</v>
      </c>
      <c r="E284" s="44" t="s">
        <v>181</v>
      </c>
      <c r="F284" s="44" t="s">
        <v>182</v>
      </c>
      <c r="G284" s="44" t="s">
        <v>182</v>
      </c>
      <c r="H284" s="44" t="s">
        <v>182</v>
      </c>
      <c r="I284" s="44" t="s">
        <v>182</v>
      </c>
      <c r="J284" s="44" t="s">
        <v>183</v>
      </c>
      <c r="K284" s="44" t="s">
        <v>183</v>
      </c>
      <c r="L284" s="44" t="s">
        <v>183</v>
      </c>
      <c r="M284" s="44" t="s">
        <v>183</v>
      </c>
      <c r="N284" s="44" t="s">
        <v>182</v>
      </c>
      <c r="O284" s="44" t="s">
        <v>183</v>
      </c>
      <c r="P284" s="44" t="s">
        <v>182</v>
      </c>
      <c r="Q284" s="44" t="s">
        <v>183</v>
      </c>
      <c r="R284" s="44" t="s">
        <v>182</v>
      </c>
      <c r="S284" s="44" t="s">
        <v>182</v>
      </c>
      <c r="T284" s="44" t="s">
        <v>182</v>
      </c>
      <c r="U284" s="44" t="s">
        <v>183</v>
      </c>
      <c r="V284" s="44" t="s">
        <v>183</v>
      </c>
      <c r="W284" s="44" t="s">
        <v>183</v>
      </c>
      <c r="X284" s="44" t="s">
        <v>183</v>
      </c>
      <c r="Y284" s="44" t="s">
        <v>183</v>
      </c>
      <c r="Z284" s="44" t="s">
        <v>183</v>
      </c>
      <c r="AA284" s="44" t="s">
        <v>183</v>
      </c>
      <c r="AB284" s="44" t="s">
        <v>183</v>
      </c>
      <c r="AC284" s="44" t="s">
        <v>183</v>
      </c>
      <c r="AD284" s="44" t="s">
        <v>183</v>
      </c>
      <c r="AE284" s="44" t="s">
        <v>182</v>
      </c>
      <c r="AF284" s="44" t="s">
        <v>183</v>
      </c>
      <c r="AG284" s="44" t="s">
        <v>183</v>
      </c>
      <c r="AH284" s="44" t="s">
        <v>183</v>
      </c>
      <c r="AI284" s="44" t="s">
        <v>183</v>
      </c>
      <c r="AJ284" s="44" t="s">
        <v>183</v>
      </c>
      <c r="AK284" s="44" t="s">
        <v>183</v>
      </c>
      <c r="AL284" s="44" t="s">
        <v>183</v>
      </c>
      <c r="AM284" s="44" t="s">
        <v>183</v>
      </c>
      <c r="AN284" s="44" t="s">
        <v>183</v>
      </c>
      <c r="AO284" s="44" t="s">
        <v>183</v>
      </c>
      <c r="AP284" s="44" t="s">
        <v>183</v>
      </c>
      <c r="AQ284" s="44" t="s">
        <v>183</v>
      </c>
      <c r="AR284" s="44" t="s">
        <v>183</v>
      </c>
      <c r="AS284" s="44" t="s">
        <v>183</v>
      </c>
      <c r="AT284" s="44" t="s">
        <v>183</v>
      </c>
      <c r="AU284" s="44" t="s">
        <v>183</v>
      </c>
      <c r="AV284" s="44" t="s">
        <v>183</v>
      </c>
      <c r="AW284" s="44" t="s">
        <v>183</v>
      </c>
      <c r="AX284" s="44" t="s">
        <v>183</v>
      </c>
      <c r="AY284" s="44" t="s">
        <v>183</v>
      </c>
      <c r="AZ284" s="44" t="s">
        <v>183</v>
      </c>
      <c r="BA284" s="44" t="s">
        <v>183</v>
      </c>
      <c r="BB284" s="44" t="s">
        <v>183</v>
      </c>
      <c r="BC284" s="44" t="s">
        <v>183</v>
      </c>
      <c r="BD284" s="44" t="s">
        <v>567</v>
      </c>
      <c r="BE284" s="44" t="s">
        <v>179</v>
      </c>
      <c r="BF284" s="44" t="s">
        <v>188</v>
      </c>
      <c r="BG284" s="44"/>
      <c r="BH284" s="44"/>
      <c r="BI284" s="44"/>
      <c r="BJ284" s="44"/>
      <c r="BK284" s="44"/>
      <c r="BL284" s="44"/>
      <c r="BM284" s="44"/>
      <c r="BN284" s="44"/>
      <c r="BO284" s="44"/>
      <c r="BP284" s="44"/>
      <c r="BQ284" s="44"/>
    </row>
    <row r="285" spans="1:69" ht="13" customHeight="1">
      <c r="A285" s="1" t="s">
        <v>568</v>
      </c>
    </row>
    <row r="286" spans="1:69" ht="13">
      <c r="A286" s="1" t="s">
        <v>569</v>
      </c>
      <c r="B286" s="36">
        <v>45945</v>
      </c>
      <c r="C286" s="1" t="s">
        <v>179</v>
      </c>
      <c r="D286" s="1" t="s">
        <v>192</v>
      </c>
      <c r="E286" s="1" t="s">
        <v>181</v>
      </c>
      <c r="F286" s="1" t="s">
        <v>183</v>
      </c>
      <c r="G286" s="1" t="s">
        <v>182</v>
      </c>
      <c r="H286" s="1" t="s">
        <v>182</v>
      </c>
      <c r="I286" s="1" t="s">
        <v>182</v>
      </c>
      <c r="J286" s="1" t="s">
        <v>183</v>
      </c>
      <c r="K286" s="1" t="s">
        <v>182</v>
      </c>
      <c r="L286" s="1" t="s">
        <v>183</v>
      </c>
      <c r="M286" s="1" t="s">
        <v>182</v>
      </c>
      <c r="N286" s="1" t="s">
        <v>183</v>
      </c>
      <c r="O286" s="1" t="s">
        <v>182</v>
      </c>
      <c r="P286" s="1" t="s">
        <v>183</v>
      </c>
      <c r="Q286" s="1" t="s">
        <v>182</v>
      </c>
      <c r="R286" s="1" t="s">
        <v>182</v>
      </c>
      <c r="S286" s="1" t="s">
        <v>182</v>
      </c>
      <c r="T286" s="1" t="s">
        <v>182</v>
      </c>
      <c r="U286" s="1" t="s">
        <v>182</v>
      </c>
      <c r="V286" s="1" t="s">
        <v>183</v>
      </c>
      <c r="W286" s="1" t="s">
        <v>182</v>
      </c>
      <c r="X286" s="1" t="s">
        <v>183</v>
      </c>
      <c r="Y286" s="1" t="s">
        <v>182</v>
      </c>
      <c r="Z286" s="1" t="s">
        <v>182</v>
      </c>
      <c r="AA286" s="1" t="s">
        <v>182</v>
      </c>
      <c r="AB286" s="1" t="s">
        <v>183</v>
      </c>
      <c r="AC286" s="1" t="s">
        <v>182</v>
      </c>
      <c r="AD286" s="1" t="s">
        <v>183</v>
      </c>
      <c r="AE286" s="1" t="s">
        <v>182</v>
      </c>
      <c r="AF286" s="1" t="s">
        <v>183</v>
      </c>
      <c r="AG286" s="1" t="s">
        <v>182</v>
      </c>
      <c r="AH286" s="1" t="s">
        <v>182</v>
      </c>
      <c r="AI286" s="1" t="s">
        <v>182</v>
      </c>
      <c r="AJ286" s="1" t="s">
        <v>183</v>
      </c>
      <c r="AK286" s="1" t="s">
        <v>182</v>
      </c>
      <c r="AL286" s="1" t="s">
        <v>183</v>
      </c>
      <c r="AM286" s="1" t="s">
        <v>182</v>
      </c>
      <c r="AN286" s="1" t="s">
        <v>182</v>
      </c>
      <c r="AO286" s="1" t="s">
        <v>182</v>
      </c>
      <c r="AP286" s="1" t="s">
        <v>183</v>
      </c>
      <c r="AQ286" s="1" t="s">
        <v>182</v>
      </c>
      <c r="AR286" s="1" t="s">
        <v>183</v>
      </c>
      <c r="AS286" s="1" t="s">
        <v>182</v>
      </c>
      <c r="AT286" s="1" t="s">
        <v>182</v>
      </c>
      <c r="AU286" s="1" t="s">
        <v>182</v>
      </c>
      <c r="AV286" s="1" t="s">
        <v>183</v>
      </c>
      <c r="AW286" s="1" t="s">
        <v>182</v>
      </c>
      <c r="AX286" s="1" t="s">
        <v>183</v>
      </c>
      <c r="AY286" s="1" t="s">
        <v>182</v>
      </c>
      <c r="AZ286" s="1" t="s">
        <v>183</v>
      </c>
      <c r="BA286" s="1" t="s">
        <v>182</v>
      </c>
      <c r="BB286" s="1" t="s">
        <v>183</v>
      </c>
      <c r="BC286" s="1" t="s">
        <v>182</v>
      </c>
      <c r="BD286" s="1" t="s">
        <v>570</v>
      </c>
      <c r="BE286" s="1" t="s">
        <v>149</v>
      </c>
      <c r="BF286" s="1" t="s">
        <v>149</v>
      </c>
    </row>
    <row r="287" spans="1:69" ht="13" customHeight="1">
      <c r="A287" s="1" t="s">
        <v>571</v>
      </c>
      <c r="B287" s="36">
        <v>45936</v>
      </c>
      <c r="C287" s="1" t="s">
        <v>179</v>
      </c>
      <c r="D287" s="1" t="s">
        <v>187</v>
      </c>
      <c r="E287" s="1" t="s">
        <v>181</v>
      </c>
      <c r="F287" s="1" t="s">
        <v>182</v>
      </c>
      <c r="G287" s="1" t="s">
        <v>182</v>
      </c>
      <c r="H287" s="1" t="s">
        <v>182</v>
      </c>
      <c r="I287" s="1" t="s">
        <v>182</v>
      </c>
      <c r="J287" s="1" t="s">
        <v>182</v>
      </c>
      <c r="K287" s="1" t="s">
        <v>182</v>
      </c>
      <c r="L287" s="1" t="s">
        <v>182</v>
      </c>
      <c r="M287" s="1" t="s">
        <v>183</v>
      </c>
      <c r="N287" s="1" t="s">
        <v>183</v>
      </c>
      <c r="O287" s="1" t="s">
        <v>182</v>
      </c>
      <c r="P287" s="1" t="s">
        <v>183</v>
      </c>
      <c r="Q287" s="1" t="s">
        <v>182</v>
      </c>
      <c r="R287" s="1" t="s">
        <v>183</v>
      </c>
      <c r="S287" s="1" t="s">
        <v>182</v>
      </c>
      <c r="T287" s="1" t="s">
        <v>182</v>
      </c>
      <c r="U287" s="1" t="s">
        <v>182</v>
      </c>
      <c r="V287" s="1" t="s">
        <v>182</v>
      </c>
      <c r="W287" s="1" t="s">
        <v>182</v>
      </c>
      <c r="X287" s="1" t="s">
        <v>182</v>
      </c>
      <c r="Y287" s="1" t="s">
        <v>182</v>
      </c>
      <c r="Z287" s="1" t="s">
        <v>183</v>
      </c>
      <c r="AA287" s="1" t="s">
        <v>182</v>
      </c>
      <c r="AB287" s="1" t="s">
        <v>183</v>
      </c>
      <c r="AC287" s="1" t="s">
        <v>182</v>
      </c>
      <c r="AD287" s="1" t="s">
        <v>183</v>
      </c>
      <c r="AE287" s="1" t="s">
        <v>182</v>
      </c>
      <c r="AF287" s="1" t="s">
        <v>183</v>
      </c>
      <c r="AG287" s="1" t="s">
        <v>182</v>
      </c>
      <c r="AH287" s="1" t="s">
        <v>183</v>
      </c>
      <c r="AI287" s="1" t="s">
        <v>182</v>
      </c>
      <c r="AJ287" s="1" t="s">
        <v>183</v>
      </c>
      <c r="AK287" s="1" t="s">
        <v>182</v>
      </c>
      <c r="AL287" s="1" t="s">
        <v>183</v>
      </c>
      <c r="AM287" s="1" t="s">
        <v>182</v>
      </c>
      <c r="AN287" s="1" t="s">
        <v>183</v>
      </c>
      <c r="AO287" s="1" t="s">
        <v>182</v>
      </c>
      <c r="AP287" s="1" t="s">
        <v>183</v>
      </c>
      <c r="AQ287" s="1" t="s">
        <v>182</v>
      </c>
      <c r="AR287" s="1" t="s">
        <v>183</v>
      </c>
      <c r="AS287" s="1" t="s">
        <v>182</v>
      </c>
      <c r="AT287" s="1" t="s">
        <v>183</v>
      </c>
      <c r="AU287" s="1" t="s">
        <v>182</v>
      </c>
      <c r="AV287" s="1" t="s">
        <v>183</v>
      </c>
      <c r="AW287" s="1" t="s">
        <v>182</v>
      </c>
      <c r="AX287" s="1" t="s">
        <v>183</v>
      </c>
      <c r="AY287" s="1" t="s">
        <v>182</v>
      </c>
      <c r="AZ287" s="1" t="s">
        <v>183</v>
      </c>
      <c r="BA287" s="1" t="s">
        <v>182</v>
      </c>
      <c r="BB287" s="1" t="s">
        <v>183</v>
      </c>
      <c r="BC287" s="1" t="s">
        <v>182</v>
      </c>
      <c r="BD287" s="1"/>
      <c r="BE287" s="1" t="s">
        <v>149</v>
      </c>
      <c r="BF287" s="1" t="s">
        <v>149</v>
      </c>
    </row>
    <row r="288" spans="1:69" ht="13" customHeight="1">
      <c r="A288" s="1" t="s">
        <v>572</v>
      </c>
      <c r="R288" s="1" t="s">
        <v>182</v>
      </c>
      <c r="S288" s="1" t="s">
        <v>182</v>
      </c>
      <c r="T288" s="1" t="s">
        <v>182</v>
      </c>
      <c r="U288" s="1" t="s">
        <v>182</v>
      </c>
    </row>
    <row r="289" spans="1:69" ht="13">
      <c r="A289" s="1" t="s">
        <v>573</v>
      </c>
      <c r="B289" s="36">
        <v>45945</v>
      </c>
      <c r="C289" s="1" t="s">
        <v>185</v>
      </c>
      <c r="D289" s="1" t="s">
        <v>187</v>
      </c>
      <c r="E289" s="1" t="s">
        <v>181</v>
      </c>
      <c r="F289" s="1" t="s">
        <v>182</v>
      </c>
      <c r="G289" s="1" t="s">
        <v>182</v>
      </c>
      <c r="H289" s="1" t="s">
        <v>182</v>
      </c>
      <c r="I289" s="1" t="s">
        <v>182</v>
      </c>
      <c r="J289" s="1" t="s">
        <v>183</v>
      </c>
      <c r="K289" s="1" t="s">
        <v>182</v>
      </c>
      <c r="L289" s="1" t="s">
        <v>183</v>
      </c>
      <c r="M289" s="1" t="s">
        <v>182</v>
      </c>
      <c r="N289" s="1" t="s">
        <v>183</v>
      </c>
      <c r="O289" s="1" t="s">
        <v>182</v>
      </c>
      <c r="P289" s="1" t="s">
        <v>182</v>
      </c>
      <c r="Q289" s="1" t="s">
        <v>182</v>
      </c>
      <c r="R289" s="1" t="s">
        <v>183</v>
      </c>
      <c r="S289" s="1" t="s">
        <v>183</v>
      </c>
      <c r="T289" s="1" t="s">
        <v>182</v>
      </c>
      <c r="U289" s="1" t="s">
        <v>182</v>
      </c>
      <c r="V289" s="1" t="s">
        <v>182</v>
      </c>
      <c r="W289" s="1" t="s">
        <v>183</v>
      </c>
      <c r="X289" s="1" t="s">
        <v>182</v>
      </c>
      <c r="Y289" s="1" t="s">
        <v>182</v>
      </c>
      <c r="Z289" s="1" t="s">
        <v>182</v>
      </c>
      <c r="AA289" s="1" t="s">
        <v>182</v>
      </c>
      <c r="AB289" s="1" t="s">
        <v>183</v>
      </c>
      <c r="AC289" s="1" t="s">
        <v>182</v>
      </c>
      <c r="AD289" s="1" t="s">
        <v>183</v>
      </c>
      <c r="AE289" s="1" t="s">
        <v>182</v>
      </c>
      <c r="AF289" s="1" t="s">
        <v>183</v>
      </c>
      <c r="AG289" s="1" t="s">
        <v>182</v>
      </c>
      <c r="AH289" s="1" t="s">
        <v>182</v>
      </c>
      <c r="AI289" s="1" t="s">
        <v>182</v>
      </c>
      <c r="AJ289" s="1" t="s">
        <v>182</v>
      </c>
      <c r="AK289" s="1" t="s">
        <v>182</v>
      </c>
      <c r="AL289" s="1" t="s">
        <v>182</v>
      </c>
      <c r="AM289" s="1" t="s">
        <v>182</v>
      </c>
      <c r="AN289" s="1" t="s">
        <v>182</v>
      </c>
      <c r="AO289" s="1" t="s">
        <v>182</v>
      </c>
      <c r="AP289" s="1" t="s">
        <v>182</v>
      </c>
      <c r="AQ289" s="1" t="s">
        <v>182</v>
      </c>
      <c r="AR289" s="1" t="s">
        <v>182</v>
      </c>
      <c r="AS289" s="1" t="s">
        <v>182</v>
      </c>
      <c r="AT289" s="1" t="s">
        <v>183</v>
      </c>
      <c r="AU289" s="1" t="s">
        <v>182</v>
      </c>
      <c r="AV289" s="1" t="s">
        <v>183</v>
      </c>
      <c r="AW289" s="1" t="s">
        <v>182</v>
      </c>
      <c r="AX289" s="1" t="s">
        <v>183</v>
      </c>
      <c r="AY289" s="1" t="s">
        <v>182</v>
      </c>
      <c r="AZ289" s="1" t="s">
        <v>183</v>
      </c>
      <c r="BA289" s="1" t="s">
        <v>182</v>
      </c>
      <c r="BB289" s="1" t="s">
        <v>183</v>
      </c>
      <c r="BC289" s="1" t="s">
        <v>182</v>
      </c>
      <c r="BD289" s="1" t="s">
        <v>574</v>
      </c>
      <c r="BE289" s="1" t="s">
        <v>149</v>
      </c>
      <c r="BF289" s="1" t="s">
        <v>149</v>
      </c>
    </row>
    <row r="290" spans="1:69" ht="13" customHeight="1">
      <c r="A290" s="1" t="s">
        <v>575</v>
      </c>
      <c r="B290" s="36">
        <v>45941</v>
      </c>
      <c r="C290" s="1" t="s">
        <v>179</v>
      </c>
      <c r="D290" s="1" t="s">
        <v>205</v>
      </c>
      <c r="E290" s="1" t="s">
        <v>181</v>
      </c>
      <c r="F290" s="1" t="s">
        <v>183</v>
      </c>
      <c r="G290" s="1" t="s">
        <v>182</v>
      </c>
      <c r="H290" s="1" t="s">
        <v>183</v>
      </c>
      <c r="I290" s="1" t="s">
        <v>182</v>
      </c>
      <c r="J290" s="1" t="s">
        <v>183</v>
      </c>
      <c r="K290" s="1" t="s">
        <v>183</v>
      </c>
      <c r="L290" s="1" t="s">
        <v>183</v>
      </c>
      <c r="M290" s="1" t="s">
        <v>183</v>
      </c>
      <c r="N290" s="1" t="s">
        <v>183</v>
      </c>
      <c r="O290" s="1" t="s">
        <v>182</v>
      </c>
      <c r="P290" s="1" t="s">
        <v>183</v>
      </c>
      <c r="Q290" s="1" t="s">
        <v>183</v>
      </c>
      <c r="R290" s="1" t="s">
        <v>183</v>
      </c>
      <c r="S290" s="1" t="s">
        <v>182</v>
      </c>
      <c r="T290" s="1" t="s">
        <v>183</v>
      </c>
      <c r="U290" s="1" t="s">
        <v>183</v>
      </c>
      <c r="V290" s="1" t="s">
        <v>183</v>
      </c>
      <c r="W290" s="1" t="s">
        <v>182</v>
      </c>
      <c r="X290" s="1" t="s">
        <v>183</v>
      </c>
      <c r="Y290" s="1" t="s">
        <v>183</v>
      </c>
      <c r="Z290" s="1" t="s">
        <v>183</v>
      </c>
      <c r="AA290" s="1" t="s">
        <v>182</v>
      </c>
      <c r="AB290" s="1" t="s">
        <v>183</v>
      </c>
      <c r="AC290" s="1" t="s">
        <v>183</v>
      </c>
      <c r="AD290" s="1" t="s">
        <v>183</v>
      </c>
      <c r="AE290" s="1" t="s">
        <v>182</v>
      </c>
      <c r="AF290" s="1" t="s">
        <v>183</v>
      </c>
      <c r="AG290" s="1" t="s">
        <v>183</v>
      </c>
      <c r="AH290" s="1" t="s">
        <v>183</v>
      </c>
      <c r="AI290" s="1" t="s">
        <v>182</v>
      </c>
      <c r="AJ290" s="1" t="s">
        <v>183</v>
      </c>
      <c r="AK290" s="1" t="s">
        <v>183</v>
      </c>
      <c r="AL290" s="1" t="s">
        <v>183</v>
      </c>
      <c r="AM290" s="1" t="s">
        <v>182</v>
      </c>
      <c r="AN290" s="1" t="s">
        <v>183</v>
      </c>
      <c r="AO290" s="1" t="s">
        <v>183</v>
      </c>
      <c r="AP290" s="1" t="s">
        <v>183</v>
      </c>
      <c r="AQ290" s="1" t="s">
        <v>182</v>
      </c>
      <c r="AR290" s="1" t="s">
        <v>183</v>
      </c>
      <c r="AS290" s="1" t="s">
        <v>183</v>
      </c>
      <c r="AT290" s="1" t="s">
        <v>183</v>
      </c>
      <c r="AU290" s="1" t="s">
        <v>183</v>
      </c>
      <c r="AV290" s="1" t="s">
        <v>183</v>
      </c>
      <c r="AW290" s="1" t="s">
        <v>182</v>
      </c>
      <c r="AX290" s="1" t="s">
        <v>183</v>
      </c>
      <c r="AY290" s="1" t="s">
        <v>183</v>
      </c>
      <c r="AZ290" s="1" t="s">
        <v>183</v>
      </c>
      <c r="BA290" s="1" t="s">
        <v>182</v>
      </c>
      <c r="BB290" s="1" t="s">
        <v>183</v>
      </c>
      <c r="BC290" s="1" t="s">
        <v>183</v>
      </c>
      <c r="BE290" s="1" t="s">
        <v>179</v>
      </c>
      <c r="BF290" s="1" t="s">
        <v>185</v>
      </c>
    </row>
    <row r="291" spans="1:69" ht="13">
      <c r="A291" s="1" t="s">
        <v>576</v>
      </c>
      <c r="B291" s="60">
        <v>45944</v>
      </c>
      <c r="C291" s="61" t="s">
        <v>185</v>
      </c>
      <c r="D291" s="61" t="s">
        <v>192</v>
      </c>
      <c r="E291" s="61" t="s">
        <v>181</v>
      </c>
      <c r="F291" s="61" t="s">
        <v>183</v>
      </c>
      <c r="G291" s="61" t="s">
        <v>182</v>
      </c>
      <c r="H291" s="61" t="s">
        <v>182</v>
      </c>
      <c r="I291" s="61" t="s">
        <v>182</v>
      </c>
      <c r="J291" s="61" t="s">
        <v>182</v>
      </c>
      <c r="K291" s="61" t="s">
        <v>182</v>
      </c>
      <c r="L291" s="61" t="s">
        <v>182</v>
      </c>
      <c r="M291" s="61" t="s">
        <v>182</v>
      </c>
      <c r="N291" s="61" t="s">
        <v>182</v>
      </c>
      <c r="O291" s="61" t="s">
        <v>182</v>
      </c>
      <c r="P291" s="61" t="s">
        <v>183</v>
      </c>
      <c r="Q291" s="61" t="s">
        <v>182</v>
      </c>
      <c r="R291" s="61" t="s">
        <v>182</v>
      </c>
      <c r="S291" s="61" t="s">
        <v>182</v>
      </c>
      <c r="T291" s="61" t="s">
        <v>182</v>
      </c>
      <c r="U291" s="61" t="s">
        <v>182</v>
      </c>
      <c r="V291" s="61" t="s">
        <v>182</v>
      </c>
      <c r="W291" s="61" t="s">
        <v>182</v>
      </c>
      <c r="X291" s="61" t="s">
        <v>182</v>
      </c>
      <c r="Y291" s="61" t="s">
        <v>182</v>
      </c>
      <c r="Z291" s="61" t="s">
        <v>182</v>
      </c>
      <c r="AA291" s="61" t="s">
        <v>183</v>
      </c>
      <c r="AB291" s="61" t="s">
        <v>182</v>
      </c>
      <c r="AC291" s="61" t="s">
        <v>182</v>
      </c>
      <c r="AD291" s="61" t="s">
        <v>182</v>
      </c>
      <c r="AE291" s="61" t="s">
        <v>182</v>
      </c>
      <c r="AF291" s="61" t="s">
        <v>182</v>
      </c>
      <c r="AG291" s="61" t="s">
        <v>182</v>
      </c>
      <c r="AH291" s="61" t="s">
        <v>182</v>
      </c>
      <c r="AI291" s="61" t="s">
        <v>182</v>
      </c>
      <c r="AJ291" s="61" t="s">
        <v>183</v>
      </c>
      <c r="AK291" s="61" t="s">
        <v>182</v>
      </c>
      <c r="AL291" s="61" t="s">
        <v>182</v>
      </c>
      <c r="AM291" s="61" t="s">
        <v>182</v>
      </c>
      <c r="AN291" s="61" t="s">
        <v>182</v>
      </c>
      <c r="AO291" s="61" t="s">
        <v>182</v>
      </c>
      <c r="AP291" s="61" t="s">
        <v>182</v>
      </c>
      <c r="AQ291" s="61" t="s">
        <v>182</v>
      </c>
      <c r="AR291" s="61" t="s">
        <v>182</v>
      </c>
      <c r="AS291" s="61" t="s">
        <v>182</v>
      </c>
      <c r="AT291" s="61" t="s">
        <v>182</v>
      </c>
      <c r="AU291" s="61" t="s">
        <v>182</v>
      </c>
      <c r="AV291" s="61" t="s">
        <v>182</v>
      </c>
      <c r="AW291" s="61" t="s">
        <v>182</v>
      </c>
      <c r="AX291" s="61" t="s">
        <v>183</v>
      </c>
      <c r="AY291" s="61" t="s">
        <v>182</v>
      </c>
      <c r="AZ291" s="61" t="s">
        <v>182</v>
      </c>
      <c r="BA291" s="61" t="s">
        <v>182</v>
      </c>
      <c r="BB291" s="61" t="s">
        <v>182</v>
      </c>
      <c r="BC291" s="61" t="s">
        <v>182</v>
      </c>
      <c r="BD291" s="61" t="s">
        <v>577</v>
      </c>
      <c r="BE291" s="61" t="s">
        <v>179</v>
      </c>
      <c r="BF291" s="61" t="s">
        <v>149</v>
      </c>
      <c r="BG291" s="61"/>
      <c r="BH291" s="61"/>
      <c r="BI291" s="61"/>
      <c r="BJ291" s="61"/>
      <c r="BK291" s="61"/>
      <c r="BL291" s="61"/>
      <c r="BM291" s="61"/>
      <c r="BN291" s="61"/>
      <c r="BO291" s="61"/>
      <c r="BP291" s="61"/>
      <c r="BQ291" s="61"/>
    </row>
    <row r="292" spans="1:69" ht="13" customHeight="1">
      <c r="A292" s="1" t="s">
        <v>578</v>
      </c>
      <c r="B292" s="60">
        <v>45945</v>
      </c>
      <c r="C292" s="61" t="s">
        <v>188</v>
      </c>
      <c r="D292" s="61" t="s">
        <v>205</v>
      </c>
      <c r="E292" s="61" t="s">
        <v>181</v>
      </c>
      <c r="F292" s="61" t="s">
        <v>183</v>
      </c>
      <c r="G292" s="61" t="s">
        <v>183</v>
      </c>
      <c r="H292" s="61" t="s">
        <v>183</v>
      </c>
      <c r="I292" s="61" t="s">
        <v>183</v>
      </c>
      <c r="J292" s="61" t="s">
        <v>183</v>
      </c>
      <c r="K292" s="61" t="s">
        <v>183</v>
      </c>
      <c r="L292" s="61" t="s">
        <v>183</v>
      </c>
      <c r="M292" s="61" t="s">
        <v>183</v>
      </c>
      <c r="N292" s="61" t="s">
        <v>183</v>
      </c>
      <c r="O292" s="61" t="s">
        <v>183</v>
      </c>
      <c r="P292" s="61" t="s">
        <v>183</v>
      </c>
      <c r="Q292" s="61" t="s">
        <v>182</v>
      </c>
      <c r="R292" s="61" t="s">
        <v>183</v>
      </c>
      <c r="S292" s="61" t="s">
        <v>183</v>
      </c>
      <c r="T292" s="61" t="s">
        <v>182</v>
      </c>
      <c r="U292" s="61" t="s">
        <v>182</v>
      </c>
      <c r="V292" s="61" t="s">
        <v>182</v>
      </c>
      <c r="W292" s="61" t="s">
        <v>182</v>
      </c>
      <c r="X292" s="61" t="s">
        <v>183</v>
      </c>
      <c r="Y292" s="61" t="s">
        <v>183</v>
      </c>
      <c r="Z292" s="61" t="s">
        <v>183</v>
      </c>
      <c r="AA292" s="61" t="s">
        <v>183</v>
      </c>
      <c r="AB292" s="61" t="s">
        <v>183</v>
      </c>
      <c r="AC292" s="61" t="s">
        <v>183</v>
      </c>
      <c r="AD292" s="61" t="s">
        <v>182</v>
      </c>
      <c r="AE292" s="61" t="s">
        <v>183</v>
      </c>
      <c r="AF292" s="61" t="s">
        <v>183</v>
      </c>
      <c r="AG292" s="61" t="s">
        <v>183</v>
      </c>
      <c r="AH292" s="61" t="s">
        <v>182</v>
      </c>
      <c r="AI292" s="61" t="s">
        <v>183</v>
      </c>
      <c r="AJ292" s="61" t="s">
        <v>183</v>
      </c>
      <c r="AK292" s="61" t="s">
        <v>183</v>
      </c>
      <c r="AL292" s="61" t="s">
        <v>183</v>
      </c>
      <c r="AM292" s="61" t="s">
        <v>183</v>
      </c>
      <c r="AN292" s="61" t="s">
        <v>183</v>
      </c>
      <c r="AO292" s="61" t="s">
        <v>183</v>
      </c>
      <c r="AP292" s="61" t="s">
        <v>183</v>
      </c>
      <c r="AQ292" s="61" t="s">
        <v>183</v>
      </c>
      <c r="AR292" s="61" t="s">
        <v>182</v>
      </c>
      <c r="AS292" s="61" t="s">
        <v>183</v>
      </c>
      <c r="AT292" s="61" t="s">
        <v>183</v>
      </c>
      <c r="AU292" s="61" t="s">
        <v>183</v>
      </c>
      <c r="AV292" s="61" t="s">
        <v>183</v>
      </c>
      <c r="AW292" s="61" t="s">
        <v>183</v>
      </c>
      <c r="AX292" s="61" t="s">
        <v>183</v>
      </c>
      <c r="AY292" s="61" t="s">
        <v>183</v>
      </c>
      <c r="AZ292" s="61" t="s">
        <v>183</v>
      </c>
      <c r="BA292" s="61" t="s">
        <v>183</v>
      </c>
      <c r="BB292" s="61" t="s">
        <v>183</v>
      </c>
      <c r="BC292" s="61" t="s">
        <v>182</v>
      </c>
      <c r="BD292" s="61"/>
      <c r="BE292" s="61" t="s">
        <v>149</v>
      </c>
      <c r="BF292" s="61" t="s">
        <v>149</v>
      </c>
      <c r="BG292" s="61"/>
      <c r="BH292" s="61"/>
      <c r="BI292" s="61"/>
      <c r="BJ292" s="61"/>
      <c r="BK292" s="61"/>
      <c r="BL292" s="61"/>
      <c r="BM292" s="61"/>
      <c r="BN292" s="61"/>
      <c r="BO292" s="61"/>
      <c r="BP292" s="61"/>
      <c r="BQ292" s="61"/>
    </row>
    <row r="293" spans="1:69" ht="13" customHeight="1">
      <c r="A293" s="1" t="s">
        <v>579</v>
      </c>
      <c r="B293" s="60">
        <v>45934</v>
      </c>
      <c r="C293" s="61" t="s">
        <v>185</v>
      </c>
      <c r="D293" s="61" t="s">
        <v>192</v>
      </c>
      <c r="E293" s="61" t="s">
        <v>181</v>
      </c>
      <c r="F293" s="61" t="s">
        <v>182</v>
      </c>
      <c r="G293" s="61" t="s">
        <v>182</v>
      </c>
      <c r="H293" s="61" t="s">
        <v>182</v>
      </c>
      <c r="I293" s="61" t="s">
        <v>182</v>
      </c>
      <c r="J293" s="61" t="s">
        <v>183</v>
      </c>
      <c r="K293" s="61" t="s">
        <v>183</v>
      </c>
      <c r="L293" s="61" t="s">
        <v>183</v>
      </c>
      <c r="M293" s="61" t="s">
        <v>183</v>
      </c>
      <c r="N293" s="61" t="s">
        <v>183</v>
      </c>
      <c r="O293" s="61" t="s">
        <v>183</v>
      </c>
      <c r="P293" s="61" t="s">
        <v>183</v>
      </c>
      <c r="Q293" s="61" t="s">
        <v>183</v>
      </c>
      <c r="R293" s="61" t="s">
        <v>183</v>
      </c>
      <c r="S293" s="61" t="s">
        <v>183</v>
      </c>
      <c r="T293" s="61" t="s">
        <v>183</v>
      </c>
      <c r="U293" s="61" t="s">
        <v>183</v>
      </c>
      <c r="V293" s="61" t="s">
        <v>182</v>
      </c>
      <c r="W293" s="61" t="s">
        <v>182</v>
      </c>
      <c r="X293" s="61" t="s">
        <v>183</v>
      </c>
      <c r="Y293" s="61" t="s">
        <v>183</v>
      </c>
      <c r="Z293" s="61" t="s">
        <v>183</v>
      </c>
      <c r="AA293" s="61" t="s">
        <v>183</v>
      </c>
      <c r="AB293" s="61" t="s">
        <v>183</v>
      </c>
      <c r="AC293" s="61" t="s">
        <v>183</v>
      </c>
      <c r="AD293" s="61" t="s">
        <v>183</v>
      </c>
      <c r="AE293" s="61" t="s">
        <v>183</v>
      </c>
      <c r="AF293" s="61" t="s">
        <v>183</v>
      </c>
      <c r="AG293" s="61" t="s">
        <v>183</v>
      </c>
      <c r="AH293" s="61" t="s">
        <v>183</v>
      </c>
      <c r="AI293" s="61" t="s">
        <v>183</v>
      </c>
      <c r="AJ293" s="61" t="s">
        <v>183</v>
      </c>
      <c r="AK293" s="61" t="s">
        <v>183</v>
      </c>
      <c r="AL293" s="61" t="s">
        <v>183</v>
      </c>
      <c r="AM293" s="61" t="s">
        <v>183</v>
      </c>
      <c r="AN293" s="61" t="s">
        <v>183</v>
      </c>
      <c r="AO293" s="61" t="s">
        <v>183</v>
      </c>
      <c r="AP293" s="61" t="s">
        <v>183</v>
      </c>
      <c r="AQ293" s="61" t="s">
        <v>183</v>
      </c>
      <c r="AR293" s="61" t="s">
        <v>183</v>
      </c>
      <c r="AS293" s="61" t="s">
        <v>183</v>
      </c>
      <c r="AT293" s="61" t="s">
        <v>183</v>
      </c>
      <c r="AU293" s="61" t="s">
        <v>183</v>
      </c>
      <c r="AV293" s="61" t="s">
        <v>183</v>
      </c>
      <c r="AW293" s="61" t="s">
        <v>183</v>
      </c>
      <c r="AX293" s="61" t="s">
        <v>183</v>
      </c>
      <c r="AY293" s="61" t="s">
        <v>183</v>
      </c>
      <c r="AZ293" s="61" t="s">
        <v>183</v>
      </c>
      <c r="BA293" s="61" t="s">
        <v>183</v>
      </c>
      <c r="BB293" s="61" t="s">
        <v>183</v>
      </c>
      <c r="BC293" s="61" t="s">
        <v>183</v>
      </c>
      <c r="BD293" s="61"/>
      <c r="BE293" s="61" t="s">
        <v>149</v>
      </c>
      <c r="BF293" s="61" t="s">
        <v>149</v>
      </c>
      <c r="BG293" s="61"/>
      <c r="BH293" s="61"/>
      <c r="BI293" s="61"/>
      <c r="BJ293" s="61"/>
      <c r="BK293" s="61"/>
      <c r="BL293" s="61"/>
      <c r="BM293" s="61"/>
      <c r="BN293" s="61"/>
      <c r="BO293" s="61"/>
      <c r="BP293" s="61"/>
      <c r="BQ293" s="61"/>
    </row>
    <row r="294" spans="1:69" ht="13" customHeight="1">
      <c r="A294" s="1" t="s">
        <v>580</v>
      </c>
      <c r="B294" s="60"/>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c r="AK294" s="61"/>
      <c r="AL294" s="61"/>
      <c r="AM294" s="61"/>
      <c r="AN294" s="61"/>
      <c r="AO294" s="61"/>
      <c r="AP294" s="61"/>
      <c r="AQ294" s="61"/>
      <c r="AR294" s="61"/>
      <c r="AS294" s="61"/>
      <c r="AT294" s="61"/>
      <c r="AU294" s="61"/>
      <c r="AV294" s="61"/>
      <c r="AW294" s="61"/>
      <c r="AX294" s="61"/>
      <c r="AY294" s="61"/>
      <c r="AZ294" s="61"/>
      <c r="BA294" s="61"/>
      <c r="BB294" s="61"/>
      <c r="BC294" s="61"/>
      <c r="BD294" s="61"/>
      <c r="BE294" s="61"/>
      <c r="BF294" s="61"/>
      <c r="BG294" s="61"/>
      <c r="BH294" s="61"/>
      <c r="BI294" s="61"/>
      <c r="BJ294" s="61"/>
      <c r="BK294" s="61"/>
      <c r="BL294" s="61"/>
      <c r="BM294" s="61"/>
      <c r="BN294" s="61"/>
      <c r="BO294" s="61"/>
      <c r="BP294" s="61"/>
      <c r="BQ294" s="61"/>
    </row>
    <row r="295" spans="1:69" ht="13">
      <c r="A295" s="1" t="s">
        <v>581</v>
      </c>
      <c r="B295" s="36">
        <v>45951</v>
      </c>
      <c r="C295" s="1" t="s">
        <v>185</v>
      </c>
      <c r="D295" s="1" t="s">
        <v>205</v>
      </c>
      <c r="E295" s="1" t="s">
        <v>181</v>
      </c>
      <c r="F295" s="1" t="s">
        <v>183</v>
      </c>
      <c r="G295" s="1" t="s">
        <v>183</v>
      </c>
      <c r="H295" s="1" t="s">
        <v>182</v>
      </c>
      <c r="I295" s="1" t="s">
        <v>182</v>
      </c>
      <c r="J295" s="1" t="s">
        <v>183</v>
      </c>
      <c r="K295" s="1" t="s">
        <v>183</v>
      </c>
      <c r="L295" s="1" t="s">
        <v>182</v>
      </c>
      <c r="M295" s="1" t="s">
        <v>182</v>
      </c>
      <c r="N295" s="1" t="s">
        <v>182</v>
      </c>
      <c r="O295" s="1" t="s">
        <v>182</v>
      </c>
      <c r="P295" s="1" t="s">
        <v>182</v>
      </c>
      <c r="Q295" s="1" t="s">
        <v>183</v>
      </c>
      <c r="R295" s="1" t="s">
        <v>182</v>
      </c>
      <c r="S295" s="1" t="s">
        <v>182</v>
      </c>
      <c r="T295" s="1" t="s">
        <v>182</v>
      </c>
      <c r="U295" s="1" t="s">
        <v>182</v>
      </c>
      <c r="V295" s="1" t="s">
        <v>182</v>
      </c>
      <c r="W295" s="1" t="s">
        <v>182</v>
      </c>
      <c r="X295" s="1" t="s">
        <v>183</v>
      </c>
      <c r="Y295" s="1" t="s">
        <v>183</v>
      </c>
      <c r="Z295" s="1" t="s">
        <v>183</v>
      </c>
      <c r="AA295" s="1" t="s">
        <v>183</v>
      </c>
      <c r="AB295" s="1" t="s">
        <v>182</v>
      </c>
      <c r="AC295" s="1" t="s">
        <v>182</v>
      </c>
      <c r="AD295" s="1" t="s">
        <v>182</v>
      </c>
      <c r="AE295" s="1" t="s">
        <v>182</v>
      </c>
      <c r="AF295" s="1" t="s">
        <v>182</v>
      </c>
      <c r="AG295" s="1" t="s">
        <v>182</v>
      </c>
      <c r="AH295" s="1" t="s">
        <v>182</v>
      </c>
      <c r="AI295" s="1" t="s">
        <v>182</v>
      </c>
      <c r="AJ295" s="1" t="s">
        <v>183</v>
      </c>
      <c r="AK295" s="1" t="s">
        <v>183</v>
      </c>
      <c r="AL295" s="1" t="s">
        <v>182</v>
      </c>
      <c r="AM295" s="1" t="s">
        <v>182</v>
      </c>
      <c r="AN295" s="1" t="s">
        <v>182</v>
      </c>
      <c r="AO295" s="1" t="s">
        <v>182</v>
      </c>
      <c r="AP295" s="1" t="s">
        <v>183</v>
      </c>
      <c r="AQ295" s="1" t="s">
        <v>183</v>
      </c>
      <c r="AR295" s="1" t="s">
        <v>183</v>
      </c>
      <c r="AS295" s="1" t="s">
        <v>183</v>
      </c>
      <c r="AT295" s="1" t="s">
        <v>182</v>
      </c>
      <c r="AU295" s="1" t="s">
        <v>182</v>
      </c>
      <c r="AV295" s="1" t="s">
        <v>182</v>
      </c>
      <c r="AW295" s="1" t="s">
        <v>182</v>
      </c>
      <c r="AX295" s="1" t="s">
        <v>183</v>
      </c>
      <c r="AY295" s="1" t="s">
        <v>183</v>
      </c>
      <c r="AZ295" s="1" t="s">
        <v>183</v>
      </c>
      <c r="BA295" s="1" t="s">
        <v>183</v>
      </c>
      <c r="BB295" s="1" t="s">
        <v>183</v>
      </c>
      <c r="BC295" s="1" t="s">
        <v>183</v>
      </c>
      <c r="BD295" s="1" t="s">
        <v>582</v>
      </c>
      <c r="BE295" s="1" t="s">
        <v>179</v>
      </c>
      <c r="BF295" s="1" t="s">
        <v>188</v>
      </c>
    </row>
    <row r="296" spans="1:69" ht="13" customHeight="1">
      <c r="A296" s="1" t="s">
        <v>583</v>
      </c>
      <c r="B296" s="36">
        <v>45945</v>
      </c>
      <c r="C296" s="1" t="s">
        <v>188</v>
      </c>
      <c r="D296" s="1" t="s">
        <v>192</v>
      </c>
      <c r="E296" s="1" t="s">
        <v>181</v>
      </c>
      <c r="F296" s="1" t="s">
        <v>182</v>
      </c>
      <c r="G296" s="1" t="s">
        <v>182</v>
      </c>
      <c r="H296" s="1" t="s">
        <v>183</v>
      </c>
      <c r="I296" s="1" t="s">
        <v>183</v>
      </c>
      <c r="J296" s="1" t="s">
        <v>182</v>
      </c>
      <c r="K296" s="1" t="s">
        <v>182</v>
      </c>
      <c r="L296" s="1" t="s">
        <v>183</v>
      </c>
      <c r="M296" s="1" t="s">
        <v>183</v>
      </c>
      <c r="N296" s="1" t="s">
        <v>182</v>
      </c>
      <c r="O296" s="1" t="s">
        <v>182</v>
      </c>
      <c r="P296" s="1" t="s">
        <v>182</v>
      </c>
      <c r="Q296" s="1" t="s">
        <v>182</v>
      </c>
      <c r="R296" s="1" t="s">
        <v>182</v>
      </c>
      <c r="S296" s="1" t="s">
        <v>182</v>
      </c>
      <c r="T296" s="1" t="s">
        <v>183</v>
      </c>
      <c r="U296" s="1" t="s">
        <v>183</v>
      </c>
      <c r="V296" s="1" t="s">
        <v>182</v>
      </c>
      <c r="W296" s="1" t="s">
        <v>182</v>
      </c>
      <c r="X296" s="1" t="s">
        <v>183</v>
      </c>
      <c r="Y296" s="1" t="s">
        <v>183</v>
      </c>
      <c r="Z296" s="1" t="s">
        <v>182</v>
      </c>
      <c r="AA296" s="1" t="s">
        <v>182</v>
      </c>
      <c r="AB296" s="1" t="s">
        <v>183</v>
      </c>
      <c r="AC296" s="1" t="s">
        <v>183</v>
      </c>
      <c r="AD296" s="1" t="s">
        <v>182</v>
      </c>
      <c r="AE296" s="1" t="s">
        <v>182</v>
      </c>
      <c r="AF296" s="1" t="s">
        <v>183</v>
      </c>
      <c r="AG296" s="1" t="s">
        <v>183</v>
      </c>
      <c r="AH296" s="1" t="s">
        <v>182</v>
      </c>
      <c r="AI296" s="1" t="s">
        <v>182</v>
      </c>
      <c r="AJ296" s="1" t="s">
        <v>183</v>
      </c>
      <c r="AK296" s="1" t="s">
        <v>183</v>
      </c>
      <c r="AL296" s="1" t="s">
        <v>182</v>
      </c>
      <c r="AM296" s="1" t="s">
        <v>182</v>
      </c>
      <c r="AN296" s="1" t="s">
        <v>183</v>
      </c>
      <c r="AO296" s="1" t="s">
        <v>183</v>
      </c>
      <c r="AP296" s="1" t="s">
        <v>182</v>
      </c>
      <c r="AQ296" s="1" t="s">
        <v>182</v>
      </c>
      <c r="AR296" s="1" t="s">
        <v>183</v>
      </c>
      <c r="AS296" s="1" t="s">
        <v>183</v>
      </c>
      <c r="AT296" s="1" t="s">
        <v>182</v>
      </c>
      <c r="AU296" s="1" t="s">
        <v>182</v>
      </c>
      <c r="AV296" s="1" t="s">
        <v>182</v>
      </c>
      <c r="AW296" s="1" t="s">
        <v>182</v>
      </c>
      <c r="AX296" s="1" t="s">
        <v>182</v>
      </c>
      <c r="AY296" s="1" t="s">
        <v>182</v>
      </c>
      <c r="AZ296" s="1" t="s">
        <v>183</v>
      </c>
      <c r="BA296" s="1" t="s">
        <v>183</v>
      </c>
      <c r="BB296" s="1" t="s">
        <v>182</v>
      </c>
      <c r="BC296" s="1" t="s">
        <v>182</v>
      </c>
      <c r="BE296" s="1" t="s">
        <v>188</v>
      </c>
      <c r="BF296" s="1" t="s">
        <v>188</v>
      </c>
    </row>
    <row r="297" spans="1:69" ht="13" customHeight="1">
      <c r="A297" s="1" t="s">
        <v>584</v>
      </c>
      <c r="B297" s="36">
        <v>45933</v>
      </c>
      <c r="C297" s="1" t="s">
        <v>185</v>
      </c>
      <c r="D297" s="1" t="s">
        <v>205</v>
      </c>
      <c r="E297" s="1" t="s">
        <v>181</v>
      </c>
      <c r="F297" s="1" t="s">
        <v>183</v>
      </c>
      <c r="G297" s="1" t="s">
        <v>182</v>
      </c>
      <c r="H297" s="1" t="s">
        <v>183</v>
      </c>
      <c r="I297" s="1" t="s">
        <v>182</v>
      </c>
      <c r="J297" s="1" t="s">
        <v>183</v>
      </c>
      <c r="K297" s="1" t="s">
        <v>182</v>
      </c>
      <c r="L297" s="1" t="s">
        <v>183</v>
      </c>
      <c r="M297" s="1" t="s">
        <v>182</v>
      </c>
      <c r="N297" s="1" t="s">
        <v>183</v>
      </c>
      <c r="O297" s="1" t="s">
        <v>182</v>
      </c>
      <c r="P297" s="1" t="s">
        <v>182</v>
      </c>
      <c r="Q297" s="1" t="s">
        <v>182</v>
      </c>
      <c r="R297" s="1" t="s">
        <v>182</v>
      </c>
      <c r="S297" s="1" t="s">
        <v>182</v>
      </c>
      <c r="T297" s="1" t="s">
        <v>182</v>
      </c>
      <c r="U297" s="1" t="s">
        <v>182</v>
      </c>
      <c r="V297" s="1" t="s">
        <v>182</v>
      </c>
      <c r="W297" s="1" t="s">
        <v>182</v>
      </c>
      <c r="X297" s="1" t="s">
        <v>182</v>
      </c>
      <c r="Y297" s="1" t="s">
        <v>182</v>
      </c>
      <c r="Z297" s="1" t="s">
        <v>182</v>
      </c>
      <c r="AA297" s="1" t="s">
        <v>182</v>
      </c>
      <c r="AB297" s="1" t="s">
        <v>183</v>
      </c>
      <c r="AC297" s="1" t="s">
        <v>182</v>
      </c>
      <c r="AD297" s="1" t="s">
        <v>183</v>
      </c>
      <c r="AE297" s="1" t="s">
        <v>182</v>
      </c>
      <c r="AF297" s="1" t="s">
        <v>183</v>
      </c>
      <c r="AG297" s="1" t="s">
        <v>182</v>
      </c>
      <c r="AH297" s="1" t="s">
        <v>183</v>
      </c>
      <c r="AI297" s="1" t="s">
        <v>182</v>
      </c>
      <c r="AJ297" s="1" t="s">
        <v>182</v>
      </c>
      <c r="AK297" s="1" t="s">
        <v>182</v>
      </c>
      <c r="AL297" s="1" t="s">
        <v>183</v>
      </c>
      <c r="AM297" s="1" t="s">
        <v>182</v>
      </c>
      <c r="AN297" s="1" t="s">
        <v>183</v>
      </c>
      <c r="AO297" s="1" t="s">
        <v>182</v>
      </c>
      <c r="AP297" s="1" t="s">
        <v>183</v>
      </c>
      <c r="AQ297" s="1" t="s">
        <v>182</v>
      </c>
      <c r="AR297" s="1" t="s">
        <v>182</v>
      </c>
      <c r="AS297" s="1" t="s">
        <v>182</v>
      </c>
      <c r="AT297" s="1" t="s">
        <v>182</v>
      </c>
      <c r="AU297" s="1" t="s">
        <v>182</v>
      </c>
      <c r="AV297" s="1" t="s">
        <v>182</v>
      </c>
      <c r="AW297" s="1" t="s">
        <v>182</v>
      </c>
      <c r="AX297" s="1" t="s">
        <v>183</v>
      </c>
      <c r="AY297" s="1" t="s">
        <v>182</v>
      </c>
      <c r="AZ297" s="1" t="s">
        <v>183</v>
      </c>
      <c r="BA297" s="1" t="s">
        <v>182</v>
      </c>
      <c r="BB297" s="1" t="s">
        <v>183</v>
      </c>
      <c r="BC297" s="1" t="s">
        <v>182</v>
      </c>
      <c r="BE297" s="1" t="s">
        <v>149</v>
      </c>
      <c r="BF297" s="1" t="s">
        <v>149</v>
      </c>
    </row>
    <row r="298" spans="1:69" ht="13">
      <c r="A298" s="1" t="s">
        <v>585</v>
      </c>
      <c r="B298" s="36">
        <v>45936</v>
      </c>
      <c r="C298" s="1" t="s">
        <v>185</v>
      </c>
      <c r="D298" s="1" t="s">
        <v>224</v>
      </c>
      <c r="E298" s="1" t="s">
        <v>181</v>
      </c>
      <c r="F298" s="1" t="s">
        <v>182</v>
      </c>
      <c r="G298" s="1" t="s">
        <v>183</v>
      </c>
      <c r="H298" s="1" t="s">
        <v>183</v>
      </c>
      <c r="I298" s="1" t="s">
        <v>183</v>
      </c>
      <c r="J298" s="1" t="s">
        <v>183</v>
      </c>
      <c r="K298" s="1" t="s">
        <v>183</v>
      </c>
      <c r="L298" s="1" t="s">
        <v>183</v>
      </c>
      <c r="M298" s="1" t="s">
        <v>183</v>
      </c>
      <c r="N298" s="1" t="s">
        <v>183</v>
      </c>
      <c r="O298" s="1" t="s">
        <v>183</v>
      </c>
      <c r="P298" s="1" t="s">
        <v>182</v>
      </c>
      <c r="Q298" s="1" t="s">
        <v>182</v>
      </c>
      <c r="R298" s="1" t="s">
        <v>182</v>
      </c>
      <c r="S298" s="1" t="s">
        <v>182</v>
      </c>
      <c r="T298" s="1" t="s">
        <v>182</v>
      </c>
      <c r="U298" s="1" t="s">
        <v>182</v>
      </c>
      <c r="V298" s="1" t="s">
        <v>182</v>
      </c>
      <c r="W298" s="1" t="s">
        <v>183</v>
      </c>
      <c r="X298" s="1" t="s">
        <v>183</v>
      </c>
      <c r="Y298" s="1" t="s">
        <v>183</v>
      </c>
      <c r="Z298" s="1" t="s">
        <v>183</v>
      </c>
      <c r="AA298" s="1" t="s">
        <v>183</v>
      </c>
      <c r="AB298" s="1" t="s">
        <v>183</v>
      </c>
      <c r="AC298" s="1" t="s">
        <v>183</v>
      </c>
      <c r="AD298" s="1" t="s">
        <v>182</v>
      </c>
      <c r="AE298" s="1" t="s">
        <v>182</v>
      </c>
      <c r="AF298" s="1" t="s">
        <v>183</v>
      </c>
      <c r="AG298" s="1" t="s">
        <v>183</v>
      </c>
      <c r="AH298" s="1" t="s">
        <v>183</v>
      </c>
      <c r="AI298" s="1" t="s">
        <v>183</v>
      </c>
      <c r="AJ298" s="1" t="s">
        <v>183</v>
      </c>
      <c r="AK298" s="1" t="s">
        <v>183</v>
      </c>
      <c r="AL298" s="1" t="s">
        <v>183</v>
      </c>
      <c r="AM298" s="1" t="s">
        <v>182</v>
      </c>
      <c r="AN298" s="1" t="s">
        <v>183</v>
      </c>
      <c r="AO298" s="1" t="s">
        <v>183</v>
      </c>
      <c r="AP298" s="1" t="s">
        <v>182</v>
      </c>
      <c r="AQ298" s="1" t="s">
        <v>183</v>
      </c>
      <c r="AR298" s="1" t="s">
        <v>183</v>
      </c>
      <c r="AS298" s="1" t="s">
        <v>183</v>
      </c>
      <c r="AT298" s="1" t="s">
        <v>182</v>
      </c>
      <c r="AU298" s="1" t="s">
        <v>182</v>
      </c>
      <c r="AV298" s="1" t="s">
        <v>182</v>
      </c>
      <c r="AW298" s="1" t="s">
        <v>182</v>
      </c>
      <c r="AX298" s="1" t="s">
        <v>183</v>
      </c>
      <c r="AY298" s="1" t="s">
        <v>183</v>
      </c>
      <c r="AZ298" s="1" t="s">
        <v>182</v>
      </c>
      <c r="BA298" s="1" t="s">
        <v>182</v>
      </c>
      <c r="BB298" s="1" t="s">
        <v>183</v>
      </c>
      <c r="BC298" s="1" t="s">
        <v>183</v>
      </c>
      <c r="BD298" s="1" t="s">
        <v>586</v>
      </c>
      <c r="BE298" s="1" t="s">
        <v>179</v>
      </c>
      <c r="BF298" s="1" t="s">
        <v>149</v>
      </c>
    </row>
    <row r="299" spans="1:69" ht="13" customHeight="1">
      <c r="A299" s="1" t="s">
        <v>587</v>
      </c>
      <c r="B299" s="36">
        <v>45935</v>
      </c>
      <c r="C299" s="1" t="s">
        <v>185</v>
      </c>
      <c r="D299" s="1" t="s">
        <v>192</v>
      </c>
      <c r="E299" s="1" t="s">
        <v>181</v>
      </c>
      <c r="F299" s="1" t="s">
        <v>183</v>
      </c>
      <c r="G299" s="1" t="s">
        <v>183</v>
      </c>
      <c r="H299" s="1" t="s">
        <v>182</v>
      </c>
      <c r="I299" s="1" t="s">
        <v>182</v>
      </c>
      <c r="J299" s="1" t="s">
        <v>183</v>
      </c>
      <c r="K299" s="1" t="s">
        <v>183</v>
      </c>
      <c r="L299" s="1" t="s">
        <v>182</v>
      </c>
      <c r="M299" s="1" t="s">
        <v>182</v>
      </c>
      <c r="N299" s="1" t="s">
        <v>182</v>
      </c>
      <c r="O299" s="1" t="s">
        <v>182</v>
      </c>
      <c r="P299" s="1" t="s">
        <v>183</v>
      </c>
      <c r="Q299" s="1" t="s">
        <v>183</v>
      </c>
      <c r="R299" s="1" t="s">
        <v>182</v>
      </c>
      <c r="S299" s="1" t="s">
        <v>182</v>
      </c>
      <c r="T299" s="1" t="s">
        <v>182</v>
      </c>
      <c r="U299" s="1" t="s">
        <v>182</v>
      </c>
      <c r="V299" s="1" t="s">
        <v>182</v>
      </c>
      <c r="W299" s="1" t="s">
        <v>182</v>
      </c>
      <c r="X299" s="1" t="s">
        <v>182</v>
      </c>
      <c r="Y299" s="1" t="s">
        <v>182</v>
      </c>
      <c r="Z299" s="1" t="s">
        <v>182</v>
      </c>
      <c r="AA299" s="1" t="s">
        <v>182</v>
      </c>
      <c r="AB299" s="1" t="s">
        <v>182</v>
      </c>
      <c r="AC299" s="1" t="s">
        <v>182</v>
      </c>
      <c r="AD299" s="1" t="s">
        <v>183</v>
      </c>
      <c r="AE299" s="1" t="s">
        <v>183</v>
      </c>
      <c r="AF299" s="1" t="s">
        <v>182</v>
      </c>
      <c r="AG299" s="1" t="s">
        <v>182</v>
      </c>
      <c r="AH299" s="1" t="s">
        <v>183</v>
      </c>
      <c r="AI299" s="1" t="s">
        <v>183</v>
      </c>
      <c r="AJ299" s="1" t="s">
        <v>182</v>
      </c>
      <c r="AK299" s="1" t="s">
        <v>182</v>
      </c>
      <c r="AL299" s="1" t="s">
        <v>183</v>
      </c>
      <c r="AM299" s="1" t="s">
        <v>182</v>
      </c>
      <c r="AN299" s="1" t="s">
        <v>183</v>
      </c>
      <c r="AO299" s="1" t="s">
        <v>183</v>
      </c>
      <c r="AP299" s="1" t="s">
        <v>182</v>
      </c>
      <c r="AQ299" s="1" t="s">
        <v>182</v>
      </c>
      <c r="AR299" s="1" t="s">
        <v>183</v>
      </c>
      <c r="AS299" s="1" t="s">
        <v>183</v>
      </c>
      <c r="AT299" s="1" t="s">
        <v>182</v>
      </c>
      <c r="AU299" s="1" t="s">
        <v>182</v>
      </c>
      <c r="AV299" s="1" t="s">
        <v>183</v>
      </c>
      <c r="AW299" s="1" t="s">
        <v>183</v>
      </c>
      <c r="AX299" s="1" t="s">
        <v>182</v>
      </c>
      <c r="AY299" s="1" t="s">
        <v>182</v>
      </c>
      <c r="AZ299" s="1" t="s">
        <v>183</v>
      </c>
      <c r="BA299" s="1" t="s">
        <v>183</v>
      </c>
      <c r="BB299" s="1" t="s">
        <v>182</v>
      </c>
      <c r="BC299" s="1" t="s">
        <v>182</v>
      </c>
      <c r="BE299" s="1" t="s">
        <v>588</v>
      </c>
      <c r="BF299" s="1" t="s">
        <v>588</v>
      </c>
    </row>
    <row r="300" spans="1:69" ht="13">
      <c r="A300" s="1" t="s">
        <v>589</v>
      </c>
      <c r="B300" s="60">
        <v>45944</v>
      </c>
      <c r="C300" s="61" t="s">
        <v>185</v>
      </c>
      <c r="D300" s="61" t="s">
        <v>187</v>
      </c>
      <c r="E300" s="61" t="s">
        <v>181</v>
      </c>
      <c r="F300" s="61" t="s">
        <v>183</v>
      </c>
      <c r="G300" s="61" t="s">
        <v>183</v>
      </c>
      <c r="H300" s="61" t="s">
        <v>183</v>
      </c>
      <c r="I300" s="61" t="s">
        <v>183</v>
      </c>
      <c r="J300" s="61" t="s">
        <v>183</v>
      </c>
      <c r="K300" s="61" t="s">
        <v>183</v>
      </c>
      <c r="L300" s="61" t="s">
        <v>182</v>
      </c>
      <c r="M300" s="61" t="s">
        <v>182</v>
      </c>
      <c r="N300" s="61" t="s">
        <v>182</v>
      </c>
      <c r="O300" s="61" t="s">
        <v>183</v>
      </c>
      <c r="P300" s="61" t="s">
        <v>182</v>
      </c>
      <c r="Q300" s="61" t="s">
        <v>182</v>
      </c>
      <c r="R300" s="61" t="s">
        <v>182</v>
      </c>
      <c r="S300" s="61" t="s">
        <v>182</v>
      </c>
      <c r="T300" s="61" t="s">
        <v>183</v>
      </c>
      <c r="U300" s="61" t="s">
        <v>183</v>
      </c>
      <c r="V300" s="61" t="s">
        <v>182</v>
      </c>
      <c r="W300" s="61" t="s">
        <v>182</v>
      </c>
      <c r="X300" s="61" t="s">
        <v>182</v>
      </c>
      <c r="Y300" s="61" t="s">
        <v>182</v>
      </c>
      <c r="Z300" s="61" t="s">
        <v>182</v>
      </c>
      <c r="AA300" s="61" t="s">
        <v>182</v>
      </c>
      <c r="AB300" s="61" t="s">
        <v>182</v>
      </c>
      <c r="AC300" s="61" t="s">
        <v>182</v>
      </c>
      <c r="AD300" s="61" t="s">
        <v>182</v>
      </c>
      <c r="AE300" s="61" t="s">
        <v>183</v>
      </c>
      <c r="AF300" s="61" t="s">
        <v>183</v>
      </c>
      <c r="AG300" s="61" t="s">
        <v>183</v>
      </c>
      <c r="AH300" s="61" t="s">
        <v>182</v>
      </c>
      <c r="AI300" s="61" t="s">
        <v>182</v>
      </c>
      <c r="AJ300" s="61" t="s">
        <v>183</v>
      </c>
      <c r="AK300" s="61" t="s">
        <v>183</v>
      </c>
      <c r="AL300" s="61" t="s">
        <v>183</v>
      </c>
      <c r="AM300" s="61" t="s">
        <v>183</v>
      </c>
      <c r="AN300" s="61" t="s">
        <v>183</v>
      </c>
      <c r="AO300" s="61" t="s">
        <v>182</v>
      </c>
      <c r="AP300" s="61" t="s">
        <v>182</v>
      </c>
      <c r="AQ300" s="61" t="s">
        <v>182</v>
      </c>
      <c r="AR300" s="61" t="s">
        <v>183</v>
      </c>
      <c r="AS300" s="61" t="s">
        <v>182</v>
      </c>
      <c r="AT300" s="61" t="s">
        <v>182</v>
      </c>
      <c r="AU300" s="61" t="s">
        <v>182</v>
      </c>
      <c r="AV300" s="61" t="s">
        <v>183</v>
      </c>
      <c r="AW300" s="61" t="s">
        <v>183</v>
      </c>
      <c r="AX300" s="61" t="s">
        <v>182</v>
      </c>
      <c r="AY300" s="61" t="s">
        <v>182</v>
      </c>
      <c r="AZ300" s="61" t="s">
        <v>183</v>
      </c>
      <c r="BA300" s="61" t="s">
        <v>183</v>
      </c>
      <c r="BB300" s="61" t="s">
        <v>182</v>
      </c>
      <c r="BC300" s="61" t="s">
        <v>182</v>
      </c>
      <c r="BD300" s="61" t="s">
        <v>590</v>
      </c>
      <c r="BE300" s="61" t="s">
        <v>149</v>
      </c>
      <c r="BF300" s="61" t="s">
        <v>149</v>
      </c>
      <c r="BG300" s="61"/>
      <c r="BH300" s="61"/>
      <c r="BI300" s="61"/>
      <c r="BJ300" s="61"/>
      <c r="BK300" s="61"/>
      <c r="BL300" s="61"/>
      <c r="BM300" s="61"/>
      <c r="BN300" s="61"/>
      <c r="BO300" s="61"/>
      <c r="BP300" s="61"/>
      <c r="BQ300" s="61"/>
    </row>
    <row r="301" spans="1:69" ht="13" customHeight="1">
      <c r="A301" s="1" t="s">
        <v>591</v>
      </c>
      <c r="B301" s="60">
        <v>45933</v>
      </c>
      <c r="C301" s="61" t="s">
        <v>185</v>
      </c>
      <c r="D301" s="61" t="s">
        <v>187</v>
      </c>
      <c r="E301" s="61" t="s">
        <v>181</v>
      </c>
      <c r="F301" s="61" t="s">
        <v>182</v>
      </c>
      <c r="G301" s="61" t="s">
        <v>182</v>
      </c>
      <c r="H301" s="61" t="s">
        <v>182</v>
      </c>
      <c r="I301" s="61" t="s">
        <v>182</v>
      </c>
      <c r="J301" s="61" t="s">
        <v>182</v>
      </c>
      <c r="K301" s="61" t="s">
        <v>182</v>
      </c>
      <c r="L301" s="61" t="s">
        <v>183</v>
      </c>
      <c r="M301" s="61" t="s">
        <v>183</v>
      </c>
      <c r="N301" s="61" t="s">
        <v>183</v>
      </c>
      <c r="O301" s="61" t="s">
        <v>183</v>
      </c>
      <c r="P301" s="61" t="s">
        <v>183</v>
      </c>
      <c r="Q301" s="61" t="s">
        <v>183</v>
      </c>
      <c r="R301" s="61" t="s">
        <v>183</v>
      </c>
      <c r="S301" s="61" t="s">
        <v>183</v>
      </c>
      <c r="T301" s="61" t="s">
        <v>182</v>
      </c>
      <c r="U301" s="61" t="s">
        <v>182</v>
      </c>
      <c r="V301" s="61" t="s">
        <v>182</v>
      </c>
      <c r="W301" s="61" t="s">
        <v>182</v>
      </c>
      <c r="X301" s="61" t="s">
        <v>183</v>
      </c>
      <c r="Y301" s="61" t="s">
        <v>183</v>
      </c>
      <c r="Z301" s="61" t="s">
        <v>183</v>
      </c>
      <c r="AA301" s="61" t="s">
        <v>183</v>
      </c>
      <c r="AB301" s="61" t="s">
        <v>183</v>
      </c>
      <c r="AC301" s="61" t="s">
        <v>183</v>
      </c>
      <c r="AD301" s="61" t="s">
        <v>183</v>
      </c>
      <c r="AE301" s="61" t="s">
        <v>183</v>
      </c>
      <c r="AF301" s="61" t="s">
        <v>183</v>
      </c>
      <c r="AG301" s="61" t="s">
        <v>183</v>
      </c>
      <c r="AH301" s="61" t="s">
        <v>182</v>
      </c>
      <c r="AI301" s="61" t="s">
        <v>182</v>
      </c>
      <c r="AJ301" s="61" t="s">
        <v>183</v>
      </c>
      <c r="AK301" s="61" t="s">
        <v>183</v>
      </c>
      <c r="AL301" s="61" t="s">
        <v>183</v>
      </c>
      <c r="AM301" s="61" t="s">
        <v>183</v>
      </c>
      <c r="AN301" s="61" t="s">
        <v>183</v>
      </c>
      <c r="AO301" s="61" t="s">
        <v>183</v>
      </c>
      <c r="AP301" s="61" t="s">
        <v>183</v>
      </c>
      <c r="AQ301" s="61" t="s">
        <v>183</v>
      </c>
      <c r="AR301" s="61" t="s">
        <v>182</v>
      </c>
      <c r="AS301" s="61" t="s">
        <v>182</v>
      </c>
      <c r="AT301" s="61" t="s">
        <v>183</v>
      </c>
      <c r="AU301" s="61" t="s">
        <v>183</v>
      </c>
      <c r="AV301" s="61" t="s">
        <v>183</v>
      </c>
      <c r="AW301" s="61" t="s">
        <v>183</v>
      </c>
      <c r="AX301" s="61" t="s">
        <v>183</v>
      </c>
      <c r="AY301" s="61" t="s">
        <v>183</v>
      </c>
      <c r="AZ301" s="61" t="s">
        <v>183</v>
      </c>
      <c r="BA301" s="61" t="s">
        <v>183</v>
      </c>
      <c r="BB301" s="61" t="s">
        <v>183</v>
      </c>
      <c r="BC301" s="61" t="s">
        <v>183</v>
      </c>
      <c r="BD301" s="61"/>
      <c r="BE301" s="61" t="s">
        <v>179</v>
      </c>
      <c r="BF301" s="61" t="s">
        <v>188</v>
      </c>
      <c r="BG301" s="61"/>
      <c r="BH301" s="61"/>
      <c r="BI301" s="61"/>
      <c r="BJ301" s="61"/>
      <c r="BK301" s="61"/>
      <c r="BL301" s="61"/>
      <c r="BM301" s="61"/>
      <c r="BN301" s="61"/>
      <c r="BO301" s="61"/>
      <c r="BP301" s="61"/>
      <c r="BQ301" s="61"/>
    </row>
    <row r="302" spans="1:69" ht="13">
      <c r="A302" s="1" t="s">
        <v>592</v>
      </c>
      <c r="B302" s="36">
        <v>45951</v>
      </c>
      <c r="C302" s="1" t="s">
        <v>185</v>
      </c>
      <c r="D302" s="1" t="s">
        <v>192</v>
      </c>
      <c r="E302" s="1" t="s">
        <v>181</v>
      </c>
      <c r="F302" s="1" t="s">
        <v>183</v>
      </c>
      <c r="G302" s="1" t="s">
        <v>183</v>
      </c>
      <c r="H302" s="1" t="s">
        <v>182</v>
      </c>
      <c r="I302" s="1" t="s">
        <v>182</v>
      </c>
      <c r="J302" s="1" t="s">
        <v>183</v>
      </c>
      <c r="K302" s="1" t="s">
        <v>183</v>
      </c>
      <c r="L302" s="1" t="s">
        <v>182</v>
      </c>
      <c r="M302" s="1" t="s">
        <v>182</v>
      </c>
      <c r="N302" s="1" t="s">
        <v>182</v>
      </c>
      <c r="O302" s="1" t="s">
        <v>182</v>
      </c>
      <c r="P302" s="1" t="s">
        <v>182</v>
      </c>
      <c r="Q302" s="1" t="s">
        <v>183</v>
      </c>
      <c r="R302" s="1" t="s">
        <v>182</v>
      </c>
      <c r="S302" s="1" t="s">
        <v>182</v>
      </c>
      <c r="T302" s="1" t="s">
        <v>182</v>
      </c>
      <c r="U302" s="1" t="s">
        <v>182</v>
      </c>
      <c r="V302" s="1" t="s">
        <v>182</v>
      </c>
      <c r="W302" s="1" t="s">
        <v>182</v>
      </c>
      <c r="X302" s="1" t="s">
        <v>183</v>
      </c>
      <c r="Y302" s="1" t="s">
        <v>183</v>
      </c>
      <c r="Z302" s="1" t="s">
        <v>183</v>
      </c>
      <c r="AA302" s="1" t="s">
        <v>183</v>
      </c>
      <c r="AB302" s="1" t="s">
        <v>182</v>
      </c>
      <c r="AC302" s="1" t="s">
        <v>182</v>
      </c>
      <c r="AD302" s="1" t="s">
        <v>182</v>
      </c>
      <c r="AE302" s="1" t="s">
        <v>182</v>
      </c>
      <c r="AF302" s="1" t="s">
        <v>182</v>
      </c>
      <c r="AG302" s="1" t="s">
        <v>182</v>
      </c>
      <c r="AH302" s="1" t="s">
        <v>182</v>
      </c>
      <c r="AI302" s="1" t="s">
        <v>182</v>
      </c>
      <c r="AJ302" s="1" t="s">
        <v>183</v>
      </c>
      <c r="AK302" s="1" t="s">
        <v>183</v>
      </c>
      <c r="AL302" s="1" t="s">
        <v>182</v>
      </c>
      <c r="AM302" s="1" t="s">
        <v>182</v>
      </c>
      <c r="AN302" s="1" t="s">
        <v>182</v>
      </c>
      <c r="AO302" s="1" t="s">
        <v>182</v>
      </c>
      <c r="AP302" s="1" t="s">
        <v>183</v>
      </c>
      <c r="AQ302" s="1" t="s">
        <v>183</v>
      </c>
      <c r="AR302" s="1" t="s">
        <v>183</v>
      </c>
      <c r="AS302" s="1" t="s">
        <v>183</v>
      </c>
      <c r="AT302" s="1" t="s">
        <v>183</v>
      </c>
      <c r="AU302" s="1" t="s">
        <v>183</v>
      </c>
      <c r="AV302" s="1" t="s">
        <v>182</v>
      </c>
      <c r="AW302" s="1" t="s">
        <v>182</v>
      </c>
      <c r="AX302" s="1" t="s">
        <v>183</v>
      </c>
      <c r="AY302" s="1" t="s">
        <v>183</v>
      </c>
      <c r="AZ302" s="1" t="s">
        <v>183</v>
      </c>
      <c r="BA302" s="1" t="s">
        <v>183</v>
      </c>
      <c r="BB302" s="1" t="s">
        <v>183</v>
      </c>
      <c r="BC302" s="1" t="s">
        <v>183</v>
      </c>
      <c r="BD302" s="1" t="s">
        <v>593</v>
      </c>
      <c r="BE302" s="1" t="s">
        <v>179</v>
      </c>
      <c r="BF302" s="1" t="s">
        <v>188</v>
      </c>
    </row>
    <row r="303" spans="1:69" ht="13">
      <c r="A303" s="1" t="s">
        <v>594</v>
      </c>
      <c r="B303" s="36">
        <v>45934</v>
      </c>
      <c r="C303" s="1" t="s">
        <v>179</v>
      </c>
      <c r="D303" s="1" t="s">
        <v>205</v>
      </c>
      <c r="E303" s="1" t="s">
        <v>181</v>
      </c>
      <c r="F303" s="1" t="s">
        <v>182</v>
      </c>
      <c r="G303" s="1" t="s">
        <v>182</v>
      </c>
      <c r="H303" s="1" t="s">
        <v>182</v>
      </c>
      <c r="I303" s="1" t="s">
        <v>182</v>
      </c>
      <c r="J303" s="1" t="s">
        <v>182</v>
      </c>
      <c r="K303" s="1" t="s">
        <v>182</v>
      </c>
      <c r="L303" s="1" t="s">
        <v>182</v>
      </c>
      <c r="M303" s="1" t="s">
        <v>182</v>
      </c>
      <c r="N303" s="1" t="s">
        <v>182</v>
      </c>
      <c r="O303" s="1" t="s">
        <v>182</v>
      </c>
      <c r="P303" s="1" t="s">
        <v>182</v>
      </c>
      <c r="Q303" s="1" t="s">
        <v>182</v>
      </c>
      <c r="R303" s="1" t="s">
        <v>183</v>
      </c>
      <c r="S303" s="1" t="s">
        <v>182</v>
      </c>
      <c r="T303" s="1" t="s">
        <v>182</v>
      </c>
      <c r="U303" s="1" t="s">
        <v>182</v>
      </c>
      <c r="V303" s="1" t="s">
        <v>182</v>
      </c>
      <c r="W303" s="1" t="s">
        <v>182</v>
      </c>
      <c r="X303" s="1" t="s">
        <v>182</v>
      </c>
      <c r="Y303" s="1" t="s">
        <v>182</v>
      </c>
      <c r="Z303" s="1" t="s">
        <v>183</v>
      </c>
      <c r="AA303" s="1" t="s">
        <v>183</v>
      </c>
      <c r="AB303" s="1" t="s">
        <v>183</v>
      </c>
      <c r="AC303" s="1" t="s">
        <v>183</v>
      </c>
      <c r="AD303" s="1" t="s">
        <v>183</v>
      </c>
      <c r="AE303" s="1" t="s">
        <v>182</v>
      </c>
      <c r="AF303" s="1" t="s">
        <v>182</v>
      </c>
      <c r="AG303" s="1" t="s">
        <v>182</v>
      </c>
      <c r="AH303" s="1" t="s">
        <v>182</v>
      </c>
      <c r="AI303" s="1" t="s">
        <v>182</v>
      </c>
      <c r="AJ303" s="1" t="s">
        <v>183</v>
      </c>
      <c r="AK303" s="1" t="s">
        <v>183</v>
      </c>
      <c r="AL303" s="1" t="s">
        <v>183</v>
      </c>
      <c r="AM303" s="1" t="s">
        <v>183</v>
      </c>
      <c r="AN303" s="1" t="s">
        <v>183</v>
      </c>
      <c r="AO303" s="1" t="s">
        <v>183</v>
      </c>
      <c r="AP303" s="1" t="s">
        <v>183</v>
      </c>
      <c r="AQ303" s="1" t="s">
        <v>183</v>
      </c>
      <c r="AR303" s="1" t="s">
        <v>183</v>
      </c>
      <c r="AS303" s="1" t="s">
        <v>183</v>
      </c>
      <c r="AT303" s="1" t="s">
        <v>182</v>
      </c>
      <c r="AU303" s="1" t="s">
        <v>182</v>
      </c>
      <c r="AV303" s="1" t="s">
        <v>182</v>
      </c>
      <c r="AW303" s="1" t="s">
        <v>182</v>
      </c>
      <c r="AX303" s="1" t="s">
        <v>183</v>
      </c>
      <c r="AY303" s="1" t="s">
        <v>183</v>
      </c>
      <c r="AZ303" s="1" t="s">
        <v>183</v>
      </c>
      <c r="BA303" s="1" t="s">
        <v>183</v>
      </c>
      <c r="BB303" s="1" t="s">
        <v>183</v>
      </c>
      <c r="BC303" s="1" t="s">
        <v>183</v>
      </c>
      <c r="BD303" s="1" t="s">
        <v>595</v>
      </c>
      <c r="BE303" s="1" t="s">
        <v>185</v>
      </c>
      <c r="BF303" s="1" t="s">
        <v>149</v>
      </c>
    </row>
    <row r="304" spans="1:69" ht="13">
      <c r="A304" s="1" t="s">
        <v>596</v>
      </c>
      <c r="B304" s="36">
        <v>45945</v>
      </c>
      <c r="C304" s="1" t="s">
        <v>185</v>
      </c>
      <c r="D304" s="1" t="s">
        <v>192</v>
      </c>
      <c r="E304" s="1" t="s">
        <v>181</v>
      </c>
      <c r="F304" s="1" t="s">
        <v>182</v>
      </c>
      <c r="G304" s="1" t="s">
        <v>182</v>
      </c>
      <c r="H304" s="1" t="s">
        <v>183</v>
      </c>
      <c r="I304" s="1" t="s">
        <v>182</v>
      </c>
      <c r="J304" s="1" t="s">
        <v>182</v>
      </c>
      <c r="K304" s="1" t="s">
        <v>182</v>
      </c>
      <c r="L304" s="1" t="s">
        <v>182</v>
      </c>
      <c r="M304" s="1" t="s">
        <v>182</v>
      </c>
      <c r="N304" s="1" t="s">
        <v>182</v>
      </c>
      <c r="O304" s="1" t="s">
        <v>182</v>
      </c>
      <c r="P304" s="1" t="s">
        <v>182</v>
      </c>
      <c r="Q304" s="1" t="s">
        <v>182</v>
      </c>
      <c r="R304" s="1" t="s">
        <v>182</v>
      </c>
      <c r="S304" s="1" t="s">
        <v>182</v>
      </c>
      <c r="T304" s="1" t="s">
        <v>182</v>
      </c>
      <c r="U304" s="1" t="s">
        <v>182</v>
      </c>
      <c r="V304" s="1" t="s">
        <v>182</v>
      </c>
      <c r="W304" s="1" t="s">
        <v>182</v>
      </c>
      <c r="X304" s="1" t="s">
        <v>182</v>
      </c>
      <c r="Y304" s="1" t="s">
        <v>182</v>
      </c>
      <c r="Z304" s="1" t="s">
        <v>183</v>
      </c>
      <c r="AA304" s="1" t="s">
        <v>182</v>
      </c>
      <c r="AB304" s="1" t="s">
        <v>182</v>
      </c>
      <c r="AC304" s="1" t="s">
        <v>182</v>
      </c>
      <c r="AD304" s="1" t="s">
        <v>182</v>
      </c>
      <c r="AE304" s="1" t="s">
        <v>182</v>
      </c>
      <c r="AF304" s="1" t="s">
        <v>182</v>
      </c>
      <c r="AG304" s="1" t="s">
        <v>182</v>
      </c>
      <c r="AH304" s="1" t="s">
        <v>183</v>
      </c>
      <c r="AI304" s="1" t="s">
        <v>182</v>
      </c>
      <c r="AJ304" s="1" t="s">
        <v>182</v>
      </c>
      <c r="AK304" s="1" t="s">
        <v>182</v>
      </c>
      <c r="AL304" s="1" t="s">
        <v>182</v>
      </c>
      <c r="AM304" s="1" t="s">
        <v>182</v>
      </c>
      <c r="AN304" s="1" t="s">
        <v>183</v>
      </c>
      <c r="AO304" s="1" t="s">
        <v>182</v>
      </c>
      <c r="AP304" s="1" t="s">
        <v>182</v>
      </c>
      <c r="AQ304" s="1" t="s">
        <v>182</v>
      </c>
      <c r="AR304" s="1" t="s">
        <v>182</v>
      </c>
      <c r="AS304" s="1" t="s">
        <v>182</v>
      </c>
      <c r="AT304" s="1" t="s">
        <v>182</v>
      </c>
      <c r="AU304" s="1" t="s">
        <v>182</v>
      </c>
      <c r="AV304" s="1" t="s">
        <v>182</v>
      </c>
      <c r="AW304" s="1" t="s">
        <v>182</v>
      </c>
      <c r="AX304" s="1" t="s">
        <v>182</v>
      </c>
      <c r="AY304" s="1" t="s">
        <v>182</v>
      </c>
      <c r="AZ304" s="1" t="s">
        <v>183</v>
      </c>
      <c r="BA304" s="1" t="s">
        <v>182</v>
      </c>
      <c r="BB304" s="1" t="s">
        <v>182</v>
      </c>
      <c r="BC304" s="1" t="s">
        <v>182</v>
      </c>
      <c r="BD304" s="1" t="s">
        <v>597</v>
      </c>
      <c r="BE304" s="1" t="s">
        <v>185</v>
      </c>
      <c r="BF304" s="1" t="s">
        <v>185</v>
      </c>
    </row>
    <row r="305" spans="1:58" ht="13">
      <c r="A305" s="1" t="s">
        <v>598</v>
      </c>
      <c r="B305" s="36">
        <v>45943</v>
      </c>
      <c r="C305" s="1" t="s">
        <v>185</v>
      </c>
      <c r="D305" s="1" t="s">
        <v>192</v>
      </c>
      <c r="E305" s="1" t="s">
        <v>181</v>
      </c>
      <c r="F305" s="1" t="s">
        <v>183</v>
      </c>
      <c r="G305" s="1" t="s">
        <v>183</v>
      </c>
      <c r="H305" s="1" t="s">
        <v>182</v>
      </c>
      <c r="I305" s="1" t="s">
        <v>182</v>
      </c>
      <c r="J305" s="1" t="s">
        <v>183</v>
      </c>
      <c r="K305" s="1" t="s">
        <v>183</v>
      </c>
      <c r="L305" s="1" t="s">
        <v>182</v>
      </c>
      <c r="M305" s="1" t="s">
        <v>182</v>
      </c>
      <c r="N305" s="1" t="s">
        <v>183</v>
      </c>
      <c r="O305" s="1" t="s">
        <v>183</v>
      </c>
      <c r="P305" s="1" t="s">
        <v>183</v>
      </c>
      <c r="Q305" s="1" t="s">
        <v>183</v>
      </c>
      <c r="R305" s="1" t="s">
        <v>183</v>
      </c>
      <c r="S305" s="1" t="s">
        <v>183</v>
      </c>
      <c r="T305" s="1" t="s">
        <v>182</v>
      </c>
      <c r="U305" s="1" t="s">
        <v>182</v>
      </c>
      <c r="V305" s="1" t="s">
        <v>182</v>
      </c>
      <c r="W305" s="1" t="s">
        <v>182</v>
      </c>
      <c r="X305" s="1" t="s">
        <v>183</v>
      </c>
      <c r="Y305" s="1" t="s">
        <v>183</v>
      </c>
      <c r="Z305" s="1" t="s">
        <v>183</v>
      </c>
      <c r="AA305" s="1" t="s">
        <v>183</v>
      </c>
      <c r="AB305" s="1" t="s">
        <v>182</v>
      </c>
      <c r="AC305" s="1" t="s">
        <v>182</v>
      </c>
      <c r="AD305" s="1" t="s">
        <v>182</v>
      </c>
      <c r="AE305" s="1" t="s">
        <v>182</v>
      </c>
      <c r="AF305" s="1" t="s">
        <v>182</v>
      </c>
      <c r="AG305" s="1" t="s">
        <v>182</v>
      </c>
      <c r="AH305" s="1" t="s">
        <v>183</v>
      </c>
      <c r="AI305" s="1" t="s">
        <v>183</v>
      </c>
      <c r="AJ305" s="1" t="s">
        <v>182</v>
      </c>
      <c r="AK305" s="1" t="s">
        <v>182</v>
      </c>
      <c r="AL305" s="1" t="s">
        <v>182</v>
      </c>
      <c r="AM305" s="1" t="s">
        <v>182</v>
      </c>
      <c r="AN305" s="1" t="s">
        <v>182</v>
      </c>
      <c r="AO305" s="1" t="s">
        <v>182</v>
      </c>
      <c r="AP305" s="1" t="s">
        <v>182</v>
      </c>
      <c r="AQ305" s="1" t="s">
        <v>182</v>
      </c>
      <c r="AR305" s="1" t="s">
        <v>183</v>
      </c>
      <c r="AS305" s="1" t="s">
        <v>183</v>
      </c>
      <c r="AT305" s="1" t="s">
        <v>182</v>
      </c>
      <c r="AU305" s="1" t="s">
        <v>182</v>
      </c>
      <c r="AV305" s="1" t="s">
        <v>182</v>
      </c>
      <c r="AW305" s="1" t="s">
        <v>182</v>
      </c>
      <c r="AX305" s="1" t="s">
        <v>182</v>
      </c>
      <c r="AY305" s="1" t="s">
        <v>182</v>
      </c>
      <c r="AZ305" s="1" t="s">
        <v>182</v>
      </c>
      <c r="BA305" s="1" t="s">
        <v>182</v>
      </c>
      <c r="BB305" s="1" t="s">
        <v>182</v>
      </c>
      <c r="BC305" s="1" t="s">
        <v>182</v>
      </c>
      <c r="BD305" s="1" t="s">
        <v>599</v>
      </c>
      <c r="BE305" s="1" t="s">
        <v>149</v>
      </c>
      <c r="BF305" s="1" t="s">
        <v>149</v>
      </c>
    </row>
    <row r="306" spans="1:58" ht="13" customHeight="1">
      <c r="A306" s="1" t="s">
        <v>600</v>
      </c>
      <c r="B306" s="36">
        <v>45936</v>
      </c>
      <c r="C306" s="1" t="s">
        <v>188</v>
      </c>
      <c r="D306" s="1" t="s">
        <v>187</v>
      </c>
      <c r="E306" s="1" t="s">
        <v>181</v>
      </c>
      <c r="F306" s="1" t="s">
        <v>182</v>
      </c>
      <c r="G306" s="1" t="s">
        <v>183</v>
      </c>
      <c r="H306" s="1" t="s">
        <v>182</v>
      </c>
      <c r="I306" s="1" t="s">
        <v>182</v>
      </c>
      <c r="J306" s="1" t="s">
        <v>182</v>
      </c>
      <c r="K306" s="1" t="s">
        <v>183</v>
      </c>
      <c r="L306" s="1" t="s">
        <v>182</v>
      </c>
      <c r="M306" s="1" t="s">
        <v>183</v>
      </c>
      <c r="N306" s="1" t="s">
        <v>182</v>
      </c>
      <c r="O306" s="1" t="s">
        <v>182</v>
      </c>
      <c r="P306" s="1" t="s">
        <v>183</v>
      </c>
      <c r="Q306" s="1" t="s">
        <v>183</v>
      </c>
      <c r="R306" s="1" t="s">
        <v>182</v>
      </c>
      <c r="S306" s="1" t="s">
        <v>182</v>
      </c>
      <c r="T306" s="1" t="s">
        <v>182</v>
      </c>
      <c r="U306" s="1" t="s">
        <v>182</v>
      </c>
      <c r="V306" s="1" t="s">
        <v>182</v>
      </c>
      <c r="W306" s="1" t="s">
        <v>182</v>
      </c>
      <c r="X306" s="1" t="s">
        <v>183</v>
      </c>
      <c r="Y306" s="1" t="s">
        <v>183</v>
      </c>
      <c r="Z306" s="1" t="s">
        <v>182</v>
      </c>
      <c r="AA306" s="1" t="s">
        <v>182</v>
      </c>
      <c r="AB306" s="1" t="s">
        <v>182</v>
      </c>
      <c r="AC306" s="1" t="s">
        <v>182</v>
      </c>
      <c r="AD306" s="1" t="s">
        <v>182</v>
      </c>
      <c r="AE306" s="1" t="s">
        <v>182</v>
      </c>
      <c r="AF306" s="1" t="s">
        <v>182</v>
      </c>
      <c r="AG306" s="1" t="s">
        <v>183</v>
      </c>
      <c r="AH306" s="1" t="s">
        <v>182</v>
      </c>
      <c r="AI306" s="1" t="s">
        <v>183</v>
      </c>
      <c r="AJ306" s="1" t="s">
        <v>183</v>
      </c>
      <c r="AK306" s="1" t="s">
        <v>183</v>
      </c>
      <c r="AL306" s="1" t="s">
        <v>182</v>
      </c>
      <c r="AM306" s="1" t="s">
        <v>182</v>
      </c>
      <c r="AN306" s="1" t="s">
        <v>182</v>
      </c>
      <c r="AO306" s="1" t="s">
        <v>182</v>
      </c>
      <c r="AP306" s="1" t="s">
        <v>182</v>
      </c>
      <c r="AQ306" s="1" t="s">
        <v>182</v>
      </c>
      <c r="AR306" s="1" t="s">
        <v>182</v>
      </c>
      <c r="AS306" s="1" t="s">
        <v>182</v>
      </c>
      <c r="AT306" s="1" t="s">
        <v>182</v>
      </c>
      <c r="AU306" s="1" t="s">
        <v>182</v>
      </c>
      <c r="AV306" s="1" t="s">
        <v>182</v>
      </c>
      <c r="AW306" s="1" t="s">
        <v>182</v>
      </c>
      <c r="AX306" s="1" t="s">
        <v>183</v>
      </c>
      <c r="AY306" s="1" t="s">
        <v>183</v>
      </c>
      <c r="AZ306" s="1" t="s">
        <v>183</v>
      </c>
      <c r="BA306" s="1" t="s">
        <v>183</v>
      </c>
      <c r="BB306" s="1" t="s">
        <v>182</v>
      </c>
      <c r="BC306" s="1" t="s">
        <v>182</v>
      </c>
      <c r="BE306" s="1" t="s">
        <v>188</v>
      </c>
      <c r="BF306" s="1" t="s">
        <v>188</v>
      </c>
    </row>
    <row r="307" spans="1:58" ht="13" customHeight="1">
      <c r="A307" s="1" t="s">
        <v>601</v>
      </c>
      <c r="B307" s="36">
        <v>45942</v>
      </c>
      <c r="C307" s="1" t="s">
        <v>188</v>
      </c>
      <c r="D307" s="1" t="s">
        <v>187</v>
      </c>
      <c r="E307" s="1" t="s">
        <v>181</v>
      </c>
      <c r="F307" s="1" t="s">
        <v>182</v>
      </c>
      <c r="G307" s="1" t="s">
        <v>182</v>
      </c>
      <c r="H307" s="1" t="s">
        <v>183</v>
      </c>
      <c r="I307" s="1" t="s">
        <v>183</v>
      </c>
      <c r="J307" s="1" t="s">
        <v>183</v>
      </c>
      <c r="K307" s="1" t="s">
        <v>183</v>
      </c>
      <c r="L307" s="1" t="s">
        <v>183</v>
      </c>
      <c r="M307" s="1" t="s">
        <v>183</v>
      </c>
      <c r="N307" s="1" t="s">
        <v>182</v>
      </c>
      <c r="O307" s="1" t="s">
        <v>182</v>
      </c>
      <c r="P307" s="1" t="s">
        <v>183</v>
      </c>
      <c r="Q307" s="1" t="s">
        <v>183</v>
      </c>
      <c r="R307" s="1" t="s">
        <v>183</v>
      </c>
      <c r="S307" s="1" t="s">
        <v>183</v>
      </c>
      <c r="T307" s="1" t="s">
        <v>183</v>
      </c>
      <c r="U307" s="1" t="s">
        <v>183</v>
      </c>
      <c r="V307" s="1" t="s">
        <v>183</v>
      </c>
      <c r="W307" s="1" t="s">
        <v>183</v>
      </c>
      <c r="X307" s="1" t="s">
        <v>182</v>
      </c>
      <c r="Y307" s="1" t="s">
        <v>182</v>
      </c>
      <c r="Z307" s="1" t="s">
        <v>183</v>
      </c>
      <c r="AA307" s="1" t="s">
        <v>183</v>
      </c>
      <c r="AB307" s="1" t="s">
        <v>183</v>
      </c>
      <c r="AC307" s="1" t="s">
        <v>183</v>
      </c>
      <c r="AD307" s="1" t="s">
        <v>183</v>
      </c>
      <c r="AE307" s="1" t="s">
        <v>183</v>
      </c>
      <c r="AF307" s="1" t="s">
        <v>183</v>
      </c>
      <c r="AG307" s="1" t="s">
        <v>183</v>
      </c>
      <c r="AH307" s="1" t="s">
        <v>182</v>
      </c>
      <c r="AI307" s="1" t="s">
        <v>182</v>
      </c>
      <c r="AJ307" s="1" t="s">
        <v>183</v>
      </c>
      <c r="AK307" s="1" t="s">
        <v>183</v>
      </c>
      <c r="AL307" s="1" t="s">
        <v>183</v>
      </c>
      <c r="AM307" s="1" t="s">
        <v>183</v>
      </c>
      <c r="AN307" s="1" t="s">
        <v>183</v>
      </c>
      <c r="AO307" s="1" t="s">
        <v>183</v>
      </c>
      <c r="AP307" s="1" t="s">
        <v>183</v>
      </c>
      <c r="AQ307" s="1" t="s">
        <v>183</v>
      </c>
      <c r="AR307" s="1" t="s">
        <v>183</v>
      </c>
      <c r="AS307" s="1" t="s">
        <v>183</v>
      </c>
      <c r="AT307" s="1" t="s">
        <v>183</v>
      </c>
      <c r="AU307" s="1" t="s">
        <v>183</v>
      </c>
      <c r="AV307" s="1" t="s">
        <v>183</v>
      </c>
      <c r="AW307" s="1" t="s">
        <v>183</v>
      </c>
      <c r="AX307" s="1" t="s">
        <v>183</v>
      </c>
      <c r="AY307" s="1" t="s">
        <v>183</v>
      </c>
      <c r="AZ307" s="1" t="s">
        <v>183</v>
      </c>
      <c r="BA307" s="1" t="s">
        <v>183</v>
      </c>
      <c r="BB307" s="1" t="s">
        <v>183</v>
      </c>
      <c r="BC307" s="1" t="s">
        <v>183</v>
      </c>
      <c r="BD307" s="1"/>
      <c r="BE307" s="1" t="s">
        <v>188</v>
      </c>
      <c r="BF307" s="1" t="s">
        <v>188</v>
      </c>
    </row>
    <row r="308" spans="1:58" ht="13">
      <c r="A308" s="1" t="s">
        <v>602</v>
      </c>
      <c r="B308" s="36">
        <v>45938</v>
      </c>
      <c r="C308" s="1" t="s">
        <v>185</v>
      </c>
      <c r="D308" s="1" t="s">
        <v>192</v>
      </c>
      <c r="E308" s="1" t="s">
        <v>181</v>
      </c>
      <c r="F308" s="1" t="s">
        <v>182</v>
      </c>
      <c r="G308" s="1" t="s">
        <v>183</v>
      </c>
      <c r="H308" s="1" t="s">
        <v>182</v>
      </c>
      <c r="I308" s="1" t="s">
        <v>182</v>
      </c>
      <c r="J308" s="1" t="s">
        <v>182</v>
      </c>
      <c r="K308" s="1" t="s">
        <v>183</v>
      </c>
      <c r="L308" s="1" t="s">
        <v>182</v>
      </c>
      <c r="M308" s="1" t="s">
        <v>182</v>
      </c>
      <c r="N308" s="1" t="s">
        <v>182</v>
      </c>
      <c r="O308" s="1" t="s">
        <v>183</v>
      </c>
      <c r="P308" s="1" t="s">
        <v>182</v>
      </c>
      <c r="Q308" s="1" t="s">
        <v>182</v>
      </c>
      <c r="R308" s="1" t="s">
        <v>182</v>
      </c>
      <c r="S308" s="1" t="s">
        <v>182</v>
      </c>
      <c r="T308" s="1" t="s">
        <v>182</v>
      </c>
      <c r="U308" s="1" t="s">
        <v>182</v>
      </c>
      <c r="V308" s="1" t="s">
        <v>182</v>
      </c>
      <c r="W308" s="1" t="s">
        <v>182</v>
      </c>
      <c r="X308" s="1" t="s">
        <v>182</v>
      </c>
      <c r="Y308" s="1" t="s">
        <v>182</v>
      </c>
      <c r="Z308" s="1" t="s">
        <v>182</v>
      </c>
      <c r="AA308" s="1" t="s">
        <v>182</v>
      </c>
      <c r="AB308" s="1" t="s">
        <v>182</v>
      </c>
      <c r="AC308" s="1" t="s">
        <v>182</v>
      </c>
      <c r="AD308" s="1" t="s">
        <v>182</v>
      </c>
      <c r="AE308" s="1" t="s">
        <v>183</v>
      </c>
      <c r="AF308" s="1" t="s">
        <v>182</v>
      </c>
      <c r="AG308" s="1" t="s">
        <v>182</v>
      </c>
      <c r="AH308" s="1" t="s">
        <v>182</v>
      </c>
      <c r="AI308" s="1" t="s">
        <v>182</v>
      </c>
      <c r="AJ308" s="1" t="s">
        <v>182</v>
      </c>
      <c r="AK308" s="1" t="s">
        <v>182</v>
      </c>
      <c r="AL308" s="1" t="s">
        <v>182</v>
      </c>
      <c r="AM308" s="1" t="s">
        <v>182</v>
      </c>
      <c r="AN308" s="1" t="s">
        <v>182</v>
      </c>
      <c r="AO308" s="1" t="s">
        <v>182</v>
      </c>
      <c r="AP308" s="1" t="s">
        <v>182</v>
      </c>
      <c r="AQ308" s="1" t="s">
        <v>183</v>
      </c>
      <c r="AR308" s="1" t="s">
        <v>182</v>
      </c>
      <c r="AS308" s="1" t="s">
        <v>182</v>
      </c>
      <c r="AT308" s="1" t="s">
        <v>182</v>
      </c>
      <c r="AU308" s="1" t="s">
        <v>182</v>
      </c>
      <c r="AV308" s="1" t="s">
        <v>182</v>
      </c>
      <c r="AW308" s="1" t="s">
        <v>182</v>
      </c>
      <c r="AX308" s="1" t="s">
        <v>182</v>
      </c>
      <c r="AY308" s="1" t="s">
        <v>182</v>
      </c>
      <c r="AZ308" s="1" t="s">
        <v>182</v>
      </c>
      <c r="BA308" s="1" t="s">
        <v>182</v>
      </c>
      <c r="BB308" s="1" t="s">
        <v>182</v>
      </c>
      <c r="BC308" s="1" t="s">
        <v>183</v>
      </c>
      <c r="BD308" s="1" t="s">
        <v>603</v>
      </c>
      <c r="BE308" s="1" t="s">
        <v>185</v>
      </c>
      <c r="BF308" s="1" t="s">
        <v>179</v>
      </c>
    </row>
    <row r="309" spans="1:58" ht="13" customHeight="1">
      <c r="A309" s="1" t="s">
        <v>604</v>
      </c>
      <c r="B309" s="36">
        <v>45945</v>
      </c>
      <c r="C309" s="1" t="s">
        <v>188</v>
      </c>
      <c r="D309" s="1" t="s">
        <v>300</v>
      </c>
      <c r="E309" s="1" t="s">
        <v>181</v>
      </c>
      <c r="F309" s="1" t="s">
        <v>183</v>
      </c>
      <c r="G309" s="1" t="s">
        <v>183</v>
      </c>
      <c r="H309" s="1" t="s">
        <v>183</v>
      </c>
      <c r="I309" s="1" t="s">
        <v>183</v>
      </c>
      <c r="J309" s="1" t="s">
        <v>182</v>
      </c>
      <c r="K309" s="1" t="s">
        <v>183</v>
      </c>
      <c r="L309" s="1" t="s">
        <v>183</v>
      </c>
      <c r="M309" s="1" t="s">
        <v>183</v>
      </c>
      <c r="N309" s="1" t="s">
        <v>183</v>
      </c>
      <c r="O309" s="1" t="s">
        <v>183</v>
      </c>
      <c r="P309" s="1" t="s">
        <v>183</v>
      </c>
      <c r="Q309" s="1" t="s">
        <v>183</v>
      </c>
      <c r="R309" s="1" t="s">
        <v>183</v>
      </c>
      <c r="S309" s="1" t="s">
        <v>183</v>
      </c>
      <c r="T309" s="1" t="s">
        <v>182</v>
      </c>
      <c r="U309" s="1" t="s">
        <v>182</v>
      </c>
      <c r="V309" s="1" t="s">
        <v>182</v>
      </c>
      <c r="W309" s="1" t="s">
        <v>182</v>
      </c>
      <c r="X309" s="1" t="s">
        <v>183</v>
      </c>
      <c r="Y309" s="1" t="s">
        <v>183</v>
      </c>
      <c r="Z309" s="1" t="s">
        <v>183</v>
      </c>
      <c r="AA309" s="1" t="s">
        <v>183</v>
      </c>
      <c r="AB309" s="1" t="s">
        <v>183</v>
      </c>
      <c r="AC309" s="1" t="s">
        <v>183</v>
      </c>
      <c r="AD309" s="1" t="s">
        <v>183</v>
      </c>
      <c r="AE309" s="1" t="s">
        <v>183</v>
      </c>
      <c r="AF309" s="1" t="s">
        <v>183</v>
      </c>
      <c r="AG309" s="1" t="s">
        <v>183</v>
      </c>
      <c r="AH309" s="1" t="s">
        <v>183</v>
      </c>
      <c r="AI309" s="1" t="s">
        <v>183</v>
      </c>
      <c r="AJ309" s="1" t="s">
        <v>183</v>
      </c>
      <c r="AK309" s="1" t="s">
        <v>183</v>
      </c>
      <c r="AL309" s="1" t="s">
        <v>183</v>
      </c>
      <c r="AM309" s="1" t="s">
        <v>183</v>
      </c>
      <c r="AN309" s="1" t="s">
        <v>183</v>
      </c>
      <c r="AO309" s="1" t="s">
        <v>183</v>
      </c>
      <c r="AP309" s="1" t="s">
        <v>183</v>
      </c>
      <c r="AQ309" s="1" t="s">
        <v>183</v>
      </c>
      <c r="AR309" s="1" t="s">
        <v>183</v>
      </c>
      <c r="AS309" s="1" t="s">
        <v>183</v>
      </c>
      <c r="AT309" s="1" t="s">
        <v>183</v>
      </c>
      <c r="AU309" s="1" t="s">
        <v>183</v>
      </c>
      <c r="AV309" s="1" t="s">
        <v>183</v>
      </c>
      <c r="AW309" s="1" t="s">
        <v>183</v>
      </c>
      <c r="AX309" s="1" t="s">
        <v>183</v>
      </c>
      <c r="AY309" s="1" t="s">
        <v>183</v>
      </c>
      <c r="AZ309" s="1" t="s">
        <v>183</v>
      </c>
      <c r="BA309" s="1" t="s">
        <v>183</v>
      </c>
      <c r="BB309" s="1" t="s">
        <v>183</v>
      </c>
      <c r="BC309" s="1" t="s">
        <v>183</v>
      </c>
      <c r="BE309" s="1" t="s">
        <v>179</v>
      </c>
      <c r="BF309" s="1" t="s">
        <v>185</v>
      </c>
    </row>
    <row r="310" spans="1:58" ht="13" customHeight="1">
      <c r="A310" s="1" t="s">
        <v>605</v>
      </c>
      <c r="B310" s="36">
        <v>45937</v>
      </c>
      <c r="C310" s="1" t="s">
        <v>188</v>
      </c>
      <c r="D310" s="1" t="s">
        <v>192</v>
      </c>
      <c r="E310" s="1" t="s">
        <v>181</v>
      </c>
      <c r="F310" s="1" t="s">
        <v>183</v>
      </c>
      <c r="G310" s="1" t="s">
        <v>182</v>
      </c>
      <c r="H310" s="1" t="s">
        <v>182</v>
      </c>
      <c r="I310" s="1" t="s">
        <v>182</v>
      </c>
      <c r="J310" s="1" t="s">
        <v>183</v>
      </c>
      <c r="K310" s="1" t="s">
        <v>182</v>
      </c>
      <c r="L310" s="1" t="s">
        <v>182</v>
      </c>
      <c r="M310" s="1" t="s">
        <v>182</v>
      </c>
      <c r="N310" s="1" t="s">
        <v>182</v>
      </c>
      <c r="O310" s="1" t="s">
        <v>182</v>
      </c>
      <c r="P310" s="1" t="s">
        <v>182</v>
      </c>
      <c r="Q310" s="1" t="s">
        <v>182</v>
      </c>
      <c r="R310" s="1" t="s">
        <v>182</v>
      </c>
      <c r="S310" s="1" t="s">
        <v>183</v>
      </c>
      <c r="T310" s="1" t="s">
        <v>182</v>
      </c>
      <c r="U310" s="1" t="s">
        <v>182</v>
      </c>
      <c r="V310" s="1" t="s">
        <v>183</v>
      </c>
      <c r="W310" s="1" t="s">
        <v>182</v>
      </c>
      <c r="X310" s="1" t="s">
        <v>183</v>
      </c>
      <c r="Y310" s="1" t="s">
        <v>182</v>
      </c>
      <c r="Z310" s="1" t="s">
        <v>183</v>
      </c>
      <c r="AA310" s="1" t="s">
        <v>182</v>
      </c>
      <c r="AB310" s="1" t="s">
        <v>182</v>
      </c>
      <c r="AC310" s="1" t="s">
        <v>182</v>
      </c>
      <c r="AD310" s="1" t="s">
        <v>182</v>
      </c>
      <c r="AE310" s="1" t="s">
        <v>182</v>
      </c>
      <c r="AF310" s="1" t="s">
        <v>182</v>
      </c>
      <c r="AG310" s="1" t="s">
        <v>182</v>
      </c>
      <c r="AH310" s="1" t="s">
        <v>182</v>
      </c>
      <c r="AI310" s="1" t="s">
        <v>182</v>
      </c>
      <c r="AJ310" s="1" t="s">
        <v>182</v>
      </c>
      <c r="AK310" s="1" t="s">
        <v>182</v>
      </c>
      <c r="AL310" s="1" t="s">
        <v>182</v>
      </c>
      <c r="AM310" s="1" t="s">
        <v>182</v>
      </c>
      <c r="AN310" s="1" t="s">
        <v>182</v>
      </c>
      <c r="AO310" s="1" t="s">
        <v>182</v>
      </c>
      <c r="AP310" s="1" t="s">
        <v>182</v>
      </c>
      <c r="AQ310" s="1" t="s">
        <v>182</v>
      </c>
      <c r="AR310" s="1" t="s">
        <v>182</v>
      </c>
      <c r="AS310" s="1" t="s">
        <v>182</v>
      </c>
      <c r="AT310" s="1" t="s">
        <v>182</v>
      </c>
      <c r="AU310" s="1" t="s">
        <v>182</v>
      </c>
      <c r="AV310" s="1" t="s">
        <v>182</v>
      </c>
      <c r="AW310" s="1" t="s">
        <v>182</v>
      </c>
      <c r="AX310" s="1" t="s">
        <v>182</v>
      </c>
      <c r="AY310" s="1" t="s">
        <v>182</v>
      </c>
      <c r="AZ310" s="1" t="s">
        <v>183</v>
      </c>
      <c r="BA310" s="1" t="s">
        <v>182</v>
      </c>
      <c r="BB310" s="1" t="s">
        <v>183</v>
      </c>
      <c r="BC310" s="1" t="s">
        <v>182</v>
      </c>
      <c r="BE310" s="1" t="s">
        <v>188</v>
      </c>
      <c r="BF310" s="1" t="s">
        <v>188</v>
      </c>
    </row>
    <row r="311" spans="1:58" ht="13" customHeight="1">
      <c r="A311" s="1" t="s">
        <v>606</v>
      </c>
      <c r="B311" s="36">
        <v>45944</v>
      </c>
      <c r="C311" s="1" t="s">
        <v>185</v>
      </c>
      <c r="D311" s="1" t="s">
        <v>192</v>
      </c>
      <c r="E311" s="1" t="s">
        <v>181</v>
      </c>
      <c r="F311" s="1" t="s">
        <v>182</v>
      </c>
      <c r="G311" s="1" t="s">
        <v>182</v>
      </c>
      <c r="H311" s="1" t="s">
        <v>183</v>
      </c>
      <c r="I311" s="1" t="s">
        <v>183</v>
      </c>
      <c r="J311" s="1" t="s">
        <v>183</v>
      </c>
      <c r="K311" s="1" t="s">
        <v>182</v>
      </c>
      <c r="L311" s="1" t="s">
        <v>182</v>
      </c>
      <c r="M311" s="1" t="s">
        <v>182</v>
      </c>
      <c r="N311" s="1" t="s">
        <v>183</v>
      </c>
      <c r="O311" s="1" t="s">
        <v>183</v>
      </c>
      <c r="P311" s="1" t="s">
        <v>182</v>
      </c>
      <c r="Q311" s="1" t="s">
        <v>182</v>
      </c>
      <c r="R311" s="1" t="s">
        <v>183</v>
      </c>
      <c r="S311" s="1" t="s">
        <v>182</v>
      </c>
      <c r="T311" s="1" t="s">
        <v>182</v>
      </c>
      <c r="U311" s="1" t="s">
        <v>182</v>
      </c>
      <c r="V311" s="1" t="s">
        <v>182</v>
      </c>
      <c r="W311" s="1" t="s">
        <v>182</v>
      </c>
      <c r="X311" s="1" t="s">
        <v>183</v>
      </c>
      <c r="Y311" s="1" t="s">
        <v>182</v>
      </c>
      <c r="Z311" s="1" t="s">
        <v>183</v>
      </c>
      <c r="AA311" s="1" t="s">
        <v>182</v>
      </c>
      <c r="AB311" s="1" t="s">
        <v>182</v>
      </c>
      <c r="AC311" s="1" t="s">
        <v>182</v>
      </c>
      <c r="AD311" s="1" t="s">
        <v>182</v>
      </c>
      <c r="AE311" s="1" t="s">
        <v>182</v>
      </c>
      <c r="AF311" s="1" t="s">
        <v>183</v>
      </c>
      <c r="AG311" s="1" t="s">
        <v>182</v>
      </c>
      <c r="AH311" s="1" t="s">
        <v>182</v>
      </c>
      <c r="AI311" s="1" t="s">
        <v>182</v>
      </c>
      <c r="AJ311" s="1" t="s">
        <v>182</v>
      </c>
      <c r="AK311" s="1" t="s">
        <v>182</v>
      </c>
      <c r="AL311" s="1" t="s">
        <v>183</v>
      </c>
      <c r="AM311" s="1" t="s">
        <v>182</v>
      </c>
      <c r="AN311" s="1" t="s">
        <v>183</v>
      </c>
      <c r="AO311" s="1" t="s">
        <v>182</v>
      </c>
      <c r="AP311" s="1" t="s">
        <v>183</v>
      </c>
      <c r="AQ311" s="1" t="s">
        <v>182</v>
      </c>
      <c r="AR311" s="1" t="s">
        <v>183</v>
      </c>
      <c r="AS311" s="1" t="s">
        <v>182</v>
      </c>
      <c r="AT311" s="1" t="s">
        <v>182</v>
      </c>
      <c r="AU311" s="1" t="s">
        <v>182</v>
      </c>
      <c r="AV311" s="1" t="s">
        <v>183</v>
      </c>
      <c r="AW311" s="1" t="s">
        <v>182</v>
      </c>
      <c r="AX311" s="1" t="s">
        <v>183</v>
      </c>
      <c r="AY311" s="1" t="s">
        <v>182</v>
      </c>
      <c r="AZ311" s="1" t="s">
        <v>183</v>
      </c>
      <c r="BA311" s="1" t="s">
        <v>183</v>
      </c>
      <c r="BB311" s="1" t="s">
        <v>183</v>
      </c>
      <c r="BC311" s="1" t="s">
        <v>182</v>
      </c>
      <c r="BE311" s="1" t="s">
        <v>149</v>
      </c>
      <c r="BF311" s="1" t="s">
        <v>149</v>
      </c>
    </row>
    <row r="312" spans="1:58" ht="13" customHeight="1">
      <c r="A312" s="1" t="s">
        <v>607</v>
      </c>
      <c r="B312" s="36">
        <v>45945</v>
      </c>
      <c r="C312" s="1" t="s">
        <v>185</v>
      </c>
      <c r="D312" s="1" t="s">
        <v>251</v>
      </c>
      <c r="E312" s="1" t="s">
        <v>181</v>
      </c>
      <c r="F312" s="1" t="s">
        <v>182</v>
      </c>
      <c r="G312" s="1" t="s">
        <v>182</v>
      </c>
      <c r="H312" s="1" t="s">
        <v>182</v>
      </c>
      <c r="I312" s="1" t="s">
        <v>182</v>
      </c>
      <c r="J312" s="1" t="s">
        <v>182</v>
      </c>
      <c r="K312" s="1" t="s">
        <v>182</v>
      </c>
      <c r="L312" s="1" t="s">
        <v>182</v>
      </c>
      <c r="M312" s="1" t="s">
        <v>182</v>
      </c>
      <c r="N312" s="1" t="s">
        <v>182</v>
      </c>
      <c r="O312" s="1" t="s">
        <v>182</v>
      </c>
      <c r="P312" s="1" t="s">
        <v>182</v>
      </c>
      <c r="Q312" s="1" t="s">
        <v>182</v>
      </c>
      <c r="R312" s="1" t="s">
        <v>182</v>
      </c>
      <c r="S312" s="1" t="s">
        <v>182</v>
      </c>
      <c r="T312" s="1" t="s">
        <v>183</v>
      </c>
      <c r="U312" s="1" t="s">
        <v>183</v>
      </c>
      <c r="V312" s="1" t="s">
        <v>182</v>
      </c>
      <c r="W312" s="1" t="s">
        <v>182</v>
      </c>
      <c r="X312" s="1" t="s">
        <v>182</v>
      </c>
      <c r="Y312" s="1" t="s">
        <v>182</v>
      </c>
      <c r="Z312" s="1" t="s">
        <v>182</v>
      </c>
      <c r="AA312" s="1" t="s">
        <v>182</v>
      </c>
      <c r="AB312" s="1" t="s">
        <v>182</v>
      </c>
      <c r="AC312" s="1" t="s">
        <v>182</v>
      </c>
      <c r="AD312" s="1" t="s">
        <v>182</v>
      </c>
      <c r="AE312" s="1" t="s">
        <v>183</v>
      </c>
      <c r="AF312" s="1" t="s">
        <v>182</v>
      </c>
      <c r="AG312" s="1" t="s">
        <v>183</v>
      </c>
      <c r="AH312" s="1" t="s">
        <v>182</v>
      </c>
      <c r="AI312" s="1" t="s">
        <v>183</v>
      </c>
      <c r="AJ312" s="1" t="s">
        <v>182</v>
      </c>
      <c r="AK312" s="1" t="s">
        <v>183</v>
      </c>
      <c r="AL312" s="1" t="s">
        <v>182</v>
      </c>
      <c r="AM312" s="1" t="s">
        <v>183</v>
      </c>
      <c r="AN312" s="1" t="s">
        <v>182</v>
      </c>
      <c r="AO312" s="1" t="s">
        <v>183</v>
      </c>
      <c r="AP312" s="1" t="s">
        <v>182</v>
      </c>
      <c r="AQ312" s="1" t="s">
        <v>183</v>
      </c>
      <c r="AR312" s="1" t="s">
        <v>182</v>
      </c>
      <c r="AS312" s="1" t="s">
        <v>182</v>
      </c>
      <c r="AT312" s="1" t="s">
        <v>182</v>
      </c>
      <c r="AU312" s="1" t="s">
        <v>182</v>
      </c>
      <c r="AV312" s="1" t="s">
        <v>182</v>
      </c>
      <c r="AW312" s="1" t="s">
        <v>182</v>
      </c>
      <c r="AX312" s="1" t="s">
        <v>183</v>
      </c>
      <c r="AY312" s="1" t="s">
        <v>183</v>
      </c>
      <c r="AZ312" s="1" t="s">
        <v>183</v>
      </c>
      <c r="BA312" s="1" t="s">
        <v>183</v>
      </c>
      <c r="BB312" s="1" t="s">
        <v>183</v>
      </c>
      <c r="BC312" s="1" t="s">
        <v>183</v>
      </c>
      <c r="BD312" s="1"/>
      <c r="BE312" s="1" t="s">
        <v>179</v>
      </c>
      <c r="BF312" s="1" t="s">
        <v>149</v>
      </c>
    </row>
    <row r="313" spans="1:58" ht="13" customHeight="1">
      <c r="A313" s="1" t="s">
        <v>608</v>
      </c>
      <c r="B313" s="36">
        <v>45933</v>
      </c>
      <c r="C313" s="1" t="s">
        <v>185</v>
      </c>
      <c r="D313" s="1" t="s">
        <v>192</v>
      </c>
      <c r="E313" s="1" t="s">
        <v>181</v>
      </c>
      <c r="F313" s="1" t="s">
        <v>182</v>
      </c>
      <c r="G313" s="1" t="s">
        <v>183</v>
      </c>
      <c r="H313" s="1" t="s">
        <v>182</v>
      </c>
      <c r="I313" s="1" t="s">
        <v>183</v>
      </c>
      <c r="J313" s="1" t="s">
        <v>182</v>
      </c>
      <c r="K313" s="1" t="s">
        <v>183</v>
      </c>
      <c r="L313" s="1" t="s">
        <v>182</v>
      </c>
      <c r="M313" s="1" t="s">
        <v>182</v>
      </c>
      <c r="N313" s="1" t="s">
        <v>182</v>
      </c>
      <c r="O313" s="1" t="s">
        <v>183</v>
      </c>
      <c r="P313" s="1" t="s">
        <v>182</v>
      </c>
      <c r="Q313" s="1" t="s">
        <v>182</v>
      </c>
      <c r="R313" s="1" t="s">
        <v>182</v>
      </c>
      <c r="S313" s="1" t="s">
        <v>183</v>
      </c>
      <c r="T313" s="1" t="s">
        <v>182</v>
      </c>
      <c r="U313" s="1" t="s">
        <v>182</v>
      </c>
      <c r="V313" s="1" t="s">
        <v>182</v>
      </c>
      <c r="W313" s="1" t="s">
        <v>182</v>
      </c>
      <c r="X313" s="1" t="s">
        <v>183</v>
      </c>
      <c r="Y313" s="1" t="s">
        <v>183</v>
      </c>
      <c r="Z313" s="1" t="s">
        <v>183</v>
      </c>
      <c r="AA313" s="1" t="s">
        <v>183</v>
      </c>
      <c r="AB313" s="1" t="s">
        <v>183</v>
      </c>
      <c r="AC313" s="1" t="s">
        <v>182</v>
      </c>
      <c r="AD313" s="1" t="s">
        <v>183</v>
      </c>
      <c r="AE313" s="1" t="s">
        <v>183</v>
      </c>
      <c r="AF313" s="1" t="s">
        <v>183</v>
      </c>
      <c r="AG313" s="1" t="s">
        <v>183</v>
      </c>
      <c r="AH313" s="1" t="s">
        <v>182</v>
      </c>
      <c r="AI313" s="1" t="s">
        <v>182</v>
      </c>
      <c r="AJ313" s="1" t="s">
        <v>182</v>
      </c>
      <c r="AK313" s="1" t="s">
        <v>183</v>
      </c>
      <c r="AL313" s="1" t="s">
        <v>182</v>
      </c>
      <c r="AM313" s="1" t="s">
        <v>182</v>
      </c>
      <c r="AN313" s="1" t="s">
        <v>182</v>
      </c>
      <c r="AO313" s="1" t="s">
        <v>182</v>
      </c>
      <c r="AP313" s="1" t="s">
        <v>183</v>
      </c>
      <c r="AQ313" s="1" t="s">
        <v>183</v>
      </c>
      <c r="AR313" s="1" t="s">
        <v>182</v>
      </c>
      <c r="AS313" s="1" t="s">
        <v>182</v>
      </c>
      <c r="AT313" s="1" t="s">
        <v>183</v>
      </c>
      <c r="AU313" s="1" t="s">
        <v>183</v>
      </c>
      <c r="AV313" s="1" t="s">
        <v>182</v>
      </c>
      <c r="AW313" s="1" t="s">
        <v>182</v>
      </c>
      <c r="AX313" s="1" t="s">
        <v>183</v>
      </c>
      <c r="AY313" s="1" t="s">
        <v>183</v>
      </c>
      <c r="AZ313" s="1" t="s">
        <v>183</v>
      </c>
      <c r="BA313" s="1" t="s">
        <v>183</v>
      </c>
      <c r="BB313" s="1" t="s">
        <v>182</v>
      </c>
      <c r="BC313" s="1" t="s">
        <v>182</v>
      </c>
      <c r="BE313" s="1" t="s">
        <v>149</v>
      </c>
      <c r="BF313" s="1" t="s">
        <v>149</v>
      </c>
    </row>
    <row r="314" spans="1:58" ht="13">
      <c r="A314" s="1" t="s">
        <v>609</v>
      </c>
      <c r="B314" s="36">
        <v>45933</v>
      </c>
      <c r="C314" s="1" t="s">
        <v>185</v>
      </c>
      <c r="D314" s="1" t="s">
        <v>236</v>
      </c>
      <c r="E314" s="1" t="s">
        <v>181</v>
      </c>
      <c r="F314" s="1" t="s">
        <v>182</v>
      </c>
      <c r="G314" s="1" t="s">
        <v>183</v>
      </c>
      <c r="H314" s="1" t="s">
        <v>183</v>
      </c>
      <c r="I314" s="1" t="s">
        <v>182</v>
      </c>
      <c r="J314" s="1" t="s">
        <v>182</v>
      </c>
      <c r="K314" s="1" t="s">
        <v>182</v>
      </c>
      <c r="L314" s="1" t="s">
        <v>182</v>
      </c>
      <c r="M314" s="1" t="s">
        <v>182</v>
      </c>
      <c r="N314" s="1" t="s">
        <v>182</v>
      </c>
      <c r="O314" s="1" t="s">
        <v>182</v>
      </c>
      <c r="P314" s="1" t="s">
        <v>183</v>
      </c>
      <c r="Q314" s="1" t="s">
        <v>183</v>
      </c>
      <c r="R314" s="1" t="s">
        <v>183</v>
      </c>
      <c r="S314" s="1" t="s">
        <v>183</v>
      </c>
      <c r="T314" s="1" t="s">
        <v>183</v>
      </c>
      <c r="U314" s="1" t="s">
        <v>183</v>
      </c>
      <c r="V314" s="1" t="s">
        <v>183</v>
      </c>
      <c r="W314" s="1" t="s">
        <v>183</v>
      </c>
      <c r="X314" s="1" t="s">
        <v>183</v>
      </c>
      <c r="Y314" s="1" t="s">
        <v>183</v>
      </c>
      <c r="Z314" s="1" t="s">
        <v>183</v>
      </c>
      <c r="AA314" s="1" t="s">
        <v>183</v>
      </c>
      <c r="AB314" s="1" t="s">
        <v>183</v>
      </c>
      <c r="AC314" s="1" t="s">
        <v>183</v>
      </c>
      <c r="AD314" s="1" t="s">
        <v>182</v>
      </c>
      <c r="AE314" s="1" t="s">
        <v>182</v>
      </c>
      <c r="AF314" s="1" t="s">
        <v>182</v>
      </c>
      <c r="AG314" s="1" t="s">
        <v>182</v>
      </c>
      <c r="AH314" s="1" t="s">
        <v>182</v>
      </c>
      <c r="AI314" s="1" t="s">
        <v>182</v>
      </c>
      <c r="AJ314" s="1" t="s">
        <v>183</v>
      </c>
      <c r="AK314" s="1" t="s">
        <v>182</v>
      </c>
      <c r="AL314" s="1" t="s">
        <v>183</v>
      </c>
      <c r="AM314" s="1" t="s">
        <v>182</v>
      </c>
      <c r="AN314" s="1" t="s">
        <v>183</v>
      </c>
      <c r="AO314" s="1" t="s">
        <v>182</v>
      </c>
      <c r="AP314" s="1" t="s">
        <v>183</v>
      </c>
      <c r="AQ314" s="1" t="s">
        <v>182</v>
      </c>
      <c r="AR314" s="1" t="s">
        <v>183</v>
      </c>
      <c r="AS314" s="1" t="s">
        <v>182</v>
      </c>
      <c r="AT314" s="1" t="s">
        <v>183</v>
      </c>
      <c r="AU314" s="1" t="s">
        <v>182</v>
      </c>
      <c r="AV314" s="1" t="s">
        <v>183</v>
      </c>
      <c r="AW314" s="1" t="s">
        <v>182</v>
      </c>
      <c r="AX314" s="1" t="s">
        <v>183</v>
      </c>
      <c r="AY314" s="1" t="s">
        <v>182</v>
      </c>
      <c r="AZ314" s="1" t="s">
        <v>183</v>
      </c>
      <c r="BA314" s="1" t="s">
        <v>182</v>
      </c>
      <c r="BB314" s="1" t="s">
        <v>183</v>
      </c>
      <c r="BC314" s="1" t="s">
        <v>182</v>
      </c>
      <c r="BD314" s="1" t="s">
        <v>610</v>
      </c>
      <c r="BE314" s="1" t="s">
        <v>149</v>
      </c>
      <c r="BF314" s="1" t="s">
        <v>149</v>
      </c>
    </row>
    <row r="315" spans="1:58" ht="13">
      <c r="A315" s="1" t="s">
        <v>611</v>
      </c>
      <c r="B315" s="36">
        <v>45933</v>
      </c>
      <c r="C315" s="1" t="s">
        <v>185</v>
      </c>
      <c r="D315" s="1" t="s">
        <v>187</v>
      </c>
      <c r="E315" s="1" t="s">
        <v>181</v>
      </c>
      <c r="F315" s="1" t="s">
        <v>183</v>
      </c>
      <c r="G315" s="1" t="s">
        <v>183</v>
      </c>
      <c r="H315" s="1" t="s">
        <v>183</v>
      </c>
      <c r="I315" s="1" t="s">
        <v>182</v>
      </c>
      <c r="J315" s="1" t="s">
        <v>183</v>
      </c>
      <c r="K315" s="1" t="s">
        <v>182</v>
      </c>
      <c r="L315" s="1" t="s">
        <v>183</v>
      </c>
      <c r="M315" s="1" t="s">
        <v>182</v>
      </c>
      <c r="N315" s="1" t="s">
        <v>183</v>
      </c>
      <c r="O315" s="1" t="s">
        <v>182</v>
      </c>
      <c r="P315" s="1" t="s">
        <v>183</v>
      </c>
      <c r="Q315" s="1" t="s">
        <v>182</v>
      </c>
      <c r="R315" s="1" t="s">
        <v>183</v>
      </c>
      <c r="S315" s="1" t="s">
        <v>183</v>
      </c>
      <c r="T315" s="1" t="s">
        <v>183</v>
      </c>
      <c r="U315" s="1" t="s">
        <v>182</v>
      </c>
      <c r="V315" s="1" t="s">
        <v>183</v>
      </c>
      <c r="W315" s="1" t="s">
        <v>182</v>
      </c>
      <c r="X315" s="1" t="s">
        <v>183</v>
      </c>
      <c r="Y315" s="1" t="s">
        <v>183</v>
      </c>
      <c r="Z315" s="1" t="s">
        <v>183</v>
      </c>
      <c r="AA315" s="1" t="s">
        <v>183</v>
      </c>
      <c r="AB315" s="1" t="s">
        <v>183</v>
      </c>
      <c r="AC315" s="1" t="s">
        <v>183</v>
      </c>
      <c r="AD315" s="1" t="s">
        <v>183</v>
      </c>
      <c r="AE315" s="1" t="s">
        <v>182</v>
      </c>
      <c r="AF315" s="1" t="s">
        <v>183</v>
      </c>
      <c r="AG315" s="1" t="s">
        <v>183</v>
      </c>
      <c r="AH315" s="1" t="s">
        <v>183</v>
      </c>
      <c r="AI315" s="1" t="s">
        <v>183</v>
      </c>
      <c r="AJ315" s="1" t="s">
        <v>183</v>
      </c>
      <c r="AK315" s="1" t="s">
        <v>182</v>
      </c>
      <c r="AL315" s="1" t="s">
        <v>183</v>
      </c>
      <c r="AM315" s="1" t="s">
        <v>182</v>
      </c>
      <c r="AN315" s="1" t="s">
        <v>183</v>
      </c>
      <c r="AO315" s="1" t="s">
        <v>183</v>
      </c>
      <c r="AP315" s="1" t="s">
        <v>183</v>
      </c>
      <c r="AQ315" s="1" t="s">
        <v>183</v>
      </c>
      <c r="AR315" s="1" t="s">
        <v>183</v>
      </c>
      <c r="AS315" s="1" t="s">
        <v>182</v>
      </c>
      <c r="AT315" s="1" t="s">
        <v>183</v>
      </c>
      <c r="AU315" s="1" t="s">
        <v>182</v>
      </c>
      <c r="AV315" s="1" t="s">
        <v>183</v>
      </c>
      <c r="AW315" s="1" t="s">
        <v>182</v>
      </c>
      <c r="AX315" s="1" t="s">
        <v>183</v>
      </c>
      <c r="AY315" s="1" t="s">
        <v>183</v>
      </c>
      <c r="AZ315" s="1" t="s">
        <v>183</v>
      </c>
      <c r="BA315" s="1" t="s">
        <v>182</v>
      </c>
      <c r="BB315" s="1" t="s">
        <v>183</v>
      </c>
      <c r="BC315" s="1" t="s">
        <v>182</v>
      </c>
      <c r="BD315" s="1" t="s">
        <v>339</v>
      </c>
      <c r="BE315" s="1" t="s">
        <v>149</v>
      </c>
      <c r="BF315" s="1" t="s">
        <v>149</v>
      </c>
    </row>
    <row r="316" spans="1:58" ht="13" customHeight="1">
      <c r="A316" s="1" t="s">
        <v>612</v>
      </c>
      <c r="B316" s="36">
        <v>45933</v>
      </c>
      <c r="C316" s="1" t="s">
        <v>185</v>
      </c>
      <c r="D316" s="1" t="s">
        <v>205</v>
      </c>
      <c r="E316" s="1" t="s">
        <v>181</v>
      </c>
      <c r="F316" s="1" t="s">
        <v>183</v>
      </c>
      <c r="G316" s="1" t="s">
        <v>182</v>
      </c>
      <c r="H316" s="1" t="s">
        <v>183</v>
      </c>
      <c r="I316" s="1" t="s">
        <v>182</v>
      </c>
      <c r="J316" s="1" t="s">
        <v>183</v>
      </c>
      <c r="K316" s="1" t="s">
        <v>182</v>
      </c>
      <c r="L316" s="1" t="s">
        <v>183</v>
      </c>
      <c r="M316" s="1" t="s">
        <v>182</v>
      </c>
      <c r="N316" s="1" t="s">
        <v>183</v>
      </c>
      <c r="O316" s="1" t="s">
        <v>182</v>
      </c>
      <c r="P316" s="1" t="s">
        <v>183</v>
      </c>
      <c r="Q316" s="1" t="s">
        <v>182</v>
      </c>
      <c r="R316" s="1" t="s">
        <v>183</v>
      </c>
      <c r="S316" s="1" t="s">
        <v>182</v>
      </c>
      <c r="T316" s="1" t="s">
        <v>182</v>
      </c>
      <c r="U316" s="1" t="s">
        <v>183</v>
      </c>
      <c r="V316" s="1" t="s">
        <v>183</v>
      </c>
      <c r="W316" s="1" t="s">
        <v>182</v>
      </c>
      <c r="X316" s="1" t="s">
        <v>183</v>
      </c>
      <c r="Y316" s="1" t="s">
        <v>182</v>
      </c>
      <c r="Z316" s="1" t="s">
        <v>183</v>
      </c>
      <c r="AA316" s="1" t="s">
        <v>182</v>
      </c>
      <c r="AB316" s="1" t="s">
        <v>183</v>
      </c>
      <c r="AC316" s="1" t="s">
        <v>182</v>
      </c>
      <c r="AD316" s="1" t="s">
        <v>183</v>
      </c>
      <c r="AE316" s="1" t="s">
        <v>182</v>
      </c>
      <c r="AF316" s="1" t="s">
        <v>183</v>
      </c>
      <c r="AG316" s="1" t="s">
        <v>182</v>
      </c>
      <c r="AH316" s="1" t="s">
        <v>183</v>
      </c>
      <c r="AI316" s="1" t="s">
        <v>182</v>
      </c>
      <c r="AJ316" s="1" t="s">
        <v>183</v>
      </c>
      <c r="AK316" s="1" t="s">
        <v>182</v>
      </c>
      <c r="AL316" s="1" t="s">
        <v>183</v>
      </c>
      <c r="AM316" s="1" t="s">
        <v>182</v>
      </c>
      <c r="AN316" s="1" t="s">
        <v>183</v>
      </c>
      <c r="AO316" s="1" t="s">
        <v>182</v>
      </c>
      <c r="AP316" s="1" t="s">
        <v>183</v>
      </c>
      <c r="AQ316" s="1" t="s">
        <v>182</v>
      </c>
      <c r="AR316" s="1" t="s">
        <v>183</v>
      </c>
      <c r="AS316" s="1" t="s">
        <v>182</v>
      </c>
      <c r="AT316" s="1" t="s">
        <v>183</v>
      </c>
      <c r="AU316" s="1" t="s">
        <v>182</v>
      </c>
      <c r="AV316" s="1" t="s">
        <v>183</v>
      </c>
      <c r="AW316" s="1" t="s">
        <v>182</v>
      </c>
      <c r="AX316" s="1" t="s">
        <v>183</v>
      </c>
      <c r="AY316" s="1" t="s">
        <v>182</v>
      </c>
      <c r="AZ316" s="1" t="s">
        <v>183</v>
      </c>
      <c r="BA316" s="1" t="s">
        <v>182</v>
      </c>
      <c r="BB316" s="1" t="s">
        <v>183</v>
      </c>
      <c r="BC316" s="1" t="s">
        <v>182</v>
      </c>
      <c r="BE316" s="1" t="s">
        <v>179</v>
      </c>
      <c r="BF316" s="1" t="s">
        <v>188</v>
      </c>
    </row>
    <row r="317" spans="1:58" ht="13">
      <c r="A317" s="1" t="s">
        <v>613</v>
      </c>
      <c r="B317" s="36">
        <v>45944</v>
      </c>
      <c r="C317" s="1" t="s">
        <v>179</v>
      </c>
      <c r="D317" s="1" t="s">
        <v>192</v>
      </c>
      <c r="E317" s="1" t="s">
        <v>181</v>
      </c>
      <c r="F317" s="1" t="s">
        <v>182</v>
      </c>
      <c r="G317" s="1" t="s">
        <v>182</v>
      </c>
      <c r="H317" s="1" t="s">
        <v>183</v>
      </c>
      <c r="I317" s="1" t="s">
        <v>183</v>
      </c>
      <c r="J317" s="1" t="s">
        <v>183</v>
      </c>
      <c r="K317" s="1" t="s">
        <v>183</v>
      </c>
      <c r="L317" s="1" t="s">
        <v>182</v>
      </c>
      <c r="M317" s="1" t="s">
        <v>182</v>
      </c>
      <c r="N317" s="1" t="s">
        <v>182</v>
      </c>
      <c r="O317" s="1" t="s">
        <v>182</v>
      </c>
      <c r="P317" s="1" t="s">
        <v>182</v>
      </c>
      <c r="Q317" s="1" t="s">
        <v>182</v>
      </c>
      <c r="R317" s="1" t="s">
        <v>182</v>
      </c>
      <c r="S317" s="1" t="s">
        <v>182</v>
      </c>
      <c r="T317" s="1" t="s">
        <v>182</v>
      </c>
      <c r="U317" s="1" t="s">
        <v>182</v>
      </c>
      <c r="V317" s="1" t="s">
        <v>182</v>
      </c>
      <c r="W317" s="1" t="s">
        <v>182</v>
      </c>
      <c r="X317" s="1" t="s">
        <v>182</v>
      </c>
      <c r="Y317" s="1" t="s">
        <v>183</v>
      </c>
      <c r="Z317" s="1" t="s">
        <v>183</v>
      </c>
      <c r="AA317" s="1" t="s">
        <v>183</v>
      </c>
      <c r="AB317" s="1" t="s">
        <v>182</v>
      </c>
      <c r="AC317" s="1" t="s">
        <v>182</v>
      </c>
      <c r="AD317" s="1" t="s">
        <v>182</v>
      </c>
      <c r="AE317" s="1" t="s">
        <v>182</v>
      </c>
      <c r="AF317" s="1" t="s">
        <v>182</v>
      </c>
      <c r="AG317" s="1" t="s">
        <v>182</v>
      </c>
      <c r="AH317" s="1" t="s">
        <v>183</v>
      </c>
      <c r="AI317" s="1" t="s">
        <v>183</v>
      </c>
      <c r="AJ317" s="1" t="s">
        <v>183</v>
      </c>
      <c r="AK317" s="1" t="s">
        <v>182</v>
      </c>
      <c r="AL317" s="1" t="s">
        <v>182</v>
      </c>
      <c r="AM317" s="1" t="s">
        <v>182</v>
      </c>
      <c r="AN317" s="1" t="s">
        <v>182</v>
      </c>
      <c r="AO317" s="1" t="s">
        <v>182</v>
      </c>
      <c r="AP317" s="1" t="s">
        <v>183</v>
      </c>
      <c r="AQ317" s="1" t="s">
        <v>183</v>
      </c>
      <c r="AR317" s="1" t="s">
        <v>183</v>
      </c>
      <c r="AS317" s="1" t="s">
        <v>183</v>
      </c>
      <c r="AT317" s="1" t="s">
        <v>182</v>
      </c>
      <c r="AU317" s="1" t="s">
        <v>182</v>
      </c>
      <c r="AV317" s="1" t="s">
        <v>182</v>
      </c>
      <c r="AW317" s="1" t="s">
        <v>182</v>
      </c>
      <c r="AX317" s="1" t="s">
        <v>183</v>
      </c>
      <c r="AY317" s="1" t="s">
        <v>183</v>
      </c>
      <c r="AZ317" s="1" t="s">
        <v>183</v>
      </c>
      <c r="BA317" s="1" t="s">
        <v>183</v>
      </c>
      <c r="BB317" s="1" t="s">
        <v>182</v>
      </c>
      <c r="BC317" s="1" t="s">
        <v>182</v>
      </c>
      <c r="BD317" s="1" t="s">
        <v>614</v>
      </c>
      <c r="BE317" s="1" t="s">
        <v>185</v>
      </c>
      <c r="BF317" s="1" t="s">
        <v>188</v>
      </c>
    </row>
    <row r="318" spans="1:58" ht="13">
      <c r="A318" s="1" t="s">
        <v>615</v>
      </c>
      <c r="B318" s="36">
        <v>45936</v>
      </c>
      <c r="C318" s="1" t="s">
        <v>185</v>
      </c>
      <c r="D318" s="1" t="s">
        <v>187</v>
      </c>
      <c r="E318" s="1" t="s">
        <v>181</v>
      </c>
      <c r="F318" s="1" t="s">
        <v>183</v>
      </c>
      <c r="G318" s="1" t="s">
        <v>182</v>
      </c>
      <c r="H318" s="1" t="s">
        <v>182</v>
      </c>
      <c r="I318" s="1" t="s">
        <v>182</v>
      </c>
      <c r="J318" s="1" t="s">
        <v>183</v>
      </c>
      <c r="K318" s="1" t="s">
        <v>182</v>
      </c>
      <c r="L318" s="1" t="s">
        <v>182</v>
      </c>
      <c r="M318" s="1" t="s">
        <v>182</v>
      </c>
      <c r="N318" s="1" t="s">
        <v>182</v>
      </c>
      <c r="O318" s="1" t="s">
        <v>182</v>
      </c>
      <c r="P318" s="1" t="s">
        <v>183</v>
      </c>
      <c r="Q318" s="1" t="s">
        <v>182</v>
      </c>
      <c r="R318" s="1" t="s">
        <v>182</v>
      </c>
      <c r="S318" s="1" t="s">
        <v>182</v>
      </c>
      <c r="T318" s="1" t="s">
        <v>182</v>
      </c>
      <c r="U318" s="1" t="s">
        <v>182</v>
      </c>
      <c r="V318" s="1" t="s">
        <v>182</v>
      </c>
      <c r="W318" s="1" t="s">
        <v>182</v>
      </c>
      <c r="X318" s="1" t="s">
        <v>182</v>
      </c>
      <c r="Y318" s="1" t="s">
        <v>182</v>
      </c>
      <c r="Z318" s="1" t="s">
        <v>183</v>
      </c>
      <c r="AA318" s="1" t="s">
        <v>182</v>
      </c>
      <c r="AB318" s="1" t="s">
        <v>183</v>
      </c>
      <c r="AC318" s="1" t="s">
        <v>182</v>
      </c>
      <c r="AD318" s="1" t="s">
        <v>182</v>
      </c>
      <c r="AE318" s="1" t="s">
        <v>182</v>
      </c>
      <c r="AF318" s="1" t="s">
        <v>183</v>
      </c>
      <c r="AG318" s="1" t="s">
        <v>182</v>
      </c>
      <c r="AH318" s="1" t="s">
        <v>182</v>
      </c>
      <c r="AI318" s="1" t="s">
        <v>182</v>
      </c>
      <c r="AJ318" s="1" t="s">
        <v>183</v>
      </c>
      <c r="AK318" s="1" t="s">
        <v>182</v>
      </c>
      <c r="AL318" s="1" t="s">
        <v>182</v>
      </c>
      <c r="AM318" s="1" t="s">
        <v>182</v>
      </c>
      <c r="AN318" s="1" t="s">
        <v>182</v>
      </c>
      <c r="AO318" s="1" t="s">
        <v>182</v>
      </c>
      <c r="AP318" s="1" t="s">
        <v>183</v>
      </c>
      <c r="AQ318" s="1" t="s">
        <v>182</v>
      </c>
      <c r="AR318" s="1" t="s">
        <v>182</v>
      </c>
      <c r="AS318" s="1" t="s">
        <v>182</v>
      </c>
      <c r="AT318" s="1" t="s">
        <v>183</v>
      </c>
      <c r="AU318" s="1" t="s">
        <v>182</v>
      </c>
      <c r="AV318" s="1" t="s">
        <v>182</v>
      </c>
      <c r="AW318" s="1" t="s">
        <v>182</v>
      </c>
      <c r="AX318" s="1" t="s">
        <v>183</v>
      </c>
      <c r="AY318" s="1" t="s">
        <v>182</v>
      </c>
      <c r="AZ318" s="1" t="s">
        <v>182</v>
      </c>
      <c r="BA318" s="1" t="s">
        <v>182</v>
      </c>
      <c r="BB318" s="1" t="s">
        <v>183</v>
      </c>
      <c r="BC318" s="1" t="s">
        <v>182</v>
      </c>
      <c r="BD318" s="1" t="s">
        <v>616</v>
      </c>
      <c r="BE318" s="1" t="s">
        <v>185</v>
      </c>
      <c r="BF318" s="1" t="s">
        <v>185</v>
      </c>
    </row>
    <row r="319" spans="1:58" ht="13" customHeight="1">
      <c r="A319" s="1" t="s">
        <v>617</v>
      </c>
      <c r="B319" s="36">
        <v>45943</v>
      </c>
      <c r="C319" s="1" t="s">
        <v>185</v>
      </c>
      <c r="D319" s="1" t="s">
        <v>180</v>
      </c>
      <c r="E319" s="1" t="s">
        <v>181</v>
      </c>
      <c r="F319" s="1" t="s">
        <v>182</v>
      </c>
      <c r="G319" s="1" t="s">
        <v>182</v>
      </c>
      <c r="H319" s="1" t="s">
        <v>182</v>
      </c>
      <c r="I319" s="1" t="s">
        <v>183</v>
      </c>
      <c r="J319" s="1" t="s">
        <v>182</v>
      </c>
      <c r="K319" s="1" t="s">
        <v>183</v>
      </c>
      <c r="L319" s="1" t="s">
        <v>182</v>
      </c>
      <c r="M319" s="1" t="s">
        <v>183</v>
      </c>
      <c r="N319" s="1" t="s">
        <v>182</v>
      </c>
      <c r="O319" s="1" t="s">
        <v>183</v>
      </c>
      <c r="P319" s="1" t="s">
        <v>182</v>
      </c>
      <c r="Q319" s="1" t="s">
        <v>182</v>
      </c>
      <c r="R319" s="1" t="s">
        <v>182</v>
      </c>
      <c r="S319" s="1" t="s">
        <v>182</v>
      </c>
      <c r="T319" s="1" t="s">
        <v>182</v>
      </c>
      <c r="U319" s="1" t="s">
        <v>183</v>
      </c>
      <c r="V319" s="1" t="s">
        <v>182</v>
      </c>
      <c r="W319" s="1" t="s">
        <v>182</v>
      </c>
      <c r="X319" s="1" t="s">
        <v>183</v>
      </c>
      <c r="Y319" s="1" t="s">
        <v>182</v>
      </c>
      <c r="Z319" s="1" t="s">
        <v>182</v>
      </c>
      <c r="AA319" s="1" t="s">
        <v>183</v>
      </c>
      <c r="AB319" s="1" t="s">
        <v>182</v>
      </c>
      <c r="AC319" s="1" t="s">
        <v>182</v>
      </c>
      <c r="AD319" s="1" t="s">
        <v>182</v>
      </c>
      <c r="AE319" s="1" t="s">
        <v>182</v>
      </c>
      <c r="AF319" s="1" t="s">
        <v>183</v>
      </c>
      <c r="AG319" s="1" t="s">
        <v>182</v>
      </c>
      <c r="AH319" s="1" t="s">
        <v>182</v>
      </c>
      <c r="AI319" s="1" t="s">
        <v>182</v>
      </c>
      <c r="AJ319" s="1" t="s">
        <v>182</v>
      </c>
      <c r="AK319" s="1" t="s">
        <v>182</v>
      </c>
      <c r="AL319" s="1" t="s">
        <v>182</v>
      </c>
      <c r="AM319" s="1" t="s">
        <v>183</v>
      </c>
      <c r="AN319" s="1" t="s">
        <v>182</v>
      </c>
      <c r="AO319" s="1" t="s">
        <v>183</v>
      </c>
      <c r="AP319" s="1" t="s">
        <v>182</v>
      </c>
      <c r="AQ319" s="1" t="s">
        <v>182</v>
      </c>
      <c r="AR319" s="1" t="s">
        <v>182</v>
      </c>
      <c r="AS319" s="1" t="s">
        <v>182</v>
      </c>
      <c r="AT319" s="1" t="s">
        <v>182</v>
      </c>
      <c r="AU319" s="1" t="s">
        <v>182</v>
      </c>
      <c r="AV319" s="1" t="s">
        <v>182</v>
      </c>
      <c r="AW319" s="1" t="s">
        <v>182</v>
      </c>
      <c r="AX319" s="1" t="s">
        <v>182</v>
      </c>
      <c r="AY319" s="1" t="s">
        <v>182</v>
      </c>
      <c r="AZ319" s="1" t="s">
        <v>182</v>
      </c>
      <c r="BA319" s="1" t="s">
        <v>183</v>
      </c>
      <c r="BB319" s="1" t="s">
        <v>182</v>
      </c>
      <c r="BC319" s="1" t="s">
        <v>183</v>
      </c>
      <c r="BE319" s="1" t="s">
        <v>149</v>
      </c>
      <c r="BF319" s="1" t="s">
        <v>149</v>
      </c>
    </row>
    <row r="320" spans="1:58" ht="13" customHeight="1">
      <c r="A320" s="1" t="s">
        <v>618</v>
      </c>
      <c r="B320" s="36">
        <v>45938</v>
      </c>
      <c r="C320" s="1" t="s">
        <v>185</v>
      </c>
      <c r="D320" s="1" t="s">
        <v>205</v>
      </c>
      <c r="E320" s="1" t="s">
        <v>181</v>
      </c>
      <c r="F320" s="1" t="s">
        <v>183</v>
      </c>
      <c r="G320" s="1" t="s">
        <v>183</v>
      </c>
      <c r="H320" s="1" t="s">
        <v>183</v>
      </c>
      <c r="I320" s="1" t="s">
        <v>183</v>
      </c>
      <c r="J320" s="1" t="s">
        <v>182</v>
      </c>
      <c r="K320" s="1" t="s">
        <v>182</v>
      </c>
      <c r="L320" s="1" t="s">
        <v>182</v>
      </c>
      <c r="M320" s="1" t="s">
        <v>183</v>
      </c>
      <c r="N320" s="1" t="s">
        <v>183</v>
      </c>
      <c r="O320" s="1" t="s">
        <v>183</v>
      </c>
      <c r="P320" s="1" t="s">
        <v>183</v>
      </c>
      <c r="Q320" s="1" t="s">
        <v>183</v>
      </c>
      <c r="R320" s="1" t="s">
        <v>183</v>
      </c>
      <c r="S320" s="1" t="s">
        <v>183</v>
      </c>
      <c r="T320" s="1" t="s">
        <v>182</v>
      </c>
      <c r="U320" s="1" t="s">
        <v>182</v>
      </c>
      <c r="V320" s="1" t="s">
        <v>182</v>
      </c>
      <c r="W320" s="1" t="s">
        <v>182</v>
      </c>
      <c r="X320" s="1" t="s">
        <v>183</v>
      </c>
      <c r="Y320" s="1" t="s">
        <v>183</v>
      </c>
      <c r="Z320" s="1" t="s">
        <v>183</v>
      </c>
      <c r="AA320" s="1" t="s">
        <v>183</v>
      </c>
      <c r="AB320" s="1" t="s">
        <v>183</v>
      </c>
      <c r="AC320" s="1" t="s">
        <v>183</v>
      </c>
      <c r="AD320" s="1" t="s">
        <v>183</v>
      </c>
      <c r="AE320" s="1" t="s">
        <v>183</v>
      </c>
      <c r="AF320" s="1" t="s">
        <v>183</v>
      </c>
      <c r="AG320" s="1" t="s">
        <v>183</v>
      </c>
      <c r="AH320" s="1" t="s">
        <v>183</v>
      </c>
      <c r="AI320" s="1" t="s">
        <v>183</v>
      </c>
      <c r="AJ320" s="1" t="s">
        <v>183</v>
      </c>
      <c r="AK320" s="1" t="s">
        <v>183</v>
      </c>
      <c r="AL320" s="1" t="s">
        <v>183</v>
      </c>
      <c r="AM320" s="1" t="s">
        <v>183</v>
      </c>
      <c r="AN320" s="1" t="s">
        <v>183</v>
      </c>
      <c r="AO320" s="1" t="s">
        <v>183</v>
      </c>
      <c r="AP320" s="1" t="s">
        <v>183</v>
      </c>
      <c r="AQ320" s="1" t="s">
        <v>183</v>
      </c>
      <c r="AR320" s="1" t="s">
        <v>183</v>
      </c>
      <c r="AS320" s="1" t="s">
        <v>183</v>
      </c>
      <c r="AT320" s="1" t="s">
        <v>183</v>
      </c>
      <c r="AU320" s="1" t="s">
        <v>183</v>
      </c>
      <c r="AV320" s="1" t="s">
        <v>183</v>
      </c>
      <c r="AW320" s="1" t="s">
        <v>183</v>
      </c>
      <c r="AX320" s="1" t="s">
        <v>183</v>
      </c>
      <c r="AY320" s="1" t="s">
        <v>183</v>
      </c>
      <c r="AZ320" s="1" t="s">
        <v>183</v>
      </c>
      <c r="BA320" s="1" t="s">
        <v>183</v>
      </c>
      <c r="BB320" s="1" t="s">
        <v>183</v>
      </c>
      <c r="BC320" s="1" t="s">
        <v>183</v>
      </c>
      <c r="BD320" s="1"/>
      <c r="BE320" s="1" t="s">
        <v>149</v>
      </c>
      <c r="BF320" s="1" t="s">
        <v>149</v>
      </c>
    </row>
    <row r="321" spans="1:58" ht="13" customHeight="1">
      <c r="A321" s="1" t="s">
        <v>619</v>
      </c>
      <c r="B321" s="36">
        <v>45933</v>
      </c>
      <c r="C321" s="1" t="s">
        <v>185</v>
      </c>
      <c r="D321" s="1" t="s">
        <v>251</v>
      </c>
      <c r="E321" s="1" t="s">
        <v>181</v>
      </c>
      <c r="F321" s="1" t="s">
        <v>183</v>
      </c>
      <c r="G321" s="1" t="s">
        <v>183</v>
      </c>
      <c r="H321" s="1" t="s">
        <v>182</v>
      </c>
      <c r="I321" s="1" t="s">
        <v>182</v>
      </c>
      <c r="J321" s="1" t="s">
        <v>182</v>
      </c>
      <c r="K321" s="1" t="s">
        <v>182</v>
      </c>
      <c r="L321" s="1" t="s">
        <v>183</v>
      </c>
      <c r="M321" s="1" t="s">
        <v>183</v>
      </c>
      <c r="N321" s="1" t="s">
        <v>182</v>
      </c>
      <c r="O321" s="1" t="s">
        <v>182</v>
      </c>
      <c r="P321" s="1" t="s">
        <v>183</v>
      </c>
      <c r="Q321" s="1" t="s">
        <v>183</v>
      </c>
      <c r="R321" s="1" t="s">
        <v>182</v>
      </c>
      <c r="S321" s="1" t="s">
        <v>182</v>
      </c>
      <c r="T321" s="1" t="s">
        <v>182</v>
      </c>
      <c r="U321" s="1" t="s">
        <v>182</v>
      </c>
      <c r="V321" s="1" t="s">
        <v>182</v>
      </c>
      <c r="W321" s="1" t="s">
        <v>182</v>
      </c>
      <c r="X321" s="1" t="s">
        <v>182</v>
      </c>
      <c r="Y321" s="1" t="s">
        <v>182</v>
      </c>
      <c r="Z321" s="1" t="s">
        <v>183</v>
      </c>
      <c r="AA321" s="1" t="s">
        <v>183</v>
      </c>
      <c r="AB321" s="1" t="s">
        <v>182</v>
      </c>
      <c r="AC321" s="1" t="s">
        <v>182</v>
      </c>
      <c r="AD321" s="1" t="s">
        <v>183</v>
      </c>
      <c r="AE321" s="1" t="s">
        <v>183</v>
      </c>
      <c r="AF321" s="1" t="s">
        <v>182</v>
      </c>
      <c r="AG321" s="1" t="s">
        <v>182</v>
      </c>
      <c r="AH321" s="1" t="s">
        <v>183</v>
      </c>
      <c r="AI321" s="1" t="s">
        <v>183</v>
      </c>
      <c r="AJ321" s="1" t="s">
        <v>182</v>
      </c>
      <c r="AK321" s="1" t="s">
        <v>182</v>
      </c>
      <c r="AL321" s="1" t="s">
        <v>183</v>
      </c>
      <c r="AM321" s="1" t="s">
        <v>183</v>
      </c>
      <c r="AN321" s="1" t="s">
        <v>182</v>
      </c>
      <c r="AO321" s="1" t="s">
        <v>182</v>
      </c>
      <c r="AP321" s="1" t="s">
        <v>183</v>
      </c>
      <c r="AQ321" s="1" t="s">
        <v>183</v>
      </c>
      <c r="AR321" s="1" t="s">
        <v>182</v>
      </c>
      <c r="AS321" s="1" t="s">
        <v>182</v>
      </c>
      <c r="AT321" s="1" t="s">
        <v>182</v>
      </c>
      <c r="AU321" s="1" t="s">
        <v>182</v>
      </c>
      <c r="AV321" s="1" t="s">
        <v>182</v>
      </c>
      <c r="AW321" s="1" t="s">
        <v>182</v>
      </c>
      <c r="AX321" s="1" t="s">
        <v>182</v>
      </c>
      <c r="AY321" s="1" t="s">
        <v>182</v>
      </c>
      <c r="AZ321" s="1" t="s">
        <v>183</v>
      </c>
      <c r="BA321" s="1" t="s">
        <v>183</v>
      </c>
      <c r="BB321" s="1" t="s">
        <v>182</v>
      </c>
      <c r="BC321" s="1" t="s">
        <v>182</v>
      </c>
      <c r="BD321" s="1"/>
      <c r="BE321" s="1" t="s">
        <v>149</v>
      </c>
      <c r="BF321" s="1" t="s">
        <v>149</v>
      </c>
    </row>
    <row r="322" spans="1:58" ht="13" customHeight="1">
      <c r="A322" s="1" t="s">
        <v>620</v>
      </c>
      <c r="B322" s="36">
        <v>45933</v>
      </c>
      <c r="C322" s="1" t="s">
        <v>185</v>
      </c>
      <c r="D322" s="1" t="s">
        <v>192</v>
      </c>
      <c r="E322" s="1" t="s">
        <v>181</v>
      </c>
      <c r="F322" s="1" t="s">
        <v>183</v>
      </c>
      <c r="G322" s="1" t="s">
        <v>183</v>
      </c>
      <c r="H322" s="1" t="s">
        <v>183</v>
      </c>
      <c r="I322" s="1" t="s">
        <v>183</v>
      </c>
      <c r="J322" s="1" t="s">
        <v>182</v>
      </c>
      <c r="K322" s="1" t="s">
        <v>183</v>
      </c>
      <c r="L322" s="1" t="s">
        <v>182</v>
      </c>
      <c r="M322" s="1" t="s">
        <v>183</v>
      </c>
      <c r="N322" s="1" t="s">
        <v>183</v>
      </c>
      <c r="O322" s="1" t="s">
        <v>183</v>
      </c>
      <c r="P322" s="1" t="s">
        <v>183</v>
      </c>
      <c r="Q322" s="1" t="s">
        <v>183</v>
      </c>
      <c r="R322" s="1" t="s">
        <v>183</v>
      </c>
      <c r="S322" s="1" t="s">
        <v>183</v>
      </c>
      <c r="T322" s="1" t="s">
        <v>182</v>
      </c>
      <c r="U322" s="1" t="s">
        <v>182</v>
      </c>
      <c r="V322" s="1" t="s">
        <v>183</v>
      </c>
      <c r="W322" s="1" t="s">
        <v>183</v>
      </c>
      <c r="X322" s="1" t="s">
        <v>183</v>
      </c>
      <c r="Y322" s="1" t="s">
        <v>183</v>
      </c>
      <c r="Z322" s="1" t="s">
        <v>183</v>
      </c>
      <c r="AA322" s="1" t="s">
        <v>183</v>
      </c>
      <c r="AB322" s="1" t="s">
        <v>183</v>
      </c>
      <c r="AC322" s="1" t="s">
        <v>183</v>
      </c>
      <c r="AD322" s="1" t="s">
        <v>183</v>
      </c>
      <c r="AE322" s="1" t="s">
        <v>183</v>
      </c>
      <c r="AF322" s="1" t="s">
        <v>183</v>
      </c>
      <c r="AG322" s="1" t="s">
        <v>183</v>
      </c>
      <c r="AH322" s="1" t="s">
        <v>183</v>
      </c>
      <c r="AI322" s="1" t="s">
        <v>183</v>
      </c>
      <c r="AJ322" s="1" t="s">
        <v>183</v>
      </c>
      <c r="AK322" s="1" t="s">
        <v>183</v>
      </c>
      <c r="AL322" s="1" t="s">
        <v>183</v>
      </c>
      <c r="AM322" s="1" t="s">
        <v>183</v>
      </c>
      <c r="AN322" s="1" t="s">
        <v>183</v>
      </c>
      <c r="AO322" s="1" t="s">
        <v>183</v>
      </c>
      <c r="AP322" s="1" t="s">
        <v>183</v>
      </c>
      <c r="AQ322" s="1" t="s">
        <v>183</v>
      </c>
      <c r="AR322" s="1" t="s">
        <v>183</v>
      </c>
      <c r="AS322" s="1" t="s">
        <v>183</v>
      </c>
      <c r="AT322" s="1" t="s">
        <v>183</v>
      </c>
      <c r="AU322" s="1" t="s">
        <v>183</v>
      </c>
      <c r="AV322" s="1" t="s">
        <v>183</v>
      </c>
      <c r="AW322" s="1" t="s">
        <v>183</v>
      </c>
      <c r="AX322" s="1" t="s">
        <v>183</v>
      </c>
      <c r="AY322" s="1" t="s">
        <v>183</v>
      </c>
      <c r="AZ322" s="1" t="s">
        <v>183</v>
      </c>
      <c r="BA322" s="1" t="s">
        <v>183</v>
      </c>
      <c r="BB322" s="1" t="s">
        <v>183</v>
      </c>
      <c r="BC322" s="1" t="s">
        <v>183</v>
      </c>
      <c r="BE322" s="1" t="s">
        <v>149</v>
      </c>
      <c r="BF322" s="1" t="s">
        <v>149</v>
      </c>
    </row>
    <row r="323" spans="1:58" ht="13" customHeight="1">
      <c r="A323" s="1" t="s">
        <v>621</v>
      </c>
      <c r="B323" s="36">
        <v>45937</v>
      </c>
      <c r="C323" s="1" t="s">
        <v>188</v>
      </c>
      <c r="D323" s="1" t="s">
        <v>224</v>
      </c>
      <c r="E323" s="1" t="s">
        <v>181</v>
      </c>
      <c r="F323" s="1" t="s">
        <v>183</v>
      </c>
      <c r="G323" s="1" t="s">
        <v>183</v>
      </c>
      <c r="H323" s="1" t="s">
        <v>182</v>
      </c>
      <c r="I323" s="1" t="s">
        <v>182</v>
      </c>
      <c r="J323" s="1" t="s">
        <v>182</v>
      </c>
      <c r="K323" s="1" t="s">
        <v>182</v>
      </c>
      <c r="L323" s="1" t="s">
        <v>182</v>
      </c>
      <c r="M323" s="1" t="s">
        <v>182</v>
      </c>
      <c r="N323" s="1" t="s">
        <v>182</v>
      </c>
      <c r="O323" s="1" t="s">
        <v>182</v>
      </c>
      <c r="P323" s="1" t="s">
        <v>182</v>
      </c>
      <c r="Q323" s="1" t="s">
        <v>182</v>
      </c>
      <c r="R323" s="1" t="s">
        <v>182</v>
      </c>
      <c r="S323" s="1" t="s">
        <v>182</v>
      </c>
      <c r="T323" s="1" t="s">
        <v>182</v>
      </c>
      <c r="U323" s="1" t="s">
        <v>182</v>
      </c>
      <c r="V323" s="1" t="s">
        <v>182</v>
      </c>
      <c r="W323" s="1" t="s">
        <v>182</v>
      </c>
      <c r="X323" s="1" t="s">
        <v>182</v>
      </c>
      <c r="Y323" s="1" t="s">
        <v>182</v>
      </c>
      <c r="Z323" s="1" t="s">
        <v>182</v>
      </c>
      <c r="AA323" s="1" t="s">
        <v>182</v>
      </c>
      <c r="AB323" s="1" t="s">
        <v>182</v>
      </c>
      <c r="AC323" s="1" t="s">
        <v>182</v>
      </c>
      <c r="AD323" s="1" t="s">
        <v>182</v>
      </c>
      <c r="AE323" s="1" t="s">
        <v>182</v>
      </c>
      <c r="AF323" s="1" t="s">
        <v>182</v>
      </c>
      <c r="AG323" s="1" t="s">
        <v>182</v>
      </c>
      <c r="AH323" s="1" t="s">
        <v>183</v>
      </c>
      <c r="AI323" s="1" t="s">
        <v>183</v>
      </c>
      <c r="AJ323" s="1" t="s">
        <v>183</v>
      </c>
      <c r="AK323" s="1" t="s">
        <v>183</v>
      </c>
      <c r="AL323" s="1" t="s">
        <v>183</v>
      </c>
      <c r="AM323" s="1" t="s">
        <v>183</v>
      </c>
      <c r="AN323" s="1" t="s">
        <v>182</v>
      </c>
      <c r="AO323" s="1" t="s">
        <v>182</v>
      </c>
      <c r="AP323" s="1" t="s">
        <v>183</v>
      </c>
      <c r="AQ323" s="1" t="s">
        <v>183</v>
      </c>
      <c r="AR323" s="1" t="s">
        <v>182</v>
      </c>
      <c r="AS323" s="1" t="s">
        <v>182</v>
      </c>
      <c r="AT323" s="1" t="s">
        <v>182</v>
      </c>
      <c r="AU323" s="1" t="s">
        <v>182</v>
      </c>
      <c r="AV323" s="1" t="s">
        <v>182</v>
      </c>
      <c r="AW323" s="1" t="s">
        <v>182</v>
      </c>
      <c r="AX323" s="1" t="s">
        <v>183</v>
      </c>
      <c r="AY323" s="1" t="s">
        <v>183</v>
      </c>
      <c r="AZ323" s="1" t="s">
        <v>183</v>
      </c>
      <c r="BA323" s="1" t="s">
        <v>183</v>
      </c>
      <c r="BB323" s="1" t="s">
        <v>182</v>
      </c>
      <c r="BC323" s="1" t="s">
        <v>183</v>
      </c>
      <c r="BE323" s="1" t="s">
        <v>149</v>
      </c>
      <c r="BF323" s="1" t="s">
        <v>149</v>
      </c>
    </row>
    <row r="324" spans="1:58" ht="13">
      <c r="A324" s="1" t="s">
        <v>622</v>
      </c>
      <c r="B324" s="36">
        <v>45941</v>
      </c>
      <c r="C324" s="1" t="s">
        <v>188</v>
      </c>
      <c r="D324" s="1" t="s">
        <v>187</v>
      </c>
      <c r="E324" s="1" t="s">
        <v>181</v>
      </c>
      <c r="F324" s="1" t="s">
        <v>183</v>
      </c>
      <c r="G324" s="1" t="s">
        <v>182</v>
      </c>
      <c r="H324" s="1" t="s">
        <v>183</v>
      </c>
      <c r="I324" s="1" t="s">
        <v>182</v>
      </c>
      <c r="J324" s="1" t="s">
        <v>182</v>
      </c>
      <c r="K324" s="1" t="s">
        <v>182</v>
      </c>
      <c r="L324" s="1" t="s">
        <v>183</v>
      </c>
      <c r="M324" s="1" t="s">
        <v>182</v>
      </c>
      <c r="N324" s="1" t="s">
        <v>183</v>
      </c>
      <c r="O324" s="1" t="s">
        <v>182</v>
      </c>
      <c r="P324" s="1" t="s">
        <v>183</v>
      </c>
      <c r="Q324" s="1" t="s">
        <v>182</v>
      </c>
      <c r="R324" s="1" t="s">
        <v>183</v>
      </c>
      <c r="S324" s="1" t="s">
        <v>182</v>
      </c>
      <c r="T324" s="1" t="s">
        <v>182</v>
      </c>
      <c r="U324" s="1" t="s">
        <v>182</v>
      </c>
      <c r="V324" s="1" t="s">
        <v>183</v>
      </c>
      <c r="W324" s="1" t="s">
        <v>182</v>
      </c>
      <c r="X324" s="1" t="s">
        <v>182</v>
      </c>
      <c r="Y324" s="1" t="s">
        <v>182</v>
      </c>
      <c r="Z324" s="1" t="s">
        <v>182</v>
      </c>
      <c r="AA324" s="1" t="s">
        <v>183</v>
      </c>
      <c r="AB324" s="1" t="s">
        <v>183</v>
      </c>
      <c r="AC324" s="1" t="s">
        <v>183</v>
      </c>
      <c r="AD324" s="1" t="s">
        <v>182</v>
      </c>
      <c r="AE324" s="1" t="s">
        <v>182</v>
      </c>
      <c r="AF324" s="1" t="s">
        <v>183</v>
      </c>
      <c r="AG324" s="1" t="s">
        <v>182</v>
      </c>
      <c r="AH324" s="1" t="s">
        <v>182</v>
      </c>
      <c r="AI324" s="1" t="s">
        <v>182</v>
      </c>
      <c r="AJ324" s="1" t="s">
        <v>183</v>
      </c>
      <c r="AK324" s="1" t="s">
        <v>182</v>
      </c>
      <c r="AL324" s="1" t="s">
        <v>182</v>
      </c>
      <c r="AM324" s="1" t="s">
        <v>183</v>
      </c>
      <c r="AN324" s="1" t="s">
        <v>183</v>
      </c>
      <c r="AO324" s="1" t="s">
        <v>182</v>
      </c>
      <c r="AP324" s="1" t="s">
        <v>183</v>
      </c>
      <c r="AQ324" s="1" t="s">
        <v>182</v>
      </c>
      <c r="AR324" s="1" t="s">
        <v>183</v>
      </c>
      <c r="AS324" s="1" t="s">
        <v>182</v>
      </c>
      <c r="AT324" s="1" t="s">
        <v>182</v>
      </c>
      <c r="AU324" s="1" t="s">
        <v>182</v>
      </c>
      <c r="AV324" s="1" t="s">
        <v>183</v>
      </c>
      <c r="AW324" s="1" t="s">
        <v>182</v>
      </c>
      <c r="AX324" s="1" t="s">
        <v>183</v>
      </c>
      <c r="AY324" s="1" t="s">
        <v>182</v>
      </c>
      <c r="AZ324" s="1" t="s">
        <v>183</v>
      </c>
      <c r="BA324" s="1" t="s">
        <v>182</v>
      </c>
      <c r="BB324" s="1" t="s">
        <v>182</v>
      </c>
      <c r="BC324" s="1" t="s">
        <v>183</v>
      </c>
      <c r="BD324" s="1" t="s">
        <v>623</v>
      </c>
      <c r="BE324" s="1" t="s">
        <v>149</v>
      </c>
      <c r="BF324" s="1" t="s">
        <v>149</v>
      </c>
    </row>
    <row r="325" spans="1:58" ht="13" customHeight="1">
      <c r="A325" s="1" t="s">
        <v>624</v>
      </c>
      <c r="B325" s="36">
        <v>45933</v>
      </c>
      <c r="C325" s="1" t="s">
        <v>179</v>
      </c>
      <c r="D325" s="1" t="s">
        <v>192</v>
      </c>
      <c r="E325" s="1" t="s">
        <v>181</v>
      </c>
      <c r="F325" s="1" t="s">
        <v>183</v>
      </c>
      <c r="G325" s="1" t="s">
        <v>183</v>
      </c>
      <c r="H325" s="1" t="s">
        <v>183</v>
      </c>
      <c r="I325" s="1" t="s">
        <v>183</v>
      </c>
      <c r="J325" s="1" t="s">
        <v>183</v>
      </c>
      <c r="K325" s="1" t="s">
        <v>183</v>
      </c>
      <c r="L325" s="1" t="s">
        <v>183</v>
      </c>
      <c r="M325" s="1" t="s">
        <v>183</v>
      </c>
      <c r="N325" s="1" t="s">
        <v>183</v>
      </c>
      <c r="O325" s="1" t="s">
        <v>183</v>
      </c>
      <c r="P325" s="1" t="s">
        <v>182</v>
      </c>
      <c r="Q325" s="1" t="s">
        <v>182</v>
      </c>
      <c r="R325" s="1" t="s">
        <v>183</v>
      </c>
      <c r="S325" s="1" t="s">
        <v>183</v>
      </c>
      <c r="T325" s="1" t="s">
        <v>182</v>
      </c>
      <c r="U325" s="1" t="s">
        <v>182</v>
      </c>
      <c r="V325" s="1" t="s">
        <v>182</v>
      </c>
      <c r="W325" s="1" t="s">
        <v>182</v>
      </c>
      <c r="X325" s="1" t="s">
        <v>183</v>
      </c>
      <c r="Y325" s="1" t="s">
        <v>183</v>
      </c>
      <c r="Z325" s="1" t="s">
        <v>183</v>
      </c>
      <c r="AA325" s="1" t="s">
        <v>183</v>
      </c>
      <c r="AB325" s="1" t="s">
        <v>183</v>
      </c>
      <c r="AC325" s="1" t="s">
        <v>183</v>
      </c>
      <c r="AD325" s="1" t="s">
        <v>183</v>
      </c>
      <c r="AE325" s="1" t="s">
        <v>183</v>
      </c>
      <c r="AF325" s="1" t="s">
        <v>182</v>
      </c>
      <c r="AG325" s="1" t="s">
        <v>182</v>
      </c>
      <c r="AH325" s="1" t="s">
        <v>182</v>
      </c>
      <c r="AI325" s="1" t="s">
        <v>182</v>
      </c>
      <c r="AJ325" s="1" t="s">
        <v>183</v>
      </c>
      <c r="AK325" s="1" t="s">
        <v>183</v>
      </c>
      <c r="AL325" s="1" t="s">
        <v>183</v>
      </c>
      <c r="AM325" s="1" t="s">
        <v>183</v>
      </c>
      <c r="AN325" s="1" t="s">
        <v>183</v>
      </c>
      <c r="AO325" s="1" t="s">
        <v>183</v>
      </c>
      <c r="AP325" s="1" t="s">
        <v>182</v>
      </c>
      <c r="AQ325" s="1" t="s">
        <v>182</v>
      </c>
      <c r="AR325" s="1" t="s">
        <v>182</v>
      </c>
      <c r="AS325" s="1" t="s">
        <v>182</v>
      </c>
      <c r="AT325" s="1" t="s">
        <v>183</v>
      </c>
      <c r="AU325" s="1" t="s">
        <v>183</v>
      </c>
      <c r="AV325" s="1" t="s">
        <v>183</v>
      </c>
      <c r="AW325" s="1" t="s">
        <v>183</v>
      </c>
      <c r="AX325" s="1" t="s">
        <v>183</v>
      </c>
      <c r="AY325" s="1" t="s">
        <v>183</v>
      </c>
      <c r="AZ325" s="1" t="s">
        <v>183</v>
      </c>
      <c r="BA325" s="1" t="s">
        <v>183</v>
      </c>
      <c r="BB325" s="1" t="s">
        <v>183</v>
      </c>
      <c r="BC325" s="1" t="s">
        <v>183</v>
      </c>
      <c r="BE325" s="1" t="s">
        <v>179</v>
      </c>
      <c r="BF325" s="1" t="s">
        <v>179</v>
      </c>
    </row>
    <row r="326" spans="1:58" ht="13" customHeight="1">
      <c r="A326" s="1" t="s">
        <v>625</v>
      </c>
      <c r="B326" s="36">
        <v>45945</v>
      </c>
      <c r="C326" s="1" t="s">
        <v>185</v>
      </c>
      <c r="D326" s="1" t="s">
        <v>187</v>
      </c>
      <c r="E326" s="1" t="s">
        <v>181</v>
      </c>
      <c r="F326" s="1" t="s">
        <v>183</v>
      </c>
      <c r="G326" s="1" t="s">
        <v>183</v>
      </c>
      <c r="H326" s="1" t="s">
        <v>183</v>
      </c>
      <c r="I326" s="1" t="s">
        <v>183</v>
      </c>
      <c r="J326" s="1" t="s">
        <v>183</v>
      </c>
      <c r="K326" s="1" t="s">
        <v>183</v>
      </c>
      <c r="L326" s="1" t="s">
        <v>183</v>
      </c>
      <c r="M326" s="1" t="s">
        <v>183</v>
      </c>
      <c r="N326" s="1" t="s">
        <v>182</v>
      </c>
      <c r="O326" s="1" t="s">
        <v>183</v>
      </c>
      <c r="P326" s="1" t="s">
        <v>183</v>
      </c>
      <c r="Q326" s="1" t="s">
        <v>183</v>
      </c>
      <c r="R326" s="1" t="s">
        <v>183</v>
      </c>
      <c r="S326" s="1" t="s">
        <v>183</v>
      </c>
      <c r="T326" s="1" t="s">
        <v>182</v>
      </c>
      <c r="U326" s="1" t="s">
        <v>182</v>
      </c>
      <c r="V326" s="1" t="s">
        <v>182</v>
      </c>
      <c r="W326" s="1" t="s">
        <v>182</v>
      </c>
      <c r="X326" s="1" t="s">
        <v>182</v>
      </c>
      <c r="Y326" s="1" t="s">
        <v>182</v>
      </c>
      <c r="Z326" s="1" t="s">
        <v>183</v>
      </c>
      <c r="AA326" s="1" t="s">
        <v>183</v>
      </c>
      <c r="AB326" s="1" t="s">
        <v>183</v>
      </c>
      <c r="AC326" s="1" t="s">
        <v>183</v>
      </c>
      <c r="AD326" s="1" t="s">
        <v>183</v>
      </c>
      <c r="AE326" s="1" t="s">
        <v>183</v>
      </c>
      <c r="AF326" s="1" t="s">
        <v>183</v>
      </c>
      <c r="AG326" s="1" t="s">
        <v>183</v>
      </c>
      <c r="AH326" s="1" t="s">
        <v>182</v>
      </c>
      <c r="AI326" s="1" t="s">
        <v>182</v>
      </c>
      <c r="AJ326" s="1" t="s">
        <v>182</v>
      </c>
      <c r="AK326" s="1" t="s">
        <v>182</v>
      </c>
      <c r="AL326" s="1" t="s">
        <v>182</v>
      </c>
      <c r="AM326" s="1" t="s">
        <v>182</v>
      </c>
      <c r="AN326" s="1" t="s">
        <v>182</v>
      </c>
      <c r="AO326" s="1" t="s">
        <v>182</v>
      </c>
      <c r="AP326" s="1" t="s">
        <v>182</v>
      </c>
      <c r="AQ326" s="1" t="s">
        <v>182</v>
      </c>
      <c r="AR326" s="1" t="s">
        <v>182</v>
      </c>
      <c r="AS326" s="1" t="s">
        <v>183</v>
      </c>
      <c r="AT326" s="1" t="s">
        <v>182</v>
      </c>
      <c r="AU326" s="1" t="s">
        <v>182</v>
      </c>
      <c r="AV326" s="1" t="s">
        <v>183</v>
      </c>
      <c r="AW326" s="1" t="s">
        <v>183</v>
      </c>
      <c r="AX326" s="1" t="s">
        <v>182</v>
      </c>
      <c r="AY326" s="1" t="s">
        <v>182</v>
      </c>
      <c r="AZ326" s="1" t="s">
        <v>182</v>
      </c>
      <c r="BA326" s="1" t="s">
        <v>182</v>
      </c>
      <c r="BB326" s="1" t="s">
        <v>182</v>
      </c>
      <c r="BC326" s="1" t="s">
        <v>182</v>
      </c>
      <c r="BE326" s="1" t="s">
        <v>149</v>
      </c>
      <c r="BF326" s="1" t="s">
        <v>179</v>
      </c>
    </row>
    <row r="327" spans="1:58" ht="13">
      <c r="B327" s="36"/>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E327" s="1"/>
      <c r="BF327" s="1"/>
    </row>
    <row r="328" spans="1:58" ht="13">
      <c r="B328" s="36"/>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row>
    <row r="329" spans="1:58" ht="13">
      <c r="B329" s="36"/>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E329" s="1"/>
      <c r="BF329" s="1"/>
    </row>
    <row r="330" spans="1:58" ht="13">
      <c r="B330" s="36"/>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E330" s="1"/>
      <c r="BF330" s="1"/>
    </row>
  </sheetData>
  <autoFilter ref="A1:BH326"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FF"/>
    <outlinePr summaryBelow="0" summaryRight="0"/>
  </sheetPr>
  <dimension ref="A1:BB1000"/>
  <sheetViews>
    <sheetView workbookViewId="0"/>
  </sheetViews>
  <sheetFormatPr baseColWidth="10" defaultColWidth="12.5" defaultRowHeight="15.75" customHeight="1"/>
  <cols>
    <col min="1" max="1" width="32.5" customWidth="1"/>
    <col min="2" max="2" width="41.5" customWidth="1"/>
  </cols>
  <sheetData>
    <row r="1" spans="1:54" ht="15.75" customHeight="1">
      <c r="A1" s="42" t="s">
        <v>626</v>
      </c>
      <c r="B1" s="42" t="s">
        <v>173</v>
      </c>
      <c r="C1" s="42" t="s">
        <v>627</v>
      </c>
      <c r="D1" s="42" t="s">
        <v>628</v>
      </c>
      <c r="E1" s="42" t="s">
        <v>629</v>
      </c>
      <c r="F1" s="42" t="s">
        <v>630</v>
      </c>
      <c r="G1" s="42" t="s">
        <v>631</v>
      </c>
      <c r="H1" s="42" t="s">
        <v>632</v>
      </c>
      <c r="I1" s="42" t="s">
        <v>633</v>
      </c>
      <c r="J1" s="42" t="s">
        <v>634</v>
      </c>
      <c r="K1" s="42" t="s">
        <v>635</v>
      </c>
      <c r="L1" s="42" t="s">
        <v>636</v>
      </c>
      <c r="M1" s="42" t="s">
        <v>637</v>
      </c>
      <c r="N1" s="42" t="s">
        <v>638</v>
      </c>
      <c r="O1" s="42" t="s">
        <v>639</v>
      </c>
      <c r="P1" s="42" t="s">
        <v>640</v>
      </c>
      <c r="Q1" s="42" t="s">
        <v>641</v>
      </c>
      <c r="R1" s="42" t="s">
        <v>642</v>
      </c>
      <c r="S1" s="42" t="s">
        <v>643</v>
      </c>
      <c r="T1" s="42" t="s">
        <v>644</v>
      </c>
      <c r="U1" s="42" t="s">
        <v>645</v>
      </c>
      <c r="V1" s="42" t="s">
        <v>646</v>
      </c>
      <c r="W1" s="42" t="s">
        <v>647</v>
      </c>
      <c r="X1" s="42" t="s">
        <v>648</v>
      </c>
      <c r="Y1" s="42" t="s">
        <v>177</v>
      </c>
      <c r="Z1" s="42" t="s">
        <v>649</v>
      </c>
      <c r="AA1" s="42" t="s">
        <v>650</v>
      </c>
      <c r="AB1" s="42" t="s">
        <v>651</v>
      </c>
      <c r="AC1" s="42" t="s">
        <v>652</v>
      </c>
      <c r="AD1" s="42" t="s">
        <v>653</v>
      </c>
      <c r="AE1" s="42" t="s">
        <v>654</v>
      </c>
      <c r="AF1" s="42" t="s">
        <v>655</v>
      </c>
      <c r="AG1" s="42" t="s">
        <v>656</v>
      </c>
      <c r="AH1" s="42" t="s">
        <v>657</v>
      </c>
      <c r="AI1" s="42" t="s">
        <v>658</v>
      </c>
      <c r="AJ1" s="42" t="s">
        <v>659</v>
      </c>
      <c r="AK1" s="42" t="s">
        <v>660</v>
      </c>
      <c r="AL1" s="42" t="s">
        <v>661</v>
      </c>
      <c r="AM1" s="42" t="s">
        <v>662</v>
      </c>
      <c r="AN1" s="42" t="s">
        <v>663</v>
      </c>
      <c r="AO1" s="42" t="s">
        <v>664</v>
      </c>
      <c r="AP1" s="42" t="s">
        <v>665</v>
      </c>
      <c r="AQ1" s="42" t="s">
        <v>666</v>
      </c>
      <c r="AR1" s="42" t="s">
        <v>667</v>
      </c>
      <c r="AS1" s="42" t="s">
        <v>668</v>
      </c>
      <c r="AT1" s="42" t="s">
        <v>669</v>
      </c>
      <c r="AU1" s="42" t="s">
        <v>670</v>
      </c>
      <c r="AV1" s="42" t="s">
        <v>174</v>
      </c>
      <c r="AW1" s="42"/>
      <c r="AX1" s="42"/>
      <c r="AY1" s="42"/>
      <c r="AZ1" s="42"/>
      <c r="BA1" s="42"/>
      <c r="BB1" s="42"/>
    </row>
    <row r="2" spans="1:54" ht="15.75" customHeight="1">
      <c r="A2" s="42" t="s">
        <v>671</v>
      </c>
      <c r="B2" s="42" t="s">
        <v>672</v>
      </c>
      <c r="C2" s="42"/>
      <c r="D2" s="42"/>
      <c r="E2" s="42"/>
      <c r="F2" s="42"/>
      <c r="G2" s="42"/>
      <c r="H2" s="42"/>
      <c r="I2" s="42"/>
      <c r="J2" s="42"/>
      <c r="K2" s="42"/>
      <c r="L2" s="42"/>
      <c r="M2" s="42"/>
      <c r="N2" s="42"/>
      <c r="O2" s="42"/>
      <c r="P2" s="42"/>
      <c r="Q2" s="42"/>
      <c r="R2" s="42"/>
      <c r="S2" s="42"/>
      <c r="T2" s="42"/>
      <c r="U2" s="42"/>
      <c r="V2" s="42"/>
      <c r="W2" s="42"/>
      <c r="X2" s="42"/>
      <c r="Y2" s="42"/>
      <c r="Z2" s="42" t="s">
        <v>182</v>
      </c>
      <c r="AA2" s="42" t="s">
        <v>182</v>
      </c>
      <c r="AB2" s="42" t="s">
        <v>183</v>
      </c>
      <c r="AC2" s="42" t="s">
        <v>182</v>
      </c>
      <c r="AD2" s="42" t="s">
        <v>182</v>
      </c>
      <c r="AE2" s="42" t="s">
        <v>182</v>
      </c>
      <c r="AF2" s="42" t="s">
        <v>183</v>
      </c>
      <c r="AG2" s="42" t="s">
        <v>182</v>
      </c>
      <c r="AH2" s="42" t="s">
        <v>182</v>
      </c>
      <c r="AI2" s="42" t="s">
        <v>182</v>
      </c>
      <c r="AJ2" s="42" t="s">
        <v>182</v>
      </c>
      <c r="AK2" s="42" t="s">
        <v>182</v>
      </c>
      <c r="AL2" s="42" t="s">
        <v>182</v>
      </c>
      <c r="AM2" s="42" t="s">
        <v>182</v>
      </c>
      <c r="AN2" s="42" t="s">
        <v>182</v>
      </c>
      <c r="AO2" s="42" t="s">
        <v>182</v>
      </c>
      <c r="AP2" s="42" t="s">
        <v>182</v>
      </c>
      <c r="AQ2" s="42" t="s">
        <v>182</v>
      </c>
      <c r="AR2" s="42" t="s">
        <v>182</v>
      </c>
      <c r="AS2" s="42" t="s">
        <v>183</v>
      </c>
      <c r="AT2" s="42" t="s">
        <v>182</v>
      </c>
      <c r="AU2" s="42" t="s">
        <v>182</v>
      </c>
      <c r="AV2" s="42"/>
      <c r="AW2" s="42"/>
      <c r="AX2" s="62"/>
      <c r="AY2" s="62"/>
      <c r="AZ2" s="62"/>
      <c r="BA2" s="42"/>
      <c r="BB2" s="42"/>
    </row>
    <row r="3" spans="1:54" ht="15.75" customHeight="1">
      <c r="A3" s="42" t="s">
        <v>673</v>
      </c>
      <c r="B3" s="42" t="s">
        <v>520</v>
      </c>
      <c r="C3" s="42" t="s">
        <v>182</v>
      </c>
      <c r="D3" s="42" t="s">
        <v>182</v>
      </c>
      <c r="E3" s="42" t="s">
        <v>183</v>
      </c>
      <c r="F3" s="42" t="s">
        <v>183</v>
      </c>
      <c r="G3" s="42" t="s">
        <v>183</v>
      </c>
      <c r="H3" s="42" t="s">
        <v>183</v>
      </c>
      <c r="I3" s="42" t="s">
        <v>183</v>
      </c>
      <c r="J3" s="42" t="s">
        <v>183</v>
      </c>
      <c r="K3" s="42" t="s">
        <v>182</v>
      </c>
      <c r="L3" s="42" t="s">
        <v>182</v>
      </c>
      <c r="M3" s="42" t="s">
        <v>182</v>
      </c>
      <c r="N3" s="42" t="s">
        <v>182</v>
      </c>
      <c r="O3" s="42" t="s">
        <v>183</v>
      </c>
      <c r="P3" s="42" t="s">
        <v>183</v>
      </c>
      <c r="Q3" s="42" t="s">
        <v>183</v>
      </c>
      <c r="R3" s="42" t="s">
        <v>183</v>
      </c>
      <c r="S3" s="42" t="s">
        <v>183</v>
      </c>
      <c r="T3" s="42" t="s">
        <v>183</v>
      </c>
      <c r="U3" s="42" t="s">
        <v>182</v>
      </c>
      <c r="V3" s="42" t="s">
        <v>183</v>
      </c>
      <c r="W3" s="42" t="s">
        <v>183</v>
      </c>
      <c r="X3" s="42" t="s">
        <v>182</v>
      </c>
      <c r="Y3" s="42" t="s">
        <v>339</v>
      </c>
      <c r="Z3" s="42"/>
      <c r="AA3" s="42"/>
      <c r="AB3" s="42"/>
      <c r="AC3" s="42"/>
      <c r="AD3" s="42"/>
      <c r="AE3" s="42"/>
      <c r="AF3" s="42"/>
      <c r="AG3" s="42"/>
      <c r="AH3" s="42"/>
      <c r="AI3" s="42"/>
      <c r="AJ3" s="42"/>
      <c r="AK3" s="42"/>
      <c r="AL3" s="42"/>
      <c r="AM3" s="42"/>
      <c r="AN3" s="42"/>
      <c r="AO3" s="42"/>
      <c r="AP3" s="42"/>
      <c r="AQ3" s="42"/>
      <c r="AR3" s="42"/>
      <c r="AS3" s="42"/>
      <c r="AT3" s="42"/>
      <c r="AU3" s="42"/>
      <c r="AV3" s="42"/>
      <c r="AW3" s="42"/>
      <c r="AX3" s="62"/>
      <c r="AY3" s="62"/>
      <c r="AZ3" s="62"/>
      <c r="BA3" s="62"/>
      <c r="BB3" s="42"/>
    </row>
    <row r="4" spans="1:54" ht="15.75" customHeight="1">
      <c r="A4" s="42" t="s">
        <v>326</v>
      </c>
      <c r="B4" s="42" t="s">
        <v>520</v>
      </c>
      <c r="C4" s="42" t="s">
        <v>182</v>
      </c>
      <c r="D4" s="42" t="s">
        <v>183</v>
      </c>
      <c r="E4" s="42" t="s">
        <v>183</v>
      </c>
      <c r="F4" s="42" t="s">
        <v>183</v>
      </c>
      <c r="G4" s="42" t="s">
        <v>183</v>
      </c>
      <c r="H4" s="42" t="s">
        <v>183</v>
      </c>
      <c r="I4" s="42" t="s">
        <v>183</v>
      </c>
      <c r="J4" s="42" t="s">
        <v>183</v>
      </c>
      <c r="K4" s="42" t="s">
        <v>183</v>
      </c>
      <c r="L4" s="42" t="s">
        <v>183</v>
      </c>
      <c r="M4" s="42" t="s">
        <v>183</v>
      </c>
      <c r="N4" s="42" t="s">
        <v>183</v>
      </c>
      <c r="O4" s="42" t="s">
        <v>183</v>
      </c>
      <c r="P4" s="42" t="s">
        <v>183</v>
      </c>
      <c r="Q4" s="42" t="s">
        <v>183</v>
      </c>
      <c r="R4" s="42" t="s">
        <v>183</v>
      </c>
      <c r="S4" s="42" t="s">
        <v>183</v>
      </c>
      <c r="T4" s="42" t="s">
        <v>183</v>
      </c>
      <c r="U4" s="42" t="s">
        <v>183</v>
      </c>
      <c r="V4" s="42" t="s">
        <v>183</v>
      </c>
      <c r="W4" s="42" t="s">
        <v>183</v>
      </c>
      <c r="X4" s="42" t="s">
        <v>183</v>
      </c>
      <c r="Y4" s="42" t="s">
        <v>339</v>
      </c>
      <c r="Z4" s="42"/>
      <c r="AA4" s="42"/>
      <c r="AB4" s="42"/>
      <c r="AC4" s="42"/>
      <c r="AD4" s="42"/>
      <c r="AE4" s="42"/>
      <c r="AF4" s="42"/>
      <c r="AG4" s="42"/>
      <c r="AH4" s="42"/>
      <c r="AI4" s="42"/>
      <c r="AJ4" s="42"/>
      <c r="AK4" s="42"/>
      <c r="AL4" s="42"/>
      <c r="AM4" s="42"/>
      <c r="AN4" s="42"/>
      <c r="AO4" s="42"/>
      <c r="AP4" s="42"/>
      <c r="AQ4" s="42"/>
      <c r="AR4" s="42"/>
      <c r="AS4" s="42"/>
      <c r="AT4" s="42"/>
      <c r="AU4" s="42"/>
      <c r="AV4" s="42" t="s">
        <v>674</v>
      </c>
      <c r="AW4" s="42"/>
      <c r="AX4" s="62"/>
      <c r="AY4" s="62"/>
      <c r="AZ4" s="62"/>
      <c r="BA4" s="62"/>
      <c r="BB4" s="42"/>
    </row>
    <row r="5" spans="1:54" ht="15.75" customHeight="1">
      <c r="A5" s="42" t="s">
        <v>337</v>
      </c>
      <c r="B5" s="42" t="s">
        <v>675</v>
      </c>
      <c r="C5" s="42"/>
      <c r="D5" s="42"/>
      <c r="E5" s="42"/>
      <c r="F5" s="42"/>
      <c r="G5" s="42"/>
      <c r="H5" s="42"/>
      <c r="I5" s="42"/>
      <c r="J5" s="42"/>
      <c r="K5" s="42"/>
      <c r="L5" s="42"/>
      <c r="M5" s="42"/>
      <c r="N5" s="42"/>
      <c r="O5" s="42"/>
      <c r="P5" s="42"/>
      <c r="Q5" s="42"/>
      <c r="R5" s="42"/>
      <c r="S5" s="42"/>
      <c r="T5" s="42"/>
      <c r="U5" s="42"/>
      <c r="V5" s="42"/>
      <c r="W5" s="42"/>
      <c r="X5" s="42"/>
      <c r="Y5" s="42"/>
      <c r="Z5" s="42" t="s">
        <v>182</v>
      </c>
      <c r="AA5" s="42" t="s">
        <v>183</v>
      </c>
      <c r="AB5" s="42" t="s">
        <v>182</v>
      </c>
      <c r="AC5" s="42" t="s">
        <v>182</v>
      </c>
      <c r="AD5" s="42" t="s">
        <v>183</v>
      </c>
      <c r="AE5" s="42" t="s">
        <v>182</v>
      </c>
      <c r="AF5" s="42" t="s">
        <v>182</v>
      </c>
      <c r="AG5" s="42" t="s">
        <v>182</v>
      </c>
      <c r="AH5" s="42" t="s">
        <v>183</v>
      </c>
      <c r="AI5" s="42" t="s">
        <v>182</v>
      </c>
      <c r="AJ5" s="42" t="s">
        <v>182</v>
      </c>
      <c r="AK5" s="42" t="s">
        <v>182</v>
      </c>
      <c r="AL5" s="42" t="s">
        <v>182</v>
      </c>
      <c r="AM5" s="42" t="s">
        <v>183</v>
      </c>
      <c r="AN5" s="42" t="s">
        <v>182</v>
      </c>
      <c r="AO5" s="42" t="s">
        <v>182</v>
      </c>
      <c r="AP5" s="42" t="s">
        <v>182</v>
      </c>
      <c r="AQ5" s="42" t="s">
        <v>183</v>
      </c>
      <c r="AR5" s="42" t="s">
        <v>182</v>
      </c>
      <c r="AS5" s="42" t="s">
        <v>182</v>
      </c>
      <c r="AT5" s="42" t="s">
        <v>183</v>
      </c>
      <c r="AU5" s="42" t="s">
        <v>182</v>
      </c>
      <c r="AV5" s="42"/>
      <c r="AW5" s="42"/>
      <c r="AX5" s="62"/>
      <c r="AY5" s="62"/>
      <c r="AZ5" s="62"/>
      <c r="BA5" s="42"/>
      <c r="BB5" s="42"/>
    </row>
    <row r="6" spans="1:54" ht="15.75" customHeight="1">
      <c r="A6" s="42" t="s">
        <v>368</v>
      </c>
      <c r="B6" s="42" t="s">
        <v>675</v>
      </c>
      <c r="C6" s="42"/>
      <c r="D6" s="42"/>
      <c r="E6" s="42"/>
      <c r="F6" s="42"/>
      <c r="G6" s="42"/>
      <c r="H6" s="42"/>
      <c r="I6" s="42"/>
      <c r="J6" s="42"/>
      <c r="K6" s="42"/>
      <c r="L6" s="42"/>
      <c r="M6" s="42"/>
      <c r="N6" s="42"/>
      <c r="O6" s="42"/>
      <c r="P6" s="42"/>
      <c r="Q6" s="42"/>
      <c r="R6" s="42"/>
      <c r="S6" s="42"/>
      <c r="T6" s="42"/>
      <c r="U6" s="42"/>
      <c r="V6" s="42"/>
      <c r="W6" s="42"/>
      <c r="X6" s="42"/>
      <c r="Y6" s="42"/>
      <c r="Z6" s="42" t="s">
        <v>182</v>
      </c>
      <c r="AA6" s="42" t="s">
        <v>183</v>
      </c>
      <c r="AB6" s="42" t="s">
        <v>183</v>
      </c>
      <c r="AC6" s="42" t="s">
        <v>183</v>
      </c>
      <c r="AD6" s="42" t="s">
        <v>183</v>
      </c>
      <c r="AE6" s="42" t="s">
        <v>183</v>
      </c>
      <c r="AF6" s="42" t="s">
        <v>182</v>
      </c>
      <c r="AG6" s="42" t="s">
        <v>182</v>
      </c>
      <c r="AH6" s="42" t="s">
        <v>182</v>
      </c>
      <c r="AI6" s="42" t="s">
        <v>183</v>
      </c>
      <c r="AJ6" s="42" t="s">
        <v>183</v>
      </c>
      <c r="AK6" s="42" t="s">
        <v>183</v>
      </c>
      <c r="AL6" s="42" t="s">
        <v>182</v>
      </c>
      <c r="AM6" s="42" t="s">
        <v>183</v>
      </c>
      <c r="AN6" s="42" t="s">
        <v>182</v>
      </c>
      <c r="AO6" s="42" t="s">
        <v>182</v>
      </c>
      <c r="AP6" s="42" t="s">
        <v>182</v>
      </c>
      <c r="AQ6" s="42" t="s">
        <v>182</v>
      </c>
      <c r="AR6" s="42" t="s">
        <v>182</v>
      </c>
      <c r="AS6" s="42" t="s">
        <v>182</v>
      </c>
      <c r="AT6" s="42" t="s">
        <v>182</v>
      </c>
      <c r="AU6" s="42" t="s">
        <v>182</v>
      </c>
      <c r="AV6" s="42"/>
      <c r="AW6" s="42"/>
      <c r="AX6" s="62"/>
      <c r="AY6" s="62"/>
      <c r="AZ6" s="62"/>
      <c r="BA6" s="42"/>
      <c r="BB6" s="42"/>
    </row>
    <row r="7" spans="1:54" ht="15.75" customHeight="1">
      <c r="A7" s="42" t="s">
        <v>370</v>
      </c>
      <c r="B7" s="42" t="s">
        <v>520</v>
      </c>
      <c r="C7" s="42" t="s">
        <v>182</v>
      </c>
      <c r="D7" s="42" t="s">
        <v>182</v>
      </c>
      <c r="E7" s="42" t="s">
        <v>182</v>
      </c>
      <c r="F7" s="42" t="s">
        <v>182</v>
      </c>
      <c r="G7" s="42" t="s">
        <v>183</v>
      </c>
      <c r="H7" s="42" t="s">
        <v>183</v>
      </c>
      <c r="I7" s="42" t="s">
        <v>183</v>
      </c>
      <c r="J7" s="42" t="s">
        <v>183</v>
      </c>
      <c r="K7" s="42" t="s">
        <v>676</v>
      </c>
      <c r="L7" s="42" t="s">
        <v>183</v>
      </c>
      <c r="M7" s="42" t="s">
        <v>183</v>
      </c>
      <c r="N7" s="42" t="s">
        <v>676</v>
      </c>
      <c r="O7" s="42" t="s">
        <v>183</v>
      </c>
      <c r="P7" s="42" t="s">
        <v>183</v>
      </c>
      <c r="Q7" s="42" t="s">
        <v>676</v>
      </c>
      <c r="R7" s="42" t="s">
        <v>183</v>
      </c>
      <c r="S7" s="42" t="s">
        <v>183</v>
      </c>
      <c r="T7" s="42" t="s">
        <v>183</v>
      </c>
      <c r="U7" s="42" t="s">
        <v>676</v>
      </c>
      <c r="V7" s="42" t="s">
        <v>183</v>
      </c>
      <c r="W7" s="42" t="s">
        <v>183</v>
      </c>
      <c r="X7" s="42" t="s">
        <v>183</v>
      </c>
      <c r="Y7" s="42" t="s">
        <v>135</v>
      </c>
      <c r="Z7" s="42" t="s">
        <v>182</v>
      </c>
      <c r="AA7" s="42" t="s">
        <v>182</v>
      </c>
      <c r="AB7" s="42" t="s">
        <v>182</v>
      </c>
      <c r="AC7" s="42" t="s">
        <v>183</v>
      </c>
      <c r="AD7" s="42" t="s">
        <v>183</v>
      </c>
      <c r="AE7" s="42" t="s">
        <v>183</v>
      </c>
      <c r="AF7" s="42" t="s">
        <v>183</v>
      </c>
      <c r="AG7" s="42" t="s">
        <v>183</v>
      </c>
      <c r="AH7" s="42" t="s">
        <v>183</v>
      </c>
      <c r="AI7" s="42" t="s">
        <v>183</v>
      </c>
      <c r="AJ7" s="42" t="s">
        <v>183</v>
      </c>
      <c r="AK7" s="42" t="s">
        <v>183</v>
      </c>
      <c r="AL7" s="42" t="s">
        <v>183</v>
      </c>
      <c r="AM7" s="42" t="s">
        <v>183</v>
      </c>
      <c r="AN7" s="42" t="s">
        <v>183</v>
      </c>
      <c r="AO7" s="42" t="s">
        <v>183</v>
      </c>
      <c r="AP7" s="42" t="s">
        <v>183</v>
      </c>
      <c r="AQ7" s="42" t="s">
        <v>183</v>
      </c>
      <c r="AR7" s="42" t="s">
        <v>183</v>
      </c>
      <c r="AS7" s="42" t="s">
        <v>676</v>
      </c>
      <c r="AT7" s="42" t="s">
        <v>183</v>
      </c>
      <c r="AU7" s="42" t="s">
        <v>183</v>
      </c>
      <c r="AV7" s="42" t="s">
        <v>677</v>
      </c>
      <c r="AW7" s="42"/>
      <c r="AX7" s="62"/>
      <c r="AY7" s="62"/>
      <c r="AZ7" s="62"/>
      <c r="BA7" s="62"/>
      <c r="BB7" s="42"/>
    </row>
    <row r="8" spans="1:54" ht="15.75" customHeight="1">
      <c r="A8" s="42" t="s">
        <v>417</v>
      </c>
      <c r="B8" s="42" t="s">
        <v>678</v>
      </c>
      <c r="C8" s="42"/>
      <c r="D8" s="42"/>
      <c r="E8" s="42"/>
      <c r="F8" s="42"/>
      <c r="G8" s="42"/>
      <c r="H8" s="42"/>
      <c r="I8" s="42"/>
      <c r="J8" s="42"/>
      <c r="K8" s="42"/>
      <c r="L8" s="42"/>
      <c r="M8" s="42"/>
      <c r="N8" s="42"/>
      <c r="O8" s="42"/>
      <c r="P8" s="42"/>
      <c r="Q8" s="42"/>
      <c r="R8" s="42"/>
      <c r="S8" s="42"/>
      <c r="T8" s="42"/>
      <c r="U8" s="42"/>
      <c r="V8" s="42"/>
      <c r="W8" s="42"/>
      <c r="X8" s="42"/>
      <c r="Y8" s="42"/>
      <c r="Z8" s="42" t="s">
        <v>182</v>
      </c>
      <c r="AA8" s="42" t="s">
        <v>183</v>
      </c>
      <c r="AB8" s="42" t="s">
        <v>183</v>
      </c>
      <c r="AC8" s="42" t="s">
        <v>183</v>
      </c>
      <c r="AD8" s="42" t="s">
        <v>182</v>
      </c>
      <c r="AE8" s="42" t="s">
        <v>183</v>
      </c>
      <c r="AF8" s="42" t="s">
        <v>183</v>
      </c>
      <c r="AG8" s="42" t="s">
        <v>183</v>
      </c>
      <c r="AH8" s="42" t="s">
        <v>183</v>
      </c>
      <c r="AI8" s="42" t="s">
        <v>183</v>
      </c>
      <c r="AJ8" s="42" t="s">
        <v>183</v>
      </c>
      <c r="AK8" s="42" t="s">
        <v>183</v>
      </c>
      <c r="AL8" s="42" t="s">
        <v>183</v>
      </c>
      <c r="AM8" s="42" t="s">
        <v>183</v>
      </c>
      <c r="AN8" s="42" t="s">
        <v>183</v>
      </c>
      <c r="AO8" s="42" t="s">
        <v>182</v>
      </c>
      <c r="AP8" s="42" t="s">
        <v>182</v>
      </c>
      <c r="AQ8" s="42" t="s">
        <v>182</v>
      </c>
      <c r="AR8" s="42" t="s">
        <v>183</v>
      </c>
      <c r="AS8" s="42" t="s">
        <v>182</v>
      </c>
      <c r="AT8" s="42" t="s">
        <v>183</v>
      </c>
      <c r="AU8" s="42" t="s">
        <v>183</v>
      </c>
      <c r="AV8" s="42" t="s">
        <v>679</v>
      </c>
      <c r="AW8" s="42"/>
      <c r="AX8" s="62"/>
      <c r="AY8" s="62"/>
      <c r="AZ8" s="62"/>
      <c r="BA8" s="42"/>
      <c r="BB8" s="42"/>
    </row>
    <row r="9" spans="1:54" ht="15.75" customHeight="1">
      <c r="A9" s="42" t="s">
        <v>428</v>
      </c>
      <c r="B9" s="42" t="s">
        <v>520</v>
      </c>
      <c r="C9" s="42" t="s">
        <v>182</v>
      </c>
      <c r="D9" s="42" t="s">
        <v>182</v>
      </c>
      <c r="E9" s="42" t="s">
        <v>182</v>
      </c>
      <c r="F9" s="42" t="s">
        <v>183</v>
      </c>
      <c r="G9" s="42" t="s">
        <v>183</v>
      </c>
      <c r="H9" s="42" t="s">
        <v>183</v>
      </c>
      <c r="I9" s="42" t="s">
        <v>183</v>
      </c>
      <c r="J9" s="42" t="s">
        <v>183</v>
      </c>
      <c r="K9" s="42" t="s">
        <v>183</v>
      </c>
      <c r="L9" s="42" t="s">
        <v>183</v>
      </c>
      <c r="M9" s="42" t="s">
        <v>182</v>
      </c>
      <c r="N9" s="42" t="s">
        <v>183</v>
      </c>
      <c r="O9" s="42" t="s">
        <v>183</v>
      </c>
      <c r="P9" s="42" t="s">
        <v>183</v>
      </c>
      <c r="Q9" s="42" t="s">
        <v>183</v>
      </c>
      <c r="R9" s="42" t="s">
        <v>183</v>
      </c>
      <c r="S9" s="42" t="s">
        <v>183</v>
      </c>
      <c r="T9" s="42" t="s">
        <v>182</v>
      </c>
      <c r="U9" s="42" t="s">
        <v>182</v>
      </c>
      <c r="V9" s="42" t="s">
        <v>182</v>
      </c>
      <c r="W9" s="42" t="s">
        <v>183</v>
      </c>
      <c r="X9" s="42" t="s">
        <v>182</v>
      </c>
      <c r="Y9" s="42" t="s">
        <v>339</v>
      </c>
      <c r="Z9" s="42"/>
      <c r="AA9" s="42"/>
      <c r="AB9" s="42"/>
      <c r="AC9" s="42"/>
      <c r="AD9" s="42"/>
      <c r="AE9" s="42"/>
      <c r="AF9" s="42"/>
      <c r="AG9" s="42"/>
      <c r="AH9" s="42"/>
      <c r="AI9" s="42"/>
      <c r="AJ9" s="42"/>
      <c r="AK9" s="42"/>
      <c r="AL9" s="42"/>
      <c r="AM9" s="42"/>
      <c r="AN9" s="42"/>
      <c r="AO9" s="42"/>
      <c r="AP9" s="42"/>
      <c r="AQ9" s="42"/>
      <c r="AR9" s="42"/>
      <c r="AS9" s="42"/>
      <c r="AT9" s="42"/>
      <c r="AU9" s="42"/>
      <c r="AV9" s="42"/>
      <c r="AW9" s="42"/>
      <c r="AX9" s="62"/>
      <c r="AY9" s="62"/>
      <c r="AZ9" s="62"/>
      <c r="BA9" s="62"/>
      <c r="BB9" s="42"/>
    </row>
    <row r="10" spans="1:54" ht="15.75" customHeight="1">
      <c r="A10" s="42" t="s">
        <v>436</v>
      </c>
      <c r="B10" s="42" t="s">
        <v>675</v>
      </c>
      <c r="C10" s="42"/>
      <c r="D10" s="42"/>
      <c r="E10" s="42"/>
      <c r="F10" s="42"/>
      <c r="G10" s="42"/>
      <c r="H10" s="42"/>
      <c r="I10" s="42"/>
      <c r="J10" s="42"/>
      <c r="K10" s="42"/>
      <c r="L10" s="42"/>
      <c r="M10" s="42"/>
      <c r="N10" s="42"/>
      <c r="O10" s="42"/>
      <c r="P10" s="42"/>
      <c r="Q10" s="42"/>
      <c r="R10" s="42"/>
      <c r="S10" s="42"/>
      <c r="T10" s="42"/>
      <c r="U10" s="42"/>
      <c r="V10" s="42"/>
      <c r="W10" s="42"/>
      <c r="X10" s="42"/>
      <c r="Y10" s="42"/>
      <c r="Z10" s="42" t="s">
        <v>182</v>
      </c>
      <c r="AA10" s="42" t="s">
        <v>183</v>
      </c>
      <c r="AB10" s="42" t="s">
        <v>183</v>
      </c>
      <c r="AC10" s="42" t="s">
        <v>183</v>
      </c>
      <c r="AD10" s="42" t="s">
        <v>182</v>
      </c>
      <c r="AE10" s="42" t="s">
        <v>182</v>
      </c>
      <c r="AF10" s="42" t="s">
        <v>183</v>
      </c>
      <c r="AG10" s="42" t="s">
        <v>183</v>
      </c>
      <c r="AH10" s="42" t="s">
        <v>183</v>
      </c>
      <c r="AI10" s="42" t="s">
        <v>183</v>
      </c>
      <c r="AJ10" s="42" t="s">
        <v>183</v>
      </c>
      <c r="AK10" s="42" t="s">
        <v>182</v>
      </c>
      <c r="AL10" s="42" t="s">
        <v>183</v>
      </c>
      <c r="AM10" s="42" t="s">
        <v>183</v>
      </c>
      <c r="AN10" s="42" t="s">
        <v>183</v>
      </c>
      <c r="AO10" s="42" t="s">
        <v>183</v>
      </c>
      <c r="AP10" s="42" t="s">
        <v>183</v>
      </c>
      <c r="AQ10" s="42" t="s">
        <v>183</v>
      </c>
      <c r="AR10" s="42" t="s">
        <v>183</v>
      </c>
      <c r="AS10" s="42" t="s">
        <v>183</v>
      </c>
      <c r="AT10" s="42" t="s">
        <v>183</v>
      </c>
      <c r="AU10" s="42" t="s">
        <v>183</v>
      </c>
      <c r="AV10" s="42"/>
      <c r="AW10" s="42"/>
      <c r="AX10" s="62"/>
      <c r="AY10" s="62"/>
      <c r="AZ10" s="62"/>
      <c r="BA10" s="42"/>
      <c r="BB10" s="42"/>
    </row>
    <row r="11" spans="1:54" ht="15.75" customHeight="1">
      <c r="A11" s="42" t="s">
        <v>439</v>
      </c>
      <c r="B11" s="42" t="s">
        <v>520</v>
      </c>
      <c r="C11" s="42" t="s">
        <v>182</v>
      </c>
      <c r="D11" s="42" t="s">
        <v>182</v>
      </c>
      <c r="E11" s="42" t="s">
        <v>183</v>
      </c>
      <c r="F11" s="42" t="s">
        <v>182</v>
      </c>
      <c r="G11" s="42" t="s">
        <v>182</v>
      </c>
      <c r="H11" s="42" t="s">
        <v>183</v>
      </c>
      <c r="I11" s="42" t="s">
        <v>183</v>
      </c>
      <c r="J11" s="42" t="s">
        <v>183</v>
      </c>
      <c r="K11" s="42" t="s">
        <v>182</v>
      </c>
      <c r="L11" s="42" t="s">
        <v>182</v>
      </c>
      <c r="M11" s="42" t="s">
        <v>183</v>
      </c>
      <c r="N11" s="42" t="s">
        <v>182</v>
      </c>
      <c r="O11" s="42" t="s">
        <v>183</v>
      </c>
      <c r="P11" s="42" t="s">
        <v>183</v>
      </c>
      <c r="Q11" s="42" t="s">
        <v>182</v>
      </c>
      <c r="R11" s="42" t="s">
        <v>183</v>
      </c>
      <c r="S11" s="42" t="s">
        <v>183</v>
      </c>
      <c r="T11" s="42" t="s">
        <v>183</v>
      </c>
      <c r="U11" s="42" t="s">
        <v>183</v>
      </c>
      <c r="V11" s="42" t="s">
        <v>182</v>
      </c>
      <c r="W11" s="42" t="s">
        <v>183</v>
      </c>
      <c r="X11" s="42" t="s">
        <v>182</v>
      </c>
      <c r="Y11" s="42" t="s">
        <v>339</v>
      </c>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62"/>
      <c r="AY11" s="62"/>
      <c r="AZ11" s="62"/>
      <c r="BA11" s="62"/>
      <c r="BB11" s="42"/>
    </row>
    <row r="12" spans="1:54" ht="15.75" customHeight="1">
      <c r="A12" s="42" t="s">
        <v>444</v>
      </c>
      <c r="B12" s="42" t="s">
        <v>672</v>
      </c>
      <c r="C12" s="42"/>
      <c r="D12" s="42"/>
      <c r="E12" s="42"/>
      <c r="F12" s="42"/>
      <c r="G12" s="42"/>
      <c r="H12" s="42"/>
      <c r="I12" s="42"/>
      <c r="J12" s="42"/>
      <c r="K12" s="42"/>
      <c r="L12" s="42"/>
      <c r="M12" s="42"/>
      <c r="N12" s="42"/>
      <c r="O12" s="42"/>
      <c r="P12" s="42"/>
      <c r="Q12" s="42"/>
      <c r="R12" s="42"/>
      <c r="S12" s="42"/>
      <c r="T12" s="42"/>
      <c r="U12" s="42"/>
      <c r="V12" s="42"/>
      <c r="W12" s="42"/>
      <c r="X12" s="42"/>
      <c r="Y12" s="42"/>
      <c r="Z12" s="42" t="s">
        <v>182</v>
      </c>
      <c r="AA12" s="42" t="s">
        <v>182</v>
      </c>
      <c r="AB12" s="42" t="s">
        <v>182</v>
      </c>
      <c r="AC12" s="42" t="s">
        <v>183</v>
      </c>
      <c r="AD12" s="42" t="s">
        <v>182</v>
      </c>
      <c r="AE12" s="42" t="s">
        <v>182</v>
      </c>
      <c r="AF12" s="42" t="s">
        <v>183</v>
      </c>
      <c r="AG12" s="42" t="s">
        <v>183</v>
      </c>
      <c r="AH12" s="42" t="s">
        <v>183</v>
      </c>
      <c r="AI12" s="42" t="s">
        <v>183</v>
      </c>
      <c r="AJ12" s="42" t="s">
        <v>183</v>
      </c>
      <c r="AK12" s="42" t="s">
        <v>183</v>
      </c>
      <c r="AL12" s="42" t="s">
        <v>183</v>
      </c>
      <c r="AM12" s="42" t="s">
        <v>183</v>
      </c>
      <c r="AN12" s="42" t="s">
        <v>183</v>
      </c>
      <c r="AO12" s="42" t="s">
        <v>183</v>
      </c>
      <c r="AP12" s="42" t="s">
        <v>183</v>
      </c>
      <c r="AQ12" s="42" t="s">
        <v>183</v>
      </c>
      <c r="AR12" s="42" t="s">
        <v>183</v>
      </c>
      <c r="AS12" s="42" t="s">
        <v>183</v>
      </c>
      <c r="AT12" s="42" t="s">
        <v>183</v>
      </c>
      <c r="AU12" s="42" t="s">
        <v>183</v>
      </c>
      <c r="AV12" s="42"/>
      <c r="AW12" s="42"/>
      <c r="AX12" s="62"/>
      <c r="AY12" s="62"/>
      <c r="AZ12" s="62"/>
      <c r="BA12" s="42"/>
      <c r="BB12" s="42"/>
    </row>
    <row r="13" spans="1:54" ht="15.75" customHeight="1">
      <c r="A13" s="42" t="s">
        <v>453</v>
      </c>
      <c r="B13" s="42" t="s">
        <v>678</v>
      </c>
      <c r="C13" s="42"/>
      <c r="D13" s="42"/>
      <c r="E13" s="42"/>
      <c r="F13" s="42"/>
      <c r="G13" s="42"/>
      <c r="H13" s="42"/>
      <c r="I13" s="42"/>
      <c r="J13" s="42"/>
      <c r="K13" s="42"/>
      <c r="L13" s="42"/>
      <c r="M13" s="42"/>
      <c r="N13" s="42"/>
      <c r="O13" s="42"/>
      <c r="P13" s="42"/>
      <c r="Q13" s="42"/>
      <c r="R13" s="42"/>
      <c r="S13" s="42"/>
      <c r="T13" s="42"/>
      <c r="U13" s="42"/>
      <c r="V13" s="42"/>
      <c r="W13" s="42"/>
      <c r="X13" s="42"/>
      <c r="Y13" s="42"/>
      <c r="Z13" s="42" t="s">
        <v>182</v>
      </c>
      <c r="AA13" s="42" t="s">
        <v>182</v>
      </c>
      <c r="AB13" s="42" t="s">
        <v>183</v>
      </c>
      <c r="AC13" s="42" t="s">
        <v>183</v>
      </c>
      <c r="AD13" s="42" t="s">
        <v>182</v>
      </c>
      <c r="AE13" s="42" t="s">
        <v>182</v>
      </c>
      <c r="AF13" s="42" t="s">
        <v>183</v>
      </c>
      <c r="AG13" s="42" t="s">
        <v>183</v>
      </c>
      <c r="AH13" s="42" t="s">
        <v>183</v>
      </c>
      <c r="AI13" s="42" t="s">
        <v>183</v>
      </c>
      <c r="AJ13" s="42" t="s">
        <v>183</v>
      </c>
      <c r="AK13" s="42" t="s">
        <v>183</v>
      </c>
      <c r="AL13" s="42" t="s">
        <v>183</v>
      </c>
      <c r="AM13" s="42" t="s">
        <v>183</v>
      </c>
      <c r="AN13" s="42" t="s">
        <v>183</v>
      </c>
      <c r="AO13" s="42" t="s">
        <v>183</v>
      </c>
      <c r="AP13" s="42" t="s">
        <v>183</v>
      </c>
      <c r="AQ13" s="42" t="s">
        <v>182</v>
      </c>
      <c r="AR13" s="42" t="s">
        <v>182</v>
      </c>
      <c r="AS13" s="42" t="s">
        <v>183</v>
      </c>
      <c r="AT13" s="42" t="s">
        <v>183</v>
      </c>
      <c r="AU13" s="42" t="s">
        <v>183</v>
      </c>
      <c r="AV13" s="42"/>
      <c r="AW13" s="42"/>
      <c r="AX13" s="62"/>
      <c r="AY13" s="62"/>
      <c r="AZ13" s="62"/>
      <c r="BA13" s="42"/>
      <c r="BB13" s="42"/>
    </row>
    <row r="14" spans="1:54" ht="15.75" customHeight="1">
      <c r="A14" s="42" t="s">
        <v>456</v>
      </c>
      <c r="B14" s="42" t="s">
        <v>675</v>
      </c>
      <c r="C14" s="42"/>
      <c r="D14" s="42"/>
      <c r="E14" s="42"/>
      <c r="F14" s="42"/>
      <c r="G14" s="42"/>
      <c r="H14" s="42"/>
      <c r="I14" s="42"/>
      <c r="J14" s="42"/>
      <c r="K14" s="42"/>
      <c r="L14" s="42"/>
      <c r="M14" s="42"/>
      <c r="N14" s="42"/>
      <c r="O14" s="42"/>
      <c r="P14" s="42"/>
      <c r="Q14" s="42"/>
      <c r="R14" s="42"/>
      <c r="S14" s="42"/>
      <c r="T14" s="42"/>
      <c r="U14" s="42"/>
      <c r="V14" s="42"/>
      <c r="W14" s="42"/>
      <c r="X14" s="42"/>
      <c r="Y14" s="42"/>
      <c r="Z14" s="42" t="s">
        <v>182</v>
      </c>
      <c r="AA14" s="42" t="s">
        <v>182</v>
      </c>
      <c r="AB14" s="42" t="s">
        <v>182</v>
      </c>
      <c r="AC14" s="42" t="s">
        <v>183</v>
      </c>
      <c r="AD14" s="42" t="s">
        <v>183</v>
      </c>
      <c r="AE14" s="42" t="s">
        <v>182</v>
      </c>
      <c r="AF14" s="42" t="s">
        <v>183</v>
      </c>
      <c r="AG14" s="42" t="s">
        <v>183</v>
      </c>
      <c r="AH14" s="42" t="s">
        <v>183</v>
      </c>
      <c r="AI14" s="42" t="s">
        <v>183</v>
      </c>
      <c r="AJ14" s="42" t="s">
        <v>183</v>
      </c>
      <c r="AK14" s="42" t="s">
        <v>183</v>
      </c>
      <c r="AL14" s="42" t="s">
        <v>183</v>
      </c>
      <c r="AM14" s="42" t="s">
        <v>183</v>
      </c>
      <c r="AN14" s="42" t="s">
        <v>183</v>
      </c>
      <c r="AO14" s="42" t="s">
        <v>183</v>
      </c>
      <c r="AP14" s="42" t="s">
        <v>182</v>
      </c>
      <c r="AQ14" s="42" t="s">
        <v>182</v>
      </c>
      <c r="AR14" s="42" t="s">
        <v>182</v>
      </c>
      <c r="AS14" s="42" t="s">
        <v>183</v>
      </c>
      <c r="AT14" s="42" t="s">
        <v>182</v>
      </c>
      <c r="AU14" s="42" t="s">
        <v>182</v>
      </c>
      <c r="AV14" s="42"/>
      <c r="AW14" s="42"/>
      <c r="AX14" s="62"/>
      <c r="AY14" s="62"/>
      <c r="AZ14" s="62"/>
      <c r="BA14" s="42"/>
      <c r="BB14" s="42"/>
    </row>
    <row r="15" spans="1:54" ht="15.75" customHeight="1">
      <c r="A15" s="42" t="s">
        <v>464</v>
      </c>
      <c r="B15" s="42" t="s">
        <v>675</v>
      </c>
      <c r="C15" s="42"/>
      <c r="D15" s="42"/>
      <c r="E15" s="42"/>
      <c r="F15" s="42"/>
      <c r="G15" s="42"/>
      <c r="H15" s="42"/>
      <c r="I15" s="42"/>
      <c r="J15" s="42"/>
      <c r="K15" s="42"/>
      <c r="L15" s="42"/>
      <c r="M15" s="42"/>
      <c r="N15" s="42"/>
      <c r="O15" s="42"/>
      <c r="P15" s="42"/>
      <c r="Q15" s="42"/>
      <c r="R15" s="42"/>
      <c r="S15" s="42"/>
      <c r="T15" s="42"/>
      <c r="U15" s="42"/>
      <c r="V15" s="42"/>
      <c r="W15" s="42"/>
      <c r="X15" s="42"/>
      <c r="Y15" s="42"/>
      <c r="Z15" s="42" t="s">
        <v>182</v>
      </c>
      <c r="AA15" s="42" t="s">
        <v>182</v>
      </c>
      <c r="AB15" s="42" t="s">
        <v>182</v>
      </c>
      <c r="AC15" s="42" t="s">
        <v>182</v>
      </c>
      <c r="AD15" s="42" t="s">
        <v>182</v>
      </c>
      <c r="AE15" s="42" t="s">
        <v>182</v>
      </c>
      <c r="AF15" s="42" t="s">
        <v>182</v>
      </c>
      <c r="AG15" s="42" t="s">
        <v>182</v>
      </c>
      <c r="AH15" s="42" t="s">
        <v>183</v>
      </c>
      <c r="AI15" s="42" t="s">
        <v>183</v>
      </c>
      <c r="AJ15" s="42" t="s">
        <v>182</v>
      </c>
      <c r="AK15" s="42" t="s">
        <v>182</v>
      </c>
      <c r="AL15" s="42" t="s">
        <v>183</v>
      </c>
      <c r="AM15" s="42" t="s">
        <v>182</v>
      </c>
      <c r="AN15" s="42" t="s">
        <v>183</v>
      </c>
      <c r="AO15" s="42" t="s">
        <v>183</v>
      </c>
      <c r="AP15" s="42" t="s">
        <v>183</v>
      </c>
      <c r="AQ15" s="42" t="s">
        <v>182</v>
      </c>
      <c r="AR15" s="42" t="s">
        <v>182</v>
      </c>
      <c r="AS15" s="42" t="s">
        <v>183</v>
      </c>
      <c r="AT15" s="42" t="s">
        <v>182</v>
      </c>
      <c r="AU15" s="42" t="s">
        <v>183</v>
      </c>
      <c r="AV15" s="42"/>
      <c r="AW15" s="42"/>
      <c r="AX15" s="62"/>
      <c r="AY15" s="62"/>
      <c r="AZ15" s="62"/>
      <c r="BA15" s="42"/>
      <c r="BB15" s="42"/>
    </row>
    <row r="16" spans="1:54" ht="15.75" customHeight="1">
      <c r="A16" s="42" t="s">
        <v>519</v>
      </c>
      <c r="B16" s="42" t="s">
        <v>520</v>
      </c>
      <c r="C16" s="42" t="s">
        <v>182</v>
      </c>
      <c r="D16" s="42" t="s">
        <v>182</v>
      </c>
      <c r="E16" s="42" t="s">
        <v>182</v>
      </c>
      <c r="F16" s="42" t="s">
        <v>182</v>
      </c>
      <c r="G16" s="42" t="s">
        <v>183</v>
      </c>
      <c r="H16" s="42" t="s">
        <v>182</v>
      </c>
      <c r="I16" s="42" t="s">
        <v>182</v>
      </c>
      <c r="J16" s="42" t="s">
        <v>182</v>
      </c>
      <c r="K16" s="42" t="s">
        <v>183</v>
      </c>
      <c r="L16" s="42" t="s">
        <v>183</v>
      </c>
      <c r="M16" s="42" t="s">
        <v>183</v>
      </c>
      <c r="N16" s="42" t="s">
        <v>183</v>
      </c>
      <c r="O16" s="42" t="s">
        <v>183</v>
      </c>
      <c r="P16" s="42" t="s">
        <v>183</v>
      </c>
      <c r="Q16" s="42" t="s">
        <v>182</v>
      </c>
      <c r="R16" s="42" t="s">
        <v>183</v>
      </c>
      <c r="S16" s="42" t="s">
        <v>183</v>
      </c>
      <c r="T16" s="42" t="s">
        <v>183</v>
      </c>
      <c r="U16" s="42" t="s">
        <v>182</v>
      </c>
      <c r="V16" s="42" t="s">
        <v>183</v>
      </c>
      <c r="W16" s="42" t="s">
        <v>183</v>
      </c>
      <c r="X16" s="42" t="s">
        <v>183</v>
      </c>
      <c r="Y16" s="42" t="s">
        <v>339</v>
      </c>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62"/>
      <c r="AY16" s="62"/>
      <c r="AZ16" s="62"/>
      <c r="BA16" s="62"/>
      <c r="BB16" s="42"/>
    </row>
    <row r="17" spans="1:54" ht="15.75" customHeight="1">
      <c r="A17" s="42" t="s">
        <v>564</v>
      </c>
      <c r="B17" s="42" t="s">
        <v>678</v>
      </c>
      <c r="C17" s="42"/>
      <c r="D17" s="42"/>
      <c r="E17" s="42"/>
      <c r="F17" s="42"/>
      <c r="G17" s="42"/>
      <c r="H17" s="42"/>
      <c r="I17" s="42"/>
      <c r="J17" s="42"/>
      <c r="K17" s="42"/>
      <c r="L17" s="42"/>
      <c r="M17" s="42"/>
      <c r="N17" s="42"/>
      <c r="O17" s="42"/>
      <c r="P17" s="42"/>
      <c r="Q17" s="42"/>
      <c r="R17" s="42"/>
      <c r="S17" s="42"/>
      <c r="T17" s="42"/>
      <c r="U17" s="42"/>
      <c r="V17" s="42"/>
      <c r="W17" s="42"/>
      <c r="X17" s="42"/>
      <c r="Y17" s="42"/>
      <c r="Z17" s="42" t="s">
        <v>182</v>
      </c>
      <c r="AA17" s="42" t="s">
        <v>183</v>
      </c>
      <c r="AB17" s="42" t="s">
        <v>183</v>
      </c>
      <c r="AC17" s="42" t="s">
        <v>182</v>
      </c>
      <c r="AD17" s="42" t="s">
        <v>183</v>
      </c>
      <c r="AE17" s="42" t="s">
        <v>183</v>
      </c>
      <c r="AF17" s="42" t="s">
        <v>182</v>
      </c>
      <c r="AG17" s="42" t="s">
        <v>182</v>
      </c>
      <c r="AH17" s="42" t="s">
        <v>183</v>
      </c>
      <c r="AI17" s="42" t="s">
        <v>182</v>
      </c>
      <c r="AJ17" s="42" t="s">
        <v>183</v>
      </c>
      <c r="AK17" s="42" t="s">
        <v>182</v>
      </c>
      <c r="AL17" s="42" t="s">
        <v>183</v>
      </c>
      <c r="AM17" s="42" t="s">
        <v>183</v>
      </c>
      <c r="AN17" s="42" t="s">
        <v>183</v>
      </c>
      <c r="AO17" s="42" t="s">
        <v>182</v>
      </c>
      <c r="AP17" s="42" t="s">
        <v>183</v>
      </c>
      <c r="AQ17" s="42" t="s">
        <v>182</v>
      </c>
      <c r="AR17" s="42" t="s">
        <v>183</v>
      </c>
      <c r="AS17" s="42" t="s">
        <v>182</v>
      </c>
      <c r="AT17" s="42" t="s">
        <v>183</v>
      </c>
      <c r="AU17" s="42" t="s">
        <v>182</v>
      </c>
      <c r="AV17" s="42" t="s">
        <v>680</v>
      </c>
      <c r="AW17" s="42"/>
      <c r="AX17" s="62"/>
      <c r="AY17" s="62"/>
      <c r="AZ17" s="62"/>
      <c r="BA17" s="42"/>
      <c r="BB17" s="42"/>
    </row>
    <row r="18" spans="1:54" ht="15.75" customHeight="1">
      <c r="A18" s="42" t="s">
        <v>568</v>
      </c>
      <c r="B18" s="42" t="s">
        <v>520</v>
      </c>
      <c r="C18" s="42" t="s">
        <v>183</v>
      </c>
      <c r="D18" s="42" t="s">
        <v>183</v>
      </c>
      <c r="E18" s="42" t="s">
        <v>183</v>
      </c>
      <c r="F18" s="42" t="s">
        <v>182</v>
      </c>
      <c r="G18" s="42" t="s">
        <v>182</v>
      </c>
      <c r="H18" s="42" t="s">
        <v>182</v>
      </c>
      <c r="I18" s="42" t="s">
        <v>183</v>
      </c>
      <c r="J18" s="42" t="s">
        <v>183</v>
      </c>
      <c r="K18" s="42" t="s">
        <v>183</v>
      </c>
      <c r="L18" s="42" t="s">
        <v>183</v>
      </c>
      <c r="M18" s="42" t="s">
        <v>183</v>
      </c>
      <c r="N18" s="42" t="s">
        <v>183</v>
      </c>
      <c r="O18" s="42" t="s">
        <v>183</v>
      </c>
      <c r="P18" s="42" t="s">
        <v>183</v>
      </c>
      <c r="Q18" s="42" t="s">
        <v>183</v>
      </c>
      <c r="R18" s="42" t="s">
        <v>183</v>
      </c>
      <c r="S18" s="42" t="s">
        <v>183</v>
      </c>
      <c r="T18" s="42" t="s">
        <v>183</v>
      </c>
      <c r="U18" s="42" t="s">
        <v>183</v>
      </c>
      <c r="V18" s="42" t="s">
        <v>183</v>
      </c>
      <c r="W18" s="42" t="s">
        <v>183</v>
      </c>
      <c r="X18" s="42" t="s">
        <v>183</v>
      </c>
      <c r="Y18" s="42" t="s">
        <v>339</v>
      </c>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62"/>
      <c r="AY18" s="62"/>
      <c r="AZ18" s="62"/>
      <c r="BA18" s="62"/>
      <c r="BB18" s="42"/>
    </row>
    <row r="19" spans="1:54" ht="15.75" customHeight="1">
      <c r="A19" s="42" t="s">
        <v>461</v>
      </c>
      <c r="B19" s="42" t="s">
        <v>520</v>
      </c>
      <c r="C19" s="42"/>
      <c r="D19" s="42" t="s">
        <v>182</v>
      </c>
      <c r="E19" s="42"/>
      <c r="F19" s="42"/>
      <c r="G19" s="42"/>
      <c r="H19" s="42" t="s">
        <v>183</v>
      </c>
      <c r="I19" s="42"/>
      <c r="J19" s="42"/>
      <c r="K19" s="42"/>
      <c r="L19" s="42" t="s">
        <v>183</v>
      </c>
      <c r="M19" s="42"/>
      <c r="N19" s="42"/>
      <c r="O19" s="42"/>
      <c r="P19" s="42" t="s">
        <v>183</v>
      </c>
      <c r="Q19" s="42"/>
      <c r="R19" s="42"/>
      <c r="S19" s="42"/>
      <c r="T19" s="42"/>
      <c r="U19" s="42"/>
      <c r="V19" s="42"/>
      <c r="W19" s="42"/>
      <c r="X19" s="42" t="s">
        <v>183</v>
      </c>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62"/>
      <c r="AY19" s="62"/>
      <c r="AZ19" s="62"/>
      <c r="BA19" s="62"/>
      <c r="BB19" s="42"/>
    </row>
    <row r="20" spans="1:54" ht="15.75" customHeight="1">
      <c r="A20" s="42" t="s">
        <v>600</v>
      </c>
      <c r="B20" s="42" t="s">
        <v>675</v>
      </c>
      <c r="C20" s="42"/>
      <c r="D20" s="42"/>
      <c r="E20" s="42"/>
      <c r="F20" s="42"/>
      <c r="G20" s="42"/>
      <c r="H20" s="42"/>
      <c r="I20" s="42"/>
      <c r="J20" s="42"/>
      <c r="K20" s="42"/>
      <c r="L20" s="42"/>
      <c r="M20" s="42"/>
      <c r="N20" s="42"/>
      <c r="O20" s="42"/>
      <c r="P20" s="42"/>
      <c r="Q20" s="42"/>
      <c r="R20" s="42"/>
      <c r="S20" s="42"/>
      <c r="T20" s="42"/>
      <c r="U20" s="42"/>
      <c r="V20" s="42"/>
      <c r="W20" s="42"/>
      <c r="X20" s="42"/>
      <c r="Y20" s="42"/>
      <c r="Z20" s="42" t="s">
        <v>182</v>
      </c>
      <c r="AA20" s="42" t="s">
        <v>182</v>
      </c>
      <c r="AB20" s="42" t="s">
        <v>182</v>
      </c>
      <c r="AC20" s="42" t="s">
        <v>182</v>
      </c>
      <c r="AD20" s="42" t="s">
        <v>182</v>
      </c>
      <c r="AE20" s="42" t="s">
        <v>182</v>
      </c>
      <c r="AF20" s="42" t="s">
        <v>183</v>
      </c>
      <c r="AG20" s="42" t="s">
        <v>183</v>
      </c>
      <c r="AH20" s="42" t="s">
        <v>182</v>
      </c>
      <c r="AI20" s="42" t="s">
        <v>182</v>
      </c>
      <c r="AJ20" s="42" t="s">
        <v>182</v>
      </c>
      <c r="AK20" s="42" t="s">
        <v>183</v>
      </c>
      <c r="AL20" s="42" t="s">
        <v>182</v>
      </c>
      <c r="AM20" s="42" t="s">
        <v>182</v>
      </c>
      <c r="AN20" s="42" t="s">
        <v>182</v>
      </c>
      <c r="AO20" s="42" t="s">
        <v>182</v>
      </c>
      <c r="AP20" s="42" t="s">
        <v>182</v>
      </c>
      <c r="AQ20" s="42" t="s">
        <v>183</v>
      </c>
      <c r="AR20" s="42" t="s">
        <v>182</v>
      </c>
      <c r="AS20" s="42" t="s">
        <v>183</v>
      </c>
      <c r="AT20" s="42" t="s">
        <v>182</v>
      </c>
      <c r="AU20" s="42" t="s">
        <v>182</v>
      </c>
      <c r="AV20" s="42" t="s">
        <v>681</v>
      </c>
      <c r="AW20" s="42"/>
      <c r="AX20" s="62"/>
      <c r="AY20" s="62"/>
      <c r="AZ20" s="62"/>
      <c r="BA20" s="42"/>
      <c r="BB20" s="42"/>
    </row>
    <row r="21" spans="1:54" ht="15.75" customHeight="1">
      <c r="A21" s="42" t="s">
        <v>481</v>
      </c>
      <c r="B21" s="42" t="s">
        <v>682</v>
      </c>
      <c r="C21" s="42" t="s">
        <v>183</v>
      </c>
      <c r="D21" s="42" t="s">
        <v>182</v>
      </c>
      <c r="E21" s="42" t="s">
        <v>182</v>
      </c>
      <c r="F21" s="42" t="s">
        <v>183</v>
      </c>
      <c r="G21" s="42" t="s">
        <v>183</v>
      </c>
      <c r="H21" s="42" t="s">
        <v>182</v>
      </c>
      <c r="I21" s="42" t="s">
        <v>183</v>
      </c>
      <c r="J21" s="42" t="s">
        <v>183</v>
      </c>
      <c r="K21" s="42" t="s">
        <v>183</v>
      </c>
      <c r="L21" s="42" t="s">
        <v>183</v>
      </c>
      <c r="M21" s="42" t="s">
        <v>676</v>
      </c>
      <c r="N21" s="42" t="s">
        <v>183</v>
      </c>
      <c r="O21" s="42" t="s">
        <v>183</v>
      </c>
      <c r="P21" s="42" t="s">
        <v>183</v>
      </c>
      <c r="Q21" s="42" t="s">
        <v>183</v>
      </c>
      <c r="R21" s="42" t="s">
        <v>183</v>
      </c>
      <c r="S21" s="42" t="s">
        <v>182</v>
      </c>
      <c r="T21" s="42" t="s">
        <v>182</v>
      </c>
      <c r="U21" s="42" t="s">
        <v>182</v>
      </c>
      <c r="V21" s="42" t="s">
        <v>183</v>
      </c>
      <c r="W21" s="42" t="s">
        <v>182</v>
      </c>
      <c r="X21" s="42" t="s">
        <v>182</v>
      </c>
      <c r="Y21" s="42"/>
      <c r="Z21" s="42" t="s">
        <v>183</v>
      </c>
      <c r="AA21" s="42" t="s">
        <v>182</v>
      </c>
      <c r="AB21" s="42" t="s">
        <v>182</v>
      </c>
      <c r="AC21" s="42" t="s">
        <v>183</v>
      </c>
      <c r="AD21" s="42" t="s">
        <v>183</v>
      </c>
      <c r="AE21" s="42" t="s">
        <v>182</v>
      </c>
      <c r="AF21" s="42" t="s">
        <v>183</v>
      </c>
      <c r="AG21" s="42" t="s">
        <v>183</v>
      </c>
      <c r="AH21" s="42" t="s">
        <v>183</v>
      </c>
      <c r="AI21" s="42" t="s">
        <v>183</v>
      </c>
      <c r="AJ21" s="42" t="s">
        <v>183</v>
      </c>
      <c r="AK21" s="42" t="s">
        <v>183</v>
      </c>
      <c r="AL21" s="42" t="s">
        <v>183</v>
      </c>
      <c r="AM21" s="42" t="s">
        <v>183</v>
      </c>
      <c r="AN21" s="42" t="s">
        <v>183</v>
      </c>
      <c r="AO21" s="42" t="s">
        <v>183</v>
      </c>
      <c r="AP21" s="42" t="s">
        <v>182</v>
      </c>
      <c r="AQ21" s="42" t="s">
        <v>182</v>
      </c>
      <c r="AR21" s="42" t="s">
        <v>182</v>
      </c>
      <c r="AS21" s="42" t="s">
        <v>183</v>
      </c>
      <c r="AT21" s="42" t="s">
        <v>182</v>
      </c>
      <c r="AU21" s="42" t="s">
        <v>182</v>
      </c>
      <c r="AV21" s="42" t="s">
        <v>683</v>
      </c>
      <c r="AW21" s="42"/>
      <c r="AX21" s="62"/>
      <c r="AY21" s="62"/>
      <c r="AZ21" s="62"/>
      <c r="BA21" s="62"/>
      <c r="BB21" s="42"/>
    </row>
    <row r="22" spans="1:54" ht="15.75" customHeight="1">
      <c r="A22" s="42" t="s">
        <v>507</v>
      </c>
      <c r="B22" s="42" t="s">
        <v>678</v>
      </c>
      <c r="C22" s="42"/>
      <c r="D22" s="42"/>
      <c r="E22" s="42"/>
      <c r="F22" s="42"/>
      <c r="G22" s="42"/>
      <c r="H22" s="42"/>
      <c r="I22" s="42"/>
      <c r="J22" s="42"/>
      <c r="K22" s="42"/>
      <c r="L22" s="42"/>
      <c r="M22" s="42"/>
      <c r="N22" s="42"/>
      <c r="O22" s="42"/>
      <c r="P22" s="42"/>
      <c r="Q22" s="42"/>
      <c r="R22" s="42"/>
      <c r="S22" s="42"/>
      <c r="T22" s="42"/>
      <c r="U22" s="42"/>
      <c r="V22" s="42"/>
      <c r="W22" s="42"/>
      <c r="X22" s="42"/>
      <c r="Y22" s="42"/>
      <c r="Z22" s="42" t="s">
        <v>182</v>
      </c>
      <c r="AA22" s="42" t="s">
        <v>182</v>
      </c>
      <c r="AB22" s="42" t="s">
        <v>182</v>
      </c>
      <c r="AC22" s="42" t="s">
        <v>182</v>
      </c>
      <c r="AD22" s="42" t="s">
        <v>182</v>
      </c>
      <c r="AE22" s="42" t="s">
        <v>182</v>
      </c>
      <c r="AF22" s="42" t="s">
        <v>182</v>
      </c>
      <c r="AG22" s="42" t="s">
        <v>183</v>
      </c>
      <c r="AH22" s="42" t="s">
        <v>182</v>
      </c>
      <c r="AI22" s="42" t="s">
        <v>183</v>
      </c>
      <c r="AJ22" s="42" t="s">
        <v>182</v>
      </c>
      <c r="AK22" s="42" t="s">
        <v>183</v>
      </c>
      <c r="AL22" s="42" t="s">
        <v>182</v>
      </c>
      <c r="AM22" s="42" t="s">
        <v>183</v>
      </c>
      <c r="AN22" s="42" t="s">
        <v>182</v>
      </c>
      <c r="AO22" s="42" t="s">
        <v>183</v>
      </c>
      <c r="AP22" s="42" t="s">
        <v>183</v>
      </c>
      <c r="AQ22" s="42" t="s">
        <v>183</v>
      </c>
      <c r="AR22" s="42" t="s">
        <v>182</v>
      </c>
      <c r="AS22" s="42" t="s">
        <v>183</v>
      </c>
      <c r="AT22" s="42" t="s">
        <v>182</v>
      </c>
      <c r="AU22" s="42" t="s">
        <v>183</v>
      </c>
      <c r="AV22" s="42"/>
      <c r="AW22" s="42"/>
      <c r="AX22" s="62"/>
      <c r="AY22" s="62"/>
      <c r="AZ22" s="62"/>
      <c r="BA22" s="62"/>
      <c r="BB22" s="42"/>
    </row>
    <row r="23" spans="1:54" ht="15.75" customHeight="1">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row>
    <row r="24" spans="1:54" ht="15.75" customHeight="1">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row>
    <row r="25" spans="1:54" ht="15.75" customHeight="1">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row>
    <row r="26" spans="1:54" ht="15.75"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row>
    <row r="27" spans="1:54" ht="15.75" customHeight="1">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row>
    <row r="28" spans="1:54" ht="15.75" customHeight="1">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row>
    <row r="29" spans="1:54" ht="15.75" customHeight="1">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row>
    <row r="30" spans="1:54" ht="15.75" customHeight="1">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row>
    <row r="31" spans="1:54" ht="15.75" customHeight="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row>
    <row r="32" spans="1:54" ht="15.7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row>
    <row r="33" spans="1:54" ht="15.7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row>
    <row r="34" spans="1:54" ht="15.7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row>
    <row r="35" spans="1:54" ht="15.7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row>
    <row r="36" spans="1:54" ht="15.7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row>
    <row r="37" spans="1:54" ht="15.7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row>
    <row r="38" spans="1:54" ht="15.7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row>
    <row r="39" spans="1:54" ht="15.7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row>
    <row r="40" spans="1:54" ht="15.75"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row>
    <row r="41" spans="1:54" ht="15.7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row>
    <row r="42" spans="1:54" ht="15.75" customHeight="1">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row>
    <row r="43" spans="1:54" ht="15.7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row>
    <row r="44" spans="1:54" ht="15.7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row>
    <row r="45" spans="1:54" ht="13">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row>
    <row r="46" spans="1:54" ht="13">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row>
    <row r="47" spans="1:54" ht="13">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row>
    <row r="48" spans="1:54" ht="13">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row>
    <row r="49" spans="1:54" ht="13">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row>
    <row r="50" spans="1:54" ht="13">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row>
    <row r="51" spans="1:54" ht="13">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row>
    <row r="52" spans="1:54" ht="13">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row>
    <row r="53" spans="1:54" ht="13">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row>
    <row r="54" spans="1:54" ht="13">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row>
    <row r="55" spans="1:54" ht="13">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row>
    <row r="56" spans="1:54" ht="13">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row>
    <row r="57" spans="1:54" ht="13">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row>
    <row r="58" spans="1:54" ht="13">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row>
    <row r="59" spans="1:54" ht="13">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row>
    <row r="60" spans="1:54" ht="13">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row>
    <row r="61" spans="1:54" ht="13">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row>
    <row r="62" spans="1:54" ht="13">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row>
    <row r="63" spans="1:54" ht="1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row>
    <row r="64" spans="1:54" ht="13">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row>
    <row r="65" spans="1:54" ht="13">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row>
    <row r="66" spans="1:54" ht="13">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row>
    <row r="67" spans="1:54" ht="13">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row>
    <row r="68" spans="1:54" ht="13">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row>
    <row r="69" spans="1:54" ht="13">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row>
    <row r="70" spans="1:54" ht="13">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row>
    <row r="71" spans="1:54" ht="13">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row>
    <row r="72" spans="1:54" ht="13">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row>
    <row r="73" spans="1:54" ht="1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row>
    <row r="74" spans="1:54" ht="13">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row>
    <row r="75" spans="1:54" ht="13">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row>
    <row r="76" spans="1:54" ht="13">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row>
    <row r="77" spans="1:54" ht="13">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row>
    <row r="78" spans="1:54" ht="13">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row>
    <row r="79" spans="1:54" ht="13">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row>
    <row r="80" spans="1:54" ht="13">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row>
    <row r="81" spans="1:54" ht="13">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row>
    <row r="82" spans="1:54" ht="13">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row>
    <row r="83" spans="1:54" ht="1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row>
    <row r="84" spans="1:54" ht="13">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row>
    <row r="85" spans="1:54" ht="13">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row>
    <row r="86" spans="1:54" ht="13">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row>
    <row r="87" spans="1:54" ht="13">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row>
    <row r="88" spans="1:54" ht="13">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row>
    <row r="89" spans="1:54" ht="13">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row>
    <row r="90" spans="1:54" ht="13">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row>
    <row r="91" spans="1:54" ht="13">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row>
    <row r="92" spans="1:54" ht="13">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row>
    <row r="93" spans="1:54" ht="1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row>
    <row r="94" spans="1:54" ht="13">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row>
    <row r="95" spans="1:54" ht="13">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row>
    <row r="96" spans="1:54" ht="13">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row>
    <row r="97" spans="1:54" ht="13">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row>
    <row r="98" spans="1:54" ht="13">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row>
    <row r="99" spans="1:54" ht="13">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row>
    <row r="100" spans="1:54" ht="13">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row>
    <row r="101" spans="1:54" ht="13">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row>
    <row r="102" spans="1:54" ht="13">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row>
    <row r="103" spans="1:54" ht="1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row>
    <row r="104" spans="1:54" ht="13">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row>
    <row r="105" spans="1:54" ht="13">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row>
    <row r="106" spans="1:54" ht="13">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row>
    <row r="107" spans="1:54" ht="13">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row>
    <row r="108" spans="1:54" ht="13">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row>
    <row r="109" spans="1:54" ht="13">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row>
    <row r="110" spans="1:54" ht="13">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row>
    <row r="111" spans="1:54" ht="13">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row>
    <row r="112" spans="1:54" ht="13">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row>
    <row r="113" spans="1:54" ht="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row>
    <row r="114" spans="1:54" ht="13">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row>
    <row r="115" spans="1:54" ht="13">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row>
    <row r="116" spans="1:54" ht="13">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row>
    <row r="117" spans="1:54" ht="13">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row>
    <row r="118" spans="1:54" ht="13">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row>
    <row r="119" spans="1:54" ht="13">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row>
    <row r="120" spans="1:54" ht="13">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row>
    <row r="121" spans="1:54" ht="13">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row>
    <row r="122" spans="1:54" ht="13">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row>
    <row r="123" spans="1:54" ht="1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row>
    <row r="124" spans="1:54" ht="13">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row>
    <row r="125" spans="1:54" ht="13">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row>
    <row r="126" spans="1:54" ht="13">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row>
    <row r="127" spans="1:54" ht="13">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row>
    <row r="128" spans="1:54" ht="13">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row>
    <row r="129" spans="1:54" ht="13">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row>
    <row r="130" spans="1:54" ht="13">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row>
    <row r="131" spans="1:54" ht="13">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row>
    <row r="132" spans="1:54" ht="13">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row>
    <row r="133" spans="1:54" ht="1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row>
    <row r="134" spans="1:54" ht="13">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row>
    <row r="135" spans="1:54" ht="13">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row>
    <row r="136" spans="1:54" ht="13">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row>
    <row r="137" spans="1:54" ht="13">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row>
    <row r="138" spans="1:54" ht="13">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row>
    <row r="139" spans="1:54" ht="13">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row>
    <row r="140" spans="1:54" ht="13">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row>
    <row r="141" spans="1:54" ht="13">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row>
    <row r="142" spans="1:54" ht="13">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row>
    <row r="143" spans="1:54" ht="1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row>
    <row r="144" spans="1:54" ht="13">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row>
    <row r="145" spans="1:54" ht="13">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row>
    <row r="146" spans="1:54" ht="13">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c r="BA146" s="42"/>
      <c r="BB146" s="42"/>
    </row>
    <row r="147" spans="1:54" ht="13">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42"/>
      <c r="BB147" s="42"/>
    </row>
    <row r="148" spans="1:54" ht="13">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c r="BA148" s="42"/>
      <c r="BB148" s="42"/>
    </row>
    <row r="149" spans="1:54" ht="13">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c r="AY149" s="42"/>
      <c r="AZ149" s="42"/>
      <c r="BA149" s="42"/>
      <c r="BB149" s="42"/>
    </row>
    <row r="150" spans="1:54" ht="13">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42"/>
      <c r="BB150" s="42"/>
    </row>
    <row r="151" spans="1:54" ht="13">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42"/>
      <c r="BB151" s="42"/>
    </row>
    <row r="152" spans="1:54" ht="13">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2"/>
      <c r="BA152" s="42"/>
      <c r="BB152" s="42"/>
    </row>
    <row r="153" spans="1:54" ht="1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c r="BA153" s="42"/>
      <c r="BB153" s="42"/>
    </row>
    <row r="154" spans="1:54" ht="13">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42"/>
      <c r="BB154" s="42"/>
    </row>
    <row r="155" spans="1:54" ht="13">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42"/>
      <c r="BB155" s="42"/>
    </row>
    <row r="156" spans="1:54" ht="13">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42"/>
      <c r="BB156" s="42"/>
    </row>
    <row r="157" spans="1:54" ht="13">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42"/>
      <c r="BB157" s="42"/>
    </row>
    <row r="158" spans="1:54" ht="13">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row>
    <row r="159" spans="1:54" ht="13">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42"/>
      <c r="BB159" s="42"/>
    </row>
    <row r="160" spans="1:54" ht="13">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42"/>
      <c r="BB160" s="42"/>
    </row>
    <row r="161" spans="1:54" ht="13">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c r="AY161" s="42"/>
      <c r="AZ161" s="42"/>
      <c r="BA161" s="42"/>
      <c r="BB161" s="42"/>
    </row>
    <row r="162" spans="1:54" ht="13">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c r="BA162" s="42"/>
      <c r="BB162" s="42"/>
    </row>
    <row r="163" spans="1:54" ht="1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row>
    <row r="164" spans="1:54" ht="13">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42"/>
      <c r="BB164" s="42"/>
    </row>
    <row r="165" spans="1:54" ht="13">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c r="BA165" s="42"/>
      <c r="BB165" s="42"/>
    </row>
    <row r="166" spans="1:54" ht="13">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42"/>
      <c r="BB166" s="42"/>
    </row>
    <row r="167" spans="1:54" ht="13">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row>
    <row r="168" spans="1:54" ht="13">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c r="BA168" s="42"/>
      <c r="BB168" s="42"/>
    </row>
    <row r="169" spans="1:54" ht="13">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c r="AY169" s="42"/>
      <c r="AZ169" s="42"/>
      <c r="BA169" s="42"/>
      <c r="BB169" s="42"/>
    </row>
    <row r="170" spans="1:54" ht="13">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42"/>
      <c r="AT170" s="42"/>
      <c r="AU170" s="42"/>
      <c r="AV170" s="42"/>
      <c r="AW170" s="42"/>
      <c r="AX170" s="42"/>
      <c r="AY170" s="42"/>
      <c r="AZ170" s="42"/>
      <c r="BA170" s="42"/>
      <c r="BB170" s="42"/>
    </row>
    <row r="171" spans="1:54" ht="13">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c r="AY171" s="42"/>
      <c r="AZ171" s="42"/>
      <c r="BA171" s="42"/>
      <c r="BB171" s="42"/>
    </row>
    <row r="172" spans="1:54" ht="13">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42"/>
      <c r="BB172" s="42"/>
    </row>
    <row r="173" spans="1:54" ht="1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row>
    <row r="174" spans="1:54" ht="13">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c r="AY174" s="42"/>
      <c r="AZ174" s="42"/>
      <c r="BA174" s="42"/>
      <c r="BB174" s="42"/>
    </row>
    <row r="175" spans="1:54" ht="13">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42"/>
      <c r="BB175" s="42"/>
    </row>
    <row r="176" spans="1:54" ht="13">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row>
    <row r="177" spans="1:54" ht="13">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42"/>
      <c r="BB177" s="42"/>
    </row>
    <row r="178" spans="1:54" ht="13">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c r="AY178" s="42"/>
      <c r="AZ178" s="42"/>
      <c r="BA178" s="42"/>
      <c r="BB178" s="42"/>
    </row>
    <row r="179" spans="1:54" ht="13">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42"/>
      <c r="BB179" s="42"/>
    </row>
    <row r="180" spans="1:54" ht="13">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42"/>
      <c r="BB180" s="42"/>
    </row>
    <row r="181" spans="1:54" ht="13">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c r="AS181" s="42"/>
      <c r="AT181" s="42"/>
      <c r="AU181" s="42"/>
      <c r="AV181" s="42"/>
      <c r="AW181" s="42"/>
      <c r="AX181" s="42"/>
      <c r="AY181" s="42"/>
      <c r="AZ181" s="42"/>
      <c r="BA181" s="42"/>
      <c r="BB181" s="42"/>
    </row>
    <row r="182" spans="1:54" ht="13">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c r="AS182" s="42"/>
      <c r="AT182" s="42"/>
      <c r="AU182" s="42"/>
      <c r="AV182" s="42"/>
      <c r="AW182" s="42"/>
      <c r="AX182" s="42"/>
      <c r="AY182" s="42"/>
      <c r="AZ182" s="42"/>
      <c r="BA182" s="42"/>
      <c r="BB182" s="42"/>
    </row>
    <row r="183" spans="1:54" ht="1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c r="BA183" s="42"/>
      <c r="BB183" s="42"/>
    </row>
    <row r="184" spans="1:54" ht="13">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c r="BA184" s="42"/>
      <c r="BB184" s="42"/>
    </row>
    <row r="185" spans="1:54" ht="13">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c r="AY185" s="42"/>
      <c r="AZ185" s="42"/>
      <c r="BA185" s="42"/>
      <c r="BB185" s="42"/>
    </row>
    <row r="186" spans="1:54" ht="13">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c r="AT186" s="42"/>
      <c r="AU186" s="42"/>
      <c r="AV186" s="42"/>
      <c r="AW186" s="42"/>
      <c r="AX186" s="42"/>
      <c r="AY186" s="42"/>
      <c r="AZ186" s="42"/>
      <c r="BA186" s="42"/>
      <c r="BB186" s="42"/>
    </row>
    <row r="187" spans="1:54" ht="13">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42"/>
      <c r="AZ187" s="42"/>
      <c r="BA187" s="42"/>
      <c r="BB187" s="42"/>
    </row>
    <row r="188" spans="1:54" ht="13">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42"/>
      <c r="AZ188" s="42"/>
      <c r="BA188" s="42"/>
      <c r="BB188" s="42"/>
    </row>
    <row r="189" spans="1:54" ht="13">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c r="BA189" s="42"/>
      <c r="BB189" s="42"/>
    </row>
    <row r="190" spans="1:54" ht="13">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c r="BA190" s="42"/>
      <c r="BB190" s="42"/>
    </row>
    <row r="191" spans="1:54" ht="13">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c r="AY191" s="42"/>
      <c r="AZ191" s="42"/>
      <c r="BA191" s="42"/>
      <c r="BB191" s="42"/>
    </row>
    <row r="192" spans="1:54" ht="13">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42"/>
      <c r="AZ192" s="42"/>
      <c r="BA192" s="42"/>
      <c r="BB192" s="42"/>
    </row>
    <row r="193" spans="1:54" ht="1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c r="AY193" s="42"/>
      <c r="AZ193" s="42"/>
      <c r="BA193" s="42"/>
      <c r="BB193" s="42"/>
    </row>
    <row r="194" spans="1:54" ht="13">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c r="AY194" s="42"/>
      <c r="AZ194" s="42"/>
      <c r="BA194" s="42"/>
      <c r="BB194" s="42"/>
    </row>
    <row r="195" spans="1:54" ht="13">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c r="BA195" s="42"/>
      <c r="BB195" s="42"/>
    </row>
    <row r="196" spans="1:54" ht="13">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c r="BA196" s="42"/>
      <c r="BB196" s="42"/>
    </row>
    <row r="197" spans="1:54" ht="13">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row>
    <row r="198" spans="1:54" ht="13">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c r="AY198" s="42"/>
      <c r="AZ198" s="42"/>
      <c r="BA198" s="42"/>
      <c r="BB198" s="42"/>
    </row>
    <row r="199" spans="1:54" ht="13">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c r="AY199" s="42"/>
      <c r="AZ199" s="42"/>
      <c r="BA199" s="42"/>
      <c r="BB199" s="42"/>
    </row>
    <row r="200" spans="1:54" ht="13">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c r="AR200" s="42"/>
      <c r="AS200" s="42"/>
      <c r="AT200" s="42"/>
      <c r="AU200" s="42"/>
      <c r="AV200" s="42"/>
      <c r="AW200" s="42"/>
      <c r="AX200" s="42"/>
      <c r="AY200" s="42"/>
      <c r="AZ200" s="42"/>
      <c r="BA200" s="42"/>
      <c r="BB200" s="42"/>
    </row>
    <row r="201" spans="1:54" ht="13">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c r="AG201" s="42"/>
      <c r="AH201" s="42"/>
      <c r="AI201" s="42"/>
      <c r="AJ201" s="42"/>
      <c r="AK201" s="42"/>
      <c r="AL201" s="42"/>
      <c r="AM201" s="42"/>
      <c r="AN201" s="42"/>
      <c r="AO201" s="42"/>
      <c r="AP201" s="42"/>
      <c r="AQ201" s="42"/>
      <c r="AR201" s="42"/>
      <c r="AS201" s="42"/>
      <c r="AT201" s="42"/>
      <c r="AU201" s="42"/>
      <c r="AV201" s="42"/>
      <c r="AW201" s="42"/>
      <c r="AX201" s="42"/>
      <c r="AY201" s="42"/>
      <c r="AZ201" s="42"/>
      <c r="BA201" s="42"/>
      <c r="BB201" s="42"/>
    </row>
    <row r="202" spans="1:54" ht="13">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42"/>
      <c r="BB202" s="42"/>
    </row>
    <row r="203" spans="1:54" ht="1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c r="BA203" s="42"/>
      <c r="BB203" s="42"/>
    </row>
    <row r="204" spans="1:54" ht="13">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c r="AT204" s="42"/>
      <c r="AU204" s="42"/>
      <c r="AV204" s="42"/>
      <c r="AW204" s="42"/>
      <c r="AX204" s="42"/>
      <c r="AY204" s="42"/>
      <c r="AZ204" s="42"/>
      <c r="BA204" s="42"/>
      <c r="BB204" s="42"/>
    </row>
    <row r="205" spans="1:54" ht="13">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c r="AS205" s="42"/>
      <c r="AT205" s="42"/>
      <c r="AU205" s="42"/>
      <c r="AV205" s="42"/>
      <c r="AW205" s="42"/>
      <c r="AX205" s="42"/>
      <c r="AY205" s="42"/>
      <c r="AZ205" s="42"/>
      <c r="BA205" s="42"/>
      <c r="BB205" s="42"/>
    </row>
    <row r="206" spans="1:54" ht="13">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c r="BA206" s="42"/>
      <c r="BB206" s="42"/>
    </row>
    <row r="207" spans="1:54" ht="13">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row>
    <row r="208" spans="1:54" ht="13">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c r="AT208" s="42"/>
      <c r="AU208" s="42"/>
      <c r="AV208" s="42"/>
      <c r="AW208" s="42"/>
      <c r="AX208" s="42"/>
      <c r="AY208" s="42"/>
      <c r="AZ208" s="42"/>
      <c r="BA208" s="42"/>
      <c r="BB208" s="42"/>
    </row>
    <row r="209" spans="1:54" ht="13">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42"/>
      <c r="BB209" s="42"/>
    </row>
    <row r="210" spans="1:54" ht="13">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42"/>
      <c r="BB210" s="42"/>
    </row>
    <row r="211" spans="1:54" ht="13">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42"/>
      <c r="BB211" s="42"/>
    </row>
    <row r="212" spans="1:54" ht="13">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c r="AR212" s="42"/>
      <c r="AS212" s="42"/>
      <c r="AT212" s="42"/>
      <c r="AU212" s="42"/>
      <c r="AV212" s="42"/>
      <c r="AW212" s="42"/>
      <c r="AX212" s="42"/>
      <c r="AY212" s="42"/>
      <c r="AZ212" s="42"/>
      <c r="BA212" s="42"/>
      <c r="BB212" s="42"/>
    </row>
    <row r="213" spans="1:54" ht="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c r="AM213" s="42"/>
      <c r="AN213" s="42"/>
      <c r="AO213" s="42"/>
      <c r="AP213" s="42"/>
      <c r="AQ213" s="42"/>
      <c r="AR213" s="42"/>
      <c r="AS213" s="42"/>
      <c r="AT213" s="42"/>
      <c r="AU213" s="42"/>
      <c r="AV213" s="42"/>
      <c r="AW213" s="42"/>
      <c r="AX213" s="42"/>
      <c r="AY213" s="42"/>
      <c r="AZ213" s="42"/>
      <c r="BA213" s="42"/>
      <c r="BB213" s="42"/>
    </row>
    <row r="214" spans="1:54" ht="13">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c r="AM214" s="42"/>
      <c r="AN214" s="42"/>
      <c r="AO214" s="42"/>
      <c r="AP214" s="42"/>
      <c r="AQ214" s="42"/>
      <c r="AR214" s="42"/>
      <c r="AS214" s="42"/>
      <c r="AT214" s="42"/>
      <c r="AU214" s="42"/>
      <c r="AV214" s="42"/>
      <c r="AW214" s="42"/>
      <c r="AX214" s="42"/>
      <c r="AY214" s="42"/>
      <c r="AZ214" s="42"/>
      <c r="BA214" s="42"/>
      <c r="BB214" s="42"/>
    </row>
    <row r="215" spans="1:54" ht="13">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c r="AF215" s="42"/>
      <c r="AG215" s="42"/>
      <c r="AH215" s="42"/>
      <c r="AI215" s="42"/>
      <c r="AJ215" s="42"/>
      <c r="AK215" s="42"/>
      <c r="AL215" s="42"/>
      <c r="AM215" s="42"/>
      <c r="AN215" s="42"/>
      <c r="AO215" s="42"/>
      <c r="AP215" s="42"/>
      <c r="AQ215" s="42"/>
      <c r="AR215" s="42"/>
      <c r="AS215" s="42"/>
      <c r="AT215" s="42"/>
      <c r="AU215" s="42"/>
      <c r="AV215" s="42"/>
      <c r="AW215" s="42"/>
      <c r="AX215" s="42"/>
      <c r="AY215" s="42"/>
      <c r="AZ215" s="42"/>
      <c r="BA215" s="42"/>
      <c r="BB215" s="42"/>
    </row>
    <row r="216" spans="1:54" ht="13">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c r="AF216" s="42"/>
      <c r="AG216" s="42"/>
      <c r="AH216" s="42"/>
      <c r="AI216" s="42"/>
      <c r="AJ216" s="42"/>
      <c r="AK216" s="42"/>
      <c r="AL216" s="42"/>
      <c r="AM216" s="42"/>
      <c r="AN216" s="42"/>
      <c r="AO216" s="42"/>
      <c r="AP216" s="42"/>
      <c r="AQ216" s="42"/>
      <c r="AR216" s="42"/>
      <c r="AS216" s="42"/>
      <c r="AT216" s="42"/>
      <c r="AU216" s="42"/>
      <c r="AV216" s="42"/>
      <c r="AW216" s="42"/>
      <c r="AX216" s="42"/>
      <c r="AY216" s="42"/>
      <c r="AZ216" s="42"/>
      <c r="BA216" s="42"/>
      <c r="BB216" s="42"/>
    </row>
    <row r="217" spans="1:54" ht="13">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c r="AG217" s="42"/>
      <c r="AH217" s="42"/>
      <c r="AI217" s="42"/>
      <c r="AJ217" s="42"/>
      <c r="AK217" s="42"/>
      <c r="AL217" s="42"/>
      <c r="AM217" s="42"/>
      <c r="AN217" s="42"/>
      <c r="AO217" s="42"/>
      <c r="AP217" s="42"/>
      <c r="AQ217" s="42"/>
      <c r="AR217" s="42"/>
      <c r="AS217" s="42"/>
      <c r="AT217" s="42"/>
      <c r="AU217" s="42"/>
      <c r="AV217" s="42"/>
      <c r="AW217" s="42"/>
      <c r="AX217" s="42"/>
      <c r="AY217" s="42"/>
      <c r="AZ217" s="42"/>
      <c r="BA217" s="42"/>
      <c r="BB217" s="42"/>
    </row>
    <row r="218" spans="1:54" ht="13">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c r="AG218" s="42"/>
      <c r="AH218" s="42"/>
      <c r="AI218" s="42"/>
      <c r="AJ218" s="42"/>
      <c r="AK218" s="42"/>
      <c r="AL218" s="42"/>
      <c r="AM218" s="42"/>
      <c r="AN218" s="42"/>
      <c r="AO218" s="42"/>
      <c r="AP218" s="42"/>
      <c r="AQ218" s="42"/>
      <c r="AR218" s="42"/>
      <c r="AS218" s="42"/>
      <c r="AT218" s="42"/>
      <c r="AU218" s="42"/>
      <c r="AV218" s="42"/>
      <c r="AW218" s="42"/>
      <c r="AX218" s="42"/>
      <c r="AY218" s="42"/>
      <c r="AZ218" s="42"/>
      <c r="BA218" s="42"/>
      <c r="BB218" s="42"/>
    </row>
    <row r="219" spans="1:54" ht="13">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c r="AM219" s="42"/>
      <c r="AN219" s="42"/>
      <c r="AO219" s="42"/>
      <c r="AP219" s="42"/>
      <c r="AQ219" s="42"/>
      <c r="AR219" s="42"/>
      <c r="AS219" s="42"/>
      <c r="AT219" s="42"/>
      <c r="AU219" s="42"/>
      <c r="AV219" s="42"/>
      <c r="AW219" s="42"/>
      <c r="AX219" s="42"/>
      <c r="AY219" s="42"/>
      <c r="AZ219" s="42"/>
      <c r="BA219" s="42"/>
      <c r="BB219" s="42"/>
    </row>
    <row r="220" spans="1:54" ht="13">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c r="AG220" s="42"/>
      <c r="AH220" s="42"/>
      <c r="AI220" s="42"/>
      <c r="AJ220" s="42"/>
      <c r="AK220" s="42"/>
      <c r="AL220" s="42"/>
      <c r="AM220" s="42"/>
      <c r="AN220" s="42"/>
      <c r="AO220" s="42"/>
      <c r="AP220" s="42"/>
      <c r="AQ220" s="42"/>
      <c r="AR220" s="42"/>
      <c r="AS220" s="42"/>
      <c r="AT220" s="42"/>
      <c r="AU220" s="42"/>
      <c r="AV220" s="42"/>
      <c r="AW220" s="42"/>
      <c r="AX220" s="42"/>
      <c r="AY220" s="42"/>
      <c r="AZ220" s="42"/>
      <c r="BA220" s="42"/>
      <c r="BB220" s="42"/>
    </row>
    <row r="221" spans="1:54" ht="13">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42"/>
      <c r="BB221" s="42"/>
    </row>
    <row r="222" spans="1:54" ht="13">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42"/>
      <c r="BB222" s="42"/>
    </row>
    <row r="223" spans="1:54" ht="1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c r="AR223" s="42"/>
      <c r="AS223" s="42"/>
      <c r="AT223" s="42"/>
      <c r="AU223" s="42"/>
      <c r="AV223" s="42"/>
      <c r="AW223" s="42"/>
      <c r="AX223" s="42"/>
      <c r="AY223" s="42"/>
      <c r="AZ223" s="42"/>
      <c r="BA223" s="42"/>
      <c r="BB223" s="42"/>
    </row>
    <row r="224" spans="1:54" ht="13">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c r="AR224" s="42"/>
      <c r="AS224" s="42"/>
      <c r="AT224" s="42"/>
      <c r="AU224" s="42"/>
      <c r="AV224" s="42"/>
      <c r="AW224" s="42"/>
      <c r="AX224" s="42"/>
      <c r="AY224" s="42"/>
      <c r="AZ224" s="42"/>
      <c r="BA224" s="42"/>
      <c r="BB224" s="42"/>
    </row>
    <row r="225" spans="1:54" ht="13">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c r="BA225" s="42"/>
      <c r="BB225" s="42"/>
    </row>
    <row r="226" spans="1:54" ht="13">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c r="BA226" s="42"/>
      <c r="BB226" s="42"/>
    </row>
    <row r="227" spans="1:54" ht="13">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c r="BA227" s="42"/>
      <c r="BB227" s="42"/>
    </row>
    <row r="228" spans="1:54" ht="13">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row>
    <row r="229" spans="1:54" ht="13">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row>
    <row r="230" spans="1:54" ht="13">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row>
    <row r="231" spans="1:54" ht="13">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c r="BA231" s="42"/>
      <c r="BB231" s="42"/>
    </row>
    <row r="232" spans="1:54" ht="13">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row>
    <row r="233" spans="1:54" ht="1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row>
    <row r="234" spans="1:54" ht="13">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row>
    <row r="235" spans="1:54" ht="13">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42"/>
      <c r="BB235" s="42"/>
    </row>
    <row r="236" spans="1:54" ht="13">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row>
    <row r="237" spans="1:54" ht="13">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42"/>
      <c r="BB237" s="42"/>
    </row>
    <row r="238" spans="1:54" ht="13">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row>
    <row r="239" spans="1:54" ht="13">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c r="AT239" s="42"/>
      <c r="AU239" s="42"/>
      <c r="AV239" s="42"/>
      <c r="AW239" s="42"/>
      <c r="AX239" s="42"/>
      <c r="AY239" s="42"/>
      <c r="AZ239" s="42"/>
      <c r="BA239" s="42"/>
      <c r="BB239" s="42"/>
    </row>
    <row r="240" spans="1:54" ht="13">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row>
    <row r="241" spans="1:54" ht="13">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42"/>
      <c r="BB241" s="42"/>
    </row>
    <row r="242" spans="1:54" ht="13">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42"/>
      <c r="BB242" s="42"/>
    </row>
    <row r="243" spans="1:54" ht="1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c r="AT243" s="42"/>
      <c r="AU243" s="42"/>
      <c r="AV243" s="42"/>
      <c r="AW243" s="42"/>
      <c r="AX243" s="42"/>
      <c r="AY243" s="42"/>
      <c r="AZ243" s="42"/>
      <c r="BA243" s="42"/>
      <c r="BB243" s="42"/>
    </row>
    <row r="244" spans="1:54" ht="13">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row>
    <row r="245" spans="1:54" ht="13">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c r="BA245" s="42"/>
      <c r="BB245" s="42"/>
    </row>
    <row r="246" spans="1:54" ht="13">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c r="AR246" s="42"/>
      <c r="AS246" s="42"/>
      <c r="AT246" s="42"/>
      <c r="AU246" s="42"/>
      <c r="AV246" s="42"/>
      <c r="AW246" s="42"/>
      <c r="AX246" s="42"/>
      <c r="AY246" s="42"/>
      <c r="AZ246" s="42"/>
      <c r="BA246" s="42"/>
      <c r="BB246" s="42"/>
    </row>
    <row r="247" spans="1:54" ht="13">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O247" s="42"/>
      <c r="AP247" s="42"/>
      <c r="AQ247" s="42"/>
      <c r="AR247" s="42"/>
      <c r="AS247" s="42"/>
      <c r="AT247" s="42"/>
      <c r="AU247" s="42"/>
      <c r="AV247" s="42"/>
      <c r="AW247" s="42"/>
      <c r="AX247" s="42"/>
      <c r="AY247" s="42"/>
      <c r="AZ247" s="42"/>
      <c r="BA247" s="42"/>
      <c r="BB247" s="42"/>
    </row>
    <row r="248" spans="1:54" ht="13">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42"/>
      <c r="BB248" s="42"/>
    </row>
    <row r="249" spans="1:54" ht="13">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X249" s="42"/>
      <c r="AY249" s="42"/>
      <c r="AZ249" s="42"/>
      <c r="BA249" s="42"/>
      <c r="BB249" s="42"/>
    </row>
    <row r="250" spans="1:54" ht="13">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X250" s="42"/>
      <c r="AY250" s="42"/>
      <c r="AZ250" s="42"/>
      <c r="BA250" s="42"/>
      <c r="BB250" s="42"/>
    </row>
    <row r="251" spans="1:54" ht="13">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c r="BA251" s="42"/>
      <c r="BB251" s="42"/>
    </row>
    <row r="252" spans="1:54" ht="13">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c r="BA252" s="42"/>
      <c r="BB252" s="42"/>
    </row>
    <row r="253" spans="1:54" ht="1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c r="BA253" s="42"/>
      <c r="BB253" s="42"/>
    </row>
    <row r="254" spans="1:54" ht="13">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42"/>
      <c r="BB254" s="42"/>
    </row>
    <row r="255" spans="1:54" ht="13">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c r="BA255" s="42"/>
      <c r="BB255" s="42"/>
    </row>
    <row r="256" spans="1:54" ht="13">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row>
    <row r="257" spans="1:54" ht="13">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c r="BA257" s="42"/>
      <c r="BB257" s="42"/>
    </row>
    <row r="258" spans="1:54" ht="13">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c r="AX258" s="42"/>
      <c r="AY258" s="42"/>
      <c r="AZ258" s="42"/>
      <c r="BA258" s="42"/>
      <c r="BB258" s="42"/>
    </row>
    <row r="259" spans="1:54" ht="13">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c r="BA259" s="42"/>
      <c r="BB259" s="42"/>
    </row>
    <row r="260" spans="1:54" ht="13">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42"/>
      <c r="BB260" s="42"/>
    </row>
    <row r="261" spans="1:54" ht="13">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row>
    <row r="262" spans="1:54" ht="13">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42"/>
      <c r="BB262" s="42"/>
    </row>
    <row r="263" spans="1:54" ht="1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42"/>
      <c r="BB263" s="42"/>
    </row>
    <row r="264" spans="1:54" ht="13">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42"/>
      <c r="BB264" s="42"/>
    </row>
    <row r="265" spans="1:54" ht="13">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row>
    <row r="266" spans="1:54" ht="13">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row>
    <row r="267" spans="1:54" ht="13">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row>
    <row r="268" spans="1:54" ht="13">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row>
    <row r="269" spans="1:54" ht="13">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c r="AI269" s="42"/>
      <c r="AJ269" s="42"/>
      <c r="AK269" s="42"/>
      <c r="AL269" s="42"/>
      <c r="AM269" s="42"/>
      <c r="AN269" s="42"/>
      <c r="AO269" s="42"/>
      <c r="AP269" s="42"/>
      <c r="AQ269" s="42"/>
      <c r="AR269" s="42"/>
      <c r="AS269" s="42"/>
      <c r="AT269" s="42"/>
      <c r="AU269" s="42"/>
      <c r="AV269" s="42"/>
      <c r="AW269" s="42"/>
      <c r="AX269" s="42"/>
      <c r="AY269" s="42"/>
      <c r="AZ269" s="42"/>
      <c r="BA269" s="42"/>
      <c r="BB269" s="42"/>
    </row>
    <row r="270" spans="1:54" ht="13">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c r="BA270" s="42"/>
      <c r="BB270" s="42"/>
    </row>
    <row r="271" spans="1:54" ht="13">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42"/>
      <c r="BB271" s="42"/>
    </row>
    <row r="272" spans="1:54" ht="13">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42"/>
      <c r="BB272" s="42"/>
    </row>
    <row r="273" spans="1:54" ht="1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c r="BA273" s="42"/>
      <c r="BB273" s="42"/>
    </row>
    <row r="274" spans="1:54" ht="13">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c r="AG274" s="42"/>
      <c r="AH274" s="42"/>
      <c r="AI274" s="42"/>
      <c r="AJ274" s="42"/>
      <c r="AK274" s="42"/>
      <c r="AL274" s="42"/>
      <c r="AM274" s="42"/>
      <c r="AN274" s="42"/>
      <c r="AO274" s="42"/>
      <c r="AP274" s="42"/>
      <c r="AQ274" s="42"/>
      <c r="AR274" s="42"/>
      <c r="AS274" s="42"/>
      <c r="AT274" s="42"/>
      <c r="AU274" s="42"/>
      <c r="AV274" s="42"/>
      <c r="AW274" s="42"/>
      <c r="AX274" s="42"/>
      <c r="AY274" s="42"/>
      <c r="AZ274" s="42"/>
      <c r="BA274" s="42"/>
      <c r="BB274" s="42"/>
    </row>
    <row r="275" spans="1:54" ht="13">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c r="AG275" s="42"/>
      <c r="AH275" s="42"/>
      <c r="AI275" s="42"/>
      <c r="AJ275" s="42"/>
      <c r="AK275" s="42"/>
      <c r="AL275" s="42"/>
      <c r="AM275" s="42"/>
      <c r="AN275" s="42"/>
      <c r="AO275" s="42"/>
      <c r="AP275" s="42"/>
      <c r="AQ275" s="42"/>
      <c r="AR275" s="42"/>
      <c r="AS275" s="42"/>
      <c r="AT275" s="42"/>
      <c r="AU275" s="42"/>
      <c r="AV275" s="42"/>
      <c r="AW275" s="42"/>
      <c r="AX275" s="42"/>
      <c r="AY275" s="42"/>
      <c r="AZ275" s="42"/>
      <c r="BA275" s="42"/>
      <c r="BB275" s="42"/>
    </row>
    <row r="276" spans="1:54" ht="13">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c r="AG276" s="42"/>
      <c r="AH276" s="42"/>
      <c r="AI276" s="42"/>
      <c r="AJ276" s="42"/>
      <c r="AK276" s="42"/>
      <c r="AL276" s="42"/>
      <c r="AM276" s="42"/>
      <c r="AN276" s="42"/>
      <c r="AO276" s="42"/>
      <c r="AP276" s="42"/>
      <c r="AQ276" s="42"/>
      <c r="AR276" s="42"/>
      <c r="AS276" s="42"/>
      <c r="AT276" s="42"/>
      <c r="AU276" s="42"/>
      <c r="AV276" s="42"/>
      <c r="AW276" s="42"/>
      <c r="AX276" s="42"/>
      <c r="AY276" s="42"/>
      <c r="AZ276" s="42"/>
      <c r="BA276" s="42"/>
      <c r="BB276" s="42"/>
    </row>
    <row r="277" spans="1:54" ht="13">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42"/>
      <c r="BB277" s="42"/>
    </row>
    <row r="278" spans="1:54" ht="13">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c r="BA278" s="42"/>
      <c r="BB278" s="42"/>
    </row>
    <row r="279" spans="1:54" ht="13">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c r="AG279" s="42"/>
      <c r="AH279" s="42"/>
      <c r="AI279" s="42"/>
      <c r="AJ279" s="42"/>
      <c r="AK279" s="42"/>
      <c r="AL279" s="42"/>
      <c r="AM279" s="42"/>
      <c r="AN279" s="42"/>
      <c r="AO279" s="42"/>
      <c r="AP279" s="42"/>
      <c r="AQ279" s="42"/>
      <c r="AR279" s="42"/>
      <c r="AS279" s="42"/>
      <c r="AT279" s="42"/>
      <c r="AU279" s="42"/>
      <c r="AV279" s="42"/>
      <c r="AW279" s="42"/>
      <c r="AX279" s="42"/>
      <c r="AY279" s="42"/>
      <c r="AZ279" s="42"/>
      <c r="BA279" s="42"/>
      <c r="BB279" s="42"/>
    </row>
    <row r="280" spans="1:54" ht="13">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c r="AG280" s="42"/>
      <c r="AH280" s="42"/>
      <c r="AI280" s="42"/>
      <c r="AJ280" s="42"/>
      <c r="AK280" s="42"/>
      <c r="AL280" s="42"/>
      <c r="AM280" s="42"/>
      <c r="AN280" s="42"/>
      <c r="AO280" s="42"/>
      <c r="AP280" s="42"/>
      <c r="AQ280" s="42"/>
      <c r="AR280" s="42"/>
      <c r="AS280" s="42"/>
      <c r="AT280" s="42"/>
      <c r="AU280" s="42"/>
      <c r="AV280" s="42"/>
      <c r="AW280" s="42"/>
      <c r="AX280" s="42"/>
      <c r="AY280" s="42"/>
      <c r="AZ280" s="42"/>
      <c r="BA280" s="42"/>
      <c r="BB280" s="42"/>
    </row>
    <row r="281" spans="1:54" ht="13">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row>
    <row r="282" spans="1:54" ht="13">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42"/>
      <c r="BB282" s="42"/>
    </row>
    <row r="283" spans="1:54" ht="1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row>
    <row r="284" spans="1:54" ht="13">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c r="BA284" s="42"/>
      <c r="BB284" s="42"/>
    </row>
    <row r="285" spans="1:54" ht="13">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2"/>
      <c r="AM285" s="42"/>
      <c r="AN285" s="42"/>
      <c r="AO285" s="42"/>
      <c r="AP285" s="42"/>
      <c r="AQ285" s="42"/>
      <c r="AR285" s="42"/>
      <c r="AS285" s="42"/>
      <c r="AT285" s="42"/>
      <c r="AU285" s="42"/>
      <c r="AV285" s="42"/>
      <c r="AW285" s="42"/>
      <c r="AX285" s="42"/>
      <c r="AY285" s="42"/>
      <c r="AZ285" s="42"/>
      <c r="BA285" s="42"/>
      <c r="BB285" s="42"/>
    </row>
    <row r="286" spans="1:54" ht="13">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row>
    <row r="287" spans="1:54" ht="13">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row>
    <row r="288" spans="1:54" ht="13">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row>
    <row r="289" spans="1:54" ht="13">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c r="AG289" s="42"/>
      <c r="AH289" s="42"/>
      <c r="AI289" s="42"/>
      <c r="AJ289" s="42"/>
      <c r="AK289" s="42"/>
      <c r="AL289" s="42"/>
      <c r="AM289" s="42"/>
      <c r="AN289" s="42"/>
      <c r="AO289" s="42"/>
      <c r="AP289" s="42"/>
      <c r="AQ289" s="42"/>
      <c r="AR289" s="42"/>
      <c r="AS289" s="42"/>
      <c r="AT289" s="42"/>
      <c r="AU289" s="42"/>
      <c r="AV289" s="42"/>
      <c r="AW289" s="42"/>
      <c r="AX289" s="42"/>
      <c r="AY289" s="42"/>
      <c r="AZ289" s="42"/>
      <c r="BA289" s="42"/>
      <c r="BB289" s="42"/>
    </row>
    <row r="290" spans="1:54" ht="13">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c r="AM290" s="42"/>
      <c r="AN290" s="42"/>
      <c r="AO290" s="42"/>
      <c r="AP290" s="42"/>
      <c r="AQ290" s="42"/>
      <c r="AR290" s="42"/>
      <c r="AS290" s="42"/>
      <c r="AT290" s="42"/>
      <c r="AU290" s="42"/>
      <c r="AV290" s="42"/>
      <c r="AW290" s="42"/>
      <c r="AX290" s="42"/>
      <c r="AY290" s="42"/>
      <c r="AZ290" s="42"/>
      <c r="BA290" s="42"/>
      <c r="BB290" s="42"/>
    </row>
    <row r="291" spans="1:54" ht="13">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row>
    <row r="292" spans="1:54" ht="13">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c r="AG292" s="42"/>
      <c r="AH292" s="42"/>
      <c r="AI292" s="42"/>
      <c r="AJ292" s="42"/>
      <c r="AK292" s="42"/>
      <c r="AL292" s="42"/>
      <c r="AM292" s="42"/>
      <c r="AN292" s="42"/>
      <c r="AO292" s="42"/>
      <c r="AP292" s="42"/>
      <c r="AQ292" s="42"/>
      <c r="AR292" s="42"/>
      <c r="AS292" s="42"/>
      <c r="AT292" s="42"/>
      <c r="AU292" s="42"/>
      <c r="AV292" s="42"/>
      <c r="AW292" s="42"/>
      <c r="AX292" s="42"/>
      <c r="AY292" s="42"/>
      <c r="AZ292" s="42"/>
      <c r="BA292" s="42"/>
      <c r="BB292" s="42"/>
    </row>
    <row r="293" spans="1:54" ht="1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c r="AI293" s="42"/>
      <c r="AJ293" s="42"/>
      <c r="AK293" s="42"/>
      <c r="AL293" s="42"/>
      <c r="AM293" s="42"/>
      <c r="AN293" s="42"/>
      <c r="AO293" s="42"/>
      <c r="AP293" s="42"/>
      <c r="AQ293" s="42"/>
      <c r="AR293" s="42"/>
      <c r="AS293" s="42"/>
      <c r="AT293" s="42"/>
      <c r="AU293" s="42"/>
      <c r="AV293" s="42"/>
      <c r="AW293" s="42"/>
      <c r="AX293" s="42"/>
      <c r="AY293" s="42"/>
      <c r="AZ293" s="42"/>
      <c r="BA293" s="42"/>
      <c r="BB293" s="42"/>
    </row>
    <row r="294" spans="1:54" ht="13">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c r="AM294" s="42"/>
      <c r="AN294" s="42"/>
      <c r="AO294" s="42"/>
      <c r="AP294" s="42"/>
      <c r="AQ294" s="42"/>
      <c r="AR294" s="42"/>
      <c r="AS294" s="42"/>
      <c r="AT294" s="42"/>
      <c r="AU294" s="42"/>
      <c r="AV294" s="42"/>
      <c r="AW294" s="42"/>
      <c r="AX294" s="42"/>
      <c r="AY294" s="42"/>
      <c r="AZ294" s="42"/>
      <c r="BA294" s="42"/>
      <c r="BB294" s="42"/>
    </row>
    <row r="295" spans="1:54" ht="13">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c r="BA295" s="42"/>
      <c r="BB295" s="42"/>
    </row>
    <row r="296" spans="1:54" ht="13">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c r="AM296" s="42"/>
      <c r="AN296" s="42"/>
      <c r="AO296" s="42"/>
      <c r="AP296" s="42"/>
      <c r="AQ296" s="42"/>
      <c r="AR296" s="42"/>
      <c r="AS296" s="42"/>
      <c r="AT296" s="42"/>
      <c r="AU296" s="42"/>
      <c r="AV296" s="42"/>
      <c r="AW296" s="42"/>
      <c r="AX296" s="42"/>
      <c r="AY296" s="42"/>
      <c r="AZ296" s="42"/>
      <c r="BA296" s="42"/>
      <c r="BB296" s="42"/>
    </row>
    <row r="297" spans="1:54" ht="13">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row>
    <row r="298" spans="1:54" ht="13">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c r="AI298" s="42"/>
      <c r="AJ298" s="42"/>
      <c r="AK298" s="42"/>
      <c r="AL298" s="42"/>
      <c r="AM298" s="42"/>
      <c r="AN298" s="42"/>
      <c r="AO298" s="42"/>
      <c r="AP298" s="42"/>
      <c r="AQ298" s="42"/>
      <c r="AR298" s="42"/>
      <c r="AS298" s="42"/>
      <c r="AT298" s="42"/>
      <c r="AU298" s="42"/>
      <c r="AV298" s="42"/>
      <c r="AW298" s="42"/>
      <c r="AX298" s="42"/>
      <c r="AY298" s="42"/>
      <c r="AZ298" s="42"/>
      <c r="BA298" s="42"/>
      <c r="BB298" s="42"/>
    </row>
    <row r="299" spans="1:54" ht="13">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2"/>
      <c r="AI299" s="42"/>
      <c r="AJ299" s="42"/>
      <c r="AK299" s="42"/>
      <c r="AL299" s="42"/>
      <c r="AM299" s="42"/>
      <c r="AN299" s="42"/>
      <c r="AO299" s="42"/>
      <c r="AP299" s="42"/>
      <c r="AQ299" s="42"/>
      <c r="AR299" s="42"/>
      <c r="AS299" s="42"/>
      <c r="AT299" s="42"/>
      <c r="AU299" s="42"/>
      <c r="AV299" s="42"/>
      <c r="AW299" s="42"/>
      <c r="AX299" s="42"/>
      <c r="AY299" s="42"/>
      <c r="AZ299" s="42"/>
      <c r="BA299" s="42"/>
      <c r="BB299" s="42"/>
    </row>
    <row r="300" spans="1:54" ht="13">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c r="AI300" s="42"/>
      <c r="AJ300" s="42"/>
      <c r="AK300" s="42"/>
      <c r="AL300" s="42"/>
      <c r="AM300" s="42"/>
      <c r="AN300" s="42"/>
      <c r="AO300" s="42"/>
      <c r="AP300" s="42"/>
      <c r="AQ300" s="42"/>
      <c r="AR300" s="42"/>
      <c r="AS300" s="42"/>
      <c r="AT300" s="42"/>
      <c r="AU300" s="42"/>
      <c r="AV300" s="42"/>
      <c r="AW300" s="42"/>
      <c r="AX300" s="42"/>
      <c r="AY300" s="42"/>
      <c r="AZ300" s="42"/>
      <c r="BA300" s="42"/>
      <c r="BB300" s="42"/>
    </row>
    <row r="301" spans="1:54" ht="13">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row>
    <row r="302" spans="1:54" ht="13">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c r="BA302" s="42"/>
      <c r="BB302" s="42"/>
    </row>
    <row r="303" spans="1:54" ht="1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row>
    <row r="304" spans="1:54" ht="13">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row>
    <row r="305" spans="1:54" ht="13">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row>
    <row r="306" spans="1:54" ht="13">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row>
    <row r="307" spans="1:54" ht="13">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row>
    <row r="308" spans="1:54" ht="13">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row>
    <row r="309" spans="1:54" ht="13">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row>
    <row r="310" spans="1:54" ht="13">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c r="AI310" s="42"/>
      <c r="AJ310" s="42"/>
      <c r="AK310" s="42"/>
      <c r="AL310" s="42"/>
      <c r="AM310" s="42"/>
      <c r="AN310" s="42"/>
      <c r="AO310" s="42"/>
      <c r="AP310" s="42"/>
      <c r="AQ310" s="42"/>
      <c r="AR310" s="42"/>
      <c r="AS310" s="42"/>
      <c r="AT310" s="42"/>
      <c r="AU310" s="42"/>
      <c r="AV310" s="42"/>
      <c r="AW310" s="42"/>
      <c r="AX310" s="42"/>
      <c r="AY310" s="42"/>
      <c r="AZ310" s="42"/>
      <c r="BA310" s="42"/>
      <c r="BB310" s="42"/>
    </row>
    <row r="311" spans="1:54" ht="13">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row>
    <row r="312" spans="1:54" ht="13">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c r="AG312" s="42"/>
      <c r="AH312" s="42"/>
      <c r="AI312" s="42"/>
      <c r="AJ312" s="42"/>
      <c r="AK312" s="42"/>
      <c r="AL312" s="42"/>
      <c r="AM312" s="42"/>
      <c r="AN312" s="42"/>
      <c r="AO312" s="42"/>
      <c r="AP312" s="42"/>
      <c r="AQ312" s="42"/>
      <c r="AR312" s="42"/>
      <c r="AS312" s="42"/>
      <c r="AT312" s="42"/>
      <c r="AU312" s="42"/>
      <c r="AV312" s="42"/>
      <c r="AW312" s="42"/>
      <c r="AX312" s="42"/>
      <c r="AY312" s="42"/>
      <c r="AZ312" s="42"/>
      <c r="BA312" s="42"/>
      <c r="BB312" s="42"/>
    </row>
    <row r="313" spans="1:54" ht="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row>
    <row r="314" spans="1:54" ht="13">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row>
    <row r="315" spans="1:54" ht="13">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row>
    <row r="316" spans="1:54" ht="13">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row>
    <row r="317" spans="1:54" ht="13">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row>
    <row r="318" spans="1:54" ht="13">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c r="AG318" s="42"/>
      <c r="AH318" s="42"/>
      <c r="AI318" s="42"/>
      <c r="AJ318" s="42"/>
      <c r="AK318" s="42"/>
      <c r="AL318" s="42"/>
      <c r="AM318" s="42"/>
      <c r="AN318" s="42"/>
      <c r="AO318" s="42"/>
      <c r="AP318" s="42"/>
      <c r="AQ318" s="42"/>
      <c r="AR318" s="42"/>
      <c r="AS318" s="42"/>
      <c r="AT318" s="42"/>
      <c r="AU318" s="42"/>
      <c r="AV318" s="42"/>
      <c r="AW318" s="42"/>
      <c r="AX318" s="42"/>
      <c r="AY318" s="42"/>
      <c r="AZ318" s="42"/>
      <c r="BA318" s="42"/>
      <c r="BB318" s="42"/>
    </row>
    <row r="319" spans="1:54" ht="13">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c r="AG319" s="42"/>
      <c r="AH319" s="42"/>
      <c r="AI319" s="42"/>
      <c r="AJ319" s="42"/>
      <c r="AK319" s="42"/>
      <c r="AL319" s="42"/>
      <c r="AM319" s="42"/>
      <c r="AN319" s="42"/>
      <c r="AO319" s="42"/>
      <c r="AP319" s="42"/>
      <c r="AQ319" s="42"/>
      <c r="AR319" s="42"/>
      <c r="AS319" s="42"/>
      <c r="AT319" s="42"/>
      <c r="AU319" s="42"/>
      <c r="AV319" s="42"/>
      <c r="AW319" s="42"/>
      <c r="AX319" s="42"/>
      <c r="AY319" s="42"/>
      <c r="AZ319" s="42"/>
      <c r="BA319" s="42"/>
      <c r="BB319" s="42"/>
    </row>
    <row r="320" spans="1:54" ht="13">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c r="AG320" s="42"/>
      <c r="AH320" s="42"/>
      <c r="AI320" s="42"/>
      <c r="AJ320" s="42"/>
      <c r="AK320" s="42"/>
      <c r="AL320" s="42"/>
      <c r="AM320" s="42"/>
      <c r="AN320" s="42"/>
      <c r="AO320" s="42"/>
      <c r="AP320" s="42"/>
      <c r="AQ320" s="42"/>
      <c r="AR320" s="42"/>
      <c r="AS320" s="42"/>
      <c r="AT320" s="42"/>
      <c r="AU320" s="42"/>
      <c r="AV320" s="42"/>
      <c r="AW320" s="42"/>
      <c r="AX320" s="42"/>
      <c r="AY320" s="42"/>
      <c r="AZ320" s="42"/>
      <c r="BA320" s="42"/>
      <c r="BB320" s="42"/>
    </row>
    <row r="321" spans="1:54" ht="13">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c r="AG321" s="42"/>
      <c r="AH321" s="42"/>
      <c r="AI321" s="42"/>
      <c r="AJ321" s="42"/>
      <c r="AK321" s="42"/>
      <c r="AL321" s="42"/>
      <c r="AM321" s="42"/>
      <c r="AN321" s="42"/>
      <c r="AO321" s="42"/>
      <c r="AP321" s="42"/>
      <c r="AQ321" s="42"/>
      <c r="AR321" s="42"/>
      <c r="AS321" s="42"/>
      <c r="AT321" s="42"/>
      <c r="AU321" s="42"/>
      <c r="AV321" s="42"/>
      <c r="AW321" s="42"/>
      <c r="AX321" s="42"/>
      <c r="AY321" s="42"/>
      <c r="AZ321" s="42"/>
      <c r="BA321" s="42"/>
      <c r="BB321" s="42"/>
    </row>
    <row r="322" spans="1:54" ht="13">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c r="AG322" s="42"/>
      <c r="AH322" s="42"/>
      <c r="AI322" s="42"/>
      <c r="AJ322" s="42"/>
      <c r="AK322" s="42"/>
      <c r="AL322" s="42"/>
      <c r="AM322" s="42"/>
      <c r="AN322" s="42"/>
      <c r="AO322" s="42"/>
      <c r="AP322" s="42"/>
      <c r="AQ322" s="42"/>
      <c r="AR322" s="42"/>
      <c r="AS322" s="42"/>
      <c r="AT322" s="42"/>
      <c r="AU322" s="42"/>
      <c r="AV322" s="42"/>
      <c r="AW322" s="42"/>
      <c r="AX322" s="42"/>
      <c r="AY322" s="42"/>
      <c r="AZ322" s="42"/>
      <c r="BA322" s="42"/>
      <c r="BB322" s="42"/>
    </row>
    <row r="323" spans="1:54" ht="1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c r="AG323" s="42"/>
      <c r="AH323" s="42"/>
      <c r="AI323" s="42"/>
      <c r="AJ323" s="42"/>
      <c r="AK323" s="42"/>
      <c r="AL323" s="42"/>
      <c r="AM323" s="42"/>
      <c r="AN323" s="42"/>
      <c r="AO323" s="42"/>
      <c r="AP323" s="42"/>
      <c r="AQ323" s="42"/>
      <c r="AR323" s="42"/>
      <c r="AS323" s="42"/>
      <c r="AT323" s="42"/>
      <c r="AU323" s="42"/>
      <c r="AV323" s="42"/>
      <c r="AW323" s="42"/>
      <c r="AX323" s="42"/>
      <c r="AY323" s="42"/>
      <c r="AZ323" s="42"/>
      <c r="BA323" s="42"/>
      <c r="BB323" s="42"/>
    </row>
    <row r="324" spans="1:54" ht="13">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c r="AG324" s="42"/>
      <c r="AH324" s="42"/>
      <c r="AI324" s="42"/>
      <c r="AJ324" s="42"/>
      <c r="AK324" s="42"/>
      <c r="AL324" s="42"/>
      <c r="AM324" s="42"/>
      <c r="AN324" s="42"/>
      <c r="AO324" s="42"/>
      <c r="AP324" s="42"/>
      <c r="AQ324" s="42"/>
      <c r="AR324" s="42"/>
      <c r="AS324" s="42"/>
      <c r="AT324" s="42"/>
      <c r="AU324" s="42"/>
      <c r="AV324" s="42"/>
      <c r="AW324" s="42"/>
      <c r="AX324" s="42"/>
      <c r="AY324" s="42"/>
      <c r="AZ324" s="42"/>
      <c r="BA324" s="42"/>
      <c r="BB324" s="42"/>
    </row>
    <row r="325" spans="1:54" ht="13">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c r="AG325" s="42"/>
      <c r="AH325" s="42"/>
      <c r="AI325" s="42"/>
      <c r="AJ325" s="42"/>
      <c r="AK325" s="42"/>
      <c r="AL325" s="42"/>
      <c r="AM325" s="42"/>
      <c r="AN325" s="42"/>
      <c r="AO325" s="42"/>
      <c r="AP325" s="42"/>
      <c r="AQ325" s="42"/>
      <c r="AR325" s="42"/>
      <c r="AS325" s="42"/>
      <c r="AT325" s="42"/>
      <c r="AU325" s="42"/>
      <c r="AV325" s="42"/>
      <c r="AW325" s="42"/>
      <c r="AX325" s="42"/>
      <c r="AY325" s="42"/>
      <c r="AZ325" s="42"/>
      <c r="BA325" s="42"/>
      <c r="BB325" s="42"/>
    </row>
    <row r="326" spans="1:54" ht="13">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c r="AG326" s="42"/>
      <c r="AH326" s="42"/>
      <c r="AI326" s="42"/>
      <c r="AJ326" s="42"/>
      <c r="AK326" s="42"/>
      <c r="AL326" s="42"/>
      <c r="AM326" s="42"/>
      <c r="AN326" s="42"/>
      <c r="AO326" s="42"/>
      <c r="AP326" s="42"/>
      <c r="AQ326" s="42"/>
      <c r="AR326" s="42"/>
      <c r="AS326" s="42"/>
      <c r="AT326" s="42"/>
      <c r="AU326" s="42"/>
      <c r="AV326" s="42"/>
      <c r="AW326" s="42"/>
      <c r="AX326" s="42"/>
      <c r="AY326" s="42"/>
      <c r="AZ326" s="42"/>
      <c r="BA326" s="42"/>
      <c r="BB326" s="42"/>
    </row>
    <row r="327" spans="1:54" ht="13">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c r="AG327" s="42"/>
      <c r="AH327" s="42"/>
      <c r="AI327" s="42"/>
      <c r="AJ327" s="42"/>
      <c r="AK327" s="42"/>
      <c r="AL327" s="42"/>
      <c r="AM327" s="42"/>
      <c r="AN327" s="42"/>
      <c r="AO327" s="42"/>
      <c r="AP327" s="42"/>
      <c r="AQ327" s="42"/>
      <c r="AR327" s="42"/>
      <c r="AS327" s="42"/>
      <c r="AT327" s="42"/>
      <c r="AU327" s="42"/>
      <c r="AV327" s="42"/>
      <c r="AW327" s="42"/>
      <c r="AX327" s="42"/>
      <c r="AY327" s="42"/>
      <c r="AZ327" s="42"/>
      <c r="BA327" s="42"/>
      <c r="BB327" s="42"/>
    </row>
    <row r="328" spans="1:54" ht="13">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c r="AG328" s="42"/>
      <c r="AH328" s="42"/>
      <c r="AI328" s="42"/>
      <c r="AJ328" s="42"/>
      <c r="AK328" s="42"/>
      <c r="AL328" s="42"/>
      <c r="AM328" s="42"/>
      <c r="AN328" s="42"/>
      <c r="AO328" s="42"/>
      <c r="AP328" s="42"/>
      <c r="AQ328" s="42"/>
      <c r="AR328" s="42"/>
      <c r="AS328" s="42"/>
      <c r="AT328" s="42"/>
      <c r="AU328" s="42"/>
      <c r="AV328" s="42"/>
      <c r="AW328" s="42"/>
      <c r="AX328" s="42"/>
      <c r="AY328" s="42"/>
      <c r="AZ328" s="42"/>
      <c r="BA328" s="42"/>
      <c r="BB328" s="42"/>
    </row>
    <row r="329" spans="1:54" ht="13">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row>
    <row r="330" spans="1:54" ht="13">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row>
    <row r="331" spans="1:54" ht="13">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O331" s="42"/>
      <c r="AP331" s="42"/>
      <c r="AQ331" s="42"/>
      <c r="AR331" s="42"/>
      <c r="AS331" s="42"/>
      <c r="AT331" s="42"/>
      <c r="AU331" s="42"/>
      <c r="AV331" s="42"/>
      <c r="AW331" s="42"/>
      <c r="AX331" s="42"/>
      <c r="AY331" s="42"/>
      <c r="AZ331" s="42"/>
      <c r="BA331" s="42"/>
      <c r="BB331" s="42"/>
    </row>
    <row r="332" spans="1:54" ht="13">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row>
    <row r="333" spans="1:54" ht="1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c r="AI333" s="42"/>
      <c r="AJ333" s="42"/>
      <c r="AK333" s="42"/>
      <c r="AL333" s="42"/>
      <c r="AM333" s="42"/>
      <c r="AN333" s="42"/>
      <c r="AO333" s="42"/>
      <c r="AP333" s="42"/>
      <c r="AQ333" s="42"/>
      <c r="AR333" s="42"/>
      <c r="AS333" s="42"/>
      <c r="AT333" s="42"/>
      <c r="AU333" s="42"/>
      <c r="AV333" s="42"/>
      <c r="AW333" s="42"/>
      <c r="AX333" s="42"/>
      <c r="AY333" s="42"/>
      <c r="AZ333" s="42"/>
      <c r="BA333" s="42"/>
      <c r="BB333" s="42"/>
    </row>
    <row r="334" spans="1:54" ht="13">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c r="AI334" s="42"/>
      <c r="AJ334" s="42"/>
      <c r="AK334" s="42"/>
      <c r="AL334" s="42"/>
      <c r="AM334" s="42"/>
      <c r="AN334" s="42"/>
      <c r="AO334" s="42"/>
      <c r="AP334" s="42"/>
      <c r="AQ334" s="42"/>
      <c r="AR334" s="42"/>
      <c r="AS334" s="42"/>
      <c r="AT334" s="42"/>
      <c r="AU334" s="42"/>
      <c r="AV334" s="42"/>
      <c r="AW334" s="42"/>
      <c r="AX334" s="42"/>
      <c r="AY334" s="42"/>
      <c r="AZ334" s="42"/>
      <c r="BA334" s="42"/>
      <c r="BB334" s="42"/>
    </row>
    <row r="335" spans="1:54" ht="13">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c r="AP335" s="42"/>
      <c r="AQ335" s="42"/>
      <c r="AR335" s="42"/>
      <c r="AS335" s="42"/>
      <c r="AT335" s="42"/>
      <c r="AU335" s="42"/>
      <c r="AV335" s="42"/>
      <c r="AW335" s="42"/>
      <c r="AX335" s="42"/>
      <c r="AY335" s="42"/>
      <c r="AZ335" s="42"/>
      <c r="BA335" s="42"/>
      <c r="BB335" s="42"/>
    </row>
    <row r="336" spans="1:54" ht="13">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c r="AP336" s="42"/>
      <c r="AQ336" s="42"/>
      <c r="AR336" s="42"/>
      <c r="AS336" s="42"/>
      <c r="AT336" s="42"/>
      <c r="AU336" s="42"/>
      <c r="AV336" s="42"/>
      <c r="AW336" s="42"/>
      <c r="AX336" s="42"/>
      <c r="AY336" s="42"/>
      <c r="AZ336" s="42"/>
      <c r="BA336" s="42"/>
      <c r="BB336" s="42"/>
    </row>
    <row r="337" spans="1:54" ht="13">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c r="AP337" s="42"/>
      <c r="AQ337" s="42"/>
      <c r="AR337" s="42"/>
      <c r="AS337" s="42"/>
      <c r="AT337" s="42"/>
      <c r="AU337" s="42"/>
      <c r="AV337" s="42"/>
      <c r="AW337" s="42"/>
      <c r="AX337" s="42"/>
      <c r="AY337" s="42"/>
      <c r="AZ337" s="42"/>
      <c r="BA337" s="42"/>
      <c r="BB337" s="42"/>
    </row>
    <row r="338" spans="1:54" ht="13">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c r="AP338" s="42"/>
      <c r="AQ338" s="42"/>
      <c r="AR338" s="42"/>
      <c r="AS338" s="42"/>
      <c r="AT338" s="42"/>
      <c r="AU338" s="42"/>
      <c r="AV338" s="42"/>
      <c r="AW338" s="42"/>
      <c r="AX338" s="42"/>
      <c r="AY338" s="42"/>
      <c r="AZ338" s="42"/>
      <c r="BA338" s="42"/>
      <c r="BB338" s="42"/>
    </row>
    <row r="339" spans="1:54" ht="13">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2"/>
      <c r="AP339" s="42"/>
      <c r="AQ339" s="42"/>
      <c r="AR339" s="42"/>
      <c r="AS339" s="42"/>
      <c r="AT339" s="42"/>
      <c r="AU339" s="42"/>
      <c r="AV339" s="42"/>
      <c r="AW339" s="42"/>
      <c r="AX339" s="42"/>
      <c r="AY339" s="42"/>
      <c r="AZ339" s="42"/>
      <c r="BA339" s="42"/>
      <c r="BB339" s="42"/>
    </row>
    <row r="340" spans="1:54" ht="13">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c r="AP340" s="42"/>
      <c r="AQ340" s="42"/>
      <c r="AR340" s="42"/>
      <c r="AS340" s="42"/>
      <c r="AT340" s="42"/>
      <c r="AU340" s="42"/>
      <c r="AV340" s="42"/>
      <c r="AW340" s="42"/>
      <c r="AX340" s="42"/>
      <c r="AY340" s="42"/>
      <c r="AZ340" s="42"/>
      <c r="BA340" s="42"/>
      <c r="BB340" s="42"/>
    </row>
    <row r="341" spans="1:54" ht="13">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row>
    <row r="342" spans="1:54" ht="13">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row>
    <row r="343" spans="1:54" ht="1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c r="AP343" s="42"/>
      <c r="AQ343" s="42"/>
      <c r="AR343" s="42"/>
      <c r="AS343" s="42"/>
      <c r="AT343" s="42"/>
      <c r="AU343" s="42"/>
      <c r="AV343" s="42"/>
      <c r="AW343" s="42"/>
      <c r="AX343" s="42"/>
      <c r="AY343" s="42"/>
      <c r="AZ343" s="42"/>
      <c r="BA343" s="42"/>
      <c r="BB343" s="42"/>
    </row>
    <row r="344" spans="1:54" ht="13">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c r="AP344" s="42"/>
      <c r="AQ344" s="42"/>
      <c r="AR344" s="42"/>
      <c r="AS344" s="42"/>
      <c r="AT344" s="42"/>
      <c r="AU344" s="42"/>
      <c r="AV344" s="42"/>
      <c r="AW344" s="42"/>
      <c r="AX344" s="42"/>
      <c r="AY344" s="42"/>
      <c r="AZ344" s="42"/>
      <c r="BA344" s="42"/>
      <c r="BB344" s="42"/>
    </row>
    <row r="345" spans="1:54" ht="13">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2"/>
      <c r="AP345" s="42"/>
      <c r="AQ345" s="42"/>
      <c r="AR345" s="42"/>
      <c r="AS345" s="42"/>
      <c r="AT345" s="42"/>
      <c r="AU345" s="42"/>
      <c r="AV345" s="42"/>
      <c r="AW345" s="42"/>
      <c r="AX345" s="42"/>
      <c r="AY345" s="42"/>
      <c r="AZ345" s="42"/>
      <c r="BA345" s="42"/>
      <c r="BB345" s="42"/>
    </row>
    <row r="346" spans="1:54" ht="13">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c r="AP346" s="42"/>
      <c r="AQ346" s="42"/>
      <c r="AR346" s="42"/>
      <c r="AS346" s="42"/>
      <c r="AT346" s="42"/>
      <c r="AU346" s="42"/>
      <c r="AV346" s="42"/>
      <c r="AW346" s="42"/>
      <c r="AX346" s="42"/>
      <c r="AY346" s="42"/>
      <c r="AZ346" s="42"/>
      <c r="BA346" s="42"/>
      <c r="BB346" s="42"/>
    </row>
    <row r="347" spans="1:54" ht="13">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c r="AP347" s="42"/>
      <c r="AQ347" s="42"/>
      <c r="AR347" s="42"/>
      <c r="AS347" s="42"/>
      <c r="AT347" s="42"/>
      <c r="AU347" s="42"/>
      <c r="AV347" s="42"/>
      <c r="AW347" s="42"/>
      <c r="AX347" s="42"/>
      <c r="AY347" s="42"/>
      <c r="AZ347" s="42"/>
      <c r="BA347" s="42"/>
      <c r="BB347" s="42"/>
    </row>
    <row r="348" spans="1:54" ht="13">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c r="AP348" s="42"/>
      <c r="AQ348" s="42"/>
      <c r="AR348" s="42"/>
      <c r="AS348" s="42"/>
      <c r="AT348" s="42"/>
      <c r="AU348" s="42"/>
      <c r="AV348" s="42"/>
      <c r="AW348" s="42"/>
      <c r="AX348" s="42"/>
      <c r="AY348" s="42"/>
      <c r="AZ348" s="42"/>
      <c r="BA348" s="42"/>
      <c r="BB348" s="42"/>
    </row>
    <row r="349" spans="1:54" ht="13">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c r="AP349" s="42"/>
      <c r="AQ349" s="42"/>
      <c r="AR349" s="42"/>
      <c r="AS349" s="42"/>
      <c r="AT349" s="42"/>
      <c r="AU349" s="42"/>
      <c r="AV349" s="42"/>
      <c r="AW349" s="42"/>
      <c r="AX349" s="42"/>
      <c r="AY349" s="42"/>
      <c r="AZ349" s="42"/>
      <c r="BA349" s="42"/>
      <c r="BB349" s="42"/>
    </row>
    <row r="350" spans="1:54" ht="13">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c r="AN350" s="42"/>
      <c r="AO350" s="42"/>
      <c r="AP350" s="42"/>
      <c r="AQ350" s="42"/>
      <c r="AR350" s="42"/>
      <c r="AS350" s="42"/>
      <c r="AT350" s="42"/>
      <c r="AU350" s="42"/>
      <c r="AV350" s="42"/>
      <c r="AW350" s="42"/>
      <c r="AX350" s="42"/>
      <c r="AY350" s="42"/>
      <c r="AZ350" s="42"/>
      <c r="BA350" s="42"/>
      <c r="BB350" s="42"/>
    </row>
    <row r="351" spans="1:54" ht="13">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c r="AN351" s="42"/>
      <c r="AO351" s="42"/>
      <c r="AP351" s="42"/>
      <c r="AQ351" s="42"/>
      <c r="AR351" s="42"/>
      <c r="AS351" s="42"/>
      <c r="AT351" s="42"/>
      <c r="AU351" s="42"/>
      <c r="AV351" s="42"/>
      <c r="AW351" s="42"/>
      <c r="AX351" s="42"/>
      <c r="AY351" s="42"/>
      <c r="AZ351" s="42"/>
      <c r="BA351" s="42"/>
      <c r="BB351" s="42"/>
    </row>
    <row r="352" spans="1:54" ht="13">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c r="AN352" s="42"/>
      <c r="AO352" s="42"/>
      <c r="AP352" s="42"/>
      <c r="AQ352" s="42"/>
      <c r="AR352" s="42"/>
      <c r="AS352" s="42"/>
      <c r="AT352" s="42"/>
      <c r="AU352" s="42"/>
      <c r="AV352" s="42"/>
      <c r="AW352" s="42"/>
      <c r="AX352" s="42"/>
      <c r="AY352" s="42"/>
      <c r="AZ352" s="42"/>
      <c r="BA352" s="42"/>
      <c r="BB352" s="42"/>
    </row>
    <row r="353" spans="1:54" ht="1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O353" s="42"/>
      <c r="AP353" s="42"/>
      <c r="AQ353" s="42"/>
      <c r="AR353" s="42"/>
      <c r="AS353" s="42"/>
      <c r="AT353" s="42"/>
      <c r="AU353" s="42"/>
      <c r="AV353" s="42"/>
      <c r="AW353" s="42"/>
      <c r="AX353" s="42"/>
      <c r="AY353" s="42"/>
      <c r="AZ353" s="42"/>
      <c r="BA353" s="42"/>
      <c r="BB353" s="42"/>
    </row>
    <row r="354" spans="1:54" ht="13">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c r="AN354" s="42"/>
      <c r="AO354" s="42"/>
      <c r="AP354" s="42"/>
      <c r="AQ354" s="42"/>
      <c r="AR354" s="42"/>
      <c r="AS354" s="42"/>
      <c r="AT354" s="42"/>
      <c r="AU354" s="42"/>
      <c r="AV354" s="42"/>
      <c r="AW354" s="42"/>
      <c r="AX354" s="42"/>
      <c r="AY354" s="42"/>
      <c r="AZ354" s="42"/>
      <c r="BA354" s="42"/>
      <c r="BB354" s="42"/>
    </row>
    <row r="355" spans="1:54" ht="13">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c r="AN355" s="42"/>
      <c r="AO355" s="42"/>
      <c r="AP355" s="42"/>
      <c r="AQ355" s="42"/>
      <c r="AR355" s="42"/>
      <c r="AS355" s="42"/>
      <c r="AT355" s="42"/>
      <c r="AU355" s="42"/>
      <c r="AV355" s="42"/>
      <c r="AW355" s="42"/>
      <c r="AX355" s="42"/>
      <c r="AY355" s="42"/>
      <c r="AZ355" s="42"/>
      <c r="BA355" s="42"/>
      <c r="BB355" s="42"/>
    </row>
    <row r="356" spans="1:54" ht="13">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c r="AM356" s="42"/>
      <c r="AN356" s="42"/>
      <c r="AO356" s="42"/>
      <c r="AP356" s="42"/>
      <c r="AQ356" s="42"/>
      <c r="AR356" s="42"/>
      <c r="AS356" s="42"/>
      <c r="AT356" s="42"/>
      <c r="AU356" s="42"/>
      <c r="AV356" s="42"/>
      <c r="AW356" s="42"/>
      <c r="AX356" s="42"/>
      <c r="AY356" s="42"/>
      <c r="AZ356" s="42"/>
      <c r="BA356" s="42"/>
      <c r="BB356" s="42"/>
    </row>
    <row r="357" spans="1:54" ht="13">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c r="AM357" s="42"/>
      <c r="AN357" s="42"/>
      <c r="AO357" s="42"/>
      <c r="AP357" s="42"/>
      <c r="AQ357" s="42"/>
      <c r="AR357" s="42"/>
      <c r="AS357" s="42"/>
      <c r="AT357" s="42"/>
      <c r="AU357" s="42"/>
      <c r="AV357" s="42"/>
      <c r="AW357" s="42"/>
      <c r="AX357" s="42"/>
      <c r="AY357" s="42"/>
      <c r="AZ357" s="42"/>
      <c r="BA357" s="42"/>
      <c r="BB357" s="42"/>
    </row>
    <row r="358" spans="1:54" ht="13">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c r="AM358" s="42"/>
      <c r="AN358" s="42"/>
      <c r="AO358" s="42"/>
      <c r="AP358" s="42"/>
      <c r="AQ358" s="42"/>
      <c r="AR358" s="42"/>
      <c r="AS358" s="42"/>
      <c r="AT358" s="42"/>
      <c r="AU358" s="42"/>
      <c r="AV358" s="42"/>
      <c r="AW358" s="42"/>
      <c r="AX358" s="42"/>
      <c r="AY358" s="42"/>
      <c r="AZ358" s="42"/>
      <c r="BA358" s="42"/>
      <c r="BB358" s="42"/>
    </row>
    <row r="359" spans="1:54" ht="13">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c r="AM359" s="42"/>
      <c r="AN359" s="42"/>
      <c r="AO359" s="42"/>
      <c r="AP359" s="42"/>
      <c r="AQ359" s="42"/>
      <c r="AR359" s="42"/>
      <c r="AS359" s="42"/>
      <c r="AT359" s="42"/>
      <c r="AU359" s="42"/>
      <c r="AV359" s="42"/>
      <c r="AW359" s="42"/>
      <c r="AX359" s="42"/>
      <c r="AY359" s="42"/>
      <c r="AZ359" s="42"/>
      <c r="BA359" s="42"/>
      <c r="BB359" s="42"/>
    </row>
    <row r="360" spans="1:54" ht="13">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c r="AM360" s="42"/>
      <c r="AN360" s="42"/>
      <c r="AO360" s="42"/>
      <c r="AP360" s="42"/>
      <c r="AQ360" s="42"/>
      <c r="AR360" s="42"/>
      <c r="AS360" s="42"/>
      <c r="AT360" s="42"/>
      <c r="AU360" s="42"/>
      <c r="AV360" s="42"/>
      <c r="AW360" s="42"/>
      <c r="AX360" s="42"/>
      <c r="AY360" s="42"/>
      <c r="AZ360" s="42"/>
      <c r="BA360" s="42"/>
      <c r="BB360" s="42"/>
    </row>
    <row r="361" spans="1:54" ht="13">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c r="AM361" s="42"/>
      <c r="AN361" s="42"/>
      <c r="AO361" s="42"/>
      <c r="AP361" s="42"/>
      <c r="AQ361" s="42"/>
      <c r="AR361" s="42"/>
      <c r="AS361" s="42"/>
      <c r="AT361" s="42"/>
      <c r="AU361" s="42"/>
      <c r="AV361" s="42"/>
      <c r="AW361" s="42"/>
      <c r="AX361" s="42"/>
      <c r="AY361" s="42"/>
      <c r="AZ361" s="42"/>
      <c r="BA361" s="42"/>
      <c r="BB361" s="42"/>
    </row>
    <row r="362" spans="1:54" ht="13">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c r="AN362" s="42"/>
      <c r="AO362" s="42"/>
      <c r="AP362" s="42"/>
      <c r="AQ362" s="42"/>
      <c r="AR362" s="42"/>
      <c r="AS362" s="42"/>
      <c r="AT362" s="42"/>
      <c r="AU362" s="42"/>
      <c r="AV362" s="42"/>
      <c r="AW362" s="42"/>
      <c r="AX362" s="42"/>
      <c r="AY362" s="42"/>
      <c r="AZ362" s="42"/>
      <c r="BA362" s="42"/>
      <c r="BB362" s="42"/>
    </row>
    <row r="363" spans="1:54" ht="1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c r="AM363" s="42"/>
      <c r="AN363" s="42"/>
      <c r="AO363" s="42"/>
      <c r="AP363" s="42"/>
      <c r="AQ363" s="42"/>
      <c r="AR363" s="42"/>
      <c r="AS363" s="42"/>
      <c r="AT363" s="42"/>
      <c r="AU363" s="42"/>
      <c r="AV363" s="42"/>
      <c r="AW363" s="42"/>
      <c r="AX363" s="42"/>
      <c r="AY363" s="42"/>
      <c r="AZ363" s="42"/>
      <c r="BA363" s="42"/>
      <c r="BB363" s="42"/>
    </row>
    <row r="364" spans="1:54" ht="13">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c r="AM364" s="42"/>
      <c r="AN364" s="42"/>
      <c r="AO364" s="42"/>
      <c r="AP364" s="42"/>
      <c r="AQ364" s="42"/>
      <c r="AR364" s="42"/>
      <c r="AS364" s="42"/>
      <c r="AT364" s="42"/>
      <c r="AU364" s="42"/>
      <c r="AV364" s="42"/>
      <c r="AW364" s="42"/>
      <c r="AX364" s="42"/>
      <c r="AY364" s="42"/>
      <c r="AZ364" s="42"/>
      <c r="BA364" s="42"/>
      <c r="BB364" s="42"/>
    </row>
    <row r="365" spans="1:54" ht="13">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c r="AM365" s="42"/>
      <c r="AN365" s="42"/>
      <c r="AO365" s="42"/>
      <c r="AP365" s="42"/>
      <c r="AQ365" s="42"/>
      <c r="AR365" s="42"/>
      <c r="AS365" s="42"/>
      <c r="AT365" s="42"/>
      <c r="AU365" s="42"/>
      <c r="AV365" s="42"/>
      <c r="AW365" s="42"/>
      <c r="AX365" s="42"/>
      <c r="AY365" s="42"/>
      <c r="AZ365" s="42"/>
      <c r="BA365" s="42"/>
      <c r="BB365" s="42"/>
    </row>
    <row r="366" spans="1:54" ht="13">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c r="AM366" s="42"/>
      <c r="AN366" s="42"/>
      <c r="AO366" s="42"/>
      <c r="AP366" s="42"/>
      <c r="AQ366" s="42"/>
      <c r="AR366" s="42"/>
      <c r="AS366" s="42"/>
      <c r="AT366" s="42"/>
      <c r="AU366" s="42"/>
      <c r="AV366" s="42"/>
      <c r="AW366" s="42"/>
      <c r="AX366" s="42"/>
      <c r="AY366" s="42"/>
      <c r="AZ366" s="42"/>
      <c r="BA366" s="42"/>
      <c r="BB366" s="42"/>
    </row>
    <row r="367" spans="1:54" ht="13">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c r="AM367" s="42"/>
      <c r="AN367" s="42"/>
      <c r="AO367" s="42"/>
      <c r="AP367" s="42"/>
      <c r="AQ367" s="42"/>
      <c r="AR367" s="42"/>
      <c r="AS367" s="42"/>
      <c r="AT367" s="42"/>
      <c r="AU367" s="42"/>
      <c r="AV367" s="42"/>
      <c r="AW367" s="42"/>
      <c r="AX367" s="42"/>
      <c r="AY367" s="42"/>
      <c r="AZ367" s="42"/>
      <c r="BA367" s="42"/>
      <c r="BB367" s="42"/>
    </row>
    <row r="368" spans="1:54" ht="13">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c r="AM368" s="42"/>
      <c r="AN368" s="42"/>
      <c r="AO368" s="42"/>
      <c r="AP368" s="42"/>
      <c r="AQ368" s="42"/>
      <c r="AR368" s="42"/>
      <c r="AS368" s="42"/>
      <c r="AT368" s="42"/>
      <c r="AU368" s="42"/>
      <c r="AV368" s="42"/>
      <c r="AW368" s="42"/>
      <c r="AX368" s="42"/>
      <c r="AY368" s="42"/>
      <c r="AZ368" s="42"/>
      <c r="BA368" s="42"/>
      <c r="BB368" s="42"/>
    </row>
    <row r="369" spans="1:54" ht="13">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c r="AM369" s="42"/>
      <c r="AN369" s="42"/>
      <c r="AO369" s="42"/>
      <c r="AP369" s="42"/>
      <c r="AQ369" s="42"/>
      <c r="AR369" s="42"/>
      <c r="AS369" s="42"/>
      <c r="AT369" s="42"/>
      <c r="AU369" s="42"/>
      <c r="AV369" s="42"/>
      <c r="AW369" s="42"/>
      <c r="AX369" s="42"/>
      <c r="AY369" s="42"/>
      <c r="AZ369" s="42"/>
      <c r="BA369" s="42"/>
      <c r="BB369" s="42"/>
    </row>
    <row r="370" spans="1:54" ht="13">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c r="AM370" s="42"/>
      <c r="AN370" s="42"/>
      <c r="AO370" s="42"/>
      <c r="AP370" s="42"/>
      <c r="AQ370" s="42"/>
      <c r="AR370" s="42"/>
      <c r="AS370" s="42"/>
      <c r="AT370" s="42"/>
      <c r="AU370" s="42"/>
      <c r="AV370" s="42"/>
      <c r="AW370" s="42"/>
      <c r="AX370" s="42"/>
      <c r="AY370" s="42"/>
      <c r="AZ370" s="42"/>
      <c r="BA370" s="42"/>
      <c r="BB370" s="42"/>
    </row>
    <row r="371" spans="1:54" ht="13">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c r="AM371" s="42"/>
      <c r="AN371" s="42"/>
      <c r="AO371" s="42"/>
      <c r="AP371" s="42"/>
      <c r="AQ371" s="42"/>
      <c r="AR371" s="42"/>
      <c r="AS371" s="42"/>
      <c r="AT371" s="42"/>
      <c r="AU371" s="42"/>
      <c r="AV371" s="42"/>
      <c r="AW371" s="42"/>
      <c r="AX371" s="42"/>
      <c r="AY371" s="42"/>
      <c r="AZ371" s="42"/>
      <c r="BA371" s="42"/>
      <c r="BB371" s="42"/>
    </row>
    <row r="372" spans="1:54" ht="13">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c r="AM372" s="42"/>
      <c r="AN372" s="42"/>
      <c r="AO372" s="42"/>
      <c r="AP372" s="42"/>
      <c r="AQ372" s="42"/>
      <c r="AR372" s="42"/>
      <c r="AS372" s="42"/>
      <c r="AT372" s="42"/>
      <c r="AU372" s="42"/>
      <c r="AV372" s="42"/>
      <c r="AW372" s="42"/>
      <c r="AX372" s="42"/>
      <c r="AY372" s="42"/>
      <c r="AZ372" s="42"/>
      <c r="BA372" s="42"/>
      <c r="BB372" s="42"/>
    </row>
    <row r="373" spans="1:54" ht="1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c r="AM373" s="42"/>
      <c r="AN373" s="42"/>
      <c r="AO373" s="42"/>
      <c r="AP373" s="42"/>
      <c r="AQ373" s="42"/>
      <c r="AR373" s="42"/>
      <c r="AS373" s="42"/>
      <c r="AT373" s="42"/>
      <c r="AU373" s="42"/>
      <c r="AV373" s="42"/>
      <c r="AW373" s="42"/>
      <c r="AX373" s="42"/>
      <c r="AY373" s="42"/>
      <c r="AZ373" s="42"/>
      <c r="BA373" s="42"/>
      <c r="BB373" s="42"/>
    </row>
    <row r="374" spans="1:54" ht="13">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c r="AM374" s="42"/>
      <c r="AN374" s="42"/>
      <c r="AO374" s="42"/>
      <c r="AP374" s="42"/>
      <c r="AQ374" s="42"/>
      <c r="AR374" s="42"/>
      <c r="AS374" s="42"/>
      <c r="AT374" s="42"/>
      <c r="AU374" s="42"/>
      <c r="AV374" s="42"/>
      <c r="AW374" s="42"/>
      <c r="AX374" s="42"/>
      <c r="AY374" s="42"/>
      <c r="AZ374" s="42"/>
      <c r="BA374" s="42"/>
      <c r="BB374" s="42"/>
    </row>
    <row r="375" spans="1:54" ht="13">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c r="AN375" s="42"/>
      <c r="AO375" s="42"/>
      <c r="AP375" s="42"/>
      <c r="AQ375" s="42"/>
      <c r="AR375" s="42"/>
      <c r="AS375" s="42"/>
      <c r="AT375" s="42"/>
      <c r="AU375" s="42"/>
      <c r="AV375" s="42"/>
      <c r="AW375" s="42"/>
      <c r="AX375" s="42"/>
      <c r="AY375" s="42"/>
      <c r="AZ375" s="42"/>
      <c r="BA375" s="42"/>
      <c r="BB375" s="42"/>
    </row>
    <row r="376" spans="1:54" ht="13">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c r="AN376" s="42"/>
      <c r="AO376" s="42"/>
      <c r="AP376" s="42"/>
      <c r="AQ376" s="42"/>
      <c r="AR376" s="42"/>
      <c r="AS376" s="42"/>
      <c r="AT376" s="42"/>
      <c r="AU376" s="42"/>
      <c r="AV376" s="42"/>
      <c r="AW376" s="42"/>
      <c r="AX376" s="42"/>
      <c r="AY376" s="42"/>
      <c r="AZ376" s="42"/>
      <c r="BA376" s="42"/>
      <c r="BB376" s="42"/>
    </row>
    <row r="377" spans="1:54" ht="13">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c r="AN377" s="42"/>
      <c r="AO377" s="42"/>
      <c r="AP377" s="42"/>
      <c r="AQ377" s="42"/>
      <c r="AR377" s="42"/>
      <c r="AS377" s="42"/>
      <c r="AT377" s="42"/>
      <c r="AU377" s="42"/>
      <c r="AV377" s="42"/>
      <c r="AW377" s="42"/>
      <c r="AX377" s="42"/>
      <c r="AY377" s="42"/>
      <c r="AZ377" s="42"/>
      <c r="BA377" s="42"/>
      <c r="BB377" s="42"/>
    </row>
    <row r="378" spans="1:54" ht="13">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c r="AN378" s="42"/>
      <c r="AO378" s="42"/>
      <c r="AP378" s="42"/>
      <c r="AQ378" s="42"/>
      <c r="AR378" s="42"/>
      <c r="AS378" s="42"/>
      <c r="AT378" s="42"/>
      <c r="AU378" s="42"/>
      <c r="AV378" s="42"/>
      <c r="AW378" s="42"/>
      <c r="AX378" s="42"/>
      <c r="AY378" s="42"/>
      <c r="AZ378" s="42"/>
      <c r="BA378" s="42"/>
      <c r="BB378" s="42"/>
    </row>
    <row r="379" spans="1:54" ht="13">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c r="AN379" s="42"/>
      <c r="AO379" s="42"/>
      <c r="AP379" s="42"/>
      <c r="AQ379" s="42"/>
      <c r="AR379" s="42"/>
      <c r="AS379" s="42"/>
      <c r="AT379" s="42"/>
      <c r="AU379" s="42"/>
      <c r="AV379" s="42"/>
      <c r="AW379" s="42"/>
      <c r="AX379" s="42"/>
      <c r="AY379" s="42"/>
      <c r="AZ379" s="42"/>
      <c r="BA379" s="42"/>
      <c r="BB379" s="42"/>
    </row>
    <row r="380" spans="1:54" ht="13">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c r="AN380" s="42"/>
      <c r="AO380" s="42"/>
      <c r="AP380" s="42"/>
      <c r="AQ380" s="42"/>
      <c r="AR380" s="42"/>
      <c r="AS380" s="42"/>
      <c r="AT380" s="42"/>
      <c r="AU380" s="42"/>
      <c r="AV380" s="42"/>
      <c r="AW380" s="42"/>
      <c r="AX380" s="42"/>
      <c r="AY380" s="42"/>
      <c r="AZ380" s="42"/>
      <c r="BA380" s="42"/>
      <c r="BB380" s="42"/>
    </row>
    <row r="381" spans="1:54" ht="13">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row>
    <row r="382" spans="1:54" ht="13">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row>
    <row r="383" spans="1:54" ht="1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row>
    <row r="384" spans="1:54" ht="13">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row>
    <row r="385" spans="1:54" ht="13">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row>
    <row r="386" spans="1:54" ht="13">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row>
    <row r="387" spans="1:54" ht="13">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row>
    <row r="388" spans="1:54" ht="13">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row>
    <row r="389" spans="1:54" ht="13">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c r="AM389" s="42"/>
      <c r="AN389" s="42"/>
      <c r="AO389" s="42"/>
      <c r="AP389" s="42"/>
      <c r="AQ389" s="42"/>
      <c r="AR389" s="42"/>
      <c r="AS389" s="42"/>
      <c r="AT389" s="42"/>
      <c r="AU389" s="42"/>
      <c r="AV389" s="42"/>
      <c r="AW389" s="42"/>
      <c r="AX389" s="42"/>
      <c r="AY389" s="42"/>
      <c r="AZ389" s="42"/>
      <c r="BA389" s="42"/>
      <c r="BB389" s="42"/>
    </row>
    <row r="390" spans="1:54" ht="13">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row>
    <row r="391" spans="1:54" ht="13">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row>
    <row r="392" spans="1:54" ht="13">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row>
    <row r="393" spans="1:54" ht="1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row>
    <row r="394" spans="1:54" ht="13">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row>
    <row r="395" spans="1:54" ht="13">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row>
    <row r="396" spans="1:54" ht="13">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row>
    <row r="397" spans="1:54" ht="13">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row>
    <row r="398" spans="1:54" ht="13">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row>
    <row r="399" spans="1:54" ht="13">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row>
    <row r="400" spans="1:54" ht="13">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row>
    <row r="401" spans="1:54" ht="13">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row>
    <row r="402" spans="1:54" ht="13">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row>
    <row r="403" spans="1:54" ht="1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row>
    <row r="404" spans="1:54" ht="13">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row>
    <row r="405" spans="1:54" ht="13">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row>
    <row r="406" spans="1:54" ht="13">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row>
    <row r="407" spans="1:54" ht="13">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row>
    <row r="408" spans="1:54" ht="13">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row>
    <row r="409" spans="1:54" ht="13">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row>
    <row r="410" spans="1:54" ht="13">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row>
    <row r="411" spans="1:54" ht="13">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row>
    <row r="412" spans="1:54" ht="13">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row>
    <row r="413" spans="1:54" ht="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row>
    <row r="414" spans="1:54" ht="13">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row>
    <row r="415" spans="1:54" ht="13">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row>
    <row r="416" spans="1:54" ht="13">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row>
    <row r="417" spans="1:54" ht="13">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row>
    <row r="418" spans="1:54" ht="13">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row>
    <row r="419" spans="1:54" ht="13">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row>
    <row r="420" spans="1:54" ht="13">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row>
    <row r="421" spans="1:54" ht="13">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row>
    <row r="422" spans="1:54" ht="13">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row>
    <row r="423" spans="1:54" ht="1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row>
    <row r="424" spans="1:54" ht="13">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row>
    <row r="425" spans="1:54" ht="13">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row>
    <row r="426" spans="1:54" ht="13">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row>
    <row r="427" spans="1:54" ht="13">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row>
    <row r="428" spans="1:54" ht="13">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row>
    <row r="429" spans="1:54" ht="13">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row>
    <row r="430" spans="1:54" ht="13">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row>
    <row r="431" spans="1:54" ht="13">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row>
    <row r="432" spans="1:54" ht="13">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row>
    <row r="433" spans="1:54" ht="1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row>
    <row r="434" spans="1:54" ht="13">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row>
    <row r="435" spans="1:54" ht="13">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row>
    <row r="436" spans="1:54" ht="13">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row>
    <row r="437" spans="1:54" ht="13">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row>
    <row r="438" spans="1:54" ht="13">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row>
    <row r="439" spans="1:54" ht="13">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row>
    <row r="440" spans="1:54" ht="13">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row>
    <row r="441" spans="1:54" ht="13">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row>
    <row r="442" spans="1:54" ht="13">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row>
    <row r="443" spans="1:54" ht="1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row>
    <row r="444" spans="1:54" ht="13">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row>
    <row r="445" spans="1:54" ht="13">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row>
    <row r="446" spans="1:54" ht="13">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row>
    <row r="447" spans="1:54" ht="13">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row>
    <row r="448" spans="1:54" ht="13">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row>
    <row r="449" spans="1:54" ht="13">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row>
    <row r="450" spans="1:54" ht="13">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row>
    <row r="451" spans="1:54" ht="13">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row>
    <row r="452" spans="1:54" ht="13">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row>
    <row r="453" spans="1:54" ht="1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row>
    <row r="454" spans="1:54" ht="13">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row>
    <row r="455" spans="1:54" ht="13">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row>
    <row r="456" spans="1:54" ht="13">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row>
    <row r="457" spans="1:54" ht="13">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row>
    <row r="458" spans="1:54" ht="13">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row>
    <row r="459" spans="1:54" ht="13">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row>
    <row r="460" spans="1:54" ht="13">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row>
    <row r="461" spans="1:54" ht="13">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row>
    <row r="462" spans="1:54" ht="13">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row>
    <row r="463" spans="1:54" ht="1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row>
    <row r="464" spans="1:54" ht="13">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row>
    <row r="465" spans="1:54" ht="13">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row>
    <row r="466" spans="1:54" ht="13">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row>
    <row r="467" spans="1:54" ht="13">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row>
    <row r="468" spans="1:54" ht="13">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row>
    <row r="469" spans="1:54" ht="13">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row>
    <row r="470" spans="1:54" ht="13">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row>
    <row r="471" spans="1:54" ht="13">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c r="AN471" s="42"/>
      <c r="AO471" s="42"/>
      <c r="AP471" s="42"/>
      <c r="AQ471" s="42"/>
      <c r="AR471" s="42"/>
      <c r="AS471" s="42"/>
      <c r="AT471" s="42"/>
      <c r="AU471" s="42"/>
      <c r="AV471" s="42"/>
      <c r="AW471" s="42"/>
      <c r="AX471" s="42"/>
      <c r="AY471" s="42"/>
      <c r="AZ471" s="42"/>
      <c r="BA471" s="42"/>
      <c r="BB471" s="42"/>
    </row>
    <row r="472" spans="1:54" ht="13">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c r="AN472" s="42"/>
      <c r="AO472" s="42"/>
      <c r="AP472" s="42"/>
      <c r="AQ472" s="42"/>
      <c r="AR472" s="42"/>
      <c r="AS472" s="42"/>
      <c r="AT472" s="42"/>
      <c r="AU472" s="42"/>
      <c r="AV472" s="42"/>
      <c r="AW472" s="42"/>
      <c r="AX472" s="42"/>
      <c r="AY472" s="42"/>
      <c r="AZ472" s="42"/>
      <c r="BA472" s="42"/>
      <c r="BB472" s="42"/>
    </row>
    <row r="473" spans="1:54" ht="1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c r="AN473" s="42"/>
      <c r="AO473" s="42"/>
      <c r="AP473" s="42"/>
      <c r="AQ473" s="42"/>
      <c r="AR473" s="42"/>
      <c r="AS473" s="42"/>
      <c r="AT473" s="42"/>
      <c r="AU473" s="42"/>
      <c r="AV473" s="42"/>
      <c r="AW473" s="42"/>
      <c r="AX473" s="42"/>
      <c r="AY473" s="42"/>
      <c r="AZ473" s="42"/>
      <c r="BA473" s="42"/>
      <c r="BB473" s="42"/>
    </row>
    <row r="474" spans="1:54" ht="13">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c r="AN474" s="42"/>
      <c r="AO474" s="42"/>
      <c r="AP474" s="42"/>
      <c r="AQ474" s="42"/>
      <c r="AR474" s="42"/>
      <c r="AS474" s="42"/>
      <c r="AT474" s="42"/>
      <c r="AU474" s="42"/>
      <c r="AV474" s="42"/>
      <c r="AW474" s="42"/>
      <c r="AX474" s="42"/>
      <c r="AY474" s="42"/>
      <c r="AZ474" s="42"/>
      <c r="BA474" s="42"/>
      <c r="BB474" s="42"/>
    </row>
    <row r="475" spans="1:54" ht="13">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c r="AN475" s="42"/>
      <c r="AO475" s="42"/>
      <c r="AP475" s="42"/>
      <c r="AQ475" s="42"/>
      <c r="AR475" s="42"/>
      <c r="AS475" s="42"/>
      <c r="AT475" s="42"/>
      <c r="AU475" s="42"/>
      <c r="AV475" s="42"/>
      <c r="AW475" s="42"/>
      <c r="AX475" s="42"/>
      <c r="AY475" s="42"/>
      <c r="AZ475" s="42"/>
      <c r="BA475" s="42"/>
      <c r="BB475" s="42"/>
    </row>
    <row r="476" spans="1:54" ht="13">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c r="AN476" s="42"/>
      <c r="AO476" s="42"/>
      <c r="AP476" s="42"/>
      <c r="AQ476" s="42"/>
      <c r="AR476" s="42"/>
      <c r="AS476" s="42"/>
      <c r="AT476" s="42"/>
      <c r="AU476" s="42"/>
      <c r="AV476" s="42"/>
      <c r="AW476" s="42"/>
      <c r="AX476" s="42"/>
      <c r="AY476" s="42"/>
      <c r="AZ476" s="42"/>
      <c r="BA476" s="42"/>
      <c r="BB476" s="42"/>
    </row>
    <row r="477" spans="1:54" ht="13">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c r="AN477" s="42"/>
      <c r="AO477" s="42"/>
      <c r="AP477" s="42"/>
      <c r="AQ477" s="42"/>
      <c r="AR477" s="42"/>
      <c r="AS477" s="42"/>
      <c r="AT477" s="42"/>
      <c r="AU477" s="42"/>
      <c r="AV477" s="42"/>
      <c r="AW477" s="42"/>
      <c r="AX477" s="42"/>
      <c r="AY477" s="42"/>
      <c r="AZ477" s="42"/>
      <c r="BA477" s="42"/>
      <c r="BB477" s="42"/>
    </row>
    <row r="478" spans="1:54" ht="13">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c r="AN478" s="42"/>
      <c r="AO478" s="42"/>
      <c r="AP478" s="42"/>
      <c r="AQ478" s="42"/>
      <c r="AR478" s="42"/>
      <c r="AS478" s="42"/>
      <c r="AT478" s="42"/>
      <c r="AU478" s="42"/>
      <c r="AV478" s="42"/>
      <c r="AW478" s="42"/>
      <c r="AX478" s="42"/>
      <c r="AY478" s="42"/>
      <c r="AZ478" s="42"/>
      <c r="BA478" s="42"/>
      <c r="BB478" s="42"/>
    </row>
    <row r="479" spans="1:54" ht="13">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c r="AN479" s="42"/>
      <c r="AO479" s="42"/>
      <c r="AP479" s="42"/>
      <c r="AQ479" s="42"/>
      <c r="AR479" s="42"/>
      <c r="AS479" s="42"/>
      <c r="AT479" s="42"/>
      <c r="AU479" s="42"/>
      <c r="AV479" s="42"/>
      <c r="AW479" s="42"/>
      <c r="AX479" s="42"/>
      <c r="AY479" s="42"/>
      <c r="AZ479" s="42"/>
      <c r="BA479" s="42"/>
      <c r="BB479" s="42"/>
    </row>
    <row r="480" spans="1:54" ht="13">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c r="AN480" s="42"/>
      <c r="AO480" s="42"/>
      <c r="AP480" s="42"/>
      <c r="AQ480" s="42"/>
      <c r="AR480" s="42"/>
      <c r="AS480" s="42"/>
      <c r="AT480" s="42"/>
      <c r="AU480" s="42"/>
      <c r="AV480" s="42"/>
      <c r="AW480" s="42"/>
      <c r="AX480" s="42"/>
      <c r="AY480" s="42"/>
      <c r="AZ480" s="42"/>
      <c r="BA480" s="42"/>
      <c r="BB480" s="42"/>
    </row>
    <row r="481" spans="1:54" ht="13">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c r="AN481" s="42"/>
      <c r="AO481" s="42"/>
      <c r="AP481" s="42"/>
      <c r="AQ481" s="42"/>
      <c r="AR481" s="42"/>
      <c r="AS481" s="42"/>
      <c r="AT481" s="42"/>
      <c r="AU481" s="42"/>
      <c r="AV481" s="42"/>
      <c r="AW481" s="42"/>
      <c r="AX481" s="42"/>
      <c r="AY481" s="42"/>
      <c r="AZ481" s="42"/>
      <c r="BA481" s="42"/>
      <c r="BB481" s="42"/>
    </row>
    <row r="482" spans="1:54" ht="13">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c r="AN482" s="42"/>
      <c r="AO482" s="42"/>
      <c r="AP482" s="42"/>
      <c r="AQ482" s="42"/>
      <c r="AR482" s="42"/>
      <c r="AS482" s="42"/>
      <c r="AT482" s="42"/>
      <c r="AU482" s="42"/>
      <c r="AV482" s="42"/>
      <c r="AW482" s="42"/>
      <c r="AX482" s="42"/>
      <c r="AY482" s="42"/>
      <c r="AZ482" s="42"/>
      <c r="BA482" s="42"/>
      <c r="BB482" s="42"/>
    </row>
    <row r="483" spans="1:54" ht="1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c r="AN483" s="42"/>
      <c r="AO483" s="42"/>
      <c r="AP483" s="42"/>
      <c r="AQ483" s="42"/>
      <c r="AR483" s="42"/>
      <c r="AS483" s="42"/>
      <c r="AT483" s="42"/>
      <c r="AU483" s="42"/>
      <c r="AV483" s="42"/>
      <c r="AW483" s="42"/>
      <c r="AX483" s="42"/>
      <c r="AY483" s="42"/>
      <c r="AZ483" s="42"/>
      <c r="BA483" s="42"/>
      <c r="BB483" s="42"/>
    </row>
    <row r="484" spans="1:54" ht="13">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c r="AN484" s="42"/>
      <c r="AO484" s="42"/>
      <c r="AP484" s="42"/>
      <c r="AQ484" s="42"/>
      <c r="AR484" s="42"/>
      <c r="AS484" s="42"/>
      <c r="AT484" s="42"/>
      <c r="AU484" s="42"/>
      <c r="AV484" s="42"/>
      <c r="AW484" s="42"/>
      <c r="AX484" s="42"/>
      <c r="AY484" s="42"/>
      <c r="AZ484" s="42"/>
      <c r="BA484" s="42"/>
      <c r="BB484" s="42"/>
    </row>
    <row r="485" spans="1:54" ht="13">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c r="AN485" s="42"/>
      <c r="AO485" s="42"/>
      <c r="AP485" s="42"/>
      <c r="AQ485" s="42"/>
      <c r="AR485" s="42"/>
      <c r="AS485" s="42"/>
      <c r="AT485" s="42"/>
      <c r="AU485" s="42"/>
      <c r="AV485" s="42"/>
      <c r="AW485" s="42"/>
      <c r="AX485" s="42"/>
      <c r="AY485" s="42"/>
      <c r="AZ485" s="42"/>
      <c r="BA485" s="42"/>
      <c r="BB485" s="42"/>
    </row>
    <row r="486" spans="1:54" ht="13">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c r="AN486" s="42"/>
      <c r="AO486" s="42"/>
      <c r="AP486" s="42"/>
      <c r="AQ486" s="42"/>
      <c r="AR486" s="42"/>
      <c r="AS486" s="42"/>
      <c r="AT486" s="42"/>
      <c r="AU486" s="42"/>
      <c r="AV486" s="42"/>
      <c r="AW486" s="42"/>
      <c r="AX486" s="42"/>
      <c r="AY486" s="42"/>
      <c r="AZ486" s="42"/>
      <c r="BA486" s="42"/>
      <c r="BB486" s="42"/>
    </row>
    <row r="487" spans="1:54" ht="13">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c r="AN487" s="42"/>
      <c r="AO487" s="42"/>
      <c r="AP487" s="42"/>
      <c r="AQ487" s="42"/>
      <c r="AR487" s="42"/>
      <c r="AS487" s="42"/>
      <c r="AT487" s="42"/>
      <c r="AU487" s="42"/>
      <c r="AV487" s="42"/>
      <c r="AW487" s="42"/>
      <c r="AX487" s="42"/>
      <c r="AY487" s="42"/>
      <c r="AZ487" s="42"/>
      <c r="BA487" s="42"/>
      <c r="BB487" s="42"/>
    </row>
    <row r="488" spans="1:54" ht="13">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c r="AN488" s="42"/>
      <c r="AO488" s="42"/>
      <c r="AP488" s="42"/>
      <c r="AQ488" s="42"/>
      <c r="AR488" s="42"/>
      <c r="AS488" s="42"/>
      <c r="AT488" s="42"/>
      <c r="AU488" s="42"/>
      <c r="AV488" s="42"/>
      <c r="AW488" s="42"/>
      <c r="AX488" s="42"/>
      <c r="AY488" s="42"/>
      <c r="AZ488" s="42"/>
      <c r="BA488" s="42"/>
      <c r="BB488" s="42"/>
    </row>
    <row r="489" spans="1:54" ht="13">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c r="AN489" s="42"/>
      <c r="AO489" s="42"/>
      <c r="AP489" s="42"/>
      <c r="AQ489" s="42"/>
      <c r="AR489" s="42"/>
      <c r="AS489" s="42"/>
      <c r="AT489" s="42"/>
      <c r="AU489" s="42"/>
      <c r="AV489" s="42"/>
      <c r="AW489" s="42"/>
      <c r="AX489" s="42"/>
      <c r="AY489" s="42"/>
      <c r="AZ489" s="42"/>
      <c r="BA489" s="42"/>
      <c r="BB489" s="42"/>
    </row>
    <row r="490" spans="1:54" ht="13">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c r="AN490" s="42"/>
      <c r="AO490" s="42"/>
      <c r="AP490" s="42"/>
      <c r="AQ490" s="42"/>
      <c r="AR490" s="42"/>
      <c r="AS490" s="42"/>
      <c r="AT490" s="42"/>
      <c r="AU490" s="42"/>
      <c r="AV490" s="42"/>
      <c r="AW490" s="42"/>
      <c r="AX490" s="42"/>
      <c r="AY490" s="42"/>
      <c r="AZ490" s="42"/>
      <c r="BA490" s="42"/>
      <c r="BB490" s="42"/>
    </row>
    <row r="491" spans="1:54" ht="13">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c r="AN491" s="42"/>
      <c r="AO491" s="42"/>
      <c r="AP491" s="42"/>
      <c r="AQ491" s="42"/>
      <c r="AR491" s="42"/>
      <c r="AS491" s="42"/>
      <c r="AT491" s="42"/>
      <c r="AU491" s="42"/>
      <c r="AV491" s="42"/>
      <c r="AW491" s="42"/>
      <c r="AX491" s="42"/>
      <c r="AY491" s="42"/>
      <c r="AZ491" s="42"/>
      <c r="BA491" s="42"/>
      <c r="BB491" s="42"/>
    </row>
    <row r="492" spans="1:54" ht="13">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c r="AN492" s="42"/>
      <c r="AO492" s="42"/>
      <c r="AP492" s="42"/>
      <c r="AQ492" s="42"/>
      <c r="AR492" s="42"/>
      <c r="AS492" s="42"/>
      <c r="AT492" s="42"/>
      <c r="AU492" s="42"/>
      <c r="AV492" s="42"/>
      <c r="AW492" s="42"/>
      <c r="AX492" s="42"/>
      <c r="AY492" s="42"/>
      <c r="AZ492" s="42"/>
      <c r="BA492" s="42"/>
      <c r="BB492" s="42"/>
    </row>
    <row r="493" spans="1:54" ht="1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c r="AN493" s="42"/>
      <c r="AO493" s="42"/>
      <c r="AP493" s="42"/>
      <c r="AQ493" s="42"/>
      <c r="AR493" s="42"/>
      <c r="AS493" s="42"/>
      <c r="AT493" s="42"/>
      <c r="AU493" s="42"/>
      <c r="AV493" s="42"/>
      <c r="AW493" s="42"/>
      <c r="AX493" s="42"/>
      <c r="AY493" s="42"/>
      <c r="AZ493" s="42"/>
      <c r="BA493" s="42"/>
      <c r="BB493" s="42"/>
    </row>
    <row r="494" spans="1:54" ht="13">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c r="AN494" s="42"/>
      <c r="AO494" s="42"/>
      <c r="AP494" s="42"/>
      <c r="AQ494" s="42"/>
      <c r="AR494" s="42"/>
      <c r="AS494" s="42"/>
      <c r="AT494" s="42"/>
      <c r="AU494" s="42"/>
      <c r="AV494" s="42"/>
      <c r="AW494" s="42"/>
      <c r="AX494" s="42"/>
      <c r="AY494" s="42"/>
      <c r="AZ494" s="42"/>
      <c r="BA494" s="42"/>
      <c r="BB494" s="42"/>
    </row>
    <row r="495" spans="1:54" ht="13">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c r="AN495" s="42"/>
      <c r="AO495" s="42"/>
      <c r="AP495" s="42"/>
      <c r="AQ495" s="42"/>
      <c r="AR495" s="42"/>
      <c r="AS495" s="42"/>
      <c r="AT495" s="42"/>
      <c r="AU495" s="42"/>
      <c r="AV495" s="42"/>
      <c r="AW495" s="42"/>
      <c r="AX495" s="42"/>
      <c r="AY495" s="42"/>
      <c r="AZ495" s="42"/>
      <c r="BA495" s="42"/>
      <c r="BB495" s="42"/>
    </row>
    <row r="496" spans="1:54" ht="13">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c r="AN496" s="42"/>
      <c r="AO496" s="42"/>
      <c r="AP496" s="42"/>
      <c r="AQ496" s="42"/>
      <c r="AR496" s="42"/>
      <c r="AS496" s="42"/>
      <c r="AT496" s="42"/>
      <c r="AU496" s="42"/>
      <c r="AV496" s="42"/>
      <c r="AW496" s="42"/>
      <c r="AX496" s="42"/>
      <c r="AY496" s="42"/>
      <c r="AZ496" s="42"/>
      <c r="BA496" s="42"/>
      <c r="BB496" s="42"/>
    </row>
    <row r="497" spans="1:54" ht="13">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c r="AN497" s="42"/>
      <c r="AO497" s="42"/>
      <c r="AP497" s="42"/>
      <c r="AQ497" s="42"/>
      <c r="AR497" s="42"/>
      <c r="AS497" s="42"/>
      <c r="AT497" s="42"/>
      <c r="AU497" s="42"/>
      <c r="AV497" s="42"/>
      <c r="AW497" s="42"/>
      <c r="AX497" s="42"/>
      <c r="AY497" s="42"/>
      <c r="AZ497" s="42"/>
      <c r="BA497" s="42"/>
      <c r="BB497" s="42"/>
    </row>
    <row r="498" spans="1:54" ht="13">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c r="AN498" s="42"/>
      <c r="AO498" s="42"/>
      <c r="AP498" s="42"/>
      <c r="AQ498" s="42"/>
      <c r="AR498" s="42"/>
      <c r="AS498" s="42"/>
      <c r="AT498" s="42"/>
      <c r="AU498" s="42"/>
      <c r="AV498" s="42"/>
      <c r="AW498" s="42"/>
      <c r="AX498" s="42"/>
      <c r="AY498" s="42"/>
      <c r="AZ498" s="42"/>
      <c r="BA498" s="42"/>
      <c r="BB498" s="42"/>
    </row>
    <row r="499" spans="1:54" ht="13">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c r="AN499" s="42"/>
      <c r="AO499" s="42"/>
      <c r="AP499" s="42"/>
      <c r="AQ499" s="42"/>
      <c r="AR499" s="42"/>
      <c r="AS499" s="42"/>
      <c r="AT499" s="42"/>
      <c r="AU499" s="42"/>
      <c r="AV499" s="42"/>
      <c r="AW499" s="42"/>
      <c r="AX499" s="42"/>
      <c r="AY499" s="42"/>
      <c r="AZ499" s="42"/>
      <c r="BA499" s="42"/>
      <c r="BB499" s="42"/>
    </row>
    <row r="500" spans="1:54" ht="13">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c r="AN500" s="42"/>
      <c r="AO500" s="42"/>
      <c r="AP500" s="42"/>
      <c r="AQ500" s="42"/>
      <c r="AR500" s="42"/>
      <c r="AS500" s="42"/>
      <c r="AT500" s="42"/>
      <c r="AU500" s="42"/>
      <c r="AV500" s="42"/>
      <c r="AW500" s="42"/>
      <c r="AX500" s="42"/>
      <c r="AY500" s="42"/>
      <c r="AZ500" s="42"/>
      <c r="BA500" s="42"/>
      <c r="BB500" s="42"/>
    </row>
    <row r="501" spans="1:54" ht="13">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c r="AN501" s="42"/>
      <c r="AO501" s="42"/>
      <c r="AP501" s="42"/>
      <c r="AQ501" s="42"/>
      <c r="AR501" s="42"/>
      <c r="AS501" s="42"/>
      <c r="AT501" s="42"/>
      <c r="AU501" s="42"/>
      <c r="AV501" s="42"/>
      <c r="AW501" s="42"/>
      <c r="AX501" s="42"/>
      <c r="AY501" s="42"/>
      <c r="AZ501" s="42"/>
      <c r="BA501" s="42"/>
      <c r="BB501" s="42"/>
    </row>
    <row r="502" spans="1:54" ht="13">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c r="AN502" s="42"/>
      <c r="AO502" s="42"/>
      <c r="AP502" s="42"/>
      <c r="AQ502" s="42"/>
      <c r="AR502" s="42"/>
      <c r="AS502" s="42"/>
      <c r="AT502" s="42"/>
      <c r="AU502" s="42"/>
      <c r="AV502" s="42"/>
      <c r="AW502" s="42"/>
      <c r="AX502" s="42"/>
      <c r="AY502" s="42"/>
      <c r="AZ502" s="42"/>
      <c r="BA502" s="42"/>
      <c r="BB502" s="42"/>
    </row>
    <row r="503" spans="1:54" ht="1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c r="AN503" s="42"/>
      <c r="AO503" s="42"/>
      <c r="AP503" s="42"/>
      <c r="AQ503" s="42"/>
      <c r="AR503" s="42"/>
      <c r="AS503" s="42"/>
      <c r="AT503" s="42"/>
      <c r="AU503" s="42"/>
      <c r="AV503" s="42"/>
      <c r="AW503" s="42"/>
      <c r="AX503" s="42"/>
      <c r="AY503" s="42"/>
      <c r="AZ503" s="42"/>
      <c r="BA503" s="42"/>
      <c r="BB503" s="42"/>
    </row>
    <row r="504" spans="1:54" ht="13">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c r="AN504" s="42"/>
      <c r="AO504" s="42"/>
      <c r="AP504" s="42"/>
      <c r="AQ504" s="42"/>
      <c r="AR504" s="42"/>
      <c r="AS504" s="42"/>
      <c r="AT504" s="42"/>
      <c r="AU504" s="42"/>
      <c r="AV504" s="42"/>
      <c r="AW504" s="42"/>
      <c r="AX504" s="42"/>
      <c r="AY504" s="42"/>
      <c r="AZ504" s="42"/>
      <c r="BA504" s="42"/>
      <c r="BB504" s="42"/>
    </row>
    <row r="505" spans="1:54" ht="13">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c r="AN505" s="42"/>
      <c r="AO505" s="42"/>
      <c r="AP505" s="42"/>
      <c r="AQ505" s="42"/>
      <c r="AR505" s="42"/>
      <c r="AS505" s="42"/>
      <c r="AT505" s="42"/>
      <c r="AU505" s="42"/>
      <c r="AV505" s="42"/>
      <c r="AW505" s="42"/>
      <c r="AX505" s="42"/>
      <c r="AY505" s="42"/>
      <c r="AZ505" s="42"/>
      <c r="BA505" s="42"/>
      <c r="BB505" s="42"/>
    </row>
    <row r="506" spans="1:54" ht="13">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c r="AN506" s="42"/>
      <c r="AO506" s="42"/>
      <c r="AP506" s="42"/>
      <c r="AQ506" s="42"/>
      <c r="AR506" s="42"/>
      <c r="AS506" s="42"/>
      <c r="AT506" s="42"/>
      <c r="AU506" s="42"/>
      <c r="AV506" s="42"/>
      <c r="AW506" s="42"/>
      <c r="AX506" s="42"/>
      <c r="AY506" s="42"/>
      <c r="AZ506" s="42"/>
      <c r="BA506" s="42"/>
      <c r="BB506" s="42"/>
    </row>
    <row r="507" spans="1:54" ht="13">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c r="AN507" s="42"/>
      <c r="AO507" s="42"/>
      <c r="AP507" s="42"/>
      <c r="AQ507" s="42"/>
      <c r="AR507" s="42"/>
      <c r="AS507" s="42"/>
      <c r="AT507" s="42"/>
      <c r="AU507" s="42"/>
      <c r="AV507" s="42"/>
      <c r="AW507" s="42"/>
      <c r="AX507" s="42"/>
      <c r="AY507" s="42"/>
      <c r="AZ507" s="42"/>
      <c r="BA507" s="42"/>
      <c r="BB507" s="42"/>
    </row>
    <row r="508" spans="1:54" ht="13">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c r="AN508" s="42"/>
      <c r="AO508" s="42"/>
      <c r="AP508" s="42"/>
      <c r="AQ508" s="42"/>
      <c r="AR508" s="42"/>
      <c r="AS508" s="42"/>
      <c r="AT508" s="42"/>
      <c r="AU508" s="42"/>
      <c r="AV508" s="42"/>
      <c r="AW508" s="42"/>
      <c r="AX508" s="42"/>
      <c r="AY508" s="42"/>
      <c r="AZ508" s="42"/>
      <c r="BA508" s="42"/>
      <c r="BB508" s="42"/>
    </row>
    <row r="509" spans="1:54" ht="13">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c r="AN509" s="42"/>
      <c r="AO509" s="42"/>
      <c r="AP509" s="42"/>
      <c r="AQ509" s="42"/>
      <c r="AR509" s="42"/>
      <c r="AS509" s="42"/>
      <c r="AT509" s="42"/>
      <c r="AU509" s="42"/>
      <c r="AV509" s="42"/>
      <c r="AW509" s="42"/>
      <c r="AX509" s="42"/>
      <c r="AY509" s="42"/>
      <c r="AZ509" s="42"/>
      <c r="BA509" s="42"/>
      <c r="BB509" s="42"/>
    </row>
    <row r="510" spans="1:54" ht="13">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c r="AN510" s="42"/>
      <c r="AO510" s="42"/>
      <c r="AP510" s="42"/>
      <c r="AQ510" s="42"/>
      <c r="AR510" s="42"/>
      <c r="AS510" s="42"/>
      <c r="AT510" s="42"/>
      <c r="AU510" s="42"/>
      <c r="AV510" s="42"/>
      <c r="AW510" s="42"/>
      <c r="AX510" s="42"/>
      <c r="AY510" s="42"/>
      <c r="AZ510" s="42"/>
      <c r="BA510" s="42"/>
      <c r="BB510" s="42"/>
    </row>
    <row r="511" spans="1:54" ht="13">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c r="AN511" s="42"/>
      <c r="AO511" s="42"/>
      <c r="AP511" s="42"/>
      <c r="AQ511" s="42"/>
      <c r="AR511" s="42"/>
      <c r="AS511" s="42"/>
      <c r="AT511" s="42"/>
      <c r="AU511" s="42"/>
      <c r="AV511" s="42"/>
      <c r="AW511" s="42"/>
      <c r="AX511" s="42"/>
      <c r="AY511" s="42"/>
      <c r="AZ511" s="42"/>
      <c r="BA511" s="42"/>
      <c r="BB511" s="42"/>
    </row>
    <row r="512" spans="1:54" ht="13">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c r="AN512" s="42"/>
      <c r="AO512" s="42"/>
      <c r="AP512" s="42"/>
      <c r="AQ512" s="42"/>
      <c r="AR512" s="42"/>
      <c r="AS512" s="42"/>
      <c r="AT512" s="42"/>
      <c r="AU512" s="42"/>
      <c r="AV512" s="42"/>
      <c r="AW512" s="42"/>
      <c r="AX512" s="42"/>
      <c r="AY512" s="42"/>
      <c r="AZ512" s="42"/>
      <c r="BA512" s="42"/>
      <c r="BB512" s="42"/>
    </row>
    <row r="513" spans="1:54" ht="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c r="AN513" s="42"/>
      <c r="AO513" s="42"/>
      <c r="AP513" s="42"/>
      <c r="AQ513" s="42"/>
      <c r="AR513" s="42"/>
      <c r="AS513" s="42"/>
      <c r="AT513" s="42"/>
      <c r="AU513" s="42"/>
      <c r="AV513" s="42"/>
      <c r="AW513" s="42"/>
      <c r="AX513" s="42"/>
      <c r="AY513" s="42"/>
      <c r="AZ513" s="42"/>
      <c r="BA513" s="42"/>
      <c r="BB513" s="42"/>
    </row>
    <row r="514" spans="1:54" ht="13">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c r="AN514" s="42"/>
      <c r="AO514" s="42"/>
      <c r="AP514" s="42"/>
      <c r="AQ514" s="42"/>
      <c r="AR514" s="42"/>
      <c r="AS514" s="42"/>
      <c r="AT514" s="42"/>
      <c r="AU514" s="42"/>
      <c r="AV514" s="42"/>
      <c r="AW514" s="42"/>
      <c r="AX514" s="42"/>
      <c r="AY514" s="42"/>
      <c r="AZ514" s="42"/>
      <c r="BA514" s="42"/>
      <c r="BB514" s="42"/>
    </row>
    <row r="515" spans="1:54" ht="13">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c r="AN515" s="42"/>
      <c r="AO515" s="42"/>
      <c r="AP515" s="42"/>
      <c r="AQ515" s="42"/>
      <c r="AR515" s="42"/>
      <c r="AS515" s="42"/>
      <c r="AT515" s="42"/>
      <c r="AU515" s="42"/>
      <c r="AV515" s="42"/>
      <c r="AW515" s="42"/>
      <c r="AX515" s="42"/>
      <c r="AY515" s="42"/>
      <c r="AZ515" s="42"/>
      <c r="BA515" s="42"/>
      <c r="BB515" s="42"/>
    </row>
    <row r="516" spans="1:54" ht="13">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c r="AN516" s="42"/>
      <c r="AO516" s="42"/>
      <c r="AP516" s="42"/>
      <c r="AQ516" s="42"/>
      <c r="AR516" s="42"/>
      <c r="AS516" s="42"/>
      <c r="AT516" s="42"/>
      <c r="AU516" s="42"/>
      <c r="AV516" s="42"/>
      <c r="AW516" s="42"/>
      <c r="AX516" s="42"/>
      <c r="AY516" s="42"/>
      <c r="AZ516" s="42"/>
      <c r="BA516" s="42"/>
      <c r="BB516" s="42"/>
    </row>
    <row r="517" spans="1:54" ht="13">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c r="AN517" s="42"/>
      <c r="AO517" s="42"/>
      <c r="AP517" s="42"/>
      <c r="AQ517" s="42"/>
      <c r="AR517" s="42"/>
      <c r="AS517" s="42"/>
      <c r="AT517" s="42"/>
      <c r="AU517" s="42"/>
      <c r="AV517" s="42"/>
      <c r="AW517" s="42"/>
      <c r="AX517" s="42"/>
      <c r="AY517" s="42"/>
      <c r="AZ517" s="42"/>
      <c r="BA517" s="42"/>
      <c r="BB517" s="42"/>
    </row>
    <row r="518" spans="1:54" ht="13">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c r="AN518" s="42"/>
      <c r="AO518" s="42"/>
      <c r="AP518" s="42"/>
      <c r="AQ518" s="42"/>
      <c r="AR518" s="42"/>
      <c r="AS518" s="42"/>
      <c r="AT518" s="42"/>
      <c r="AU518" s="42"/>
      <c r="AV518" s="42"/>
      <c r="AW518" s="42"/>
      <c r="AX518" s="42"/>
      <c r="AY518" s="42"/>
      <c r="AZ518" s="42"/>
      <c r="BA518" s="42"/>
      <c r="BB518" s="42"/>
    </row>
    <row r="519" spans="1:54" ht="13">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c r="AN519" s="42"/>
      <c r="AO519" s="42"/>
      <c r="AP519" s="42"/>
      <c r="AQ519" s="42"/>
      <c r="AR519" s="42"/>
      <c r="AS519" s="42"/>
      <c r="AT519" s="42"/>
      <c r="AU519" s="42"/>
      <c r="AV519" s="42"/>
      <c r="AW519" s="42"/>
      <c r="AX519" s="42"/>
      <c r="AY519" s="42"/>
      <c r="AZ519" s="42"/>
      <c r="BA519" s="42"/>
      <c r="BB519" s="42"/>
    </row>
    <row r="520" spans="1:54" ht="13">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c r="AN520" s="42"/>
      <c r="AO520" s="42"/>
      <c r="AP520" s="42"/>
      <c r="AQ520" s="42"/>
      <c r="AR520" s="42"/>
      <c r="AS520" s="42"/>
      <c r="AT520" s="42"/>
      <c r="AU520" s="42"/>
      <c r="AV520" s="42"/>
      <c r="AW520" s="42"/>
      <c r="AX520" s="42"/>
      <c r="AY520" s="42"/>
      <c r="AZ520" s="42"/>
      <c r="BA520" s="42"/>
      <c r="BB520" s="42"/>
    </row>
    <row r="521" spans="1:54" ht="13">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c r="AN521" s="42"/>
      <c r="AO521" s="42"/>
      <c r="AP521" s="42"/>
      <c r="AQ521" s="42"/>
      <c r="AR521" s="42"/>
      <c r="AS521" s="42"/>
      <c r="AT521" s="42"/>
      <c r="AU521" s="42"/>
      <c r="AV521" s="42"/>
      <c r="AW521" s="42"/>
      <c r="AX521" s="42"/>
      <c r="AY521" s="42"/>
      <c r="AZ521" s="42"/>
      <c r="BA521" s="42"/>
      <c r="BB521" s="42"/>
    </row>
    <row r="522" spans="1:54" ht="13">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c r="AN522" s="42"/>
      <c r="AO522" s="42"/>
      <c r="AP522" s="42"/>
      <c r="AQ522" s="42"/>
      <c r="AR522" s="42"/>
      <c r="AS522" s="42"/>
      <c r="AT522" s="42"/>
      <c r="AU522" s="42"/>
      <c r="AV522" s="42"/>
      <c r="AW522" s="42"/>
      <c r="AX522" s="42"/>
      <c r="AY522" s="42"/>
      <c r="AZ522" s="42"/>
      <c r="BA522" s="42"/>
      <c r="BB522" s="42"/>
    </row>
    <row r="523" spans="1:54" ht="1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c r="AN523" s="42"/>
      <c r="AO523" s="42"/>
      <c r="AP523" s="42"/>
      <c r="AQ523" s="42"/>
      <c r="AR523" s="42"/>
      <c r="AS523" s="42"/>
      <c r="AT523" s="42"/>
      <c r="AU523" s="42"/>
      <c r="AV523" s="42"/>
      <c r="AW523" s="42"/>
      <c r="AX523" s="42"/>
      <c r="AY523" s="42"/>
      <c r="AZ523" s="42"/>
      <c r="BA523" s="42"/>
      <c r="BB523" s="42"/>
    </row>
    <row r="524" spans="1:54" ht="13">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c r="AN524" s="42"/>
      <c r="AO524" s="42"/>
      <c r="AP524" s="42"/>
      <c r="AQ524" s="42"/>
      <c r="AR524" s="42"/>
      <c r="AS524" s="42"/>
      <c r="AT524" s="42"/>
      <c r="AU524" s="42"/>
      <c r="AV524" s="42"/>
      <c r="AW524" s="42"/>
      <c r="AX524" s="42"/>
      <c r="AY524" s="42"/>
      <c r="AZ524" s="42"/>
      <c r="BA524" s="42"/>
      <c r="BB524" s="42"/>
    </row>
    <row r="525" spans="1:54" ht="13">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c r="AN525" s="42"/>
      <c r="AO525" s="42"/>
      <c r="AP525" s="42"/>
      <c r="AQ525" s="42"/>
      <c r="AR525" s="42"/>
      <c r="AS525" s="42"/>
      <c r="AT525" s="42"/>
      <c r="AU525" s="42"/>
      <c r="AV525" s="42"/>
      <c r="AW525" s="42"/>
      <c r="AX525" s="42"/>
      <c r="AY525" s="42"/>
      <c r="AZ525" s="42"/>
      <c r="BA525" s="42"/>
      <c r="BB525" s="42"/>
    </row>
    <row r="526" spans="1:54" ht="13">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c r="AN526" s="42"/>
      <c r="AO526" s="42"/>
      <c r="AP526" s="42"/>
      <c r="AQ526" s="42"/>
      <c r="AR526" s="42"/>
      <c r="AS526" s="42"/>
      <c r="AT526" s="42"/>
      <c r="AU526" s="42"/>
      <c r="AV526" s="42"/>
      <c r="AW526" s="42"/>
      <c r="AX526" s="42"/>
      <c r="AY526" s="42"/>
      <c r="AZ526" s="42"/>
      <c r="BA526" s="42"/>
      <c r="BB526" s="42"/>
    </row>
    <row r="527" spans="1:54" ht="13">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c r="AN527" s="42"/>
      <c r="AO527" s="42"/>
      <c r="AP527" s="42"/>
      <c r="AQ527" s="42"/>
      <c r="AR527" s="42"/>
      <c r="AS527" s="42"/>
      <c r="AT527" s="42"/>
      <c r="AU527" s="42"/>
      <c r="AV527" s="42"/>
      <c r="AW527" s="42"/>
      <c r="AX527" s="42"/>
      <c r="AY527" s="42"/>
      <c r="AZ527" s="42"/>
      <c r="BA527" s="42"/>
      <c r="BB527" s="42"/>
    </row>
    <row r="528" spans="1:54" ht="13">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c r="AN528" s="42"/>
      <c r="AO528" s="42"/>
      <c r="AP528" s="42"/>
      <c r="AQ528" s="42"/>
      <c r="AR528" s="42"/>
      <c r="AS528" s="42"/>
      <c r="AT528" s="42"/>
      <c r="AU528" s="42"/>
      <c r="AV528" s="42"/>
      <c r="AW528" s="42"/>
      <c r="AX528" s="42"/>
      <c r="AY528" s="42"/>
      <c r="AZ528" s="42"/>
      <c r="BA528" s="42"/>
      <c r="BB528" s="42"/>
    </row>
    <row r="529" spans="1:54" ht="13">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c r="AN529" s="42"/>
      <c r="AO529" s="42"/>
      <c r="AP529" s="42"/>
      <c r="AQ529" s="42"/>
      <c r="AR529" s="42"/>
      <c r="AS529" s="42"/>
      <c r="AT529" s="42"/>
      <c r="AU529" s="42"/>
      <c r="AV529" s="42"/>
      <c r="AW529" s="42"/>
      <c r="AX529" s="42"/>
      <c r="AY529" s="42"/>
      <c r="AZ529" s="42"/>
      <c r="BA529" s="42"/>
      <c r="BB529" s="42"/>
    </row>
    <row r="530" spans="1:54" ht="13">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c r="AN530" s="42"/>
      <c r="AO530" s="42"/>
      <c r="AP530" s="42"/>
      <c r="AQ530" s="42"/>
      <c r="AR530" s="42"/>
      <c r="AS530" s="42"/>
      <c r="AT530" s="42"/>
      <c r="AU530" s="42"/>
      <c r="AV530" s="42"/>
      <c r="AW530" s="42"/>
      <c r="AX530" s="42"/>
      <c r="AY530" s="42"/>
      <c r="AZ530" s="42"/>
      <c r="BA530" s="42"/>
      <c r="BB530" s="42"/>
    </row>
    <row r="531" spans="1:54" ht="13">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c r="AN531" s="42"/>
      <c r="AO531" s="42"/>
      <c r="AP531" s="42"/>
      <c r="AQ531" s="42"/>
      <c r="AR531" s="42"/>
      <c r="AS531" s="42"/>
      <c r="AT531" s="42"/>
      <c r="AU531" s="42"/>
      <c r="AV531" s="42"/>
      <c r="AW531" s="42"/>
      <c r="AX531" s="42"/>
      <c r="AY531" s="42"/>
      <c r="AZ531" s="42"/>
      <c r="BA531" s="42"/>
      <c r="BB531" s="42"/>
    </row>
    <row r="532" spans="1:54" ht="13">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c r="AN532" s="42"/>
      <c r="AO532" s="42"/>
      <c r="AP532" s="42"/>
      <c r="AQ532" s="42"/>
      <c r="AR532" s="42"/>
      <c r="AS532" s="42"/>
      <c r="AT532" s="42"/>
      <c r="AU532" s="42"/>
      <c r="AV532" s="42"/>
      <c r="AW532" s="42"/>
      <c r="AX532" s="42"/>
      <c r="AY532" s="42"/>
      <c r="AZ532" s="42"/>
      <c r="BA532" s="42"/>
      <c r="BB532" s="42"/>
    </row>
    <row r="533" spans="1:54" ht="1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c r="AN533" s="42"/>
      <c r="AO533" s="42"/>
      <c r="AP533" s="42"/>
      <c r="AQ533" s="42"/>
      <c r="AR533" s="42"/>
      <c r="AS533" s="42"/>
      <c r="AT533" s="42"/>
      <c r="AU533" s="42"/>
      <c r="AV533" s="42"/>
      <c r="AW533" s="42"/>
      <c r="AX533" s="42"/>
      <c r="AY533" s="42"/>
      <c r="AZ533" s="42"/>
      <c r="BA533" s="42"/>
      <c r="BB533" s="42"/>
    </row>
    <row r="534" spans="1:54" ht="13">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c r="AN534" s="42"/>
      <c r="AO534" s="42"/>
      <c r="AP534" s="42"/>
      <c r="AQ534" s="42"/>
      <c r="AR534" s="42"/>
      <c r="AS534" s="42"/>
      <c r="AT534" s="42"/>
      <c r="AU534" s="42"/>
      <c r="AV534" s="42"/>
      <c r="AW534" s="42"/>
      <c r="AX534" s="42"/>
      <c r="AY534" s="42"/>
      <c r="AZ534" s="42"/>
      <c r="BA534" s="42"/>
      <c r="BB534" s="42"/>
    </row>
    <row r="535" spans="1:54" ht="13">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c r="AN535" s="42"/>
      <c r="AO535" s="42"/>
      <c r="AP535" s="42"/>
      <c r="AQ535" s="42"/>
      <c r="AR535" s="42"/>
      <c r="AS535" s="42"/>
      <c r="AT535" s="42"/>
      <c r="AU535" s="42"/>
      <c r="AV535" s="42"/>
      <c r="AW535" s="42"/>
      <c r="AX535" s="42"/>
      <c r="AY535" s="42"/>
      <c r="AZ535" s="42"/>
      <c r="BA535" s="42"/>
      <c r="BB535" s="42"/>
    </row>
    <row r="536" spans="1:54" ht="13">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c r="AN536" s="42"/>
      <c r="AO536" s="42"/>
      <c r="AP536" s="42"/>
      <c r="AQ536" s="42"/>
      <c r="AR536" s="42"/>
      <c r="AS536" s="42"/>
      <c r="AT536" s="42"/>
      <c r="AU536" s="42"/>
      <c r="AV536" s="42"/>
      <c r="AW536" s="42"/>
      <c r="AX536" s="42"/>
      <c r="AY536" s="42"/>
      <c r="AZ536" s="42"/>
      <c r="BA536" s="42"/>
      <c r="BB536" s="42"/>
    </row>
    <row r="537" spans="1:54" ht="13">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c r="AN537" s="42"/>
      <c r="AO537" s="42"/>
      <c r="AP537" s="42"/>
      <c r="AQ537" s="42"/>
      <c r="AR537" s="42"/>
      <c r="AS537" s="42"/>
      <c r="AT537" s="42"/>
      <c r="AU537" s="42"/>
      <c r="AV537" s="42"/>
      <c r="AW537" s="42"/>
      <c r="AX537" s="42"/>
      <c r="AY537" s="42"/>
      <c r="AZ537" s="42"/>
      <c r="BA537" s="42"/>
      <c r="BB537" s="42"/>
    </row>
    <row r="538" spans="1:54" ht="13">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c r="AM538" s="42"/>
      <c r="AN538" s="42"/>
      <c r="AO538" s="42"/>
      <c r="AP538" s="42"/>
      <c r="AQ538" s="42"/>
      <c r="AR538" s="42"/>
      <c r="AS538" s="42"/>
      <c r="AT538" s="42"/>
      <c r="AU538" s="42"/>
      <c r="AV538" s="42"/>
      <c r="AW538" s="42"/>
      <c r="AX538" s="42"/>
      <c r="AY538" s="42"/>
      <c r="AZ538" s="42"/>
      <c r="BA538" s="42"/>
      <c r="BB538" s="42"/>
    </row>
    <row r="539" spans="1:54" ht="13">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c r="AM539" s="42"/>
      <c r="AN539" s="42"/>
      <c r="AO539" s="42"/>
      <c r="AP539" s="42"/>
      <c r="AQ539" s="42"/>
      <c r="AR539" s="42"/>
      <c r="AS539" s="42"/>
      <c r="AT539" s="42"/>
      <c r="AU539" s="42"/>
      <c r="AV539" s="42"/>
      <c r="AW539" s="42"/>
      <c r="AX539" s="42"/>
      <c r="AY539" s="42"/>
      <c r="AZ539" s="42"/>
      <c r="BA539" s="42"/>
      <c r="BB539" s="42"/>
    </row>
    <row r="540" spans="1:54" ht="13">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c r="AM540" s="42"/>
      <c r="AN540" s="42"/>
      <c r="AO540" s="42"/>
      <c r="AP540" s="42"/>
      <c r="AQ540" s="42"/>
      <c r="AR540" s="42"/>
      <c r="AS540" s="42"/>
      <c r="AT540" s="42"/>
      <c r="AU540" s="42"/>
      <c r="AV540" s="42"/>
      <c r="AW540" s="42"/>
      <c r="AX540" s="42"/>
      <c r="AY540" s="42"/>
      <c r="AZ540" s="42"/>
      <c r="BA540" s="42"/>
      <c r="BB540" s="42"/>
    </row>
    <row r="541" spans="1:54" ht="13">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c r="AM541" s="42"/>
      <c r="AN541" s="42"/>
      <c r="AO541" s="42"/>
      <c r="AP541" s="42"/>
      <c r="AQ541" s="42"/>
      <c r="AR541" s="42"/>
      <c r="AS541" s="42"/>
      <c r="AT541" s="42"/>
      <c r="AU541" s="42"/>
      <c r="AV541" s="42"/>
      <c r="AW541" s="42"/>
      <c r="AX541" s="42"/>
      <c r="AY541" s="42"/>
      <c r="AZ541" s="42"/>
      <c r="BA541" s="42"/>
      <c r="BB541" s="42"/>
    </row>
    <row r="542" spans="1:54" ht="13">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c r="AM542" s="42"/>
      <c r="AN542" s="42"/>
      <c r="AO542" s="42"/>
      <c r="AP542" s="42"/>
      <c r="AQ542" s="42"/>
      <c r="AR542" s="42"/>
      <c r="AS542" s="42"/>
      <c r="AT542" s="42"/>
      <c r="AU542" s="42"/>
      <c r="AV542" s="42"/>
      <c r="AW542" s="42"/>
      <c r="AX542" s="42"/>
      <c r="AY542" s="42"/>
      <c r="AZ542" s="42"/>
      <c r="BA542" s="42"/>
      <c r="BB542" s="42"/>
    </row>
    <row r="543" spans="1:54" ht="1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c r="AM543" s="42"/>
      <c r="AN543" s="42"/>
      <c r="AO543" s="42"/>
      <c r="AP543" s="42"/>
      <c r="AQ543" s="42"/>
      <c r="AR543" s="42"/>
      <c r="AS543" s="42"/>
      <c r="AT543" s="42"/>
      <c r="AU543" s="42"/>
      <c r="AV543" s="42"/>
      <c r="AW543" s="42"/>
      <c r="AX543" s="42"/>
      <c r="AY543" s="42"/>
      <c r="AZ543" s="42"/>
      <c r="BA543" s="42"/>
      <c r="BB543" s="42"/>
    </row>
    <row r="544" spans="1:54" ht="13">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c r="AM544" s="42"/>
      <c r="AN544" s="42"/>
      <c r="AO544" s="42"/>
      <c r="AP544" s="42"/>
      <c r="AQ544" s="42"/>
      <c r="AR544" s="42"/>
      <c r="AS544" s="42"/>
      <c r="AT544" s="42"/>
      <c r="AU544" s="42"/>
      <c r="AV544" s="42"/>
      <c r="AW544" s="42"/>
      <c r="AX544" s="42"/>
      <c r="AY544" s="42"/>
      <c r="AZ544" s="42"/>
      <c r="BA544" s="42"/>
      <c r="BB544" s="42"/>
    </row>
    <row r="545" spans="1:54" ht="13">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c r="AM545" s="42"/>
      <c r="AN545" s="42"/>
      <c r="AO545" s="42"/>
      <c r="AP545" s="42"/>
      <c r="AQ545" s="42"/>
      <c r="AR545" s="42"/>
      <c r="AS545" s="42"/>
      <c r="AT545" s="42"/>
      <c r="AU545" s="42"/>
      <c r="AV545" s="42"/>
      <c r="AW545" s="42"/>
      <c r="AX545" s="42"/>
      <c r="AY545" s="42"/>
      <c r="AZ545" s="42"/>
      <c r="BA545" s="42"/>
      <c r="BB545" s="42"/>
    </row>
    <row r="546" spans="1:54" ht="13">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c r="AM546" s="42"/>
      <c r="AN546" s="42"/>
      <c r="AO546" s="42"/>
      <c r="AP546" s="42"/>
      <c r="AQ546" s="42"/>
      <c r="AR546" s="42"/>
      <c r="AS546" s="42"/>
      <c r="AT546" s="42"/>
      <c r="AU546" s="42"/>
      <c r="AV546" s="42"/>
      <c r="AW546" s="42"/>
      <c r="AX546" s="42"/>
      <c r="AY546" s="42"/>
      <c r="AZ546" s="42"/>
      <c r="BA546" s="42"/>
      <c r="BB546" s="42"/>
    </row>
    <row r="547" spans="1:54" ht="13">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c r="AM547" s="42"/>
      <c r="AN547" s="42"/>
      <c r="AO547" s="42"/>
      <c r="AP547" s="42"/>
      <c r="AQ547" s="42"/>
      <c r="AR547" s="42"/>
      <c r="AS547" s="42"/>
      <c r="AT547" s="42"/>
      <c r="AU547" s="42"/>
      <c r="AV547" s="42"/>
      <c r="AW547" s="42"/>
      <c r="AX547" s="42"/>
      <c r="AY547" s="42"/>
      <c r="AZ547" s="42"/>
      <c r="BA547" s="42"/>
      <c r="BB547" s="42"/>
    </row>
    <row r="548" spans="1:54" ht="13">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c r="AM548" s="42"/>
      <c r="AN548" s="42"/>
      <c r="AO548" s="42"/>
      <c r="AP548" s="42"/>
      <c r="AQ548" s="42"/>
      <c r="AR548" s="42"/>
      <c r="AS548" s="42"/>
      <c r="AT548" s="42"/>
      <c r="AU548" s="42"/>
      <c r="AV548" s="42"/>
      <c r="AW548" s="42"/>
      <c r="AX548" s="42"/>
      <c r="AY548" s="42"/>
      <c r="AZ548" s="42"/>
      <c r="BA548" s="42"/>
      <c r="BB548" s="42"/>
    </row>
    <row r="549" spans="1:54" ht="13">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c r="AM549" s="42"/>
      <c r="AN549" s="42"/>
      <c r="AO549" s="42"/>
      <c r="AP549" s="42"/>
      <c r="AQ549" s="42"/>
      <c r="AR549" s="42"/>
      <c r="AS549" s="42"/>
      <c r="AT549" s="42"/>
      <c r="AU549" s="42"/>
      <c r="AV549" s="42"/>
      <c r="AW549" s="42"/>
      <c r="AX549" s="42"/>
      <c r="AY549" s="42"/>
      <c r="AZ549" s="42"/>
      <c r="BA549" s="42"/>
      <c r="BB549" s="42"/>
    </row>
    <row r="550" spans="1:54" ht="13">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c r="AM550" s="42"/>
      <c r="AN550" s="42"/>
      <c r="AO550" s="42"/>
      <c r="AP550" s="42"/>
      <c r="AQ550" s="42"/>
      <c r="AR550" s="42"/>
      <c r="AS550" s="42"/>
      <c r="AT550" s="42"/>
      <c r="AU550" s="42"/>
      <c r="AV550" s="42"/>
      <c r="AW550" s="42"/>
      <c r="AX550" s="42"/>
      <c r="AY550" s="42"/>
      <c r="AZ550" s="42"/>
      <c r="BA550" s="42"/>
      <c r="BB550" s="42"/>
    </row>
    <row r="551" spans="1:54" ht="13">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c r="AM551" s="42"/>
      <c r="AN551" s="42"/>
      <c r="AO551" s="42"/>
      <c r="AP551" s="42"/>
      <c r="AQ551" s="42"/>
      <c r="AR551" s="42"/>
      <c r="AS551" s="42"/>
      <c r="AT551" s="42"/>
      <c r="AU551" s="42"/>
      <c r="AV551" s="42"/>
      <c r="AW551" s="42"/>
      <c r="AX551" s="42"/>
      <c r="AY551" s="42"/>
      <c r="AZ551" s="42"/>
      <c r="BA551" s="42"/>
      <c r="BB551" s="42"/>
    </row>
    <row r="552" spans="1:54" ht="13">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c r="AM552" s="42"/>
      <c r="AN552" s="42"/>
      <c r="AO552" s="42"/>
      <c r="AP552" s="42"/>
      <c r="AQ552" s="42"/>
      <c r="AR552" s="42"/>
      <c r="AS552" s="42"/>
      <c r="AT552" s="42"/>
      <c r="AU552" s="42"/>
      <c r="AV552" s="42"/>
      <c r="AW552" s="42"/>
      <c r="AX552" s="42"/>
      <c r="AY552" s="42"/>
      <c r="AZ552" s="42"/>
      <c r="BA552" s="42"/>
      <c r="BB552" s="42"/>
    </row>
    <row r="553" spans="1:54" ht="1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c r="AM553" s="42"/>
      <c r="AN553" s="42"/>
      <c r="AO553" s="42"/>
      <c r="AP553" s="42"/>
      <c r="AQ553" s="42"/>
      <c r="AR553" s="42"/>
      <c r="AS553" s="42"/>
      <c r="AT553" s="42"/>
      <c r="AU553" s="42"/>
      <c r="AV553" s="42"/>
      <c r="AW553" s="42"/>
      <c r="AX553" s="42"/>
      <c r="AY553" s="42"/>
      <c r="AZ553" s="42"/>
      <c r="BA553" s="42"/>
      <c r="BB553" s="42"/>
    </row>
    <row r="554" spans="1:54" ht="13">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c r="AM554" s="42"/>
      <c r="AN554" s="42"/>
      <c r="AO554" s="42"/>
      <c r="AP554" s="42"/>
      <c r="AQ554" s="42"/>
      <c r="AR554" s="42"/>
      <c r="AS554" s="42"/>
      <c r="AT554" s="42"/>
      <c r="AU554" s="42"/>
      <c r="AV554" s="42"/>
      <c r="AW554" s="42"/>
      <c r="AX554" s="42"/>
      <c r="AY554" s="42"/>
      <c r="AZ554" s="42"/>
      <c r="BA554" s="42"/>
      <c r="BB554" s="42"/>
    </row>
    <row r="555" spans="1:54" ht="13">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c r="AM555" s="42"/>
      <c r="AN555" s="42"/>
      <c r="AO555" s="42"/>
      <c r="AP555" s="42"/>
      <c r="AQ555" s="42"/>
      <c r="AR555" s="42"/>
      <c r="AS555" s="42"/>
      <c r="AT555" s="42"/>
      <c r="AU555" s="42"/>
      <c r="AV555" s="42"/>
      <c r="AW555" s="42"/>
      <c r="AX555" s="42"/>
      <c r="AY555" s="42"/>
      <c r="AZ555" s="42"/>
      <c r="BA555" s="42"/>
      <c r="BB555" s="42"/>
    </row>
    <row r="556" spans="1:54" ht="13">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c r="AM556" s="42"/>
      <c r="AN556" s="42"/>
      <c r="AO556" s="42"/>
      <c r="AP556" s="42"/>
      <c r="AQ556" s="42"/>
      <c r="AR556" s="42"/>
      <c r="AS556" s="42"/>
      <c r="AT556" s="42"/>
      <c r="AU556" s="42"/>
      <c r="AV556" s="42"/>
      <c r="AW556" s="42"/>
      <c r="AX556" s="42"/>
      <c r="AY556" s="42"/>
      <c r="AZ556" s="42"/>
      <c r="BA556" s="42"/>
      <c r="BB556" s="42"/>
    </row>
    <row r="557" spans="1:54" ht="13">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c r="AM557" s="42"/>
      <c r="AN557" s="42"/>
      <c r="AO557" s="42"/>
      <c r="AP557" s="42"/>
      <c r="AQ557" s="42"/>
      <c r="AR557" s="42"/>
      <c r="AS557" s="42"/>
      <c r="AT557" s="42"/>
      <c r="AU557" s="42"/>
      <c r="AV557" s="42"/>
      <c r="AW557" s="42"/>
      <c r="AX557" s="42"/>
      <c r="AY557" s="42"/>
      <c r="AZ557" s="42"/>
      <c r="BA557" s="42"/>
      <c r="BB557" s="42"/>
    </row>
    <row r="558" spans="1:54" ht="13">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c r="AM558" s="42"/>
      <c r="AN558" s="42"/>
      <c r="AO558" s="42"/>
      <c r="AP558" s="42"/>
      <c r="AQ558" s="42"/>
      <c r="AR558" s="42"/>
      <c r="AS558" s="42"/>
      <c r="AT558" s="42"/>
      <c r="AU558" s="42"/>
      <c r="AV558" s="42"/>
      <c r="AW558" s="42"/>
      <c r="AX558" s="42"/>
      <c r="AY558" s="42"/>
      <c r="AZ558" s="42"/>
      <c r="BA558" s="42"/>
      <c r="BB558" s="42"/>
    </row>
    <row r="559" spans="1:54" ht="13">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c r="AM559" s="42"/>
      <c r="AN559" s="42"/>
      <c r="AO559" s="42"/>
      <c r="AP559" s="42"/>
      <c r="AQ559" s="42"/>
      <c r="AR559" s="42"/>
      <c r="AS559" s="42"/>
      <c r="AT559" s="42"/>
      <c r="AU559" s="42"/>
      <c r="AV559" s="42"/>
      <c r="AW559" s="42"/>
      <c r="AX559" s="42"/>
      <c r="AY559" s="42"/>
      <c r="AZ559" s="42"/>
      <c r="BA559" s="42"/>
      <c r="BB559" s="42"/>
    </row>
    <row r="560" spans="1:54" ht="13">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c r="AM560" s="42"/>
      <c r="AN560" s="42"/>
      <c r="AO560" s="42"/>
      <c r="AP560" s="42"/>
      <c r="AQ560" s="42"/>
      <c r="AR560" s="42"/>
      <c r="AS560" s="42"/>
      <c r="AT560" s="42"/>
      <c r="AU560" s="42"/>
      <c r="AV560" s="42"/>
      <c r="AW560" s="42"/>
      <c r="AX560" s="42"/>
      <c r="AY560" s="42"/>
      <c r="AZ560" s="42"/>
      <c r="BA560" s="42"/>
      <c r="BB560" s="42"/>
    </row>
    <row r="561" spans="1:54" ht="13">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c r="AM561" s="42"/>
      <c r="AN561" s="42"/>
      <c r="AO561" s="42"/>
      <c r="AP561" s="42"/>
      <c r="AQ561" s="42"/>
      <c r="AR561" s="42"/>
      <c r="AS561" s="42"/>
      <c r="AT561" s="42"/>
      <c r="AU561" s="42"/>
      <c r="AV561" s="42"/>
      <c r="AW561" s="42"/>
      <c r="AX561" s="42"/>
      <c r="AY561" s="42"/>
      <c r="AZ561" s="42"/>
      <c r="BA561" s="42"/>
      <c r="BB561" s="42"/>
    </row>
    <row r="562" spans="1:54" ht="13">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c r="AM562" s="42"/>
      <c r="AN562" s="42"/>
      <c r="AO562" s="42"/>
      <c r="AP562" s="42"/>
      <c r="AQ562" s="42"/>
      <c r="AR562" s="42"/>
      <c r="AS562" s="42"/>
      <c r="AT562" s="42"/>
      <c r="AU562" s="42"/>
      <c r="AV562" s="42"/>
      <c r="AW562" s="42"/>
      <c r="AX562" s="42"/>
      <c r="AY562" s="42"/>
      <c r="AZ562" s="42"/>
      <c r="BA562" s="42"/>
      <c r="BB562" s="42"/>
    </row>
    <row r="563" spans="1:54" ht="1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c r="AM563" s="42"/>
      <c r="AN563" s="42"/>
      <c r="AO563" s="42"/>
      <c r="AP563" s="42"/>
      <c r="AQ563" s="42"/>
      <c r="AR563" s="42"/>
      <c r="AS563" s="42"/>
      <c r="AT563" s="42"/>
      <c r="AU563" s="42"/>
      <c r="AV563" s="42"/>
      <c r="AW563" s="42"/>
      <c r="AX563" s="42"/>
      <c r="AY563" s="42"/>
      <c r="AZ563" s="42"/>
      <c r="BA563" s="42"/>
      <c r="BB563" s="42"/>
    </row>
    <row r="564" spans="1:54" ht="13">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c r="AM564" s="42"/>
      <c r="AN564" s="42"/>
      <c r="AO564" s="42"/>
      <c r="AP564" s="42"/>
      <c r="AQ564" s="42"/>
      <c r="AR564" s="42"/>
      <c r="AS564" s="42"/>
      <c r="AT564" s="42"/>
      <c r="AU564" s="42"/>
      <c r="AV564" s="42"/>
      <c r="AW564" s="42"/>
      <c r="AX564" s="42"/>
      <c r="AY564" s="42"/>
      <c r="AZ564" s="42"/>
      <c r="BA564" s="42"/>
      <c r="BB564" s="42"/>
    </row>
    <row r="565" spans="1:54" ht="13">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c r="AM565" s="42"/>
      <c r="AN565" s="42"/>
      <c r="AO565" s="42"/>
      <c r="AP565" s="42"/>
      <c r="AQ565" s="42"/>
      <c r="AR565" s="42"/>
      <c r="AS565" s="42"/>
      <c r="AT565" s="42"/>
      <c r="AU565" s="42"/>
      <c r="AV565" s="42"/>
      <c r="AW565" s="42"/>
      <c r="AX565" s="42"/>
      <c r="AY565" s="42"/>
      <c r="AZ565" s="42"/>
      <c r="BA565" s="42"/>
      <c r="BB565" s="42"/>
    </row>
    <row r="566" spans="1:54" ht="13">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c r="AM566" s="42"/>
      <c r="AN566" s="42"/>
      <c r="AO566" s="42"/>
      <c r="AP566" s="42"/>
      <c r="AQ566" s="42"/>
      <c r="AR566" s="42"/>
      <c r="AS566" s="42"/>
      <c r="AT566" s="42"/>
      <c r="AU566" s="42"/>
      <c r="AV566" s="42"/>
      <c r="AW566" s="42"/>
      <c r="AX566" s="42"/>
      <c r="AY566" s="42"/>
      <c r="AZ566" s="42"/>
      <c r="BA566" s="42"/>
      <c r="BB566" s="42"/>
    </row>
    <row r="567" spans="1:54" ht="13">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c r="AN567" s="42"/>
      <c r="AO567" s="42"/>
      <c r="AP567" s="42"/>
      <c r="AQ567" s="42"/>
      <c r="AR567" s="42"/>
      <c r="AS567" s="42"/>
      <c r="AT567" s="42"/>
      <c r="AU567" s="42"/>
      <c r="AV567" s="42"/>
      <c r="AW567" s="42"/>
      <c r="AX567" s="42"/>
      <c r="AY567" s="42"/>
      <c r="AZ567" s="42"/>
      <c r="BA567" s="42"/>
      <c r="BB567" s="42"/>
    </row>
    <row r="568" spans="1:54" ht="13">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c r="AM568" s="42"/>
      <c r="AN568" s="42"/>
      <c r="AO568" s="42"/>
      <c r="AP568" s="42"/>
      <c r="AQ568" s="42"/>
      <c r="AR568" s="42"/>
      <c r="AS568" s="42"/>
      <c r="AT568" s="42"/>
      <c r="AU568" s="42"/>
      <c r="AV568" s="42"/>
      <c r="AW568" s="42"/>
      <c r="AX568" s="42"/>
      <c r="AY568" s="42"/>
      <c r="AZ568" s="42"/>
      <c r="BA568" s="42"/>
      <c r="BB568" s="42"/>
    </row>
    <row r="569" spans="1:54" ht="13">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c r="AM569" s="42"/>
      <c r="AN569" s="42"/>
      <c r="AO569" s="42"/>
      <c r="AP569" s="42"/>
      <c r="AQ569" s="42"/>
      <c r="AR569" s="42"/>
      <c r="AS569" s="42"/>
      <c r="AT569" s="42"/>
      <c r="AU569" s="42"/>
      <c r="AV569" s="42"/>
      <c r="AW569" s="42"/>
      <c r="AX569" s="42"/>
      <c r="AY569" s="42"/>
      <c r="AZ569" s="42"/>
      <c r="BA569" s="42"/>
      <c r="BB569" s="42"/>
    </row>
    <row r="570" spans="1:54" ht="13">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c r="AM570" s="42"/>
      <c r="AN570" s="42"/>
      <c r="AO570" s="42"/>
      <c r="AP570" s="42"/>
      <c r="AQ570" s="42"/>
      <c r="AR570" s="42"/>
      <c r="AS570" s="42"/>
      <c r="AT570" s="42"/>
      <c r="AU570" s="42"/>
      <c r="AV570" s="42"/>
      <c r="AW570" s="42"/>
      <c r="AX570" s="42"/>
      <c r="AY570" s="42"/>
      <c r="AZ570" s="42"/>
      <c r="BA570" s="42"/>
      <c r="BB570" s="42"/>
    </row>
    <row r="571" spans="1:54" ht="13">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c r="AM571" s="42"/>
      <c r="AN571" s="42"/>
      <c r="AO571" s="42"/>
      <c r="AP571" s="42"/>
      <c r="AQ571" s="42"/>
      <c r="AR571" s="42"/>
      <c r="AS571" s="42"/>
      <c r="AT571" s="42"/>
      <c r="AU571" s="42"/>
      <c r="AV571" s="42"/>
      <c r="AW571" s="42"/>
      <c r="AX571" s="42"/>
      <c r="AY571" s="42"/>
      <c r="AZ571" s="42"/>
      <c r="BA571" s="42"/>
      <c r="BB571" s="42"/>
    </row>
    <row r="572" spans="1:54" ht="13">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c r="AM572" s="42"/>
      <c r="AN572" s="42"/>
      <c r="AO572" s="42"/>
      <c r="AP572" s="42"/>
      <c r="AQ572" s="42"/>
      <c r="AR572" s="42"/>
      <c r="AS572" s="42"/>
      <c r="AT572" s="42"/>
      <c r="AU572" s="42"/>
      <c r="AV572" s="42"/>
      <c r="AW572" s="42"/>
      <c r="AX572" s="42"/>
      <c r="AY572" s="42"/>
      <c r="AZ572" s="42"/>
      <c r="BA572" s="42"/>
      <c r="BB572" s="42"/>
    </row>
    <row r="573" spans="1:54" ht="1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c r="AM573" s="42"/>
      <c r="AN573" s="42"/>
      <c r="AO573" s="42"/>
      <c r="AP573" s="42"/>
      <c r="AQ573" s="42"/>
      <c r="AR573" s="42"/>
      <c r="AS573" s="42"/>
      <c r="AT573" s="42"/>
      <c r="AU573" s="42"/>
      <c r="AV573" s="42"/>
      <c r="AW573" s="42"/>
      <c r="AX573" s="42"/>
      <c r="AY573" s="42"/>
      <c r="AZ573" s="42"/>
      <c r="BA573" s="42"/>
      <c r="BB573" s="42"/>
    </row>
    <row r="574" spans="1:54" ht="13">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c r="AM574" s="42"/>
      <c r="AN574" s="42"/>
      <c r="AO574" s="42"/>
      <c r="AP574" s="42"/>
      <c r="AQ574" s="42"/>
      <c r="AR574" s="42"/>
      <c r="AS574" s="42"/>
      <c r="AT574" s="42"/>
      <c r="AU574" s="42"/>
      <c r="AV574" s="42"/>
      <c r="AW574" s="42"/>
      <c r="AX574" s="42"/>
      <c r="AY574" s="42"/>
      <c r="AZ574" s="42"/>
      <c r="BA574" s="42"/>
      <c r="BB574" s="42"/>
    </row>
    <row r="575" spans="1:54" ht="13">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c r="AN575" s="42"/>
      <c r="AO575" s="42"/>
      <c r="AP575" s="42"/>
      <c r="AQ575" s="42"/>
      <c r="AR575" s="42"/>
      <c r="AS575" s="42"/>
      <c r="AT575" s="42"/>
      <c r="AU575" s="42"/>
      <c r="AV575" s="42"/>
      <c r="AW575" s="42"/>
      <c r="AX575" s="42"/>
      <c r="AY575" s="42"/>
      <c r="AZ575" s="42"/>
      <c r="BA575" s="42"/>
      <c r="BB575" s="42"/>
    </row>
    <row r="576" spans="1:54" ht="13">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c r="AN576" s="42"/>
      <c r="AO576" s="42"/>
      <c r="AP576" s="42"/>
      <c r="AQ576" s="42"/>
      <c r="AR576" s="42"/>
      <c r="AS576" s="42"/>
      <c r="AT576" s="42"/>
      <c r="AU576" s="42"/>
      <c r="AV576" s="42"/>
      <c r="AW576" s="42"/>
      <c r="AX576" s="42"/>
      <c r="AY576" s="42"/>
      <c r="AZ576" s="42"/>
      <c r="BA576" s="42"/>
      <c r="BB576" s="42"/>
    </row>
    <row r="577" spans="1:54" ht="13">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c r="AN577" s="42"/>
      <c r="AO577" s="42"/>
      <c r="AP577" s="42"/>
      <c r="AQ577" s="42"/>
      <c r="AR577" s="42"/>
      <c r="AS577" s="42"/>
      <c r="AT577" s="42"/>
      <c r="AU577" s="42"/>
      <c r="AV577" s="42"/>
      <c r="AW577" s="42"/>
      <c r="AX577" s="42"/>
      <c r="AY577" s="42"/>
      <c r="AZ577" s="42"/>
      <c r="BA577" s="42"/>
      <c r="BB577" s="42"/>
    </row>
    <row r="578" spans="1:54" ht="13">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c r="AN578" s="42"/>
      <c r="AO578" s="42"/>
      <c r="AP578" s="42"/>
      <c r="AQ578" s="42"/>
      <c r="AR578" s="42"/>
      <c r="AS578" s="42"/>
      <c r="AT578" s="42"/>
      <c r="AU578" s="42"/>
      <c r="AV578" s="42"/>
      <c r="AW578" s="42"/>
      <c r="AX578" s="42"/>
      <c r="AY578" s="42"/>
      <c r="AZ578" s="42"/>
      <c r="BA578" s="42"/>
      <c r="BB578" s="42"/>
    </row>
    <row r="579" spans="1:54" ht="13">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c r="AN579" s="42"/>
      <c r="AO579" s="42"/>
      <c r="AP579" s="42"/>
      <c r="AQ579" s="42"/>
      <c r="AR579" s="42"/>
      <c r="AS579" s="42"/>
      <c r="AT579" s="42"/>
      <c r="AU579" s="42"/>
      <c r="AV579" s="42"/>
      <c r="AW579" s="42"/>
      <c r="AX579" s="42"/>
      <c r="AY579" s="42"/>
      <c r="AZ579" s="42"/>
      <c r="BA579" s="42"/>
      <c r="BB579" s="42"/>
    </row>
    <row r="580" spans="1:54" ht="13">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c r="AN580" s="42"/>
      <c r="AO580" s="42"/>
      <c r="AP580" s="42"/>
      <c r="AQ580" s="42"/>
      <c r="AR580" s="42"/>
      <c r="AS580" s="42"/>
      <c r="AT580" s="42"/>
      <c r="AU580" s="42"/>
      <c r="AV580" s="42"/>
      <c r="AW580" s="42"/>
      <c r="AX580" s="42"/>
      <c r="AY580" s="42"/>
      <c r="AZ580" s="42"/>
      <c r="BA580" s="42"/>
      <c r="BB580" s="42"/>
    </row>
    <row r="581" spans="1:54" ht="13">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row>
    <row r="582" spans="1:54" ht="13">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row>
    <row r="583" spans="1:54" ht="1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row>
    <row r="584" spans="1:54" ht="13">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row>
    <row r="585" spans="1:54" ht="13">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row>
    <row r="586" spans="1:54" ht="13">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row>
    <row r="587" spans="1:54" ht="13">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row>
    <row r="588" spans="1:54" ht="13">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row>
    <row r="589" spans="1:54" ht="13">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row>
    <row r="590" spans="1:54" ht="13">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row>
    <row r="591" spans="1:54" ht="13">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c r="AN591" s="42"/>
      <c r="AO591" s="42"/>
      <c r="AP591" s="42"/>
      <c r="AQ591" s="42"/>
      <c r="AR591" s="42"/>
      <c r="AS591" s="42"/>
      <c r="AT591" s="42"/>
      <c r="AU591" s="42"/>
      <c r="AV591" s="42"/>
      <c r="AW591" s="42"/>
      <c r="AX591" s="42"/>
      <c r="AY591" s="42"/>
      <c r="AZ591" s="42"/>
      <c r="BA591" s="42"/>
      <c r="BB591" s="42"/>
    </row>
    <row r="592" spans="1:54" ht="13">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c r="AU592" s="42"/>
      <c r="AV592" s="42"/>
      <c r="AW592" s="42"/>
      <c r="AX592" s="42"/>
      <c r="AY592" s="42"/>
      <c r="AZ592" s="42"/>
      <c r="BA592" s="42"/>
      <c r="BB592" s="42"/>
    </row>
    <row r="593" spans="1:54" ht="1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c r="AU593" s="42"/>
      <c r="AV593" s="42"/>
      <c r="AW593" s="42"/>
      <c r="AX593" s="42"/>
      <c r="AY593" s="42"/>
      <c r="AZ593" s="42"/>
      <c r="BA593" s="42"/>
      <c r="BB593" s="42"/>
    </row>
    <row r="594" spans="1:54" ht="13">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c r="AU594" s="42"/>
      <c r="AV594" s="42"/>
      <c r="AW594" s="42"/>
      <c r="AX594" s="42"/>
      <c r="AY594" s="42"/>
      <c r="AZ594" s="42"/>
      <c r="BA594" s="42"/>
      <c r="BB594" s="42"/>
    </row>
    <row r="595" spans="1:54" ht="13">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c r="AU595" s="42"/>
      <c r="AV595" s="42"/>
      <c r="AW595" s="42"/>
      <c r="AX595" s="42"/>
      <c r="AY595" s="42"/>
      <c r="AZ595" s="42"/>
      <c r="BA595" s="42"/>
      <c r="BB595" s="42"/>
    </row>
    <row r="596" spans="1:54" ht="13">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c r="AR596" s="42"/>
      <c r="AS596" s="42"/>
      <c r="AT596" s="42"/>
      <c r="AU596" s="42"/>
      <c r="AV596" s="42"/>
      <c r="AW596" s="42"/>
      <c r="AX596" s="42"/>
      <c r="AY596" s="42"/>
      <c r="AZ596" s="42"/>
      <c r="BA596" s="42"/>
      <c r="BB596" s="42"/>
    </row>
    <row r="597" spans="1:54" ht="13">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c r="AR597" s="42"/>
      <c r="AS597" s="42"/>
      <c r="AT597" s="42"/>
      <c r="AU597" s="42"/>
      <c r="AV597" s="42"/>
      <c r="AW597" s="42"/>
      <c r="AX597" s="42"/>
      <c r="AY597" s="42"/>
      <c r="AZ597" s="42"/>
      <c r="BA597" s="42"/>
      <c r="BB597" s="42"/>
    </row>
    <row r="598" spans="1:54" ht="13">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row>
    <row r="599" spans="1:54" ht="13">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row>
    <row r="600" spans="1:54" ht="13">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c r="AR600" s="42"/>
      <c r="AS600" s="42"/>
      <c r="AT600" s="42"/>
      <c r="AU600" s="42"/>
      <c r="AV600" s="42"/>
      <c r="AW600" s="42"/>
      <c r="AX600" s="42"/>
      <c r="AY600" s="42"/>
      <c r="AZ600" s="42"/>
      <c r="BA600" s="42"/>
      <c r="BB600" s="42"/>
    </row>
    <row r="601" spans="1:54" ht="13">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c r="AR601" s="42"/>
      <c r="AS601" s="42"/>
      <c r="AT601" s="42"/>
      <c r="AU601" s="42"/>
      <c r="AV601" s="42"/>
      <c r="AW601" s="42"/>
      <c r="AX601" s="42"/>
      <c r="AY601" s="42"/>
      <c r="AZ601" s="42"/>
      <c r="BA601" s="42"/>
      <c r="BB601" s="42"/>
    </row>
    <row r="602" spans="1:54" ht="13">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c r="AR602" s="42"/>
      <c r="AS602" s="42"/>
      <c r="AT602" s="42"/>
      <c r="AU602" s="42"/>
      <c r="AV602" s="42"/>
      <c r="AW602" s="42"/>
      <c r="AX602" s="42"/>
      <c r="AY602" s="42"/>
      <c r="AZ602" s="42"/>
      <c r="BA602" s="42"/>
      <c r="BB602" s="42"/>
    </row>
    <row r="603" spans="1:54" ht="1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c r="AR603" s="42"/>
      <c r="AS603" s="42"/>
      <c r="AT603" s="42"/>
      <c r="AU603" s="42"/>
      <c r="AV603" s="42"/>
      <c r="AW603" s="42"/>
      <c r="AX603" s="42"/>
      <c r="AY603" s="42"/>
      <c r="AZ603" s="42"/>
      <c r="BA603" s="42"/>
      <c r="BB603" s="42"/>
    </row>
    <row r="604" spans="1:54" ht="13">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c r="AR604" s="42"/>
      <c r="AS604" s="42"/>
      <c r="AT604" s="42"/>
      <c r="AU604" s="42"/>
      <c r="AV604" s="42"/>
      <c r="AW604" s="42"/>
      <c r="AX604" s="42"/>
      <c r="AY604" s="42"/>
      <c r="AZ604" s="42"/>
      <c r="BA604" s="42"/>
      <c r="BB604" s="42"/>
    </row>
    <row r="605" spans="1:54" ht="13">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row>
    <row r="606" spans="1:54" ht="13">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c r="AR606" s="42"/>
      <c r="AS606" s="42"/>
      <c r="AT606" s="42"/>
      <c r="AU606" s="42"/>
      <c r="AV606" s="42"/>
      <c r="AW606" s="42"/>
      <c r="AX606" s="42"/>
      <c r="AY606" s="42"/>
      <c r="AZ606" s="42"/>
      <c r="BA606" s="42"/>
      <c r="BB606" s="42"/>
    </row>
    <row r="607" spans="1:54" ht="13">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c r="AR607" s="42"/>
      <c r="AS607" s="42"/>
      <c r="AT607" s="42"/>
      <c r="AU607" s="42"/>
      <c r="AV607" s="42"/>
      <c r="AW607" s="42"/>
      <c r="AX607" s="42"/>
      <c r="AY607" s="42"/>
      <c r="AZ607" s="42"/>
      <c r="BA607" s="42"/>
      <c r="BB607" s="42"/>
    </row>
    <row r="608" spans="1:54" ht="13">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c r="AR608" s="42"/>
      <c r="AS608" s="42"/>
      <c r="AT608" s="42"/>
      <c r="AU608" s="42"/>
      <c r="AV608" s="42"/>
      <c r="AW608" s="42"/>
      <c r="AX608" s="42"/>
      <c r="AY608" s="42"/>
      <c r="AZ608" s="42"/>
      <c r="BA608" s="42"/>
      <c r="BB608" s="42"/>
    </row>
    <row r="609" spans="1:54" ht="13">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c r="AR609" s="42"/>
      <c r="AS609" s="42"/>
      <c r="AT609" s="42"/>
      <c r="AU609" s="42"/>
      <c r="AV609" s="42"/>
      <c r="AW609" s="42"/>
      <c r="AX609" s="42"/>
      <c r="AY609" s="42"/>
      <c r="AZ609" s="42"/>
      <c r="BA609" s="42"/>
      <c r="BB609" s="42"/>
    </row>
    <row r="610" spans="1:54" ht="13">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c r="AR610" s="42"/>
      <c r="AS610" s="42"/>
      <c r="AT610" s="42"/>
      <c r="AU610" s="42"/>
      <c r="AV610" s="42"/>
      <c r="AW610" s="42"/>
      <c r="AX610" s="42"/>
      <c r="AY610" s="42"/>
      <c r="AZ610" s="42"/>
      <c r="BA610" s="42"/>
      <c r="BB610" s="42"/>
    </row>
    <row r="611" spans="1:54" ht="13">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c r="AR611" s="42"/>
      <c r="AS611" s="42"/>
      <c r="AT611" s="42"/>
      <c r="AU611" s="42"/>
      <c r="AV611" s="42"/>
      <c r="AW611" s="42"/>
      <c r="AX611" s="42"/>
      <c r="AY611" s="42"/>
      <c r="AZ611" s="42"/>
      <c r="BA611" s="42"/>
      <c r="BB611" s="42"/>
    </row>
    <row r="612" spans="1:54" ht="13">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c r="AR612" s="42"/>
      <c r="AS612" s="42"/>
      <c r="AT612" s="42"/>
      <c r="AU612" s="42"/>
      <c r="AV612" s="42"/>
      <c r="AW612" s="42"/>
      <c r="AX612" s="42"/>
      <c r="AY612" s="42"/>
      <c r="AZ612" s="42"/>
      <c r="BA612" s="42"/>
      <c r="BB612" s="42"/>
    </row>
    <row r="613" spans="1:54" ht="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c r="AR613" s="42"/>
      <c r="AS613" s="42"/>
      <c r="AT613" s="42"/>
      <c r="AU613" s="42"/>
      <c r="AV613" s="42"/>
      <c r="AW613" s="42"/>
      <c r="AX613" s="42"/>
      <c r="AY613" s="42"/>
      <c r="AZ613" s="42"/>
      <c r="BA613" s="42"/>
      <c r="BB613" s="42"/>
    </row>
    <row r="614" spans="1:54" ht="13">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c r="AR614" s="42"/>
      <c r="AS614" s="42"/>
      <c r="AT614" s="42"/>
      <c r="AU614" s="42"/>
      <c r="AV614" s="42"/>
      <c r="AW614" s="42"/>
      <c r="AX614" s="42"/>
      <c r="AY614" s="42"/>
      <c r="AZ614" s="42"/>
      <c r="BA614" s="42"/>
      <c r="BB614" s="42"/>
    </row>
    <row r="615" spans="1:54" ht="13">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c r="AR615" s="42"/>
      <c r="AS615" s="42"/>
      <c r="AT615" s="42"/>
      <c r="AU615" s="42"/>
      <c r="AV615" s="42"/>
      <c r="AW615" s="42"/>
      <c r="AX615" s="42"/>
      <c r="AY615" s="42"/>
      <c r="AZ615" s="42"/>
      <c r="BA615" s="42"/>
      <c r="BB615" s="42"/>
    </row>
    <row r="616" spans="1:54" ht="13">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c r="AR616" s="42"/>
      <c r="AS616" s="42"/>
      <c r="AT616" s="42"/>
      <c r="AU616" s="42"/>
      <c r="AV616" s="42"/>
      <c r="AW616" s="42"/>
      <c r="AX616" s="42"/>
      <c r="AY616" s="42"/>
      <c r="AZ616" s="42"/>
      <c r="BA616" s="42"/>
      <c r="BB616" s="42"/>
    </row>
    <row r="617" spans="1:54" ht="13">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row>
    <row r="618" spans="1:54" ht="13">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row>
    <row r="619" spans="1:54" ht="13">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c r="AR619" s="42"/>
      <c r="AS619" s="42"/>
      <c r="AT619" s="42"/>
      <c r="AU619" s="42"/>
      <c r="AV619" s="42"/>
      <c r="AW619" s="42"/>
      <c r="AX619" s="42"/>
      <c r="AY619" s="42"/>
      <c r="AZ619" s="42"/>
      <c r="BA619" s="42"/>
      <c r="BB619" s="42"/>
    </row>
    <row r="620" spans="1:54" ht="13">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c r="AR620" s="42"/>
      <c r="AS620" s="42"/>
      <c r="AT620" s="42"/>
      <c r="AU620" s="42"/>
      <c r="AV620" s="42"/>
      <c r="AW620" s="42"/>
      <c r="AX620" s="42"/>
      <c r="AY620" s="42"/>
      <c r="AZ620" s="42"/>
      <c r="BA620" s="42"/>
      <c r="BB620" s="42"/>
    </row>
    <row r="621" spans="1:54" ht="13">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c r="AR621" s="42"/>
      <c r="AS621" s="42"/>
      <c r="AT621" s="42"/>
      <c r="AU621" s="42"/>
      <c r="AV621" s="42"/>
      <c r="AW621" s="42"/>
      <c r="AX621" s="42"/>
      <c r="AY621" s="42"/>
      <c r="AZ621" s="42"/>
      <c r="BA621" s="42"/>
      <c r="BB621" s="42"/>
    </row>
    <row r="622" spans="1:54" ht="13">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c r="AR622" s="42"/>
      <c r="AS622" s="42"/>
      <c r="AT622" s="42"/>
      <c r="AU622" s="42"/>
      <c r="AV622" s="42"/>
      <c r="AW622" s="42"/>
      <c r="AX622" s="42"/>
      <c r="AY622" s="42"/>
      <c r="AZ622" s="42"/>
      <c r="BA622" s="42"/>
      <c r="BB622" s="42"/>
    </row>
    <row r="623" spans="1:54" ht="1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c r="AR623" s="42"/>
      <c r="AS623" s="42"/>
      <c r="AT623" s="42"/>
      <c r="AU623" s="42"/>
      <c r="AV623" s="42"/>
      <c r="AW623" s="42"/>
      <c r="AX623" s="42"/>
      <c r="AY623" s="42"/>
      <c r="AZ623" s="42"/>
      <c r="BA623" s="42"/>
      <c r="BB623" s="42"/>
    </row>
    <row r="624" spans="1:54" ht="13">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c r="AR624" s="42"/>
      <c r="AS624" s="42"/>
      <c r="AT624" s="42"/>
      <c r="AU624" s="42"/>
      <c r="AV624" s="42"/>
      <c r="AW624" s="42"/>
      <c r="AX624" s="42"/>
      <c r="AY624" s="42"/>
      <c r="AZ624" s="42"/>
      <c r="BA624" s="42"/>
      <c r="BB624" s="42"/>
    </row>
    <row r="625" spans="1:54" ht="13">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c r="AR625" s="42"/>
      <c r="AS625" s="42"/>
      <c r="AT625" s="42"/>
      <c r="AU625" s="42"/>
      <c r="AV625" s="42"/>
      <c r="AW625" s="42"/>
      <c r="AX625" s="42"/>
      <c r="AY625" s="42"/>
      <c r="AZ625" s="42"/>
      <c r="BA625" s="42"/>
      <c r="BB625" s="42"/>
    </row>
    <row r="626" spans="1:54" ht="13">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c r="AR626" s="42"/>
      <c r="AS626" s="42"/>
      <c r="AT626" s="42"/>
      <c r="AU626" s="42"/>
      <c r="AV626" s="42"/>
      <c r="AW626" s="42"/>
      <c r="AX626" s="42"/>
      <c r="AY626" s="42"/>
      <c r="AZ626" s="42"/>
      <c r="BA626" s="42"/>
      <c r="BB626" s="42"/>
    </row>
    <row r="627" spans="1:54" ht="13">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c r="AN627" s="42"/>
      <c r="AO627" s="42"/>
      <c r="AP627" s="42"/>
      <c r="AQ627" s="42"/>
      <c r="AR627" s="42"/>
      <c r="AS627" s="42"/>
      <c r="AT627" s="42"/>
      <c r="AU627" s="42"/>
      <c r="AV627" s="42"/>
      <c r="AW627" s="42"/>
      <c r="AX627" s="42"/>
      <c r="AY627" s="42"/>
      <c r="AZ627" s="42"/>
      <c r="BA627" s="42"/>
      <c r="BB627" s="42"/>
    </row>
    <row r="628" spans="1:54" ht="13">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c r="AR628" s="42"/>
      <c r="AS628" s="42"/>
      <c r="AT628" s="42"/>
      <c r="AU628" s="42"/>
      <c r="AV628" s="42"/>
      <c r="AW628" s="42"/>
      <c r="AX628" s="42"/>
      <c r="AY628" s="42"/>
      <c r="AZ628" s="42"/>
      <c r="BA628" s="42"/>
      <c r="BB628" s="42"/>
    </row>
    <row r="629" spans="1:54" ht="13">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c r="AR629" s="42"/>
      <c r="AS629" s="42"/>
      <c r="AT629" s="42"/>
      <c r="AU629" s="42"/>
      <c r="AV629" s="42"/>
      <c r="AW629" s="42"/>
      <c r="AX629" s="42"/>
      <c r="AY629" s="42"/>
      <c r="AZ629" s="42"/>
      <c r="BA629" s="42"/>
      <c r="BB629" s="42"/>
    </row>
    <row r="630" spans="1:54" ht="13">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c r="AR630" s="42"/>
      <c r="AS630" s="42"/>
      <c r="AT630" s="42"/>
      <c r="AU630" s="42"/>
      <c r="AV630" s="42"/>
      <c r="AW630" s="42"/>
      <c r="AX630" s="42"/>
      <c r="AY630" s="42"/>
      <c r="AZ630" s="42"/>
      <c r="BA630" s="42"/>
      <c r="BB630" s="42"/>
    </row>
    <row r="631" spans="1:54" ht="13">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c r="AR631" s="42"/>
      <c r="AS631" s="42"/>
      <c r="AT631" s="42"/>
      <c r="AU631" s="42"/>
      <c r="AV631" s="42"/>
      <c r="AW631" s="42"/>
      <c r="AX631" s="42"/>
      <c r="AY631" s="42"/>
      <c r="AZ631" s="42"/>
      <c r="BA631" s="42"/>
      <c r="BB631" s="42"/>
    </row>
    <row r="632" spans="1:54" ht="13">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row>
    <row r="633" spans="1:54" ht="1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c r="AN633" s="42"/>
      <c r="AO633" s="42"/>
      <c r="AP633" s="42"/>
      <c r="AQ633" s="42"/>
      <c r="AR633" s="42"/>
      <c r="AS633" s="42"/>
      <c r="AT633" s="42"/>
      <c r="AU633" s="42"/>
      <c r="AV633" s="42"/>
      <c r="AW633" s="42"/>
      <c r="AX633" s="42"/>
      <c r="AY633" s="42"/>
      <c r="AZ633" s="42"/>
      <c r="BA633" s="42"/>
      <c r="BB633" s="42"/>
    </row>
    <row r="634" spans="1:54" ht="13">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row>
    <row r="635" spans="1:54" ht="13">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row>
    <row r="636" spans="1:54" ht="13">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row>
    <row r="637" spans="1:54" ht="13">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row>
    <row r="638" spans="1:54" ht="13">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row>
    <row r="639" spans="1:54" ht="13">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c r="AN639" s="42"/>
      <c r="AO639" s="42"/>
      <c r="AP639" s="42"/>
      <c r="AQ639" s="42"/>
      <c r="AR639" s="42"/>
      <c r="AS639" s="42"/>
      <c r="AT639" s="42"/>
      <c r="AU639" s="42"/>
      <c r="AV639" s="42"/>
      <c r="AW639" s="42"/>
      <c r="AX639" s="42"/>
      <c r="AY639" s="42"/>
      <c r="AZ639" s="42"/>
      <c r="BA639" s="42"/>
      <c r="BB639" s="42"/>
    </row>
    <row r="640" spans="1:54" ht="13">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row>
    <row r="641" spans="1:54" ht="13">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row>
    <row r="642" spans="1:54" ht="13">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row>
    <row r="643" spans="1:54" ht="1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row>
    <row r="644" spans="1:54" ht="13">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row>
    <row r="645" spans="1:54" ht="13">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c r="AQ645" s="42"/>
      <c r="AR645" s="42"/>
      <c r="AS645" s="42"/>
      <c r="AT645" s="42"/>
      <c r="AU645" s="42"/>
      <c r="AV645" s="42"/>
      <c r="AW645" s="42"/>
      <c r="AX645" s="42"/>
      <c r="AY645" s="42"/>
      <c r="AZ645" s="42"/>
      <c r="BA645" s="42"/>
      <c r="BB645" s="42"/>
    </row>
    <row r="646" spans="1:54" ht="13">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c r="AR646" s="42"/>
      <c r="AS646" s="42"/>
      <c r="AT646" s="42"/>
      <c r="AU646" s="42"/>
      <c r="AV646" s="42"/>
      <c r="AW646" s="42"/>
      <c r="AX646" s="42"/>
      <c r="AY646" s="42"/>
      <c r="AZ646" s="42"/>
      <c r="BA646" s="42"/>
      <c r="BB646" s="42"/>
    </row>
    <row r="647" spans="1:54" ht="13">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c r="AR647" s="42"/>
      <c r="AS647" s="42"/>
      <c r="AT647" s="42"/>
      <c r="AU647" s="42"/>
      <c r="AV647" s="42"/>
      <c r="AW647" s="42"/>
      <c r="AX647" s="42"/>
      <c r="AY647" s="42"/>
      <c r="AZ647" s="42"/>
      <c r="BA647" s="42"/>
      <c r="BB647" s="42"/>
    </row>
    <row r="648" spans="1:54" ht="13">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c r="AQ648" s="42"/>
      <c r="AR648" s="42"/>
      <c r="AS648" s="42"/>
      <c r="AT648" s="42"/>
      <c r="AU648" s="42"/>
      <c r="AV648" s="42"/>
      <c r="AW648" s="42"/>
      <c r="AX648" s="42"/>
      <c r="AY648" s="42"/>
      <c r="AZ648" s="42"/>
      <c r="BA648" s="42"/>
      <c r="BB648" s="42"/>
    </row>
    <row r="649" spans="1:54" ht="13">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c r="AR649" s="42"/>
      <c r="AS649" s="42"/>
      <c r="AT649" s="42"/>
      <c r="AU649" s="42"/>
      <c r="AV649" s="42"/>
      <c r="AW649" s="42"/>
      <c r="AX649" s="42"/>
      <c r="AY649" s="42"/>
      <c r="AZ649" s="42"/>
      <c r="BA649" s="42"/>
      <c r="BB649" s="42"/>
    </row>
    <row r="650" spans="1:54" ht="13">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c r="AQ650" s="42"/>
      <c r="AR650" s="42"/>
      <c r="AS650" s="42"/>
      <c r="AT650" s="42"/>
      <c r="AU650" s="42"/>
      <c r="AV650" s="42"/>
      <c r="AW650" s="42"/>
      <c r="AX650" s="42"/>
      <c r="AY650" s="42"/>
      <c r="AZ650" s="42"/>
      <c r="BA650" s="42"/>
      <c r="BB650" s="42"/>
    </row>
    <row r="651" spans="1:54" ht="13">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row>
    <row r="652" spans="1:54" ht="13">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c r="AR652" s="42"/>
      <c r="AS652" s="42"/>
      <c r="AT652" s="42"/>
      <c r="AU652" s="42"/>
      <c r="AV652" s="42"/>
      <c r="AW652" s="42"/>
      <c r="AX652" s="42"/>
      <c r="AY652" s="42"/>
      <c r="AZ652" s="42"/>
      <c r="BA652" s="42"/>
      <c r="BB652" s="42"/>
    </row>
    <row r="653" spans="1:54" ht="1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row>
    <row r="654" spans="1:54" ht="13">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c r="AQ654" s="42"/>
      <c r="AR654" s="42"/>
      <c r="AS654" s="42"/>
      <c r="AT654" s="42"/>
      <c r="AU654" s="42"/>
      <c r="AV654" s="42"/>
      <c r="AW654" s="42"/>
      <c r="AX654" s="42"/>
      <c r="AY654" s="42"/>
      <c r="AZ654" s="42"/>
      <c r="BA654" s="42"/>
      <c r="BB654" s="42"/>
    </row>
    <row r="655" spans="1:54" ht="13">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c r="AQ655" s="42"/>
      <c r="AR655" s="42"/>
      <c r="AS655" s="42"/>
      <c r="AT655" s="42"/>
      <c r="AU655" s="42"/>
      <c r="AV655" s="42"/>
      <c r="AW655" s="42"/>
      <c r="AX655" s="42"/>
      <c r="AY655" s="42"/>
      <c r="AZ655" s="42"/>
      <c r="BA655" s="42"/>
      <c r="BB655" s="42"/>
    </row>
    <row r="656" spans="1:54" ht="13">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c r="AQ656" s="42"/>
      <c r="AR656" s="42"/>
      <c r="AS656" s="42"/>
      <c r="AT656" s="42"/>
      <c r="AU656" s="42"/>
      <c r="AV656" s="42"/>
      <c r="AW656" s="42"/>
      <c r="AX656" s="42"/>
      <c r="AY656" s="42"/>
      <c r="AZ656" s="42"/>
      <c r="BA656" s="42"/>
      <c r="BB656" s="42"/>
    </row>
    <row r="657" spans="1:54" ht="13">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c r="AQ657" s="42"/>
      <c r="AR657" s="42"/>
      <c r="AS657" s="42"/>
      <c r="AT657" s="42"/>
      <c r="AU657" s="42"/>
      <c r="AV657" s="42"/>
      <c r="AW657" s="42"/>
      <c r="AX657" s="42"/>
      <c r="AY657" s="42"/>
      <c r="AZ657" s="42"/>
      <c r="BA657" s="42"/>
      <c r="BB657" s="42"/>
    </row>
    <row r="658" spans="1:54" ht="13">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c r="AQ658" s="42"/>
      <c r="AR658" s="42"/>
      <c r="AS658" s="42"/>
      <c r="AT658" s="42"/>
      <c r="AU658" s="42"/>
      <c r="AV658" s="42"/>
      <c r="AW658" s="42"/>
      <c r="AX658" s="42"/>
      <c r="AY658" s="42"/>
      <c r="AZ658" s="42"/>
      <c r="BA658" s="42"/>
      <c r="BB658" s="42"/>
    </row>
    <row r="659" spans="1:54" ht="13">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row>
    <row r="660" spans="1:54" ht="13">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c r="AQ660" s="42"/>
      <c r="AR660" s="42"/>
      <c r="AS660" s="42"/>
      <c r="AT660" s="42"/>
      <c r="AU660" s="42"/>
      <c r="AV660" s="42"/>
      <c r="AW660" s="42"/>
      <c r="AX660" s="42"/>
      <c r="AY660" s="42"/>
      <c r="AZ660" s="42"/>
      <c r="BA660" s="42"/>
      <c r="BB660" s="42"/>
    </row>
    <row r="661" spans="1:54" ht="13">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c r="AQ661" s="42"/>
      <c r="AR661" s="42"/>
      <c r="AS661" s="42"/>
      <c r="AT661" s="42"/>
      <c r="AU661" s="42"/>
      <c r="AV661" s="42"/>
      <c r="AW661" s="42"/>
      <c r="AX661" s="42"/>
      <c r="AY661" s="42"/>
      <c r="AZ661" s="42"/>
      <c r="BA661" s="42"/>
      <c r="BB661" s="42"/>
    </row>
    <row r="662" spans="1:54" ht="13">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c r="AQ662" s="42"/>
      <c r="AR662" s="42"/>
      <c r="AS662" s="42"/>
      <c r="AT662" s="42"/>
      <c r="AU662" s="42"/>
      <c r="AV662" s="42"/>
      <c r="AW662" s="42"/>
      <c r="AX662" s="42"/>
      <c r="AY662" s="42"/>
      <c r="AZ662" s="42"/>
      <c r="BA662" s="42"/>
      <c r="BB662" s="42"/>
    </row>
    <row r="663" spans="1:54" ht="1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c r="AQ663" s="42"/>
      <c r="AR663" s="42"/>
      <c r="AS663" s="42"/>
      <c r="AT663" s="42"/>
      <c r="AU663" s="42"/>
      <c r="AV663" s="42"/>
      <c r="AW663" s="42"/>
      <c r="AX663" s="42"/>
      <c r="AY663" s="42"/>
      <c r="AZ663" s="42"/>
      <c r="BA663" s="42"/>
      <c r="BB663" s="42"/>
    </row>
    <row r="664" spans="1:54" ht="13">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c r="AQ664" s="42"/>
      <c r="AR664" s="42"/>
      <c r="AS664" s="42"/>
      <c r="AT664" s="42"/>
      <c r="AU664" s="42"/>
      <c r="AV664" s="42"/>
      <c r="AW664" s="42"/>
      <c r="AX664" s="42"/>
      <c r="AY664" s="42"/>
      <c r="AZ664" s="42"/>
      <c r="BA664" s="42"/>
      <c r="BB664" s="42"/>
    </row>
    <row r="665" spans="1:54" ht="13">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c r="AQ665" s="42"/>
      <c r="AR665" s="42"/>
      <c r="AS665" s="42"/>
      <c r="AT665" s="42"/>
      <c r="AU665" s="42"/>
      <c r="AV665" s="42"/>
      <c r="AW665" s="42"/>
      <c r="AX665" s="42"/>
      <c r="AY665" s="42"/>
      <c r="AZ665" s="42"/>
      <c r="BA665" s="42"/>
      <c r="BB665" s="42"/>
    </row>
    <row r="666" spans="1:54" ht="13">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c r="AQ666" s="42"/>
      <c r="AR666" s="42"/>
      <c r="AS666" s="42"/>
      <c r="AT666" s="42"/>
      <c r="AU666" s="42"/>
      <c r="AV666" s="42"/>
      <c r="AW666" s="42"/>
      <c r="AX666" s="42"/>
      <c r="AY666" s="42"/>
      <c r="AZ666" s="42"/>
      <c r="BA666" s="42"/>
      <c r="BB666" s="42"/>
    </row>
    <row r="667" spans="1:54" ht="13">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c r="AQ667" s="42"/>
      <c r="AR667" s="42"/>
      <c r="AS667" s="42"/>
      <c r="AT667" s="42"/>
      <c r="AU667" s="42"/>
      <c r="AV667" s="42"/>
      <c r="AW667" s="42"/>
      <c r="AX667" s="42"/>
      <c r="AY667" s="42"/>
      <c r="AZ667" s="42"/>
      <c r="BA667" s="42"/>
      <c r="BB667" s="42"/>
    </row>
    <row r="668" spans="1:54" ht="13">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c r="AQ668" s="42"/>
      <c r="AR668" s="42"/>
      <c r="AS668" s="42"/>
      <c r="AT668" s="42"/>
      <c r="AU668" s="42"/>
      <c r="AV668" s="42"/>
      <c r="AW668" s="42"/>
      <c r="AX668" s="42"/>
      <c r="AY668" s="42"/>
      <c r="AZ668" s="42"/>
      <c r="BA668" s="42"/>
      <c r="BB668" s="42"/>
    </row>
    <row r="669" spans="1:54" ht="13">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c r="AQ669" s="42"/>
      <c r="AR669" s="42"/>
      <c r="AS669" s="42"/>
      <c r="AT669" s="42"/>
      <c r="AU669" s="42"/>
      <c r="AV669" s="42"/>
      <c r="AW669" s="42"/>
      <c r="AX669" s="42"/>
      <c r="AY669" s="42"/>
      <c r="AZ669" s="42"/>
      <c r="BA669" s="42"/>
      <c r="BB669" s="42"/>
    </row>
    <row r="670" spans="1:54" ht="13">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c r="AQ670" s="42"/>
      <c r="AR670" s="42"/>
      <c r="AS670" s="42"/>
      <c r="AT670" s="42"/>
      <c r="AU670" s="42"/>
      <c r="AV670" s="42"/>
      <c r="AW670" s="42"/>
      <c r="AX670" s="42"/>
      <c r="AY670" s="42"/>
      <c r="AZ670" s="42"/>
      <c r="BA670" s="42"/>
      <c r="BB670" s="42"/>
    </row>
    <row r="671" spans="1:54" ht="13">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c r="AQ671" s="42"/>
      <c r="AR671" s="42"/>
      <c r="AS671" s="42"/>
      <c r="AT671" s="42"/>
      <c r="AU671" s="42"/>
      <c r="AV671" s="42"/>
      <c r="AW671" s="42"/>
      <c r="AX671" s="42"/>
      <c r="AY671" s="42"/>
      <c r="AZ671" s="42"/>
      <c r="BA671" s="42"/>
      <c r="BB671" s="42"/>
    </row>
    <row r="672" spans="1:54" ht="13">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c r="AQ672" s="42"/>
      <c r="AR672" s="42"/>
      <c r="AS672" s="42"/>
      <c r="AT672" s="42"/>
      <c r="AU672" s="42"/>
      <c r="AV672" s="42"/>
      <c r="AW672" s="42"/>
      <c r="AX672" s="42"/>
      <c r="AY672" s="42"/>
      <c r="AZ672" s="42"/>
      <c r="BA672" s="42"/>
      <c r="BB672" s="42"/>
    </row>
    <row r="673" spans="1:54" ht="1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c r="AQ673" s="42"/>
      <c r="AR673" s="42"/>
      <c r="AS673" s="42"/>
      <c r="AT673" s="42"/>
      <c r="AU673" s="42"/>
      <c r="AV673" s="42"/>
      <c r="AW673" s="42"/>
      <c r="AX673" s="42"/>
      <c r="AY673" s="42"/>
      <c r="AZ673" s="42"/>
      <c r="BA673" s="42"/>
      <c r="BB673" s="42"/>
    </row>
    <row r="674" spans="1:54" ht="13">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c r="AQ674" s="42"/>
      <c r="AR674" s="42"/>
      <c r="AS674" s="42"/>
      <c r="AT674" s="42"/>
      <c r="AU674" s="42"/>
      <c r="AV674" s="42"/>
      <c r="AW674" s="42"/>
      <c r="AX674" s="42"/>
      <c r="AY674" s="42"/>
      <c r="AZ674" s="42"/>
      <c r="BA674" s="42"/>
      <c r="BB674" s="42"/>
    </row>
    <row r="675" spans="1:54" ht="13">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c r="AQ675" s="42"/>
      <c r="AR675" s="42"/>
      <c r="AS675" s="42"/>
      <c r="AT675" s="42"/>
      <c r="AU675" s="42"/>
      <c r="AV675" s="42"/>
      <c r="AW675" s="42"/>
      <c r="AX675" s="42"/>
      <c r="AY675" s="42"/>
      <c r="AZ675" s="42"/>
      <c r="BA675" s="42"/>
      <c r="BB675" s="42"/>
    </row>
    <row r="676" spans="1:54" ht="13">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row>
    <row r="677" spans="1:54" ht="13">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c r="AQ677" s="42"/>
      <c r="AR677" s="42"/>
      <c r="AS677" s="42"/>
      <c r="AT677" s="42"/>
      <c r="AU677" s="42"/>
      <c r="AV677" s="42"/>
      <c r="AW677" s="42"/>
      <c r="AX677" s="42"/>
      <c r="AY677" s="42"/>
      <c r="AZ677" s="42"/>
      <c r="BA677" s="42"/>
      <c r="BB677" s="42"/>
    </row>
    <row r="678" spans="1:54" ht="13">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c r="AQ678" s="42"/>
      <c r="AR678" s="42"/>
      <c r="AS678" s="42"/>
      <c r="AT678" s="42"/>
      <c r="AU678" s="42"/>
      <c r="AV678" s="42"/>
      <c r="AW678" s="42"/>
      <c r="AX678" s="42"/>
      <c r="AY678" s="42"/>
      <c r="AZ678" s="42"/>
      <c r="BA678" s="42"/>
      <c r="BB678" s="42"/>
    </row>
    <row r="679" spans="1:54" ht="13">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c r="AN679" s="42"/>
      <c r="AO679" s="42"/>
      <c r="AP679" s="42"/>
      <c r="AQ679" s="42"/>
      <c r="AR679" s="42"/>
      <c r="AS679" s="42"/>
      <c r="AT679" s="42"/>
      <c r="AU679" s="42"/>
      <c r="AV679" s="42"/>
      <c r="AW679" s="42"/>
      <c r="AX679" s="42"/>
      <c r="AY679" s="42"/>
      <c r="AZ679" s="42"/>
      <c r="BA679" s="42"/>
      <c r="BB679" s="42"/>
    </row>
    <row r="680" spans="1:54" ht="13">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c r="AN680" s="42"/>
      <c r="AO680" s="42"/>
      <c r="AP680" s="42"/>
      <c r="AQ680" s="42"/>
      <c r="AR680" s="42"/>
      <c r="AS680" s="42"/>
      <c r="AT680" s="42"/>
      <c r="AU680" s="42"/>
      <c r="AV680" s="42"/>
      <c r="AW680" s="42"/>
      <c r="AX680" s="42"/>
      <c r="AY680" s="42"/>
      <c r="AZ680" s="42"/>
      <c r="BA680" s="42"/>
      <c r="BB680" s="42"/>
    </row>
    <row r="681" spans="1:54" ht="13">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c r="AN681" s="42"/>
      <c r="AO681" s="42"/>
      <c r="AP681" s="42"/>
      <c r="AQ681" s="42"/>
      <c r="AR681" s="42"/>
      <c r="AS681" s="42"/>
      <c r="AT681" s="42"/>
      <c r="AU681" s="42"/>
      <c r="AV681" s="42"/>
      <c r="AW681" s="42"/>
      <c r="AX681" s="42"/>
      <c r="AY681" s="42"/>
      <c r="AZ681" s="42"/>
      <c r="BA681" s="42"/>
      <c r="BB681" s="42"/>
    </row>
    <row r="682" spans="1:54" ht="13">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c r="AN682" s="42"/>
      <c r="AO682" s="42"/>
      <c r="AP682" s="42"/>
      <c r="AQ682" s="42"/>
      <c r="AR682" s="42"/>
      <c r="AS682" s="42"/>
      <c r="AT682" s="42"/>
      <c r="AU682" s="42"/>
      <c r="AV682" s="42"/>
      <c r="AW682" s="42"/>
      <c r="AX682" s="42"/>
      <c r="AY682" s="42"/>
      <c r="AZ682" s="42"/>
      <c r="BA682" s="42"/>
      <c r="BB682" s="42"/>
    </row>
    <row r="683" spans="1:54" ht="1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c r="AN683" s="42"/>
      <c r="AO683" s="42"/>
      <c r="AP683" s="42"/>
      <c r="AQ683" s="42"/>
      <c r="AR683" s="42"/>
      <c r="AS683" s="42"/>
      <c r="AT683" s="42"/>
      <c r="AU683" s="42"/>
      <c r="AV683" s="42"/>
      <c r="AW683" s="42"/>
      <c r="AX683" s="42"/>
      <c r="AY683" s="42"/>
      <c r="AZ683" s="42"/>
      <c r="BA683" s="42"/>
      <c r="BB683" s="42"/>
    </row>
    <row r="684" spans="1:54" ht="13">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c r="AN684" s="42"/>
      <c r="AO684" s="42"/>
      <c r="AP684" s="42"/>
      <c r="AQ684" s="42"/>
      <c r="AR684" s="42"/>
      <c r="AS684" s="42"/>
      <c r="AT684" s="42"/>
      <c r="AU684" s="42"/>
      <c r="AV684" s="42"/>
      <c r="AW684" s="42"/>
      <c r="AX684" s="42"/>
      <c r="AY684" s="42"/>
      <c r="AZ684" s="42"/>
      <c r="BA684" s="42"/>
      <c r="BB684" s="42"/>
    </row>
    <row r="685" spans="1:54" ht="13">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c r="AN685" s="42"/>
      <c r="AO685" s="42"/>
      <c r="AP685" s="42"/>
      <c r="AQ685" s="42"/>
      <c r="AR685" s="42"/>
      <c r="AS685" s="42"/>
      <c r="AT685" s="42"/>
      <c r="AU685" s="42"/>
      <c r="AV685" s="42"/>
      <c r="AW685" s="42"/>
      <c r="AX685" s="42"/>
      <c r="AY685" s="42"/>
      <c r="AZ685" s="42"/>
      <c r="BA685" s="42"/>
      <c r="BB685" s="42"/>
    </row>
    <row r="686" spans="1:54" ht="13">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c r="AN686" s="42"/>
      <c r="AO686" s="42"/>
      <c r="AP686" s="42"/>
      <c r="AQ686" s="42"/>
      <c r="AR686" s="42"/>
      <c r="AS686" s="42"/>
      <c r="AT686" s="42"/>
      <c r="AU686" s="42"/>
      <c r="AV686" s="42"/>
      <c r="AW686" s="42"/>
      <c r="AX686" s="42"/>
      <c r="AY686" s="42"/>
      <c r="AZ686" s="42"/>
      <c r="BA686" s="42"/>
      <c r="BB686" s="42"/>
    </row>
    <row r="687" spans="1:54" ht="13">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c r="AN687" s="42"/>
      <c r="AO687" s="42"/>
      <c r="AP687" s="42"/>
      <c r="AQ687" s="42"/>
      <c r="AR687" s="42"/>
      <c r="AS687" s="42"/>
      <c r="AT687" s="42"/>
      <c r="AU687" s="42"/>
      <c r="AV687" s="42"/>
      <c r="AW687" s="42"/>
      <c r="AX687" s="42"/>
      <c r="AY687" s="42"/>
      <c r="AZ687" s="42"/>
      <c r="BA687" s="42"/>
      <c r="BB687" s="42"/>
    </row>
    <row r="688" spans="1:54" ht="13">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c r="AN688" s="42"/>
      <c r="AO688" s="42"/>
      <c r="AP688" s="42"/>
      <c r="AQ688" s="42"/>
      <c r="AR688" s="42"/>
      <c r="AS688" s="42"/>
      <c r="AT688" s="42"/>
      <c r="AU688" s="42"/>
      <c r="AV688" s="42"/>
      <c r="AW688" s="42"/>
      <c r="AX688" s="42"/>
      <c r="AY688" s="42"/>
      <c r="AZ688" s="42"/>
      <c r="BA688" s="42"/>
      <c r="BB688" s="42"/>
    </row>
    <row r="689" spans="1:54" ht="13">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c r="AN689" s="42"/>
      <c r="AO689" s="42"/>
      <c r="AP689" s="42"/>
      <c r="AQ689" s="42"/>
      <c r="AR689" s="42"/>
      <c r="AS689" s="42"/>
      <c r="AT689" s="42"/>
      <c r="AU689" s="42"/>
      <c r="AV689" s="42"/>
      <c r="AW689" s="42"/>
      <c r="AX689" s="42"/>
      <c r="AY689" s="42"/>
      <c r="AZ689" s="42"/>
      <c r="BA689" s="42"/>
      <c r="BB689" s="42"/>
    </row>
    <row r="690" spans="1:54" ht="13">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c r="AN690" s="42"/>
      <c r="AO690" s="42"/>
      <c r="AP690" s="42"/>
      <c r="AQ690" s="42"/>
      <c r="AR690" s="42"/>
      <c r="AS690" s="42"/>
      <c r="AT690" s="42"/>
      <c r="AU690" s="42"/>
      <c r="AV690" s="42"/>
      <c r="AW690" s="42"/>
      <c r="AX690" s="42"/>
      <c r="AY690" s="42"/>
      <c r="AZ690" s="42"/>
      <c r="BA690" s="42"/>
      <c r="BB690" s="42"/>
    </row>
    <row r="691" spans="1:54" ht="13">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row>
    <row r="692" spans="1:54" ht="13">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c r="AN692" s="42"/>
      <c r="AO692" s="42"/>
      <c r="AP692" s="42"/>
      <c r="AQ692" s="42"/>
      <c r="AR692" s="42"/>
      <c r="AS692" s="42"/>
      <c r="AT692" s="42"/>
      <c r="AU692" s="42"/>
      <c r="AV692" s="42"/>
      <c r="AW692" s="42"/>
      <c r="AX692" s="42"/>
      <c r="AY692" s="42"/>
      <c r="AZ692" s="42"/>
      <c r="BA692" s="42"/>
      <c r="BB692" s="42"/>
    </row>
    <row r="693" spans="1:54" ht="1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c r="AN693" s="42"/>
      <c r="AO693" s="42"/>
      <c r="AP693" s="42"/>
      <c r="AQ693" s="42"/>
      <c r="AR693" s="42"/>
      <c r="AS693" s="42"/>
      <c r="AT693" s="42"/>
      <c r="AU693" s="42"/>
      <c r="AV693" s="42"/>
      <c r="AW693" s="42"/>
      <c r="AX693" s="42"/>
      <c r="AY693" s="42"/>
      <c r="AZ693" s="42"/>
      <c r="BA693" s="42"/>
      <c r="BB693" s="42"/>
    </row>
    <row r="694" spans="1:54" ht="13">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c r="AM694" s="42"/>
      <c r="AN694" s="42"/>
      <c r="AO694" s="42"/>
      <c r="AP694" s="42"/>
      <c r="AQ694" s="42"/>
      <c r="AR694" s="42"/>
      <c r="AS694" s="42"/>
      <c r="AT694" s="42"/>
      <c r="AU694" s="42"/>
      <c r="AV694" s="42"/>
      <c r="AW694" s="42"/>
      <c r="AX694" s="42"/>
      <c r="AY694" s="42"/>
      <c r="AZ694" s="42"/>
      <c r="BA694" s="42"/>
      <c r="BB694" s="42"/>
    </row>
    <row r="695" spans="1:54" ht="13">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c r="AM695" s="42"/>
      <c r="AN695" s="42"/>
      <c r="AO695" s="42"/>
      <c r="AP695" s="42"/>
      <c r="AQ695" s="42"/>
      <c r="AR695" s="42"/>
      <c r="AS695" s="42"/>
      <c r="AT695" s="42"/>
      <c r="AU695" s="42"/>
      <c r="AV695" s="42"/>
      <c r="AW695" s="42"/>
      <c r="AX695" s="42"/>
      <c r="AY695" s="42"/>
      <c r="AZ695" s="42"/>
      <c r="BA695" s="42"/>
      <c r="BB695" s="42"/>
    </row>
    <row r="696" spans="1:54" ht="13">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c r="AM696" s="42"/>
      <c r="AN696" s="42"/>
      <c r="AO696" s="42"/>
      <c r="AP696" s="42"/>
      <c r="AQ696" s="42"/>
      <c r="AR696" s="42"/>
      <c r="AS696" s="42"/>
      <c r="AT696" s="42"/>
      <c r="AU696" s="42"/>
      <c r="AV696" s="42"/>
      <c r="AW696" s="42"/>
      <c r="AX696" s="42"/>
      <c r="AY696" s="42"/>
      <c r="AZ696" s="42"/>
      <c r="BA696" s="42"/>
      <c r="BB696" s="42"/>
    </row>
    <row r="697" spans="1:54" ht="13">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c r="AM697" s="42"/>
      <c r="AN697" s="42"/>
      <c r="AO697" s="42"/>
      <c r="AP697" s="42"/>
      <c r="AQ697" s="42"/>
      <c r="AR697" s="42"/>
      <c r="AS697" s="42"/>
      <c r="AT697" s="42"/>
      <c r="AU697" s="42"/>
      <c r="AV697" s="42"/>
      <c r="AW697" s="42"/>
      <c r="AX697" s="42"/>
      <c r="AY697" s="42"/>
      <c r="AZ697" s="42"/>
      <c r="BA697" s="42"/>
      <c r="BB697" s="42"/>
    </row>
    <row r="698" spans="1:54" ht="13">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c r="AM698" s="42"/>
      <c r="AN698" s="42"/>
      <c r="AO698" s="42"/>
      <c r="AP698" s="42"/>
      <c r="AQ698" s="42"/>
      <c r="AR698" s="42"/>
      <c r="AS698" s="42"/>
      <c r="AT698" s="42"/>
      <c r="AU698" s="42"/>
      <c r="AV698" s="42"/>
      <c r="AW698" s="42"/>
      <c r="AX698" s="42"/>
      <c r="AY698" s="42"/>
      <c r="AZ698" s="42"/>
      <c r="BA698" s="42"/>
      <c r="BB698" s="42"/>
    </row>
    <row r="699" spans="1:54" ht="13">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c r="AM699" s="42"/>
      <c r="AN699" s="42"/>
      <c r="AO699" s="42"/>
      <c r="AP699" s="42"/>
      <c r="AQ699" s="42"/>
      <c r="AR699" s="42"/>
      <c r="AS699" s="42"/>
      <c r="AT699" s="42"/>
      <c r="AU699" s="42"/>
      <c r="AV699" s="42"/>
      <c r="AW699" s="42"/>
      <c r="AX699" s="42"/>
      <c r="AY699" s="42"/>
      <c r="AZ699" s="42"/>
      <c r="BA699" s="42"/>
      <c r="BB699" s="42"/>
    </row>
    <row r="700" spans="1:54" ht="13">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c r="AM700" s="42"/>
      <c r="AN700" s="42"/>
      <c r="AO700" s="42"/>
      <c r="AP700" s="42"/>
      <c r="AQ700" s="42"/>
      <c r="AR700" s="42"/>
      <c r="AS700" s="42"/>
      <c r="AT700" s="42"/>
      <c r="AU700" s="42"/>
      <c r="AV700" s="42"/>
      <c r="AW700" s="42"/>
      <c r="AX700" s="42"/>
      <c r="AY700" s="42"/>
      <c r="AZ700" s="42"/>
      <c r="BA700" s="42"/>
      <c r="BB700" s="42"/>
    </row>
    <row r="701" spans="1:54" ht="13">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c r="AM701" s="42"/>
      <c r="AN701" s="42"/>
      <c r="AO701" s="42"/>
      <c r="AP701" s="42"/>
      <c r="AQ701" s="42"/>
      <c r="AR701" s="42"/>
      <c r="AS701" s="42"/>
      <c r="AT701" s="42"/>
      <c r="AU701" s="42"/>
      <c r="AV701" s="42"/>
      <c r="AW701" s="42"/>
      <c r="AX701" s="42"/>
      <c r="AY701" s="42"/>
      <c r="AZ701" s="42"/>
      <c r="BA701" s="42"/>
      <c r="BB701" s="42"/>
    </row>
    <row r="702" spans="1:54" ht="13">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c r="AM702" s="42"/>
      <c r="AN702" s="42"/>
      <c r="AO702" s="42"/>
      <c r="AP702" s="42"/>
      <c r="AQ702" s="42"/>
      <c r="AR702" s="42"/>
      <c r="AS702" s="42"/>
      <c r="AT702" s="42"/>
      <c r="AU702" s="42"/>
      <c r="AV702" s="42"/>
      <c r="AW702" s="42"/>
      <c r="AX702" s="42"/>
      <c r="AY702" s="42"/>
      <c r="AZ702" s="42"/>
      <c r="BA702" s="42"/>
      <c r="BB702" s="42"/>
    </row>
    <row r="703" spans="1:54" ht="1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c r="AM703" s="42"/>
      <c r="AN703" s="42"/>
      <c r="AO703" s="42"/>
      <c r="AP703" s="42"/>
      <c r="AQ703" s="42"/>
      <c r="AR703" s="42"/>
      <c r="AS703" s="42"/>
      <c r="AT703" s="42"/>
      <c r="AU703" s="42"/>
      <c r="AV703" s="42"/>
      <c r="AW703" s="42"/>
      <c r="AX703" s="42"/>
      <c r="AY703" s="42"/>
      <c r="AZ703" s="42"/>
      <c r="BA703" s="42"/>
      <c r="BB703" s="42"/>
    </row>
    <row r="704" spans="1:54" ht="13">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c r="AM704" s="42"/>
      <c r="AN704" s="42"/>
      <c r="AO704" s="42"/>
      <c r="AP704" s="42"/>
      <c r="AQ704" s="42"/>
      <c r="AR704" s="42"/>
      <c r="AS704" s="42"/>
      <c r="AT704" s="42"/>
      <c r="AU704" s="42"/>
      <c r="AV704" s="42"/>
      <c r="AW704" s="42"/>
      <c r="AX704" s="42"/>
      <c r="AY704" s="42"/>
      <c r="AZ704" s="42"/>
      <c r="BA704" s="42"/>
      <c r="BB704" s="42"/>
    </row>
    <row r="705" spans="1:54" ht="13">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c r="AM705" s="42"/>
      <c r="AN705" s="42"/>
      <c r="AO705" s="42"/>
      <c r="AP705" s="42"/>
      <c r="AQ705" s="42"/>
      <c r="AR705" s="42"/>
      <c r="AS705" s="42"/>
      <c r="AT705" s="42"/>
      <c r="AU705" s="42"/>
      <c r="AV705" s="42"/>
      <c r="AW705" s="42"/>
      <c r="AX705" s="42"/>
      <c r="AY705" s="42"/>
      <c r="AZ705" s="42"/>
      <c r="BA705" s="42"/>
      <c r="BB705" s="42"/>
    </row>
    <row r="706" spans="1:54" ht="13">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c r="AM706" s="42"/>
      <c r="AN706" s="42"/>
      <c r="AO706" s="42"/>
      <c r="AP706" s="42"/>
      <c r="AQ706" s="42"/>
      <c r="AR706" s="42"/>
      <c r="AS706" s="42"/>
      <c r="AT706" s="42"/>
      <c r="AU706" s="42"/>
      <c r="AV706" s="42"/>
      <c r="AW706" s="42"/>
      <c r="AX706" s="42"/>
      <c r="AY706" s="42"/>
      <c r="AZ706" s="42"/>
      <c r="BA706" s="42"/>
      <c r="BB706" s="42"/>
    </row>
    <row r="707" spans="1:54" ht="13">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c r="AM707" s="42"/>
      <c r="AN707" s="42"/>
      <c r="AO707" s="42"/>
      <c r="AP707" s="42"/>
      <c r="AQ707" s="42"/>
      <c r="AR707" s="42"/>
      <c r="AS707" s="42"/>
      <c r="AT707" s="42"/>
      <c r="AU707" s="42"/>
      <c r="AV707" s="42"/>
      <c r="AW707" s="42"/>
      <c r="AX707" s="42"/>
      <c r="AY707" s="42"/>
      <c r="AZ707" s="42"/>
      <c r="BA707" s="42"/>
      <c r="BB707" s="42"/>
    </row>
    <row r="708" spans="1:54" ht="13">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c r="AM708" s="42"/>
      <c r="AN708" s="42"/>
      <c r="AO708" s="42"/>
      <c r="AP708" s="42"/>
      <c r="AQ708" s="42"/>
      <c r="AR708" s="42"/>
      <c r="AS708" s="42"/>
      <c r="AT708" s="42"/>
      <c r="AU708" s="42"/>
      <c r="AV708" s="42"/>
      <c r="AW708" s="42"/>
      <c r="AX708" s="42"/>
      <c r="AY708" s="42"/>
      <c r="AZ708" s="42"/>
      <c r="BA708" s="42"/>
      <c r="BB708" s="42"/>
    </row>
    <row r="709" spans="1:54" ht="13">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c r="AM709" s="42"/>
      <c r="AN709" s="42"/>
      <c r="AO709" s="42"/>
      <c r="AP709" s="42"/>
      <c r="AQ709" s="42"/>
      <c r="AR709" s="42"/>
      <c r="AS709" s="42"/>
      <c r="AT709" s="42"/>
      <c r="AU709" s="42"/>
      <c r="AV709" s="42"/>
      <c r="AW709" s="42"/>
      <c r="AX709" s="42"/>
      <c r="AY709" s="42"/>
      <c r="AZ709" s="42"/>
      <c r="BA709" s="42"/>
      <c r="BB709" s="42"/>
    </row>
    <row r="710" spans="1:54" ht="13">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c r="AM710" s="42"/>
      <c r="AN710" s="42"/>
      <c r="AO710" s="42"/>
      <c r="AP710" s="42"/>
      <c r="AQ710" s="42"/>
      <c r="AR710" s="42"/>
      <c r="AS710" s="42"/>
      <c r="AT710" s="42"/>
      <c r="AU710" s="42"/>
      <c r="AV710" s="42"/>
      <c r="AW710" s="42"/>
      <c r="AX710" s="42"/>
      <c r="AY710" s="42"/>
      <c r="AZ710" s="42"/>
      <c r="BA710" s="42"/>
      <c r="BB710" s="42"/>
    </row>
    <row r="711" spans="1:54" ht="13">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c r="AM711" s="42"/>
      <c r="AN711" s="42"/>
      <c r="AO711" s="42"/>
      <c r="AP711" s="42"/>
      <c r="AQ711" s="42"/>
      <c r="AR711" s="42"/>
      <c r="AS711" s="42"/>
      <c r="AT711" s="42"/>
      <c r="AU711" s="42"/>
      <c r="AV711" s="42"/>
      <c r="AW711" s="42"/>
      <c r="AX711" s="42"/>
      <c r="AY711" s="42"/>
      <c r="AZ711" s="42"/>
      <c r="BA711" s="42"/>
      <c r="BB711" s="42"/>
    </row>
    <row r="712" spans="1:54" ht="13">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c r="AM712" s="42"/>
      <c r="AN712" s="42"/>
      <c r="AO712" s="42"/>
      <c r="AP712" s="42"/>
      <c r="AQ712" s="42"/>
      <c r="AR712" s="42"/>
      <c r="AS712" s="42"/>
      <c r="AT712" s="42"/>
      <c r="AU712" s="42"/>
      <c r="AV712" s="42"/>
      <c r="AW712" s="42"/>
      <c r="AX712" s="42"/>
      <c r="AY712" s="42"/>
      <c r="AZ712" s="42"/>
      <c r="BA712" s="42"/>
      <c r="BB712" s="42"/>
    </row>
    <row r="713" spans="1:54" ht="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c r="AM713" s="42"/>
      <c r="AN713" s="42"/>
      <c r="AO713" s="42"/>
      <c r="AP713" s="42"/>
      <c r="AQ713" s="42"/>
      <c r="AR713" s="42"/>
      <c r="AS713" s="42"/>
      <c r="AT713" s="42"/>
      <c r="AU713" s="42"/>
      <c r="AV713" s="42"/>
      <c r="AW713" s="42"/>
      <c r="AX713" s="42"/>
      <c r="AY713" s="42"/>
      <c r="AZ713" s="42"/>
      <c r="BA713" s="42"/>
      <c r="BB713" s="42"/>
    </row>
    <row r="714" spans="1:54" ht="13">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c r="AM714" s="42"/>
      <c r="AN714" s="42"/>
      <c r="AO714" s="42"/>
      <c r="AP714" s="42"/>
      <c r="AQ714" s="42"/>
      <c r="AR714" s="42"/>
      <c r="AS714" s="42"/>
      <c r="AT714" s="42"/>
      <c r="AU714" s="42"/>
      <c r="AV714" s="42"/>
      <c r="AW714" s="42"/>
      <c r="AX714" s="42"/>
      <c r="AY714" s="42"/>
      <c r="AZ714" s="42"/>
      <c r="BA714" s="42"/>
      <c r="BB714" s="42"/>
    </row>
    <row r="715" spans="1:54" ht="13">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c r="AM715" s="42"/>
      <c r="AN715" s="42"/>
      <c r="AO715" s="42"/>
      <c r="AP715" s="42"/>
      <c r="AQ715" s="42"/>
      <c r="AR715" s="42"/>
      <c r="AS715" s="42"/>
      <c r="AT715" s="42"/>
      <c r="AU715" s="42"/>
      <c r="AV715" s="42"/>
      <c r="AW715" s="42"/>
      <c r="AX715" s="42"/>
      <c r="AY715" s="42"/>
      <c r="AZ715" s="42"/>
      <c r="BA715" s="42"/>
      <c r="BB715" s="42"/>
    </row>
    <row r="716" spans="1:54" ht="13">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c r="AM716" s="42"/>
      <c r="AN716" s="42"/>
      <c r="AO716" s="42"/>
      <c r="AP716" s="42"/>
      <c r="AQ716" s="42"/>
      <c r="AR716" s="42"/>
      <c r="AS716" s="42"/>
      <c r="AT716" s="42"/>
      <c r="AU716" s="42"/>
      <c r="AV716" s="42"/>
      <c r="AW716" s="42"/>
      <c r="AX716" s="42"/>
      <c r="AY716" s="42"/>
      <c r="AZ716" s="42"/>
      <c r="BA716" s="42"/>
      <c r="BB716" s="42"/>
    </row>
    <row r="717" spans="1:54" ht="13">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c r="AM717" s="42"/>
      <c r="AN717" s="42"/>
      <c r="AO717" s="42"/>
      <c r="AP717" s="42"/>
      <c r="AQ717" s="42"/>
      <c r="AR717" s="42"/>
      <c r="AS717" s="42"/>
      <c r="AT717" s="42"/>
      <c r="AU717" s="42"/>
      <c r="AV717" s="42"/>
      <c r="AW717" s="42"/>
      <c r="AX717" s="42"/>
      <c r="AY717" s="42"/>
      <c r="AZ717" s="42"/>
      <c r="BA717" s="42"/>
      <c r="BB717" s="42"/>
    </row>
    <row r="718" spans="1:54" ht="13">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c r="AM718" s="42"/>
      <c r="AN718" s="42"/>
      <c r="AO718" s="42"/>
      <c r="AP718" s="42"/>
      <c r="AQ718" s="42"/>
      <c r="AR718" s="42"/>
      <c r="AS718" s="42"/>
      <c r="AT718" s="42"/>
      <c r="AU718" s="42"/>
      <c r="AV718" s="42"/>
      <c r="AW718" s="42"/>
      <c r="AX718" s="42"/>
      <c r="AY718" s="42"/>
      <c r="AZ718" s="42"/>
      <c r="BA718" s="42"/>
      <c r="BB718" s="42"/>
    </row>
    <row r="719" spans="1:54" ht="13">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c r="AM719" s="42"/>
      <c r="AN719" s="42"/>
      <c r="AO719" s="42"/>
      <c r="AP719" s="42"/>
      <c r="AQ719" s="42"/>
      <c r="AR719" s="42"/>
      <c r="AS719" s="42"/>
      <c r="AT719" s="42"/>
      <c r="AU719" s="42"/>
      <c r="AV719" s="42"/>
      <c r="AW719" s="42"/>
      <c r="AX719" s="42"/>
      <c r="AY719" s="42"/>
      <c r="AZ719" s="42"/>
      <c r="BA719" s="42"/>
      <c r="BB719" s="42"/>
    </row>
    <row r="720" spans="1:54" ht="13">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c r="AM720" s="42"/>
      <c r="AN720" s="42"/>
      <c r="AO720" s="42"/>
      <c r="AP720" s="42"/>
      <c r="AQ720" s="42"/>
      <c r="AR720" s="42"/>
      <c r="AS720" s="42"/>
      <c r="AT720" s="42"/>
      <c r="AU720" s="42"/>
      <c r="AV720" s="42"/>
      <c r="AW720" s="42"/>
      <c r="AX720" s="42"/>
      <c r="AY720" s="42"/>
      <c r="AZ720" s="42"/>
      <c r="BA720" s="42"/>
      <c r="BB720" s="42"/>
    </row>
    <row r="721" spans="1:54" ht="13">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c r="AM721" s="42"/>
      <c r="AN721" s="42"/>
      <c r="AO721" s="42"/>
      <c r="AP721" s="42"/>
      <c r="AQ721" s="42"/>
      <c r="AR721" s="42"/>
      <c r="AS721" s="42"/>
      <c r="AT721" s="42"/>
      <c r="AU721" s="42"/>
      <c r="AV721" s="42"/>
      <c r="AW721" s="42"/>
      <c r="AX721" s="42"/>
      <c r="AY721" s="42"/>
      <c r="AZ721" s="42"/>
      <c r="BA721" s="42"/>
      <c r="BB721" s="42"/>
    </row>
    <row r="722" spans="1:54" ht="13">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c r="AM722" s="42"/>
      <c r="AN722" s="42"/>
      <c r="AO722" s="42"/>
      <c r="AP722" s="42"/>
      <c r="AQ722" s="42"/>
      <c r="AR722" s="42"/>
      <c r="AS722" s="42"/>
      <c r="AT722" s="42"/>
      <c r="AU722" s="42"/>
      <c r="AV722" s="42"/>
      <c r="AW722" s="42"/>
      <c r="AX722" s="42"/>
      <c r="AY722" s="42"/>
      <c r="AZ722" s="42"/>
      <c r="BA722" s="42"/>
      <c r="BB722" s="42"/>
    </row>
    <row r="723" spans="1:54" ht="1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c r="AM723" s="42"/>
      <c r="AN723" s="42"/>
      <c r="AO723" s="42"/>
      <c r="AP723" s="42"/>
      <c r="AQ723" s="42"/>
      <c r="AR723" s="42"/>
      <c r="AS723" s="42"/>
      <c r="AT723" s="42"/>
      <c r="AU723" s="42"/>
      <c r="AV723" s="42"/>
      <c r="AW723" s="42"/>
      <c r="AX723" s="42"/>
      <c r="AY723" s="42"/>
      <c r="AZ723" s="42"/>
      <c r="BA723" s="42"/>
      <c r="BB723" s="42"/>
    </row>
    <row r="724" spans="1:54" ht="13">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c r="AM724" s="42"/>
      <c r="AN724" s="42"/>
      <c r="AO724" s="42"/>
      <c r="AP724" s="42"/>
      <c r="AQ724" s="42"/>
      <c r="AR724" s="42"/>
      <c r="AS724" s="42"/>
      <c r="AT724" s="42"/>
      <c r="AU724" s="42"/>
      <c r="AV724" s="42"/>
      <c r="AW724" s="42"/>
      <c r="AX724" s="42"/>
      <c r="AY724" s="42"/>
      <c r="AZ724" s="42"/>
      <c r="BA724" s="42"/>
      <c r="BB724" s="42"/>
    </row>
    <row r="725" spans="1:54" ht="13">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c r="AM725" s="42"/>
      <c r="AN725" s="42"/>
      <c r="AO725" s="42"/>
      <c r="AP725" s="42"/>
      <c r="AQ725" s="42"/>
      <c r="AR725" s="42"/>
      <c r="AS725" s="42"/>
      <c r="AT725" s="42"/>
      <c r="AU725" s="42"/>
      <c r="AV725" s="42"/>
      <c r="AW725" s="42"/>
      <c r="AX725" s="42"/>
      <c r="AY725" s="42"/>
      <c r="AZ725" s="42"/>
      <c r="BA725" s="42"/>
      <c r="BB725" s="42"/>
    </row>
    <row r="726" spans="1:54" ht="13">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c r="AM726" s="42"/>
      <c r="AN726" s="42"/>
      <c r="AO726" s="42"/>
      <c r="AP726" s="42"/>
      <c r="AQ726" s="42"/>
      <c r="AR726" s="42"/>
      <c r="AS726" s="42"/>
      <c r="AT726" s="42"/>
      <c r="AU726" s="42"/>
      <c r="AV726" s="42"/>
      <c r="AW726" s="42"/>
      <c r="AX726" s="42"/>
      <c r="AY726" s="42"/>
      <c r="AZ726" s="42"/>
      <c r="BA726" s="42"/>
      <c r="BB726" s="42"/>
    </row>
    <row r="727" spans="1:54" ht="13">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c r="AM727" s="42"/>
      <c r="AN727" s="42"/>
      <c r="AO727" s="42"/>
      <c r="AP727" s="42"/>
      <c r="AQ727" s="42"/>
      <c r="AR727" s="42"/>
      <c r="AS727" s="42"/>
      <c r="AT727" s="42"/>
      <c r="AU727" s="42"/>
      <c r="AV727" s="42"/>
      <c r="AW727" s="42"/>
      <c r="AX727" s="42"/>
      <c r="AY727" s="42"/>
      <c r="AZ727" s="42"/>
      <c r="BA727" s="42"/>
      <c r="BB727" s="42"/>
    </row>
    <row r="728" spans="1:54" ht="13">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c r="AM728" s="42"/>
      <c r="AN728" s="42"/>
      <c r="AO728" s="42"/>
      <c r="AP728" s="42"/>
      <c r="AQ728" s="42"/>
      <c r="AR728" s="42"/>
      <c r="AS728" s="42"/>
      <c r="AT728" s="42"/>
      <c r="AU728" s="42"/>
      <c r="AV728" s="42"/>
      <c r="AW728" s="42"/>
      <c r="AX728" s="42"/>
      <c r="AY728" s="42"/>
      <c r="AZ728" s="42"/>
      <c r="BA728" s="42"/>
      <c r="BB728" s="42"/>
    </row>
    <row r="729" spans="1:54" ht="13">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c r="AM729" s="42"/>
      <c r="AN729" s="42"/>
      <c r="AO729" s="42"/>
      <c r="AP729" s="42"/>
      <c r="AQ729" s="42"/>
      <c r="AR729" s="42"/>
      <c r="AS729" s="42"/>
      <c r="AT729" s="42"/>
      <c r="AU729" s="42"/>
      <c r="AV729" s="42"/>
      <c r="AW729" s="42"/>
      <c r="AX729" s="42"/>
      <c r="AY729" s="42"/>
      <c r="AZ729" s="42"/>
      <c r="BA729" s="42"/>
      <c r="BB729" s="42"/>
    </row>
    <row r="730" spans="1:54" ht="13">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c r="AM730" s="42"/>
      <c r="AN730" s="42"/>
      <c r="AO730" s="42"/>
      <c r="AP730" s="42"/>
      <c r="AQ730" s="42"/>
      <c r="AR730" s="42"/>
      <c r="AS730" s="42"/>
      <c r="AT730" s="42"/>
      <c r="AU730" s="42"/>
      <c r="AV730" s="42"/>
      <c r="AW730" s="42"/>
      <c r="AX730" s="42"/>
      <c r="AY730" s="42"/>
      <c r="AZ730" s="42"/>
      <c r="BA730" s="42"/>
      <c r="BB730" s="42"/>
    </row>
    <row r="731" spans="1:54" ht="13">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c r="AM731" s="42"/>
      <c r="AN731" s="42"/>
      <c r="AO731" s="42"/>
      <c r="AP731" s="42"/>
      <c r="AQ731" s="42"/>
      <c r="AR731" s="42"/>
      <c r="AS731" s="42"/>
      <c r="AT731" s="42"/>
      <c r="AU731" s="42"/>
      <c r="AV731" s="42"/>
      <c r="AW731" s="42"/>
      <c r="AX731" s="42"/>
      <c r="AY731" s="42"/>
      <c r="AZ731" s="42"/>
      <c r="BA731" s="42"/>
      <c r="BB731" s="42"/>
    </row>
    <row r="732" spans="1:54" ht="13">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c r="AM732" s="42"/>
      <c r="AN732" s="42"/>
      <c r="AO732" s="42"/>
      <c r="AP732" s="42"/>
      <c r="AQ732" s="42"/>
      <c r="AR732" s="42"/>
      <c r="AS732" s="42"/>
      <c r="AT732" s="42"/>
      <c r="AU732" s="42"/>
      <c r="AV732" s="42"/>
      <c r="AW732" s="42"/>
      <c r="AX732" s="42"/>
      <c r="AY732" s="42"/>
      <c r="AZ732" s="42"/>
      <c r="BA732" s="42"/>
      <c r="BB732" s="42"/>
    </row>
    <row r="733" spans="1:54" ht="1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c r="AM733" s="42"/>
      <c r="AN733" s="42"/>
      <c r="AO733" s="42"/>
      <c r="AP733" s="42"/>
      <c r="AQ733" s="42"/>
      <c r="AR733" s="42"/>
      <c r="AS733" s="42"/>
      <c r="AT733" s="42"/>
      <c r="AU733" s="42"/>
      <c r="AV733" s="42"/>
      <c r="AW733" s="42"/>
      <c r="AX733" s="42"/>
      <c r="AY733" s="42"/>
      <c r="AZ733" s="42"/>
      <c r="BA733" s="42"/>
      <c r="BB733" s="42"/>
    </row>
    <row r="734" spans="1:54" ht="13">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c r="AM734" s="42"/>
      <c r="AN734" s="42"/>
      <c r="AO734" s="42"/>
      <c r="AP734" s="42"/>
      <c r="AQ734" s="42"/>
      <c r="AR734" s="42"/>
      <c r="AS734" s="42"/>
      <c r="AT734" s="42"/>
      <c r="AU734" s="42"/>
      <c r="AV734" s="42"/>
      <c r="AW734" s="42"/>
      <c r="AX734" s="42"/>
      <c r="AY734" s="42"/>
      <c r="AZ734" s="42"/>
      <c r="BA734" s="42"/>
      <c r="BB734" s="42"/>
    </row>
    <row r="735" spans="1:54" ht="13">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c r="AM735" s="42"/>
      <c r="AN735" s="42"/>
      <c r="AO735" s="42"/>
      <c r="AP735" s="42"/>
      <c r="AQ735" s="42"/>
      <c r="AR735" s="42"/>
      <c r="AS735" s="42"/>
      <c r="AT735" s="42"/>
      <c r="AU735" s="42"/>
      <c r="AV735" s="42"/>
      <c r="AW735" s="42"/>
      <c r="AX735" s="42"/>
      <c r="AY735" s="42"/>
      <c r="AZ735" s="42"/>
      <c r="BA735" s="42"/>
      <c r="BB735" s="42"/>
    </row>
    <row r="736" spans="1:54" ht="13">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c r="AM736" s="42"/>
      <c r="AN736" s="42"/>
      <c r="AO736" s="42"/>
      <c r="AP736" s="42"/>
      <c r="AQ736" s="42"/>
      <c r="AR736" s="42"/>
      <c r="AS736" s="42"/>
      <c r="AT736" s="42"/>
      <c r="AU736" s="42"/>
      <c r="AV736" s="42"/>
      <c r="AW736" s="42"/>
      <c r="AX736" s="42"/>
      <c r="AY736" s="42"/>
      <c r="AZ736" s="42"/>
      <c r="BA736" s="42"/>
      <c r="BB736" s="42"/>
    </row>
    <row r="737" spans="1:54" ht="13">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c r="AM737" s="42"/>
      <c r="AN737" s="42"/>
      <c r="AO737" s="42"/>
      <c r="AP737" s="42"/>
      <c r="AQ737" s="42"/>
      <c r="AR737" s="42"/>
      <c r="AS737" s="42"/>
      <c r="AT737" s="42"/>
      <c r="AU737" s="42"/>
      <c r="AV737" s="42"/>
      <c r="AW737" s="42"/>
      <c r="AX737" s="42"/>
      <c r="AY737" s="42"/>
      <c r="AZ737" s="42"/>
      <c r="BA737" s="42"/>
      <c r="BB737" s="42"/>
    </row>
    <row r="738" spans="1:54" ht="13">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c r="AM738" s="42"/>
      <c r="AN738" s="42"/>
      <c r="AO738" s="42"/>
      <c r="AP738" s="42"/>
      <c r="AQ738" s="42"/>
      <c r="AR738" s="42"/>
      <c r="AS738" s="42"/>
      <c r="AT738" s="42"/>
      <c r="AU738" s="42"/>
      <c r="AV738" s="42"/>
      <c r="AW738" s="42"/>
      <c r="AX738" s="42"/>
      <c r="AY738" s="42"/>
      <c r="AZ738" s="42"/>
      <c r="BA738" s="42"/>
      <c r="BB738" s="42"/>
    </row>
    <row r="739" spans="1:54" ht="13">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c r="AM739" s="42"/>
      <c r="AN739" s="42"/>
      <c r="AO739" s="42"/>
      <c r="AP739" s="42"/>
      <c r="AQ739" s="42"/>
      <c r="AR739" s="42"/>
      <c r="AS739" s="42"/>
      <c r="AT739" s="42"/>
      <c r="AU739" s="42"/>
      <c r="AV739" s="42"/>
      <c r="AW739" s="42"/>
      <c r="AX739" s="42"/>
      <c r="AY739" s="42"/>
      <c r="AZ739" s="42"/>
      <c r="BA739" s="42"/>
      <c r="BB739" s="42"/>
    </row>
    <row r="740" spans="1:54" ht="13">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c r="AM740" s="42"/>
      <c r="AN740" s="42"/>
      <c r="AO740" s="42"/>
      <c r="AP740" s="42"/>
      <c r="AQ740" s="42"/>
      <c r="AR740" s="42"/>
      <c r="AS740" s="42"/>
      <c r="AT740" s="42"/>
      <c r="AU740" s="42"/>
      <c r="AV740" s="42"/>
      <c r="AW740" s="42"/>
      <c r="AX740" s="42"/>
      <c r="AY740" s="42"/>
      <c r="AZ740" s="42"/>
      <c r="BA740" s="42"/>
      <c r="BB740" s="42"/>
    </row>
    <row r="741" spans="1:54" ht="13">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c r="AM741" s="42"/>
      <c r="AN741" s="42"/>
      <c r="AO741" s="42"/>
      <c r="AP741" s="42"/>
      <c r="AQ741" s="42"/>
      <c r="AR741" s="42"/>
      <c r="AS741" s="42"/>
      <c r="AT741" s="42"/>
      <c r="AU741" s="42"/>
      <c r="AV741" s="42"/>
      <c r="AW741" s="42"/>
      <c r="AX741" s="42"/>
      <c r="AY741" s="42"/>
      <c r="AZ741" s="42"/>
      <c r="BA741" s="42"/>
      <c r="BB741" s="42"/>
    </row>
    <row r="742" spans="1:54" ht="13">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c r="AM742" s="42"/>
      <c r="AN742" s="42"/>
      <c r="AO742" s="42"/>
      <c r="AP742" s="42"/>
      <c r="AQ742" s="42"/>
      <c r="AR742" s="42"/>
      <c r="AS742" s="42"/>
      <c r="AT742" s="42"/>
      <c r="AU742" s="42"/>
      <c r="AV742" s="42"/>
      <c r="AW742" s="42"/>
      <c r="AX742" s="42"/>
      <c r="AY742" s="42"/>
      <c r="AZ742" s="42"/>
      <c r="BA742" s="42"/>
      <c r="BB742" s="42"/>
    </row>
    <row r="743" spans="1:54" ht="1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c r="AM743" s="42"/>
      <c r="AN743" s="42"/>
      <c r="AO743" s="42"/>
      <c r="AP743" s="42"/>
      <c r="AQ743" s="42"/>
      <c r="AR743" s="42"/>
      <c r="AS743" s="42"/>
      <c r="AT743" s="42"/>
      <c r="AU743" s="42"/>
      <c r="AV743" s="42"/>
      <c r="AW743" s="42"/>
      <c r="AX743" s="42"/>
      <c r="AY743" s="42"/>
      <c r="AZ743" s="42"/>
      <c r="BA743" s="42"/>
      <c r="BB743" s="42"/>
    </row>
    <row r="744" spans="1:54" ht="13">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c r="AM744" s="42"/>
      <c r="AN744" s="42"/>
      <c r="AO744" s="42"/>
      <c r="AP744" s="42"/>
      <c r="AQ744" s="42"/>
      <c r="AR744" s="42"/>
      <c r="AS744" s="42"/>
      <c r="AT744" s="42"/>
      <c r="AU744" s="42"/>
      <c r="AV744" s="42"/>
      <c r="AW744" s="42"/>
      <c r="AX744" s="42"/>
      <c r="AY744" s="42"/>
      <c r="AZ744" s="42"/>
      <c r="BA744" s="42"/>
      <c r="BB744" s="42"/>
    </row>
    <row r="745" spans="1:54" ht="13">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c r="AM745" s="42"/>
      <c r="AN745" s="42"/>
      <c r="AO745" s="42"/>
      <c r="AP745" s="42"/>
      <c r="AQ745" s="42"/>
      <c r="AR745" s="42"/>
      <c r="AS745" s="42"/>
      <c r="AT745" s="42"/>
      <c r="AU745" s="42"/>
      <c r="AV745" s="42"/>
      <c r="AW745" s="42"/>
      <c r="AX745" s="42"/>
      <c r="AY745" s="42"/>
      <c r="AZ745" s="42"/>
      <c r="BA745" s="42"/>
      <c r="BB745" s="42"/>
    </row>
    <row r="746" spans="1:54" ht="13">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c r="AM746" s="42"/>
      <c r="AN746" s="42"/>
      <c r="AO746" s="42"/>
      <c r="AP746" s="42"/>
      <c r="AQ746" s="42"/>
      <c r="AR746" s="42"/>
      <c r="AS746" s="42"/>
      <c r="AT746" s="42"/>
      <c r="AU746" s="42"/>
      <c r="AV746" s="42"/>
      <c r="AW746" s="42"/>
      <c r="AX746" s="42"/>
      <c r="AY746" s="42"/>
      <c r="AZ746" s="42"/>
      <c r="BA746" s="42"/>
      <c r="BB746" s="42"/>
    </row>
    <row r="747" spans="1:54" ht="13">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c r="AM747" s="42"/>
      <c r="AN747" s="42"/>
      <c r="AO747" s="42"/>
      <c r="AP747" s="42"/>
      <c r="AQ747" s="42"/>
      <c r="AR747" s="42"/>
      <c r="AS747" s="42"/>
      <c r="AT747" s="42"/>
      <c r="AU747" s="42"/>
      <c r="AV747" s="42"/>
      <c r="AW747" s="42"/>
      <c r="AX747" s="42"/>
      <c r="AY747" s="42"/>
      <c r="AZ747" s="42"/>
      <c r="BA747" s="42"/>
      <c r="BB747" s="42"/>
    </row>
    <row r="748" spans="1:54" ht="13">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c r="AM748" s="42"/>
      <c r="AN748" s="42"/>
      <c r="AO748" s="42"/>
      <c r="AP748" s="42"/>
      <c r="AQ748" s="42"/>
      <c r="AR748" s="42"/>
      <c r="AS748" s="42"/>
      <c r="AT748" s="42"/>
      <c r="AU748" s="42"/>
      <c r="AV748" s="42"/>
      <c r="AW748" s="42"/>
      <c r="AX748" s="42"/>
      <c r="AY748" s="42"/>
      <c r="AZ748" s="42"/>
      <c r="BA748" s="42"/>
      <c r="BB748" s="42"/>
    </row>
    <row r="749" spans="1:54" ht="13">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c r="AM749" s="42"/>
      <c r="AN749" s="42"/>
      <c r="AO749" s="42"/>
      <c r="AP749" s="42"/>
      <c r="AQ749" s="42"/>
      <c r="AR749" s="42"/>
      <c r="AS749" s="42"/>
      <c r="AT749" s="42"/>
      <c r="AU749" s="42"/>
      <c r="AV749" s="42"/>
      <c r="AW749" s="42"/>
      <c r="AX749" s="42"/>
      <c r="AY749" s="42"/>
      <c r="AZ749" s="42"/>
      <c r="BA749" s="42"/>
      <c r="BB749" s="42"/>
    </row>
    <row r="750" spans="1:54" ht="13">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c r="AM750" s="42"/>
      <c r="AN750" s="42"/>
      <c r="AO750" s="42"/>
      <c r="AP750" s="42"/>
      <c r="AQ750" s="42"/>
      <c r="AR750" s="42"/>
      <c r="AS750" s="42"/>
      <c r="AT750" s="42"/>
      <c r="AU750" s="42"/>
      <c r="AV750" s="42"/>
      <c r="AW750" s="42"/>
      <c r="AX750" s="42"/>
      <c r="AY750" s="42"/>
      <c r="AZ750" s="42"/>
      <c r="BA750" s="42"/>
      <c r="BB750" s="42"/>
    </row>
    <row r="751" spans="1:54" ht="13">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c r="AM751" s="42"/>
      <c r="AN751" s="42"/>
      <c r="AO751" s="42"/>
      <c r="AP751" s="42"/>
      <c r="AQ751" s="42"/>
      <c r="AR751" s="42"/>
      <c r="AS751" s="42"/>
      <c r="AT751" s="42"/>
      <c r="AU751" s="42"/>
      <c r="AV751" s="42"/>
      <c r="AW751" s="42"/>
      <c r="AX751" s="42"/>
      <c r="AY751" s="42"/>
      <c r="AZ751" s="42"/>
      <c r="BA751" s="42"/>
      <c r="BB751" s="42"/>
    </row>
    <row r="752" spans="1:54" ht="13">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c r="AM752" s="42"/>
      <c r="AN752" s="42"/>
      <c r="AO752" s="42"/>
      <c r="AP752" s="42"/>
      <c r="AQ752" s="42"/>
      <c r="AR752" s="42"/>
      <c r="AS752" s="42"/>
      <c r="AT752" s="42"/>
      <c r="AU752" s="42"/>
      <c r="AV752" s="42"/>
      <c r="AW752" s="42"/>
      <c r="AX752" s="42"/>
      <c r="AY752" s="42"/>
      <c r="AZ752" s="42"/>
      <c r="BA752" s="42"/>
      <c r="BB752" s="42"/>
    </row>
    <row r="753" spans="1:54" ht="1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c r="AM753" s="42"/>
      <c r="AN753" s="42"/>
      <c r="AO753" s="42"/>
      <c r="AP753" s="42"/>
      <c r="AQ753" s="42"/>
      <c r="AR753" s="42"/>
      <c r="AS753" s="42"/>
      <c r="AT753" s="42"/>
      <c r="AU753" s="42"/>
      <c r="AV753" s="42"/>
      <c r="AW753" s="42"/>
      <c r="AX753" s="42"/>
      <c r="AY753" s="42"/>
      <c r="AZ753" s="42"/>
      <c r="BA753" s="42"/>
      <c r="BB753" s="42"/>
    </row>
    <row r="754" spans="1:54" ht="13">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c r="AM754" s="42"/>
      <c r="AN754" s="42"/>
      <c r="AO754" s="42"/>
      <c r="AP754" s="42"/>
      <c r="AQ754" s="42"/>
      <c r="AR754" s="42"/>
      <c r="AS754" s="42"/>
      <c r="AT754" s="42"/>
      <c r="AU754" s="42"/>
      <c r="AV754" s="42"/>
      <c r="AW754" s="42"/>
      <c r="AX754" s="42"/>
      <c r="AY754" s="42"/>
      <c r="AZ754" s="42"/>
      <c r="BA754" s="42"/>
      <c r="BB754" s="42"/>
    </row>
    <row r="755" spans="1:54" ht="13">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c r="AM755" s="42"/>
      <c r="AN755" s="42"/>
      <c r="AO755" s="42"/>
      <c r="AP755" s="42"/>
      <c r="AQ755" s="42"/>
      <c r="AR755" s="42"/>
      <c r="AS755" s="42"/>
      <c r="AT755" s="42"/>
      <c r="AU755" s="42"/>
      <c r="AV755" s="42"/>
      <c r="AW755" s="42"/>
      <c r="AX755" s="42"/>
      <c r="AY755" s="42"/>
      <c r="AZ755" s="42"/>
      <c r="BA755" s="42"/>
      <c r="BB755" s="42"/>
    </row>
    <row r="756" spans="1:54" ht="13">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c r="AM756" s="42"/>
      <c r="AN756" s="42"/>
      <c r="AO756" s="42"/>
      <c r="AP756" s="42"/>
      <c r="AQ756" s="42"/>
      <c r="AR756" s="42"/>
      <c r="AS756" s="42"/>
      <c r="AT756" s="42"/>
      <c r="AU756" s="42"/>
      <c r="AV756" s="42"/>
      <c r="AW756" s="42"/>
      <c r="AX756" s="42"/>
      <c r="AY756" s="42"/>
      <c r="AZ756" s="42"/>
      <c r="BA756" s="42"/>
      <c r="BB756" s="42"/>
    </row>
    <row r="757" spans="1:54" ht="13">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c r="AM757" s="42"/>
      <c r="AN757" s="42"/>
      <c r="AO757" s="42"/>
      <c r="AP757" s="42"/>
      <c r="AQ757" s="42"/>
      <c r="AR757" s="42"/>
      <c r="AS757" s="42"/>
      <c r="AT757" s="42"/>
      <c r="AU757" s="42"/>
      <c r="AV757" s="42"/>
      <c r="AW757" s="42"/>
      <c r="AX757" s="42"/>
      <c r="AY757" s="42"/>
      <c r="AZ757" s="42"/>
      <c r="BA757" s="42"/>
      <c r="BB757" s="42"/>
    </row>
    <row r="758" spans="1:54" ht="13">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c r="AM758" s="42"/>
      <c r="AN758" s="42"/>
      <c r="AO758" s="42"/>
      <c r="AP758" s="42"/>
      <c r="AQ758" s="42"/>
      <c r="AR758" s="42"/>
      <c r="AS758" s="42"/>
      <c r="AT758" s="42"/>
      <c r="AU758" s="42"/>
      <c r="AV758" s="42"/>
      <c r="AW758" s="42"/>
      <c r="AX758" s="42"/>
      <c r="AY758" s="42"/>
      <c r="AZ758" s="42"/>
      <c r="BA758" s="42"/>
      <c r="BB758" s="42"/>
    </row>
    <row r="759" spans="1:54" ht="13">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c r="AM759" s="42"/>
      <c r="AN759" s="42"/>
      <c r="AO759" s="42"/>
      <c r="AP759" s="42"/>
      <c r="AQ759" s="42"/>
      <c r="AR759" s="42"/>
      <c r="AS759" s="42"/>
      <c r="AT759" s="42"/>
      <c r="AU759" s="42"/>
      <c r="AV759" s="42"/>
      <c r="AW759" s="42"/>
      <c r="AX759" s="42"/>
      <c r="AY759" s="42"/>
      <c r="AZ759" s="42"/>
      <c r="BA759" s="42"/>
      <c r="BB759" s="42"/>
    </row>
    <row r="760" spans="1:54" ht="13">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c r="AM760" s="42"/>
      <c r="AN760" s="42"/>
      <c r="AO760" s="42"/>
      <c r="AP760" s="42"/>
      <c r="AQ760" s="42"/>
      <c r="AR760" s="42"/>
      <c r="AS760" s="42"/>
      <c r="AT760" s="42"/>
      <c r="AU760" s="42"/>
      <c r="AV760" s="42"/>
      <c r="AW760" s="42"/>
      <c r="AX760" s="42"/>
      <c r="AY760" s="42"/>
      <c r="AZ760" s="42"/>
      <c r="BA760" s="42"/>
      <c r="BB760" s="42"/>
    </row>
    <row r="761" spans="1:54" ht="13">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c r="AM761" s="42"/>
      <c r="AN761" s="42"/>
      <c r="AO761" s="42"/>
      <c r="AP761" s="42"/>
      <c r="AQ761" s="42"/>
      <c r="AR761" s="42"/>
      <c r="AS761" s="42"/>
      <c r="AT761" s="42"/>
      <c r="AU761" s="42"/>
      <c r="AV761" s="42"/>
      <c r="AW761" s="42"/>
      <c r="AX761" s="42"/>
      <c r="AY761" s="42"/>
      <c r="AZ761" s="42"/>
      <c r="BA761" s="42"/>
      <c r="BB761" s="42"/>
    </row>
    <row r="762" spans="1:54" ht="13">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c r="AM762" s="42"/>
      <c r="AN762" s="42"/>
      <c r="AO762" s="42"/>
      <c r="AP762" s="42"/>
      <c r="AQ762" s="42"/>
      <c r="AR762" s="42"/>
      <c r="AS762" s="42"/>
      <c r="AT762" s="42"/>
      <c r="AU762" s="42"/>
      <c r="AV762" s="42"/>
      <c r="AW762" s="42"/>
      <c r="AX762" s="42"/>
      <c r="AY762" s="42"/>
      <c r="AZ762" s="42"/>
      <c r="BA762" s="42"/>
      <c r="BB762" s="42"/>
    </row>
    <row r="763" spans="1:54" ht="1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c r="AM763" s="42"/>
      <c r="AN763" s="42"/>
      <c r="AO763" s="42"/>
      <c r="AP763" s="42"/>
      <c r="AQ763" s="42"/>
      <c r="AR763" s="42"/>
      <c r="AS763" s="42"/>
      <c r="AT763" s="42"/>
      <c r="AU763" s="42"/>
      <c r="AV763" s="42"/>
      <c r="AW763" s="42"/>
      <c r="AX763" s="42"/>
      <c r="AY763" s="42"/>
      <c r="AZ763" s="42"/>
      <c r="BA763" s="42"/>
      <c r="BB763" s="42"/>
    </row>
    <row r="764" spans="1:54" ht="13">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c r="AM764" s="42"/>
      <c r="AN764" s="42"/>
      <c r="AO764" s="42"/>
      <c r="AP764" s="42"/>
      <c r="AQ764" s="42"/>
      <c r="AR764" s="42"/>
      <c r="AS764" s="42"/>
      <c r="AT764" s="42"/>
      <c r="AU764" s="42"/>
      <c r="AV764" s="42"/>
      <c r="AW764" s="42"/>
      <c r="AX764" s="42"/>
      <c r="AY764" s="42"/>
      <c r="AZ764" s="42"/>
      <c r="BA764" s="42"/>
      <c r="BB764" s="42"/>
    </row>
    <row r="765" spans="1:54" ht="13">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c r="AM765" s="42"/>
      <c r="AN765" s="42"/>
      <c r="AO765" s="42"/>
      <c r="AP765" s="42"/>
      <c r="AQ765" s="42"/>
      <c r="AR765" s="42"/>
      <c r="AS765" s="42"/>
      <c r="AT765" s="42"/>
      <c r="AU765" s="42"/>
      <c r="AV765" s="42"/>
      <c r="AW765" s="42"/>
      <c r="AX765" s="42"/>
      <c r="AY765" s="42"/>
      <c r="AZ765" s="42"/>
      <c r="BA765" s="42"/>
      <c r="BB765" s="42"/>
    </row>
    <row r="766" spans="1:54" ht="13">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row>
    <row r="767" spans="1:54" ht="13">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c r="AM767" s="42"/>
      <c r="AN767" s="42"/>
      <c r="AO767" s="42"/>
      <c r="AP767" s="42"/>
      <c r="AQ767" s="42"/>
      <c r="AR767" s="42"/>
      <c r="AS767" s="42"/>
      <c r="AT767" s="42"/>
      <c r="AU767" s="42"/>
      <c r="AV767" s="42"/>
      <c r="AW767" s="42"/>
      <c r="AX767" s="42"/>
      <c r="AY767" s="42"/>
      <c r="AZ767" s="42"/>
      <c r="BA767" s="42"/>
      <c r="BB767" s="42"/>
    </row>
    <row r="768" spans="1:54" ht="13">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c r="AM768" s="42"/>
      <c r="AN768" s="42"/>
      <c r="AO768" s="42"/>
      <c r="AP768" s="42"/>
      <c r="AQ768" s="42"/>
      <c r="AR768" s="42"/>
      <c r="AS768" s="42"/>
      <c r="AT768" s="42"/>
      <c r="AU768" s="42"/>
      <c r="AV768" s="42"/>
      <c r="AW768" s="42"/>
      <c r="AX768" s="42"/>
      <c r="AY768" s="42"/>
      <c r="AZ768" s="42"/>
      <c r="BA768" s="42"/>
      <c r="BB768" s="42"/>
    </row>
    <row r="769" spans="1:54" ht="13">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c r="AM769" s="42"/>
      <c r="AN769" s="42"/>
      <c r="AO769" s="42"/>
      <c r="AP769" s="42"/>
      <c r="AQ769" s="42"/>
      <c r="AR769" s="42"/>
      <c r="AS769" s="42"/>
      <c r="AT769" s="42"/>
      <c r="AU769" s="42"/>
      <c r="AV769" s="42"/>
      <c r="AW769" s="42"/>
      <c r="AX769" s="42"/>
      <c r="AY769" s="42"/>
      <c r="AZ769" s="42"/>
      <c r="BA769" s="42"/>
      <c r="BB769" s="42"/>
    </row>
    <row r="770" spans="1:54" ht="13">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c r="AM770" s="42"/>
      <c r="AN770" s="42"/>
      <c r="AO770" s="42"/>
      <c r="AP770" s="42"/>
      <c r="AQ770" s="42"/>
      <c r="AR770" s="42"/>
      <c r="AS770" s="42"/>
      <c r="AT770" s="42"/>
      <c r="AU770" s="42"/>
      <c r="AV770" s="42"/>
      <c r="AW770" s="42"/>
      <c r="AX770" s="42"/>
      <c r="AY770" s="42"/>
      <c r="AZ770" s="42"/>
      <c r="BA770" s="42"/>
      <c r="BB770" s="42"/>
    </row>
    <row r="771" spans="1:54" ht="13">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c r="AM771" s="42"/>
      <c r="AN771" s="42"/>
      <c r="AO771" s="42"/>
      <c r="AP771" s="42"/>
      <c r="AQ771" s="42"/>
      <c r="AR771" s="42"/>
      <c r="AS771" s="42"/>
      <c r="AT771" s="42"/>
      <c r="AU771" s="42"/>
      <c r="AV771" s="42"/>
      <c r="AW771" s="42"/>
      <c r="AX771" s="42"/>
      <c r="AY771" s="42"/>
      <c r="AZ771" s="42"/>
      <c r="BA771" s="42"/>
      <c r="BB771" s="42"/>
    </row>
    <row r="772" spans="1:54" ht="13">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c r="AM772" s="42"/>
      <c r="AN772" s="42"/>
      <c r="AO772" s="42"/>
      <c r="AP772" s="42"/>
      <c r="AQ772" s="42"/>
      <c r="AR772" s="42"/>
      <c r="AS772" s="42"/>
      <c r="AT772" s="42"/>
      <c r="AU772" s="42"/>
      <c r="AV772" s="42"/>
      <c r="AW772" s="42"/>
      <c r="AX772" s="42"/>
      <c r="AY772" s="42"/>
      <c r="AZ772" s="42"/>
      <c r="BA772" s="42"/>
      <c r="BB772" s="42"/>
    </row>
    <row r="773" spans="1:54" ht="1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c r="AM773" s="42"/>
      <c r="AN773" s="42"/>
      <c r="AO773" s="42"/>
      <c r="AP773" s="42"/>
      <c r="AQ773" s="42"/>
      <c r="AR773" s="42"/>
      <c r="AS773" s="42"/>
      <c r="AT773" s="42"/>
      <c r="AU773" s="42"/>
      <c r="AV773" s="42"/>
      <c r="AW773" s="42"/>
      <c r="AX773" s="42"/>
      <c r="AY773" s="42"/>
      <c r="AZ773" s="42"/>
      <c r="BA773" s="42"/>
      <c r="BB773" s="42"/>
    </row>
    <row r="774" spans="1:54" ht="13">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c r="AM774" s="42"/>
      <c r="AN774" s="42"/>
      <c r="AO774" s="42"/>
      <c r="AP774" s="42"/>
      <c r="AQ774" s="42"/>
      <c r="AR774" s="42"/>
      <c r="AS774" s="42"/>
      <c r="AT774" s="42"/>
      <c r="AU774" s="42"/>
      <c r="AV774" s="42"/>
      <c r="AW774" s="42"/>
      <c r="AX774" s="42"/>
      <c r="AY774" s="42"/>
      <c r="AZ774" s="42"/>
      <c r="BA774" s="42"/>
      <c r="BB774" s="42"/>
    </row>
    <row r="775" spans="1:54" ht="13">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c r="AM775" s="42"/>
      <c r="AN775" s="42"/>
      <c r="AO775" s="42"/>
      <c r="AP775" s="42"/>
      <c r="AQ775" s="42"/>
      <c r="AR775" s="42"/>
      <c r="AS775" s="42"/>
      <c r="AT775" s="42"/>
      <c r="AU775" s="42"/>
      <c r="AV775" s="42"/>
      <c r="AW775" s="42"/>
      <c r="AX775" s="42"/>
      <c r="AY775" s="42"/>
      <c r="AZ775" s="42"/>
      <c r="BA775" s="42"/>
      <c r="BB775" s="42"/>
    </row>
    <row r="776" spans="1:54" ht="13">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c r="AM776" s="42"/>
      <c r="AN776" s="42"/>
      <c r="AO776" s="42"/>
      <c r="AP776" s="42"/>
      <c r="AQ776" s="42"/>
      <c r="AR776" s="42"/>
      <c r="AS776" s="42"/>
      <c r="AT776" s="42"/>
      <c r="AU776" s="42"/>
      <c r="AV776" s="42"/>
      <c r="AW776" s="42"/>
      <c r="AX776" s="42"/>
      <c r="AY776" s="42"/>
      <c r="AZ776" s="42"/>
      <c r="BA776" s="42"/>
      <c r="BB776" s="42"/>
    </row>
    <row r="777" spans="1:54" ht="13">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c r="AM777" s="42"/>
      <c r="AN777" s="42"/>
      <c r="AO777" s="42"/>
      <c r="AP777" s="42"/>
      <c r="AQ777" s="42"/>
      <c r="AR777" s="42"/>
      <c r="AS777" s="42"/>
      <c r="AT777" s="42"/>
      <c r="AU777" s="42"/>
      <c r="AV777" s="42"/>
      <c r="AW777" s="42"/>
      <c r="AX777" s="42"/>
      <c r="AY777" s="42"/>
      <c r="AZ777" s="42"/>
      <c r="BA777" s="42"/>
      <c r="BB777" s="42"/>
    </row>
    <row r="778" spans="1:54" ht="13">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c r="AM778" s="42"/>
      <c r="AN778" s="42"/>
      <c r="AO778" s="42"/>
      <c r="AP778" s="42"/>
      <c r="AQ778" s="42"/>
      <c r="AR778" s="42"/>
      <c r="AS778" s="42"/>
      <c r="AT778" s="42"/>
      <c r="AU778" s="42"/>
      <c r="AV778" s="42"/>
      <c r="AW778" s="42"/>
      <c r="AX778" s="42"/>
      <c r="AY778" s="42"/>
      <c r="AZ778" s="42"/>
      <c r="BA778" s="42"/>
      <c r="BB778" s="42"/>
    </row>
    <row r="779" spans="1:54" ht="13">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c r="AM779" s="42"/>
      <c r="AN779" s="42"/>
      <c r="AO779" s="42"/>
      <c r="AP779" s="42"/>
      <c r="AQ779" s="42"/>
      <c r="AR779" s="42"/>
      <c r="AS779" s="42"/>
      <c r="AT779" s="42"/>
      <c r="AU779" s="42"/>
      <c r="AV779" s="42"/>
      <c r="AW779" s="42"/>
      <c r="AX779" s="42"/>
      <c r="AY779" s="42"/>
      <c r="AZ779" s="42"/>
      <c r="BA779" s="42"/>
      <c r="BB779" s="42"/>
    </row>
    <row r="780" spans="1:54" ht="13">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c r="AM780" s="42"/>
      <c r="AN780" s="42"/>
      <c r="AO780" s="42"/>
      <c r="AP780" s="42"/>
      <c r="AQ780" s="42"/>
      <c r="AR780" s="42"/>
      <c r="AS780" s="42"/>
      <c r="AT780" s="42"/>
      <c r="AU780" s="42"/>
      <c r="AV780" s="42"/>
      <c r="AW780" s="42"/>
      <c r="AX780" s="42"/>
      <c r="AY780" s="42"/>
      <c r="AZ780" s="42"/>
      <c r="BA780" s="42"/>
      <c r="BB780" s="42"/>
    </row>
    <row r="781" spans="1:54" ht="13">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c r="AM781" s="42"/>
      <c r="AN781" s="42"/>
      <c r="AO781" s="42"/>
      <c r="AP781" s="42"/>
      <c r="AQ781" s="42"/>
      <c r="AR781" s="42"/>
      <c r="AS781" s="42"/>
      <c r="AT781" s="42"/>
      <c r="AU781" s="42"/>
      <c r="AV781" s="42"/>
      <c r="AW781" s="42"/>
      <c r="AX781" s="42"/>
      <c r="AY781" s="42"/>
      <c r="AZ781" s="42"/>
      <c r="BA781" s="42"/>
      <c r="BB781" s="42"/>
    </row>
    <row r="782" spans="1:54" ht="13">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c r="AM782" s="42"/>
      <c r="AN782" s="42"/>
      <c r="AO782" s="42"/>
      <c r="AP782" s="42"/>
      <c r="AQ782" s="42"/>
      <c r="AR782" s="42"/>
      <c r="AS782" s="42"/>
      <c r="AT782" s="42"/>
      <c r="AU782" s="42"/>
      <c r="AV782" s="42"/>
      <c r="AW782" s="42"/>
      <c r="AX782" s="42"/>
      <c r="AY782" s="42"/>
      <c r="AZ782" s="42"/>
      <c r="BA782" s="42"/>
      <c r="BB782" s="42"/>
    </row>
    <row r="783" spans="1:54" ht="1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c r="AM783" s="42"/>
      <c r="AN783" s="42"/>
      <c r="AO783" s="42"/>
      <c r="AP783" s="42"/>
      <c r="AQ783" s="42"/>
      <c r="AR783" s="42"/>
      <c r="AS783" s="42"/>
      <c r="AT783" s="42"/>
      <c r="AU783" s="42"/>
      <c r="AV783" s="42"/>
      <c r="AW783" s="42"/>
      <c r="AX783" s="42"/>
      <c r="AY783" s="42"/>
      <c r="AZ783" s="42"/>
      <c r="BA783" s="42"/>
      <c r="BB783" s="42"/>
    </row>
    <row r="784" spans="1:54" ht="13">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c r="AM784" s="42"/>
      <c r="AN784" s="42"/>
      <c r="AO784" s="42"/>
      <c r="AP784" s="42"/>
      <c r="AQ784" s="42"/>
      <c r="AR784" s="42"/>
      <c r="AS784" s="42"/>
      <c r="AT784" s="42"/>
      <c r="AU784" s="42"/>
      <c r="AV784" s="42"/>
      <c r="AW784" s="42"/>
      <c r="AX784" s="42"/>
      <c r="AY784" s="42"/>
      <c r="AZ784" s="42"/>
      <c r="BA784" s="42"/>
      <c r="BB784" s="42"/>
    </row>
    <row r="785" spans="1:54" ht="13">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c r="AM785" s="42"/>
      <c r="AN785" s="42"/>
      <c r="AO785" s="42"/>
      <c r="AP785" s="42"/>
      <c r="AQ785" s="42"/>
      <c r="AR785" s="42"/>
      <c r="AS785" s="42"/>
      <c r="AT785" s="42"/>
      <c r="AU785" s="42"/>
      <c r="AV785" s="42"/>
      <c r="AW785" s="42"/>
      <c r="AX785" s="42"/>
      <c r="AY785" s="42"/>
      <c r="AZ785" s="42"/>
      <c r="BA785" s="42"/>
      <c r="BB785" s="42"/>
    </row>
    <row r="786" spans="1:54" ht="13">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c r="AM786" s="42"/>
      <c r="AN786" s="42"/>
      <c r="AO786" s="42"/>
      <c r="AP786" s="42"/>
      <c r="AQ786" s="42"/>
      <c r="AR786" s="42"/>
      <c r="AS786" s="42"/>
      <c r="AT786" s="42"/>
      <c r="AU786" s="42"/>
      <c r="AV786" s="42"/>
      <c r="AW786" s="42"/>
      <c r="AX786" s="42"/>
      <c r="AY786" s="42"/>
      <c r="AZ786" s="42"/>
      <c r="BA786" s="42"/>
      <c r="BB786" s="42"/>
    </row>
    <row r="787" spans="1:54" ht="13">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c r="AM787" s="42"/>
      <c r="AN787" s="42"/>
      <c r="AO787" s="42"/>
      <c r="AP787" s="42"/>
      <c r="AQ787" s="42"/>
      <c r="AR787" s="42"/>
      <c r="AS787" s="42"/>
      <c r="AT787" s="42"/>
      <c r="AU787" s="42"/>
      <c r="AV787" s="42"/>
      <c r="AW787" s="42"/>
      <c r="AX787" s="42"/>
      <c r="AY787" s="42"/>
      <c r="AZ787" s="42"/>
      <c r="BA787" s="42"/>
      <c r="BB787" s="42"/>
    </row>
    <row r="788" spans="1:54" ht="13">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c r="AM788" s="42"/>
      <c r="AN788" s="42"/>
      <c r="AO788" s="42"/>
      <c r="AP788" s="42"/>
      <c r="AQ788" s="42"/>
      <c r="AR788" s="42"/>
      <c r="AS788" s="42"/>
      <c r="AT788" s="42"/>
      <c r="AU788" s="42"/>
      <c r="AV788" s="42"/>
      <c r="AW788" s="42"/>
      <c r="AX788" s="42"/>
      <c r="AY788" s="42"/>
      <c r="AZ788" s="42"/>
      <c r="BA788" s="42"/>
      <c r="BB788" s="42"/>
    </row>
    <row r="789" spans="1:54" ht="13">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c r="AM789" s="42"/>
      <c r="AN789" s="42"/>
      <c r="AO789" s="42"/>
      <c r="AP789" s="42"/>
      <c r="AQ789" s="42"/>
      <c r="AR789" s="42"/>
      <c r="AS789" s="42"/>
      <c r="AT789" s="42"/>
      <c r="AU789" s="42"/>
      <c r="AV789" s="42"/>
      <c r="AW789" s="42"/>
      <c r="AX789" s="42"/>
      <c r="AY789" s="42"/>
      <c r="AZ789" s="42"/>
      <c r="BA789" s="42"/>
      <c r="BB789" s="42"/>
    </row>
    <row r="790" spans="1:54" ht="13">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c r="AM790" s="42"/>
      <c r="AN790" s="42"/>
      <c r="AO790" s="42"/>
      <c r="AP790" s="42"/>
      <c r="AQ790" s="42"/>
      <c r="AR790" s="42"/>
      <c r="AS790" s="42"/>
      <c r="AT790" s="42"/>
      <c r="AU790" s="42"/>
      <c r="AV790" s="42"/>
      <c r="AW790" s="42"/>
      <c r="AX790" s="42"/>
      <c r="AY790" s="42"/>
      <c r="AZ790" s="42"/>
      <c r="BA790" s="42"/>
      <c r="BB790" s="42"/>
    </row>
    <row r="791" spans="1:54" ht="13">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c r="AM791" s="42"/>
      <c r="AN791" s="42"/>
      <c r="AO791" s="42"/>
      <c r="AP791" s="42"/>
      <c r="AQ791" s="42"/>
      <c r="AR791" s="42"/>
      <c r="AS791" s="42"/>
      <c r="AT791" s="42"/>
      <c r="AU791" s="42"/>
      <c r="AV791" s="42"/>
      <c r="AW791" s="42"/>
      <c r="AX791" s="42"/>
      <c r="AY791" s="42"/>
      <c r="AZ791" s="42"/>
      <c r="BA791" s="42"/>
      <c r="BB791" s="42"/>
    </row>
    <row r="792" spans="1:54" ht="13">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c r="AM792" s="42"/>
      <c r="AN792" s="42"/>
      <c r="AO792" s="42"/>
      <c r="AP792" s="42"/>
      <c r="AQ792" s="42"/>
      <c r="AR792" s="42"/>
      <c r="AS792" s="42"/>
      <c r="AT792" s="42"/>
      <c r="AU792" s="42"/>
      <c r="AV792" s="42"/>
      <c r="AW792" s="42"/>
      <c r="AX792" s="42"/>
      <c r="AY792" s="42"/>
      <c r="AZ792" s="42"/>
      <c r="BA792" s="42"/>
      <c r="BB792" s="42"/>
    </row>
    <row r="793" spans="1:54" ht="1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c r="AM793" s="42"/>
      <c r="AN793" s="42"/>
      <c r="AO793" s="42"/>
      <c r="AP793" s="42"/>
      <c r="AQ793" s="42"/>
      <c r="AR793" s="42"/>
      <c r="AS793" s="42"/>
      <c r="AT793" s="42"/>
      <c r="AU793" s="42"/>
      <c r="AV793" s="42"/>
      <c r="AW793" s="42"/>
      <c r="AX793" s="42"/>
      <c r="AY793" s="42"/>
      <c r="AZ793" s="42"/>
      <c r="BA793" s="42"/>
      <c r="BB793" s="42"/>
    </row>
    <row r="794" spans="1:54" ht="13">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c r="AN794" s="42"/>
      <c r="AO794" s="42"/>
      <c r="AP794" s="42"/>
      <c r="AQ794" s="42"/>
      <c r="AR794" s="42"/>
      <c r="AS794" s="42"/>
      <c r="AT794" s="42"/>
      <c r="AU794" s="42"/>
      <c r="AV794" s="42"/>
      <c r="AW794" s="42"/>
      <c r="AX794" s="42"/>
      <c r="AY794" s="42"/>
      <c r="AZ794" s="42"/>
      <c r="BA794" s="42"/>
      <c r="BB794" s="42"/>
    </row>
    <row r="795" spans="1:54" ht="13">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c r="AN795" s="42"/>
      <c r="AO795" s="42"/>
      <c r="AP795" s="42"/>
      <c r="AQ795" s="42"/>
      <c r="AR795" s="42"/>
      <c r="AS795" s="42"/>
      <c r="AT795" s="42"/>
      <c r="AU795" s="42"/>
      <c r="AV795" s="42"/>
      <c r="AW795" s="42"/>
      <c r="AX795" s="42"/>
      <c r="AY795" s="42"/>
      <c r="AZ795" s="42"/>
      <c r="BA795" s="42"/>
      <c r="BB795" s="42"/>
    </row>
    <row r="796" spans="1:54" ht="13">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c r="AM796" s="42"/>
      <c r="AN796" s="42"/>
      <c r="AO796" s="42"/>
      <c r="AP796" s="42"/>
      <c r="AQ796" s="42"/>
      <c r="AR796" s="42"/>
      <c r="AS796" s="42"/>
      <c r="AT796" s="42"/>
      <c r="AU796" s="42"/>
      <c r="AV796" s="42"/>
      <c r="AW796" s="42"/>
      <c r="AX796" s="42"/>
      <c r="AY796" s="42"/>
      <c r="AZ796" s="42"/>
      <c r="BA796" s="42"/>
      <c r="BB796" s="42"/>
    </row>
    <row r="797" spans="1:54" ht="13">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c r="AM797" s="42"/>
      <c r="AN797" s="42"/>
      <c r="AO797" s="42"/>
      <c r="AP797" s="42"/>
      <c r="AQ797" s="42"/>
      <c r="AR797" s="42"/>
      <c r="AS797" s="42"/>
      <c r="AT797" s="42"/>
      <c r="AU797" s="42"/>
      <c r="AV797" s="42"/>
      <c r="AW797" s="42"/>
      <c r="AX797" s="42"/>
      <c r="AY797" s="42"/>
      <c r="AZ797" s="42"/>
      <c r="BA797" s="42"/>
      <c r="BB797" s="42"/>
    </row>
    <row r="798" spans="1:54" ht="13">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c r="AM798" s="42"/>
      <c r="AN798" s="42"/>
      <c r="AO798" s="42"/>
      <c r="AP798" s="42"/>
      <c r="AQ798" s="42"/>
      <c r="AR798" s="42"/>
      <c r="AS798" s="42"/>
      <c r="AT798" s="42"/>
      <c r="AU798" s="42"/>
      <c r="AV798" s="42"/>
      <c r="AW798" s="42"/>
      <c r="AX798" s="42"/>
      <c r="AY798" s="42"/>
      <c r="AZ798" s="42"/>
      <c r="BA798" s="42"/>
      <c r="BB798" s="42"/>
    </row>
    <row r="799" spans="1:54" ht="13">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c r="AM799" s="42"/>
      <c r="AN799" s="42"/>
      <c r="AO799" s="42"/>
      <c r="AP799" s="42"/>
      <c r="AQ799" s="42"/>
      <c r="AR799" s="42"/>
      <c r="AS799" s="42"/>
      <c r="AT799" s="42"/>
      <c r="AU799" s="42"/>
      <c r="AV799" s="42"/>
      <c r="AW799" s="42"/>
      <c r="AX799" s="42"/>
      <c r="AY799" s="42"/>
      <c r="AZ799" s="42"/>
      <c r="BA799" s="42"/>
      <c r="BB799" s="42"/>
    </row>
    <row r="800" spans="1:54" ht="13">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c r="AN800" s="42"/>
      <c r="AO800" s="42"/>
      <c r="AP800" s="42"/>
      <c r="AQ800" s="42"/>
      <c r="AR800" s="42"/>
      <c r="AS800" s="42"/>
      <c r="AT800" s="42"/>
      <c r="AU800" s="42"/>
      <c r="AV800" s="42"/>
      <c r="AW800" s="42"/>
      <c r="AX800" s="42"/>
      <c r="AY800" s="42"/>
      <c r="AZ800" s="42"/>
      <c r="BA800" s="42"/>
      <c r="BB800" s="42"/>
    </row>
    <row r="801" spans="1:54" ht="13">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c r="AM801" s="42"/>
      <c r="AN801" s="42"/>
      <c r="AO801" s="42"/>
      <c r="AP801" s="42"/>
      <c r="AQ801" s="42"/>
      <c r="AR801" s="42"/>
      <c r="AS801" s="42"/>
      <c r="AT801" s="42"/>
      <c r="AU801" s="42"/>
      <c r="AV801" s="42"/>
      <c r="AW801" s="42"/>
      <c r="AX801" s="42"/>
      <c r="AY801" s="42"/>
      <c r="AZ801" s="42"/>
      <c r="BA801" s="42"/>
      <c r="BB801" s="42"/>
    </row>
    <row r="802" spans="1:54" ht="13">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c r="AN802" s="42"/>
      <c r="AO802" s="42"/>
      <c r="AP802" s="42"/>
      <c r="AQ802" s="42"/>
      <c r="AR802" s="42"/>
      <c r="AS802" s="42"/>
      <c r="AT802" s="42"/>
      <c r="AU802" s="42"/>
      <c r="AV802" s="42"/>
      <c r="AW802" s="42"/>
      <c r="AX802" s="42"/>
      <c r="AY802" s="42"/>
      <c r="AZ802" s="42"/>
      <c r="BA802" s="42"/>
      <c r="BB802" s="42"/>
    </row>
    <row r="803" spans="1:54" ht="1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c r="AM803" s="42"/>
      <c r="AN803" s="42"/>
      <c r="AO803" s="42"/>
      <c r="AP803" s="42"/>
      <c r="AQ803" s="42"/>
      <c r="AR803" s="42"/>
      <c r="AS803" s="42"/>
      <c r="AT803" s="42"/>
      <c r="AU803" s="42"/>
      <c r="AV803" s="42"/>
      <c r="AW803" s="42"/>
      <c r="AX803" s="42"/>
      <c r="AY803" s="42"/>
      <c r="AZ803" s="42"/>
      <c r="BA803" s="42"/>
      <c r="BB803" s="42"/>
    </row>
    <row r="804" spans="1:54" ht="13">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c r="AM804" s="42"/>
      <c r="AN804" s="42"/>
      <c r="AO804" s="42"/>
      <c r="AP804" s="42"/>
      <c r="AQ804" s="42"/>
      <c r="AR804" s="42"/>
      <c r="AS804" s="42"/>
      <c r="AT804" s="42"/>
      <c r="AU804" s="42"/>
      <c r="AV804" s="42"/>
      <c r="AW804" s="42"/>
      <c r="AX804" s="42"/>
      <c r="AY804" s="42"/>
      <c r="AZ804" s="42"/>
      <c r="BA804" s="42"/>
      <c r="BB804" s="42"/>
    </row>
    <row r="805" spans="1:54" ht="13">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c r="AM805" s="42"/>
      <c r="AN805" s="42"/>
      <c r="AO805" s="42"/>
      <c r="AP805" s="42"/>
      <c r="AQ805" s="42"/>
      <c r="AR805" s="42"/>
      <c r="AS805" s="42"/>
      <c r="AT805" s="42"/>
      <c r="AU805" s="42"/>
      <c r="AV805" s="42"/>
      <c r="AW805" s="42"/>
      <c r="AX805" s="42"/>
      <c r="AY805" s="42"/>
      <c r="AZ805" s="42"/>
      <c r="BA805" s="42"/>
      <c r="BB805" s="42"/>
    </row>
    <row r="806" spans="1:54" ht="13">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c r="AM806" s="42"/>
      <c r="AN806" s="42"/>
      <c r="AO806" s="42"/>
      <c r="AP806" s="42"/>
      <c r="AQ806" s="42"/>
      <c r="AR806" s="42"/>
      <c r="AS806" s="42"/>
      <c r="AT806" s="42"/>
      <c r="AU806" s="42"/>
      <c r="AV806" s="42"/>
      <c r="AW806" s="42"/>
      <c r="AX806" s="42"/>
      <c r="AY806" s="42"/>
      <c r="AZ806" s="42"/>
      <c r="BA806" s="42"/>
      <c r="BB806" s="42"/>
    </row>
    <row r="807" spans="1:54" ht="13">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c r="AM807" s="42"/>
      <c r="AN807" s="42"/>
      <c r="AO807" s="42"/>
      <c r="AP807" s="42"/>
      <c r="AQ807" s="42"/>
      <c r="AR807" s="42"/>
      <c r="AS807" s="42"/>
      <c r="AT807" s="42"/>
      <c r="AU807" s="42"/>
      <c r="AV807" s="42"/>
      <c r="AW807" s="42"/>
      <c r="AX807" s="42"/>
      <c r="AY807" s="42"/>
      <c r="AZ807" s="42"/>
      <c r="BA807" s="42"/>
      <c r="BB807" s="42"/>
    </row>
    <row r="808" spans="1:54" ht="13">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c r="AM808" s="42"/>
      <c r="AN808" s="42"/>
      <c r="AO808" s="42"/>
      <c r="AP808" s="42"/>
      <c r="AQ808" s="42"/>
      <c r="AR808" s="42"/>
      <c r="AS808" s="42"/>
      <c r="AT808" s="42"/>
      <c r="AU808" s="42"/>
      <c r="AV808" s="42"/>
      <c r="AW808" s="42"/>
      <c r="AX808" s="42"/>
      <c r="AY808" s="42"/>
      <c r="AZ808" s="42"/>
      <c r="BA808" s="42"/>
      <c r="BB808" s="42"/>
    </row>
    <row r="809" spans="1:54" ht="13">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c r="AM809" s="42"/>
      <c r="AN809" s="42"/>
      <c r="AO809" s="42"/>
      <c r="AP809" s="42"/>
      <c r="AQ809" s="42"/>
      <c r="AR809" s="42"/>
      <c r="AS809" s="42"/>
      <c r="AT809" s="42"/>
      <c r="AU809" s="42"/>
      <c r="AV809" s="42"/>
      <c r="AW809" s="42"/>
      <c r="AX809" s="42"/>
      <c r="AY809" s="42"/>
      <c r="AZ809" s="42"/>
      <c r="BA809" s="42"/>
      <c r="BB809" s="42"/>
    </row>
    <row r="810" spans="1:54" ht="13">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c r="AM810" s="42"/>
      <c r="AN810" s="42"/>
      <c r="AO810" s="42"/>
      <c r="AP810" s="42"/>
      <c r="AQ810" s="42"/>
      <c r="AR810" s="42"/>
      <c r="AS810" s="42"/>
      <c r="AT810" s="42"/>
      <c r="AU810" s="42"/>
      <c r="AV810" s="42"/>
      <c r="AW810" s="42"/>
      <c r="AX810" s="42"/>
      <c r="AY810" s="42"/>
      <c r="AZ810" s="42"/>
      <c r="BA810" s="42"/>
      <c r="BB810" s="42"/>
    </row>
    <row r="811" spans="1:54" ht="13">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c r="AM811" s="42"/>
      <c r="AN811" s="42"/>
      <c r="AO811" s="42"/>
      <c r="AP811" s="42"/>
      <c r="AQ811" s="42"/>
      <c r="AR811" s="42"/>
      <c r="AS811" s="42"/>
      <c r="AT811" s="42"/>
      <c r="AU811" s="42"/>
      <c r="AV811" s="42"/>
      <c r="AW811" s="42"/>
      <c r="AX811" s="42"/>
      <c r="AY811" s="42"/>
      <c r="AZ811" s="42"/>
      <c r="BA811" s="42"/>
      <c r="BB811" s="42"/>
    </row>
    <row r="812" spans="1:54" ht="13">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c r="AM812" s="42"/>
      <c r="AN812" s="42"/>
      <c r="AO812" s="42"/>
      <c r="AP812" s="42"/>
      <c r="AQ812" s="42"/>
      <c r="AR812" s="42"/>
      <c r="AS812" s="42"/>
      <c r="AT812" s="42"/>
      <c r="AU812" s="42"/>
      <c r="AV812" s="42"/>
      <c r="AW812" s="42"/>
      <c r="AX812" s="42"/>
      <c r="AY812" s="42"/>
      <c r="AZ812" s="42"/>
      <c r="BA812" s="42"/>
      <c r="BB812" s="42"/>
    </row>
    <row r="813" spans="1:54" ht="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c r="AM813" s="42"/>
      <c r="AN813" s="42"/>
      <c r="AO813" s="42"/>
      <c r="AP813" s="42"/>
      <c r="AQ813" s="42"/>
      <c r="AR813" s="42"/>
      <c r="AS813" s="42"/>
      <c r="AT813" s="42"/>
      <c r="AU813" s="42"/>
      <c r="AV813" s="42"/>
      <c r="AW813" s="42"/>
      <c r="AX813" s="42"/>
      <c r="AY813" s="42"/>
      <c r="AZ813" s="42"/>
      <c r="BA813" s="42"/>
      <c r="BB813" s="42"/>
    </row>
    <row r="814" spans="1:54" ht="13">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c r="AM814" s="42"/>
      <c r="AN814" s="42"/>
      <c r="AO814" s="42"/>
      <c r="AP814" s="42"/>
      <c r="AQ814" s="42"/>
      <c r="AR814" s="42"/>
      <c r="AS814" s="42"/>
      <c r="AT814" s="42"/>
      <c r="AU814" s="42"/>
      <c r="AV814" s="42"/>
      <c r="AW814" s="42"/>
      <c r="AX814" s="42"/>
      <c r="AY814" s="42"/>
      <c r="AZ814" s="42"/>
      <c r="BA814" s="42"/>
      <c r="BB814" s="42"/>
    </row>
    <row r="815" spans="1:54" ht="13">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c r="AM815" s="42"/>
      <c r="AN815" s="42"/>
      <c r="AO815" s="42"/>
      <c r="AP815" s="42"/>
      <c r="AQ815" s="42"/>
      <c r="AR815" s="42"/>
      <c r="AS815" s="42"/>
      <c r="AT815" s="42"/>
      <c r="AU815" s="42"/>
      <c r="AV815" s="42"/>
      <c r="AW815" s="42"/>
      <c r="AX815" s="42"/>
      <c r="AY815" s="42"/>
      <c r="AZ815" s="42"/>
      <c r="BA815" s="42"/>
      <c r="BB815" s="42"/>
    </row>
    <row r="816" spans="1:54" ht="13">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c r="AM816" s="42"/>
      <c r="AN816" s="42"/>
      <c r="AO816" s="42"/>
      <c r="AP816" s="42"/>
      <c r="AQ816" s="42"/>
      <c r="AR816" s="42"/>
      <c r="AS816" s="42"/>
      <c r="AT816" s="42"/>
      <c r="AU816" s="42"/>
      <c r="AV816" s="42"/>
      <c r="AW816" s="42"/>
      <c r="AX816" s="42"/>
      <c r="AY816" s="42"/>
      <c r="AZ816" s="42"/>
      <c r="BA816" s="42"/>
      <c r="BB816" s="42"/>
    </row>
    <row r="817" spans="1:54" ht="13">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c r="AM817" s="42"/>
      <c r="AN817" s="42"/>
      <c r="AO817" s="42"/>
      <c r="AP817" s="42"/>
      <c r="AQ817" s="42"/>
      <c r="AR817" s="42"/>
      <c r="AS817" s="42"/>
      <c r="AT817" s="42"/>
      <c r="AU817" s="42"/>
      <c r="AV817" s="42"/>
      <c r="AW817" s="42"/>
      <c r="AX817" s="42"/>
      <c r="AY817" s="42"/>
      <c r="AZ817" s="42"/>
      <c r="BA817" s="42"/>
      <c r="BB817" s="42"/>
    </row>
    <row r="818" spans="1:54" ht="13">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c r="AM818" s="42"/>
      <c r="AN818" s="42"/>
      <c r="AO818" s="42"/>
      <c r="AP818" s="42"/>
      <c r="AQ818" s="42"/>
      <c r="AR818" s="42"/>
      <c r="AS818" s="42"/>
      <c r="AT818" s="42"/>
      <c r="AU818" s="42"/>
      <c r="AV818" s="42"/>
      <c r="AW818" s="42"/>
      <c r="AX818" s="42"/>
      <c r="AY818" s="42"/>
      <c r="AZ818" s="42"/>
      <c r="BA818" s="42"/>
      <c r="BB818" s="42"/>
    </row>
    <row r="819" spans="1:54" ht="13">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c r="AM819" s="42"/>
      <c r="AN819" s="42"/>
      <c r="AO819" s="42"/>
      <c r="AP819" s="42"/>
      <c r="AQ819" s="42"/>
      <c r="AR819" s="42"/>
      <c r="AS819" s="42"/>
      <c r="AT819" s="42"/>
      <c r="AU819" s="42"/>
      <c r="AV819" s="42"/>
      <c r="AW819" s="42"/>
      <c r="AX819" s="42"/>
      <c r="AY819" s="42"/>
      <c r="AZ819" s="42"/>
      <c r="BA819" s="42"/>
      <c r="BB819" s="42"/>
    </row>
    <row r="820" spans="1:54" ht="13">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c r="AM820" s="42"/>
      <c r="AN820" s="42"/>
      <c r="AO820" s="42"/>
      <c r="AP820" s="42"/>
      <c r="AQ820" s="42"/>
      <c r="AR820" s="42"/>
      <c r="AS820" s="42"/>
      <c r="AT820" s="42"/>
      <c r="AU820" s="42"/>
      <c r="AV820" s="42"/>
      <c r="AW820" s="42"/>
      <c r="AX820" s="42"/>
      <c r="AY820" s="42"/>
      <c r="AZ820" s="42"/>
      <c r="BA820" s="42"/>
      <c r="BB820" s="42"/>
    </row>
    <row r="821" spans="1:54" ht="13">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c r="AM821" s="42"/>
      <c r="AN821" s="42"/>
      <c r="AO821" s="42"/>
      <c r="AP821" s="42"/>
      <c r="AQ821" s="42"/>
      <c r="AR821" s="42"/>
      <c r="AS821" s="42"/>
      <c r="AT821" s="42"/>
      <c r="AU821" s="42"/>
      <c r="AV821" s="42"/>
      <c r="AW821" s="42"/>
      <c r="AX821" s="42"/>
      <c r="AY821" s="42"/>
      <c r="AZ821" s="42"/>
      <c r="BA821" s="42"/>
      <c r="BB821" s="42"/>
    </row>
    <row r="822" spans="1:54" ht="13">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c r="AM822" s="42"/>
      <c r="AN822" s="42"/>
      <c r="AO822" s="42"/>
      <c r="AP822" s="42"/>
      <c r="AQ822" s="42"/>
      <c r="AR822" s="42"/>
      <c r="AS822" s="42"/>
      <c r="AT822" s="42"/>
      <c r="AU822" s="42"/>
      <c r="AV822" s="42"/>
      <c r="AW822" s="42"/>
      <c r="AX822" s="42"/>
      <c r="AY822" s="42"/>
      <c r="AZ822" s="42"/>
      <c r="BA822" s="42"/>
      <c r="BB822" s="42"/>
    </row>
    <row r="823" spans="1:54" ht="1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c r="AM823" s="42"/>
      <c r="AN823" s="42"/>
      <c r="AO823" s="42"/>
      <c r="AP823" s="42"/>
      <c r="AQ823" s="42"/>
      <c r="AR823" s="42"/>
      <c r="AS823" s="42"/>
      <c r="AT823" s="42"/>
      <c r="AU823" s="42"/>
      <c r="AV823" s="42"/>
      <c r="AW823" s="42"/>
      <c r="AX823" s="42"/>
      <c r="AY823" s="42"/>
      <c r="AZ823" s="42"/>
      <c r="BA823" s="42"/>
      <c r="BB823" s="42"/>
    </row>
    <row r="824" spans="1:54" ht="13">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c r="AM824" s="42"/>
      <c r="AN824" s="42"/>
      <c r="AO824" s="42"/>
      <c r="AP824" s="42"/>
      <c r="AQ824" s="42"/>
      <c r="AR824" s="42"/>
      <c r="AS824" s="42"/>
      <c r="AT824" s="42"/>
      <c r="AU824" s="42"/>
      <c r="AV824" s="42"/>
      <c r="AW824" s="42"/>
      <c r="AX824" s="42"/>
      <c r="AY824" s="42"/>
      <c r="AZ824" s="42"/>
      <c r="BA824" s="42"/>
      <c r="BB824" s="42"/>
    </row>
    <row r="825" spans="1:54" ht="13">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c r="AM825" s="42"/>
      <c r="AN825" s="42"/>
      <c r="AO825" s="42"/>
      <c r="AP825" s="42"/>
      <c r="AQ825" s="42"/>
      <c r="AR825" s="42"/>
      <c r="AS825" s="42"/>
      <c r="AT825" s="42"/>
      <c r="AU825" s="42"/>
      <c r="AV825" s="42"/>
      <c r="AW825" s="42"/>
      <c r="AX825" s="42"/>
      <c r="AY825" s="42"/>
      <c r="AZ825" s="42"/>
      <c r="BA825" s="42"/>
      <c r="BB825" s="42"/>
    </row>
    <row r="826" spans="1:54" ht="13">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c r="AM826" s="42"/>
      <c r="AN826" s="42"/>
      <c r="AO826" s="42"/>
      <c r="AP826" s="42"/>
      <c r="AQ826" s="42"/>
      <c r="AR826" s="42"/>
      <c r="AS826" s="42"/>
      <c r="AT826" s="42"/>
      <c r="AU826" s="42"/>
      <c r="AV826" s="42"/>
      <c r="AW826" s="42"/>
      <c r="AX826" s="42"/>
      <c r="AY826" s="42"/>
      <c r="AZ826" s="42"/>
      <c r="BA826" s="42"/>
      <c r="BB826" s="42"/>
    </row>
    <row r="827" spans="1:54" ht="13">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c r="AM827" s="42"/>
      <c r="AN827" s="42"/>
      <c r="AO827" s="42"/>
      <c r="AP827" s="42"/>
      <c r="AQ827" s="42"/>
      <c r="AR827" s="42"/>
      <c r="AS827" s="42"/>
      <c r="AT827" s="42"/>
      <c r="AU827" s="42"/>
      <c r="AV827" s="42"/>
      <c r="AW827" s="42"/>
      <c r="AX827" s="42"/>
      <c r="AY827" s="42"/>
      <c r="AZ827" s="42"/>
      <c r="BA827" s="42"/>
      <c r="BB827" s="42"/>
    </row>
    <row r="828" spans="1:54" ht="13">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c r="AM828" s="42"/>
      <c r="AN828" s="42"/>
      <c r="AO828" s="42"/>
      <c r="AP828" s="42"/>
      <c r="AQ828" s="42"/>
      <c r="AR828" s="42"/>
      <c r="AS828" s="42"/>
      <c r="AT828" s="42"/>
      <c r="AU828" s="42"/>
      <c r="AV828" s="42"/>
      <c r="AW828" s="42"/>
      <c r="AX828" s="42"/>
      <c r="AY828" s="42"/>
      <c r="AZ828" s="42"/>
      <c r="BA828" s="42"/>
      <c r="BB828" s="42"/>
    </row>
    <row r="829" spans="1:54" ht="13">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c r="AM829" s="42"/>
      <c r="AN829" s="42"/>
      <c r="AO829" s="42"/>
      <c r="AP829" s="42"/>
      <c r="AQ829" s="42"/>
      <c r="AR829" s="42"/>
      <c r="AS829" s="42"/>
      <c r="AT829" s="42"/>
      <c r="AU829" s="42"/>
      <c r="AV829" s="42"/>
      <c r="AW829" s="42"/>
      <c r="AX829" s="42"/>
      <c r="AY829" s="42"/>
      <c r="AZ829" s="42"/>
      <c r="BA829" s="42"/>
      <c r="BB829" s="42"/>
    </row>
    <row r="830" spans="1:54" ht="13">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c r="AM830" s="42"/>
      <c r="AN830" s="42"/>
      <c r="AO830" s="42"/>
      <c r="AP830" s="42"/>
      <c r="AQ830" s="42"/>
      <c r="AR830" s="42"/>
      <c r="AS830" s="42"/>
      <c r="AT830" s="42"/>
      <c r="AU830" s="42"/>
      <c r="AV830" s="42"/>
      <c r="AW830" s="42"/>
      <c r="AX830" s="42"/>
      <c r="AY830" s="42"/>
      <c r="AZ830" s="42"/>
      <c r="BA830" s="42"/>
      <c r="BB830" s="42"/>
    </row>
    <row r="831" spans="1:54" ht="13">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c r="AM831" s="42"/>
      <c r="AN831" s="42"/>
      <c r="AO831" s="42"/>
      <c r="AP831" s="42"/>
      <c r="AQ831" s="42"/>
      <c r="AR831" s="42"/>
      <c r="AS831" s="42"/>
      <c r="AT831" s="42"/>
      <c r="AU831" s="42"/>
      <c r="AV831" s="42"/>
      <c r="AW831" s="42"/>
      <c r="AX831" s="42"/>
      <c r="AY831" s="42"/>
      <c r="AZ831" s="42"/>
      <c r="BA831" s="42"/>
      <c r="BB831" s="42"/>
    </row>
    <row r="832" spans="1:54" ht="13">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c r="AM832" s="42"/>
      <c r="AN832" s="42"/>
      <c r="AO832" s="42"/>
      <c r="AP832" s="42"/>
      <c r="AQ832" s="42"/>
      <c r="AR832" s="42"/>
      <c r="AS832" s="42"/>
      <c r="AT832" s="42"/>
      <c r="AU832" s="42"/>
      <c r="AV832" s="42"/>
      <c r="AW832" s="42"/>
      <c r="AX832" s="42"/>
      <c r="AY832" s="42"/>
      <c r="AZ832" s="42"/>
      <c r="BA832" s="42"/>
      <c r="BB832" s="42"/>
    </row>
    <row r="833" spans="1:54" ht="1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c r="AM833" s="42"/>
      <c r="AN833" s="42"/>
      <c r="AO833" s="42"/>
      <c r="AP833" s="42"/>
      <c r="AQ833" s="42"/>
      <c r="AR833" s="42"/>
      <c r="AS833" s="42"/>
      <c r="AT833" s="42"/>
      <c r="AU833" s="42"/>
      <c r="AV833" s="42"/>
      <c r="AW833" s="42"/>
      <c r="AX833" s="42"/>
      <c r="AY833" s="42"/>
      <c r="AZ833" s="42"/>
      <c r="BA833" s="42"/>
      <c r="BB833" s="42"/>
    </row>
    <row r="834" spans="1:54" ht="13">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c r="AM834" s="42"/>
      <c r="AN834" s="42"/>
      <c r="AO834" s="42"/>
      <c r="AP834" s="42"/>
      <c r="AQ834" s="42"/>
      <c r="AR834" s="42"/>
      <c r="AS834" s="42"/>
      <c r="AT834" s="42"/>
      <c r="AU834" s="42"/>
      <c r="AV834" s="42"/>
      <c r="AW834" s="42"/>
      <c r="AX834" s="42"/>
      <c r="AY834" s="42"/>
      <c r="AZ834" s="42"/>
      <c r="BA834" s="42"/>
      <c r="BB834" s="42"/>
    </row>
    <row r="835" spans="1:54" ht="13">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c r="AM835" s="42"/>
      <c r="AN835" s="42"/>
      <c r="AO835" s="42"/>
      <c r="AP835" s="42"/>
      <c r="AQ835" s="42"/>
      <c r="AR835" s="42"/>
      <c r="AS835" s="42"/>
      <c r="AT835" s="42"/>
      <c r="AU835" s="42"/>
      <c r="AV835" s="42"/>
      <c r="AW835" s="42"/>
      <c r="AX835" s="42"/>
      <c r="AY835" s="42"/>
      <c r="AZ835" s="42"/>
      <c r="BA835" s="42"/>
      <c r="BB835" s="42"/>
    </row>
    <row r="836" spans="1:54" ht="13">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c r="AM836" s="42"/>
      <c r="AN836" s="42"/>
      <c r="AO836" s="42"/>
      <c r="AP836" s="42"/>
      <c r="AQ836" s="42"/>
      <c r="AR836" s="42"/>
      <c r="AS836" s="42"/>
      <c r="AT836" s="42"/>
      <c r="AU836" s="42"/>
      <c r="AV836" s="42"/>
      <c r="AW836" s="42"/>
      <c r="AX836" s="42"/>
      <c r="AY836" s="42"/>
      <c r="AZ836" s="42"/>
      <c r="BA836" s="42"/>
      <c r="BB836" s="42"/>
    </row>
    <row r="837" spans="1:54" ht="13">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c r="AM837" s="42"/>
      <c r="AN837" s="42"/>
      <c r="AO837" s="42"/>
      <c r="AP837" s="42"/>
      <c r="AQ837" s="42"/>
      <c r="AR837" s="42"/>
      <c r="AS837" s="42"/>
      <c r="AT837" s="42"/>
      <c r="AU837" s="42"/>
      <c r="AV837" s="42"/>
      <c r="AW837" s="42"/>
      <c r="AX837" s="42"/>
      <c r="AY837" s="42"/>
      <c r="AZ837" s="42"/>
      <c r="BA837" s="42"/>
      <c r="BB837" s="42"/>
    </row>
    <row r="838" spans="1:54" ht="13">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c r="AM838" s="42"/>
      <c r="AN838" s="42"/>
      <c r="AO838" s="42"/>
      <c r="AP838" s="42"/>
      <c r="AQ838" s="42"/>
      <c r="AR838" s="42"/>
      <c r="AS838" s="42"/>
      <c r="AT838" s="42"/>
      <c r="AU838" s="42"/>
      <c r="AV838" s="42"/>
      <c r="AW838" s="42"/>
      <c r="AX838" s="42"/>
      <c r="AY838" s="42"/>
      <c r="AZ838" s="42"/>
      <c r="BA838" s="42"/>
      <c r="BB838" s="42"/>
    </row>
    <row r="839" spans="1:54" ht="13">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c r="AM839" s="42"/>
      <c r="AN839" s="42"/>
      <c r="AO839" s="42"/>
      <c r="AP839" s="42"/>
      <c r="AQ839" s="42"/>
      <c r="AR839" s="42"/>
      <c r="AS839" s="42"/>
      <c r="AT839" s="42"/>
      <c r="AU839" s="42"/>
      <c r="AV839" s="42"/>
      <c r="AW839" s="42"/>
      <c r="AX839" s="42"/>
      <c r="AY839" s="42"/>
      <c r="AZ839" s="42"/>
      <c r="BA839" s="42"/>
      <c r="BB839" s="42"/>
    </row>
    <row r="840" spans="1:54" ht="13">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c r="AM840" s="42"/>
      <c r="AN840" s="42"/>
      <c r="AO840" s="42"/>
      <c r="AP840" s="42"/>
      <c r="AQ840" s="42"/>
      <c r="AR840" s="42"/>
      <c r="AS840" s="42"/>
      <c r="AT840" s="42"/>
      <c r="AU840" s="42"/>
      <c r="AV840" s="42"/>
      <c r="AW840" s="42"/>
      <c r="AX840" s="42"/>
      <c r="AY840" s="42"/>
      <c r="AZ840" s="42"/>
      <c r="BA840" s="42"/>
      <c r="BB840" s="42"/>
    </row>
    <row r="841" spans="1:54" ht="13">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c r="AM841" s="42"/>
      <c r="AN841" s="42"/>
      <c r="AO841" s="42"/>
      <c r="AP841" s="42"/>
      <c r="AQ841" s="42"/>
      <c r="AR841" s="42"/>
      <c r="AS841" s="42"/>
      <c r="AT841" s="42"/>
      <c r="AU841" s="42"/>
      <c r="AV841" s="42"/>
      <c r="AW841" s="42"/>
      <c r="AX841" s="42"/>
      <c r="AY841" s="42"/>
      <c r="AZ841" s="42"/>
      <c r="BA841" s="42"/>
      <c r="BB841" s="42"/>
    </row>
    <row r="842" spans="1:54" ht="13">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c r="AM842" s="42"/>
      <c r="AN842" s="42"/>
      <c r="AO842" s="42"/>
      <c r="AP842" s="42"/>
      <c r="AQ842" s="42"/>
      <c r="AR842" s="42"/>
      <c r="AS842" s="42"/>
      <c r="AT842" s="42"/>
      <c r="AU842" s="42"/>
      <c r="AV842" s="42"/>
      <c r="AW842" s="42"/>
      <c r="AX842" s="42"/>
      <c r="AY842" s="42"/>
      <c r="AZ842" s="42"/>
      <c r="BA842" s="42"/>
      <c r="BB842" s="42"/>
    </row>
    <row r="843" spans="1:54" ht="1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c r="AM843" s="42"/>
      <c r="AN843" s="42"/>
      <c r="AO843" s="42"/>
      <c r="AP843" s="42"/>
      <c r="AQ843" s="42"/>
      <c r="AR843" s="42"/>
      <c r="AS843" s="42"/>
      <c r="AT843" s="42"/>
      <c r="AU843" s="42"/>
      <c r="AV843" s="42"/>
      <c r="AW843" s="42"/>
      <c r="AX843" s="42"/>
      <c r="AY843" s="42"/>
      <c r="AZ843" s="42"/>
      <c r="BA843" s="42"/>
      <c r="BB843" s="42"/>
    </row>
    <row r="844" spans="1:54" ht="13">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c r="AM844" s="42"/>
      <c r="AN844" s="42"/>
      <c r="AO844" s="42"/>
      <c r="AP844" s="42"/>
      <c r="AQ844" s="42"/>
      <c r="AR844" s="42"/>
      <c r="AS844" s="42"/>
      <c r="AT844" s="42"/>
      <c r="AU844" s="42"/>
      <c r="AV844" s="42"/>
      <c r="AW844" s="42"/>
      <c r="AX844" s="42"/>
      <c r="AY844" s="42"/>
      <c r="AZ844" s="42"/>
      <c r="BA844" s="42"/>
      <c r="BB844" s="42"/>
    </row>
    <row r="845" spans="1:54" ht="13">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c r="AM845" s="42"/>
      <c r="AN845" s="42"/>
      <c r="AO845" s="42"/>
      <c r="AP845" s="42"/>
      <c r="AQ845" s="42"/>
      <c r="AR845" s="42"/>
      <c r="AS845" s="42"/>
      <c r="AT845" s="42"/>
      <c r="AU845" s="42"/>
      <c r="AV845" s="42"/>
      <c r="AW845" s="42"/>
      <c r="AX845" s="42"/>
      <c r="AY845" s="42"/>
      <c r="AZ845" s="42"/>
      <c r="BA845" s="42"/>
      <c r="BB845" s="42"/>
    </row>
    <row r="846" spans="1:54" ht="13">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c r="AM846" s="42"/>
      <c r="AN846" s="42"/>
      <c r="AO846" s="42"/>
      <c r="AP846" s="42"/>
      <c r="AQ846" s="42"/>
      <c r="AR846" s="42"/>
      <c r="AS846" s="42"/>
      <c r="AT846" s="42"/>
      <c r="AU846" s="42"/>
      <c r="AV846" s="42"/>
      <c r="AW846" s="42"/>
      <c r="AX846" s="42"/>
      <c r="AY846" s="42"/>
      <c r="AZ846" s="42"/>
      <c r="BA846" s="42"/>
      <c r="BB846" s="42"/>
    </row>
    <row r="847" spans="1:54" ht="13">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c r="AM847" s="42"/>
      <c r="AN847" s="42"/>
      <c r="AO847" s="42"/>
      <c r="AP847" s="42"/>
      <c r="AQ847" s="42"/>
      <c r="AR847" s="42"/>
      <c r="AS847" s="42"/>
      <c r="AT847" s="42"/>
      <c r="AU847" s="42"/>
      <c r="AV847" s="42"/>
      <c r="AW847" s="42"/>
      <c r="AX847" s="42"/>
      <c r="AY847" s="42"/>
      <c r="AZ847" s="42"/>
      <c r="BA847" s="42"/>
      <c r="BB847" s="42"/>
    </row>
    <row r="848" spans="1:54" ht="13">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c r="AM848" s="42"/>
      <c r="AN848" s="42"/>
      <c r="AO848" s="42"/>
      <c r="AP848" s="42"/>
      <c r="AQ848" s="42"/>
      <c r="AR848" s="42"/>
      <c r="AS848" s="42"/>
      <c r="AT848" s="42"/>
      <c r="AU848" s="42"/>
      <c r="AV848" s="42"/>
      <c r="AW848" s="42"/>
      <c r="AX848" s="42"/>
      <c r="AY848" s="42"/>
      <c r="AZ848" s="42"/>
      <c r="BA848" s="42"/>
      <c r="BB848" s="42"/>
    </row>
    <row r="849" spans="1:54" ht="13">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c r="AM849" s="42"/>
      <c r="AN849" s="42"/>
      <c r="AO849" s="42"/>
      <c r="AP849" s="42"/>
      <c r="AQ849" s="42"/>
      <c r="AR849" s="42"/>
      <c r="AS849" s="42"/>
      <c r="AT849" s="42"/>
      <c r="AU849" s="42"/>
      <c r="AV849" s="42"/>
      <c r="AW849" s="42"/>
      <c r="AX849" s="42"/>
      <c r="AY849" s="42"/>
      <c r="AZ849" s="42"/>
      <c r="BA849" s="42"/>
      <c r="BB849" s="42"/>
    </row>
    <row r="850" spans="1:54" ht="13">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c r="AM850" s="42"/>
      <c r="AN850" s="42"/>
      <c r="AO850" s="42"/>
      <c r="AP850" s="42"/>
      <c r="AQ850" s="42"/>
      <c r="AR850" s="42"/>
      <c r="AS850" s="42"/>
      <c r="AT850" s="42"/>
      <c r="AU850" s="42"/>
      <c r="AV850" s="42"/>
      <c r="AW850" s="42"/>
      <c r="AX850" s="42"/>
      <c r="AY850" s="42"/>
      <c r="AZ850" s="42"/>
      <c r="BA850" s="42"/>
      <c r="BB850" s="42"/>
    </row>
    <row r="851" spans="1:54" ht="13">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c r="AM851" s="42"/>
      <c r="AN851" s="42"/>
      <c r="AO851" s="42"/>
      <c r="AP851" s="42"/>
      <c r="AQ851" s="42"/>
      <c r="AR851" s="42"/>
      <c r="AS851" s="42"/>
      <c r="AT851" s="42"/>
      <c r="AU851" s="42"/>
      <c r="AV851" s="42"/>
      <c r="AW851" s="42"/>
      <c r="AX851" s="42"/>
      <c r="AY851" s="42"/>
      <c r="AZ851" s="42"/>
      <c r="BA851" s="42"/>
      <c r="BB851" s="42"/>
    </row>
    <row r="852" spans="1:54" ht="13">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c r="AM852" s="42"/>
      <c r="AN852" s="42"/>
      <c r="AO852" s="42"/>
      <c r="AP852" s="42"/>
      <c r="AQ852" s="42"/>
      <c r="AR852" s="42"/>
      <c r="AS852" s="42"/>
      <c r="AT852" s="42"/>
      <c r="AU852" s="42"/>
      <c r="AV852" s="42"/>
      <c r="AW852" s="42"/>
      <c r="AX852" s="42"/>
      <c r="AY852" s="42"/>
      <c r="AZ852" s="42"/>
      <c r="BA852" s="42"/>
      <c r="BB852" s="42"/>
    </row>
    <row r="853" spans="1:54" ht="1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c r="AM853" s="42"/>
      <c r="AN853" s="42"/>
      <c r="AO853" s="42"/>
      <c r="AP853" s="42"/>
      <c r="AQ853" s="42"/>
      <c r="AR853" s="42"/>
      <c r="AS853" s="42"/>
      <c r="AT853" s="42"/>
      <c r="AU853" s="42"/>
      <c r="AV853" s="42"/>
      <c r="AW853" s="42"/>
      <c r="AX853" s="42"/>
      <c r="AY853" s="42"/>
      <c r="AZ853" s="42"/>
      <c r="BA853" s="42"/>
      <c r="BB853" s="42"/>
    </row>
    <row r="854" spans="1:54" ht="13">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c r="AM854" s="42"/>
      <c r="AN854" s="42"/>
      <c r="AO854" s="42"/>
      <c r="AP854" s="42"/>
      <c r="AQ854" s="42"/>
      <c r="AR854" s="42"/>
      <c r="AS854" s="42"/>
      <c r="AT854" s="42"/>
      <c r="AU854" s="42"/>
      <c r="AV854" s="42"/>
      <c r="AW854" s="42"/>
      <c r="AX854" s="42"/>
      <c r="AY854" s="42"/>
      <c r="AZ854" s="42"/>
      <c r="BA854" s="42"/>
      <c r="BB854" s="42"/>
    </row>
    <row r="855" spans="1:54" ht="13">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c r="AM855" s="42"/>
      <c r="AN855" s="42"/>
      <c r="AO855" s="42"/>
      <c r="AP855" s="42"/>
      <c r="AQ855" s="42"/>
      <c r="AR855" s="42"/>
      <c r="AS855" s="42"/>
      <c r="AT855" s="42"/>
      <c r="AU855" s="42"/>
      <c r="AV855" s="42"/>
      <c r="AW855" s="42"/>
      <c r="AX855" s="42"/>
      <c r="AY855" s="42"/>
      <c r="AZ855" s="42"/>
      <c r="BA855" s="42"/>
      <c r="BB855" s="42"/>
    </row>
    <row r="856" spans="1:54" ht="13">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c r="AM856" s="42"/>
      <c r="AN856" s="42"/>
      <c r="AO856" s="42"/>
      <c r="AP856" s="42"/>
      <c r="AQ856" s="42"/>
      <c r="AR856" s="42"/>
      <c r="AS856" s="42"/>
      <c r="AT856" s="42"/>
      <c r="AU856" s="42"/>
      <c r="AV856" s="42"/>
      <c r="AW856" s="42"/>
      <c r="AX856" s="42"/>
      <c r="AY856" s="42"/>
      <c r="AZ856" s="42"/>
      <c r="BA856" s="42"/>
      <c r="BB856" s="42"/>
    </row>
    <row r="857" spans="1:54" ht="13">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c r="AM857" s="42"/>
      <c r="AN857" s="42"/>
      <c r="AO857" s="42"/>
      <c r="AP857" s="42"/>
      <c r="AQ857" s="42"/>
      <c r="AR857" s="42"/>
      <c r="AS857" s="42"/>
      <c r="AT857" s="42"/>
      <c r="AU857" s="42"/>
      <c r="AV857" s="42"/>
      <c r="AW857" s="42"/>
      <c r="AX857" s="42"/>
      <c r="AY857" s="42"/>
      <c r="AZ857" s="42"/>
      <c r="BA857" s="42"/>
      <c r="BB857" s="42"/>
    </row>
    <row r="858" spans="1:54" ht="13">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c r="AM858" s="42"/>
      <c r="AN858" s="42"/>
      <c r="AO858" s="42"/>
      <c r="AP858" s="42"/>
      <c r="AQ858" s="42"/>
      <c r="AR858" s="42"/>
      <c r="AS858" s="42"/>
      <c r="AT858" s="42"/>
      <c r="AU858" s="42"/>
      <c r="AV858" s="42"/>
      <c r="AW858" s="42"/>
      <c r="AX858" s="42"/>
      <c r="AY858" s="42"/>
      <c r="AZ858" s="42"/>
      <c r="BA858" s="42"/>
      <c r="BB858" s="42"/>
    </row>
    <row r="859" spans="1:54" ht="13">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c r="AM859" s="42"/>
      <c r="AN859" s="42"/>
      <c r="AO859" s="42"/>
      <c r="AP859" s="42"/>
      <c r="AQ859" s="42"/>
      <c r="AR859" s="42"/>
      <c r="AS859" s="42"/>
      <c r="AT859" s="42"/>
      <c r="AU859" s="42"/>
      <c r="AV859" s="42"/>
      <c r="AW859" s="42"/>
      <c r="AX859" s="42"/>
      <c r="AY859" s="42"/>
      <c r="AZ859" s="42"/>
      <c r="BA859" s="42"/>
      <c r="BB859" s="42"/>
    </row>
    <row r="860" spans="1:54" ht="13">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c r="AM860" s="42"/>
      <c r="AN860" s="42"/>
      <c r="AO860" s="42"/>
      <c r="AP860" s="42"/>
      <c r="AQ860" s="42"/>
      <c r="AR860" s="42"/>
      <c r="AS860" s="42"/>
      <c r="AT860" s="42"/>
      <c r="AU860" s="42"/>
      <c r="AV860" s="42"/>
      <c r="AW860" s="42"/>
      <c r="AX860" s="42"/>
      <c r="AY860" s="42"/>
      <c r="AZ860" s="42"/>
      <c r="BA860" s="42"/>
      <c r="BB860" s="42"/>
    </row>
    <row r="861" spans="1:54" ht="13">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c r="AM861" s="42"/>
      <c r="AN861" s="42"/>
      <c r="AO861" s="42"/>
      <c r="AP861" s="42"/>
      <c r="AQ861" s="42"/>
      <c r="AR861" s="42"/>
      <c r="AS861" s="42"/>
      <c r="AT861" s="42"/>
      <c r="AU861" s="42"/>
      <c r="AV861" s="42"/>
      <c r="AW861" s="42"/>
      <c r="AX861" s="42"/>
      <c r="AY861" s="42"/>
      <c r="AZ861" s="42"/>
      <c r="BA861" s="42"/>
      <c r="BB861" s="42"/>
    </row>
    <row r="862" spans="1:54" ht="13">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c r="AM862" s="42"/>
      <c r="AN862" s="42"/>
      <c r="AO862" s="42"/>
      <c r="AP862" s="42"/>
      <c r="AQ862" s="42"/>
      <c r="AR862" s="42"/>
      <c r="AS862" s="42"/>
      <c r="AT862" s="42"/>
      <c r="AU862" s="42"/>
      <c r="AV862" s="42"/>
      <c r="AW862" s="42"/>
      <c r="AX862" s="42"/>
      <c r="AY862" s="42"/>
      <c r="AZ862" s="42"/>
      <c r="BA862" s="42"/>
      <c r="BB862" s="42"/>
    </row>
    <row r="863" spans="1:54" ht="1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c r="AM863" s="42"/>
      <c r="AN863" s="42"/>
      <c r="AO863" s="42"/>
      <c r="AP863" s="42"/>
      <c r="AQ863" s="42"/>
      <c r="AR863" s="42"/>
      <c r="AS863" s="42"/>
      <c r="AT863" s="42"/>
      <c r="AU863" s="42"/>
      <c r="AV863" s="42"/>
      <c r="AW863" s="42"/>
      <c r="AX863" s="42"/>
      <c r="AY863" s="42"/>
      <c r="AZ863" s="42"/>
      <c r="BA863" s="42"/>
      <c r="BB863" s="42"/>
    </row>
    <row r="864" spans="1:54" ht="13">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c r="AM864" s="42"/>
      <c r="AN864" s="42"/>
      <c r="AO864" s="42"/>
      <c r="AP864" s="42"/>
      <c r="AQ864" s="42"/>
      <c r="AR864" s="42"/>
      <c r="AS864" s="42"/>
      <c r="AT864" s="42"/>
      <c r="AU864" s="42"/>
      <c r="AV864" s="42"/>
      <c r="AW864" s="42"/>
      <c r="AX864" s="42"/>
      <c r="AY864" s="42"/>
      <c r="AZ864" s="42"/>
      <c r="BA864" s="42"/>
      <c r="BB864" s="42"/>
    </row>
    <row r="865" spans="1:54" ht="13">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c r="AM865" s="42"/>
      <c r="AN865" s="42"/>
      <c r="AO865" s="42"/>
      <c r="AP865" s="42"/>
      <c r="AQ865" s="42"/>
      <c r="AR865" s="42"/>
      <c r="AS865" s="42"/>
      <c r="AT865" s="42"/>
      <c r="AU865" s="42"/>
      <c r="AV865" s="42"/>
      <c r="AW865" s="42"/>
      <c r="AX865" s="42"/>
      <c r="AY865" s="42"/>
      <c r="AZ865" s="42"/>
      <c r="BA865" s="42"/>
      <c r="BB865" s="42"/>
    </row>
    <row r="866" spans="1:54" ht="13">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c r="AM866" s="42"/>
      <c r="AN866" s="42"/>
      <c r="AO866" s="42"/>
      <c r="AP866" s="42"/>
      <c r="AQ866" s="42"/>
      <c r="AR866" s="42"/>
      <c r="AS866" s="42"/>
      <c r="AT866" s="42"/>
      <c r="AU866" s="42"/>
      <c r="AV866" s="42"/>
      <c r="AW866" s="42"/>
      <c r="AX866" s="42"/>
      <c r="AY866" s="42"/>
      <c r="AZ866" s="42"/>
      <c r="BA866" s="42"/>
      <c r="BB866" s="42"/>
    </row>
    <row r="867" spans="1:54" ht="13">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c r="AN867" s="42"/>
      <c r="AO867" s="42"/>
      <c r="AP867" s="42"/>
      <c r="AQ867" s="42"/>
      <c r="AR867" s="42"/>
      <c r="AS867" s="42"/>
      <c r="AT867" s="42"/>
      <c r="AU867" s="42"/>
      <c r="AV867" s="42"/>
      <c r="AW867" s="42"/>
      <c r="AX867" s="42"/>
      <c r="AY867" s="42"/>
      <c r="AZ867" s="42"/>
      <c r="BA867" s="42"/>
      <c r="BB867" s="42"/>
    </row>
    <row r="868" spans="1:54" ht="13">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c r="AM868" s="42"/>
      <c r="AN868" s="42"/>
      <c r="AO868" s="42"/>
      <c r="AP868" s="42"/>
      <c r="AQ868" s="42"/>
      <c r="AR868" s="42"/>
      <c r="AS868" s="42"/>
      <c r="AT868" s="42"/>
      <c r="AU868" s="42"/>
      <c r="AV868" s="42"/>
      <c r="AW868" s="42"/>
      <c r="AX868" s="42"/>
      <c r="AY868" s="42"/>
      <c r="AZ868" s="42"/>
      <c r="BA868" s="42"/>
      <c r="BB868" s="42"/>
    </row>
    <row r="869" spans="1:54" ht="13">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c r="AM869" s="42"/>
      <c r="AN869" s="42"/>
      <c r="AO869" s="42"/>
      <c r="AP869" s="42"/>
      <c r="AQ869" s="42"/>
      <c r="AR869" s="42"/>
      <c r="AS869" s="42"/>
      <c r="AT869" s="42"/>
      <c r="AU869" s="42"/>
      <c r="AV869" s="42"/>
      <c r="AW869" s="42"/>
      <c r="AX869" s="42"/>
      <c r="AY869" s="42"/>
      <c r="AZ869" s="42"/>
      <c r="BA869" s="42"/>
      <c r="BB869" s="42"/>
    </row>
    <row r="870" spans="1:54" ht="13">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c r="AM870" s="42"/>
      <c r="AN870" s="42"/>
      <c r="AO870" s="42"/>
      <c r="AP870" s="42"/>
      <c r="AQ870" s="42"/>
      <c r="AR870" s="42"/>
      <c r="AS870" s="42"/>
      <c r="AT870" s="42"/>
      <c r="AU870" s="42"/>
      <c r="AV870" s="42"/>
      <c r="AW870" s="42"/>
      <c r="AX870" s="42"/>
      <c r="AY870" s="42"/>
      <c r="AZ870" s="42"/>
      <c r="BA870" s="42"/>
      <c r="BB870" s="42"/>
    </row>
    <row r="871" spans="1:54" ht="13">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c r="AM871" s="42"/>
      <c r="AN871" s="42"/>
      <c r="AO871" s="42"/>
      <c r="AP871" s="42"/>
      <c r="AQ871" s="42"/>
      <c r="AR871" s="42"/>
      <c r="AS871" s="42"/>
      <c r="AT871" s="42"/>
      <c r="AU871" s="42"/>
      <c r="AV871" s="42"/>
      <c r="AW871" s="42"/>
      <c r="AX871" s="42"/>
      <c r="AY871" s="42"/>
      <c r="AZ871" s="42"/>
      <c r="BA871" s="42"/>
      <c r="BB871" s="42"/>
    </row>
    <row r="872" spans="1:54" ht="13">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c r="AM872" s="42"/>
      <c r="AN872" s="42"/>
      <c r="AO872" s="42"/>
      <c r="AP872" s="42"/>
      <c r="AQ872" s="42"/>
      <c r="AR872" s="42"/>
      <c r="AS872" s="42"/>
      <c r="AT872" s="42"/>
      <c r="AU872" s="42"/>
      <c r="AV872" s="42"/>
      <c r="AW872" s="42"/>
      <c r="AX872" s="42"/>
      <c r="AY872" s="42"/>
      <c r="AZ872" s="42"/>
      <c r="BA872" s="42"/>
      <c r="BB872" s="42"/>
    </row>
    <row r="873" spans="1:54" ht="1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c r="AM873" s="42"/>
      <c r="AN873" s="42"/>
      <c r="AO873" s="42"/>
      <c r="AP873" s="42"/>
      <c r="AQ873" s="42"/>
      <c r="AR873" s="42"/>
      <c r="AS873" s="42"/>
      <c r="AT873" s="42"/>
      <c r="AU873" s="42"/>
      <c r="AV873" s="42"/>
      <c r="AW873" s="42"/>
      <c r="AX873" s="42"/>
      <c r="AY873" s="42"/>
      <c r="AZ873" s="42"/>
      <c r="BA873" s="42"/>
      <c r="BB873" s="42"/>
    </row>
    <row r="874" spans="1:54" ht="13">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c r="AM874" s="42"/>
      <c r="AN874" s="42"/>
      <c r="AO874" s="42"/>
      <c r="AP874" s="42"/>
      <c r="AQ874" s="42"/>
      <c r="AR874" s="42"/>
      <c r="AS874" s="42"/>
      <c r="AT874" s="42"/>
      <c r="AU874" s="42"/>
      <c r="AV874" s="42"/>
      <c r="AW874" s="42"/>
      <c r="AX874" s="42"/>
      <c r="AY874" s="42"/>
      <c r="AZ874" s="42"/>
      <c r="BA874" s="42"/>
      <c r="BB874" s="42"/>
    </row>
    <row r="875" spans="1:54" ht="13">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c r="AM875" s="42"/>
      <c r="AN875" s="42"/>
      <c r="AO875" s="42"/>
      <c r="AP875" s="42"/>
      <c r="AQ875" s="42"/>
      <c r="AR875" s="42"/>
      <c r="AS875" s="42"/>
      <c r="AT875" s="42"/>
      <c r="AU875" s="42"/>
      <c r="AV875" s="42"/>
      <c r="AW875" s="42"/>
      <c r="AX875" s="42"/>
      <c r="AY875" s="42"/>
      <c r="AZ875" s="42"/>
      <c r="BA875" s="42"/>
      <c r="BB875" s="42"/>
    </row>
    <row r="876" spans="1:54" ht="13">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c r="AM876" s="42"/>
      <c r="AN876" s="42"/>
      <c r="AO876" s="42"/>
      <c r="AP876" s="42"/>
      <c r="AQ876" s="42"/>
      <c r="AR876" s="42"/>
      <c r="AS876" s="42"/>
      <c r="AT876" s="42"/>
      <c r="AU876" s="42"/>
      <c r="AV876" s="42"/>
      <c r="AW876" s="42"/>
      <c r="AX876" s="42"/>
      <c r="AY876" s="42"/>
      <c r="AZ876" s="42"/>
      <c r="BA876" s="42"/>
      <c r="BB876" s="42"/>
    </row>
    <row r="877" spans="1:54" ht="13">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c r="AM877" s="42"/>
      <c r="AN877" s="42"/>
      <c r="AO877" s="42"/>
      <c r="AP877" s="42"/>
      <c r="AQ877" s="42"/>
      <c r="AR877" s="42"/>
      <c r="AS877" s="42"/>
      <c r="AT877" s="42"/>
      <c r="AU877" s="42"/>
      <c r="AV877" s="42"/>
      <c r="AW877" s="42"/>
      <c r="AX877" s="42"/>
      <c r="AY877" s="42"/>
      <c r="AZ877" s="42"/>
      <c r="BA877" s="42"/>
      <c r="BB877" s="42"/>
    </row>
    <row r="878" spans="1:54" ht="13">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c r="AM878" s="42"/>
      <c r="AN878" s="42"/>
      <c r="AO878" s="42"/>
      <c r="AP878" s="42"/>
      <c r="AQ878" s="42"/>
      <c r="AR878" s="42"/>
      <c r="AS878" s="42"/>
      <c r="AT878" s="42"/>
      <c r="AU878" s="42"/>
      <c r="AV878" s="42"/>
      <c r="AW878" s="42"/>
      <c r="AX878" s="42"/>
      <c r="AY878" s="42"/>
      <c r="AZ878" s="42"/>
      <c r="BA878" s="42"/>
      <c r="BB878" s="42"/>
    </row>
    <row r="879" spans="1:54" ht="13">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c r="AM879" s="42"/>
      <c r="AN879" s="42"/>
      <c r="AO879" s="42"/>
      <c r="AP879" s="42"/>
      <c r="AQ879" s="42"/>
      <c r="AR879" s="42"/>
      <c r="AS879" s="42"/>
      <c r="AT879" s="42"/>
      <c r="AU879" s="42"/>
      <c r="AV879" s="42"/>
      <c r="AW879" s="42"/>
      <c r="AX879" s="42"/>
      <c r="AY879" s="42"/>
      <c r="AZ879" s="42"/>
      <c r="BA879" s="42"/>
      <c r="BB879" s="42"/>
    </row>
    <row r="880" spans="1:54" ht="13">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c r="AM880" s="42"/>
      <c r="AN880" s="42"/>
      <c r="AO880" s="42"/>
      <c r="AP880" s="42"/>
      <c r="AQ880" s="42"/>
      <c r="AR880" s="42"/>
      <c r="AS880" s="42"/>
      <c r="AT880" s="42"/>
      <c r="AU880" s="42"/>
      <c r="AV880" s="42"/>
      <c r="AW880" s="42"/>
      <c r="AX880" s="42"/>
      <c r="AY880" s="42"/>
      <c r="AZ880" s="42"/>
      <c r="BA880" s="42"/>
      <c r="BB880" s="42"/>
    </row>
    <row r="881" spans="1:54" ht="13">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c r="AM881" s="42"/>
      <c r="AN881" s="42"/>
      <c r="AO881" s="42"/>
      <c r="AP881" s="42"/>
      <c r="AQ881" s="42"/>
      <c r="AR881" s="42"/>
      <c r="AS881" s="42"/>
      <c r="AT881" s="42"/>
      <c r="AU881" s="42"/>
      <c r="AV881" s="42"/>
      <c r="AW881" s="42"/>
      <c r="AX881" s="42"/>
      <c r="AY881" s="42"/>
      <c r="AZ881" s="42"/>
      <c r="BA881" s="42"/>
      <c r="BB881" s="42"/>
    </row>
    <row r="882" spans="1:54" ht="13">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c r="AM882" s="42"/>
      <c r="AN882" s="42"/>
      <c r="AO882" s="42"/>
      <c r="AP882" s="42"/>
      <c r="AQ882" s="42"/>
      <c r="AR882" s="42"/>
      <c r="AS882" s="42"/>
      <c r="AT882" s="42"/>
      <c r="AU882" s="42"/>
      <c r="AV882" s="42"/>
      <c r="AW882" s="42"/>
      <c r="AX882" s="42"/>
      <c r="AY882" s="42"/>
      <c r="AZ882" s="42"/>
      <c r="BA882" s="42"/>
      <c r="BB882" s="42"/>
    </row>
    <row r="883" spans="1:54" ht="1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c r="AM883" s="42"/>
      <c r="AN883" s="42"/>
      <c r="AO883" s="42"/>
      <c r="AP883" s="42"/>
      <c r="AQ883" s="42"/>
      <c r="AR883" s="42"/>
      <c r="AS883" s="42"/>
      <c r="AT883" s="42"/>
      <c r="AU883" s="42"/>
      <c r="AV883" s="42"/>
      <c r="AW883" s="42"/>
      <c r="AX883" s="42"/>
      <c r="AY883" s="42"/>
      <c r="AZ883" s="42"/>
      <c r="BA883" s="42"/>
      <c r="BB883" s="42"/>
    </row>
    <row r="884" spans="1:54" ht="13">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c r="AM884" s="42"/>
      <c r="AN884" s="42"/>
      <c r="AO884" s="42"/>
      <c r="AP884" s="42"/>
      <c r="AQ884" s="42"/>
      <c r="AR884" s="42"/>
      <c r="AS884" s="42"/>
      <c r="AT884" s="42"/>
      <c r="AU884" s="42"/>
      <c r="AV884" s="42"/>
      <c r="AW884" s="42"/>
      <c r="AX884" s="42"/>
      <c r="AY884" s="42"/>
      <c r="AZ884" s="42"/>
      <c r="BA884" s="42"/>
      <c r="BB884" s="42"/>
    </row>
    <row r="885" spans="1:54" ht="13">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c r="AM885" s="42"/>
      <c r="AN885" s="42"/>
      <c r="AO885" s="42"/>
      <c r="AP885" s="42"/>
      <c r="AQ885" s="42"/>
      <c r="AR885" s="42"/>
      <c r="AS885" s="42"/>
      <c r="AT885" s="42"/>
      <c r="AU885" s="42"/>
      <c r="AV885" s="42"/>
      <c r="AW885" s="42"/>
      <c r="AX885" s="42"/>
      <c r="AY885" s="42"/>
      <c r="AZ885" s="42"/>
      <c r="BA885" s="42"/>
      <c r="BB885" s="42"/>
    </row>
    <row r="886" spans="1:54" ht="13">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c r="AM886" s="42"/>
      <c r="AN886" s="42"/>
      <c r="AO886" s="42"/>
      <c r="AP886" s="42"/>
      <c r="AQ886" s="42"/>
      <c r="AR886" s="42"/>
      <c r="AS886" s="42"/>
      <c r="AT886" s="42"/>
      <c r="AU886" s="42"/>
      <c r="AV886" s="42"/>
      <c r="AW886" s="42"/>
      <c r="AX886" s="42"/>
      <c r="AY886" s="42"/>
      <c r="AZ886" s="42"/>
      <c r="BA886" s="42"/>
      <c r="BB886" s="42"/>
    </row>
    <row r="887" spans="1:54" ht="13">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c r="AM887" s="42"/>
      <c r="AN887" s="42"/>
      <c r="AO887" s="42"/>
      <c r="AP887" s="42"/>
      <c r="AQ887" s="42"/>
      <c r="AR887" s="42"/>
      <c r="AS887" s="42"/>
      <c r="AT887" s="42"/>
      <c r="AU887" s="42"/>
      <c r="AV887" s="42"/>
      <c r="AW887" s="42"/>
      <c r="AX887" s="42"/>
      <c r="AY887" s="42"/>
      <c r="AZ887" s="42"/>
      <c r="BA887" s="42"/>
      <c r="BB887" s="42"/>
    </row>
    <row r="888" spans="1:54" ht="13">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c r="AM888" s="42"/>
      <c r="AN888" s="42"/>
      <c r="AO888" s="42"/>
      <c r="AP888" s="42"/>
      <c r="AQ888" s="42"/>
      <c r="AR888" s="42"/>
      <c r="AS888" s="42"/>
      <c r="AT888" s="42"/>
      <c r="AU888" s="42"/>
      <c r="AV888" s="42"/>
      <c r="AW888" s="42"/>
      <c r="AX888" s="42"/>
      <c r="AY888" s="42"/>
      <c r="AZ888" s="42"/>
      <c r="BA888" s="42"/>
      <c r="BB888" s="42"/>
    </row>
    <row r="889" spans="1:54" ht="13">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c r="AM889" s="42"/>
      <c r="AN889" s="42"/>
      <c r="AO889" s="42"/>
      <c r="AP889" s="42"/>
      <c r="AQ889" s="42"/>
      <c r="AR889" s="42"/>
      <c r="AS889" s="42"/>
      <c r="AT889" s="42"/>
      <c r="AU889" s="42"/>
      <c r="AV889" s="42"/>
      <c r="AW889" s="42"/>
      <c r="AX889" s="42"/>
      <c r="AY889" s="42"/>
      <c r="AZ889" s="42"/>
      <c r="BA889" s="42"/>
      <c r="BB889" s="42"/>
    </row>
    <row r="890" spans="1:54" ht="13">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c r="AM890" s="42"/>
      <c r="AN890" s="42"/>
      <c r="AO890" s="42"/>
      <c r="AP890" s="42"/>
      <c r="AQ890" s="42"/>
      <c r="AR890" s="42"/>
      <c r="AS890" s="42"/>
      <c r="AT890" s="42"/>
      <c r="AU890" s="42"/>
      <c r="AV890" s="42"/>
      <c r="AW890" s="42"/>
      <c r="AX890" s="42"/>
      <c r="AY890" s="42"/>
      <c r="AZ890" s="42"/>
      <c r="BA890" s="42"/>
      <c r="BB890" s="42"/>
    </row>
    <row r="891" spans="1:54" ht="13">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c r="AM891" s="42"/>
      <c r="AN891" s="42"/>
      <c r="AO891" s="42"/>
      <c r="AP891" s="42"/>
      <c r="AQ891" s="42"/>
      <c r="AR891" s="42"/>
      <c r="AS891" s="42"/>
      <c r="AT891" s="42"/>
      <c r="AU891" s="42"/>
      <c r="AV891" s="42"/>
      <c r="AW891" s="42"/>
      <c r="AX891" s="42"/>
      <c r="AY891" s="42"/>
      <c r="AZ891" s="42"/>
      <c r="BA891" s="42"/>
      <c r="BB891" s="42"/>
    </row>
    <row r="892" spans="1:54" ht="13">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c r="AM892" s="42"/>
      <c r="AN892" s="42"/>
      <c r="AO892" s="42"/>
      <c r="AP892" s="42"/>
      <c r="AQ892" s="42"/>
      <c r="AR892" s="42"/>
      <c r="AS892" s="42"/>
      <c r="AT892" s="42"/>
      <c r="AU892" s="42"/>
      <c r="AV892" s="42"/>
      <c r="AW892" s="42"/>
      <c r="AX892" s="42"/>
      <c r="AY892" s="42"/>
      <c r="AZ892" s="42"/>
      <c r="BA892" s="42"/>
      <c r="BB892" s="42"/>
    </row>
    <row r="893" spans="1:54" ht="1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c r="AM893" s="42"/>
      <c r="AN893" s="42"/>
      <c r="AO893" s="42"/>
      <c r="AP893" s="42"/>
      <c r="AQ893" s="42"/>
      <c r="AR893" s="42"/>
      <c r="AS893" s="42"/>
      <c r="AT893" s="42"/>
      <c r="AU893" s="42"/>
      <c r="AV893" s="42"/>
      <c r="AW893" s="42"/>
      <c r="AX893" s="42"/>
      <c r="AY893" s="42"/>
      <c r="AZ893" s="42"/>
      <c r="BA893" s="42"/>
      <c r="BB893" s="42"/>
    </row>
    <row r="894" spans="1:54" ht="13">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c r="AM894" s="42"/>
      <c r="AN894" s="42"/>
      <c r="AO894" s="42"/>
      <c r="AP894" s="42"/>
      <c r="AQ894" s="42"/>
      <c r="AR894" s="42"/>
      <c r="AS894" s="42"/>
      <c r="AT894" s="42"/>
      <c r="AU894" s="42"/>
      <c r="AV894" s="42"/>
      <c r="AW894" s="42"/>
      <c r="AX894" s="42"/>
      <c r="AY894" s="42"/>
      <c r="AZ894" s="42"/>
      <c r="BA894" s="42"/>
      <c r="BB894" s="42"/>
    </row>
    <row r="895" spans="1:54" ht="13">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c r="AM895" s="42"/>
      <c r="AN895" s="42"/>
      <c r="AO895" s="42"/>
      <c r="AP895" s="42"/>
      <c r="AQ895" s="42"/>
      <c r="AR895" s="42"/>
      <c r="AS895" s="42"/>
      <c r="AT895" s="42"/>
      <c r="AU895" s="42"/>
      <c r="AV895" s="42"/>
      <c r="AW895" s="42"/>
      <c r="AX895" s="42"/>
      <c r="AY895" s="42"/>
      <c r="AZ895" s="42"/>
      <c r="BA895" s="42"/>
      <c r="BB895" s="42"/>
    </row>
    <row r="896" spans="1:54" ht="13">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c r="AM896" s="42"/>
      <c r="AN896" s="42"/>
      <c r="AO896" s="42"/>
      <c r="AP896" s="42"/>
      <c r="AQ896" s="42"/>
      <c r="AR896" s="42"/>
      <c r="AS896" s="42"/>
      <c r="AT896" s="42"/>
      <c r="AU896" s="42"/>
      <c r="AV896" s="42"/>
      <c r="AW896" s="42"/>
      <c r="AX896" s="42"/>
      <c r="AY896" s="42"/>
      <c r="AZ896" s="42"/>
      <c r="BA896" s="42"/>
      <c r="BB896" s="42"/>
    </row>
    <row r="897" spans="1:54" ht="13">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c r="AM897" s="42"/>
      <c r="AN897" s="42"/>
      <c r="AO897" s="42"/>
      <c r="AP897" s="42"/>
      <c r="AQ897" s="42"/>
      <c r="AR897" s="42"/>
      <c r="AS897" s="42"/>
      <c r="AT897" s="42"/>
      <c r="AU897" s="42"/>
      <c r="AV897" s="42"/>
      <c r="AW897" s="42"/>
      <c r="AX897" s="42"/>
      <c r="AY897" s="42"/>
      <c r="AZ897" s="42"/>
      <c r="BA897" s="42"/>
      <c r="BB897" s="42"/>
    </row>
    <row r="898" spans="1:54" ht="13">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c r="AM898" s="42"/>
      <c r="AN898" s="42"/>
      <c r="AO898" s="42"/>
      <c r="AP898" s="42"/>
      <c r="AQ898" s="42"/>
      <c r="AR898" s="42"/>
      <c r="AS898" s="42"/>
      <c r="AT898" s="42"/>
      <c r="AU898" s="42"/>
      <c r="AV898" s="42"/>
      <c r="AW898" s="42"/>
      <c r="AX898" s="42"/>
      <c r="AY898" s="42"/>
      <c r="AZ898" s="42"/>
      <c r="BA898" s="42"/>
      <c r="BB898" s="42"/>
    </row>
    <row r="899" spans="1:54" ht="13">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c r="AM899" s="42"/>
      <c r="AN899" s="42"/>
      <c r="AO899" s="42"/>
      <c r="AP899" s="42"/>
      <c r="AQ899" s="42"/>
      <c r="AR899" s="42"/>
      <c r="AS899" s="42"/>
      <c r="AT899" s="42"/>
      <c r="AU899" s="42"/>
      <c r="AV899" s="42"/>
      <c r="AW899" s="42"/>
      <c r="AX899" s="42"/>
      <c r="AY899" s="42"/>
      <c r="AZ899" s="42"/>
      <c r="BA899" s="42"/>
      <c r="BB899" s="42"/>
    </row>
    <row r="900" spans="1:54" ht="13">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c r="AM900" s="42"/>
      <c r="AN900" s="42"/>
      <c r="AO900" s="42"/>
      <c r="AP900" s="42"/>
      <c r="AQ900" s="42"/>
      <c r="AR900" s="42"/>
      <c r="AS900" s="42"/>
      <c r="AT900" s="42"/>
      <c r="AU900" s="42"/>
      <c r="AV900" s="42"/>
      <c r="AW900" s="42"/>
      <c r="AX900" s="42"/>
      <c r="AY900" s="42"/>
      <c r="AZ900" s="42"/>
      <c r="BA900" s="42"/>
      <c r="BB900" s="42"/>
    </row>
    <row r="901" spans="1:54" ht="13">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c r="AM901" s="42"/>
      <c r="AN901" s="42"/>
      <c r="AO901" s="42"/>
      <c r="AP901" s="42"/>
      <c r="AQ901" s="42"/>
      <c r="AR901" s="42"/>
      <c r="AS901" s="42"/>
      <c r="AT901" s="42"/>
      <c r="AU901" s="42"/>
      <c r="AV901" s="42"/>
      <c r="AW901" s="42"/>
      <c r="AX901" s="42"/>
      <c r="AY901" s="42"/>
      <c r="AZ901" s="42"/>
      <c r="BA901" s="42"/>
      <c r="BB901" s="42"/>
    </row>
    <row r="902" spans="1:54" ht="13">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c r="AM902" s="42"/>
      <c r="AN902" s="42"/>
      <c r="AO902" s="42"/>
      <c r="AP902" s="42"/>
      <c r="AQ902" s="42"/>
      <c r="AR902" s="42"/>
      <c r="AS902" s="42"/>
      <c r="AT902" s="42"/>
      <c r="AU902" s="42"/>
      <c r="AV902" s="42"/>
      <c r="AW902" s="42"/>
      <c r="AX902" s="42"/>
      <c r="AY902" s="42"/>
      <c r="AZ902" s="42"/>
      <c r="BA902" s="42"/>
      <c r="BB902" s="42"/>
    </row>
    <row r="903" spans="1:54" ht="1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c r="AM903" s="42"/>
      <c r="AN903" s="42"/>
      <c r="AO903" s="42"/>
      <c r="AP903" s="42"/>
      <c r="AQ903" s="42"/>
      <c r="AR903" s="42"/>
      <c r="AS903" s="42"/>
      <c r="AT903" s="42"/>
      <c r="AU903" s="42"/>
      <c r="AV903" s="42"/>
      <c r="AW903" s="42"/>
      <c r="AX903" s="42"/>
      <c r="AY903" s="42"/>
      <c r="AZ903" s="42"/>
      <c r="BA903" s="42"/>
      <c r="BB903" s="42"/>
    </row>
    <row r="904" spans="1:54" ht="13">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c r="AM904" s="42"/>
      <c r="AN904" s="42"/>
      <c r="AO904" s="42"/>
      <c r="AP904" s="42"/>
      <c r="AQ904" s="42"/>
      <c r="AR904" s="42"/>
      <c r="AS904" s="42"/>
      <c r="AT904" s="42"/>
      <c r="AU904" s="42"/>
      <c r="AV904" s="42"/>
      <c r="AW904" s="42"/>
      <c r="AX904" s="42"/>
      <c r="AY904" s="42"/>
      <c r="AZ904" s="42"/>
      <c r="BA904" s="42"/>
      <c r="BB904" s="42"/>
    </row>
    <row r="905" spans="1:54" ht="13">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c r="AM905" s="42"/>
      <c r="AN905" s="42"/>
      <c r="AO905" s="42"/>
      <c r="AP905" s="42"/>
      <c r="AQ905" s="42"/>
      <c r="AR905" s="42"/>
      <c r="AS905" s="42"/>
      <c r="AT905" s="42"/>
      <c r="AU905" s="42"/>
      <c r="AV905" s="42"/>
      <c r="AW905" s="42"/>
      <c r="AX905" s="42"/>
      <c r="AY905" s="42"/>
      <c r="AZ905" s="42"/>
      <c r="BA905" s="42"/>
      <c r="BB905" s="42"/>
    </row>
    <row r="906" spans="1:54" ht="13">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c r="AM906" s="42"/>
      <c r="AN906" s="42"/>
      <c r="AO906" s="42"/>
      <c r="AP906" s="42"/>
      <c r="AQ906" s="42"/>
      <c r="AR906" s="42"/>
      <c r="AS906" s="42"/>
      <c r="AT906" s="42"/>
      <c r="AU906" s="42"/>
      <c r="AV906" s="42"/>
      <c r="AW906" s="42"/>
      <c r="AX906" s="42"/>
      <c r="AY906" s="42"/>
      <c r="AZ906" s="42"/>
      <c r="BA906" s="42"/>
      <c r="BB906" s="42"/>
    </row>
    <row r="907" spans="1:54" ht="13">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c r="AM907" s="42"/>
      <c r="AN907" s="42"/>
      <c r="AO907" s="42"/>
      <c r="AP907" s="42"/>
      <c r="AQ907" s="42"/>
      <c r="AR907" s="42"/>
      <c r="AS907" s="42"/>
      <c r="AT907" s="42"/>
      <c r="AU907" s="42"/>
      <c r="AV907" s="42"/>
      <c r="AW907" s="42"/>
      <c r="AX907" s="42"/>
      <c r="AY907" s="42"/>
      <c r="AZ907" s="42"/>
      <c r="BA907" s="42"/>
      <c r="BB907" s="42"/>
    </row>
    <row r="908" spans="1:54" ht="13">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c r="AM908" s="42"/>
      <c r="AN908" s="42"/>
      <c r="AO908" s="42"/>
      <c r="AP908" s="42"/>
      <c r="AQ908" s="42"/>
      <c r="AR908" s="42"/>
      <c r="AS908" s="42"/>
      <c r="AT908" s="42"/>
      <c r="AU908" s="42"/>
      <c r="AV908" s="42"/>
      <c r="AW908" s="42"/>
      <c r="AX908" s="42"/>
      <c r="AY908" s="42"/>
      <c r="AZ908" s="42"/>
      <c r="BA908" s="42"/>
      <c r="BB908" s="42"/>
    </row>
    <row r="909" spans="1:54" ht="13">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c r="AM909" s="42"/>
      <c r="AN909" s="42"/>
      <c r="AO909" s="42"/>
      <c r="AP909" s="42"/>
      <c r="AQ909" s="42"/>
      <c r="AR909" s="42"/>
      <c r="AS909" s="42"/>
      <c r="AT909" s="42"/>
      <c r="AU909" s="42"/>
      <c r="AV909" s="42"/>
      <c r="AW909" s="42"/>
      <c r="AX909" s="42"/>
      <c r="AY909" s="42"/>
      <c r="AZ909" s="42"/>
      <c r="BA909" s="42"/>
      <c r="BB909" s="42"/>
    </row>
    <row r="910" spans="1:54" ht="13">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c r="AM910" s="42"/>
      <c r="AN910" s="42"/>
      <c r="AO910" s="42"/>
      <c r="AP910" s="42"/>
      <c r="AQ910" s="42"/>
      <c r="AR910" s="42"/>
      <c r="AS910" s="42"/>
      <c r="AT910" s="42"/>
      <c r="AU910" s="42"/>
      <c r="AV910" s="42"/>
      <c r="AW910" s="42"/>
      <c r="AX910" s="42"/>
      <c r="AY910" s="42"/>
      <c r="AZ910" s="42"/>
      <c r="BA910" s="42"/>
      <c r="BB910" s="42"/>
    </row>
    <row r="911" spans="1:54" ht="13">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c r="AM911" s="42"/>
      <c r="AN911" s="42"/>
      <c r="AO911" s="42"/>
      <c r="AP911" s="42"/>
      <c r="AQ911" s="42"/>
      <c r="AR911" s="42"/>
      <c r="AS911" s="42"/>
      <c r="AT911" s="42"/>
      <c r="AU911" s="42"/>
      <c r="AV911" s="42"/>
      <c r="AW911" s="42"/>
      <c r="AX911" s="42"/>
      <c r="AY911" s="42"/>
      <c r="AZ911" s="42"/>
      <c r="BA911" s="42"/>
      <c r="BB911" s="42"/>
    </row>
    <row r="912" spans="1:54" ht="13">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c r="AM912" s="42"/>
      <c r="AN912" s="42"/>
      <c r="AO912" s="42"/>
      <c r="AP912" s="42"/>
      <c r="AQ912" s="42"/>
      <c r="AR912" s="42"/>
      <c r="AS912" s="42"/>
      <c r="AT912" s="42"/>
      <c r="AU912" s="42"/>
      <c r="AV912" s="42"/>
      <c r="AW912" s="42"/>
      <c r="AX912" s="42"/>
      <c r="AY912" s="42"/>
      <c r="AZ912" s="42"/>
      <c r="BA912" s="42"/>
      <c r="BB912" s="42"/>
    </row>
    <row r="913" spans="1:54" ht="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c r="AM913" s="42"/>
      <c r="AN913" s="42"/>
      <c r="AO913" s="42"/>
      <c r="AP913" s="42"/>
      <c r="AQ913" s="42"/>
      <c r="AR913" s="42"/>
      <c r="AS913" s="42"/>
      <c r="AT913" s="42"/>
      <c r="AU913" s="42"/>
      <c r="AV913" s="42"/>
      <c r="AW913" s="42"/>
      <c r="AX913" s="42"/>
      <c r="AY913" s="42"/>
      <c r="AZ913" s="42"/>
      <c r="BA913" s="42"/>
      <c r="BB913" s="42"/>
    </row>
    <row r="914" spans="1:54" ht="13">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c r="AM914" s="42"/>
      <c r="AN914" s="42"/>
      <c r="AO914" s="42"/>
      <c r="AP914" s="42"/>
      <c r="AQ914" s="42"/>
      <c r="AR914" s="42"/>
      <c r="AS914" s="42"/>
      <c r="AT914" s="42"/>
      <c r="AU914" s="42"/>
      <c r="AV914" s="42"/>
      <c r="AW914" s="42"/>
      <c r="AX914" s="42"/>
      <c r="AY914" s="42"/>
      <c r="AZ914" s="42"/>
      <c r="BA914" s="42"/>
      <c r="BB914" s="42"/>
    </row>
    <row r="915" spans="1:54" ht="13">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c r="AM915" s="42"/>
      <c r="AN915" s="42"/>
      <c r="AO915" s="42"/>
      <c r="AP915" s="42"/>
      <c r="AQ915" s="42"/>
      <c r="AR915" s="42"/>
      <c r="AS915" s="42"/>
      <c r="AT915" s="42"/>
      <c r="AU915" s="42"/>
      <c r="AV915" s="42"/>
      <c r="AW915" s="42"/>
      <c r="AX915" s="42"/>
      <c r="AY915" s="42"/>
      <c r="AZ915" s="42"/>
      <c r="BA915" s="42"/>
      <c r="BB915" s="42"/>
    </row>
    <row r="916" spans="1:54" ht="13">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c r="AM916" s="42"/>
      <c r="AN916" s="42"/>
      <c r="AO916" s="42"/>
      <c r="AP916" s="42"/>
      <c r="AQ916" s="42"/>
      <c r="AR916" s="42"/>
      <c r="AS916" s="42"/>
      <c r="AT916" s="42"/>
      <c r="AU916" s="42"/>
      <c r="AV916" s="42"/>
      <c r="AW916" s="42"/>
      <c r="AX916" s="42"/>
      <c r="AY916" s="42"/>
      <c r="AZ916" s="42"/>
      <c r="BA916" s="42"/>
      <c r="BB916" s="42"/>
    </row>
    <row r="917" spans="1:54" ht="13">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c r="AM917" s="42"/>
      <c r="AN917" s="42"/>
      <c r="AO917" s="42"/>
      <c r="AP917" s="42"/>
      <c r="AQ917" s="42"/>
      <c r="AR917" s="42"/>
      <c r="AS917" s="42"/>
      <c r="AT917" s="42"/>
      <c r="AU917" s="42"/>
      <c r="AV917" s="42"/>
      <c r="AW917" s="42"/>
      <c r="AX917" s="42"/>
      <c r="AY917" s="42"/>
      <c r="AZ917" s="42"/>
      <c r="BA917" s="42"/>
      <c r="BB917" s="42"/>
    </row>
    <row r="918" spans="1:54" ht="13">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c r="AM918" s="42"/>
      <c r="AN918" s="42"/>
      <c r="AO918" s="42"/>
      <c r="AP918" s="42"/>
      <c r="AQ918" s="42"/>
      <c r="AR918" s="42"/>
      <c r="AS918" s="42"/>
      <c r="AT918" s="42"/>
      <c r="AU918" s="42"/>
      <c r="AV918" s="42"/>
      <c r="AW918" s="42"/>
      <c r="AX918" s="42"/>
      <c r="AY918" s="42"/>
      <c r="AZ918" s="42"/>
      <c r="BA918" s="42"/>
      <c r="BB918" s="42"/>
    </row>
    <row r="919" spans="1:54" ht="13">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c r="AN919" s="42"/>
      <c r="AO919" s="42"/>
      <c r="AP919" s="42"/>
      <c r="AQ919" s="42"/>
      <c r="AR919" s="42"/>
      <c r="AS919" s="42"/>
      <c r="AT919" s="42"/>
      <c r="AU919" s="42"/>
      <c r="AV919" s="42"/>
      <c r="AW919" s="42"/>
      <c r="AX919" s="42"/>
      <c r="AY919" s="42"/>
      <c r="AZ919" s="42"/>
      <c r="BA919" s="42"/>
      <c r="BB919" s="42"/>
    </row>
    <row r="920" spans="1:54" ht="13">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c r="AN920" s="42"/>
      <c r="AO920" s="42"/>
      <c r="AP920" s="42"/>
      <c r="AQ920" s="42"/>
      <c r="AR920" s="42"/>
      <c r="AS920" s="42"/>
      <c r="AT920" s="42"/>
      <c r="AU920" s="42"/>
      <c r="AV920" s="42"/>
      <c r="AW920" s="42"/>
      <c r="AX920" s="42"/>
      <c r="AY920" s="42"/>
      <c r="AZ920" s="42"/>
      <c r="BA920" s="42"/>
      <c r="BB920" s="42"/>
    </row>
    <row r="921" spans="1:54" ht="13">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c r="AN921" s="42"/>
      <c r="AO921" s="42"/>
      <c r="AP921" s="42"/>
      <c r="AQ921" s="42"/>
      <c r="AR921" s="42"/>
      <c r="AS921" s="42"/>
      <c r="AT921" s="42"/>
      <c r="AU921" s="42"/>
      <c r="AV921" s="42"/>
      <c r="AW921" s="42"/>
      <c r="AX921" s="42"/>
      <c r="AY921" s="42"/>
      <c r="AZ921" s="42"/>
      <c r="BA921" s="42"/>
      <c r="BB921" s="42"/>
    </row>
    <row r="922" spans="1:54" ht="13">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c r="AN922" s="42"/>
      <c r="AO922" s="42"/>
      <c r="AP922" s="42"/>
      <c r="AQ922" s="42"/>
      <c r="AR922" s="42"/>
      <c r="AS922" s="42"/>
      <c r="AT922" s="42"/>
      <c r="AU922" s="42"/>
      <c r="AV922" s="42"/>
      <c r="AW922" s="42"/>
      <c r="AX922" s="42"/>
      <c r="AY922" s="42"/>
      <c r="AZ922" s="42"/>
      <c r="BA922" s="42"/>
      <c r="BB922" s="42"/>
    </row>
    <row r="923" spans="1:54" ht="1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c r="AN923" s="42"/>
      <c r="AO923" s="42"/>
      <c r="AP923" s="42"/>
      <c r="AQ923" s="42"/>
      <c r="AR923" s="42"/>
      <c r="AS923" s="42"/>
      <c r="AT923" s="42"/>
      <c r="AU923" s="42"/>
      <c r="AV923" s="42"/>
      <c r="AW923" s="42"/>
      <c r="AX923" s="42"/>
      <c r="AY923" s="42"/>
      <c r="AZ923" s="42"/>
      <c r="BA923" s="42"/>
      <c r="BB923" s="42"/>
    </row>
    <row r="924" spans="1:54" ht="13">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c r="AN924" s="42"/>
      <c r="AO924" s="42"/>
      <c r="AP924" s="42"/>
      <c r="AQ924" s="42"/>
      <c r="AR924" s="42"/>
      <c r="AS924" s="42"/>
      <c r="AT924" s="42"/>
      <c r="AU924" s="42"/>
      <c r="AV924" s="42"/>
      <c r="AW924" s="42"/>
      <c r="AX924" s="42"/>
      <c r="AY924" s="42"/>
      <c r="AZ924" s="42"/>
      <c r="BA924" s="42"/>
      <c r="BB924" s="42"/>
    </row>
    <row r="925" spans="1:54" ht="13">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c r="AN925" s="42"/>
      <c r="AO925" s="42"/>
      <c r="AP925" s="42"/>
      <c r="AQ925" s="42"/>
      <c r="AR925" s="42"/>
      <c r="AS925" s="42"/>
      <c r="AT925" s="42"/>
      <c r="AU925" s="42"/>
      <c r="AV925" s="42"/>
      <c r="AW925" s="42"/>
      <c r="AX925" s="42"/>
      <c r="AY925" s="42"/>
      <c r="AZ925" s="42"/>
      <c r="BA925" s="42"/>
      <c r="BB925" s="42"/>
    </row>
    <row r="926" spans="1:54" ht="13">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c r="AM926" s="42"/>
      <c r="AN926" s="42"/>
      <c r="AO926" s="42"/>
      <c r="AP926" s="42"/>
      <c r="AQ926" s="42"/>
      <c r="AR926" s="42"/>
      <c r="AS926" s="42"/>
      <c r="AT926" s="42"/>
      <c r="AU926" s="42"/>
      <c r="AV926" s="42"/>
      <c r="AW926" s="42"/>
      <c r="AX926" s="42"/>
      <c r="AY926" s="42"/>
      <c r="AZ926" s="42"/>
      <c r="BA926" s="42"/>
      <c r="BB926" s="42"/>
    </row>
    <row r="927" spans="1:54" ht="13">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c r="AN927" s="42"/>
      <c r="AO927" s="42"/>
      <c r="AP927" s="42"/>
      <c r="AQ927" s="42"/>
      <c r="AR927" s="42"/>
      <c r="AS927" s="42"/>
      <c r="AT927" s="42"/>
      <c r="AU927" s="42"/>
      <c r="AV927" s="42"/>
      <c r="AW927" s="42"/>
      <c r="AX927" s="42"/>
      <c r="AY927" s="42"/>
      <c r="AZ927" s="42"/>
      <c r="BA927" s="42"/>
      <c r="BB927" s="42"/>
    </row>
    <row r="928" spans="1:54" ht="13">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c r="AN928" s="42"/>
      <c r="AO928" s="42"/>
      <c r="AP928" s="42"/>
      <c r="AQ928" s="42"/>
      <c r="AR928" s="42"/>
      <c r="AS928" s="42"/>
      <c r="AT928" s="42"/>
      <c r="AU928" s="42"/>
      <c r="AV928" s="42"/>
      <c r="AW928" s="42"/>
      <c r="AX928" s="42"/>
      <c r="AY928" s="42"/>
      <c r="AZ928" s="42"/>
      <c r="BA928" s="42"/>
      <c r="BB928" s="42"/>
    </row>
    <row r="929" spans="1:54" ht="13">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c r="AN929" s="42"/>
      <c r="AO929" s="42"/>
      <c r="AP929" s="42"/>
      <c r="AQ929" s="42"/>
      <c r="AR929" s="42"/>
      <c r="AS929" s="42"/>
      <c r="AT929" s="42"/>
      <c r="AU929" s="42"/>
      <c r="AV929" s="42"/>
      <c r="AW929" s="42"/>
      <c r="AX929" s="42"/>
      <c r="AY929" s="42"/>
      <c r="AZ929" s="42"/>
      <c r="BA929" s="42"/>
      <c r="BB929" s="42"/>
    </row>
    <row r="930" spans="1:54" ht="13">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c r="AN930" s="42"/>
      <c r="AO930" s="42"/>
      <c r="AP930" s="42"/>
      <c r="AQ930" s="42"/>
      <c r="AR930" s="42"/>
      <c r="AS930" s="42"/>
      <c r="AT930" s="42"/>
      <c r="AU930" s="42"/>
      <c r="AV930" s="42"/>
      <c r="AW930" s="42"/>
      <c r="AX930" s="42"/>
      <c r="AY930" s="42"/>
      <c r="AZ930" s="42"/>
      <c r="BA930" s="42"/>
      <c r="BB930" s="42"/>
    </row>
    <row r="931" spans="1:54" ht="13">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c r="AN931" s="42"/>
      <c r="AO931" s="42"/>
      <c r="AP931" s="42"/>
      <c r="AQ931" s="42"/>
      <c r="AR931" s="42"/>
      <c r="AS931" s="42"/>
      <c r="AT931" s="42"/>
      <c r="AU931" s="42"/>
      <c r="AV931" s="42"/>
      <c r="AW931" s="42"/>
      <c r="AX931" s="42"/>
      <c r="AY931" s="42"/>
      <c r="AZ931" s="42"/>
      <c r="BA931" s="42"/>
      <c r="BB931" s="42"/>
    </row>
    <row r="932" spans="1:54" ht="13">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c r="AN932" s="42"/>
      <c r="AO932" s="42"/>
      <c r="AP932" s="42"/>
      <c r="AQ932" s="42"/>
      <c r="AR932" s="42"/>
      <c r="AS932" s="42"/>
      <c r="AT932" s="42"/>
      <c r="AU932" s="42"/>
      <c r="AV932" s="42"/>
      <c r="AW932" s="42"/>
      <c r="AX932" s="42"/>
      <c r="AY932" s="42"/>
      <c r="AZ932" s="42"/>
      <c r="BA932" s="42"/>
      <c r="BB932" s="42"/>
    </row>
    <row r="933" spans="1:54" ht="1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c r="AN933" s="42"/>
      <c r="AO933" s="42"/>
      <c r="AP933" s="42"/>
      <c r="AQ933" s="42"/>
      <c r="AR933" s="42"/>
      <c r="AS933" s="42"/>
      <c r="AT933" s="42"/>
      <c r="AU933" s="42"/>
      <c r="AV933" s="42"/>
      <c r="AW933" s="42"/>
      <c r="AX933" s="42"/>
      <c r="AY933" s="42"/>
      <c r="AZ933" s="42"/>
      <c r="BA933" s="42"/>
      <c r="BB933" s="42"/>
    </row>
    <row r="934" spans="1:54" ht="13">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c r="AM934" s="42"/>
      <c r="AN934" s="42"/>
      <c r="AO934" s="42"/>
      <c r="AP934" s="42"/>
      <c r="AQ934" s="42"/>
      <c r="AR934" s="42"/>
      <c r="AS934" s="42"/>
      <c r="AT934" s="42"/>
      <c r="AU934" s="42"/>
      <c r="AV934" s="42"/>
      <c r="AW934" s="42"/>
      <c r="AX934" s="42"/>
      <c r="AY934" s="42"/>
      <c r="AZ934" s="42"/>
      <c r="BA934" s="42"/>
      <c r="BB934" s="42"/>
    </row>
    <row r="935" spans="1:54" ht="13">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c r="AM935" s="42"/>
      <c r="AN935" s="42"/>
      <c r="AO935" s="42"/>
      <c r="AP935" s="42"/>
      <c r="AQ935" s="42"/>
      <c r="AR935" s="42"/>
      <c r="AS935" s="42"/>
      <c r="AT935" s="42"/>
      <c r="AU935" s="42"/>
      <c r="AV935" s="42"/>
      <c r="AW935" s="42"/>
      <c r="AX935" s="42"/>
      <c r="AY935" s="42"/>
      <c r="AZ935" s="42"/>
      <c r="BA935" s="42"/>
      <c r="BB935" s="42"/>
    </row>
    <row r="936" spans="1:54" ht="13">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c r="AM936" s="42"/>
      <c r="AN936" s="42"/>
      <c r="AO936" s="42"/>
      <c r="AP936" s="42"/>
      <c r="AQ936" s="42"/>
      <c r="AR936" s="42"/>
      <c r="AS936" s="42"/>
      <c r="AT936" s="42"/>
      <c r="AU936" s="42"/>
      <c r="AV936" s="42"/>
      <c r="AW936" s="42"/>
      <c r="AX936" s="42"/>
      <c r="AY936" s="42"/>
      <c r="AZ936" s="42"/>
      <c r="BA936" s="42"/>
      <c r="BB936" s="42"/>
    </row>
    <row r="937" spans="1:54" ht="13">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c r="AM937" s="42"/>
      <c r="AN937" s="42"/>
      <c r="AO937" s="42"/>
      <c r="AP937" s="42"/>
      <c r="AQ937" s="42"/>
      <c r="AR937" s="42"/>
      <c r="AS937" s="42"/>
      <c r="AT937" s="42"/>
      <c r="AU937" s="42"/>
      <c r="AV937" s="42"/>
      <c r="AW937" s="42"/>
      <c r="AX937" s="42"/>
      <c r="AY937" s="42"/>
      <c r="AZ937" s="42"/>
      <c r="BA937" s="42"/>
      <c r="BB937" s="42"/>
    </row>
    <row r="938" spans="1:54" ht="13">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c r="AM938" s="42"/>
      <c r="AN938" s="42"/>
      <c r="AO938" s="42"/>
      <c r="AP938" s="42"/>
      <c r="AQ938" s="42"/>
      <c r="AR938" s="42"/>
      <c r="AS938" s="42"/>
      <c r="AT938" s="42"/>
      <c r="AU938" s="42"/>
      <c r="AV938" s="42"/>
      <c r="AW938" s="42"/>
      <c r="AX938" s="42"/>
      <c r="AY938" s="42"/>
      <c r="AZ938" s="42"/>
      <c r="BA938" s="42"/>
      <c r="BB938" s="42"/>
    </row>
    <row r="939" spans="1:54" ht="13">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c r="AM939" s="42"/>
      <c r="AN939" s="42"/>
      <c r="AO939" s="42"/>
      <c r="AP939" s="42"/>
      <c r="AQ939" s="42"/>
      <c r="AR939" s="42"/>
      <c r="AS939" s="42"/>
      <c r="AT939" s="42"/>
      <c r="AU939" s="42"/>
      <c r="AV939" s="42"/>
      <c r="AW939" s="42"/>
      <c r="AX939" s="42"/>
      <c r="AY939" s="42"/>
      <c r="AZ939" s="42"/>
      <c r="BA939" s="42"/>
      <c r="BB939" s="42"/>
    </row>
    <row r="940" spans="1:54" ht="13">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c r="AM940" s="42"/>
      <c r="AN940" s="42"/>
      <c r="AO940" s="42"/>
      <c r="AP940" s="42"/>
      <c r="AQ940" s="42"/>
      <c r="AR940" s="42"/>
      <c r="AS940" s="42"/>
      <c r="AT940" s="42"/>
      <c r="AU940" s="42"/>
      <c r="AV940" s="42"/>
      <c r="AW940" s="42"/>
      <c r="AX940" s="42"/>
      <c r="AY940" s="42"/>
      <c r="AZ940" s="42"/>
      <c r="BA940" s="42"/>
      <c r="BB940" s="42"/>
    </row>
    <row r="941" spans="1:54" ht="13">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c r="AM941" s="42"/>
      <c r="AN941" s="42"/>
      <c r="AO941" s="42"/>
      <c r="AP941" s="42"/>
      <c r="AQ941" s="42"/>
      <c r="AR941" s="42"/>
      <c r="AS941" s="42"/>
      <c r="AT941" s="42"/>
      <c r="AU941" s="42"/>
      <c r="AV941" s="42"/>
      <c r="AW941" s="42"/>
      <c r="AX941" s="42"/>
      <c r="AY941" s="42"/>
      <c r="AZ941" s="42"/>
      <c r="BA941" s="42"/>
      <c r="BB941" s="42"/>
    </row>
    <row r="942" spans="1:54" ht="13">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c r="AM942" s="42"/>
      <c r="AN942" s="42"/>
      <c r="AO942" s="42"/>
      <c r="AP942" s="42"/>
      <c r="AQ942" s="42"/>
      <c r="AR942" s="42"/>
      <c r="AS942" s="42"/>
      <c r="AT942" s="42"/>
      <c r="AU942" s="42"/>
      <c r="AV942" s="42"/>
      <c r="AW942" s="42"/>
      <c r="AX942" s="42"/>
      <c r="AY942" s="42"/>
      <c r="AZ942" s="42"/>
      <c r="BA942" s="42"/>
      <c r="BB942" s="42"/>
    </row>
    <row r="943" spans="1:54" ht="1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c r="AM943" s="42"/>
      <c r="AN943" s="42"/>
      <c r="AO943" s="42"/>
      <c r="AP943" s="42"/>
      <c r="AQ943" s="42"/>
      <c r="AR943" s="42"/>
      <c r="AS943" s="42"/>
      <c r="AT943" s="42"/>
      <c r="AU943" s="42"/>
      <c r="AV943" s="42"/>
      <c r="AW943" s="42"/>
      <c r="AX943" s="42"/>
      <c r="AY943" s="42"/>
      <c r="AZ943" s="42"/>
      <c r="BA943" s="42"/>
      <c r="BB943" s="42"/>
    </row>
    <row r="944" spans="1:54" ht="13">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c r="AM944" s="42"/>
      <c r="AN944" s="42"/>
      <c r="AO944" s="42"/>
      <c r="AP944" s="42"/>
      <c r="AQ944" s="42"/>
      <c r="AR944" s="42"/>
      <c r="AS944" s="42"/>
      <c r="AT944" s="42"/>
      <c r="AU944" s="42"/>
      <c r="AV944" s="42"/>
      <c r="AW944" s="42"/>
      <c r="AX944" s="42"/>
      <c r="AY944" s="42"/>
      <c r="AZ944" s="42"/>
      <c r="BA944" s="42"/>
      <c r="BB944" s="42"/>
    </row>
    <row r="945" spans="1:54" ht="13">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c r="AM945" s="42"/>
      <c r="AN945" s="42"/>
      <c r="AO945" s="42"/>
      <c r="AP945" s="42"/>
      <c r="AQ945" s="42"/>
      <c r="AR945" s="42"/>
      <c r="AS945" s="42"/>
      <c r="AT945" s="42"/>
      <c r="AU945" s="42"/>
      <c r="AV945" s="42"/>
      <c r="AW945" s="42"/>
      <c r="AX945" s="42"/>
      <c r="AY945" s="42"/>
      <c r="AZ945" s="42"/>
      <c r="BA945" s="42"/>
      <c r="BB945" s="42"/>
    </row>
    <row r="946" spans="1:54" ht="13">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c r="AM946" s="42"/>
      <c r="AN946" s="42"/>
      <c r="AO946" s="42"/>
      <c r="AP946" s="42"/>
      <c r="AQ946" s="42"/>
      <c r="AR946" s="42"/>
      <c r="AS946" s="42"/>
      <c r="AT946" s="42"/>
      <c r="AU946" s="42"/>
      <c r="AV946" s="42"/>
      <c r="AW946" s="42"/>
      <c r="AX946" s="42"/>
      <c r="AY946" s="42"/>
      <c r="AZ946" s="42"/>
      <c r="BA946" s="42"/>
      <c r="BB946" s="42"/>
    </row>
    <row r="947" spans="1:54" ht="13">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c r="AM947" s="42"/>
      <c r="AN947" s="42"/>
      <c r="AO947" s="42"/>
      <c r="AP947" s="42"/>
      <c r="AQ947" s="42"/>
      <c r="AR947" s="42"/>
      <c r="AS947" s="42"/>
      <c r="AT947" s="42"/>
      <c r="AU947" s="42"/>
      <c r="AV947" s="42"/>
      <c r="AW947" s="42"/>
      <c r="AX947" s="42"/>
      <c r="AY947" s="42"/>
      <c r="AZ947" s="42"/>
      <c r="BA947" s="42"/>
      <c r="BB947" s="42"/>
    </row>
    <row r="948" spans="1:54" ht="13">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c r="AM948" s="42"/>
      <c r="AN948" s="42"/>
      <c r="AO948" s="42"/>
      <c r="AP948" s="42"/>
      <c r="AQ948" s="42"/>
      <c r="AR948" s="42"/>
      <c r="AS948" s="42"/>
      <c r="AT948" s="42"/>
      <c r="AU948" s="42"/>
      <c r="AV948" s="42"/>
      <c r="AW948" s="42"/>
      <c r="AX948" s="42"/>
      <c r="AY948" s="42"/>
      <c r="AZ948" s="42"/>
      <c r="BA948" s="42"/>
      <c r="BB948" s="42"/>
    </row>
    <row r="949" spans="1:54" ht="13">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c r="AM949" s="42"/>
      <c r="AN949" s="42"/>
      <c r="AO949" s="42"/>
      <c r="AP949" s="42"/>
      <c r="AQ949" s="42"/>
      <c r="AR949" s="42"/>
      <c r="AS949" s="42"/>
      <c r="AT949" s="42"/>
      <c r="AU949" s="42"/>
      <c r="AV949" s="42"/>
      <c r="AW949" s="42"/>
      <c r="AX949" s="42"/>
      <c r="AY949" s="42"/>
      <c r="AZ949" s="42"/>
      <c r="BA949" s="42"/>
      <c r="BB949" s="42"/>
    </row>
    <row r="950" spans="1:54" ht="13">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c r="AM950" s="42"/>
      <c r="AN950" s="42"/>
      <c r="AO950" s="42"/>
      <c r="AP950" s="42"/>
      <c r="AQ950" s="42"/>
      <c r="AR950" s="42"/>
      <c r="AS950" s="42"/>
      <c r="AT950" s="42"/>
      <c r="AU950" s="42"/>
      <c r="AV950" s="42"/>
      <c r="AW950" s="42"/>
      <c r="AX950" s="42"/>
      <c r="AY950" s="42"/>
      <c r="AZ950" s="42"/>
      <c r="BA950" s="42"/>
      <c r="BB950" s="42"/>
    </row>
    <row r="951" spans="1:54" ht="13">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c r="AM951" s="42"/>
      <c r="AN951" s="42"/>
      <c r="AO951" s="42"/>
      <c r="AP951" s="42"/>
      <c r="AQ951" s="42"/>
      <c r="AR951" s="42"/>
      <c r="AS951" s="42"/>
      <c r="AT951" s="42"/>
      <c r="AU951" s="42"/>
      <c r="AV951" s="42"/>
      <c r="AW951" s="42"/>
      <c r="AX951" s="42"/>
      <c r="AY951" s="42"/>
      <c r="AZ951" s="42"/>
      <c r="BA951" s="42"/>
      <c r="BB951" s="42"/>
    </row>
    <row r="952" spans="1:54" ht="13">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c r="AM952" s="42"/>
      <c r="AN952" s="42"/>
      <c r="AO952" s="42"/>
      <c r="AP952" s="42"/>
      <c r="AQ952" s="42"/>
      <c r="AR952" s="42"/>
      <c r="AS952" s="42"/>
      <c r="AT952" s="42"/>
      <c r="AU952" s="42"/>
      <c r="AV952" s="42"/>
      <c r="AW952" s="42"/>
      <c r="AX952" s="42"/>
      <c r="AY952" s="42"/>
      <c r="AZ952" s="42"/>
      <c r="BA952" s="42"/>
      <c r="BB952" s="42"/>
    </row>
    <row r="953" spans="1:54" ht="1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c r="AM953" s="42"/>
      <c r="AN953" s="42"/>
      <c r="AO953" s="42"/>
      <c r="AP953" s="42"/>
      <c r="AQ953" s="42"/>
      <c r="AR953" s="42"/>
      <c r="AS953" s="42"/>
      <c r="AT953" s="42"/>
      <c r="AU953" s="42"/>
      <c r="AV953" s="42"/>
      <c r="AW953" s="42"/>
      <c r="AX953" s="42"/>
      <c r="AY953" s="42"/>
      <c r="AZ953" s="42"/>
      <c r="BA953" s="42"/>
      <c r="BB953" s="42"/>
    </row>
    <row r="954" spans="1:54" ht="13">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c r="AM954" s="42"/>
      <c r="AN954" s="42"/>
      <c r="AO954" s="42"/>
      <c r="AP954" s="42"/>
      <c r="AQ954" s="42"/>
      <c r="AR954" s="42"/>
      <c r="AS954" s="42"/>
      <c r="AT954" s="42"/>
      <c r="AU954" s="42"/>
      <c r="AV954" s="42"/>
      <c r="AW954" s="42"/>
      <c r="AX954" s="42"/>
      <c r="AY954" s="42"/>
      <c r="AZ954" s="42"/>
      <c r="BA954" s="42"/>
      <c r="BB954" s="42"/>
    </row>
    <row r="955" spans="1:54" ht="13">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c r="AM955" s="42"/>
      <c r="AN955" s="42"/>
      <c r="AO955" s="42"/>
      <c r="AP955" s="42"/>
      <c r="AQ955" s="42"/>
      <c r="AR955" s="42"/>
      <c r="AS955" s="42"/>
      <c r="AT955" s="42"/>
      <c r="AU955" s="42"/>
      <c r="AV955" s="42"/>
      <c r="AW955" s="42"/>
      <c r="AX955" s="42"/>
      <c r="AY955" s="42"/>
      <c r="AZ955" s="42"/>
      <c r="BA955" s="42"/>
      <c r="BB955" s="42"/>
    </row>
    <row r="956" spans="1:54" ht="13">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c r="AM956" s="42"/>
      <c r="AN956" s="42"/>
      <c r="AO956" s="42"/>
      <c r="AP956" s="42"/>
      <c r="AQ956" s="42"/>
      <c r="AR956" s="42"/>
      <c r="AS956" s="42"/>
      <c r="AT956" s="42"/>
      <c r="AU956" s="42"/>
      <c r="AV956" s="42"/>
      <c r="AW956" s="42"/>
      <c r="AX956" s="42"/>
      <c r="AY956" s="42"/>
      <c r="AZ956" s="42"/>
      <c r="BA956" s="42"/>
      <c r="BB956" s="42"/>
    </row>
    <row r="957" spans="1:54" ht="13">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c r="AM957" s="42"/>
      <c r="AN957" s="42"/>
      <c r="AO957" s="42"/>
      <c r="AP957" s="42"/>
      <c r="AQ957" s="42"/>
      <c r="AR957" s="42"/>
      <c r="AS957" s="42"/>
      <c r="AT957" s="42"/>
      <c r="AU957" s="42"/>
      <c r="AV957" s="42"/>
      <c r="AW957" s="42"/>
      <c r="AX957" s="42"/>
      <c r="AY957" s="42"/>
      <c r="AZ957" s="42"/>
      <c r="BA957" s="42"/>
      <c r="BB957" s="42"/>
    </row>
    <row r="958" spans="1:54" ht="13">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c r="AM958" s="42"/>
      <c r="AN958" s="42"/>
      <c r="AO958" s="42"/>
      <c r="AP958" s="42"/>
      <c r="AQ958" s="42"/>
      <c r="AR958" s="42"/>
      <c r="AS958" s="42"/>
      <c r="AT958" s="42"/>
      <c r="AU958" s="42"/>
      <c r="AV958" s="42"/>
      <c r="AW958" s="42"/>
      <c r="AX958" s="42"/>
      <c r="AY958" s="42"/>
      <c r="AZ958" s="42"/>
      <c r="BA958" s="42"/>
      <c r="BB958" s="42"/>
    </row>
    <row r="959" spans="1:54" ht="13">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c r="AM959" s="42"/>
      <c r="AN959" s="42"/>
      <c r="AO959" s="42"/>
      <c r="AP959" s="42"/>
      <c r="AQ959" s="42"/>
      <c r="AR959" s="42"/>
      <c r="AS959" s="42"/>
      <c r="AT959" s="42"/>
      <c r="AU959" s="42"/>
      <c r="AV959" s="42"/>
      <c r="AW959" s="42"/>
      <c r="AX959" s="42"/>
      <c r="AY959" s="42"/>
      <c r="AZ959" s="42"/>
      <c r="BA959" s="42"/>
      <c r="BB959" s="42"/>
    </row>
    <row r="960" spans="1:54" ht="13">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c r="AM960" s="42"/>
      <c r="AN960" s="42"/>
      <c r="AO960" s="42"/>
      <c r="AP960" s="42"/>
      <c r="AQ960" s="42"/>
      <c r="AR960" s="42"/>
      <c r="AS960" s="42"/>
      <c r="AT960" s="42"/>
      <c r="AU960" s="42"/>
      <c r="AV960" s="42"/>
      <c r="AW960" s="42"/>
      <c r="AX960" s="42"/>
      <c r="AY960" s="42"/>
      <c r="AZ960" s="42"/>
      <c r="BA960" s="42"/>
      <c r="BB960" s="42"/>
    </row>
    <row r="961" spans="1:54" ht="13">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c r="AM961" s="42"/>
      <c r="AN961" s="42"/>
      <c r="AO961" s="42"/>
      <c r="AP961" s="42"/>
      <c r="AQ961" s="42"/>
      <c r="AR961" s="42"/>
      <c r="AS961" s="42"/>
      <c r="AT961" s="42"/>
      <c r="AU961" s="42"/>
      <c r="AV961" s="42"/>
      <c r="AW961" s="42"/>
      <c r="AX961" s="42"/>
      <c r="AY961" s="42"/>
      <c r="AZ961" s="42"/>
      <c r="BA961" s="42"/>
      <c r="BB961" s="42"/>
    </row>
    <row r="962" spans="1:54" ht="13">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c r="AM962" s="42"/>
      <c r="AN962" s="42"/>
      <c r="AO962" s="42"/>
      <c r="AP962" s="42"/>
      <c r="AQ962" s="42"/>
      <c r="AR962" s="42"/>
      <c r="AS962" s="42"/>
      <c r="AT962" s="42"/>
      <c r="AU962" s="42"/>
      <c r="AV962" s="42"/>
      <c r="AW962" s="42"/>
      <c r="AX962" s="42"/>
      <c r="AY962" s="42"/>
      <c r="AZ962" s="42"/>
      <c r="BA962" s="42"/>
      <c r="BB962" s="42"/>
    </row>
    <row r="963" spans="1:54" ht="1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c r="AM963" s="42"/>
      <c r="AN963" s="42"/>
      <c r="AO963" s="42"/>
      <c r="AP963" s="42"/>
      <c r="AQ963" s="42"/>
      <c r="AR963" s="42"/>
      <c r="AS963" s="42"/>
      <c r="AT963" s="42"/>
      <c r="AU963" s="42"/>
      <c r="AV963" s="42"/>
      <c r="AW963" s="42"/>
      <c r="AX963" s="42"/>
      <c r="AY963" s="42"/>
      <c r="AZ963" s="42"/>
      <c r="BA963" s="42"/>
      <c r="BB963" s="42"/>
    </row>
    <row r="964" spans="1:54" ht="13">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c r="AM964" s="42"/>
      <c r="AN964" s="42"/>
      <c r="AO964" s="42"/>
      <c r="AP964" s="42"/>
      <c r="AQ964" s="42"/>
      <c r="AR964" s="42"/>
      <c r="AS964" s="42"/>
      <c r="AT964" s="42"/>
      <c r="AU964" s="42"/>
      <c r="AV964" s="42"/>
      <c r="AW964" s="42"/>
      <c r="AX964" s="42"/>
      <c r="AY964" s="42"/>
      <c r="AZ964" s="42"/>
      <c r="BA964" s="42"/>
      <c r="BB964" s="42"/>
    </row>
    <row r="965" spans="1:54" ht="13">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c r="AM965" s="42"/>
      <c r="AN965" s="42"/>
      <c r="AO965" s="42"/>
      <c r="AP965" s="42"/>
      <c r="AQ965" s="42"/>
      <c r="AR965" s="42"/>
      <c r="AS965" s="42"/>
      <c r="AT965" s="42"/>
      <c r="AU965" s="42"/>
      <c r="AV965" s="42"/>
      <c r="AW965" s="42"/>
      <c r="AX965" s="42"/>
      <c r="AY965" s="42"/>
      <c r="AZ965" s="42"/>
      <c r="BA965" s="42"/>
      <c r="BB965" s="42"/>
    </row>
    <row r="966" spans="1:54" ht="13">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c r="AM966" s="42"/>
      <c r="AN966" s="42"/>
      <c r="AO966" s="42"/>
      <c r="AP966" s="42"/>
      <c r="AQ966" s="42"/>
      <c r="AR966" s="42"/>
      <c r="AS966" s="42"/>
      <c r="AT966" s="42"/>
      <c r="AU966" s="42"/>
      <c r="AV966" s="42"/>
      <c r="AW966" s="42"/>
      <c r="AX966" s="42"/>
      <c r="AY966" s="42"/>
      <c r="AZ966" s="42"/>
      <c r="BA966" s="42"/>
      <c r="BB966" s="42"/>
    </row>
    <row r="967" spans="1:54" ht="13">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c r="AM967" s="42"/>
      <c r="AN967" s="42"/>
      <c r="AO967" s="42"/>
      <c r="AP967" s="42"/>
      <c r="AQ967" s="42"/>
      <c r="AR967" s="42"/>
      <c r="AS967" s="42"/>
      <c r="AT967" s="42"/>
      <c r="AU967" s="42"/>
      <c r="AV967" s="42"/>
      <c r="AW967" s="42"/>
      <c r="AX967" s="42"/>
      <c r="AY967" s="42"/>
      <c r="AZ967" s="42"/>
      <c r="BA967" s="42"/>
      <c r="BB967" s="42"/>
    </row>
    <row r="968" spans="1:54" ht="13">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c r="AM968" s="42"/>
      <c r="AN968" s="42"/>
      <c r="AO968" s="42"/>
      <c r="AP968" s="42"/>
      <c r="AQ968" s="42"/>
      <c r="AR968" s="42"/>
      <c r="AS968" s="42"/>
      <c r="AT968" s="42"/>
      <c r="AU968" s="42"/>
      <c r="AV968" s="42"/>
      <c r="AW968" s="42"/>
      <c r="AX968" s="42"/>
      <c r="AY968" s="42"/>
      <c r="AZ968" s="42"/>
      <c r="BA968" s="42"/>
      <c r="BB968" s="42"/>
    </row>
    <row r="969" spans="1:54" ht="13">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c r="AM969" s="42"/>
      <c r="AN969" s="42"/>
      <c r="AO969" s="42"/>
      <c r="AP969" s="42"/>
      <c r="AQ969" s="42"/>
      <c r="AR969" s="42"/>
      <c r="AS969" s="42"/>
      <c r="AT969" s="42"/>
      <c r="AU969" s="42"/>
      <c r="AV969" s="42"/>
      <c r="AW969" s="42"/>
      <c r="AX969" s="42"/>
      <c r="AY969" s="42"/>
      <c r="AZ969" s="42"/>
      <c r="BA969" s="42"/>
      <c r="BB969" s="42"/>
    </row>
    <row r="970" spans="1:54" ht="13">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c r="AM970" s="42"/>
      <c r="AN970" s="42"/>
      <c r="AO970" s="42"/>
      <c r="AP970" s="42"/>
      <c r="AQ970" s="42"/>
      <c r="AR970" s="42"/>
      <c r="AS970" s="42"/>
      <c r="AT970" s="42"/>
      <c r="AU970" s="42"/>
      <c r="AV970" s="42"/>
      <c r="AW970" s="42"/>
      <c r="AX970" s="42"/>
      <c r="AY970" s="42"/>
      <c r="AZ970" s="42"/>
      <c r="BA970" s="42"/>
      <c r="BB970" s="42"/>
    </row>
    <row r="971" spans="1:54" ht="13">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c r="AM971" s="42"/>
      <c r="AN971" s="42"/>
      <c r="AO971" s="42"/>
      <c r="AP971" s="42"/>
      <c r="AQ971" s="42"/>
      <c r="AR971" s="42"/>
      <c r="AS971" s="42"/>
      <c r="AT971" s="42"/>
      <c r="AU971" s="42"/>
      <c r="AV971" s="42"/>
      <c r="AW971" s="42"/>
      <c r="AX971" s="42"/>
      <c r="AY971" s="42"/>
      <c r="AZ971" s="42"/>
      <c r="BA971" s="42"/>
      <c r="BB971" s="42"/>
    </row>
    <row r="972" spans="1:54" ht="13">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c r="AM972" s="42"/>
      <c r="AN972" s="42"/>
      <c r="AO972" s="42"/>
      <c r="AP972" s="42"/>
      <c r="AQ972" s="42"/>
      <c r="AR972" s="42"/>
      <c r="AS972" s="42"/>
      <c r="AT972" s="42"/>
      <c r="AU972" s="42"/>
      <c r="AV972" s="42"/>
      <c r="AW972" s="42"/>
      <c r="AX972" s="42"/>
      <c r="AY972" s="42"/>
      <c r="AZ972" s="42"/>
      <c r="BA972" s="42"/>
      <c r="BB972" s="42"/>
    </row>
    <row r="973" spans="1:54" ht="1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c r="AM973" s="42"/>
      <c r="AN973" s="42"/>
      <c r="AO973" s="42"/>
      <c r="AP973" s="42"/>
      <c r="AQ973" s="42"/>
      <c r="AR973" s="42"/>
      <c r="AS973" s="42"/>
      <c r="AT973" s="42"/>
      <c r="AU973" s="42"/>
      <c r="AV973" s="42"/>
      <c r="AW973" s="42"/>
      <c r="AX973" s="42"/>
      <c r="AY973" s="42"/>
      <c r="AZ973" s="42"/>
      <c r="BA973" s="42"/>
      <c r="BB973" s="42"/>
    </row>
    <row r="974" spans="1:54" ht="13">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c r="AM974" s="42"/>
      <c r="AN974" s="42"/>
      <c r="AO974" s="42"/>
      <c r="AP974" s="42"/>
      <c r="AQ974" s="42"/>
      <c r="AR974" s="42"/>
      <c r="AS974" s="42"/>
      <c r="AT974" s="42"/>
      <c r="AU974" s="42"/>
      <c r="AV974" s="42"/>
      <c r="AW974" s="42"/>
      <c r="AX974" s="42"/>
      <c r="AY974" s="42"/>
      <c r="AZ974" s="42"/>
      <c r="BA974" s="42"/>
      <c r="BB974" s="42"/>
    </row>
    <row r="975" spans="1:54" ht="13">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c r="AM975" s="42"/>
      <c r="AN975" s="42"/>
      <c r="AO975" s="42"/>
      <c r="AP975" s="42"/>
      <c r="AQ975" s="42"/>
      <c r="AR975" s="42"/>
      <c r="AS975" s="42"/>
      <c r="AT975" s="42"/>
      <c r="AU975" s="42"/>
      <c r="AV975" s="42"/>
      <c r="AW975" s="42"/>
      <c r="AX975" s="42"/>
      <c r="AY975" s="42"/>
      <c r="AZ975" s="42"/>
      <c r="BA975" s="42"/>
      <c r="BB975" s="42"/>
    </row>
    <row r="976" spans="1:54" ht="13">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c r="AM976" s="42"/>
      <c r="AN976" s="42"/>
      <c r="AO976" s="42"/>
      <c r="AP976" s="42"/>
      <c r="AQ976" s="42"/>
      <c r="AR976" s="42"/>
      <c r="AS976" s="42"/>
      <c r="AT976" s="42"/>
      <c r="AU976" s="42"/>
      <c r="AV976" s="42"/>
      <c r="AW976" s="42"/>
      <c r="AX976" s="42"/>
      <c r="AY976" s="42"/>
      <c r="AZ976" s="42"/>
      <c r="BA976" s="42"/>
      <c r="BB976" s="42"/>
    </row>
    <row r="977" spans="1:54" ht="13">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c r="AM977" s="42"/>
      <c r="AN977" s="42"/>
      <c r="AO977" s="42"/>
      <c r="AP977" s="42"/>
      <c r="AQ977" s="42"/>
      <c r="AR977" s="42"/>
      <c r="AS977" s="42"/>
      <c r="AT977" s="42"/>
      <c r="AU977" s="42"/>
      <c r="AV977" s="42"/>
      <c r="AW977" s="42"/>
      <c r="AX977" s="42"/>
      <c r="AY977" s="42"/>
      <c r="AZ977" s="42"/>
      <c r="BA977" s="42"/>
      <c r="BB977" s="42"/>
    </row>
    <row r="978" spans="1:54" ht="13">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c r="AM978" s="42"/>
      <c r="AN978" s="42"/>
      <c r="AO978" s="42"/>
      <c r="AP978" s="42"/>
      <c r="AQ978" s="42"/>
      <c r="AR978" s="42"/>
      <c r="AS978" s="42"/>
      <c r="AT978" s="42"/>
      <c r="AU978" s="42"/>
      <c r="AV978" s="42"/>
      <c r="AW978" s="42"/>
      <c r="AX978" s="42"/>
      <c r="AY978" s="42"/>
      <c r="AZ978" s="42"/>
      <c r="BA978" s="42"/>
      <c r="BB978" s="42"/>
    </row>
    <row r="979" spans="1:54" ht="13">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c r="AM979" s="42"/>
      <c r="AN979" s="42"/>
      <c r="AO979" s="42"/>
      <c r="AP979" s="42"/>
      <c r="AQ979" s="42"/>
      <c r="AR979" s="42"/>
      <c r="AS979" s="42"/>
      <c r="AT979" s="42"/>
      <c r="AU979" s="42"/>
      <c r="AV979" s="42"/>
      <c r="AW979" s="42"/>
      <c r="AX979" s="42"/>
      <c r="AY979" s="42"/>
      <c r="AZ979" s="42"/>
      <c r="BA979" s="42"/>
      <c r="BB979" s="42"/>
    </row>
    <row r="980" spans="1:54" ht="13">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c r="AM980" s="42"/>
      <c r="AN980" s="42"/>
      <c r="AO980" s="42"/>
      <c r="AP980" s="42"/>
      <c r="AQ980" s="42"/>
      <c r="AR980" s="42"/>
      <c r="AS980" s="42"/>
      <c r="AT980" s="42"/>
      <c r="AU980" s="42"/>
      <c r="AV980" s="42"/>
      <c r="AW980" s="42"/>
      <c r="AX980" s="42"/>
      <c r="AY980" s="42"/>
      <c r="AZ980" s="42"/>
      <c r="BA980" s="42"/>
      <c r="BB980" s="42"/>
    </row>
    <row r="981" spans="1:54" ht="13">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c r="AM981" s="42"/>
      <c r="AN981" s="42"/>
      <c r="AO981" s="42"/>
      <c r="AP981" s="42"/>
      <c r="AQ981" s="42"/>
      <c r="AR981" s="42"/>
      <c r="AS981" s="42"/>
      <c r="AT981" s="42"/>
      <c r="AU981" s="42"/>
      <c r="AV981" s="42"/>
      <c r="AW981" s="42"/>
      <c r="AX981" s="42"/>
      <c r="AY981" s="42"/>
      <c r="AZ981" s="42"/>
      <c r="BA981" s="42"/>
      <c r="BB981" s="42"/>
    </row>
    <row r="982" spans="1:54" ht="13">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c r="AM982" s="42"/>
      <c r="AN982" s="42"/>
      <c r="AO982" s="42"/>
      <c r="AP982" s="42"/>
      <c r="AQ982" s="42"/>
      <c r="AR982" s="42"/>
      <c r="AS982" s="42"/>
      <c r="AT982" s="42"/>
      <c r="AU982" s="42"/>
      <c r="AV982" s="42"/>
      <c r="AW982" s="42"/>
      <c r="AX982" s="42"/>
      <c r="AY982" s="42"/>
      <c r="AZ982" s="42"/>
      <c r="BA982" s="42"/>
      <c r="BB982" s="42"/>
    </row>
    <row r="983" spans="1:54" ht="1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c r="AM983" s="42"/>
      <c r="AN983" s="42"/>
      <c r="AO983" s="42"/>
      <c r="AP983" s="42"/>
      <c r="AQ983" s="42"/>
      <c r="AR983" s="42"/>
      <c r="AS983" s="42"/>
      <c r="AT983" s="42"/>
      <c r="AU983" s="42"/>
      <c r="AV983" s="42"/>
      <c r="AW983" s="42"/>
      <c r="AX983" s="42"/>
      <c r="AY983" s="42"/>
      <c r="AZ983" s="42"/>
      <c r="BA983" s="42"/>
      <c r="BB983" s="42"/>
    </row>
    <row r="984" spans="1:54" ht="13">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c r="AN984" s="42"/>
      <c r="AO984" s="42"/>
      <c r="AP984" s="42"/>
      <c r="AQ984" s="42"/>
      <c r="AR984" s="42"/>
      <c r="AS984" s="42"/>
      <c r="AT984" s="42"/>
      <c r="AU984" s="42"/>
      <c r="AV984" s="42"/>
      <c r="AW984" s="42"/>
      <c r="AX984" s="42"/>
      <c r="AY984" s="42"/>
      <c r="AZ984" s="42"/>
      <c r="BA984" s="42"/>
      <c r="BB984" s="42"/>
    </row>
    <row r="985" spans="1:54" ht="13">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c r="AN985" s="42"/>
      <c r="AO985" s="42"/>
      <c r="AP985" s="42"/>
      <c r="AQ985" s="42"/>
      <c r="AR985" s="42"/>
      <c r="AS985" s="42"/>
      <c r="AT985" s="42"/>
      <c r="AU985" s="42"/>
      <c r="AV985" s="42"/>
      <c r="AW985" s="42"/>
      <c r="AX985" s="42"/>
      <c r="AY985" s="42"/>
      <c r="AZ985" s="42"/>
      <c r="BA985" s="42"/>
      <c r="BB985" s="42"/>
    </row>
    <row r="986" spans="1:54" ht="13">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c r="AN986" s="42"/>
      <c r="AO986" s="42"/>
      <c r="AP986" s="42"/>
      <c r="AQ986" s="42"/>
      <c r="AR986" s="42"/>
      <c r="AS986" s="42"/>
      <c r="AT986" s="42"/>
      <c r="AU986" s="42"/>
      <c r="AV986" s="42"/>
      <c r="AW986" s="42"/>
      <c r="AX986" s="42"/>
      <c r="AY986" s="42"/>
      <c r="AZ986" s="42"/>
      <c r="BA986" s="42"/>
      <c r="BB986" s="42"/>
    </row>
    <row r="987" spans="1:54" ht="13">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c r="AN987" s="42"/>
      <c r="AO987" s="42"/>
      <c r="AP987" s="42"/>
      <c r="AQ987" s="42"/>
      <c r="AR987" s="42"/>
      <c r="AS987" s="42"/>
      <c r="AT987" s="42"/>
      <c r="AU987" s="42"/>
      <c r="AV987" s="42"/>
      <c r="AW987" s="42"/>
      <c r="AX987" s="42"/>
      <c r="AY987" s="42"/>
      <c r="AZ987" s="42"/>
      <c r="BA987" s="42"/>
      <c r="BB987" s="42"/>
    </row>
    <row r="988" spans="1:54" ht="13">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c r="AN988" s="42"/>
      <c r="AO988" s="42"/>
      <c r="AP988" s="42"/>
      <c r="AQ988" s="42"/>
      <c r="AR988" s="42"/>
      <c r="AS988" s="42"/>
      <c r="AT988" s="42"/>
      <c r="AU988" s="42"/>
      <c r="AV988" s="42"/>
      <c r="AW988" s="42"/>
      <c r="AX988" s="42"/>
      <c r="AY988" s="42"/>
      <c r="AZ988" s="42"/>
      <c r="BA988" s="42"/>
      <c r="BB988" s="42"/>
    </row>
    <row r="989" spans="1:54" ht="13">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c r="AN989" s="42"/>
      <c r="AO989" s="42"/>
      <c r="AP989" s="42"/>
      <c r="AQ989" s="42"/>
      <c r="AR989" s="42"/>
      <c r="AS989" s="42"/>
      <c r="AT989" s="42"/>
      <c r="AU989" s="42"/>
      <c r="AV989" s="42"/>
      <c r="AW989" s="42"/>
      <c r="AX989" s="42"/>
      <c r="AY989" s="42"/>
      <c r="AZ989" s="42"/>
      <c r="BA989" s="42"/>
      <c r="BB989" s="42"/>
    </row>
    <row r="990" spans="1:54" ht="13">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c r="AN990" s="42"/>
      <c r="AO990" s="42"/>
      <c r="AP990" s="42"/>
      <c r="AQ990" s="42"/>
      <c r="AR990" s="42"/>
      <c r="AS990" s="42"/>
      <c r="AT990" s="42"/>
      <c r="AU990" s="42"/>
      <c r="AV990" s="42"/>
      <c r="AW990" s="42"/>
      <c r="AX990" s="42"/>
      <c r="AY990" s="42"/>
      <c r="AZ990" s="42"/>
      <c r="BA990" s="42"/>
      <c r="BB990" s="42"/>
    </row>
    <row r="991" spans="1:54" ht="13">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42"/>
      <c r="AL991" s="42"/>
      <c r="AM991" s="42"/>
      <c r="AN991" s="42"/>
      <c r="AO991" s="42"/>
      <c r="AP991" s="42"/>
      <c r="AQ991" s="42"/>
      <c r="AR991" s="42"/>
      <c r="AS991" s="42"/>
      <c r="AT991" s="42"/>
      <c r="AU991" s="42"/>
      <c r="AV991" s="42"/>
      <c r="AW991" s="42"/>
      <c r="AX991" s="42"/>
      <c r="AY991" s="42"/>
      <c r="AZ991" s="42"/>
      <c r="BA991" s="42"/>
      <c r="BB991" s="42"/>
    </row>
    <row r="992" spans="1:54" ht="13">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42"/>
      <c r="AL992" s="42"/>
      <c r="AM992" s="42"/>
      <c r="AN992" s="42"/>
      <c r="AO992" s="42"/>
      <c r="AP992" s="42"/>
      <c r="AQ992" s="42"/>
      <c r="AR992" s="42"/>
      <c r="AS992" s="42"/>
      <c r="AT992" s="42"/>
      <c r="AU992" s="42"/>
      <c r="AV992" s="42"/>
      <c r="AW992" s="42"/>
      <c r="AX992" s="42"/>
      <c r="AY992" s="42"/>
      <c r="AZ992" s="42"/>
      <c r="BA992" s="42"/>
      <c r="BB992" s="42"/>
    </row>
    <row r="993" spans="1:54" ht="1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42"/>
      <c r="AL993" s="42"/>
      <c r="AM993" s="42"/>
      <c r="AN993" s="42"/>
      <c r="AO993" s="42"/>
      <c r="AP993" s="42"/>
      <c r="AQ993" s="42"/>
      <c r="AR993" s="42"/>
      <c r="AS993" s="42"/>
      <c r="AT993" s="42"/>
      <c r="AU993" s="42"/>
      <c r="AV993" s="42"/>
      <c r="AW993" s="42"/>
      <c r="AX993" s="42"/>
      <c r="AY993" s="42"/>
      <c r="AZ993" s="42"/>
      <c r="BA993" s="42"/>
      <c r="BB993" s="42"/>
    </row>
    <row r="994" spans="1:54" ht="13">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42"/>
      <c r="AL994" s="42"/>
      <c r="AM994" s="42"/>
      <c r="AN994" s="42"/>
      <c r="AO994" s="42"/>
      <c r="AP994" s="42"/>
      <c r="AQ994" s="42"/>
      <c r="AR994" s="42"/>
      <c r="AS994" s="42"/>
      <c r="AT994" s="42"/>
      <c r="AU994" s="42"/>
      <c r="AV994" s="42"/>
      <c r="AW994" s="42"/>
      <c r="AX994" s="42"/>
      <c r="AY994" s="42"/>
      <c r="AZ994" s="42"/>
      <c r="BA994" s="42"/>
      <c r="BB994" s="42"/>
    </row>
    <row r="995" spans="1:54" ht="13">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42"/>
      <c r="AL995" s="42"/>
      <c r="AM995" s="42"/>
      <c r="AN995" s="42"/>
      <c r="AO995" s="42"/>
      <c r="AP995" s="42"/>
      <c r="AQ995" s="42"/>
      <c r="AR995" s="42"/>
      <c r="AS995" s="42"/>
      <c r="AT995" s="42"/>
      <c r="AU995" s="42"/>
      <c r="AV995" s="42"/>
      <c r="AW995" s="42"/>
      <c r="AX995" s="42"/>
      <c r="AY995" s="42"/>
      <c r="AZ995" s="42"/>
      <c r="BA995" s="42"/>
      <c r="BB995" s="42"/>
    </row>
    <row r="996" spans="1:54" ht="13">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42"/>
      <c r="AL996" s="42"/>
      <c r="AM996" s="42"/>
      <c r="AN996" s="42"/>
      <c r="AO996" s="42"/>
      <c r="AP996" s="42"/>
      <c r="AQ996" s="42"/>
      <c r="AR996" s="42"/>
      <c r="AS996" s="42"/>
      <c r="AT996" s="42"/>
      <c r="AU996" s="42"/>
      <c r="AV996" s="42"/>
      <c r="AW996" s="42"/>
      <c r="AX996" s="42"/>
      <c r="AY996" s="42"/>
      <c r="AZ996" s="42"/>
      <c r="BA996" s="42"/>
      <c r="BB996" s="42"/>
    </row>
    <row r="997" spans="1:54" ht="13">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2"/>
      <c r="AM997" s="42"/>
      <c r="AN997" s="42"/>
      <c r="AO997" s="42"/>
      <c r="AP997" s="42"/>
      <c r="AQ997" s="42"/>
      <c r="AR997" s="42"/>
      <c r="AS997" s="42"/>
      <c r="AT997" s="42"/>
      <c r="AU997" s="42"/>
      <c r="AV997" s="42"/>
      <c r="AW997" s="42"/>
      <c r="AX997" s="42"/>
      <c r="AY997" s="42"/>
      <c r="AZ997" s="42"/>
      <c r="BA997" s="42"/>
      <c r="BB997" s="42"/>
    </row>
    <row r="998" spans="1:54" ht="13">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42"/>
      <c r="AL998" s="42"/>
      <c r="AM998" s="42"/>
      <c r="AN998" s="42"/>
      <c r="AO998" s="42"/>
      <c r="AP998" s="42"/>
      <c r="AQ998" s="42"/>
      <c r="AR998" s="42"/>
      <c r="AS998" s="42"/>
      <c r="AT998" s="42"/>
      <c r="AU998" s="42"/>
      <c r="AV998" s="42"/>
      <c r="AW998" s="42"/>
      <c r="AX998" s="42"/>
      <c r="AY998" s="42"/>
      <c r="AZ998" s="42"/>
      <c r="BA998" s="42"/>
      <c r="BB998" s="42"/>
    </row>
    <row r="999" spans="1:54" ht="13">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c r="AI999" s="42"/>
      <c r="AJ999" s="42"/>
      <c r="AK999" s="42"/>
      <c r="AL999" s="42"/>
      <c r="AM999" s="42"/>
      <c r="AN999" s="42"/>
      <c r="AO999" s="42"/>
      <c r="AP999" s="42"/>
      <c r="AQ999" s="42"/>
      <c r="AR999" s="42"/>
      <c r="AS999" s="42"/>
      <c r="AT999" s="42"/>
      <c r="AU999" s="42"/>
      <c r="AV999" s="42"/>
      <c r="AW999" s="42"/>
      <c r="AX999" s="42"/>
      <c r="AY999" s="42"/>
      <c r="AZ999" s="42"/>
      <c r="BA999" s="42"/>
      <c r="BB999" s="42"/>
    </row>
    <row r="1000" spans="1:54" ht="13">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c r="AI1000" s="42"/>
      <c r="AJ1000" s="42"/>
      <c r="AK1000" s="42"/>
      <c r="AL1000" s="42"/>
      <c r="AM1000" s="42"/>
      <c r="AN1000" s="42"/>
      <c r="AO1000" s="42"/>
      <c r="AP1000" s="42"/>
      <c r="AQ1000" s="42"/>
      <c r="AR1000" s="42"/>
      <c r="AS1000" s="42"/>
      <c r="AT1000" s="42"/>
      <c r="AU1000" s="42"/>
      <c r="AV1000" s="42"/>
      <c r="AW1000" s="42"/>
      <c r="AX1000" s="42"/>
      <c r="AY1000" s="42"/>
      <c r="AZ1000" s="42"/>
      <c r="BA1000" s="42"/>
      <c r="BB1000" s="4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outlinePr summaryBelow="0" summaryRight="0"/>
    <pageSetUpPr fitToPage="1"/>
  </sheetPr>
  <dimension ref="A1:AJ2075"/>
  <sheetViews>
    <sheetView showGridLines="0" workbookViewId="0">
      <pane xSplit="2" ySplit="3" topLeftCell="C4" activePane="bottomRight" state="frozen"/>
      <selection pane="topRight" activeCell="C1" sqref="C1"/>
      <selection pane="bottomLeft" activeCell="A4" sqref="A4"/>
      <selection pane="bottomRight" activeCell="B4" sqref="B4:B6"/>
    </sheetView>
  </sheetViews>
  <sheetFormatPr baseColWidth="10" defaultColWidth="12.5" defaultRowHeight="15.75" customHeight="1"/>
  <cols>
    <col min="1" max="1" width="11.33203125" customWidth="1"/>
    <col min="2" max="2" width="27" customWidth="1"/>
    <col min="5" max="5" width="18.1640625" customWidth="1"/>
    <col min="6" max="6" width="15.6640625" customWidth="1"/>
    <col min="7" max="7" width="15.1640625" customWidth="1"/>
    <col min="8" max="8" width="15.83203125" customWidth="1"/>
    <col min="9" max="10" width="14.1640625" customWidth="1"/>
    <col min="11" max="11" width="18.1640625" customWidth="1"/>
    <col min="12" max="12" width="15.6640625" customWidth="1"/>
    <col min="13" max="13" width="17.1640625" customWidth="1"/>
    <col min="14" max="14" width="19.5" customWidth="1"/>
    <col min="15" max="15" width="18.5" customWidth="1"/>
    <col min="16" max="16" width="22" customWidth="1"/>
    <col min="17" max="17" width="14.1640625" customWidth="1"/>
    <col min="18" max="18" width="17.5" customWidth="1"/>
    <col min="19" max="19" width="27.5" customWidth="1"/>
    <col min="22" max="22" width="8.83203125" customWidth="1"/>
    <col min="23" max="23" width="19" customWidth="1"/>
    <col min="24" max="24" width="13.5" customWidth="1"/>
    <col min="25" max="36" width="8.83203125" customWidth="1"/>
  </cols>
  <sheetData>
    <row r="1" spans="1:36" ht="56.25" customHeight="1">
      <c r="A1" s="63"/>
      <c r="B1" s="64" t="s">
        <v>684</v>
      </c>
      <c r="C1" s="65"/>
      <c r="D1" s="66" t="s">
        <v>685</v>
      </c>
      <c r="E1" s="67" t="s">
        <v>686</v>
      </c>
      <c r="F1" s="68">
        <v>45959</v>
      </c>
      <c r="G1" s="69" t="s">
        <v>687</v>
      </c>
      <c r="H1" s="70"/>
      <c r="I1" s="70"/>
      <c r="J1" s="70"/>
      <c r="K1" s="70"/>
      <c r="L1" s="70"/>
      <c r="M1" s="71"/>
      <c r="N1" s="72" t="s">
        <v>688</v>
      </c>
      <c r="O1" s="73" t="s">
        <v>689</v>
      </c>
      <c r="P1" s="74" t="s">
        <v>690</v>
      </c>
      <c r="Q1" s="75" t="s">
        <v>691</v>
      </c>
      <c r="R1" s="70"/>
      <c r="S1" s="70"/>
      <c r="T1" s="76"/>
      <c r="U1" s="76"/>
      <c r="V1" s="77"/>
      <c r="W1" s="77"/>
      <c r="X1" s="77"/>
      <c r="Y1" s="77"/>
      <c r="Z1" s="77"/>
      <c r="AA1" s="77"/>
      <c r="AB1" s="77"/>
      <c r="AC1" s="77"/>
      <c r="AD1" s="77"/>
      <c r="AE1" s="77"/>
      <c r="AF1" s="77"/>
      <c r="AG1" s="77"/>
      <c r="AH1" s="77"/>
      <c r="AI1" s="77"/>
      <c r="AJ1" s="78"/>
    </row>
    <row r="2" spans="1:36" ht="6" customHeight="1">
      <c r="A2" s="79"/>
      <c r="B2" s="79"/>
      <c r="C2" s="79"/>
      <c r="D2" s="79"/>
      <c r="E2" s="80"/>
      <c r="F2" s="81"/>
      <c r="G2" s="81"/>
      <c r="H2" s="81"/>
      <c r="I2" s="81"/>
      <c r="J2" s="81"/>
      <c r="K2" s="81"/>
      <c r="L2" s="81"/>
      <c r="M2" s="81"/>
      <c r="N2" s="81"/>
      <c r="O2" s="82"/>
      <c r="P2" s="79"/>
      <c r="Q2" s="79"/>
      <c r="R2" s="79"/>
      <c r="S2" s="79"/>
      <c r="T2" s="76"/>
      <c r="U2" s="76"/>
      <c r="V2" s="77"/>
      <c r="W2" s="77"/>
      <c r="X2" s="77"/>
      <c r="Y2" s="77"/>
      <c r="Z2" s="77"/>
      <c r="AA2" s="77"/>
      <c r="AB2" s="77"/>
      <c r="AC2" s="77"/>
      <c r="AD2" s="77"/>
      <c r="AE2" s="77"/>
      <c r="AF2" s="77"/>
      <c r="AG2" s="77"/>
      <c r="AH2" s="77"/>
      <c r="AI2" s="77"/>
      <c r="AJ2" s="78"/>
    </row>
    <row r="3" spans="1:36" ht="13">
      <c r="A3" s="83" t="s">
        <v>692</v>
      </c>
      <c r="B3" s="83" t="s">
        <v>693</v>
      </c>
      <c r="C3" s="83" t="s">
        <v>694</v>
      </c>
      <c r="D3" s="83" t="s">
        <v>695</v>
      </c>
      <c r="E3" s="84" t="s">
        <v>696</v>
      </c>
      <c r="F3" s="85" t="s">
        <v>697</v>
      </c>
      <c r="G3" s="86" t="s">
        <v>698</v>
      </c>
      <c r="H3" s="86" t="s">
        <v>699</v>
      </c>
      <c r="I3" s="86" t="s">
        <v>700</v>
      </c>
      <c r="J3" s="86" t="s">
        <v>701</v>
      </c>
      <c r="K3" s="86" t="s">
        <v>702</v>
      </c>
      <c r="L3" s="87" t="s">
        <v>703</v>
      </c>
      <c r="M3" s="88" t="s">
        <v>704</v>
      </c>
      <c r="N3" s="89" t="s">
        <v>705</v>
      </c>
      <c r="O3" s="90" t="s">
        <v>706</v>
      </c>
      <c r="P3" s="91" t="s">
        <v>126</v>
      </c>
      <c r="Q3" s="91" t="s">
        <v>707</v>
      </c>
      <c r="R3" s="92" t="s">
        <v>708</v>
      </c>
      <c r="S3" s="83" t="s">
        <v>693</v>
      </c>
      <c r="T3" s="76"/>
      <c r="U3" s="76"/>
      <c r="V3" s="77"/>
      <c r="W3" s="77"/>
      <c r="X3" s="77"/>
      <c r="Y3" s="77"/>
      <c r="Z3" s="77"/>
      <c r="AA3" s="77"/>
      <c r="AB3" s="77"/>
      <c r="AC3" s="77"/>
      <c r="AD3" s="77"/>
      <c r="AE3" s="77"/>
      <c r="AF3" s="77"/>
      <c r="AG3" s="77"/>
      <c r="AH3" s="77"/>
      <c r="AI3" s="77"/>
      <c r="AJ3" s="78"/>
    </row>
    <row r="4" spans="1:36" ht="13">
      <c r="A4" s="251">
        <v>1</v>
      </c>
      <c r="B4" s="244">
        <v>45976</v>
      </c>
      <c r="C4" s="258" t="s">
        <v>709</v>
      </c>
      <c r="D4" s="93" t="s">
        <v>159</v>
      </c>
      <c r="E4" s="94"/>
      <c r="F4" s="95"/>
      <c r="G4" s="95"/>
      <c r="H4" s="95"/>
      <c r="I4" s="95"/>
      <c r="J4" s="95"/>
      <c r="K4" s="95"/>
      <c r="L4" s="95"/>
      <c r="M4" s="95"/>
      <c r="N4" s="95"/>
      <c r="O4" s="231"/>
      <c r="P4" s="231"/>
      <c r="Q4" s="96"/>
      <c r="R4" s="97" t="s">
        <v>710</v>
      </c>
      <c r="S4" s="244">
        <v>45976</v>
      </c>
      <c r="T4" s="98"/>
      <c r="U4" s="98"/>
      <c r="V4" s="98"/>
      <c r="W4" s="98"/>
      <c r="X4" s="98"/>
      <c r="Y4" s="98"/>
      <c r="Z4" s="98"/>
      <c r="AA4" s="98"/>
      <c r="AB4" s="98"/>
      <c r="AC4" s="98"/>
      <c r="AD4" s="98"/>
      <c r="AE4" s="98"/>
      <c r="AF4" s="98"/>
      <c r="AG4" s="98"/>
      <c r="AH4" s="98"/>
      <c r="AI4" s="98"/>
      <c r="AJ4" s="99"/>
    </row>
    <row r="5" spans="1:36" ht="13">
      <c r="A5" s="232"/>
      <c r="B5" s="245"/>
      <c r="C5" s="259"/>
      <c r="D5" s="100" t="s">
        <v>163</v>
      </c>
      <c r="E5" s="94"/>
      <c r="F5" s="95"/>
      <c r="G5" s="95"/>
      <c r="H5" s="95"/>
      <c r="I5" s="95"/>
      <c r="J5" s="95"/>
      <c r="K5" s="95"/>
      <c r="L5" s="95"/>
      <c r="M5" s="95"/>
      <c r="N5" s="95"/>
      <c r="O5" s="232"/>
      <c r="P5" s="232"/>
      <c r="Q5" s="96"/>
      <c r="R5" s="101" t="s">
        <v>163</v>
      </c>
      <c r="S5" s="245"/>
      <c r="T5" s="98"/>
      <c r="U5" s="98"/>
      <c r="V5" s="98"/>
      <c r="W5" s="98"/>
      <c r="X5" s="98"/>
      <c r="Y5" s="98"/>
      <c r="Z5" s="98"/>
      <c r="AA5" s="98"/>
      <c r="AB5" s="98"/>
      <c r="AC5" s="98"/>
      <c r="AD5" s="98"/>
      <c r="AE5" s="98"/>
      <c r="AF5" s="98"/>
      <c r="AG5" s="98"/>
      <c r="AH5" s="98"/>
      <c r="AI5" s="98"/>
      <c r="AJ5" s="99"/>
    </row>
    <row r="6" spans="1:36" ht="13">
      <c r="A6" s="233"/>
      <c r="B6" s="246"/>
      <c r="C6" s="238"/>
      <c r="D6" s="102" t="s">
        <v>156</v>
      </c>
      <c r="E6" s="94"/>
      <c r="F6" s="95"/>
      <c r="G6" s="95"/>
      <c r="H6" s="95"/>
      <c r="I6" s="95"/>
      <c r="J6" s="95"/>
      <c r="K6" s="95"/>
      <c r="L6" s="95"/>
      <c r="M6" s="95"/>
      <c r="N6" s="95"/>
      <c r="O6" s="233"/>
      <c r="P6" s="233"/>
      <c r="Q6" s="96"/>
      <c r="R6" s="103" t="s">
        <v>711</v>
      </c>
      <c r="S6" s="246"/>
      <c r="T6" s="98"/>
      <c r="U6" s="98"/>
      <c r="V6" s="98"/>
      <c r="W6" s="98"/>
      <c r="X6" s="98"/>
      <c r="Y6" s="98"/>
      <c r="Z6" s="98"/>
      <c r="AA6" s="98"/>
      <c r="AB6" s="98"/>
      <c r="AC6" s="98"/>
      <c r="AD6" s="98"/>
      <c r="AE6" s="98"/>
      <c r="AF6" s="98"/>
      <c r="AG6" s="98"/>
      <c r="AH6" s="98"/>
      <c r="AI6" s="98"/>
      <c r="AJ6" s="99"/>
    </row>
    <row r="7" spans="1:36" ht="13">
      <c r="A7" s="104">
        <v>2</v>
      </c>
      <c r="B7" s="105">
        <v>45977</v>
      </c>
      <c r="C7" s="106" t="s">
        <v>709</v>
      </c>
      <c r="D7" s="93" t="s">
        <v>159</v>
      </c>
      <c r="E7" s="94"/>
      <c r="F7" s="95"/>
      <c r="G7" s="95"/>
      <c r="H7" s="95"/>
      <c r="I7" s="95"/>
      <c r="J7" s="95"/>
      <c r="K7" s="95"/>
      <c r="L7" s="95"/>
      <c r="M7" s="79"/>
      <c r="N7" s="95"/>
      <c r="O7" s="107"/>
      <c r="P7" s="107"/>
      <c r="Q7" s="96"/>
      <c r="R7" s="97" t="s">
        <v>710</v>
      </c>
      <c r="S7" s="105">
        <v>45977</v>
      </c>
      <c r="T7" s="98"/>
      <c r="U7" s="98"/>
      <c r="V7" s="98"/>
      <c r="W7" s="98"/>
      <c r="X7" s="98"/>
      <c r="Y7" s="98"/>
      <c r="Z7" s="98"/>
      <c r="AA7" s="98"/>
      <c r="AB7" s="98"/>
      <c r="AC7" s="98"/>
      <c r="AD7" s="98"/>
      <c r="AE7" s="98"/>
      <c r="AF7" s="98"/>
      <c r="AG7" s="98"/>
      <c r="AH7" s="98"/>
      <c r="AI7" s="98"/>
      <c r="AJ7" s="99"/>
    </row>
    <row r="8" spans="1:36" ht="13">
      <c r="A8" s="251">
        <v>3</v>
      </c>
      <c r="B8" s="244">
        <v>45983</v>
      </c>
      <c r="C8" s="258" t="s">
        <v>709</v>
      </c>
      <c r="D8" s="93" t="s">
        <v>159</v>
      </c>
      <c r="E8" s="94"/>
      <c r="F8" s="79"/>
      <c r="G8" s="95"/>
      <c r="H8" s="95"/>
      <c r="I8" s="95"/>
      <c r="J8" s="95"/>
      <c r="K8" s="95"/>
      <c r="L8" s="95"/>
      <c r="M8" s="95"/>
      <c r="N8" s="95"/>
      <c r="O8" s="231"/>
      <c r="P8" s="243"/>
      <c r="Q8" s="237"/>
      <c r="R8" s="97" t="s">
        <v>710</v>
      </c>
      <c r="S8" s="244">
        <v>45983</v>
      </c>
      <c r="T8" s="98"/>
      <c r="U8" s="98"/>
      <c r="V8" s="98"/>
      <c r="W8" s="98"/>
      <c r="X8" s="98"/>
      <c r="Y8" s="98"/>
      <c r="Z8" s="98"/>
      <c r="AA8" s="98"/>
      <c r="AB8" s="98"/>
      <c r="AC8" s="98"/>
      <c r="AD8" s="98"/>
      <c r="AE8" s="98"/>
      <c r="AF8" s="98"/>
      <c r="AG8" s="98"/>
      <c r="AH8" s="98"/>
      <c r="AI8" s="98"/>
      <c r="AJ8" s="99"/>
    </row>
    <row r="9" spans="1:36" ht="13">
      <c r="A9" s="232"/>
      <c r="B9" s="245"/>
      <c r="C9" s="259"/>
      <c r="D9" s="93" t="s">
        <v>161</v>
      </c>
      <c r="E9" s="94"/>
      <c r="F9" s="95"/>
      <c r="G9" s="95"/>
      <c r="H9" s="95"/>
      <c r="I9" s="95"/>
      <c r="J9" s="95"/>
      <c r="K9" s="95"/>
      <c r="L9" s="95"/>
      <c r="M9" s="95"/>
      <c r="N9" s="95"/>
      <c r="O9" s="232"/>
      <c r="P9" s="235"/>
      <c r="Q9" s="238"/>
      <c r="R9" s="97" t="s">
        <v>161</v>
      </c>
      <c r="S9" s="245"/>
      <c r="T9" s="98"/>
      <c r="U9" s="98"/>
      <c r="V9" s="98"/>
      <c r="W9" s="98"/>
      <c r="X9" s="98"/>
      <c r="Y9" s="98"/>
      <c r="Z9" s="98"/>
      <c r="AA9" s="98"/>
      <c r="AB9" s="98"/>
      <c r="AC9" s="98"/>
      <c r="AD9" s="98"/>
      <c r="AE9" s="98"/>
      <c r="AF9" s="98"/>
      <c r="AG9" s="98"/>
      <c r="AH9" s="98"/>
      <c r="AI9" s="98"/>
      <c r="AJ9" s="99"/>
    </row>
    <row r="10" spans="1:36" ht="13">
      <c r="A10" s="232"/>
      <c r="B10" s="245"/>
      <c r="C10" s="259"/>
      <c r="D10" s="100" t="s">
        <v>163</v>
      </c>
      <c r="E10" s="94"/>
      <c r="F10" s="95"/>
      <c r="G10" s="95"/>
      <c r="H10" s="95"/>
      <c r="I10" s="95"/>
      <c r="J10" s="95"/>
      <c r="K10" s="95"/>
      <c r="L10" s="95"/>
      <c r="M10" s="95"/>
      <c r="N10" s="95"/>
      <c r="O10" s="232"/>
      <c r="P10" s="235"/>
      <c r="Q10" s="96"/>
      <c r="R10" s="101" t="s">
        <v>163</v>
      </c>
      <c r="S10" s="245"/>
      <c r="T10" s="98"/>
      <c r="U10" s="98"/>
      <c r="V10" s="98"/>
      <c r="W10" s="98"/>
      <c r="X10" s="98"/>
      <c r="Y10" s="98"/>
      <c r="Z10" s="98"/>
      <c r="AA10" s="98"/>
      <c r="AB10" s="98"/>
      <c r="AC10" s="98"/>
      <c r="AD10" s="98"/>
      <c r="AE10" s="98"/>
      <c r="AF10" s="98"/>
      <c r="AG10" s="98"/>
      <c r="AH10" s="98"/>
      <c r="AI10" s="98"/>
      <c r="AJ10" s="99"/>
    </row>
    <row r="11" spans="1:36" ht="13">
      <c r="A11" s="233"/>
      <c r="B11" s="246"/>
      <c r="C11" s="238"/>
      <c r="D11" s="108" t="s">
        <v>164</v>
      </c>
      <c r="E11" s="94"/>
      <c r="F11" s="95"/>
      <c r="G11" s="95"/>
      <c r="H11" s="95"/>
      <c r="I11" s="95"/>
      <c r="J11" s="95"/>
      <c r="K11" s="95"/>
      <c r="L11" s="95"/>
      <c r="M11" s="95"/>
      <c r="N11" s="95"/>
      <c r="O11" s="233"/>
      <c r="P11" s="236"/>
      <c r="Q11" s="96"/>
      <c r="R11" s="109" t="s">
        <v>164</v>
      </c>
      <c r="S11" s="246"/>
      <c r="T11" s="98"/>
      <c r="U11" s="98"/>
      <c r="V11" s="98"/>
      <c r="W11" s="98"/>
      <c r="X11" s="98"/>
      <c r="Y11" s="98"/>
      <c r="Z11" s="98"/>
      <c r="AA11" s="98"/>
      <c r="AB11" s="98"/>
      <c r="AC11" s="98"/>
      <c r="AD11" s="98"/>
      <c r="AE11" s="98"/>
      <c r="AF11" s="98"/>
      <c r="AG11" s="98"/>
      <c r="AH11" s="98"/>
      <c r="AI11" s="98"/>
      <c r="AJ11" s="99"/>
    </row>
    <row r="12" spans="1:36" ht="13">
      <c r="A12" s="250">
        <v>4</v>
      </c>
      <c r="B12" s="261">
        <v>45984</v>
      </c>
      <c r="C12" s="264" t="s">
        <v>709</v>
      </c>
      <c r="D12" s="93" t="s">
        <v>159</v>
      </c>
      <c r="E12" s="94"/>
      <c r="F12" s="95"/>
      <c r="G12" s="95"/>
      <c r="H12" s="95"/>
      <c r="I12" s="95"/>
      <c r="J12" s="95"/>
      <c r="K12" s="95"/>
      <c r="L12" s="95"/>
      <c r="M12" s="95"/>
      <c r="N12" s="95"/>
      <c r="O12" s="231"/>
      <c r="P12" s="234"/>
      <c r="Q12" s="237"/>
      <c r="R12" s="97" t="s">
        <v>710</v>
      </c>
      <c r="S12" s="261">
        <v>45984</v>
      </c>
      <c r="T12" s="98"/>
      <c r="U12" s="98"/>
      <c r="V12" s="98"/>
      <c r="W12" s="98"/>
      <c r="X12" s="98"/>
      <c r="Y12" s="98"/>
      <c r="Z12" s="98"/>
      <c r="AA12" s="98"/>
      <c r="AB12" s="98"/>
      <c r="AC12" s="98"/>
      <c r="AD12" s="98"/>
      <c r="AE12" s="98"/>
      <c r="AF12" s="98"/>
      <c r="AG12" s="98"/>
      <c r="AH12" s="98"/>
      <c r="AI12" s="98"/>
      <c r="AJ12" s="99"/>
    </row>
    <row r="13" spans="1:36" ht="13">
      <c r="A13" s="233"/>
      <c r="B13" s="246"/>
      <c r="C13" s="238"/>
      <c r="D13" s="93" t="s">
        <v>161</v>
      </c>
      <c r="E13" s="94"/>
      <c r="F13" s="95"/>
      <c r="G13" s="95"/>
      <c r="H13" s="95"/>
      <c r="I13" s="95"/>
      <c r="J13" s="95"/>
      <c r="K13" s="95"/>
      <c r="L13" s="95"/>
      <c r="M13" s="95"/>
      <c r="N13" s="95"/>
      <c r="O13" s="233"/>
      <c r="P13" s="236"/>
      <c r="Q13" s="238"/>
      <c r="R13" s="97" t="s">
        <v>161</v>
      </c>
      <c r="S13" s="246"/>
      <c r="T13" s="98"/>
      <c r="U13" s="98"/>
      <c r="V13" s="98"/>
      <c r="W13" s="98"/>
      <c r="X13" s="98"/>
      <c r="Y13" s="98"/>
      <c r="Z13" s="98"/>
      <c r="AA13" s="98"/>
      <c r="AB13" s="98"/>
      <c r="AC13" s="98"/>
      <c r="AD13" s="98"/>
      <c r="AE13" s="98"/>
      <c r="AF13" s="98"/>
      <c r="AG13" s="98"/>
      <c r="AH13" s="98"/>
      <c r="AI13" s="98"/>
      <c r="AJ13" s="99"/>
    </row>
    <row r="14" spans="1:36" ht="13">
      <c r="A14" s="251">
        <v>5</v>
      </c>
      <c r="B14" s="244">
        <v>45990</v>
      </c>
      <c r="C14" s="258" t="s">
        <v>709</v>
      </c>
      <c r="D14" s="93" t="s">
        <v>159</v>
      </c>
      <c r="E14" s="94"/>
      <c r="F14" s="95"/>
      <c r="G14" s="95"/>
      <c r="H14" s="95"/>
      <c r="I14" s="95"/>
      <c r="J14" s="95"/>
      <c r="K14" s="95"/>
      <c r="L14" s="95"/>
      <c r="M14" s="95"/>
      <c r="N14" s="95"/>
      <c r="O14" s="231"/>
      <c r="P14" s="234"/>
      <c r="Q14" s="237"/>
      <c r="R14" s="97" t="s">
        <v>159</v>
      </c>
      <c r="S14" s="244">
        <v>45990</v>
      </c>
      <c r="T14" s="98"/>
      <c r="U14" s="98"/>
      <c r="V14" s="98"/>
      <c r="W14" s="98"/>
      <c r="X14" s="98"/>
      <c r="Y14" s="98"/>
      <c r="Z14" s="98"/>
      <c r="AA14" s="98"/>
      <c r="AB14" s="98"/>
      <c r="AC14" s="98"/>
      <c r="AD14" s="98"/>
      <c r="AE14" s="98"/>
      <c r="AF14" s="98"/>
      <c r="AG14" s="98"/>
      <c r="AH14" s="98"/>
      <c r="AI14" s="98"/>
      <c r="AJ14" s="99"/>
    </row>
    <row r="15" spans="1:36" ht="13">
      <c r="A15" s="232"/>
      <c r="B15" s="245"/>
      <c r="C15" s="259"/>
      <c r="D15" s="93" t="s">
        <v>160</v>
      </c>
      <c r="E15" s="94"/>
      <c r="F15" s="94"/>
      <c r="G15" s="95"/>
      <c r="H15" s="95"/>
      <c r="I15" s="95"/>
      <c r="J15" s="95"/>
      <c r="K15" s="95"/>
      <c r="L15" s="95"/>
      <c r="M15" s="95"/>
      <c r="N15" s="95"/>
      <c r="O15" s="232"/>
      <c r="P15" s="235"/>
      <c r="Q15" s="238"/>
      <c r="R15" s="97" t="s">
        <v>160</v>
      </c>
      <c r="S15" s="245"/>
      <c r="T15" s="98"/>
      <c r="U15" s="98"/>
      <c r="V15" s="98"/>
      <c r="W15" s="98"/>
      <c r="X15" s="98"/>
      <c r="Y15" s="98"/>
      <c r="Z15" s="98"/>
      <c r="AA15" s="98"/>
      <c r="AB15" s="98"/>
      <c r="AC15" s="98"/>
      <c r="AD15" s="98"/>
      <c r="AE15" s="98"/>
      <c r="AF15" s="98"/>
      <c r="AG15" s="98"/>
      <c r="AH15" s="98"/>
      <c r="AI15" s="98"/>
      <c r="AJ15" s="99"/>
    </row>
    <row r="16" spans="1:36" ht="13">
      <c r="A16" s="232"/>
      <c r="B16" s="245"/>
      <c r="C16" s="259"/>
      <c r="D16" s="100" t="s">
        <v>163</v>
      </c>
      <c r="E16" s="94"/>
      <c r="F16" s="95"/>
      <c r="G16" s="95"/>
      <c r="H16" s="95"/>
      <c r="I16" s="95"/>
      <c r="J16" s="95"/>
      <c r="K16" s="95"/>
      <c r="L16" s="95"/>
      <c r="M16" s="95"/>
      <c r="N16" s="95"/>
      <c r="O16" s="232"/>
      <c r="P16" s="235"/>
      <c r="Q16" s="96"/>
      <c r="R16" s="101" t="s">
        <v>163</v>
      </c>
      <c r="S16" s="245"/>
      <c r="T16" s="98"/>
      <c r="U16" s="98"/>
      <c r="V16" s="98"/>
      <c r="W16" s="98"/>
      <c r="X16" s="98"/>
      <c r="Y16" s="98"/>
      <c r="Z16" s="98"/>
      <c r="AA16" s="98"/>
      <c r="AB16" s="98"/>
      <c r="AC16" s="98"/>
      <c r="AD16" s="98"/>
      <c r="AE16" s="98"/>
      <c r="AF16" s="98"/>
      <c r="AG16" s="98"/>
      <c r="AH16" s="98"/>
      <c r="AI16" s="98"/>
      <c r="AJ16" s="99"/>
    </row>
    <row r="17" spans="1:36" ht="13">
      <c r="A17" s="233"/>
      <c r="B17" s="246"/>
      <c r="C17" s="238"/>
      <c r="D17" s="102" t="s">
        <v>156</v>
      </c>
      <c r="E17" s="94"/>
      <c r="F17" s="95"/>
      <c r="G17" s="95"/>
      <c r="H17" s="95"/>
      <c r="I17" s="95"/>
      <c r="J17" s="95"/>
      <c r="K17" s="95"/>
      <c r="L17" s="95"/>
      <c r="M17" s="95"/>
      <c r="N17" s="95"/>
      <c r="O17" s="233"/>
      <c r="P17" s="236"/>
      <c r="Q17" s="96"/>
      <c r="R17" s="103" t="s">
        <v>711</v>
      </c>
      <c r="S17" s="246"/>
      <c r="T17" s="98"/>
      <c r="U17" s="98"/>
      <c r="V17" s="98"/>
      <c r="W17" s="98"/>
      <c r="X17" s="98"/>
      <c r="Y17" s="98"/>
      <c r="Z17" s="98"/>
      <c r="AA17" s="98"/>
      <c r="AB17" s="98"/>
      <c r="AC17" s="98"/>
      <c r="AD17" s="98"/>
      <c r="AE17" s="98"/>
      <c r="AF17" s="98"/>
      <c r="AG17" s="98"/>
      <c r="AH17" s="98"/>
      <c r="AI17" s="98"/>
      <c r="AJ17" s="99"/>
    </row>
    <row r="18" spans="1:36" ht="13">
      <c r="A18" s="252">
        <v>6</v>
      </c>
      <c r="B18" s="247">
        <v>45991</v>
      </c>
      <c r="C18" s="270" t="s">
        <v>709</v>
      </c>
      <c r="D18" s="93" t="s">
        <v>159</v>
      </c>
      <c r="E18" s="94"/>
      <c r="F18" s="94"/>
      <c r="G18" s="95"/>
      <c r="H18" s="95"/>
      <c r="I18" s="95"/>
      <c r="J18" s="95"/>
      <c r="K18" s="95"/>
      <c r="L18" s="95"/>
      <c r="M18" s="95"/>
      <c r="N18" s="95"/>
      <c r="O18" s="267"/>
      <c r="P18" s="262"/>
      <c r="Q18" s="237"/>
      <c r="R18" s="97" t="s">
        <v>710</v>
      </c>
      <c r="S18" s="247">
        <v>45991</v>
      </c>
      <c r="T18" s="98"/>
      <c r="U18" s="98"/>
      <c r="V18" s="98"/>
      <c r="W18" s="98"/>
      <c r="X18" s="98"/>
      <c r="Y18" s="98"/>
      <c r="Z18" s="98"/>
      <c r="AA18" s="98"/>
      <c r="AB18" s="98"/>
      <c r="AC18" s="98"/>
      <c r="AD18" s="98"/>
      <c r="AE18" s="98"/>
      <c r="AF18" s="98"/>
      <c r="AG18" s="98"/>
      <c r="AH18" s="98"/>
      <c r="AI18" s="98"/>
      <c r="AJ18" s="99"/>
    </row>
    <row r="19" spans="1:36" ht="13">
      <c r="A19" s="253"/>
      <c r="B19" s="248"/>
      <c r="C19" s="238"/>
      <c r="D19" s="93" t="s">
        <v>161</v>
      </c>
      <c r="E19" s="94"/>
      <c r="F19" s="95"/>
      <c r="G19" s="95"/>
      <c r="H19" s="95"/>
      <c r="I19" s="95"/>
      <c r="J19" s="95"/>
      <c r="K19" s="95"/>
      <c r="L19" s="95"/>
      <c r="M19" s="95"/>
      <c r="N19" s="95"/>
      <c r="O19" s="253"/>
      <c r="P19" s="263"/>
      <c r="Q19" s="238"/>
      <c r="R19" s="97" t="s">
        <v>161</v>
      </c>
      <c r="S19" s="248"/>
      <c r="T19" s="98"/>
      <c r="U19" s="98"/>
      <c r="V19" s="98"/>
      <c r="W19" s="98"/>
      <c r="X19" s="98"/>
      <c r="Y19" s="98"/>
      <c r="Z19" s="98"/>
      <c r="AA19" s="98"/>
      <c r="AB19" s="98"/>
      <c r="AC19" s="98"/>
      <c r="AD19" s="98"/>
      <c r="AE19" s="98"/>
      <c r="AF19" s="98"/>
      <c r="AG19" s="98"/>
      <c r="AH19" s="98"/>
      <c r="AI19" s="98"/>
      <c r="AJ19" s="99"/>
    </row>
    <row r="20" spans="1:36" ht="13">
      <c r="A20" s="254">
        <v>7</v>
      </c>
      <c r="B20" s="249">
        <v>45997</v>
      </c>
      <c r="C20" s="269" t="s">
        <v>709</v>
      </c>
      <c r="D20" s="93" t="s">
        <v>159</v>
      </c>
      <c r="E20" s="94"/>
      <c r="F20" s="95"/>
      <c r="G20" s="95"/>
      <c r="H20" s="95"/>
      <c r="I20" s="95"/>
      <c r="J20" s="1"/>
      <c r="K20" s="95"/>
      <c r="L20" s="95"/>
      <c r="M20" s="95"/>
      <c r="N20" s="95"/>
      <c r="O20" s="231"/>
      <c r="P20" s="234"/>
      <c r="Q20" s="237"/>
      <c r="R20" s="97" t="s">
        <v>159</v>
      </c>
      <c r="S20" s="249">
        <v>45997</v>
      </c>
      <c r="T20" s="98"/>
      <c r="U20" s="98"/>
      <c r="V20" s="98"/>
      <c r="W20" s="98"/>
      <c r="X20" s="98"/>
      <c r="Y20" s="98"/>
      <c r="Z20" s="98"/>
      <c r="AA20" s="98"/>
      <c r="AB20" s="98"/>
      <c r="AC20" s="98"/>
      <c r="AD20" s="98"/>
      <c r="AE20" s="98"/>
      <c r="AF20" s="98"/>
      <c r="AG20" s="98"/>
      <c r="AH20" s="98"/>
      <c r="AI20" s="98"/>
      <c r="AJ20" s="99"/>
    </row>
    <row r="21" spans="1:36" ht="13">
      <c r="A21" s="232"/>
      <c r="B21" s="245"/>
      <c r="C21" s="259"/>
      <c r="D21" s="93" t="s">
        <v>160</v>
      </c>
      <c r="E21" s="94"/>
      <c r="F21" s="95"/>
      <c r="G21" s="95"/>
      <c r="H21" s="95"/>
      <c r="I21" s="95"/>
      <c r="J21" s="95"/>
      <c r="K21" s="95"/>
      <c r="L21" s="95"/>
      <c r="M21" s="95"/>
      <c r="N21" s="95"/>
      <c r="O21" s="232"/>
      <c r="P21" s="235"/>
      <c r="Q21" s="238"/>
      <c r="R21" s="97" t="s">
        <v>160</v>
      </c>
      <c r="S21" s="245"/>
      <c r="T21" s="98"/>
      <c r="U21" s="98"/>
      <c r="V21" s="98"/>
      <c r="W21" s="98"/>
      <c r="X21" s="98"/>
      <c r="Y21" s="98"/>
      <c r="Z21" s="98"/>
      <c r="AA21" s="98"/>
      <c r="AB21" s="98"/>
      <c r="AC21" s="98"/>
      <c r="AD21" s="98"/>
      <c r="AE21" s="98"/>
      <c r="AF21" s="98"/>
      <c r="AG21" s="98"/>
      <c r="AH21" s="98"/>
      <c r="AI21" s="98"/>
      <c r="AJ21" s="99"/>
    </row>
    <row r="22" spans="1:36" ht="13">
      <c r="A22" s="232"/>
      <c r="B22" s="245"/>
      <c r="C22" s="259"/>
      <c r="D22" s="100" t="s">
        <v>163</v>
      </c>
      <c r="E22" s="94"/>
      <c r="F22" s="95"/>
      <c r="G22" s="95"/>
      <c r="H22" s="95"/>
      <c r="I22" s="95"/>
      <c r="J22" s="95"/>
      <c r="K22" s="95"/>
      <c r="L22" s="95"/>
      <c r="M22" s="95"/>
      <c r="N22" s="95"/>
      <c r="O22" s="232"/>
      <c r="P22" s="235"/>
      <c r="Q22" s="96"/>
      <c r="R22" s="101" t="s">
        <v>163</v>
      </c>
      <c r="S22" s="245"/>
      <c r="T22" s="98"/>
      <c r="U22" s="98"/>
      <c r="V22" s="98"/>
      <c r="W22" s="98"/>
      <c r="X22" s="98"/>
      <c r="Y22" s="98"/>
      <c r="Z22" s="98"/>
      <c r="AA22" s="98"/>
      <c r="AB22" s="98"/>
      <c r="AC22" s="98"/>
      <c r="AD22" s="98"/>
      <c r="AE22" s="98"/>
      <c r="AF22" s="98"/>
      <c r="AG22" s="98"/>
      <c r="AH22" s="98"/>
      <c r="AI22" s="98"/>
      <c r="AJ22" s="99"/>
    </row>
    <row r="23" spans="1:36" ht="13">
      <c r="A23" s="233"/>
      <c r="B23" s="246"/>
      <c r="C23" s="238"/>
      <c r="D23" s="108" t="s">
        <v>164</v>
      </c>
      <c r="E23" s="94"/>
      <c r="F23" s="95"/>
      <c r="G23" s="95"/>
      <c r="H23" s="95"/>
      <c r="I23" s="95"/>
      <c r="J23" s="95"/>
      <c r="K23" s="95"/>
      <c r="L23" s="95"/>
      <c r="M23" s="95"/>
      <c r="N23" s="95"/>
      <c r="O23" s="233"/>
      <c r="P23" s="236"/>
      <c r="Q23" s="96"/>
      <c r="R23" s="109" t="s">
        <v>164</v>
      </c>
      <c r="S23" s="246"/>
      <c r="T23" s="98"/>
      <c r="U23" s="98"/>
      <c r="V23" s="98"/>
      <c r="W23" s="98"/>
      <c r="X23" s="98"/>
      <c r="Y23" s="98"/>
      <c r="Z23" s="98"/>
      <c r="AA23" s="98"/>
      <c r="AB23" s="98"/>
      <c r="AC23" s="98"/>
      <c r="AD23" s="98"/>
      <c r="AE23" s="98"/>
      <c r="AF23" s="98"/>
      <c r="AG23" s="98"/>
      <c r="AH23" s="98"/>
      <c r="AI23" s="98"/>
      <c r="AJ23" s="99"/>
    </row>
    <row r="24" spans="1:36" ht="13">
      <c r="A24" s="252">
        <v>8</v>
      </c>
      <c r="B24" s="247">
        <v>45998</v>
      </c>
      <c r="C24" s="270" t="s">
        <v>709</v>
      </c>
      <c r="D24" s="93" t="s">
        <v>159</v>
      </c>
      <c r="E24" s="94"/>
      <c r="F24" s="95"/>
      <c r="G24" s="95"/>
      <c r="H24" s="95"/>
      <c r="I24" s="95"/>
      <c r="J24" s="95"/>
      <c r="K24" s="95"/>
      <c r="L24" s="95"/>
      <c r="M24" s="95"/>
      <c r="N24" s="95"/>
      <c r="O24" s="267"/>
      <c r="P24" s="262"/>
      <c r="Q24" s="237"/>
      <c r="R24" s="97" t="s">
        <v>159</v>
      </c>
      <c r="S24" s="247">
        <v>45998</v>
      </c>
      <c r="T24" s="98"/>
      <c r="U24" s="98"/>
      <c r="V24" s="98"/>
      <c r="W24" s="98"/>
      <c r="X24" s="98"/>
      <c r="Y24" s="98"/>
      <c r="Z24" s="98"/>
      <c r="AA24" s="98"/>
      <c r="AB24" s="98"/>
      <c r="AC24" s="98"/>
      <c r="AD24" s="98"/>
      <c r="AE24" s="98"/>
      <c r="AF24" s="98"/>
      <c r="AG24" s="98"/>
      <c r="AH24" s="98"/>
      <c r="AI24" s="98"/>
      <c r="AJ24" s="99"/>
    </row>
    <row r="25" spans="1:36" ht="13">
      <c r="A25" s="253"/>
      <c r="B25" s="248"/>
      <c r="C25" s="238"/>
      <c r="D25" s="93" t="s">
        <v>160</v>
      </c>
      <c r="E25" s="94"/>
      <c r="F25" s="95"/>
      <c r="G25" s="95"/>
      <c r="H25" s="95"/>
      <c r="I25" s="95"/>
      <c r="J25" s="95"/>
      <c r="K25" s="95"/>
      <c r="L25" s="95"/>
      <c r="M25" s="95"/>
      <c r="N25" s="95"/>
      <c r="O25" s="253"/>
      <c r="P25" s="263"/>
      <c r="Q25" s="238"/>
      <c r="R25" s="97" t="s">
        <v>160</v>
      </c>
      <c r="S25" s="248"/>
      <c r="T25" s="98"/>
      <c r="U25" s="98"/>
      <c r="V25" s="98"/>
      <c r="W25" s="98"/>
      <c r="X25" s="98"/>
      <c r="Y25" s="98"/>
      <c r="Z25" s="98"/>
      <c r="AA25" s="98"/>
      <c r="AB25" s="98"/>
      <c r="AC25" s="98"/>
      <c r="AD25" s="98"/>
      <c r="AE25" s="98"/>
      <c r="AF25" s="98"/>
      <c r="AG25" s="98"/>
      <c r="AH25" s="98"/>
      <c r="AI25" s="98"/>
      <c r="AJ25" s="99"/>
    </row>
    <row r="26" spans="1:36" ht="13">
      <c r="A26" s="254">
        <v>9</v>
      </c>
      <c r="B26" s="249">
        <v>46004</v>
      </c>
      <c r="C26" s="269" t="s">
        <v>709</v>
      </c>
      <c r="D26" s="93" t="s">
        <v>159</v>
      </c>
      <c r="E26" s="94"/>
      <c r="F26" s="94"/>
      <c r="G26" s="95"/>
      <c r="H26" s="95"/>
      <c r="I26" s="95"/>
      <c r="J26" s="95"/>
      <c r="K26" s="95"/>
      <c r="L26" s="95"/>
      <c r="M26" s="95"/>
      <c r="N26" s="95"/>
      <c r="O26" s="231"/>
      <c r="P26" s="243"/>
      <c r="Q26" s="237"/>
      <c r="R26" s="97" t="s">
        <v>710</v>
      </c>
      <c r="S26" s="249">
        <v>46004</v>
      </c>
      <c r="T26" s="98"/>
      <c r="U26" s="98"/>
      <c r="V26" s="98"/>
      <c r="W26" s="98"/>
      <c r="X26" s="98"/>
      <c r="Y26" s="98"/>
      <c r="Z26" s="98"/>
      <c r="AA26" s="98"/>
      <c r="AB26" s="98"/>
      <c r="AC26" s="98"/>
      <c r="AD26" s="98"/>
      <c r="AE26" s="98"/>
      <c r="AF26" s="98"/>
      <c r="AG26" s="98"/>
      <c r="AH26" s="98"/>
      <c r="AI26" s="98"/>
      <c r="AJ26" s="99"/>
    </row>
    <row r="27" spans="1:36" ht="13">
      <c r="A27" s="232"/>
      <c r="B27" s="245"/>
      <c r="C27" s="259"/>
      <c r="D27" s="93" t="s">
        <v>161</v>
      </c>
      <c r="E27" s="94"/>
      <c r="F27" s="95"/>
      <c r="G27" s="95"/>
      <c r="H27" s="95"/>
      <c r="I27" s="95"/>
      <c r="J27" s="95"/>
      <c r="K27" s="95"/>
      <c r="L27" s="95"/>
      <c r="M27" s="95"/>
      <c r="N27" s="95"/>
      <c r="O27" s="232"/>
      <c r="P27" s="235"/>
      <c r="Q27" s="238"/>
      <c r="R27" s="97" t="s">
        <v>161</v>
      </c>
      <c r="S27" s="245"/>
      <c r="T27" s="98"/>
      <c r="U27" s="98"/>
      <c r="V27" s="98"/>
      <c r="W27" s="98"/>
      <c r="X27" s="98"/>
      <c r="Y27" s="98"/>
      <c r="Z27" s="98"/>
      <c r="AA27" s="98"/>
      <c r="AB27" s="98"/>
      <c r="AC27" s="98"/>
      <c r="AD27" s="98"/>
      <c r="AE27" s="98"/>
      <c r="AF27" s="98"/>
      <c r="AG27" s="98"/>
      <c r="AH27" s="98"/>
      <c r="AI27" s="98"/>
      <c r="AJ27" s="99"/>
    </row>
    <row r="28" spans="1:36" ht="13">
      <c r="A28" s="232"/>
      <c r="B28" s="245"/>
      <c r="C28" s="259"/>
      <c r="D28" s="100" t="s">
        <v>163</v>
      </c>
      <c r="E28" s="94"/>
      <c r="F28" s="95"/>
      <c r="G28" s="95"/>
      <c r="H28" s="95"/>
      <c r="I28" s="95"/>
      <c r="J28" s="95"/>
      <c r="K28" s="95"/>
      <c r="L28" s="95"/>
      <c r="M28" s="95"/>
      <c r="N28" s="95"/>
      <c r="O28" s="232"/>
      <c r="P28" s="235"/>
      <c r="Q28" s="96"/>
      <c r="R28" s="101" t="s">
        <v>163</v>
      </c>
      <c r="S28" s="245"/>
      <c r="T28" s="98"/>
      <c r="U28" s="98"/>
      <c r="V28" s="98"/>
      <c r="W28" s="98"/>
      <c r="X28" s="98"/>
      <c r="Y28" s="98"/>
      <c r="Z28" s="98"/>
      <c r="AA28" s="98"/>
      <c r="AB28" s="98"/>
      <c r="AC28" s="98"/>
      <c r="AD28" s="98"/>
      <c r="AE28" s="98"/>
      <c r="AF28" s="98"/>
      <c r="AG28" s="98"/>
      <c r="AH28" s="98"/>
      <c r="AI28" s="98"/>
      <c r="AJ28" s="99"/>
    </row>
    <row r="29" spans="1:36" ht="13">
      <c r="A29" s="233"/>
      <c r="B29" s="246"/>
      <c r="C29" s="238"/>
      <c r="D29" s="102" t="s">
        <v>156</v>
      </c>
      <c r="E29" s="94"/>
      <c r="F29" s="95"/>
      <c r="G29" s="95"/>
      <c r="H29" s="95"/>
      <c r="I29" s="95"/>
      <c r="J29" s="95"/>
      <c r="K29" s="95"/>
      <c r="L29" s="95"/>
      <c r="M29" s="95"/>
      <c r="N29" s="95"/>
      <c r="O29" s="233"/>
      <c r="P29" s="236"/>
      <c r="Q29" s="96"/>
      <c r="R29" s="103" t="s">
        <v>711</v>
      </c>
      <c r="S29" s="246"/>
      <c r="T29" s="98"/>
      <c r="U29" s="98"/>
      <c r="V29" s="98"/>
      <c r="W29" s="98"/>
      <c r="X29" s="98"/>
      <c r="Y29" s="98"/>
      <c r="Z29" s="98"/>
      <c r="AA29" s="98"/>
      <c r="AB29" s="98"/>
      <c r="AC29" s="98"/>
      <c r="AD29" s="98"/>
      <c r="AE29" s="98"/>
      <c r="AF29" s="98"/>
      <c r="AG29" s="98"/>
      <c r="AH29" s="98"/>
      <c r="AI29" s="98"/>
      <c r="AJ29" s="99"/>
    </row>
    <row r="30" spans="1:36" ht="13">
      <c r="A30" s="252">
        <v>10</v>
      </c>
      <c r="B30" s="247">
        <v>46005</v>
      </c>
      <c r="C30" s="270" t="s">
        <v>709</v>
      </c>
      <c r="D30" s="93" t="s">
        <v>159</v>
      </c>
      <c r="E30" s="94"/>
      <c r="F30" s="95"/>
      <c r="G30" s="95"/>
      <c r="H30" s="95"/>
      <c r="I30" s="95"/>
      <c r="J30" s="95"/>
      <c r="K30" s="95"/>
      <c r="L30" s="95"/>
      <c r="M30" s="95"/>
      <c r="N30" s="95"/>
      <c r="O30" s="267"/>
      <c r="P30" s="260"/>
      <c r="Q30" s="237"/>
      <c r="R30" s="97" t="s">
        <v>710</v>
      </c>
      <c r="S30" s="247">
        <v>46005</v>
      </c>
      <c r="T30" s="98"/>
      <c r="U30" s="98"/>
      <c r="V30" s="98"/>
      <c r="W30" s="98"/>
      <c r="X30" s="98"/>
      <c r="Y30" s="98"/>
      <c r="Z30" s="98"/>
      <c r="AA30" s="98"/>
      <c r="AB30" s="98"/>
      <c r="AC30" s="98"/>
      <c r="AD30" s="98"/>
      <c r="AE30" s="98"/>
      <c r="AF30" s="98"/>
      <c r="AG30" s="98"/>
      <c r="AH30" s="98"/>
      <c r="AI30" s="98"/>
      <c r="AJ30" s="99"/>
    </row>
    <row r="31" spans="1:36" ht="13">
      <c r="A31" s="233"/>
      <c r="B31" s="245"/>
      <c r="C31" s="238"/>
      <c r="D31" s="93" t="s">
        <v>161</v>
      </c>
      <c r="E31" s="94"/>
      <c r="F31" s="95"/>
      <c r="G31" s="95"/>
      <c r="H31" s="95"/>
      <c r="I31" s="95"/>
      <c r="J31" s="95"/>
      <c r="K31" s="95"/>
      <c r="L31" s="95"/>
      <c r="M31" s="95"/>
      <c r="N31" s="95"/>
      <c r="O31" s="233"/>
      <c r="P31" s="236"/>
      <c r="Q31" s="238"/>
      <c r="R31" s="97" t="s">
        <v>161</v>
      </c>
      <c r="S31" s="245"/>
      <c r="T31" s="98"/>
      <c r="U31" s="98"/>
      <c r="V31" s="98"/>
      <c r="W31" s="98"/>
      <c r="X31" s="98"/>
      <c r="Y31" s="98"/>
      <c r="Z31" s="98"/>
      <c r="AA31" s="98"/>
      <c r="AB31" s="98"/>
      <c r="AC31" s="98"/>
      <c r="AD31" s="98"/>
      <c r="AE31" s="98"/>
      <c r="AF31" s="98"/>
      <c r="AG31" s="98"/>
      <c r="AH31" s="98"/>
      <c r="AI31" s="98"/>
      <c r="AJ31" s="99"/>
    </row>
    <row r="32" spans="1:36" ht="13">
      <c r="A32" s="254">
        <v>11</v>
      </c>
      <c r="B32" s="249">
        <v>46011</v>
      </c>
      <c r="C32" s="269" t="s">
        <v>709</v>
      </c>
      <c r="D32" s="93" t="s">
        <v>159</v>
      </c>
      <c r="E32" s="94"/>
      <c r="F32" s="95"/>
      <c r="G32" s="95"/>
      <c r="H32" s="95"/>
      <c r="I32" s="95"/>
      <c r="J32" s="95"/>
      <c r="K32" s="95"/>
      <c r="L32" s="95"/>
      <c r="M32" s="95"/>
      <c r="N32" s="95"/>
      <c r="O32" s="231"/>
      <c r="P32" s="234"/>
      <c r="Q32" s="237"/>
      <c r="R32" s="97" t="s">
        <v>710</v>
      </c>
      <c r="S32" s="249">
        <v>46011</v>
      </c>
      <c r="T32" s="98"/>
      <c r="U32" s="98"/>
      <c r="V32" s="98"/>
      <c r="W32" s="98"/>
      <c r="X32" s="98"/>
      <c r="Y32" s="98"/>
      <c r="Z32" s="98"/>
      <c r="AA32" s="98"/>
      <c r="AB32" s="98"/>
      <c r="AC32" s="98"/>
      <c r="AD32" s="98"/>
      <c r="AE32" s="98"/>
      <c r="AF32" s="98"/>
      <c r="AG32" s="98"/>
      <c r="AH32" s="98"/>
      <c r="AI32" s="98"/>
      <c r="AJ32" s="99"/>
    </row>
    <row r="33" spans="1:36" ht="13">
      <c r="A33" s="232"/>
      <c r="B33" s="245"/>
      <c r="C33" s="259"/>
      <c r="D33" s="93" t="s">
        <v>161</v>
      </c>
      <c r="E33" s="94"/>
      <c r="F33" s="95"/>
      <c r="G33" s="95"/>
      <c r="H33" s="95"/>
      <c r="I33" s="95"/>
      <c r="J33" s="95"/>
      <c r="K33" s="95"/>
      <c r="L33" s="95"/>
      <c r="M33" s="95"/>
      <c r="N33" s="95"/>
      <c r="O33" s="232"/>
      <c r="P33" s="235"/>
      <c r="Q33" s="238"/>
      <c r="R33" s="97" t="s">
        <v>161</v>
      </c>
      <c r="S33" s="245"/>
      <c r="T33" s="98"/>
      <c r="U33" s="98"/>
      <c r="V33" s="98"/>
      <c r="W33" s="98"/>
      <c r="X33" s="98"/>
      <c r="Y33" s="98"/>
      <c r="Z33" s="98"/>
      <c r="AA33" s="98"/>
      <c r="AB33" s="98"/>
      <c r="AC33" s="98"/>
      <c r="AD33" s="98"/>
      <c r="AE33" s="98"/>
      <c r="AF33" s="98"/>
      <c r="AG33" s="98"/>
      <c r="AH33" s="98"/>
      <c r="AI33" s="98"/>
      <c r="AJ33" s="99"/>
    </row>
    <row r="34" spans="1:36" ht="13">
      <c r="A34" s="232"/>
      <c r="B34" s="245"/>
      <c r="C34" s="259"/>
      <c r="D34" s="100" t="s">
        <v>163</v>
      </c>
      <c r="E34" s="94"/>
      <c r="F34" s="95"/>
      <c r="G34" s="95"/>
      <c r="H34" s="95"/>
      <c r="I34" s="95"/>
      <c r="J34" s="95"/>
      <c r="K34" s="95"/>
      <c r="L34" s="95"/>
      <c r="M34" s="95"/>
      <c r="N34" s="95"/>
      <c r="O34" s="232"/>
      <c r="P34" s="235"/>
      <c r="Q34" s="96"/>
      <c r="R34" s="101" t="s">
        <v>163</v>
      </c>
      <c r="S34" s="245"/>
      <c r="T34" s="98"/>
      <c r="U34" s="98"/>
      <c r="V34" s="98"/>
      <c r="W34" s="98"/>
      <c r="X34" s="98"/>
      <c r="Y34" s="98"/>
      <c r="Z34" s="98"/>
      <c r="AA34" s="98"/>
      <c r="AB34" s="98"/>
      <c r="AC34" s="98"/>
      <c r="AD34" s="98"/>
      <c r="AE34" s="98"/>
      <c r="AF34" s="98"/>
      <c r="AG34" s="98"/>
      <c r="AH34" s="98"/>
      <c r="AI34" s="98"/>
      <c r="AJ34" s="99"/>
    </row>
    <row r="35" spans="1:36" ht="13">
      <c r="A35" s="233"/>
      <c r="B35" s="246"/>
      <c r="C35" s="238"/>
      <c r="D35" s="108" t="s">
        <v>164</v>
      </c>
      <c r="E35" s="94"/>
      <c r="F35" s="95"/>
      <c r="G35" s="95"/>
      <c r="H35" s="95"/>
      <c r="I35" s="95"/>
      <c r="J35" s="95"/>
      <c r="K35" s="95"/>
      <c r="L35" s="95"/>
      <c r="M35" s="95"/>
      <c r="N35" s="95"/>
      <c r="O35" s="233"/>
      <c r="P35" s="236"/>
      <c r="Q35" s="96"/>
      <c r="R35" s="109" t="s">
        <v>164</v>
      </c>
      <c r="S35" s="246"/>
      <c r="T35" s="98"/>
      <c r="U35" s="98"/>
      <c r="V35" s="98"/>
      <c r="W35" s="98"/>
      <c r="X35" s="98"/>
      <c r="Y35" s="98"/>
      <c r="Z35" s="98"/>
      <c r="AA35" s="98"/>
      <c r="AB35" s="98"/>
      <c r="AC35" s="98"/>
      <c r="AD35" s="98"/>
      <c r="AE35" s="98"/>
      <c r="AF35" s="98"/>
      <c r="AG35" s="98"/>
      <c r="AH35" s="98"/>
      <c r="AI35" s="98"/>
      <c r="AJ35" s="99"/>
    </row>
    <row r="36" spans="1:36" ht="13">
      <c r="A36" s="252">
        <v>12</v>
      </c>
      <c r="B36" s="247">
        <v>46012</v>
      </c>
      <c r="C36" s="270" t="s">
        <v>709</v>
      </c>
      <c r="D36" s="93" t="s">
        <v>159</v>
      </c>
      <c r="E36" s="94"/>
      <c r="F36" s="95"/>
      <c r="G36" s="95"/>
      <c r="H36" s="95"/>
      <c r="I36" s="95"/>
      <c r="J36" s="95"/>
      <c r="K36" s="95"/>
      <c r="L36" s="95"/>
      <c r="M36" s="95"/>
      <c r="N36" s="95"/>
      <c r="O36" s="267"/>
      <c r="P36" s="262"/>
      <c r="Q36" s="237"/>
      <c r="R36" s="97" t="s">
        <v>710</v>
      </c>
      <c r="S36" s="247">
        <v>46012</v>
      </c>
      <c r="T36" s="98"/>
      <c r="U36" s="98"/>
      <c r="V36" s="98"/>
      <c r="W36" s="98"/>
      <c r="X36" s="98"/>
      <c r="Y36" s="98"/>
      <c r="Z36" s="98"/>
      <c r="AA36" s="98"/>
      <c r="AB36" s="98"/>
      <c r="AC36" s="98"/>
      <c r="AD36" s="98"/>
      <c r="AE36" s="98"/>
      <c r="AF36" s="98"/>
      <c r="AG36" s="98"/>
      <c r="AH36" s="98"/>
      <c r="AI36" s="98"/>
      <c r="AJ36" s="99"/>
    </row>
    <row r="37" spans="1:36" ht="13">
      <c r="A37" s="233"/>
      <c r="B37" s="245"/>
      <c r="C37" s="238"/>
      <c r="D37" s="93" t="s">
        <v>161</v>
      </c>
      <c r="E37" s="94"/>
      <c r="F37" s="95"/>
      <c r="G37" s="95"/>
      <c r="H37" s="95"/>
      <c r="I37" s="95"/>
      <c r="J37" s="95"/>
      <c r="K37" s="95"/>
      <c r="L37" s="95"/>
      <c r="M37" s="95"/>
      <c r="N37" s="95"/>
      <c r="O37" s="233"/>
      <c r="P37" s="236"/>
      <c r="Q37" s="238"/>
      <c r="R37" s="97" t="s">
        <v>161</v>
      </c>
      <c r="S37" s="245"/>
      <c r="T37" s="98"/>
      <c r="U37" s="98"/>
      <c r="V37" s="98"/>
      <c r="W37" s="98"/>
      <c r="X37" s="98"/>
      <c r="Y37" s="98"/>
      <c r="Z37" s="98"/>
      <c r="AA37" s="98"/>
      <c r="AB37" s="98"/>
      <c r="AC37" s="98"/>
      <c r="AD37" s="98"/>
      <c r="AE37" s="98"/>
      <c r="AF37" s="98"/>
      <c r="AG37" s="98"/>
      <c r="AH37" s="98"/>
      <c r="AI37" s="98"/>
      <c r="AJ37" s="99"/>
    </row>
    <row r="38" spans="1:36" ht="13">
      <c r="A38" s="254">
        <v>13</v>
      </c>
      <c r="B38" s="249">
        <v>46018</v>
      </c>
      <c r="C38" s="269" t="s">
        <v>709</v>
      </c>
      <c r="D38" s="93" t="s">
        <v>159</v>
      </c>
      <c r="E38" s="94"/>
      <c r="F38" s="95"/>
      <c r="G38" s="95"/>
      <c r="H38" s="95"/>
      <c r="I38" s="95"/>
      <c r="J38" s="95"/>
      <c r="K38" s="95"/>
      <c r="L38" s="95"/>
      <c r="M38" s="95"/>
      <c r="N38" s="95"/>
      <c r="O38" s="231"/>
      <c r="P38" s="234"/>
      <c r="Q38" s="237"/>
      <c r="R38" s="97" t="s">
        <v>159</v>
      </c>
      <c r="S38" s="249">
        <v>46018</v>
      </c>
      <c r="T38" s="98"/>
      <c r="U38" s="98"/>
      <c r="V38" s="98"/>
      <c r="W38" s="98"/>
      <c r="X38" s="98"/>
      <c r="Y38" s="98"/>
      <c r="Z38" s="98"/>
      <c r="AA38" s="98"/>
      <c r="AB38" s="98"/>
      <c r="AC38" s="98"/>
      <c r="AD38" s="98"/>
      <c r="AE38" s="98"/>
      <c r="AF38" s="98"/>
      <c r="AG38" s="98"/>
      <c r="AH38" s="98"/>
      <c r="AI38" s="98"/>
      <c r="AJ38" s="99"/>
    </row>
    <row r="39" spans="1:36" ht="13">
      <c r="A39" s="232"/>
      <c r="B39" s="245"/>
      <c r="C39" s="259"/>
      <c r="D39" s="93" t="s">
        <v>160</v>
      </c>
      <c r="E39" s="94"/>
      <c r="F39" s="95"/>
      <c r="G39" s="95"/>
      <c r="H39" s="95"/>
      <c r="I39" s="95"/>
      <c r="J39" s="95"/>
      <c r="K39" s="95"/>
      <c r="L39" s="95"/>
      <c r="M39" s="95"/>
      <c r="N39" s="95"/>
      <c r="O39" s="232"/>
      <c r="P39" s="235"/>
      <c r="Q39" s="238"/>
      <c r="R39" s="97" t="s">
        <v>160</v>
      </c>
      <c r="S39" s="245"/>
      <c r="T39" s="98"/>
      <c r="U39" s="98"/>
      <c r="V39" s="98"/>
      <c r="W39" s="98"/>
      <c r="X39" s="98"/>
      <c r="Y39" s="98"/>
      <c r="Z39" s="98"/>
      <c r="AA39" s="98"/>
      <c r="AB39" s="98"/>
      <c r="AC39" s="98"/>
      <c r="AD39" s="98"/>
      <c r="AE39" s="98"/>
      <c r="AF39" s="98"/>
      <c r="AG39" s="98"/>
      <c r="AH39" s="98"/>
      <c r="AI39" s="98"/>
      <c r="AJ39" s="99"/>
    </row>
    <row r="40" spans="1:36" ht="13">
      <c r="A40" s="232"/>
      <c r="B40" s="245"/>
      <c r="C40" s="259"/>
      <c r="D40" s="100" t="s">
        <v>163</v>
      </c>
      <c r="E40" s="94"/>
      <c r="F40" s="95"/>
      <c r="G40" s="95"/>
      <c r="H40" s="95"/>
      <c r="I40" s="95"/>
      <c r="J40" s="95"/>
      <c r="K40" s="95"/>
      <c r="L40" s="95"/>
      <c r="M40" s="95"/>
      <c r="N40" s="95"/>
      <c r="O40" s="232"/>
      <c r="P40" s="235"/>
      <c r="Q40" s="96"/>
      <c r="R40" s="101" t="s">
        <v>163</v>
      </c>
      <c r="S40" s="245"/>
      <c r="T40" s="98"/>
      <c r="U40" s="98"/>
      <c r="V40" s="98"/>
      <c r="W40" s="98"/>
      <c r="X40" s="98"/>
      <c r="Y40" s="98"/>
      <c r="Z40" s="98"/>
      <c r="AA40" s="98"/>
      <c r="AB40" s="98"/>
      <c r="AC40" s="98"/>
      <c r="AD40" s="98"/>
      <c r="AE40" s="98"/>
      <c r="AF40" s="98"/>
      <c r="AG40" s="98"/>
      <c r="AH40" s="98"/>
      <c r="AI40" s="98"/>
      <c r="AJ40" s="99"/>
    </row>
    <row r="41" spans="1:36" ht="13">
      <c r="A41" s="233"/>
      <c r="B41" s="246"/>
      <c r="C41" s="238"/>
      <c r="D41" s="102" t="s">
        <v>156</v>
      </c>
      <c r="E41" s="94"/>
      <c r="F41" s="95"/>
      <c r="G41" s="95"/>
      <c r="H41" s="95"/>
      <c r="I41" s="95"/>
      <c r="J41" s="95"/>
      <c r="K41" s="95"/>
      <c r="L41" s="95"/>
      <c r="M41" s="95"/>
      <c r="N41" s="95"/>
      <c r="O41" s="233"/>
      <c r="P41" s="236"/>
      <c r="Q41" s="96"/>
      <c r="R41" s="103" t="s">
        <v>711</v>
      </c>
      <c r="S41" s="246"/>
      <c r="T41" s="98"/>
      <c r="U41" s="98"/>
      <c r="V41" s="98"/>
      <c r="W41" s="98"/>
      <c r="X41" s="98"/>
      <c r="Y41" s="98"/>
      <c r="Z41" s="98"/>
      <c r="AA41" s="98"/>
      <c r="AB41" s="98"/>
      <c r="AC41" s="98"/>
      <c r="AD41" s="98"/>
      <c r="AE41" s="98"/>
      <c r="AF41" s="98"/>
      <c r="AG41" s="98"/>
      <c r="AH41" s="98"/>
      <c r="AI41" s="98"/>
      <c r="AJ41" s="99"/>
    </row>
    <row r="42" spans="1:36" ht="13">
      <c r="A42" s="252">
        <v>14</v>
      </c>
      <c r="B42" s="247">
        <v>46019</v>
      </c>
      <c r="C42" s="270" t="s">
        <v>709</v>
      </c>
      <c r="D42" s="93" t="s">
        <v>159</v>
      </c>
      <c r="E42" s="94"/>
      <c r="F42" s="95"/>
      <c r="G42" s="95"/>
      <c r="H42" s="95"/>
      <c r="I42" s="95"/>
      <c r="J42" s="95"/>
      <c r="K42" s="95"/>
      <c r="L42" s="95"/>
      <c r="M42" s="95"/>
      <c r="N42" s="95"/>
      <c r="O42" s="267"/>
      <c r="P42" s="260"/>
      <c r="Q42" s="237"/>
      <c r="R42" s="97" t="s">
        <v>710</v>
      </c>
      <c r="S42" s="247">
        <v>46019</v>
      </c>
      <c r="T42" s="98"/>
      <c r="U42" s="98"/>
      <c r="V42" s="98"/>
      <c r="W42" s="98"/>
      <c r="X42" s="98"/>
      <c r="Y42" s="98"/>
      <c r="Z42" s="98"/>
      <c r="AA42" s="98"/>
      <c r="AB42" s="98"/>
      <c r="AC42" s="98"/>
      <c r="AD42" s="98"/>
      <c r="AE42" s="98"/>
      <c r="AF42" s="98"/>
      <c r="AG42" s="98"/>
      <c r="AH42" s="98"/>
      <c r="AI42" s="98"/>
      <c r="AJ42" s="99"/>
    </row>
    <row r="43" spans="1:36" ht="13">
      <c r="A43" s="233"/>
      <c r="B43" s="245"/>
      <c r="C43" s="238"/>
      <c r="D43" s="93" t="s">
        <v>161</v>
      </c>
      <c r="E43" s="94"/>
      <c r="F43" s="95"/>
      <c r="G43" s="95"/>
      <c r="H43" s="95"/>
      <c r="I43" s="95"/>
      <c r="J43" s="95"/>
      <c r="K43" s="95"/>
      <c r="L43" s="95"/>
      <c r="M43" s="95"/>
      <c r="N43" s="95"/>
      <c r="O43" s="233"/>
      <c r="P43" s="236"/>
      <c r="Q43" s="238"/>
      <c r="R43" s="97" t="s">
        <v>161</v>
      </c>
      <c r="S43" s="245"/>
      <c r="T43" s="98"/>
      <c r="U43" s="98"/>
      <c r="V43" s="98"/>
      <c r="W43" s="98"/>
      <c r="X43" s="98"/>
      <c r="Y43" s="98"/>
      <c r="Z43" s="98"/>
      <c r="AA43" s="98"/>
      <c r="AB43" s="98"/>
      <c r="AC43" s="98"/>
      <c r="AD43" s="98"/>
      <c r="AE43" s="98"/>
      <c r="AF43" s="98"/>
      <c r="AG43" s="98"/>
      <c r="AH43" s="98"/>
      <c r="AI43" s="98"/>
      <c r="AJ43" s="99"/>
    </row>
    <row r="44" spans="1:36" ht="13">
      <c r="A44" s="251">
        <v>15</v>
      </c>
      <c r="B44" s="266">
        <v>46025</v>
      </c>
      <c r="C44" s="110" t="s">
        <v>712</v>
      </c>
      <c r="D44" s="111" t="s">
        <v>157</v>
      </c>
      <c r="E44" s="94"/>
      <c r="F44" s="95"/>
      <c r="G44" s="95"/>
      <c r="H44" s="95"/>
      <c r="I44" s="95"/>
      <c r="J44" s="95"/>
      <c r="K44" s="95"/>
      <c r="L44" s="95"/>
      <c r="M44" s="95"/>
      <c r="N44" s="95"/>
      <c r="O44" s="231"/>
      <c r="P44" s="234"/>
      <c r="Q44" s="96"/>
      <c r="R44" s="112" t="s">
        <v>157</v>
      </c>
      <c r="S44" s="266">
        <v>46025</v>
      </c>
      <c r="T44" s="98"/>
      <c r="U44" s="98"/>
      <c r="V44" s="98"/>
      <c r="W44" s="98"/>
      <c r="X44" s="98"/>
      <c r="Y44" s="98"/>
      <c r="Z44" s="98"/>
      <c r="AA44" s="98"/>
      <c r="AB44" s="98"/>
      <c r="AC44" s="98"/>
      <c r="AD44" s="98"/>
      <c r="AE44" s="98"/>
      <c r="AF44" s="98"/>
      <c r="AG44" s="98"/>
      <c r="AH44" s="98"/>
      <c r="AI44" s="98"/>
      <c r="AJ44" s="99"/>
    </row>
    <row r="45" spans="1:36" ht="13">
      <c r="A45" s="232"/>
      <c r="B45" s="245"/>
      <c r="C45" s="258" t="s">
        <v>713</v>
      </c>
      <c r="D45" s="93" t="s">
        <v>159</v>
      </c>
      <c r="E45" s="94"/>
      <c r="F45" s="95"/>
      <c r="G45" s="95"/>
      <c r="H45" s="95"/>
      <c r="I45" s="95"/>
      <c r="J45" s="95"/>
      <c r="K45" s="95"/>
      <c r="L45" s="95"/>
      <c r="M45" s="95"/>
      <c r="N45" s="95"/>
      <c r="O45" s="232"/>
      <c r="P45" s="235"/>
      <c r="Q45" s="237"/>
      <c r="R45" s="97" t="s">
        <v>159</v>
      </c>
      <c r="S45" s="245"/>
      <c r="T45" s="98"/>
      <c r="U45" s="98"/>
      <c r="V45" s="98"/>
      <c r="W45" s="98"/>
      <c r="X45" s="98"/>
      <c r="Y45" s="98"/>
      <c r="Z45" s="98"/>
      <c r="AA45" s="98"/>
      <c r="AB45" s="98"/>
      <c r="AC45" s="98"/>
      <c r="AD45" s="98"/>
      <c r="AE45" s="98"/>
      <c r="AF45" s="98"/>
      <c r="AG45" s="98"/>
      <c r="AH45" s="98"/>
      <c r="AI45" s="98"/>
      <c r="AJ45" s="99"/>
    </row>
    <row r="46" spans="1:36" ht="13">
      <c r="A46" s="232"/>
      <c r="B46" s="245"/>
      <c r="C46" s="259"/>
      <c r="D46" s="93" t="s">
        <v>160</v>
      </c>
      <c r="E46" s="94"/>
      <c r="F46" s="95"/>
      <c r="G46" s="95"/>
      <c r="H46" s="95"/>
      <c r="I46" s="95"/>
      <c r="J46" s="95"/>
      <c r="K46" s="95"/>
      <c r="L46" s="95"/>
      <c r="M46" s="95"/>
      <c r="N46" s="95"/>
      <c r="O46" s="232"/>
      <c r="P46" s="235"/>
      <c r="Q46" s="238"/>
      <c r="R46" s="97" t="s">
        <v>160</v>
      </c>
      <c r="S46" s="245"/>
      <c r="T46" s="98"/>
      <c r="U46" s="98"/>
      <c r="V46" s="98"/>
      <c r="W46" s="98"/>
      <c r="X46" s="98"/>
      <c r="Y46" s="98"/>
      <c r="Z46" s="98"/>
      <c r="AA46" s="98"/>
      <c r="AB46" s="98"/>
      <c r="AC46" s="98"/>
      <c r="AD46" s="98"/>
      <c r="AE46" s="98"/>
      <c r="AF46" s="98"/>
      <c r="AG46" s="98"/>
      <c r="AH46" s="98"/>
      <c r="AI46" s="98"/>
      <c r="AJ46" s="99"/>
    </row>
    <row r="47" spans="1:36" ht="13">
      <c r="A47" s="232"/>
      <c r="B47" s="245"/>
      <c r="C47" s="259"/>
      <c r="D47" s="100" t="s">
        <v>163</v>
      </c>
      <c r="E47" s="95"/>
      <c r="F47" s="94"/>
      <c r="G47" s="95"/>
      <c r="H47" s="95"/>
      <c r="I47" s="95"/>
      <c r="J47" s="95"/>
      <c r="K47" s="95"/>
      <c r="L47" s="95"/>
      <c r="M47" s="95"/>
      <c r="N47" s="95"/>
      <c r="O47" s="232"/>
      <c r="P47" s="235"/>
      <c r="Q47" s="96"/>
      <c r="R47" s="101" t="s">
        <v>163</v>
      </c>
      <c r="S47" s="245"/>
      <c r="T47" s="98"/>
      <c r="U47" s="98"/>
      <c r="V47" s="98"/>
      <c r="W47" s="98"/>
      <c r="X47" s="98"/>
      <c r="Y47" s="98"/>
      <c r="Z47" s="98"/>
      <c r="AA47" s="98"/>
      <c r="AB47" s="98"/>
      <c r="AC47" s="98"/>
      <c r="AD47" s="98"/>
      <c r="AE47" s="98"/>
      <c r="AF47" s="98"/>
      <c r="AG47" s="98"/>
      <c r="AH47" s="98"/>
      <c r="AI47" s="98"/>
      <c r="AJ47" s="99"/>
    </row>
    <row r="48" spans="1:36" ht="13">
      <c r="A48" s="233"/>
      <c r="B48" s="246"/>
      <c r="C48" s="238"/>
      <c r="D48" s="108" t="s">
        <v>164</v>
      </c>
      <c r="E48" s="94"/>
      <c r="F48" s="95"/>
      <c r="G48" s="95"/>
      <c r="H48" s="95"/>
      <c r="I48" s="95"/>
      <c r="J48" s="95"/>
      <c r="K48" s="95"/>
      <c r="L48" s="95"/>
      <c r="M48" s="95"/>
      <c r="N48" s="95"/>
      <c r="O48" s="233"/>
      <c r="P48" s="236"/>
      <c r="Q48" s="96"/>
      <c r="R48" s="109" t="s">
        <v>164</v>
      </c>
      <c r="S48" s="246"/>
      <c r="T48" s="98"/>
      <c r="U48" s="98"/>
      <c r="V48" s="98"/>
      <c r="W48" s="98"/>
      <c r="X48" s="98"/>
      <c r="Y48" s="98"/>
      <c r="Z48" s="98"/>
      <c r="AA48" s="98"/>
      <c r="AB48" s="98"/>
      <c r="AC48" s="98"/>
      <c r="AD48" s="98"/>
      <c r="AE48" s="98"/>
      <c r="AF48" s="98"/>
      <c r="AG48" s="98"/>
      <c r="AH48" s="98"/>
      <c r="AI48" s="98"/>
      <c r="AJ48" s="99"/>
    </row>
    <row r="49" spans="1:36" ht="13">
      <c r="A49" s="250">
        <v>16</v>
      </c>
      <c r="B49" s="265">
        <v>46026</v>
      </c>
      <c r="C49" s="106" t="s">
        <v>712</v>
      </c>
      <c r="D49" s="111" t="s">
        <v>157</v>
      </c>
      <c r="E49" s="94"/>
      <c r="F49" s="95"/>
      <c r="G49" s="95"/>
      <c r="H49" s="95"/>
      <c r="I49" s="95"/>
      <c r="J49" s="95"/>
      <c r="K49" s="95"/>
      <c r="L49" s="95"/>
      <c r="M49" s="95"/>
      <c r="N49" s="95"/>
      <c r="O49" s="231"/>
      <c r="P49" s="234"/>
      <c r="Q49" s="96"/>
      <c r="R49" s="112" t="s">
        <v>157</v>
      </c>
      <c r="S49" s="265">
        <v>46026</v>
      </c>
      <c r="T49" s="98"/>
      <c r="U49" s="98"/>
      <c r="V49" s="98"/>
      <c r="W49" s="98"/>
      <c r="X49" s="98"/>
      <c r="Y49" s="98"/>
      <c r="Z49" s="98"/>
      <c r="AA49" s="98"/>
      <c r="AB49" s="98"/>
      <c r="AC49" s="98"/>
      <c r="AD49" s="98"/>
      <c r="AE49" s="98"/>
      <c r="AF49" s="98"/>
      <c r="AG49" s="98"/>
      <c r="AH49" s="98"/>
      <c r="AI49" s="98"/>
      <c r="AJ49" s="99"/>
    </row>
    <row r="50" spans="1:36" ht="13">
      <c r="A50" s="232"/>
      <c r="B50" s="245"/>
      <c r="C50" s="264" t="s">
        <v>713</v>
      </c>
      <c r="D50" s="93" t="s">
        <v>159</v>
      </c>
      <c r="E50" s="94"/>
      <c r="F50" s="95"/>
      <c r="G50" s="95"/>
      <c r="H50" s="95"/>
      <c r="I50" s="95"/>
      <c r="J50" s="95"/>
      <c r="K50" s="95"/>
      <c r="L50" s="95"/>
      <c r="M50" s="95"/>
      <c r="N50" s="95"/>
      <c r="O50" s="232"/>
      <c r="P50" s="235"/>
      <c r="Q50" s="237"/>
      <c r="R50" s="97" t="s">
        <v>710</v>
      </c>
      <c r="S50" s="245"/>
      <c r="T50" s="98"/>
      <c r="U50" s="98"/>
      <c r="V50" s="98"/>
      <c r="W50" s="98"/>
      <c r="X50" s="98"/>
      <c r="Y50" s="98"/>
      <c r="Z50" s="98"/>
      <c r="AA50" s="98"/>
      <c r="AB50" s="98"/>
      <c r="AC50" s="98"/>
      <c r="AD50" s="98"/>
      <c r="AE50" s="98"/>
      <c r="AF50" s="98"/>
      <c r="AG50" s="98"/>
      <c r="AH50" s="98"/>
      <c r="AI50" s="98"/>
      <c r="AJ50" s="99"/>
    </row>
    <row r="51" spans="1:36" ht="13">
      <c r="A51" s="233"/>
      <c r="B51" s="246"/>
      <c r="C51" s="238"/>
      <c r="D51" s="93" t="s">
        <v>161</v>
      </c>
      <c r="E51" s="94"/>
      <c r="F51" s="95"/>
      <c r="G51" s="95"/>
      <c r="H51" s="95"/>
      <c r="I51" s="95"/>
      <c r="J51" s="95"/>
      <c r="K51" s="95"/>
      <c r="L51" s="95"/>
      <c r="M51" s="95"/>
      <c r="N51" s="95"/>
      <c r="O51" s="233"/>
      <c r="P51" s="236"/>
      <c r="Q51" s="238"/>
      <c r="R51" s="97" t="s">
        <v>161</v>
      </c>
      <c r="S51" s="246"/>
      <c r="T51" s="98"/>
      <c r="U51" s="98"/>
      <c r="V51" s="98"/>
      <c r="W51" s="98"/>
      <c r="X51" s="98"/>
      <c r="Y51" s="98"/>
      <c r="Z51" s="98"/>
      <c r="AA51" s="98"/>
      <c r="AB51" s="98"/>
      <c r="AC51" s="98"/>
      <c r="AD51" s="98"/>
      <c r="AE51" s="98"/>
      <c r="AF51" s="98"/>
      <c r="AG51" s="98"/>
      <c r="AH51" s="98"/>
      <c r="AI51" s="98"/>
      <c r="AJ51" s="99"/>
    </row>
    <row r="52" spans="1:36" ht="13">
      <c r="A52" s="251">
        <v>17</v>
      </c>
      <c r="B52" s="266">
        <v>46032</v>
      </c>
      <c r="C52" s="110" t="s">
        <v>712</v>
      </c>
      <c r="D52" s="111" t="s">
        <v>157</v>
      </c>
      <c r="E52" s="94"/>
      <c r="F52" s="95"/>
      <c r="G52" s="95"/>
      <c r="H52" s="95"/>
      <c r="I52" s="95"/>
      <c r="J52" s="95"/>
      <c r="K52" s="95"/>
      <c r="L52" s="95"/>
      <c r="M52" s="95"/>
      <c r="N52" s="95"/>
      <c r="O52" s="231"/>
      <c r="P52" s="243"/>
      <c r="Q52" s="96"/>
      <c r="R52" s="112" t="s">
        <v>157</v>
      </c>
      <c r="S52" s="266">
        <v>46032</v>
      </c>
      <c r="T52" s="98"/>
      <c r="U52" s="98"/>
      <c r="V52" s="98"/>
      <c r="W52" s="98"/>
      <c r="X52" s="98"/>
      <c r="Y52" s="98"/>
      <c r="Z52" s="98"/>
      <c r="AA52" s="98"/>
      <c r="AB52" s="98"/>
      <c r="AC52" s="98"/>
      <c r="AD52" s="98"/>
      <c r="AE52" s="98"/>
      <c r="AF52" s="98"/>
      <c r="AG52" s="98"/>
      <c r="AH52" s="98"/>
      <c r="AI52" s="98"/>
      <c r="AJ52" s="99"/>
    </row>
    <row r="53" spans="1:36" ht="13">
      <c r="A53" s="232"/>
      <c r="B53" s="245"/>
      <c r="C53" s="258" t="s">
        <v>713</v>
      </c>
      <c r="D53" s="93" t="s">
        <v>159</v>
      </c>
      <c r="E53" s="94"/>
      <c r="F53" s="94"/>
      <c r="G53" s="95"/>
      <c r="H53" s="95"/>
      <c r="I53" s="95"/>
      <c r="J53" s="95"/>
      <c r="K53" s="95"/>
      <c r="L53" s="95"/>
      <c r="M53" s="95"/>
      <c r="N53" s="95"/>
      <c r="O53" s="232"/>
      <c r="P53" s="235"/>
      <c r="Q53" s="237"/>
      <c r="R53" s="97" t="s">
        <v>159</v>
      </c>
      <c r="S53" s="245"/>
      <c r="T53" s="98"/>
      <c r="U53" s="98"/>
      <c r="V53" s="98"/>
      <c r="W53" s="98"/>
      <c r="X53" s="98"/>
      <c r="Y53" s="98"/>
      <c r="Z53" s="98"/>
      <c r="AA53" s="98"/>
      <c r="AB53" s="98"/>
      <c r="AC53" s="98"/>
      <c r="AD53" s="98"/>
      <c r="AE53" s="98"/>
      <c r="AF53" s="98"/>
      <c r="AG53" s="98"/>
      <c r="AH53" s="98"/>
      <c r="AI53" s="98"/>
      <c r="AJ53" s="99"/>
    </row>
    <row r="54" spans="1:36" ht="13">
      <c r="A54" s="232"/>
      <c r="B54" s="245"/>
      <c r="C54" s="259"/>
      <c r="D54" s="93" t="s">
        <v>160</v>
      </c>
      <c r="E54" s="94"/>
      <c r="F54" s="95"/>
      <c r="G54" s="95"/>
      <c r="H54" s="95"/>
      <c r="I54" s="95"/>
      <c r="J54" s="95"/>
      <c r="K54" s="95"/>
      <c r="L54" s="95"/>
      <c r="M54" s="95"/>
      <c r="N54" s="95"/>
      <c r="O54" s="232"/>
      <c r="P54" s="235"/>
      <c r="Q54" s="238"/>
      <c r="R54" s="97" t="s">
        <v>160</v>
      </c>
      <c r="S54" s="245"/>
      <c r="T54" s="98"/>
      <c r="U54" s="98"/>
      <c r="V54" s="98"/>
      <c r="W54" s="98"/>
      <c r="X54" s="98"/>
      <c r="Y54" s="98"/>
      <c r="Z54" s="98"/>
      <c r="AA54" s="98"/>
      <c r="AB54" s="98"/>
      <c r="AC54" s="98"/>
      <c r="AD54" s="98"/>
      <c r="AE54" s="98"/>
      <c r="AF54" s="98"/>
      <c r="AG54" s="98"/>
      <c r="AH54" s="98"/>
      <c r="AI54" s="98"/>
      <c r="AJ54" s="99"/>
    </row>
    <row r="55" spans="1:36" ht="13">
      <c r="A55" s="232"/>
      <c r="B55" s="245"/>
      <c r="C55" s="259"/>
      <c r="D55" s="113" t="s">
        <v>163</v>
      </c>
      <c r="E55" s="94"/>
      <c r="F55" s="95"/>
      <c r="G55" s="95"/>
      <c r="H55" s="95"/>
      <c r="I55" s="95"/>
      <c r="J55" s="95"/>
      <c r="K55" s="95"/>
      <c r="L55" s="95"/>
      <c r="M55" s="95"/>
      <c r="N55" s="95"/>
      <c r="O55" s="232"/>
      <c r="P55" s="235"/>
      <c r="Q55" s="96"/>
      <c r="R55" s="101" t="s">
        <v>163</v>
      </c>
      <c r="S55" s="245"/>
      <c r="T55" s="98"/>
      <c r="U55" s="98"/>
      <c r="V55" s="98"/>
      <c r="W55" s="98"/>
      <c r="X55" s="98"/>
      <c r="Y55" s="98"/>
      <c r="Z55" s="98"/>
      <c r="AA55" s="98"/>
      <c r="AB55" s="98"/>
      <c r="AC55" s="98"/>
      <c r="AD55" s="98"/>
      <c r="AE55" s="98"/>
      <c r="AF55" s="98"/>
      <c r="AG55" s="98"/>
      <c r="AH55" s="98"/>
      <c r="AI55" s="98"/>
      <c r="AJ55" s="99"/>
    </row>
    <row r="56" spans="1:36" ht="13">
      <c r="A56" s="233"/>
      <c r="B56" s="246"/>
      <c r="C56" s="238"/>
      <c r="D56" s="102" t="s">
        <v>156</v>
      </c>
      <c r="E56" s="94"/>
      <c r="F56" s="95"/>
      <c r="G56" s="95"/>
      <c r="H56" s="95"/>
      <c r="I56" s="95"/>
      <c r="J56" s="95"/>
      <c r="K56" s="95"/>
      <c r="L56" s="95"/>
      <c r="M56" s="95"/>
      <c r="N56" s="95"/>
      <c r="O56" s="233"/>
      <c r="P56" s="236"/>
      <c r="Q56" s="96"/>
      <c r="R56" s="103" t="s">
        <v>711</v>
      </c>
      <c r="S56" s="246"/>
      <c r="T56" s="98"/>
      <c r="U56" s="98"/>
      <c r="V56" s="98"/>
      <c r="W56" s="98"/>
      <c r="X56" s="98"/>
      <c r="Y56" s="98"/>
      <c r="Z56" s="98"/>
      <c r="AA56" s="98"/>
      <c r="AB56" s="98"/>
      <c r="AC56" s="98"/>
      <c r="AD56" s="98"/>
      <c r="AE56" s="98"/>
      <c r="AF56" s="98"/>
      <c r="AG56" s="98"/>
      <c r="AH56" s="98"/>
      <c r="AI56" s="98"/>
      <c r="AJ56" s="99"/>
    </row>
    <row r="57" spans="1:36" ht="13">
      <c r="A57" s="250">
        <v>18</v>
      </c>
      <c r="B57" s="265">
        <v>46033</v>
      </c>
      <c r="C57" s="106" t="s">
        <v>712</v>
      </c>
      <c r="D57" s="111" t="s">
        <v>157</v>
      </c>
      <c r="E57" s="94"/>
      <c r="F57" s="95"/>
      <c r="G57" s="95"/>
      <c r="H57" s="95"/>
      <c r="I57" s="95"/>
      <c r="J57" s="95"/>
      <c r="K57" s="95"/>
      <c r="L57" s="95"/>
      <c r="M57" s="95"/>
      <c r="N57" s="95"/>
      <c r="O57" s="231"/>
      <c r="P57" s="234"/>
      <c r="Q57" s="96"/>
      <c r="R57" s="112" t="s">
        <v>157</v>
      </c>
      <c r="S57" s="265">
        <v>46033</v>
      </c>
      <c r="T57" s="98"/>
      <c r="U57" s="98"/>
      <c r="V57" s="98"/>
      <c r="W57" s="98"/>
      <c r="X57" s="98"/>
      <c r="Y57" s="98"/>
      <c r="Z57" s="98"/>
      <c r="AA57" s="98"/>
      <c r="AB57" s="98"/>
      <c r="AC57" s="98"/>
      <c r="AD57" s="98"/>
      <c r="AE57" s="98"/>
      <c r="AF57" s="98"/>
      <c r="AG57" s="98"/>
      <c r="AH57" s="98"/>
      <c r="AI57" s="98"/>
      <c r="AJ57" s="99"/>
    </row>
    <row r="58" spans="1:36" ht="13">
      <c r="A58" s="232"/>
      <c r="B58" s="245"/>
      <c r="C58" s="264" t="s">
        <v>713</v>
      </c>
      <c r="D58" s="93" t="s">
        <v>159</v>
      </c>
      <c r="E58" s="94"/>
      <c r="F58" s="95"/>
      <c r="G58" s="95"/>
      <c r="H58" s="95"/>
      <c r="I58" s="95"/>
      <c r="J58" s="95"/>
      <c r="K58" s="95"/>
      <c r="L58" s="95"/>
      <c r="M58" s="95"/>
      <c r="N58" s="95"/>
      <c r="O58" s="232"/>
      <c r="P58" s="235"/>
      <c r="Q58" s="237"/>
      <c r="R58" s="97" t="s">
        <v>710</v>
      </c>
      <c r="S58" s="245"/>
      <c r="T58" s="98"/>
      <c r="U58" s="98"/>
      <c r="V58" s="98"/>
      <c r="W58" s="98"/>
      <c r="X58" s="98"/>
      <c r="Y58" s="98"/>
      <c r="Z58" s="98"/>
      <c r="AA58" s="98"/>
      <c r="AB58" s="98"/>
      <c r="AC58" s="98"/>
      <c r="AD58" s="98"/>
      <c r="AE58" s="98"/>
      <c r="AF58" s="98"/>
      <c r="AG58" s="98"/>
      <c r="AH58" s="98"/>
      <c r="AI58" s="98"/>
      <c r="AJ58" s="99"/>
    </row>
    <row r="59" spans="1:36" ht="13">
      <c r="A59" s="233"/>
      <c r="B59" s="246"/>
      <c r="C59" s="238"/>
      <c r="D59" s="93" t="s">
        <v>161</v>
      </c>
      <c r="E59" s="94"/>
      <c r="F59" s="95"/>
      <c r="G59" s="95"/>
      <c r="H59" s="95"/>
      <c r="I59" s="95"/>
      <c r="J59" s="95"/>
      <c r="K59" s="95"/>
      <c r="L59" s="95"/>
      <c r="M59" s="95"/>
      <c r="N59" s="95"/>
      <c r="O59" s="233"/>
      <c r="P59" s="236"/>
      <c r="Q59" s="238"/>
      <c r="R59" s="97" t="s">
        <v>161</v>
      </c>
      <c r="S59" s="246"/>
      <c r="T59" s="98"/>
      <c r="U59" s="98"/>
      <c r="V59" s="98"/>
      <c r="W59" s="98"/>
      <c r="X59" s="98"/>
      <c r="Y59" s="98"/>
      <c r="Z59" s="98"/>
      <c r="AA59" s="98"/>
      <c r="AB59" s="98"/>
      <c r="AC59" s="98"/>
      <c r="AD59" s="98"/>
      <c r="AE59" s="98"/>
      <c r="AF59" s="98"/>
      <c r="AG59" s="98"/>
      <c r="AH59" s="98"/>
      <c r="AI59" s="98"/>
      <c r="AJ59" s="99"/>
    </row>
    <row r="60" spans="1:36" ht="13">
      <c r="A60" s="251">
        <v>19</v>
      </c>
      <c r="B60" s="244">
        <v>46039</v>
      </c>
      <c r="C60" s="110" t="s">
        <v>712</v>
      </c>
      <c r="D60" s="111" t="s">
        <v>157</v>
      </c>
      <c r="E60" s="94"/>
      <c r="F60" s="95"/>
      <c r="G60" s="95"/>
      <c r="H60" s="95"/>
      <c r="I60" s="95"/>
      <c r="J60" s="95"/>
      <c r="K60" s="95"/>
      <c r="L60" s="95"/>
      <c r="M60" s="95"/>
      <c r="N60" s="95"/>
      <c r="O60" s="231"/>
      <c r="P60" s="243"/>
      <c r="Q60" s="96"/>
      <c r="R60" s="112" t="s">
        <v>157</v>
      </c>
      <c r="S60" s="244">
        <v>46039</v>
      </c>
      <c r="T60" s="98"/>
      <c r="U60" s="98"/>
      <c r="V60" s="98"/>
      <c r="W60" s="98"/>
      <c r="X60" s="98"/>
      <c r="Y60" s="98"/>
      <c r="Z60" s="98"/>
      <c r="AA60" s="98"/>
      <c r="AB60" s="98"/>
      <c r="AC60" s="98"/>
      <c r="AD60" s="98"/>
      <c r="AE60" s="98"/>
      <c r="AF60" s="98"/>
      <c r="AG60" s="98"/>
      <c r="AH60" s="98"/>
      <c r="AI60" s="98"/>
      <c r="AJ60" s="99"/>
    </row>
    <row r="61" spans="1:36" ht="13">
      <c r="A61" s="232"/>
      <c r="B61" s="245"/>
      <c r="C61" s="258" t="s">
        <v>713</v>
      </c>
      <c r="D61" s="93" t="s">
        <v>159</v>
      </c>
      <c r="E61" s="94"/>
      <c r="F61" s="95"/>
      <c r="G61" s="95"/>
      <c r="H61" s="95"/>
      <c r="I61" s="95"/>
      <c r="J61" s="95"/>
      <c r="K61" s="95"/>
      <c r="L61" s="95"/>
      <c r="M61" s="95"/>
      <c r="N61" s="95"/>
      <c r="O61" s="232"/>
      <c r="P61" s="235"/>
      <c r="Q61" s="237"/>
      <c r="R61" s="97" t="s">
        <v>159</v>
      </c>
      <c r="S61" s="245"/>
      <c r="T61" s="98"/>
      <c r="U61" s="98"/>
      <c r="V61" s="98"/>
      <c r="W61" s="98"/>
      <c r="X61" s="98"/>
      <c r="Y61" s="98"/>
      <c r="Z61" s="98"/>
      <c r="AA61" s="98"/>
      <c r="AB61" s="98"/>
      <c r="AC61" s="98"/>
      <c r="AD61" s="98"/>
      <c r="AE61" s="98"/>
      <c r="AF61" s="98"/>
      <c r="AG61" s="98"/>
      <c r="AH61" s="98"/>
      <c r="AI61" s="98"/>
      <c r="AJ61" s="99"/>
    </row>
    <row r="62" spans="1:36" ht="13">
      <c r="A62" s="232"/>
      <c r="B62" s="245"/>
      <c r="C62" s="259"/>
      <c r="D62" s="93" t="s">
        <v>160</v>
      </c>
      <c r="E62" s="94"/>
      <c r="F62" s="95"/>
      <c r="G62" s="95"/>
      <c r="H62" s="95"/>
      <c r="I62" s="95"/>
      <c r="J62" s="95"/>
      <c r="K62" s="95"/>
      <c r="L62" s="95"/>
      <c r="M62" s="95"/>
      <c r="N62" s="95"/>
      <c r="O62" s="232"/>
      <c r="P62" s="235"/>
      <c r="Q62" s="238"/>
      <c r="R62" s="97" t="s">
        <v>160</v>
      </c>
      <c r="S62" s="245"/>
      <c r="T62" s="98"/>
      <c r="U62" s="98"/>
      <c r="V62" s="98"/>
      <c r="W62" s="98"/>
      <c r="X62" s="98"/>
      <c r="Y62" s="98"/>
      <c r="Z62" s="98"/>
      <c r="AA62" s="98"/>
      <c r="AB62" s="98"/>
      <c r="AC62" s="98"/>
      <c r="AD62" s="98"/>
      <c r="AE62" s="98"/>
      <c r="AF62" s="98"/>
      <c r="AG62" s="98"/>
      <c r="AH62" s="98"/>
      <c r="AI62" s="98"/>
      <c r="AJ62" s="99"/>
    </row>
    <row r="63" spans="1:36" ht="13">
      <c r="A63" s="232"/>
      <c r="B63" s="245"/>
      <c r="C63" s="259"/>
      <c r="D63" s="113" t="s">
        <v>163</v>
      </c>
      <c r="E63" s="94"/>
      <c r="F63" s="95"/>
      <c r="G63" s="95"/>
      <c r="H63" s="95"/>
      <c r="I63" s="95"/>
      <c r="J63" s="95"/>
      <c r="K63" s="95"/>
      <c r="L63" s="95"/>
      <c r="M63" s="95"/>
      <c r="N63" s="95"/>
      <c r="O63" s="232"/>
      <c r="P63" s="235"/>
      <c r="Q63" s="96"/>
      <c r="R63" s="101" t="s">
        <v>163</v>
      </c>
      <c r="S63" s="245"/>
      <c r="T63" s="98"/>
      <c r="U63" s="98"/>
      <c r="V63" s="98"/>
      <c r="W63" s="98"/>
      <c r="X63" s="98"/>
      <c r="Y63" s="98"/>
      <c r="Z63" s="98"/>
      <c r="AA63" s="98"/>
      <c r="AB63" s="98"/>
      <c r="AC63" s="98"/>
      <c r="AD63" s="98"/>
      <c r="AE63" s="98"/>
      <c r="AF63" s="98"/>
      <c r="AG63" s="98"/>
      <c r="AH63" s="98"/>
      <c r="AI63" s="98"/>
      <c r="AJ63" s="99"/>
    </row>
    <row r="64" spans="1:36" ht="13">
      <c r="A64" s="233"/>
      <c r="B64" s="246"/>
      <c r="C64" s="238"/>
      <c r="D64" s="108" t="s">
        <v>164</v>
      </c>
      <c r="E64" s="94"/>
      <c r="F64" s="95"/>
      <c r="G64" s="95"/>
      <c r="H64" s="95"/>
      <c r="I64" s="95"/>
      <c r="J64" s="114"/>
      <c r="K64" s="95"/>
      <c r="L64" s="95"/>
      <c r="M64" s="114"/>
      <c r="N64" s="95"/>
      <c r="O64" s="233"/>
      <c r="P64" s="236"/>
      <c r="Q64" s="96"/>
      <c r="R64" s="109" t="s">
        <v>164</v>
      </c>
      <c r="S64" s="246"/>
      <c r="T64" s="98"/>
      <c r="U64" s="98"/>
      <c r="V64" s="98"/>
      <c r="W64" s="98"/>
      <c r="X64" s="98"/>
      <c r="Y64" s="98"/>
      <c r="Z64" s="98"/>
      <c r="AA64" s="98"/>
      <c r="AB64" s="98"/>
      <c r="AC64" s="98"/>
      <c r="AD64" s="98"/>
      <c r="AE64" s="98"/>
      <c r="AF64" s="98"/>
      <c r="AG64" s="98"/>
      <c r="AH64" s="98"/>
      <c r="AI64" s="98"/>
      <c r="AJ64" s="99"/>
    </row>
    <row r="65" spans="1:36" ht="13">
      <c r="A65" s="250">
        <v>20</v>
      </c>
      <c r="B65" s="265">
        <v>46040</v>
      </c>
      <c r="C65" s="106" t="s">
        <v>712</v>
      </c>
      <c r="D65" s="111" t="s">
        <v>157</v>
      </c>
      <c r="E65" s="94"/>
      <c r="F65" s="95"/>
      <c r="G65" s="95"/>
      <c r="H65" s="95"/>
      <c r="I65" s="95"/>
      <c r="J65" s="95"/>
      <c r="K65" s="95"/>
      <c r="L65" s="95"/>
      <c r="M65" s="95"/>
      <c r="N65" s="95"/>
      <c r="O65" s="231"/>
      <c r="P65" s="243"/>
      <c r="Q65" s="96"/>
      <c r="R65" s="112" t="s">
        <v>157</v>
      </c>
      <c r="S65" s="265">
        <v>46040</v>
      </c>
      <c r="T65" s="98"/>
      <c r="U65" s="98"/>
      <c r="V65" s="98"/>
      <c r="W65" s="98"/>
      <c r="X65" s="98"/>
      <c r="Y65" s="98"/>
      <c r="Z65" s="98"/>
      <c r="AA65" s="98"/>
      <c r="AB65" s="98"/>
      <c r="AC65" s="98"/>
      <c r="AD65" s="98"/>
      <c r="AE65" s="98"/>
      <c r="AF65" s="98"/>
      <c r="AG65" s="98"/>
      <c r="AH65" s="98"/>
      <c r="AI65" s="98"/>
      <c r="AJ65" s="99"/>
    </row>
    <row r="66" spans="1:36" ht="13">
      <c r="A66" s="232"/>
      <c r="B66" s="245"/>
      <c r="C66" s="264" t="s">
        <v>713</v>
      </c>
      <c r="D66" s="93" t="s">
        <v>159</v>
      </c>
      <c r="E66" s="94"/>
      <c r="F66" s="95"/>
      <c r="G66" s="95"/>
      <c r="H66" s="95"/>
      <c r="I66" s="95"/>
      <c r="J66" s="95"/>
      <c r="K66" s="95"/>
      <c r="L66" s="95"/>
      <c r="M66" s="95"/>
      <c r="N66" s="95"/>
      <c r="O66" s="232"/>
      <c r="P66" s="235"/>
      <c r="Q66" s="237"/>
      <c r="R66" s="97" t="s">
        <v>710</v>
      </c>
      <c r="S66" s="245"/>
      <c r="T66" s="98"/>
      <c r="U66" s="98"/>
      <c r="V66" s="98"/>
      <c r="W66" s="98"/>
      <c r="X66" s="98"/>
      <c r="Y66" s="98"/>
      <c r="Z66" s="98"/>
      <c r="AA66" s="98"/>
      <c r="AB66" s="98"/>
      <c r="AC66" s="98"/>
      <c r="AD66" s="98"/>
      <c r="AE66" s="98"/>
      <c r="AF66" s="98"/>
      <c r="AG66" s="98"/>
      <c r="AH66" s="98"/>
      <c r="AI66" s="98"/>
      <c r="AJ66" s="99"/>
    </row>
    <row r="67" spans="1:36" ht="13">
      <c r="A67" s="233"/>
      <c r="B67" s="246"/>
      <c r="C67" s="238"/>
      <c r="D67" s="93" t="s">
        <v>161</v>
      </c>
      <c r="E67" s="94"/>
      <c r="F67" s="95"/>
      <c r="G67" s="95"/>
      <c r="H67" s="95"/>
      <c r="I67" s="95"/>
      <c r="J67" s="95"/>
      <c r="K67" s="95"/>
      <c r="L67" s="95"/>
      <c r="M67" s="95"/>
      <c r="N67" s="95"/>
      <c r="O67" s="233"/>
      <c r="P67" s="236"/>
      <c r="Q67" s="238"/>
      <c r="R67" s="97" t="s">
        <v>161</v>
      </c>
      <c r="S67" s="246"/>
      <c r="T67" s="98"/>
      <c r="U67" s="98"/>
      <c r="V67" s="98"/>
      <c r="W67" s="98"/>
      <c r="X67" s="98"/>
      <c r="Y67" s="98"/>
      <c r="Z67" s="98"/>
      <c r="AA67" s="98"/>
      <c r="AB67" s="98"/>
      <c r="AC67" s="98"/>
      <c r="AD67" s="98"/>
      <c r="AE67" s="98"/>
      <c r="AF67" s="98"/>
      <c r="AG67" s="98"/>
      <c r="AH67" s="98"/>
      <c r="AI67" s="98"/>
      <c r="AJ67" s="99"/>
    </row>
    <row r="68" spans="1:36" ht="13">
      <c r="A68" s="251">
        <v>21</v>
      </c>
      <c r="B68" s="244">
        <v>46046</v>
      </c>
      <c r="C68" s="110" t="s">
        <v>712</v>
      </c>
      <c r="D68" s="111" t="s">
        <v>157</v>
      </c>
      <c r="E68" s="94"/>
      <c r="F68" s="95"/>
      <c r="G68" s="95"/>
      <c r="H68" s="95"/>
      <c r="I68" s="95"/>
      <c r="J68" s="95"/>
      <c r="K68" s="95"/>
      <c r="L68" s="95"/>
      <c r="M68" s="95"/>
      <c r="N68" s="95"/>
      <c r="O68" s="231"/>
      <c r="P68" s="234"/>
      <c r="Q68" s="96"/>
      <c r="R68" s="112" t="s">
        <v>157</v>
      </c>
      <c r="S68" s="244">
        <v>46046</v>
      </c>
      <c r="T68" s="98"/>
      <c r="U68" s="98"/>
      <c r="V68" s="98"/>
      <c r="W68" s="98"/>
      <c r="X68" s="98"/>
      <c r="Y68" s="98"/>
      <c r="Z68" s="98"/>
      <c r="AA68" s="98"/>
      <c r="AB68" s="98"/>
      <c r="AC68" s="98"/>
      <c r="AD68" s="98"/>
      <c r="AE68" s="98"/>
      <c r="AF68" s="98"/>
      <c r="AG68" s="98"/>
      <c r="AH68" s="98"/>
      <c r="AI68" s="98"/>
      <c r="AJ68" s="99"/>
    </row>
    <row r="69" spans="1:36" ht="13">
      <c r="A69" s="232"/>
      <c r="B69" s="245"/>
      <c r="C69" s="258" t="s">
        <v>713</v>
      </c>
      <c r="D69" s="93" t="s">
        <v>159</v>
      </c>
      <c r="E69" s="94"/>
      <c r="F69" s="95"/>
      <c r="G69" s="95"/>
      <c r="H69" s="95"/>
      <c r="I69" s="95"/>
      <c r="J69" s="95"/>
      <c r="K69" s="95"/>
      <c r="L69" s="95"/>
      <c r="M69" s="95"/>
      <c r="N69" s="95"/>
      <c r="O69" s="232"/>
      <c r="P69" s="235"/>
      <c r="Q69" s="237"/>
      <c r="R69" s="97" t="s">
        <v>159</v>
      </c>
      <c r="S69" s="245"/>
      <c r="T69" s="98"/>
      <c r="U69" s="98"/>
      <c r="V69" s="98"/>
      <c r="W69" s="98"/>
      <c r="X69" s="98"/>
      <c r="Y69" s="98"/>
      <c r="Z69" s="98"/>
      <c r="AA69" s="98"/>
      <c r="AB69" s="98"/>
      <c r="AC69" s="98"/>
      <c r="AD69" s="98"/>
      <c r="AE69" s="98"/>
      <c r="AF69" s="98"/>
      <c r="AG69" s="98"/>
      <c r="AH69" s="98"/>
      <c r="AI69" s="98"/>
      <c r="AJ69" s="99"/>
    </row>
    <row r="70" spans="1:36" ht="13">
      <c r="A70" s="232"/>
      <c r="B70" s="245"/>
      <c r="C70" s="259"/>
      <c r="D70" s="93" t="s">
        <v>160</v>
      </c>
      <c r="E70" s="94"/>
      <c r="F70" s="95"/>
      <c r="G70" s="95"/>
      <c r="H70" s="95"/>
      <c r="I70" s="95"/>
      <c r="J70" s="95"/>
      <c r="K70" s="95"/>
      <c r="L70" s="95"/>
      <c r="M70" s="95"/>
      <c r="N70" s="95"/>
      <c r="O70" s="232"/>
      <c r="P70" s="235"/>
      <c r="Q70" s="238"/>
      <c r="R70" s="97" t="s">
        <v>160</v>
      </c>
      <c r="S70" s="245"/>
      <c r="T70" s="98"/>
      <c r="U70" s="98"/>
      <c r="V70" s="98"/>
      <c r="W70" s="98"/>
      <c r="X70" s="98"/>
      <c r="Y70" s="98"/>
      <c r="Z70" s="98"/>
      <c r="AA70" s="98"/>
      <c r="AB70" s="98"/>
      <c r="AC70" s="98"/>
      <c r="AD70" s="98"/>
      <c r="AE70" s="98"/>
      <c r="AF70" s="98"/>
      <c r="AG70" s="98"/>
      <c r="AH70" s="98"/>
      <c r="AI70" s="98"/>
      <c r="AJ70" s="99"/>
    </row>
    <row r="71" spans="1:36" ht="13">
      <c r="A71" s="232"/>
      <c r="B71" s="245"/>
      <c r="C71" s="259"/>
      <c r="D71" s="113" t="s">
        <v>163</v>
      </c>
      <c r="E71" s="94"/>
      <c r="F71" s="95"/>
      <c r="G71" s="95"/>
      <c r="H71" s="95"/>
      <c r="I71" s="95"/>
      <c r="J71" s="95"/>
      <c r="K71" s="95"/>
      <c r="L71" s="95"/>
      <c r="M71" s="95"/>
      <c r="N71" s="95"/>
      <c r="O71" s="232"/>
      <c r="P71" s="235"/>
      <c r="Q71" s="96"/>
      <c r="R71" s="101" t="s">
        <v>163</v>
      </c>
      <c r="S71" s="245"/>
      <c r="T71" s="98"/>
      <c r="U71" s="98"/>
      <c r="V71" s="98"/>
      <c r="W71" s="98"/>
      <c r="X71" s="98"/>
      <c r="Y71" s="98"/>
      <c r="Z71" s="98"/>
      <c r="AA71" s="98"/>
      <c r="AB71" s="98"/>
      <c r="AC71" s="98"/>
      <c r="AD71" s="98"/>
      <c r="AE71" s="98"/>
      <c r="AF71" s="98"/>
      <c r="AG71" s="98"/>
      <c r="AH71" s="98"/>
      <c r="AI71" s="98"/>
      <c r="AJ71" s="99"/>
    </row>
    <row r="72" spans="1:36" ht="13">
      <c r="A72" s="233"/>
      <c r="B72" s="246"/>
      <c r="C72" s="238"/>
      <c r="D72" s="102" t="s">
        <v>156</v>
      </c>
      <c r="E72" s="94"/>
      <c r="F72" s="95"/>
      <c r="G72" s="95"/>
      <c r="H72" s="95"/>
      <c r="I72" s="95"/>
      <c r="J72" s="95"/>
      <c r="K72" s="95"/>
      <c r="L72" s="95"/>
      <c r="M72" s="95"/>
      <c r="N72" s="95"/>
      <c r="O72" s="233"/>
      <c r="P72" s="236"/>
      <c r="Q72" s="96"/>
      <c r="R72" s="103" t="s">
        <v>711</v>
      </c>
      <c r="S72" s="246"/>
      <c r="T72" s="98"/>
      <c r="U72" s="98"/>
      <c r="V72" s="98"/>
      <c r="W72" s="98"/>
      <c r="X72" s="98"/>
      <c r="Y72" s="98"/>
      <c r="Z72" s="98"/>
      <c r="AA72" s="98"/>
      <c r="AB72" s="98"/>
      <c r="AC72" s="98"/>
      <c r="AD72" s="98"/>
      <c r="AE72" s="98"/>
      <c r="AF72" s="98"/>
      <c r="AG72" s="98"/>
      <c r="AH72" s="98"/>
      <c r="AI72" s="98"/>
      <c r="AJ72" s="99"/>
    </row>
    <row r="73" spans="1:36" ht="13">
      <c r="A73" s="250">
        <v>22</v>
      </c>
      <c r="B73" s="261">
        <v>46047</v>
      </c>
      <c r="C73" s="106" t="s">
        <v>712</v>
      </c>
      <c r="D73" s="111" t="s">
        <v>157</v>
      </c>
      <c r="E73" s="94"/>
      <c r="F73" s="95"/>
      <c r="G73" s="95"/>
      <c r="H73" s="95"/>
      <c r="I73" s="95"/>
      <c r="J73" s="95"/>
      <c r="K73" s="95"/>
      <c r="L73" s="95"/>
      <c r="M73" s="95"/>
      <c r="N73" s="95"/>
      <c r="O73" s="231"/>
      <c r="P73" s="234"/>
      <c r="Q73" s="96"/>
      <c r="R73" s="112" t="s">
        <v>157</v>
      </c>
      <c r="S73" s="261">
        <v>46047</v>
      </c>
      <c r="T73" s="98"/>
      <c r="U73" s="98"/>
      <c r="V73" s="98"/>
      <c r="W73" s="98"/>
      <c r="X73" s="98"/>
      <c r="Y73" s="98"/>
      <c r="Z73" s="98"/>
      <c r="AA73" s="98"/>
      <c r="AB73" s="98"/>
      <c r="AC73" s="98"/>
      <c r="AD73" s="98"/>
      <c r="AE73" s="98"/>
      <c r="AF73" s="98"/>
      <c r="AG73" s="98"/>
      <c r="AH73" s="98"/>
      <c r="AI73" s="98"/>
      <c r="AJ73" s="99"/>
    </row>
    <row r="74" spans="1:36" ht="13">
      <c r="A74" s="232"/>
      <c r="B74" s="245"/>
      <c r="C74" s="264" t="s">
        <v>713</v>
      </c>
      <c r="D74" s="93" t="s">
        <v>159</v>
      </c>
      <c r="E74" s="94"/>
      <c r="F74" s="95"/>
      <c r="G74" s="95"/>
      <c r="H74" s="95"/>
      <c r="I74" s="95"/>
      <c r="J74" s="95"/>
      <c r="K74" s="95"/>
      <c r="L74" s="95"/>
      <c r="M74" s="95"/>
      <c r="N74" s="95"/>
      <c r="O74" s="232"/>
      <c r="P74" s="235"/>
      <c r="Q74" s="237"/>
      <c r="R74" s="97" t="s">
        <v>710</v>
      </c>
      <c r="S74" s="245"/>
      <c r="T74" s="98"/>
      <c r="U74" s="98"/>
      <c r="V74" s="98"/>
      <c r="W74" s="98"/>
      <c r="X74" s="98"/>
      <c r="Y74" s="98"/>
      <c r="Z74" s="98"/>
      <c r="AA74" s="98"/>
      <c r="AB74" s="98"/>
      <c r="AC74" s="98"/>
      <c r="AD74" s="98"/>
      <c r="AE74" s="98"/>
      <c r="AF74" s="98"/>
      <c r="AG74" s="98"/>
      <c r="AH74" s="98"/>
      <c r="AI74" s="98"/>
      <c r="AJ74" s="99"/>
    </row>
    <row r="75" spans="1:36" ht="13">
      <c r="A75" s="233"/>
      <c r="B75" s="246"/>
      <c r="C75" s="238"/>
      <c r="D75" s="93" t="s">
        <v>161</v>
      </c>
      <c r="E75" s="94"/>
      <c r="F75" s="95"/>
      <c r="G75" s="95"/>
      <c r="H75" s="95"/>
      <c r="I75" s="95"/>
      <c r="J75" s="95"/>
      <c r="K75" s="95"/>
      <c r="L75" s="95"/>
      <c r="M75" s="95"/>
      <c r="N75" s="95"/>
      <c r="O75" s="233"/>
      <c r="P75" s="236"/>
      <c r="Q75" s="238"/>
      <c r="R75" s="97" t="s">
        <v>161</v>
      </c>
      <c r="S75" s="246"/>
      <c r="T75" s="98"/>
      <c r="U75" s="98"/>
      <c r="V75" s="98"/>
      <c r="W75" s="98"/>
      <c r="X75" s="98"/>
      <c r="Y75" s="98"/>
      <c r="Z75" s="98"/>
      <c r="AA75" s="98"/>
      <c r="AB75" s="98"/>
      <c r="AC75" s="98"/>
      <c r="AD75" s="98"/>
      <c r="AE75" s="98"/>
      <c r="AF75" s="98"/>
      <c r="AG75" s="98"/>
      <c r="AH75" s="98"/>
      <c r="AI75" s="98"/>
      <c r="AJ75" s="99"/>
    </row>
    <row r="76" spans="1:36" ht="13">
      <c r="A76" s="251">
        <v>23</v>
      </c>
      <c r="B76" s="244">
        <v>46053</v>
      </c>
      <c r="C76" s="110" t="s">
        <v>712</v>
      </c>
      <c r="D76" s="111" t="s">
        <v>157</v>
      </c>
      <c r="E76" s="94"/>
      <c r="F76" s="95"/>
      <c r="G76" s="95"/>
      <c r="H76" s="95"/>
      <c r="I76" s="95"/>
      <c r="J76" s="95"/>
      <c r="K76" s="95"/>
      <c r="L76" s="95"/>
      <c r="M76" s="95"/>
      <c r="N76" s="95"/>
      <c r="O76" s="231"/>
      <c r="P76" s="234"/>
      <c r="Q76" s="96"/>
      <c r="R76" s="112" t="s">
        <v>157</v>
      </c>
      <c r="S76" s="244">
        <v>46053</v>
      </c>
      <c r="T76" s="98"/>
      <c r="U76" s="98"/>
      <c r="V76" s="98"/>
      <c r="W76" s="98"/>
      <c r="X76" s="98"/>
      <c r="Y76" s="98"/>
      <c r="Z76" s="98"/>
      <c r="AA76" s="98"/>
      <c r="AB76" s="98"/>
      <c r="AC76" s="98"/>
      <c r="AD76" s="98"/>
      <c r="AE76" s="98"/>
      <c r="AF76" s="98"/>
      <c r="AG76" s="98"/>
      <c r="AH76" s="98"/>
      <c r="AI76" s="98"/>
      <c r="AJ76" s="99"/>
    </row>
    <row r="77" spans="1:36" ht="13">
      <c r="A77" s="232"/>
      <c r="B77" s="245"/>
      <c r="C77" s="258" t="s">
        <v>713</v>
      </c>
      <c r="D77" s="93" t="s">
        <v>159</v>
      </c>
      <c r="E77" s="94"/>
      <c r="F77" s="95"/>
      <c r="G77" s="95"/>
      <c r="H77" s="95"/>
      <c r="I77" s="95"/>
      <c r="J77" s="95"/>
      <c r="K77" s="95"/>
      <c r="L77" s="95"/>
      <c r="M77" s="95"/>
      <c r="N77" s="95"/>
      <c r="O77" s="232"/>
      <c r="P77" s="235"/>
      <c r="Q77" s="237"/>
      <c r="R77" s="97" t="s">
        <v>159</v>
      </c>
      <c r="S77" s="245"/>
      <c r="T77" s="98"/>
      <c r="U77" s="98"/>
      <c r="V77" s="98"/>
      <c r="W77" s="98"/>
      <c r="X77" s="98"/>
      <c r="Y77" s="98"/>
      <c r="Z77" s="98"/>
      <c r="AA77" s="98"/>
      <c r="AB77" s="98"/>
      <c r="AC77" s="98"/>
      <c r="AD77" s="98"/>
      <c r="AE77" s="98"/>
      <c r="AF77" s="98"/>
      <c r="AG77" s="98"/>
      <c r="AH77" s="98"/>
      <c r="AI77" s="98"/>
      <c r="AJ77" s="99"/>
    </row>
    <row r="78" spans="1:36" ht="13">
      <c r="A78" s="232"/>
      <c r="B78" s="245"/>
      <c r="C78" s="259"/>
      <c r="D78" s="93" t="s">
        <v>160</v>
      </c>
      <c r="E78" s="94"/>
      <c r="F78" s="95"/>
      <c r="G78" s="95"/>
      <c r="H78" s="95"/>
      <c r="I78" s="95"/>
      <c r="J78" s="95"/>
      <c r="K78" s="95"/>
      <c r="L78" s="95"/>
      <c r="M78" s="95"/>
      <c r="N78" s="95"/>
      <c r="O78" s="232"/>
      <c r="P78" s="235"/>
      <c r="Q78" s="238"/>
      <c r="R78" s="97" t="s">
        <v>160</v>
      </c>
      <c r="S78" s="245"/>
      <c r="T78" s="98"/>
      <c r="U78" s="98"/>
      <c r="V78" s="98"/>
      <c r="W78" s="98"/>
      <c r="X78" s="98"/>
      <c r="Y78" s="98"/>
      <c r="Z78" s="98"/>
      <c r="AA78" s="98"/>
      <c r="AB78" s="98"/>
      <c r="AC78" s="98"/>
      <c r="AD78" s="98"/>
      <c r="AE78" s="98"/>
      <c r="AF78" s="98"/>
      <c r="AG78" s="98"/>
      <c r="AH78" s="98"/>
      <c r="AI78" s="98"/>
      <c r="AJ78" s="99"/>
    </row>
    <row r="79" spans="1:36" ht="13">
      <c r="A79" s="232"/>
      <c r="B79" s="245"/>
      <c r="C79" s="259"/>
      <c r="D79" s="255" t="s">
        <v>162</v>
      </c>
      <c r="E79" s="256"/>
      <c r="F79" s="95"/>
      <c r="G79" s="95"/>
      <c r="H79" s="95"/>
      <c r="I79" s="95"/>
      <c r="J79" s="95"/>
      <c r="K79" s="95"/>
      <c r="L79" s="95"/>
      <c r="M79" s="239"/>
      <c r="N79" s="268"/>
      <c r="O79" s="232"/>
      <c r="P79" s="235"/>
      <c r="Q79" s="237"/>
      <c r="R79" s="255" t="s">
        <v>162</v>
      </c>
      <c r="S79" s="245"/>
      <c r="T79" s="98"/>
      <c r="U79" s="98"/>
      <c r="V79" s="98"/>
      <c r="W79" s="98"/>
      <c r="X79" s="98"/>
      <c r="Y79" s="98"/>
      <c r="Z79" s="98"/>
      <c r="AA79" s="98"/>
      <c r="AB79" s="98"/>
      <c r="AC79" s="98"/>
      <c r="AD79" s="98"/>
      <c r="AE79" s="98"/>
      <c r="AF79" s="98"/>
      <c r="AG79" s="98"/>
      <c r="AH79" s="98"/>
      <c r="AI79" s="98"/>
      <c r="AJ79" s="99"/>
    </row>
    <row r="80" spans="1:36" ht="13">
      <c r="A80" s="232"/>
      <c r="B80" s="245"/>
      <c r="C80" s="259"/>
      <c r="D80" s="238"/>
      <c r="E80" s="257"/>
      <c r="F80" s="95"/>
      <c r="G80" s="95"/>
      <c r="H80" s="95"/>
      <c r="I80" s="115"/>
      <c r="J80" s="115"/>
      <c r="K80" s="115"/>
      <c r="L80" s="115"/>
      <c r="M80" s="240"/>
      <c r="N80" s="240"/>
      <c r="O80" s="232"/>
      <c r="P80" s="235"/>
      <c r="Q80" s="238"/>
      <c r="R80" s="238"/>
      <c r="S80" s="245"/>
      <c r="T80" s="98"/>
      <c r="U80" s="98"/>
      <c r="V80" s="98"/>
      <c r="W80" s="98"/>
      <c r="X80" s="98"/>
      <c r="Y80" s="98"/>
      <c r="Z80" s="98"/>
      <c r="AA80" s="98"/>
      <c r="AB80" s="98"/>
      <c r="AC80" s="98"/>
      <c r="AD80" s="98"/>
      <c r="AE80" s="98"/>
      <c r="AF80" s="98"/>
      <c r="AG80" s="98"/>
      <c r="AH80" s="98"/>
      <c r="AI80" s="98"/>
      <c r="AJ80" s="99"/>
    </row>
    <row r="81" spans="1:36" ht="13">
      <c r="A81" s="233"/>
      <c r="B81" s="246"/>
      <c r="C81" s="238"/>
      <c r="D81" s="108" t="s">
        <v>164</v>
      </c>
      <c r="E81" s="94"/>
      <c r="F81" s="95"/>
      <c r="G81" s="95"/>
      <c r="H81" s="95"/>
      <c r="I81" s="95"/>
      <c r="J81" s="95"/>
      <c r="K81" s="95"/>
      <c r="L81" s="95"/>
      <c r="M81" s="95"/>
      <c r="N81" s="95"/>
      <c r="O81" s="233"/>
      <c r="P81" s="236"/>
      <c r="Q81" s="96"/>
      <c r="R81" s="109" t="s">
        <v>164</v>
      </c>
      <c r="S81" s="246"/>
      <c r="T81" s="98"/>
      <c r="U81" s="98"/>
      <c r="V81" s="98"/>
      <c r="W81" s="98"/>
      <c r="X81" s="98"/>
      <c r="Y81" s="98"/>
      <c r="Z81" s="98"/>
      <c r="AA81" s="98"/>
      <c r="AB81" s="98"/>
      <c r="AC81" s="98"/>
      <c r="AD81" s="98"/>
      <c r="AE81" s="98"/>
      <c r="AF81" s="98"/>
      <c r="AG81" s="98"/>
      <c r="AH81" s="98"/>
      <c r="AI81" s="98"/>
      <c r="AJ81" s="99"/>
    </row>
    <row r="82" spans="1:36" ht="13">
      <c r="A82" s="254">
        <v>24</v>
      </c>
      <c r="B82" s="249">
        <v>46054</v>
      </c>
      <c r="C82" s="116" t="s">
        <v>712</v>
      </c>
      <c r="D82" s="111" t="s">
        <v>157</v>
      </c>
      <c r="E82" s="94"/>
      <c r="F82" s="95"/>
      <c r="G82" s="95"/>
      <c r="H82" s="95"/>
      <c r="I82" s="95"/>
      <c r="J82" s="95"/>
      <c r="K82" s="95"/>
      <c r="L82" s="95"/>
      <c r="M82" s="95"/>
      <c r="N82" s="95"/>
      <c r="O82" s="231"/>
      <c r="P82" s="243"/>
      <c r="Q82" s="96"/>
      <c r="R82" s="112" t="s">
        <v>157</v>
      </c>
      <c r="S82" s="249">
        <v>46054</v>
      </c>
      <c r="T82" s="98"/>
      <c r="U82" s="98"/>
      <c r="V82" s="98"/>
      <c r="W82" s="98"/>
      <c r="X82" s="98"/>
      <c r="Y82" s="98"/>
      <c r="Z82" s="98"/>
      <c r="AA82" s="98"/>
      <c r="AB82" s="98"/>
      <c r="AC82" s="98"/>
      <c r="AD82" s="98"/>
      <c r="AE82" s="98"/>
      <c r="AF82" s="98"/>
      <c r="AG82" s="98"/>
      <c r="AH82" s="98"/>
      <c r="AI82" s="98"/>
      <c r="AJ82" s="99"/>
    </row>
    <row r="83" spans="1:36" ht="13">
      <c r="A83" s="232"/>
      <c r="B83" s="245"/>
      <c r="C83" s="269" t="s">
        <v>713</v>
      </c>
      <c r="D83" s="93" t="s">
        <v>159</v>
      </c>
      <c r="E83" s="94"/>
      <c r="F83" s="95"/>
      <c r="G83" s="95"/>
      <c r="H83" s="95"/>
      <c r="I83" s="95"/>
      <c r="J83" s="95"/>
      <c r="K83" s="95"/>
      <c r="L83" s="95"/>
      <c r="M83" s="95"/>
      <c r="N83" s="95"/>
      <c r="O83" s="232"/>
      <c r="P83" s="235"/>
      <c r="Q83" s="237"/>
      <c r="R83" s="97" t="s">
        <v>710</v>
      </c>
      <c r="S83" s="245"/>
      <c r="T83" s="98"/>
      <c r="U83" s="98"/>
      <c r="V83" s="98"/>
      <c r="W83" s="98"/>
      <c r="X83" s="98"/>
      <c r="Y83" s="98"/>
      <c r="Z83" s="98"/>
      <c r="AA83" s="98"/>
      <c r="AB83" s="98"/>
      <c r="AC83" s="98"/>
      <c r="AD83" s="98"/>
      <c r="AE83" s="98"/>
      <c r="AF83" s="98"/>
      <c r="AG83" s="98"/>
      <c r="AH83" s="98"/>
      <c r="AI83" s="98"/>
      <c r="AJ83" s="99"/>
    </row>
    <row r="84" spans="1:36" ht="13">
      <c r="A84" s="233"/>
      <c r="B84" s="246"/>
      <c r="C84" s="238"/>
      <c r="D84" s="93" t="s">
        <v>161</v>
      </c>
      <c r="E84" s="94"/>
      <c r="F84" s="95"/>
      <c r="G84" s="95"/>
      <c r="H84" s="95"/>
      <c r="I84" s="95"/>
      <c r="J84" s="95"/>
      <c r="K84" s="95"/>
      <c r="L84" s="95"/>
      <c r="M84" s="95"/>
      <c r="N84" s="95"/>
      <c r="O84" s="233"/>
      <c r="P84" s="236"/>
      <c r="Q84" s="238"/>
      <c r="R84" s="97" t="s">
        <v>161</v>
      </c>
      <c r="S84" s="246"/>
      <c r="T84" s="98"/>
      <c r="U84" s="98"/>
      <c r="V84" s="98"/>
      <c r="W84" s="98"/>
      <c r="X84" s="98"/>
      <c r="Y84" s="98"/>
      <c r="Z84" s="98"/>
      <c r="AA84" s="98"/>
      <c r="AB84" s="98"/>
      <c r="AC84" s="98"/>
      <c r="AD84" s="98"/>
      <c r="AE84" s="98"/>
      <c r="AF84" s="98"/>
      <c r="AG84" s="98"/>
      <c r="AH84" s="98"/>
      <c r="AI84" s="98"/>
      <c r="AJ84" s="99"/>
    </row>
    <row r="85" spans="1:36" ht="13">
      <c r="A85" s="252">
        <v>25</v>
      </c>
      <c r="B85" s="247">
        <v>46060</v>
      </c>
      <c r="C85" s="117" t="s">
        <v>712</v>
      </c>
      <c r="D85" s="111" t="s">
        <v>157</v>
      </c>
      <c r="E85" s="94"/>
      <c r="F85" s="95"/>
      <c r="G85" s="95"/>
      <c r="H85" s="95"/>
      <c r="I85" s="95"/>
      <c r="J85" s="95"/>
      <c r="K85" s="95"/>
      <c r="L85" s="95"/>
      <c r="M85" s="95"/>
      <c r="N85" s="95"/>
      <c r="O85" s="267"/>
      <c r="P85" s="260"/>
      <c r="Q85" s="96"/>
      <c r="R85" s="112" t="s">
        <v>157</v>
      </c>
      <c r="S85" s="247">
        <v>46060</v>
      </c>
      <c r="T85" s="98"/>
      <c r="U85" s="98"/>
      <c r="V85" s="98"/>
      <c r="W85" s="98"/>
      <c r="X85" s="98"/>
      <c r="Y85" s="98"/>
      <c r="Z85" s="98"/>
      <c r="AA85" s="98"/>
      <c r="AB85" s="98"/>
      <c r="AC85" s="98"/>
      <c r="AD85" s="98"/>
      <c r="AE85" s="98"/>
      <c r="AF85" s="98"/>
      <c r="AG85" s="98"/>
      <c r="AH85" s="98"/>
      <c r="AI85" s="98"/>
      <c r="AJ85" s="99"/>
    </row>
    <row r="86" spans="1:36" ht="13">
      <c r="A86" s="232"/>
      <c r="B86" s="245"/>
      <c r="C86" s="270" t="s">
        <v>713</v>
      </c>
      <c r="D86" s="93" t="s">
        <v>159</v>
      </c>
      <c r="E86" s="94"/>
      <c r="F86" s="95"/>
      <c r="G86" s="95"/>
      <c r="H86" s="95"/>
      <c r="I86" s="95"/>
      <c r="J86" s="1"/>
      <c r="K86" s="95"/>
      <c r="L86" s="95"/>
      <c r="M86" s="95"/>
      <c r="N86" s="95"/>
      <c r="O86" s="232"/>
      <c r="P86" s="235"/>
      <c r="Q86" s="237"/>
      <c r="R86" s="97" t="s">
        <v>159</v>
      </c>
      <c r="S86" s="245"/>
      <c r="T86" s="98"/>
      <c r="U86" s="98"/>
      <c r="V86" s="98"/>
      <c r="W86" s="98"/>
      <c r="X86" s="98"/>
      <c r="Y86" s="98"/>
      <c r="Z86" s="98"/>
      <c r="AA86" s="98"/>
      <c r="AB86" s="98"/>
      <c r="AC86" s="98"/>
      <c r="AD86" s="98"/>
      <c r="AE86" s="98"/>
      <c r="AF86" s="98"/>
      <c r="AG86" s="98"/>
      <c r="AH86" s="98"/>
      <c r="AI86" s="98"/>
      <c r="AJ86" s="99"/>
    </row>
    <row r="87" spans="1:36" ht="13">
      <c r="A87" s="232"/>
      <c r="B87" s="245"/>
      <c r="C87" s="259"/>
      <c r="D87" s="93" t="s">
        <v>160</v>
      </c>
      <c r="E87" s="94"/>
      <c r="F87" s="95"/>
      <c r="G87" s="95"/>
      <c r="H87" s="95"/>
      <c r="I87" s="95"/>
      <c r="J87" s="95"/>
      <c r="K87" s="95"/>
      <c r="L87" s="95"/>
      <c r="M87" s="95"/>
      <c r="N87" s="95"/>
      <c r="O87" s="232"/>
      <c r="P87" s="235"/>
      <c r="Q87" s="238"/>
      <c r="R87" s="97" t="s">
        <v>160</v>
      </c>
      <c r="S87" s="245"/>
      <c r="T87" s="98"/>
      <c r="U87" s="98"/>
      <c r="V87" s="98"/>
      <c r="W87" s="98"/>
      <c r="X87" s="98"/>
      <c r="Y87" s="98"/>
      <c r="Z87" s="98"/>
      <c r="AA87" s="98"/>
      <c r="AB87" s="98"/>
      <c r="AC87" s="98"/>
      <c r="AD87" s="98"/>
      <c r="AE87" s="98"/>
      <c r="AF87" s="98"/>
      <c r="AG87" s="98"/>
      <c r="AH87" s="98"/>
      <c r="AI87" s="98"/>
      <c r="AJ87" s="99"/>
    </row>
    <row r="88" spans="1:36" ht="13">
      <c r="A88" s="232"/>
      <c r="B88" s="245"/>
      <c r="C88" s="259"/>
      <c r="D88" s="255" t="s">
        <v>162</v>
      </c>
      <c r="E88" s="256"/>
      <c r="F88" s="95"/>
      <c r="G88" s="95"/>
      <c r="H88" s="95"/>
      <c r="I88" s="95"/>
      <c r="J88" s="95"/>
      <c r="K88" s="95"/>
      <c r="L88" s="95"/>
      <c r="M88" s="242"/>
      <c r="N88" s="241"/>
      <c r="O88" s="232"/>
      <c r="P88" s="235"/>
      <c r="Q88" s="237"/>
      <c r="R88" s="255" t="s">
        <v>162</v>
      </c>
      <c r="S88" s="245"/>
      <c r="T88" s="98"/>
      <c r="U88" s="98"/>
      <c r="V88" s="98"/>
      <c r="W88" s="98"/>
      <c r="X88" s="98"/>
      <c r="Y88" s="98"/>
      <c r="Z88" s="98"/>
      <c r="AA88" s="98"/>
      <c r="AB88" s="98"/>
      <c r="AC88" s="98"/>
      <c r="AD88" s="98"/>
      <c r="AE88" s="98"/>
      <c r="AF88" s="98"/>
      <c r="AG88" s="98"/>
      <c r="AH88" s="98"/>
      <c r="AI88" s="98"/>
      <c r="AJ88" s="99"/>
    </row>
    <row r="89" spans="1:36" ht="13">
      <c r="A89" s="232"/>
      <c r="B89" s="245"/>
      <c r="C89" s="259"/>
      <c r="D89" s="238"/>
      <c r="E89" s="257"/>
      <c r="F89" s="95"/>
      <c r="G89" s="95"/>
      <c r="H89" s="95"/>
      <c r="I89" s="115"/>
      <c r="J89" s="115"/>
      <c r="K89" s="115"/>
      <c r="L89" s="115"/>
      <c r="M89" s="240"/>
      <c r="N89" s="240"/>
      <c r="O89" s="232"/>
      <c r="P89" s="235"/>
      <c r="Q89" s="238"/>
      <c r="R89" s="238"/>
      <c r="S89" s="245"/>
      <c r="T89" s="98"/>
      <c r="U89" s="98"/>
      <c r="V89" s="98"/>
      <c r="W89" s="98"/>
      <c r="X89" s="98"/>
      <c r="Y89" s="98"/>
      <c r="Z89" s="98"/>
      <c r="AA89" s="98"/>
      <c r="AB89" s="98"/>
      <c r="AC89" s="98"/>
      <c r="AD89" s="98"/>
      <c r="AE89" s="98"/>
      <c r="AF89" s="98"/>
      <c r="AG89" s="98"/>
      <c r="AH89" s="98"/>
      <c r="AI89" s="98"/>
      <c r="AJ89" s="99"/>
    </row>
    <row r="90" spans="1:36" ht="13">
      <c r="A90" s="253"/>
      <c r="B90" s="248"/>
      <c r="C90" s="238"/>
      <c r="D90" s="102" t="s">
        <v>156</v>
      </c>
      <c r="E90" s="94"/>
      <c r="F90" s="95"/>
      <c r="G90" s="95"/>
      <c r="H90" s="95"/>
      <c r="I90" s="95"/>
      <c r="J90" s="95"/>
      <c r="K90" s="95"/>
      <c r="L90" s="95"/>
      <c r="M90" s="95"/>
      <c r="N90" s="114"/>
      <c r="O90" s="253"/>
      <c r="P90" s="263"/>
      <c r="Q90" s="96"/>
      <c r="R90" s="103" t="s">
        <v>711</v>
      </c>
      <c r="S90" s="248"/>
      <c r="T90" s="98"/>
      <c r="U90" s="98"/>
      <c r="V90" s="98"/>
      <c r="W90" s="98"/>
      <c r="X90" s="98"/>
      <c r="Y90" s="98"/>
      <c r="Z90" s="98"/>
      <c r="AA90" s="98"/>
      <c r="AB90" s="98"/>
      <c r="AC90" s="98"/>
      <c r="AD90" s="98"/>
      <c r="AE90" s="98"/>
      <c r="AF90" s="98"/>
      <c r="AG90" s="98"/>
      <c r="AH90" s="98"/>
      <c r="AI90" s="98"/>
      <c r="AJ90" s="99"/>
    </row>
    <row r="91" spans="1:36" ht="13">
      <c r="A91" s="254">
        <v>26</v>
      </c>
      <c r="B91" s="249">
        <v>46061</v>
      </c>
      <c r="C91" s="116" t="s">
        <v>712</v>
      </c>
      <c r="D91" s="111" t="s">
        <v>157</v>
      </c>
      <c r="E91" s="94"/>
      <c r="F91" s="95"/>
      <c r="G91" s="95"/>
      <c r="H91" s="95"/>
      <c r="I91" s="95"/>
      <c r="J91" s="95"/>
      <c r="K91" s="95"/>
      <c r="L91" s="95"/>
      <c r="M91" s="95"/>
      <c r="N91" s="95"/>
      <c r="O91" s="231"/>
      <c r="P91" s="243"/>
      <c r="Q91" s="96"/>
      <c r="R91" s="112" t="s">
        <v>157</v>
      </c>
      <c r="S91" s="249">
        <v>46061</v>
      </c>
      <c r="T91" s="98"/>
      <c r="U91" s="98"/>
      <c r="V91" s="98"/>
      <c r="W91" s="98"/>
      <c r="X91" s="98"/>
      <c r="Y91" s="98"/>
      <c r="Z91" s="98"/>
      <c r="AA91" s="98"/>
      <c r="AB91" s="98"/>
      <c r="AC91" s="98"/>
      <c r="AD91" s="98"/>
      <c r="AE91" s="98"/>
      <c r="AF91" s="98"/>
      <c r="AG91" s="98"/>
      <c r="AH91" s="98"/>
      <c r="AI91" s="98"/>
      <c r="AJ91" s="99"/>
    </row>
    <row r="92" spans="1:36" ht="13">
      <c r="A92" s="232"/>
      <c r="B92" s="245"/>
      <c r="C92" s="269" t="s">
        <v>713</v>
      </c>
      <c r="D92" s="93" t="s">
        <v>159</v>
      </c>
      <c r="E92" s="94"/>
      <c r="F92" s="95"/>
      <c r="G92" s="95"/>
      <c r="H92" s="95"/>
      <c r="I92" s="95"/>
      <c r="J92" s="95"/>
      <c r="K92" s="95"/>
      <c r="L92" s="95"/>
      <c r="M92" s="95"/>
      <c r="N92" s="95"/>
      <c r="O92" s="232"/>
      <c r="P92" s="235"/>
      <c r="Q92" s="237"/>
      <c r="R92" s="97" t="s">
        <v>710</v>
      </c>
      <c r="S92" s="245"/>
      <c r="T92" s="98"/>
      <c r="U92" s="98"/>
      <c r="V92" s="98"/>
      <c r="W92" s="98"/>
      <c r="X92" s="98"/>
      <c r="Y92" s="98"/>
      <c r="Z92" s="98"/>
      <c r="AA92" s="98"/>
      <c r="AB92" s="98"/>
      <c r="AC92" s="98"/>
      <c r="AD92" s="98"/>
      <c r="AE92" s="98"/>
      <c r="AF92" s="98"/>
      <c r="AG92" s="98"/>
      <c r="AH92" s="98"/>
      <c r="AI92" s="98"/>
      <c r="AJ92" s="99"/>
    </row>
    <row r="93" spans="1:36" ht="13">
      <c r="A93" s="233"/>
      <c r="B93" s="246"/>
      <c r="C93" s="238"/>
      <c r="D93" s="93" t="s">
        <v>161</v>
      </c>
      <c r="E93" s="94"/>
      <c r="F93" s="95"/>
      <c r="G93" s="95"/>
      <c r="H93" s="95"/>
      <c r="I93" s="95"/>
      <c r="J93" s="95"/>
      <c r="K93" s="95"/>
      <c r="L93" s="95"/>
      <c r="M93" s="95"/>
      <c r="N93" s="95"/>
      <c r="O93" s="233"/>
      <c r="P93" s="236"/>
      <c r="Q93" s="238"/>
      <c r="R93" s="97" t="s">
        <v>161</v>
      </c>
      <c r="S93" s="246"/>
      <c r="T93" s="98"/>
      <c r="U93" s="98"/>
      <c r="V93" s="98"/>
      <c r="W93" s="98"/>
      <c r="X93" s="98"/>
      <c r="Y93" s="98"/>
      <c r="Z93" s="98"/>
      <c r="AA93" s="98"/>
      <c r="AB93" s="98"/>
      <c r="AC93" s="98"/>
      <c r="AD93" s="98"/>
      <c r="AE93" s="98"/>
      <c r="AF93" s="98"/>
      <c r="AG93" s="98"/>
      <c r="AH93" s="98"/>
      <c r="AI93" s="98"/>
      <c r="AJ93" s="99"/>
    </row>
    <row r="94" spans="1:36" ht="13">
      <c r="A94" s="252">
        <v>27</v>
      </c>
      <c r="B94" s="247">
        <v>46067</v>
      </c>
      <c r="C94" s="117" t="s">
        <v>712</v>
      </c>
      <c r="D94" s="111" t="s">
        <v>157</v>
      </c>
      <c r="E94" s="94"/>
      <c r="F94" s="95"/>
      <c r="G94" s="95"/>
      <c r="H94" s="95"/>
      <c r="I94" s="95"/>
      <c r="J94" s="95"/>
      <c r="K94" s="95"/>
      <c r="L94" s="95"/>
      <c r="M94" s="95"/>
      <c r="N94" s="95"/>
      <c r="O94" s="267"/>
      <c r="P94" s="260"/>
      <c r="Q94" s="96"/>
      <c r="R94" s="112" t="s">
        <v>157</v>
      </c>
      <c r="S94" s="247">
        <v>46067</v>
      </c>
      <c r="T94" s="98"/>
      <c r="U94" s="98"/>
      <c r="V94" s="98"/>
      <c r="W94" s="98"/>
      <c r="X94" s="98"/>
      <c r="Y94" s="98"/>
      <c r="Z94" s="98"/>
      <c r="AA94" s="98"/>
      <c r="AB94" s="98"/>
      <c r="AC94" s="98"/>
      <c r="AD94" s="98"/>
      <c r="AE94" s="98"/>
      <c r="AF94" s="98"/>
      <c r="AG94" s="98"/>
      <c r="AH94" s="98"/>
      <c r="AI94" s="98"/>
      <c r="AJ94" s="99"/>
    </row>
    <row r="95" spans="1:36" ht="13">
      <c r="A95" s="232"/>
      <c r="B95" s="245"/>
      <c r="C95" s="270" t="s">
        <v>713</v>
      </c>
      <c r="D95" s="93" t="s">
        <v>159</v>
      </c>
      <c r="E95" s="94"/>
      <c r="F95" s="95"/>
      <c r="G95" s="95"/>
      <c r="H95" s="95"/>
      <c r="I95" s="95"/>
      <c r="J95" s="95"/>
      <c r="K95" s="95"/>
      <c r="L95" s="95"/>
      <c r="M95" s="95"/>
      <c r="N95" s="95"/>
      <c r="O95" s="232"/>
      <c r="P95" s="235"/>
      <c r="Q95" s="237"/>
      <c r="R95" s="97" t="s">
        <v>159</v>
      </c>
      <c r="S95" s="245"/>
      <c r="T95" s="98"/>
      <c r="U95" s="98"/>
      <c r="V95" s="98"/>
      <c r="W95" s="98"/>
      <c r="X95" s="98"/>
      <c r="Y95" s="98"/>
      <c r="Z95" s="98"/>
      <c r="AA95" s="98"/>
      <c r="AB95" s="98"/>
      <c r="AC95" s="98"/>
      <c r="AD95" s="98"/>
      <c r="AE95" s="98"/>
      <c r="AF95" s="98"/>
      <c r="AG95" s="98"/>
      <c r="AH95" s="98"/>
      <c r="AI95" s="98"/>
      <c r="AJ95" s="99"/>
    </row>
    <row r="96" spans="1:36" ht="13">
      <c r="A96" s="232"/>
      <c r="B96" s="245"/>
      <c r="C96" s="259"/>
      <c r="D96" s="93" t="s">
        <v>160</v>
      </c>
      <c r="E96" s="94"/>
      <c r="F96" s="95"/>
      <c r="G96" s="95"/>
      <c r="H96" s="95"/>
      <c r="I96" s="95"/>
      <c r="J96" s="95"/>
      <c r="K96" s="95"/>
      <c r="L96" s="95"/>
      <c r="M96" s="95"/>
      <c r="N96" s="95"/>
      <c r="O96" s="232"/>
      <c r="P96" s="235"/>
      <c r="Q96" s="238"/>
      <c r="R96" s="97" t="s">
        <v>160</v>
      </c>
      <c r="S96" s="245"/>
      <c r="T96" s="98"/>
      <c r="U96" s="98"/>
      <c r="V96" s="98"/>
      <c r="W96" s="98"/>
      <c r="X96" s="98"/>
      <c r="Y96" s="98"/>
      <c r="Z96" s="98"/>
      <c r="AA96" s="98"/>
      <c r="AB96" s="98"/>
      <c r="AC96" s="98"/>
      <c r="AD96" s="98"/>
      <c r="AE96" s="98"/>
      <c r="AF96" s="98"/>
      <c r="AG96" s="98"/>
      <c r="AH96" s="98"/>
      <c r="AI96" s="98"/>
      <c r="AJ96" s="99"/>
    </row>
    <row r="97" spans="1:36" ht="13">
      <c r="A97" s="232"/>
      <c r="B97" s="245"/>
      <c r="C97" s="259"/>
      <c r="D97" s="255" t="s">
        <v>162</v>
      </c>
      <c r="E97" s="256"/>
      <c r="F97" s="95"/>
      <c r="G97" s="95"/>
      <c r="H97" s="95"/>
      <c r="I97" s="95"/>
      <c r="J97" s="95"/>
      <c r="K97" s="95"/>
      <c r="L97" s="95"/>
      <c r="M97" s="239"/>
      <c r="N97" s="241"/>
      <c r="O97" s="232"/>
      <c r="P97" s="235"/>
      <c r="Q97" s="237"/>
      <c r="R97" s="255" t="s">
        <v>162</v>
      </c>
      <c r="S97" s="245"/>
      <c r="T97" s="98"/>
      <c r="U97" s="98"/>
      <c r="V97" s="98"/>
      <c r="W97" s="98"/>
      <c r="X97" s="98"/>
      <c r="Y97" s="98"/>
      <c r="Z97" s="98"/>
      <c r="AA97" s="98"/>
      <c r="AB97" s="98"/>
      <c r="AC97" s="98"/>
      <c r="AD97" s="98"/>
      <c r="AE97" s="98"/>
      <c r="AF97" s="98"/>
      <c r="AG97" s="98"/>
      <c r="AH97" s="98"/>
      <c r="AI97" s="98"/>
      <c r="AJ97" s="99"/>
    </row>
    <row r="98" spans="1:36" ht="13">
      <c r="A98" s="232"/>
      <c r="B98" s="245"/>
      <c r="C98" s="259"/>
      <c r="D98" s="238"/>
      <c r="E98" s="257"/>
      <c r="F98" s="95"/>
      <c r="G98" s="95"/>
      <c r="H98" s="95"/>
      <c r="I98" s="115"/>
      <c r="J98" s="115"/>
      <c r="K98" s="115"/>
      <c r="L98" s="115"/>
      <c r="M98" s="240"/>
      <c r="N98" s="240"/>
      <c r="O98" s="232"/>
      <c r="P98" s="235"/>
      <c r="Q98" s="238"/>
      <c r="R98" s="238"/>
      <c r="S98" s="245"/>
      <c r="T98" s="98"/>
      <c r="U98" s="98"/>
      <c r="V98" s="98"/>
      <c r="W98" s="98"/>
      <c r="X98" s="98"/>
      <c r="Y98" s="98"/>
      <c r="Z98" s="98"/>
      <c r="AA98" s="98"/>
      <c r="AB98" s="98"/>
      <c r="AC98" s="98"/>
      <c r="AD98" s="98"/>
      <c r="AE98" s="98"/>
      <c r="AF98" s="98"/>
      <c r="AG98" s="98"/>
      <c r="AH98" s="98"/>
      <c r="AI98" s="98"/>
      <c r="AJ98" s="99"/>
    </row>
    <row r="99" spans="1:36" ht="13">
      <c r="A99" s="253"/>
      <c r="B99" s="248"/>
      <c r="C99" s="238"/>
      <c r="D99" s="108" t="s">
        <v>164</v>
      </c>
      <c r="E99" s="94"/>
      <c r="F99" s="95"/>
      <c r="G99" s="95"/>
      <c r="H99" s="95"/>
      <c r="I99" s="95"/>
      <c r="J99" s="95"/>
      <c r="K99" s="95"/>
      <c r="L99" s="95"/>
      <c r="M99" s="95"/>
      <c r="N99" s="95"/>
      <c r="O99" s="253"/>
      <c r="P99" s="263"/>
      <c r="Q99" s="96"/>
      <c r="R99" s="109" t="s">
        <v>164</v>
      </c>
      <c r="S99" s="248"/>
      <c r="T99" s="98"/>
      <c r="U99" s="98"/>
      <c r="V99" s="98"/>
      <c r="W99" s="98"/>
      <c r="X99" s="98"/>
      <c r="Y99" s="98"/>
      <c r="Z99" s="98"/>
      <c r="AA99" s="98"/>
      <c r="AB99" s="98"/>
      <c r="AC99" s="98"/>
      <c r="AD99" s="98"/>
      <c r="AE99" s="98"/>
      <c r="AF99" s="98"/>
      <c r="AG99" s="98"/>
      <c r="AH99" s="98"/>
      <c r="AI99" s="98"/>
      <c r="AJ99" s="99"/>
    </row>
    <row r="100" spans="1:36" ht="13">
      <c r="A100" s="254">
        <v>28</v>
      </c>
      <c r="B100" s="249">
        <v>46068</v>
      </c>
      <c r="C100" s="116" t="s">
        <v>712</v>
      </c>
      <c r="D100" s="111" t="s">
        <v>157</v>
      </c>
      <c r="E100" s="94"/>
      <c r="F100" s="95"/>
      <c r="G100" s="95"/>
      <c r="H100" s="95"/>
      <c r="I100" s="95"/>
      <c r="J100" s="95"/>
      <c r="K100" s="95"/>
      <c r="L100" s="95"/>
      <c r="M100" s="95"/>
      <c r="N100" s="95"/>
      <c r="O100" s="231"/>
      <c r="P100" s="234"/>
      <c r="Q100" s="96"/>
      <c r="R100" s="112" t="s">
        <v>157</v>
      </c>
      <c r="S100" s="249">
        <v>46068</v>
      </c>
      <c r="T100" s="98"/>
      <c r="U100" s="98"/>
      <c r="V100" s="98"/>
      <c r="W100" s="98"/>
      <c r="X100" s="98"/>
      <c r="Y100" s="98"/>
      <c r="Z100" s="98"/>
      <c r="AA100" s="98"/>
      <c r="AB100" s="98"/>
      <c r="AC100" s="98"/>
      <c r="AD100" s="98"/>
      <c r="AE100" s="98"/>
      <c r="AF100" s="98"/>
      <c r="AG100" s="98"/>
      <c r="AH100" s="98"/>
      <c r="AI100" s="98"/>
      <c r="AJ100" s="99"/>
    </row>
    <row r="101" spans="1:36" ht="13">
      <c r="A101" s="232"/>
      <c r="B101" s="245"/>
      <c r="C101" s="269" t="s">
        <v>713</v>
      </c>
      <c r="D101" s="93" t="s">
        <v>159</v>
      </c>
      <c r="E101" s="94"/>
      <c r="F101" s="95"/>
      <c r="G101" s="95"/>
      <c r="H101" s="95"/>
      <c r="I101" s="95"/>
      <c r="J101" s="95"/>
      <c r="K101" s="95"/>
      <c r="L101" s="95"/>
      <c r="M101" s="95"/>
      <c r="N101" s="95"/>
      <c r="O101" s="232"/>
      <c r="P101" s="235"/>
      <c r="Q101" s="237"/>
      <c r="R101" s="97" t="s">
        <v>710</v>
      </c>
      <c r="S101" s="245"/>
      <c r="T101" s="98"/>
      <c r="U101" s="98"/>
      <c r="V101" s="98"/>
      <c r="W101" s="98"/>
      <c r="X101" s="98"/>
      <c r="Y101" s="98"/>
      <c r="Z101" s="98"/>
      <c r="AA101" s="98"/>
      <c r="AB101" s="98"/>
      <c r="AC101" s="98"/>
      <c r="AD101" s="98"/>
      <c r="AE101" s="98"/>
      <c r="AF101" s="98"/>
      <c r="AG101" s="98"/>
      <c r="AH101" s="98"/>
      <c r="AI101" s="98"/>
      <c r="AJ101" s="99"/>
    </row>
    <row r="102" spans="1:36" ht="13">
      <c r="A102" s="233"/>
      <c r="B102" s="246"/>
      <c r="C102" s="238"/>
      <c r="D102" s="93" t="s">
        <v>161</v>
      </c>
      <c r="E102" s="94"/>
      <c r="F102" s="95"/>
      <c r="G102" s="95"/>
      <c r="H102" s="95"/>
      <c r="I102" s="95"/>
      <c r="J102" s="95"/>
      <c r="K102" s="95"/>
      <c r="L102" s="95"/>
      <c r="M102" s="95"/>
      <c r="N102" s="95"/>
      <c r="O102" s="233"/>
      <c r="P102" s="236"/>
      <c r="Q102" s="238"/>
      <c r="R102" s="97" t="s">
        <v>161</v>
      </c>
      <c r="S102" s="246"/>
      <c r="T102" s="98"/>
      <c r="U102" s="98"/>
      <c r="V102" s="98"/>
      <c r="W102" s="98"/>
      <c r="X102" s="98"/>
      <c r="Y102" s="98"/>
      <c r="Z102" s="98"/>
      <c r="AA102" s="98"/>
      <c r="AB102" s="98"/>
      <c r="AC102" s="98"/>
      <c r="AD102" s="98"/>
      <c r="AE102" s="98"/>
      <c r="AF102" s="98"/>
      <c r="AG102" s="98"/>
      <c r="AH102" s="98"/>
      <c r="AI102" s="98"/>
      <c r="AJ102" s="99"/>
    </row>
    <row r="103" spans="1:36" ht="13">
      <c r="A103" s="252">
        <v>29</v>
      </c>
      <c r="B103" s="247">
        <v>46074</v>
      </c>
      <c r="C103" s="117" t="s">
        <v>712</v>
      </c>
      <c r="D103" s="111" t="s">
        <v>157</v>
      </c>
      <c r="E103" s="94"/>
      <c r="F103" s="95"/>
      <c r="G103" s="95"/>
      <c r="H103" s="95"/>
      <c r="I103" s="95"/>
      <c r="J103" s="95"/>
      <c r="K103" s="95"/>
      <c r="L103" s="95"/>
      <c r="M103" s="95"/>
      <c r="N103" s="95"/>
      <c r="O103" s="267"/>
      <c r="P103" s="260"/>
      <c r="Q103" s="96"/>
      <c r="R103" s="112" t="s">
        <v>157</v>
      </c>
      <c r="S103" s="247">
        <v>46074</v>
      </c>
      <c r="T103" s="98"/>
      <c r="U103" s="98"/>
      <c r="V103" s="98"/>
      <c r="W103" s="98"/>
      <c r="X103" s="98"/>
      <c r="Y103" s="98"/>
      <c r="Z103" s="98"/>
      <c r="AA103" s="98"/>
      <c r="AB103" s="98"/>
      <c r="AC103" s="98"/>
      <c r="AD103" s="98"/>
      <c r="AE103" s="98"/>
      <c r="AF103" s="98"/>
      <c r="AG103" s="98"/>
      <c r="AH103" s="98"/>
      <c r="AI103" s="98"/>
      <c r="AJ103" s="99"/>
    </row>
    <row r="104" spans="1:36" ht="13">
      <c r="A104" s="232"/>
      <c r="B104" s="245"/>
      <c r="C104" s="270" t="s">
        <v>713</v>
      </c>
      <c r="D104" s="93" t="s">
        <v>159</v>
      </c>
      <c r="E104" s="94"/>
      <c r="F104" s="95"/>
      <c r="G104" s="95"/>
      <c r="H104" s="95"/>
      <c r="I104" s="95"/>
      <c r="J104" s="95"/>
      <c r="K104" s="95"/>
      <c r="L104" s="95"/>
      <c r="M104" s="95"/>
      <c r="N104" s="95"/>
      <c r="O104" s="232"/>
      <c r="P104" s="235"/>
      <c r="Q104" s="237"/>
      <c r="R104" s="97" t="s">
        <v>159</v>
      </c>
      <c r="S104" s="245"/>
      <c r="T104" s="98"/>
      <c r="U104" s="98"/>
      <c r="V104" s="98"/>
      <c r="W104" s="98"/>
      <c r="X104" s="98"/>
      <c r="Y104" s="98"/>
      <c r="Z104" s="98"/>
      <c r="AA104" s="98"/>
      <c r="AB104" s="98"/>
      <c r="AC104" s="98"/>
      <c r="AD104" s="98"/>
      <c r="AE104" s="98"/>
      <c r="AF104" s="98"/>
      <c r="AG104" s="98"/>
      <c r="AH104" s="98"/>
      <c r="AI104" s="98"/>
      <c r="AJ104" s="99"/>
    </row>
    <row r="105" spans="1:36" ht="13">
      <c r="A105" s="232"/>
      <c r="B105" s="245"/>
      <c r="C105" s="259"/>
      <c r="D105" s="93" t="s">
        <v>160</v>
      </c>
      <c r="E105" s="94"/>
      <c r="F105" s="95"/>
      <c r="G105" s="95"/>
      <c r="H105" s="95"/>
      <c r="I105" s="95"/>
      <c r="J105" s="95"/>
      <c r="K105" s="95"/>
      <c r="L105" s="95"/>
      <c r="M105" s="95"/>
      <c r="N105" s="95"/>
      <c r="O105" s="232"/>
      <c r="P105" s="235"/>
      <c r="Q105" s="238"/>
      <c r="R105" s="97" t="s">
        <v>160</v>
      </c>
      <c r="S105" s="245"/>
      <c r="T105" s="98"/>
      <c r="U105" s="98"/>
      <c r="V105" s="98"/>
      <c r="W105" s="98"/>
      <c r="X105" s="98"/>
      <c r="Y105" s="98"/>
      <c r="Z105" s="98"/>
      <c r="AA105" s="98"/>
      <c r="AB105" s="98"/>
      <c r="AC105" s="98"/>
      <c r="AD105" s="98"/>
      <c r="AE105" s="98"/>
      <c r="AF105" s="98"/>
      <c r="AG105" s="98"/>
      <c r="AH105" s="98"/>
      <c r="AI105" s="98"/>
      <c r="AJ105" s="99"/>
    </row>
    <row r="106" spans="1:36" ht="13">
      <c r="A106" s="232"/>
      <c r="B106" s="245"/>
      <c r="C106" s="259"/>
      <c r="D106" s="255" t="s">
        <v>162</v>
      </c>
      <c r="E106" s="256"/>
      <c r="F106" s="95"/>
      <c r="G106" s="95"/>
      <c r="H106" s="95"/>
      <c r="I106" s="95"/>
      <c r="J106" s="95"/>
      <c r="K106" s="95"/>
      <c r="L106" s="95"/>
      <c r="M106" s="239"/>
      <c r="N106" s="241"/>
      <c r="O106" s="232"/>
      <c r="P106" s="235"/>
      <c r="Q106" s="237"/>
      <c r="R106" s="255" t="s">
        <v>162</v>
      </c>
      <c r="S106" s="245"/>
      <c r="T106" s="98"/>
      <c r="U106" s="98"/>
      <c r="V106" s="98"/>
      <c r="W106" s="98"/>
      <c r="X106" s="98"/>
      <c r="Y106" s="98"/>
      <c r="Z106" s="98"/>
      <c r="AA106" s="98"/>
      <c r="AB106" s="98"/>
      <c r="AC106" s="98"/>
      <c r="AD106" s="98"/>
      <c r="AE106" s="98"/>
      <c r="AF106" s="98"/>
      <c r="AG106" s="98"/>
      <c r="AH106" s="98"/>
      <c r="AI106" s="98"/>
      <c r="AJ106" s="99"/>
    </row>
    <row r="107" spans="1:36" ht="13">
      <c r="A107" s="232"/>
      <c r="B107" s="245"/>
      <c r="C107" s="259"/>
      <c r="D107" s="238"/>
      <c r="E107" s="257"/>
      <c r="F107" s="95"/>
      <c r="G107" s="95"/>
      <c r="H107" s="95"/>
      <c r="I107" s="115"/>
      <c r="J107" s="115"/>
      <c r="K107" s="115"/>
      <c r="L107" s="115"/>
      <c r="M107" s="240"/>
      <c r="N107" s="240"/>
      <c r="O107" s="232"/>
      <c r="P107" s="235"/>
      <c r="Q107" s="238"/>
      <c r="R107" s="238"/>
      <c r="S107" s="245"/>
      <c r="T107" s="98"/>
      <c r="U107" s="98"/>
      <c r="V107" s="98"/>
      <c r="W107" s="98"/>
      <c r="X107" s="98"/>
      <c r="Y107" s="98"/>
      <c r="Z107" s="98"/>
      <c r="AA107" s="98"/>
      <c r="AB107" s="98"/>
      <c r="AC107" s="98"/>
      <c r="AD107" s="98"/>
      <c r="AE107" s="98"/>
      <c r="AF107" s="98"/>
      <c r="AG107" s="98"/>
      <c r="AH107" s="98"/>
      <c r="AI107" s="98"/>
      <c r="AJ107" s="99"/>
    </row>
    <row r="108" spans="1:36" ht="13">
      <c r="A108" s="253"/>
      <c r="B108" s="248"/>
      <c r="C108" s="238"/>
      <c r="D108" s="102" t="s">
        <v>156</v>
      </c>
      <c r="E108" s="94"/>
      <c r="F108" s="95"/>
      <c r="G108" s="95"/>
      <c r="H108" s="95"/>
      <c r="I108" s="95"/>
      <c r="J108" s="95"/>
      <c r="K108" s="95"/>
      <c r="L108" s="95"/>
      <c r="M108" s="95"/>
      <c r="N108" s="95"/>
      <c r="O108" s="253"/>
      <c r="P108" s="263"/>
      <c r="Q108" s="96"/>
      <c r="R108" s="103" t="s">
        <v>711</v>
      </c>
      <c r="S108" s="248"/>
      <c r="T108" s="98"/>
      <c r="U108" s="98"/>
      <c r="V108" s="98"/>
      <c r="W108" s="98"/>
      <c r="X108" s="98"/>
      <c r="Y108" s="98"/>
      <c r="Z108" s="98"/>
      <c r="AA108" s="98"/>
      <c r="AB108" s="98"/>
      <c r="AC108" s="98"/>
      <c r="AD108" s="98"/>
      <c r="AE108" s="98"/>
      <c r="AF108" s="98"/>
      <c r="AG108" s="98"/>
      <c r="AH108" s="98"/>
      <c r="AI108" s="98"/>
      <c r="AJ108" s="99"/>
    </row>
    <row r="109" spans="1:36" ht="13">
      <c r="A109" s="254">
        <v>30</v>
      </c>
      <c r="B109" s="249">
        <v>46075</v>
      </c>
      <c r="C109" s="116" t="s">
        <v>712</v>
      </c>
      <c r="D109" s="111" t="s">
        <v>157</v>
      </c>
      <c r="E109" s="94"/>
      <c r="F109" s="95"/>
      <c r="G109" s="95"/>
      <c r="H109" s="95"/>
      <c r="I109" s="95"/>
      <c r="J109" s="95"/>
      <c r="K109" s="95"/>
      <c r="L109" s="95"/>
      <c r="M109" s="95"/>
      <c r="N109" s="95"/>
      <c r="O109" s="231"/>
      <c r="P109" s="243"/>
      <c r="Q109" s="96"/>
      <c r="R109" s="112" t="s">
        <v>157</v>
      </c>
      <c r="S109" s="249">
        <v>46075</v>
      </c>
      <c r="T109" s="98"/>
      <c r="U109" s="98"/>
      <c r="V109" s="98"/>
      <c r="W109" s="98"/>
      <c r="X109" s="98"/>
      <c r="Y109" s="98"/>
      <c r="Z109" s="98"/>
      <c r="AA109" s="98"/>
      <c r="AB109" s="98"/>
      <c r="AC109" s="98"/>
      <c r="AD109" s="98"/>
      <c r="AE109" s="98"/>
      <c r="AF109" s="98"/>
      <c r="AG109" s="98"/>
      <c r="AH109" s="98"/>
      <c r="AI109" s="98"/>
      <c r="AJ109" s="99"/>
    </row>
    <row r="110" spans="1:36" ht="13">
      <c r="A110" s="232"/>
      <c r="B110" s="245"/>
      <c r="C110" s="269" t="s">
        <v>713</v>
      </c>
      <c r="D110" s="93" t="s">
        <v>159</v>
      </c>
      <c r="E110" s="94"/>
      <c r="F110" s="95"/>
      <c r="G110" s="95"/>
      <c r="H110" s="95"/>
      <c r="I110" s="95"/>
      <c r="J110" s="95"/>
      <c r="K110" s="95"/>
      <c r="L110" s="95"/>
      <c r="M110" s="95"/>
      <c r="N110" s="95"/>
      <c r="O110" s="232"/>
      <c r="P110" s="235"/>
      <c r="Q110" s="237"/>
      <c r="R110" s="97" t="s">
        <v>710</v>
      </c>
      <c r="S110" s="245"/>
      <c r="T110" s="98"/>
      <c r="U110" s="98"/>
      <c r="V110" s="98"/>
      <c r="W110" s="98"/>
      <c r="X110" s="98"/>
      <c r="Y110" s="98"/>
      <c r="Z110" s="98"/>
      <c r="AA110" s="98"/>
      <c r="AB110" s="98"/>
      <c r="AC110" s="98"/>
      <c r="AD110" s="98"/>
      <c r="AE110" s="98"/>
      <c r="AF110" s="98"/>
      <c r="AG110" s="98"/>
      <c r="AH110" s="98"/>
      <c r="AI110" s="98"/>
      <c r="AJ110" s="99"/>
    </row>
    <row r="111" spans="1:36" ht="13">
      <c r="A111" s="233"/>
      <c r="B111" s="246"/>
      <c r="C111" s="238"/>
      <c r="D111" s="93" t="s">
        <v>161</v>
      </c>
      <c r="E111" s="94"/>
      <c r="F111" s="95"/>
      <c r="G111" s="95"/>
      <c r="H111" s="95"/>
      <c r="I111" s="95"/>
      <c r="J111" s="95"/>
      <c r="K111" s="95"/>
      <c r="L111" s="95"/>
      <c r="M111" s="95"/>
      <c r="N111" s="95"/>
      <c r="O111" s="233"/>
      <c r="P111" s="236"/>
      <c r="Q111" s="238"/>
      <c r="R111" s="97" t="s">
        <v>161</v>
      </c>
      <c r="S111" s="246"/>
      <c r="T111" s="98"/>
      <c r="U111" s="98"/>
      <c r="V111" s="98"/>
      <c r="W111" s="98"/>
      <c r="X111" s="98"/>
      <c r="Y111" s="98"/>
      <c r="Z111" s="98"/>
      <c r="AA111" s="98"/>
      <c r="AB111" s="98"/>
      <c r="AC111" s="98"/>
      <c r="AD111" s="98"/>
      <c r="AE111" s="98"/>
      <c r="AF111" s="98"/>
      <c r="AG111" s="98"/>
      <c r="AH111" s="98"/>
      <c r="AI111" s="98"/>
      <c r="AJ111" s="99"/>
    </row>
    <row r="112" spans="1:36" ht="13">
      <c r="A112" s="251">
        <v>31</v>
      </c>
      <c r="B112" s="244">
        <v>46081</v>
      </c>
      <c r="C112" s="110" t="s">
        <v>714</v>
      </c>
      <c r="D112" s="111" t="s">
        <v>157</v>
      </c>
      <c r="E112" s="94"/>
      <c r="F112" s="95"/>
      <c r="G112" s="95"/>
      <c r="H112" s="95"/>
      <c r="I112" s="95"/>
      <c r="J112" s="95"/>
      <c r="K112" s="95"/>
      <c r="L112" s="95"/>
      <c r="M112" s="95"/>
      <c r="N112" s="95"/>
      <c r="O112" s="231"/>
      <c r="P112" s="234"/>
      <c r="Q112" s="96"/>
      <c r="R112" s="112" t="s">
        <v>157</v>
      </c>
      <c r="S112" s="244">
        <v>46081</v>
      </c>
      <c r="T112" s="98"/>
      <c r="U112" s="98"/>
      <c r="V112" s="98"/>
      <c r="W112" s="98"/>
      <c r="X112" s="98"/>
      <c r="Y112" s="98"/>
      <c r="Z112" s="98"/>
      <c r="AA112" s="98"/>
      <c r="AB112" s="98"/>
      <c r="AC112" s="98"/>
      <c r="AD112" s="98"/>
      <c r="AE112" s="98"/>
      <c r="AF112" s="98"/>
      <c r="AG112" s="98"/>
      <c r="AH112" s="98"/>
      <c r="AI112" s="98"/>
      <c r="AJ112" s="99"/>
    </row>
    <row r="113" spans="1:36" ht="13">
      <c r="A113" s="232"/>
      <c r="B113" s="245"/>
      <c r="C113" s="258" t="s">
        <v>713</v>
      </c>
      <c r="D113" s="93" t="s">
        <v>159</v>
      </c>
      <c r="E113" s="94"/>
      <c r="F113" s="95"/>
      <c r="G113" s="95"/>
      <c r="H113" s="95"/>
      <c r="I113" s="95"/>
      <c r="J113" s="95"/>
      <c r="K113" s="95"/>
      <c r="L113" s="95"/>
      <c r="M113" s="95"/>
      <c r="N113" s="95"/>
      <c r="O113" s="232"/>
      <c r="P113" s="235"/>
      <c r="Q113" s="237"/>
      <c r="R113" s="97" t="s">
        <v>159</v>
      </c>
      <c r="S113" s="245"/>
      <c r="T113" s="98"/>
      <c r="U113" s="98"/>
      <c r="V113" s="98"/>
      <c r="W113" s="98"/>
      <c r="X113" s="98"/>
      <c r="Y113" s="98"/>
      <c r="Z113" s="98"/>
      <c r="AA113" s="98"/>
      <c r="AB113" s="98"/>
      <c r="AC113" s="98"/>
      <c r="AD113" s="98"/>
      <c r="AE113" s="98"/>
      <c r="AF113" s="98"/>
      <c r="AG113" s="98"/>
      <c r="AH113" s="98"/>
      <c r="AI113" s="98"/>
      <c r="AJ113" s="99"/>
    </row>
    <row r="114" spans="1:36" ht="13">
      <c r="A114" s="232"/>
      <c r="B114" s="245"/>
      <c r="C114" s="259"/>
      <c r="D114" s="93" t="s">
        <v>160</v>
      </c>
      <c r="E114" s="94"/>
      <c r="F114" s="95"/>
      <c r="G114" s="95"/>
      <c r="H114" s="95"/>
      <c r="I114" s="95"/>
      <c r="J114" s="95"/>
      <c r="K114" s="95"/>
      <c r="L114" s="95"/>
      <c r="M114" s="95"/>
      <c r="N114" s="95"/>
      <c r="O114" s="232"/>
      <c r="P114" s="235"/>
      <c r="Q114" s="238"/>
      <c r="R114" s="97" t="s">
        <v>160</v>
      </c>
      <c r="S114" s="245"/>
      <c r="T114" s="98"/>
      <c r="U114" s="98"/>
      <c r="V114" s="98"/>
      <c r="W114" s="98"/>
      <c r="X114" s="98"/>
      <c r="Y114" s="98"/>
      <c r="Z114" s="98"/>
      <c r="AA114" s="98"/>
      <c r="AB114" s="98"/>
      <c r="AC114" s="98"/>
      <c r="AD114" s="98"/>
      <c r="AE114" s="98"/>
      <c r="AF114" s="98"/>
      <c r="AG114" s="98"/>
      <c r="AH114" s="98"/>
      <c r="AI114" s="98"/>
      <c r="AJ114" s="99"/>
    </row>
    <row r="115" spans="1:36" ht="13">
      <c r="A115" s="232"/>
      <c r="B115" s="245"/>
      <c r="C115" s="259"/>
      <c r="D115" s="255" t="s">
        <v>162</v>
      </c>
      <c r="E115" s="256"/>
      <c r="F115" s="95"/>
      <c r="G115" s="95"/>
      <c r="H115" s="95"/>
      <c r="I115" s="95"/>
      <c r="J115" s="95"/>
      <c r="K115" s="95"/>
      <c r="L115" s="95"/>
      <c r="M115" s="239"/>
      <c r="N115" s="241"/>
      <c r="O115" s="232"/>
      <c r="P115" s="235"/>
      <c r="Q115" s="237"/>
      <c r="R115" s="255" t="s">
        <v>162</v>
      </c>
      <c r="S115" s="245"/>
      <c r="T115" s="98"/>
      <c r="U115" s="98"/>
      <c r="V115" s="98"/>
      <c r="W115" s="98"/>
      <c r="X115" s="98"/>
      <c r="Y115" s="98"/>
      <c r="Z115" s="98"/>
      <c r="AA115" s="98"/>
      <c r="AB115" s="98"/>
      <c r="AC115" s="98"/>
      <c r="AD115" s="98"/>
      <c r="AE115" s="98"/>
      <c r="AF115" s="98"/>
      <c r="AG115" s="98"/>
      <c r="AH115" s="98"/>
      <c r="AI115" s="98"/>
      <c r="AJ115" s="99"/>
    </row>
    <row r="116" spans="1:36" ht="13">
      <c r="A116" s="232"/>
      <c r="B116" s="245"/>
      <c r="C116" s="259"/>
      <c r="D116" s="238"/>
      <c r="E116" s="257"/>
      <c r="F116" s="95"/>
      <c r="G116" s="95"/>
      <c r="H116" s="95"/>
      <c r="I116" s="115"/>
      <c r="J116" s="115"/>
      <c r="K116" s="115"/>
      <c r="L116" s="115"/>
      <c r="M116" s="240"/>
      <c r="N116" s="240"/>
      <c r="O116" s="232"/>
      <c r="P116" s="235"/>
      <c r="Q116" s="238"/>
      <c r="R116" s="238"/>
      <c r="S116" s="245"/>
      <c r="T116" s="98"/>
      <c r="U116" s="98"/>
      <c r="V116" s="98"/>
      <c r="W116" s="98"/>
      <c r="X116" s="98"/>
      <c r="Y116" s="98"/>
      <c r="Z116" s="98"/>
      <c r="AA116" s="98"/>
      <c r="AB116" s="98"/>
      <c r="AC116" s="98"/>
      <c r="AD116" s="98"/>
      <c r="AE116" s="98"/>
      <c r="AF116" s="98"/>
      <c r="AG116" s="98"/>
      <c r="AH116" s="98"/>
      <c r="AI116" s="98"/>
      <c r="AJ116" s="99"/>
    </row>
    <row r="117" spans="1:36" ht="13">
      <c r="A117" s="233"/>
      <c r="B117" s="246"/>
      <c r="C117" s="238"/>
      <c r="D117" s="108" t="s">
        <v>164</v>
      </c>
      <c r="E117" s="94"/>
      <c r="F117" s="95"/>
      <c r="G117" s="95"/>
      <c r="H117" s="95"/>
      <c r="I117" s="95"/>
      <c r="J117" s="95"/>
      <c r="K117" s="95"/>
      <c r="L117" s="95"/>
      <c r="M117" s="95"/>
      <c r="N117" s="95"/>
      <c r="O117" s="233"/>
      <c r="P117" s="236"/>
      <c r="Q117" s="96"/>
      <c r="R117" s="109" t="s">
        <v>164</v>
      </c>
      <c r="S117" s="246"/>
      <c r="T117" s="98"/>
      <c r="U117" s="98"/>
      <c r="V117" s="98"/>
      <c r="W117" s="98"/>
      <c r="X117" s="98"/>
      <c r="Y117" s="98"/>
      <c r="Z117" s="98"/>
      <c r="AA117" s="98"/>
      <c r="AB117" s="98"/>
      <c r="AC117" s="98"/>
      <c r="AD117" s="98"/>
      <c r="AE117" s="98"/>
      <c r="AF117" s="98"/>
      <c r="AG117" s="98"/>
      <c r="AH117" s="98"/>
      <c r="AI117" s="98"/>
      <c r="AJ117" s="99"/>
    </row>
    <row r="118" spans="1:36" ht="13">
      <c r="A118" s="250">
        <v>32</v>
      </c>
      <c r="B118" s="261">
        <v>46082</v>
      </c>
      <c r="C118" s="106" t="s">
        <v>712</v>
      </c>
      <c r="D118" s="111" t="s">
        <v>157</v>
      </c>
      <c r="E118" s="94"/>
      <c r="F118" s="95"/>
      <c r="G118" s="95"/>
      <c r="H118" s="95"/>
      <c r="I118" s="95"/>
      <c r="J118" s="95"/>
      <c r="K118" s="95"/>
      <c r="L118" s="95"/>
      <c r="M118" s="95"/>
      <c r="N118" s="95"/>
      <c r="O118" s="231"/>
      <c r="P118" s="234"/>
      <c r="Q118" s="96"/>
      <c r="R118" s="112" t="s">
        <v>157</v>
      </c>
      <c r="S118" s="261">
        <v>46082</v>
      </c>
      <c r="T118" s="98"/>
      <c r="U118" s="98"/>
      <c r="V118" s="98"/>
      <c r="W118" s="98"/>
      <c r="X118" s="98"/>
      <c r="Y118" s="98"/>
      <c r="Z118" s="98"/>
      <c r="AA118" s="98"/>
      <c r="AB118" s="98"/>
      <c r="AC118" s="98"/>
      <c r="AD118" s="98"/>
      <c r="AE118" s="98"/>
      <c r="AF118" s="98"/>
      <c r="AG118" s="98"/>
      <c r="AH118" s="98"/>
      <c r="AI118" s="98"/>
      <c r="AJ118" s="99"/>
    </row>
    <row r="119" spans="1:36" ht="13">
      <c r="A119" s="232"/>
      <c r="B119" s="245"/>
      <c r="C119" s="264" t="s">
        <v>713</v>
      </c>
      <c r="D119" s="93" t="s">
        <v>159</v>
      </c>
      <c r="E119" s="94"/>
      <c r="F119" s="95"/>
      <c r="G119" s="95"/>
      <c r="H119" s="95"/>
      <c r="I119" s="95"/>
      <c r="J119" s="95"/>
      <c r="K119" s="95"/>
      <c r="L119" s="95"/>
      <c r="M119" s="95"/>
      <c r="N119" s="95"/>
      <c r="O119" s="232"/>
      <c r="P119" s="235"/>
      <c r="Q119" s="237"/>
      <c r="R119" s="97" t="s">
        <v>710</v>
      </c>
      <c r="S119" s="245"/>
      <c r="T119" s="98"/>
      <c r="U119" s="98"/>
      <c r="V119" s="98"/>
      <c r="W119" s="98"/>
      <c r="X119" s="98"/>
      <c r="Y119" s="98"/>
      <c r="Z119" s="98"/>
      <c r="AA119" s="98"/>
      <c r="AB119" s="98"/>
      <c r="AC119" s="98"/>
      <c r="AD119" s="98"/>
      <c r="AE119" s="98"/>
      <c r="AF119" s="98"/>
      <c r="AG119" s="98"/>
      <c r="AH119" s="98"/>
      <c r="AI119" s="98"/>
      <c r="AJ119" s="99"/>
    </row>
    <row r="120" spans="1:36" ht="13">
      <c r="A120" s="233"/>
      <c r="B120" s="246"/>
      <c r="C120" s="238"/>
      <c r="D120" s="93" t="s">
        <v>161</v>
      </c>
      <c r="E120" s="94"/>
      <c r="F120" s="95"/>
      <c r="G120" s="95"/>
      <c r="H120" s="95"/>
      <c r="I120" s="95"/>
      <c r="J120" s="95"/>
      <c r="K120" s="95"/>
      <c r="L120" s="95"/>
      <c r="M120" s="95"/>
      <c r="N120" s="95"/>
      <c r="O120" s="233"/>
      <c r="P120" s="236"/>
      <c r="Q120" s="238"/>
      <c r="R120" s="97" t="s">
        <v>161</v>
      </c>
      <c r="S120" s="246"/>
      <c r="T120" s="98"/>
      <c r="U120" s="98"/>
      <c r="V120" s="98"/>
      <c r="W120" s="98"/>
      <c r="X120" s="98"/>
      <c r="Y120" s="98"/>
      <c r="Z120" s="98"/>
      <c r="AA120" s="98"/>
      <c r="AB120" s="98"/>
      <c r="AC120" s="98"/>
      <c r="AD120" s="98"/>
      <c r="AE120" s="98"/>
      <c r="AF120" s="98"/>
      <c r="AG120" s="98"/>
      <c r="AH120" s="98"/>
      <c r="AI120" s="98"/>
      <c r="AJ120" s="99"/>
    </row>
    <row r="121" spans="1:36" ht="13">
      <c r="A121" s="251">
        <v>33</v>
      </c>
      <c r="B121" s="244">
        <v>46088</v>
      </c>
      <c r="C121" s="110" t="s">
        <v>712</v>
      </c>
      <c r="D121" s="111" t="s">
        <v>157</v>
      </c>
      <c r="E121" s="94"/>
      <c r="F121" s="95"/>
      <c r="G121" s="95"/>
      <c r="H121" s="95"/>
      <c r="I121" s="95"/>
      <c r="J121" s="95"/>
      <c r="K121" s="95"/>
      <c r="L121" s="95"/>
      <c r="M121" s="95"/>
      <c r="N121" s="95"/>
      <c r="O121" s="231"/>
      <c r="P121" s="234"/>
      <c r="Q121" s="96"/>
      <c r="R121" s="112" t="s">
        <v>157</v>
      </c>
      <c r="S121" s="244">
        <v>46088</v>
      </c>
      <c r="T121" s="98"/>
      <c r="U121" s="98"/>
      <c r="V121" s="98"/>
      <c r="W121" s="98"/>
      <c r="X121" s="98"/>
      <c r="Y121" s="98"/>
      <c r="Z121" s="98"/>
      <c r="AA121" s="98"/>
      <c r="AB121" s="98"/>
      <c r="AC121" s="98"/>
      <c r="AD121" s="98"/>
      <c r="AE121" s="98"/>
      <c r="AF121" s="98"/>
      <c r="AG121" s="98"/>
      <c r="AH121" s="98"/>
      <c r="AI121" s="98"/>
      <c r="AJ121" s="99"/>
    </row>
    <row r="122" spans="1:36" ht="13">
      <c r="A122" s="232"/>
      <c r="B122" s="245"/>
      <c r="C122" s="258" t="s">
        <v>709</v>
      </c>
      <c r="D122" s="93" t="s">
        <v>159</v>
      </c>
      <c r="E122" s="94"/>
      <c r="F122" s="95"/>
      <c r="G122" s="95"/>
      <c r="H122" s="95"/>
      <c r="I122" s="95"/>
      <c r="J122" s="95"/>
      <c r="K122" s="95"/>
      <c r="L122" s="95"/>
      <c r="M122" s="95"/>
      <c r="N122" s="95"/>
      <c r="O122" s="232"/>
      <c r="P122" s="235"/>
      <c r="Q122" s="237"/>
      <c r="R122" s="97" t="s">
        <v>159</v>
      </c>
      <c r="S122" s="245"/>
      <c r="T122" s="98"/>
      <c r="U122" s="98"/>
      <c r="V122" s="98"/>
      <c r="W122" s="98"/>
      <c r="X122" s="98"/>
      <c r="Y122" s="98"/>
      <c r="Z122" s="98"/>
      <c r="AA122" s="98"/>
      <c r="AB122" s="98"/>
      <c r="AC122" s="98"/>
      <c r="AD122" s="98"/>
      <c r="AE122" s="98"/>
      <c r="AF122" s="98"/>
      <c r="AG122" s="98"/>
      <c r="AH122" s="98"/>
      <c r="AI122" s="98"/>
      <c r="AJ122" s="99"/>
    </row>
    <row r="123" spans="1:36" ht="13">
      <c r="A123" s="232"/>
      <c r="B123" s="245"/>
      <c r="C123" s="259"/>
      <c r="D123" s="93" t="s">
        <v>160</v>
      </c>
      <c r="E123" s="94"/>
      <c r="F123" s="95"/>
      <c r="G123" s="95"/>
      <c r="H123" s="95"/>
      <c r="I123" s="95"/>
      <c r="J123" s="95"/>
      <c r="K123" s="95"/>
      <c r="L123" s="95"/>
      <c r="M123" s="95"/>
      <c r="N123" s="95"/>
      <c r="O123" s="232"/>
      <c r="P123" s="235"/>
      <c r="Q123" s="238"/>
      <c r="R123" s="97" t="s">
        <v>160</v>
      </c>
      <c r="S123" s="245"/>
      <c r="T123" s="98"/>
      <c r="U123" s="98"/>
      <c r="V123" s="98"/>
      <c r="W123" s="98"/>
      <c r="X123" s="98"/>
      <c r="Y123" s="98"/>
      <c r="Z123" s="98"/>
      <c r="AA123" s="98"/>
      <c r="AB123" s="98"/>
      <c r="AC123" s="98"/>
      <c r="AD123" s="98"/>
      <c r="AE123" s="98"/>
      <c r="AF123" s="98"/>
      <c r="AG123" s="98"/>
      <c r="AH123" s="98"/>
      <c r="AI123" s="98"/>
      <c r="AJ123" s="99"/>
    </row>
    <row r="124" spans="1:36" ht="13">
      <c r="A124" s="232"/>
      <c r="B124" s="245"/>
      <c r="C124" s="259"/>
      <c r="D124" s="255" t="s">
        <v>162</v>
      </c>
      <c r="E124" s="256"/>
      <c r="F124" s="95"/>
      <c r="G124" s="95"/>
      <c r="H124" s="95"/>
      <c r="I124" s="95"/>
      <c r="J124" s="95"/>
      <c r="K124" s="95"/>
      <c r="L124" s="95"/>
      <c r="M124" s="242"/>
      <c r="N124" s="241"/>
      <c r="O124" s="232"/>
      <c r="P124" s="235"/>
      <c r="Q124" s="237"/>
      <c r="R124" s="255" t="s">
        <v>162</v>
      </c>
      <c r="S124" s="245"/>
      <c r="T124" s="98"/>
      <c r="U124" s="98"/>
      <c r="V124" s="98"/>
      <c r="W124" s="98"/>
      <c r="X124" s="98"/>
      <c r="Y124" s="98"/>
      <c r="Z124" s="98"/>
      <c r="AA124" s="98"/>
      <c r="AB124" s="98"/>
      <c r="AC124" s="98"/>
      <c r="AD124" s="98"/>
      <c r="AE124" s="98"/>
      <c r="AF124" s="98"/>
      <c r="AG124" s="98"/>
      <c r="AH124" s="98"/>
      <c r="AI124" s="98"/>
      <c r="AJ124" s="99"/>
    </row>
    <row r="125" spans="1:36" ht="13">
      <c r="A125" s="232"/>
      <c r="B125" s="245"/>
      <c r="C125" s="259"/>
      <c r="D125" s="238"/>
      <c r="E125" s="257"/>
      <c r="F125" s="95"/>
      <c r="G125" s="95"/>
      <c r="H125" s="95"/>
      <c r="I125" s="115"/>
      <c r="J125" s="115"/>
      <c r="K125" s="115"/>
      <c r="L125" s="115"/>
      <c r="M125" s="240"/>
      <c r="N125" s="240"/>
      <c r="O125" s="232"/>
      <c r="P125" s="235"/>
      <c r="Q125" s="238"/>
      <c r="R125" s="238"/>
      <c r="S125" s="245"/>
      <c r="T125" s="98"/>
      <c r="U125" s="98"/>
      <c r="V125" s="98"/>
      <c r="W125" s="98"/>
      <c r="X125" s="98"/>
      <c r="Y125" s="98"/>
      <c r="Z125" s="98"/>
      <c r="AA125" s="98"/>
      <c r="AB125" s="98"/>
      <c r="AC125" s="98"/>
      <c r="AD125" s="98"/>
      <c r="AE125" s="98"/>
      <c r="AF125" s="98"/>
      <c r="AG125" s="98"/>
      <c r="AH125" s="98"/>
      <c r="AI125" s="98"/>
      <c r="AJ125" s="99"/>
    </row>
    <row r="126" spans="1:36" ht="13">
      <c r="A126" s="233"/>
      <c r="B126" s="246"/>
      <c r="C126" s="238"/>
      <c r="D126" s="102" t="s">
        <v>156</v>
      </c>
      <c r="E126" s="94"/>
      <c r="F126" s="95"/>
      <c r="G126" s="95"/>
      <c r="H126" s="95"/>
      <c r="I126" s="95"/>
      <c r="J126" s="95"/>
      <c r="K126" s="95"/>
      <c r="L126" s="95"/>
      <c r="M126" s="95"/>
      <c r="N126" s="95"/>
      <c r="O126" s="233"/>
      <c r="P126" s="236"/>
      <c r="Q126" s="96"/>
      <c r="R126" s="103" t="s">
        <v>711</v>
      </c>
      <c r="S126" s="246"/>
      <c r="T126" s="98"/>
      <c r="U126" s="98"/>
      <c r="V126" s="98"/>
      <c r="W126" s="98"/>
      <c r="X126" s="98"/>
      <c r="Y126" s="98"/>
      <c r="Z126" s="98"/>
      <c r="AA126" s="98"/>
      <c r="AB126" s="98"/>
      <c r="AC126" s="98"/>
      <c r="AD126" s="98"/>
      <c r="AE126" s="98"/>
      <c r="AF126" s="98"/>
      <c r="AG126" s="98"/>
      <c r="AH126" s="98"/>
      <c r="AI126" s="98"/>
      <c r="AJ126" s="99"/>
    </row>
    <row r="127" spans="1:36" ht="13">
      <c r="A127" s="250">
        <v>34</v>
      </c>
      <c r="B127" s="261">
        <v>46089</v>
      </c>
      <c r="C127" s="106" t="s">
        <v>712</v>
      </c>
      <c r="D127" s="111" t="s">
        <v>157</v>
      </c>
      <c r="E127" s="94"/>
      <c r="F127" s="95"/>
      <c r="G127" s="95"/>
      <c r="H127" s="95"/>
      <c r="I127" s="95"/>
      <c r="J127" s="95"/>
      <c r="K127" s="95"/>
      <c r="L127" s="95"/>
      <c r="M127" s="95"/>
      <c r="N127" s="95"/>
      <c r="O127" s="231"/>
      <c r="P127" s="243"/>
      <c r="Q127" s="96"/>
      <c r="R127" s="112" t="s">
        <v>157</v>
      </c>
      <c r="S127" s="261">
        <v>46089</v>
      </c>
      <c r="T127" s="98"/>
      <c r="U127" s="98"/>
      <c r="V127" s="98"/>
      <c r="W127" s="98"/>
      <c r="X127" s="98"/>
      <c r="Y127" s="98"/>
      <c r="Z127" s="98"/>
      <c r="AA127" s="98"/>
      <c r="AB127" s="98"/>
      <c r="AC127" s="98"/>
      <c r="AD127" s="98"/>
      <c r="AE127" s="98"/>
      <c r="AF127" s="98"/>
      <c r="AG127" s="98"/>
      <c r="AH127" s="98"/>
      <c r="AI127" s="98"/>
      <c r="AJ127" s="99"/>
    </row>
    <row r="128" spans="1:36" ht="13">
      <c r="A128" s="232"/>
      <c r="B128" s="245"/>
      <c r="C128" s="264" t="s">
        <v>709</v>
      </c>
      <c r="D128" s="93" t="s">
        <v>159</v>
      </c>
      <c r="E128" s="94"/>
      <c r="F128" s="95"/>
      <c r="G128" s="95"/>
      <c r="H128" s="95"/>
      <c r="I128" s="95"/>
      <c r="J128" s="95"/>
      <c r="K128" s="95"/>
      <c r="L128" s="95"/>
      <c r="M128" s="95"/>
      <c r="N128" s="95"/>
      <c r="O128" s="232"/>
      <c r="P128" s="235"/>
      <c r="Q128" s="237"/>
      <c r="R128" s="97" t="s">
        <v>710</v>
      </c>
      <c r="S128" s="245"/>
      <c r="T128" s="98"/>
      <c r="U128" s="98"/>
      <c r="V128" s="98"/>
      <c r="W128" s="98"/>
      <c r="X128" s="98"/>
      <c r="Y128" s="98"/>
      <c r="Z128" s="98"/>
      <c r="AA128" s="98"/>
      <c r="AB128" s="98"/>
      <c r="AC128" s="98"/>
      <c r="AD128" s="98"/>
      <c r="AE128" s="98"/>
      <c r="AF128" s="98"/>
      <c r="AG128" s="98"/>
      <c r="AH128" s="98"/>
      <c r="AI128" s="98"/>
      <c r="AJ128" s="99"/>
    </row>
    <row r="129" spans="1:36" ht="13">
      <c r="A129" s="233"/>
      <c r="B129" s="246"/>
      <c r="C129" s="238"/>
      <c r="D129" s="93" t="s">
        <v>161</v>
      </c>
      <c r="E129" s="94"/>
      <c r="F129" s="95"/>
      <c r="G129" s="95"/>
      <c r="H129" s="95"/>
      <c r="I129" s="95"/>
      <c r="J129" s="95"/>
      <c r="K129" s="95"/>
      <c r="L129" s="95"/>
      <c r="M129" s="95"/>
      <c r="N129" s="95"/>
      <c r="O129" s="233"/>
      <c r="P129" s="236"/>
      <c r="Q129" s="238"/>
      <c r="R129" s="97" t="s">
        <v>161</v>
      </c>
      <c r="S129" s="246"/>
      <c r="T129" s="98"/>
      <c r="U129" s="98"/>
      <c r="V129" s="98"/>
      <c r="W129" s="98"/>
      <c r="X129" s="98"/>
      <c r="Y129" s="98"/>
      <c r="Z129" s="98"/>
      <c r="AA129" s="98"/>
      <c r="AB129" s="98"/>
      <c r="AC129" s="98"/>
      <c r="AD129" s="98"/>
      <c r="AE129" s="98"/>
      <c r="AF129" s="98"/>
      <c r="AG129" s="98"/>
      <c r="AH129" s="98"/>
      <c r="AI129" s="98"/>
      <c r="AJ129" s="99"/>
    </row>
    <row r="130" spans="1:36" ht="13">
      <c r="A130" s="251">
        <v>35</v>
      </c>
      <c r="B130" s="244">
        <v>46095</v>
      </c>
      <c r="C130" s="110" t="s">
        <v>712</v>
      </c>
      <c r="D130" s="111" t="s">
        <v>157</v>
      </c>
      <c r="E130" s="94"/>
      <c r="F130" s="95"/>
      <c r="G130" s="95"/>
      <c r="H130" s="95"/>
      <c r="I130" s="95"/>
      <c r="J130" s="95"/>
      <c r="K130" s="95"/>
      <c r="L130" s="95"/>
      <c r="M130" s="95"/>
      <c r="N130" s="95"/>
      <c r="O130" s="231"/>
      <c r="P130" s="243"/>
      <c r="Q130" s="96"/>
      <c r="R130" s="112" t="s">
        <v>157</v>
      </c>
      <c r="S130" s="244">
        <v>46095</v>
      </c>
      <c r="T130" s="98"/>
      <c r="U130" s="98"/>
      <c r="V130" s="98"/>
      <c r="W130" s="98"/>
      <c r="X130" s="98"/>
      <c r="Y130" s="98"/>
      <c r="Z130" s="98"/>
      <c r="AA130" s="98"/>
      <c r="AB130" s="98"/>
      <c r="AC130" s="98"/>
      <c r="AD130" s="98"/>
      <c r="AE130" s="98"/>
      <c r="AF130" s="98"/>
      <c r="AG130" s="98"/>
      <c r="AH130" s="98"/>
      <c r="AI130" s="98"/>
      <c r="AJ130" s="99"/>
    </row>
    <row r="131" spans="1:36" ht="13">
      <c r="A131" s="232"/>
      <c r="B131" s="245"/>
      <c r="C131" s="258" t="s">
        <v>709</v>
      </c>
      <c r="D131" s="93" t="s">
        <v>159</v>
      </c>
      <c r="E131" s="94"/>
      <c r="F131" s="95"/>
      <c r="G131" s="95"/>
      <c r="H131" s="95"/>
      <c r="I131" s="95"/>
      <c r="J131" s="95"/>
      <c r="K131" s="95"/>
      <c r="L131" s="95"/>
      <c r="M131" s="95"/>
      <c r="N131" s="95"/>
      <c r="O131" s="232"/>
      <c r="P131" s="235"/>
      <c r="Q131" s="237"/>
      <c r="R131" s="97" t="s">
        <v>159</v>
      </c>
      <c r="S131" s="245"/>
      <c r="T131" s="98"/>
      <c r="U131" s="98"/>
      <c r="V131" s="98"/>
      <c r="W131" s="98"/>
      <c r="X131" s="98"/>
      <c r="Y131" s="98"/>
      <c r="Z131" s="98"/>
      <c r="AA131" s="98"/>
      <c r="AB131" s="98"/>
      <c r="AC131" s="98"/>
      <c r="AD131" s="98"/>
      <c r="AE131" s="98"/>
      <c r="AF131" s="98"/>
      <c r="AG131" s="98"/>
      <c r="AH131" s="98"/>
      <c r="AI131" s="98"/>
      <c r="AJ131" s="99"/>
    </row>
    <row r="132" spans="1:36" ht="13">
      <c r="A132" s="232"/>
      <c r="B132" s="245"/>
      <c r="C132" s="259"/>
      <c r="D132" s="93" t="s">
        <v>160</v>
      </c>
      <c r="E132" s="94"/>
      <c r="F132" s="95"/>
      <c r="G132" s="95"/>
      <c r="H132" s="95"/>
      <c r="I132" s="95"/>
      <c r="J132" s="95"/>
      <c r="K132" s="95"/>
      <c r="L132" s="95"/>
      <c r="M132" s="95"/>
      <c r="N132" s="95"/>
      <c r="O132" s="232"/>
      <c r="P132" s="235"/>
      <c r="Q132" s="238"/>
      <c r="R132" s="97" t="s">
        <v>160</v>
      </c>
      <c r="S132" s="245"/>
      <c r="T132" s="98"/>
      <c r="U132" s="98"/>
      <c r="V132" s="98"/>
      <c r="W132" s="98"/>
      <c r="X132" s="98"/>
      <c r="Y132" s="98"/>
      <c r="Z132" s="98"/>
      <c r="AA132" s="98"/>
      <c r="AB132" s="98"/>
      <c r="AC132" s="98"/>
      <c r="AD132" s="98"/>
      <c r="AE132" s="98"/>
      <c r="AF132" s="98"/>
      <c r="AG132" s="98"/>
      <c r="AH132" s="98"/>
      <c r="AI132" s="98"/>
      <c r="AJ132" s="99"/>
    </row>
    <row r="133" spans="1:36" ht="13">
      <c r="A133" s="232"/>
      <c r="B133" s="245"/>
      <c r="C133" s="259"/>
      <c r="D133" s="255" t="s">
        <v>162</v>
      </c>
      <c r="E133" s="256"/>
      <c r="F133" s="95"/>
      <c r="G133" s="95"/>
      <c r="H133" s="95"/>
      <c r="I133" s="95"/>
      <c r="J133" s="95"/>
      <c r="K133" s="95"/>
      <c r="L133" s="95"/>
      <c r="M133" s="239"/>
      <c r="N133" s="241"/>
      <c r="O133" s="232"/>
      <c r="P133" s="235"/>
      <c r="Q133" s="237"/>
      <c r="R133" s="255" t="s">
        <v>162</v>
      </c>
      <c r="S133" s="245"/>
      <c r="T133" s="98"/>
      <c r="U133" s="98"/>
      <c r="V133" s="98"/>
      <c r="W133" s="98"/>
      <c r="X133" s="98"/>
      <c r="Y133" s="98"/>
      <c r="Z133" s="98"/>
      <c r="AA133" s="98"/>
      <c r="AB133" s="98"/>
      <c r="AC133" s="98"/>
      <c r="AD133" s="98"/>
      <c r="AE133" s="98"/>
      <c r="AF133" s="98"/>
      <c r="AG133" s="98"/>
      <c r="AH133" s="98"/>
      <c r="AI133" s="98"/>
      <c r="AJ133" s="99"/>
    </row>
    <row r="134" spans="1:36" ht="13">
      <c r="A134" s="232"/>
      <c r="B134" s="245"/>
      <c r="C134" s="259"/>
      <c r="D134" s="238"/>
      <c r="E134" s="257"/>
      <c r="F134" s="95"/>
      <c r="G134" s="95"/>
      <c r="H134" s="95"/>
      <c r="I134" s="115"/>
      <c r="J134" s="115"/>
      <c r="K134" s="115"/>
      <c r="L134" s="115"/>
      <c r="M134" s="240"/>
      <c r="N134" s="240"/>
      <c r="O134" s="232"/>
      <c r="P134" s="235"/>
      <c r="Q134" s="238"/>
      <c r="R134" s="238"/>
      <c r="S134" s="245"/>
      <c r="T134" s="98"/>
      <c r="U134" s="98"/>
      <c r="V134" s="98"/>
      <c r="W134" s="98"/>
      <c r="X134" s="98"/>
      <c r="Y134" s="98"/>
      <c r="Z134" s="98"/>
      <c r="AA134" s="98"/>
      <c r="AB134" s="98"/>
      <c r="AC134" s="98"/>
      <c r="AD134" s="98"/>
      <c r="AE134" s="98"/>
      <c r="AF134" s="98"/>
      <c r="AG134" s="98"/>
      <c r="AH134" s="98"/>
      <c r="AI134" s="98"/>
      <c r="AJ134" s="99"/>
    </row>
    <row r="135" spans="1:36" ht="13">
      <c r="A135" s="233"/>
      <c r="B135" s="246"/>
      <c r="C135" s="238"/>
      <c r="D135" s="108" t="s">
        <v>164</v>
      </c>
      <c r="E135" s="94"/>
      <c r="F135" s="95"/>
      <c r="G135" s="95"/>
      <c r="H135" s="95"/>
      <c r="I135" s="95"/>
      <c r="J135" s="95"/>
      <c r="K135" s="95"/>
      <c r="L135" s="95"/>
      <c r="M135" s="114"/>
      <c r="N135" s="95"/>
      <c r="O135" s="233"/>
      <c r="P135" s="236"/>
      <c r="Q135" s="96"/>
      <c r="R135" s="109" t="s">
        <v>164</v>
      </c>
      <c r="S135" s="246"/>
      <c r="T135" s="98"/>
      <c r="U135" s="98"/>
      <c r="V135" s="98"/>
      <c r="W135" s="98"/>
      <c r="X135" s="98"/>
      <c r="Y135" s="98"/>
      <c r="Z135" s="98"/>
      <c r="AA135" s="98"/>
      <c r="AB135" s="98"/>
      <c r="AC135" s="98"/>
      <c r="AD135" s="98"/>
      <c r="AE135" s="98"/>
      <c r="AF135" s="98"/>
      <c r="AG135" s="98"/>
      <c r="AH135" s="98"/>
      <c r="AI135" s="98"/>
      <c r="AJ135" s="99"/>
    </row>
    <row r="136" spans="1:36" ht="13">
      <c r="A136" s="250">
        <v>36</v>
      </c>
      <c r="B136" s="261">
        <v>46096</v>
      </c>
      <c r="C136" s="106" t="s">
        <v>712</v>
      </c>
      <c r="D136" s="111" t="s">
        <v>157</v>
      </c>
      <c r="E136" s="94"/>
      <c r="F136" s="95"/>
      <c r="G136" s="95"/>
      <c r="H136" s="95"/>
      <c r="I136" s="95"/>
      <c r="J136" s="95"/>
      <c r="K136" s="95"/>
      <c r="L136" s="95"/>
      <c r="M136" s="95"/>
      <c r="N136" s="95"/>
      <c r="O136" s="231"/>
      <c r="P136" s="234"/>
      <c r="Q136" s="96"/>
      <c r="R136" s="112" t="s">
        <v>157</v>
      </c>
      <c r="S136" s="261">
        <v>46096</v>
      </c>
      <c r="T136" s="98"/>
      <c r="U136" s="98"/>
      <c r="V136" s="98"/>
      <c r="W136" s="98"/>
      <c r="X136" s="98"/>
      <c r="Y136" s="98"/>
      <c r="Z136" s="98"/>
      <c r="AA136" s="98"/>
      <c r="AB136" s="98"/>
      <c r="AC136" s="98"/>
      <c r="AD136" s="98"/>
      <c r="AE136" s="98"/>
      <c r="AF136" s="98"/>
      <c r="AG136" s="98"/>
      <c r="AH136" s="98"/>
      <c r="AI136" s="98"/>
      <c r="AJ136" s="99"/>
    </row>
    <row r="137" spans="1:36" ht="13">
      <c r="A137" s="232"/>
      <c r="B137" s="245"/>
      <c r="C137" s="264" t="s">
        <v>709</v>
      </c>
      <c r="D137" s="93" t="s">
        <v>159</v>
      </c>
      <c r="E137" s="94"/>
      <c r="F137" s="95"/>
      <c r="G137" s="95"/>
      <c r="H137" s="95"/>
      <c r="I137" s="95"/>
      <c r="J137" s="95"/>
      <c r="K137" s="95"/>
      <c r="L137" s="95"/>
      <c r="M137" s="95"/>
      <c r="N137" s="95"/>
      <c r="O137" s="232"/>
      <c r="P137" s="235"/>
      <c r="Q137" s="237"/>
      <c r="R137" s="97" t="s">
        <v>710</v>
      </c>
      <c r="S137" s="245"/>
      <c r="T137" s="98"/>
      <c r="U137" s="98"/>
      <c r="V137" s="98"/>
      <c r="W137" s="98"/>
      <c r="X137" s="98"/>
      <c r="Y137" s="98"/>
      <c r="Z137" s="98"/>
      <c r="AA137" s="98"/>
      <c r="AB137" s="98"/>
      <c r="AC137" s="98"/>
      <c r="AD137" s="98"/>
      <c r="AE137" s="98"/>
      <c r="AF137" s="98"/>
      <c r="AG137" s="98"/>
      <c r="AH137" s="98"/>
      <c r="AI137" s="98"/>
      <c r="AJ137" s="99"/>
    </row>
    <row r="138" spans="1:36" ht="13">
      <c r="A138" s="233"/>
      <c r="B138" s="246"/>
      <c r="C138" s="238"/>
      <c r="D138" s="93" t="s">
        <v>161</v>
      </c>
      <c r="E138" s="94"/>
      <c r="F138" s="95"/>
      <c r="G138" s="95"/>
      <c r="H138" s="95"/>
      <c r="I138" s="95"/>
      <c r="J138" s="95"/>
      <c r="K138" s="95"/>
      <c r="L138" s="95"/>
      <c r="M138" s="95"/>
      <c r="N138" s="95"/>
      <c r="O138" s="233"/>
      <c r="P138" s="236"/>
      <c r="Q138" s="238"/>
      <c r="R138" s="97" t="s">
        <v>161</v>
      </c>
      <c r="S138" s="246"/>
      <c r="T138" s="98"/>
      <c r="U138" s="98"/>
      <c r="V138" s="98"/>
      <c r="W138" s="98"/>
      <c r="X138" s="98"/>
      <c r="Y138" s="98"/>
      <c r="Z138" s="98"/>
      <c r="AA138" s="98"/>
      <c r="AB138" s="98"/>
      <c r="AC138" s="98"/>
      <c r="AD138" s="98"/>
      <c r="AE138" s="98"/>
      <c r="AF138" s="98"/>
      <c r="AG138" s="98"/>
      <c r="AH138" s="98"/>
      <c r="AI138" s="98"/>
      <c r="AJ138" s="99"/>
    </row>
    <row r="139" spans="1:36" ht="13">
      <c r="A139" s="251">
        <v>37</v>
      </c>
      <c r="B139" s="244">
        <v>46102</v>
      </c>
      <c r="C139" s="110" t="s">
        <v>712</v>
      </c>
      <c r="D139" s="111" t="s">
        <v>157</v>
      </c>
      <c r="E139" s="94"/>
      <c r="F139" s="95"/>
      <c r="G139" s="95"/>
      <c r="H139" s="95"/>
      <c r="I139" s="95"/>
      <c r="J139" s="95"/>
      <c r="K139" s="95"/>
      <c r="L139" s="95"/>
      <c r="M139" s="95"/>
      <c r="N139" s="95"/>
      <c r="O139" s="231"/>
      <c r="P139" s="234"/>
      <c r="Q139" s="96"/>
      <c r="R139" s="112" t="s">
        <v>157</v>
      </c>
      <c r="S139" s="244">
        <v>46102</v>
      </c>
      <c r="T139" s="98"/>
      <c r="U139" s="98"/>
      <c r="V139" s="98"/>
      <c r="W139" s="98"/>
      <c r="X139" s="98"/>
      <c r="Y139" s="98"/>
      <c r="Z139" s="98"/>
      <c r="AA139" s="98"/>
      <c r="AB139" s="98"/>
      <c r="AC139" s="98"/>
      <c r="AD139" s="98"/>
      <c r="AE139" s="98"/>
      <c r="AF139" s="98"/>
      <c r="AG139" s="98"/>
      <c r="AH139" s="98"/>
      <c r="AI139" s="98"/>
      <c r="AJ139" s="99"/>
    </row>
    <row r="140" spans="1:36" ht="13">
      <c r="A140" s="232"/>
      <c r="B140" s="245"/>
      <c r="C140" s="258" t="s">
        <v>709</v>
      </c>
      <c r="D140" s="93" t="s">
        <v>159</v>
      </c>
      <c r="E140" s="94"/>
      <c r="F140" s="95"/>
      <c r="G140" s="95"/>
      <c r="H140" s="95"/>
      <c r="I140" s="95"/>
      <c r="J140" s="95"/>
      <c r="K140" s="95"/>
      <c r="L140" s="95"/>
      <c r="M140" s="95"/>
      <c r="N140" s="95"/>
      <c r="O140" s="232"/>
      <c r="P140" s="235"/>
      <c r="Q140" s="237"/>
      <c r="R140" s="97" t="s">
        <v>710</v>
      </c>
      <c r="S140" s="245"/>
      <c r="T140" s="98"/>
      <c r="U140" s="98"/>
      <c r="V140" s="98"/>
      <c r="W140" s="98"/>
      <c r="X140" s="98"/>
      <c r="Y140" s="98"/>
      <c r="Z140" s="98"/>
      <c r="AA140" s="98"/>
      <c r="AB140" s="98"/>
      <c r="AC140" s="98"/>
      <c r="AD140" s="98"/>
      <c r="AE140" s="98"/>
      <c r="AF140" s="98"/>
      <c r="AG140" s="98"/>
      <c r="AH140" s="98"/>
      <c r="AI140" s="98"/>
      <c r="AJ140" s="99"/>
    </row>
    <row r="141" spans="1:36" ht="13">
      <c r="A141" s="232"/>
      <c r="B141" s="245"/>
      <c r="C141" s="259"/>
      <c r="D141" s="93" t="s">
        <v>161</v>
      </c>
      <c r="E141" s="94"/>
      <c r="F141" s="95"/>
      <c r="G141" s="95"/>
      <c r="H141" s="95"/>
      <c r="I141" s="95"/>
      <c r="J141" s="95"/>
      <c r="K141" s="95"/>
      <c r="L141" s="95"/>
      <c r="M141" s="95"/>
      <c r="N141" s="95"/>
      <c r="O141" s="232"/>
      <c r="P141" s="235"/>
      <c r="Q141" s="238"/>
      <c r="R141" s="97" t="s">
        <v>161</v>
      </c>
      <c r="S141" s="245"/>
      <c r="T141" s="98"/>
      <c r="U141" s="98"/>
      <c r="V141" s="98"/>
      <c r="W141" s="98"/>
      <c r="X141" s="98"/>
      <c r="Y141" s="98"/>
      <c r="Z141" s="98"/>
      <c r="AA141" s="98"/>
      <c r="AB141" s="98"/>
      <c r="AC141" s="98"/>
      <c r="AD141" s="98"/>
      <c r="AE141" s="98"/>
      <c r="AF141" s="98"/>
      <c r="AG141" s="98"/>
      <c r="AH141" s="98"/>
      <c r="AI141" s="98"/>
      <c r="AJ141" s="99"/>
    </row>
    <row r="142" spans="1:36" ht="13">
      <c r="A142" s="232"/>
      <c r="B142" s="245"/>
      <c r="C142" s="259"/>
      <c r="D142" s="255" t="s">
        <v>162</v>
      </c>
      <c r="E142" s="256"/>
      <c r="F142" s="95"/>
      <c r="G142" s="95"/>
      <c r="H142" s="95"/>
      <c r="I142" s="95"/>
      <c r="J142" s="95"/>
      <c r="K142" s="95"/>
      <c r="L142" s="95"/>
      <c r="M142" s="239"/>
      <c r="N142" s="241"/>
      <c r="O142" s="232"/>
      <c r="P142" s="235"/>
      <c r="Q142" s="237"/>
      <c r="R142" s="255" t="s">
        <v>162</v>
      </c>
      <c r="S142" s="245"/>
      <c r="T142" s="98"/>
      <c r="U142" s="98"/>
      <c r="V142" s="98"/>
      <c r="W142" s="98"/>
      <c r="X142" s="98"/>
      <c r="Y142" s="98"/>
      <c r="Z142" s="98"/>
      <c r="AA142" s="98"/>
      <c r="AB142" s="98"/>
      <c r="AC142" s="98"/>
      <c r="AD142" s="98"/>
      <c r="AE142" s="98"/>
      <c r="AF142" s="98"/>
      <c r="AG142" s="98"/>
      <c r="AH142" s="98"/>
      <c r="AI142" s="98"/>
      <c r="AJ142" s="99"/>
    </row>
    <row r="143" spans="1:36" ht="13">
      <c r="A143" s="232"/>
      <c r="B143" s="245"/>
      <c r="C143" s="259"/>
      <c r="D143" s="238"/>
      <c r="E143" s="257"/>
      <c r="F143" s="95"/>
      <c r="G143" s="95"/>
      <c r="H143" s="95"/>
      <c r="I143" s="115"/>
      <c r="J143" s="115"/>
      <c r="K143" s="115"/>
      <c r="L143" s="115"/>
      <c r="M143" s="240"/>
      <c r="N143" s="240"/>
      <c r="O143" s="232"/>
      <c r="P143" s="235"/>
      <c r="Q143" s="238"/>
      <c r="R143" s="238"/>
      <c r="S143" s="245"/>
      <c r="T143" s="98"/>
      <c r="U143" s="98"/>
      <c r="V143" s="98"/>
      <c r="W143" s="98"/>
      <c r="X143" s="98"/>
      <c r="Y143" s="98"/>
      <c r="Z143" s="98"/>
      <c r="AA143" s="98"/>
      <c r="AB143" s="98"/>
      <c r="AC143" s="98"/>
      <c r="AD143" s="98"/>
      <c r="AE143" s="98"/>
      <c r="AF143" s="98"/>
      <c r="AG143" s="98"/>
      <c r="AH143" s="98"/>
      <c r="AI143" s="98"/>
      <c r="AJ143" s="99"/>
    </row>
    <row r="144" spans="1:36" ht="13">
      <c r="A144" s="233"/>
      <c r="B144" s="246"/>
      <c r="C144" s="238"/>
      <c r="D144" s="102" t="s">
        <v>156</v>
      </c>
      <c r="E144" s="94"/>
      <c r="F144" s="95"/>
      <c r="G144" s="95"/>
      <c r="H144" s="95"/>
      <c r="I144" s="95"/>
      <c r="J144" s="114"/>
      <c r="K144" s="95"/>
      <c r="L144" s="95"/>
      <c r="M144" s="95"/>
      <c r="N144" s="95"/>
      <c r="O144" s="233"/>
      <c r="P144" s="236"/>
      <c r="Q144" s="96"/>
      <c r="R144" s="103" t="s">
        <v>711</v>
      </c>
      <c r="S144" s="246"/>
      <c r="T144" s="98"/>
      <c r="U144" s="98"/>
      <c r="V144" s="98"/>
      <c r="W144" s="98"/>
      <c r="X144" s="98"/>
      <c r="Y144" s="98"/>
      <c r="Z144" s="98"/>
      <c r="AA144" s="98"/>
      <c r="AB144" s="98"/>
      <c r="AC144" s="98"/>
      <c r="AD144" s="98"/>
      <c r="AE144" s="98"/>
      <c r="AF144" s="98"/>
      <c r="AG144" s="98"/>
      <c r="AH144" s="98"/>
      <c r="AI144" s="98"/>
      <c r="AJ144" s="99"/>
    </row>
    <row r="145" spans="1:36" ht="13">
      <c r="A145" s="250">
        <v>38</v>
      </c>
      <c r="B145" s="261">
        <v>46103</v>
      </c>
      <c r="C145" s="106" t="s">
        <v>712</v>
      </c>
      <c r="D145" s="111" t="s">
        <v>157</v>
      </c>
      <c r="E145" s="94"/>
      <c r="F145" s="95"/>
      <c r="G145" s="95"/>
      <c r="H145" s="95"/>
      <c r="I145" s="95"/>
      <c r="J145" s="95"/>
      <c r="K145" s="95"/>
      <c r="L145" s="95"/>
      <c r="M145" s="95"/>
      <c r="N145" s="95"/>
      <c r="O145" s="231"/>
      <c r="P145" s="234"/>
      <c r="Q145" s="96"/>
      <c r="R145" s="112" t="s">
        <v>157</v>
      </c>
      <c r="S145" s="261">
        <v>46103</v>
      </c>
      <c r="T145" s="98"/>
      <c r="U145" s="98"/>
      <c r="V145" s="98"/>
      <c r="W145" s="98"/>
      <c r="X145" s="98"/>
      <c r="Y145" s="98"/>
      <c r="Z145" s="98"/>
      <c r="AA145" s="98"/>
      <c r="AB145" s="98"/>
      <c r="AC145" s="98"/>
      <c r="AD145" s="98"/>
      <c r="AE145" s="98"/>
      <c r="AF145" s="98"/>
      <c r="AG145" s="98"/>
      <c r="AH145" s="98"/>
      <c r="AI145" s="98"/>
      <c r="AJ145" s="99"/>
    </row>
    <row r="146" spans="1:36" ht="13">
      <c r="A146" s="232"/>
      <c r="B146" s="245"/>
      <c r="C146" s="264" t="s">
        <v>709</v>
      </c>
      <c r="D146" s="93" t="s">
        <v>159</v>
      </c>
      <c r="E146" s="94"/>
      <c r="F146" s="95"/>
      <c r="G146" s="95"/>
      <c r="H146" s="95"/>
      <c r="I146" s="95"/>
      <c r="J146" s="95"/>
      <c r="K146" s="95"/>
      <c r="L146" s="95"/>
      <c r="M146" s="95"/>
      <c r="N146" s="95"/>
      <c r="O146" s="232"/>
      <c r="P146" s="235"/>
      <c r="Q146" s="237"/>
      <c r="R146" s="97" t="s">
        <v>710</v>
      </c>
      <c r="S146" s="245"/>
      <c r="T146" s="98"/>
      <c r="U146" s="98"/>
      <c r="V146" s="98"/>
      <c r="W146" s="98"/>
      <c r="X146" s="98"/>
      <c r="Y146" s="98"/>
      <c r="Z146" s="98"/>
      <c r="AA146" s="98"/>
      <c r="AB146" s="98"/>
      <c r="AC146" s="98"/>
      <c r="AD146" s="98"/>
      <c r="AE146" s="98"/>
      <c r="AF146" s="98"/>
      <c r="AG146" s="98"/>
      <c r="AH146" s="98"/>
      <c r="AI146" s="98"/>
      <c r="AJ146" s="99"/>
    </row>
    <row r="147" spans="1:36" ht="13">
      <c r="A147" s="233"/>
      <c r="B147" s="246"/>
      <c r="C147" s="238"/>
      <c r="D147" s="93" t="s">
        <v>161</v>
      </c>
      <c r="E147" s="94"/>
      <c r="F147" s="95"/>
      <c r="G147" s="95"/>
      <c r="H147" s="95"/>
      <c r="I147" s="95"/>
      <c r="J147" s="95"/>
      <c r="K147" s="95"/>
      <c r="L147" s="95"/>
      <c r="M147" s="95"/>
      <c r="N147" s="95"/>
      <c r="O147" s="233"/>
      <c r="P147" s="236"/>
      <c r="Q147" s="238"/>
      <c r="R147" s="97" t="s">
        <v>161</v>
      </c>
      <c r="S147" s="246"/>
      <c r="T147" s="98"/>
      <c r="U147" s="98"/>
      <c r="V147" s="98"/>
      <c r="W147" s="98"/>
      <c r="X147" s="98"/>
      <c r="Y147" s="98"/>
      <c r="Z147" s="98"/>
      <c r="AA147" s="98"/>
      <c r="AB147" s="98"/>
      <c r="AC147" s="98"/>
      <c r="AD147" s="98"/>
      <c r="AE147" s="98"/>
      <c r="AF147" s="98"/>
      <c r="AG147" s="98"/>
      <c r="AH147" s="98"/>
      <c r="AI147" s="98"/>
      <c r="AJ147" s="99"/>
    </row>
    <row r="148" spans="1:36" ht="13">
      <c r="A148" s="251">
        <v>39</v>
      </c>
      <c r="B148" s="244">
        <v>46109</v>
      </c>
      <c r="C148" s="110" t="s">
        <v>712</v>
      </c>
      <c r="D148" s="111" t="s">
        <v>157</v>
      </c>
      <c r="E148" s="94"/>
      <c r="F148" s="95"/>
      <c r="G148" s="95"/>
      <c r="H148" s="95"/>
      <c r="I148" s="95"/>
      <c r="J148" s="95"/>
      <c r="K148" s="95"/>
      <c r="L148" s="95"/>
      <c r="M148" s="95"/>
      <c r="N148" s="95"/>
      <c r="O148" s="231"/>
      <c r="P148" s="234"/>
      <c r="Q148" s="96"/>
      <c r="R148" s="112" t="s">
        <v>157</v>
      </c>
      <c r="S148" s="244">
        <v>46109</v>
      </c>
      <c r="T148" s="98"/>
      <c r="U148" s="98"/>
      <c r="V148" s="98"/>
      <c r="W148" s="98"/>
      <c r="X148" s="98"/>
      <c r="Y148" s="98"/>
      <c r="Z148" s="98"/>
      <c r="AA148" s="98"/>
      <c r="AB148" s="98"/>
      <c r="AC148" s="98"/>
      <c r="AD148" s="98"/>
      <c r="AE148" s="98"/>
      <c r="AF148" s="98"/>
      <c r="AG148" s="98"/>
      <c r="AH148" s="98"/>
      <c r="AI148" s="98"/>
      <c r="AJ148" s="99"/>
    </row>
    <row r="149" spans="1:36" ht="13">
      <c r="A149" s="232"/>
      <c r="B149" s="245"/>
      <c r="C149" s="258" t="s">
        <v>709</v>
      </c>
      <c r="D149" s="93" t="s">
        <v>159</v>
      </c>
      <c r="E149" s="94"/>
      <c r="F149" s="95"/>
      <c r="G149" s="95"/>
      <c r="H149" s="95"/>
      <c r="I149" s="95"/>
      <c r="J149" s="95"/>
      <c r="K149" s="95"/>
      <c r="L149" s="95"/>
      <c r="M149" s="95"/>
      <c r="N149" s="95"/>
      <c r="O149" s="232"/>
      <c r="P149" s="235"/>
      <c r="Q149" s="237"/>
      <c r="R149" s="97" t="s">
        <v>710</v>
      </c>
      <c r="S149" s="245"/>
      <c r="T149" s="98"/>
      <c r="U149" s="98"/>
      <c r="V149" s="98"/>
      <c r="W149" s="98"/>
      <c r="X149" s="98"/>
      <c r="Y149" s="98"/>
      <c r="Z149" s="98"/>
      <c r="AA149" s="98"/>
      <c r="AB149" s="98"/>
      <c r="AC149" s="98"/>
      <c r="AD149" s="98"/>
      <c r="AE149" s="98"/>
      <c r="AF149" s="98"/>
      <c r="AG149" s="98"/>
      <c r="AH149" s="98"/>
      <c r="AI149" s="98"/>
      <c r="AJ149" s="99"/>
    </row>
    <row r="150" spans="1:36" ht="13">
      <c r="A150" s="232"/>
      <c r="B150" s="245"/>
      <c r="C150" s="259"/>
      <c r="D150" s="93" t="s">
        <v>161</v>
      </c>
      <c r="E150" s="94"/>
      <c r="F150" s="95"/>
      <c r="G150" s="95"/>
      <c r="H150" s="95"/>
      <c r="I150" s="95"/>
      <c r="J150" s="95"/>
      <c r="K150" s="95"/>
      <c r="L150" s="95"/>
      <c r="M150" s="95"/>
      <c r="N150" s="95"/>
      <c r="O150" s="232"/>
      <c r="P150" s="235"/>
      <c r="Q150" s="238"/>
      <c r="R150" s="97" t="s">
        <v>161</v>
      </c>
      <c r="S150" s="245"/>
      <c r="T150" s="98"/>
      <c r="U150" s="98"/>
      <c r="V150" s="98"/>
      <c r="W150" s="98"/>
      <c r="X150" s="98"/>
      <c r="Y150" s="98"/>
      <c r="Z150" s="98"/>
      <c r="AA150" s="98"/>
      <c r="AB150" s="98"/>
      <c r="AC150" s="98"/>
      <c r="AD150" s="98"/>
      <c r="AE150" s="98"/>
      <c r="AF150" s="98"/>
      <c r="AG150" s="98"/>
      <c r="AH150" s="98"/>
      <c r="AI150" s="98"/>
      <c r="AJ150" s="99"/>
    </row>
    <row r="151" spans="1:36" ht="13">
      <c r="A151" s="232"/>
      <c r="B151" s="245"/>
      <c r="C151" s="259"/>
      <c r="D151" s="113" t="s">
        <v>163</v>
      </c>
      <c r="E151" s="94"/>
      <c r="F151" s="95"/>
      <c r="G151" s="95"/>
      <c r="H151" s="95"/>
      <c r="I151" s="95"/>
      <c r="J151" s="95"/>
      <c r="K151" s="95"/>
      <c r="L151" s="95"/>
      <c r="M151" s="95"/>
      <c r="N151" s="95"/>
      <c r="O151" s="232"/>
      <c r="P151" s="235"/>
      <c r="Q151" s="96"/>
      <c r="R151" s="101" t="s">
        <v>163</v>
      </c>
      <c r="S151" s="245"/>
      <c r="T151" s="98"/>
      <c r="U151" s="98"/>
      <c r="V151" s="98"/>
      <c r="W151" s="98"/>
      <c r="X151" s="98"/>
      <c r="Y151" s="98"/>
      <c r="Z151" s="98"/>
      <c r="AA151" s="98"/>
      <c r="AB151" s="98"/>
      <c r="AC151" s="98"/>
      <c r="AD151" s="98"/>
      <c r="AE151" s="98"/>
      <c r="AF151" s="98"/>
      <c r="AG151" s="98"/>
      <c r="AH151" s="98"/>
      <c r="AI151" s="98"/>
      <c r="AJ151" s="99"/>
    </row>
    <row r="152" spans="1:36" ht="13">
      <c r="A152" s="233"/>
      <c r="B152" s="246"/>
      <c r="C152" s="238"/>
      <c r="D152" s="108" t="s">
        <v>164</v>
      </c>
      <c r="E152" s="94"/>
      <c r="F152" s="95"/>
      <c r="G152" s="95"/>
      <c r="H152" s="95"/>
      <c r="I152" s="95"/>
      <c r="J152" s="95"/>
      <c r="K152" s="95"/>
      <c r="L152" s="95"/>
      <c r="M152" s="95"/>
      <c r="N152" s="95"/>
      <c r="O152" s="233"/>
      <c r="P152" s="236"/>
      <c r="Q152" s="96"/>
      <c r="R152" s="109" t="s">
        <v>164</v>
      </c>
      <c r="S152" s="246"/>
      <c r="T152" s="98"/>
      <c r="U152" s="98"/>
      <c r="V152" s="98"/>
      <c r="W152" s="98"/>
      <c r="X152" s="98"/>
      <c r="Y152" s="98"/>
      <c r="Z152" s="98"/>
      <c r="AA152" s="98"/>
      <c r="AB152" s="98"/>
      <c r="AC152" s="98"/>
      <c r="AD152" s="98"/>
      <c r="AE152" s="98"/>
      <c r="AF152" s="98"/>
      <c r="AG152" s="98"/>
      <c r="AH152" s="98"/>
      <c r="AI152" s="98"/>
      <c r="AJ152" s="99"/>
    </row>
    <row r="153" spans="1:36" ht="13">
      <c r="A153" s="250">
        <v>40</v>
      </c>
      <c r="B153" s="261">
        <v>46110</v>
      </c>
      <c r="C153" s="106" t="s">
        <v>712</v>
      </c>
      <c r="D153" s="111" t="s">
        <v>157</v>
      </c>
      <c r="E153" s="94"/>
      <c r="F153" s="95"/>
      <c r="G153" s="95"/>
      <c r="H153" s="95"/>
      <c r="I153" s="95"/>
      <c r="J153" s="95"/>
      <c r="K153" s="95"/>
      <c r="L153" s="95"/>
      <c r="M153" s="95"/>
      <c r="N153" s="95"/>
      <c r="O153" s="231"/>
      <c r="P153" s="243"/>
      <c r="Q153" s="96"/>
      <c r="R153" s="112" t="s">
        <v>157</v>
      </c>
      <c r="S153" s="261">
        <v>46110</v>
      </c>
      <c r="T153" s="98"/>
      <c r="U153" s="98"/>
      <c r="V153" s="98"/>
      <c r="W153" s="98"/>
      <c r="X153" s="98"/>
      <c r="Y153" s="98"/>
      <c r="Z153" s="98"/>
      <c r="AA153" s="98"/>
      <c r="AB153" s="98"/>
      <c r="AC153" s="98"/>
      <c r="AD153" s="98"/>
      <c r="AE153" s="98"/>
      <c r="AF153" s="98"/>
      <c r="AG153" s="98"/>
      <c r="AH153" s="98"/>
      <c r="AI153" s="98"/>
      <c r="AJ153" s="99"/>
    </row>
    <row r="154" spans="1:36" ht="13">
      <c r="A154" s="232"/>
      <c r="B154" s="245"/>
      <c r="C154" s="264" t="s">
        <v>709</v>
      </c>
      <c r="D154" s="93" t="s">
        <v>159</v>
      </c>
      <c r="E154" s="94"/>
      <c r="F154" s="95"/>
      <c r="G154" s="95"/>
      <c r="H154" s="95"/>
      <c r="I154" s="95"/>
      <c r="J154" s="95"/>
      <c r="K154" s="95"/>
      <c r="L154" s="95"/>
      <c r="M154" s="95"/>
      <c r="N154" s="95"/>
      <c r="O154" s="232"/>
      <c r="P154" s="235"/>
      <c r="Q154" s="237"/>
      <c r="R154" s="97" t="s">
        <v>710</v>
      </c>
      <c r="S154" s="245"/>
      <c r="T154" s="98"/>
      <c r="U154" s="98"/>
      <c r="V154" s="98"/>
      <c r="W154" s="98"/>
      <c r="X154" s="98"/>
      <c r="Y154" s="98"/>
      <c r="Z154" s="98"/>
      <c r="AA154" s="98"/>
      <c r="AB154" s="98"/>
      <c r="AC154" s="98"/>
      <c r="AD154" s="98"/>
      <c r="AE154" s="98"/>
      <c r="AF154" s="98"/>
      <c r="AG154" s="98"/>
      <c r="AH154" s="98"/>
      <c r="AI154" s="98"/>
      <c r="AJ154" s="99"/>
    </row>
    <row r="155" spans="1:36" ht="13">
      <c r="A155" s="233"/>
      <c r="B155" s="246"/>
      <c r="C155" s="238"/>
      <c r="D155" s="93" t="s">
        <v>161</v>
      </c>
      <c r="E155" s="94"/>
      <c r="F155" s="95"/>
      <c r="G155" s="95"/>
      <c r="H155" s="95"/>
      <c r="I155" s="95"/>
      <c r="J155" s="95"/>
      <c r="K155" s="95"/>
      <c r="L155" s="95"/>
      <c r="M155" s="95"/>
      <c r="N155" s="95"/>
      <c r="O155" s="233"/>
      <c r="P155" s="236"/>
      <c r="Q155" s="238"/>
      <c r="R155" s="97" t="s">
        <v>161</v>
      </c>
      <c r="S155" s="246"/>
      <c r="T155" s="98"/>
      <c r="U155" s="98"/>
      <c r="V155" s="98"/>
      <c r="W155" s="98"/>
      <c r="X155" s="98"/>
      <c r="Y155" s="98"/>
      <c r="Z155" s="98"/>
      <c r="AA155" s="98"/>
      <c r="AB155" s="98"/>
      <c r="AC155" s="98"/>
      <c r="AD155" s="98"/>
      <c r="AE155" s="98"/>
      <c r="AF155" s="98"/>
      <c r="AG155" s="98"/>
      <c r="AH155" s="98"/>
      <c r="AI155" s="98"/>
      <c r="AJ155" s="99"/>
    </row>
    <row r="156" spans="1:36" ht="13">
      <c r="A156" s="254">
        <v>41</v>
      </c>
      <c r="B156" s="249">
        <v>46116</v>
      </c>
      <c r="C156" s="269" t="s">
        <v>709</v>
      </c>
      <c r="D156" s="93" t="s">
        <v>159</v>
      </c>
      <c r="E156" s="94"/>
      <c r="F156" s="95"/>
      <c r="G156" s="95"/>
      <c r="H156" s="95"/>
      <c r="I156" s="95"/>
      <c r="J156" s="95"/>
      <c r="K156" s="95"/>
      <c r="L156" s="95"/>
      <c r="M156" s="79"/>
      <c r="N156" s="95"/>
      <c r="O156" s="231"/>
      <c r="P156" s="234"/>
      <c r="Q156" s="237"/>
      <c r="R156" s="97" t="s">
        <v>710</v>
      </c>
      <c r="S156" s="249">
        <v>46116</v>
      </c>
      <c r="T156" s="98"/>
      <c r="U156" s="98"/>
      <c r="V156" s="98"/>
      <c r="W156" s="98"/>
      <c r="X156" s="98"/>
      <c r="Y156" s="98"/>
      <c r="Z156" s="98"/>
      <c r="AA156" s="98"/>
      <c r="AB156" s="98"/>
      <c r="AC156" s="98"/>
      <c r="AD156" s="98"/>
      <c r="AE156" s="98"/>
      <c r="AF156" s="98"/>
      <c r="AG156" s="98"/>
      <c r="AH156" s="98"/>
      <c r="AI156" s="98"/>
      <c r="AJ156" s="99"/>
    </row>
    <row r="157" spans="1:36" ht="13">
      <c r="A157" s="232"/>
      <c r="B157" s="245"/>
      <c r="C157" s="259"/>
      <c r="D157" s="93" t="s">
        <v>161</v>
      </c>
      <c r="E157" s="94"/>
      <c r="F157" s="95"/>
      <c r="G157" s="95"/>
      <c r="H157" s="95"/>
      <c r="I157" s="95"/>
      <c r="J157" s="95"/>
      <c r="K157" s="95"/>
      <c r="L157" s="95"/>
      <c r="M157" s="95"/>
      <c r="N157" s="95"/>
      <c r="O157" s="232"/>
      <c r="P157" s="235"/>
      <c r="Q157" s="238"/>
      <c r="R157" s="97" t="s">
        <v>161</v>
      </c>
      <c r="S157" s="245"/>
      <c r="T157" s="98"/>
      <c r="U157" s="98"/>
      <c r="V157" s="98"/>
      <c r="W157" s="98"/>
      <c r="X157" s="98"/>
      <c r="Y157" s="98"/>
      <c r="Z157" s="98"/>
      <c r="AA157" s="98"/>
      <c r="AB157" s="98"/>
      <c r="AC157" s="98"/>
      <c r="AD157" s="98"/>
      <c r="AE157" s="98"/>
      <c r="AF157" s="98"/>
      <c r="AG157" s="98"/>
      <c r="AH157" s="98"/>
      <c r="AI157" s="98"/>
      <c r="AJ157" s="99"/>
    </row>
    <row r="158" spans="1:36" ht="13">
      <c r="A158" s="232"/>
      <c r="B158" s="245"/>
      <c r="C158" s="259"/>
      <c r="D158" s="113" t="s">
        <v>163</v>
      </c>
      <c r="E158" s="94"/>
      <c r="F158" s="95"/>
      <c r="G158" s="95"/>
      <c r="H158" s="95"/>
      <c r="I158" s="95"/>
      <c r="J158" s="95"/>
      <c r="K158" s="95"/>
      <c r="L158" s="95"/>
      <c r="M158" s="95"/>
      <c r="N158" s="95"/>
      <c r="O158" s="232"/>
      <c r="P158" s="235"/>
      <c r="Q158" s="96"/>
      <c r="R158" s="101" t="s">
        <v>163</v>
      </c>
      <c r="S158" s="245"/>
      <c r="T158" s="98"/>
      <c r="U158" s="98"/>
      <c r="V158" s="98"/>
      <c r="W158" s="98"/>
      <c r="X158" s="98"/>
      <c r="Y158" s="98"/>
      <c r="Z158" s="98"/>
      <c r="AA158" s="98"/>
      <c r="AB158" s="98"/>
      <c r="AC158" s="98"/>
      <c r="AD158" s="98"/>
      <c r="AE158" s="98"/>
      <c r="AF158" s="98"/>
      <c r="AG158" s="98"/>
      <c r="AH158" s="98"/>
      <c r="AI158" s="98"/>
      <c r="AJ158" s="99"/>
    </row>
    <row r="159" spans="1:36" ht="13">
      <c r="A159" s="233"/>
      <c r="B159" s="246"/>
      <c r="C159" s="238"/>
      <c r="D159" s="102" t="s">
        <v>156</v>
      </c>
      <c r="E159" s="94"/>
      <c r="F159" s="95"/>
      <c r="G159" s="95"/>
      <c r="H159" s="95"/>
      <c r="I159" s="95"/>
      <c r="J159" s="95"/>
      <c r="K159" s="95"/>
      <c r="L159" s="95"/>
      <c r="M159" s="95"/>
      <c r="N159" s="95"/>
      <c r="O159" s="233"/>
      <c r="P159" s="236"/>
      <c r="Q159" s="96"/>
      <c r="R159" s="103" t="s">
        <v>711</v>
      </c>
      <c r="S159" s="246"/>
      <c r="T159" s="98"/>
      <c r="U159" s="98"/>
      <c r="V159" s="98"/>
      <c r="W159" s="98"/>
      <c r="X159" s="98"/>
      <c r="Y159" s="98"/>
      <c r="Z159" s="98"/>
      <c r="AA159" s="98"/>
      <c r="AB159" s="98"/>
      <c r="AC159" s="98"/>
      <c r="AD159" s="98"/>
      <c r="AE159" s="98"/>
      <c r="AF159" s="98"/>
      <c r="AG159" s="98"/>
      <c r="AH159" s="98"/>
      <c r="AI159" s="98"/>
      <c r="AJ159" s="99"/>
    </row>
    <row r="160" spans="1:36" ht="13">
      <c r="A160" s="252">
        <v>42</v>
      </c>
      <c r="B160" s="247">
        <v>46117</v>
      </c>
      <c r="C160" s="270" t="s">
        <v>709</v>
      </c>
      <c r="D160" s="93" t="s">
        <v>159</v>
      </c>
      <c r="E160" s="94"/>
      <c r="F160" s="95"/>
      <c r="G160" s="95"/>
      <c r="H160" s="95"/>
      <c r="I160" s="95"/>
      <c r="J160" s="95"/>
      <c r="K160" s="95"/>
      <c r="L160" s="95"/>
      <c r="M160" s="95"/>
      <c r="N160" s="95"/>
      <c r="O160" s="267"/>
      <c r="P160" s="260"/>
      <c r="Q160" s="237"/>
      <c r="R160" s="97" t="s">
        <v>710</v>
      </c>
      <c r="S160" s="247">
        <v>46117</v>
      </c>
      <c r="T160" s="98"/>
      <c r="U160" s="98"/>
      <c r="V160" s="98"/>
      <c r="W160" s="98"/>
      <c r="X160" s="98"/>
      <c r="Y160" s="98"/>
      <c r="Z160" s="98"/>
      <c r="AA160" s="98"/>
      <c r="AB160" s="98"/>
      <c r="AC160" s="98"/>
      <c r="AD160" s="98"/>
      <c r="AE160" s="98"/>
      <c r="AF160" s="98"/>
      <c r="AG160" s="98"/>
      <c r="AH160" s="98"/>
      <c r="AI160" s="98"/>
      <c r="AJ160" s="99"/>
    </row>
    <row r="161" spans="1:36" ht="13">
      <c r="A161" s="253"/>
      <c r="B161" s="248"/>
      <c r="C161" s="238"/>
      <c r="D161" s="93" t="s">
        <v>160</v>
      </c>
      <c r="E161" s="94"/>
      <c r="F161" s="95"/>
      <c r="G161" s="95"/>
      <c r="H161" s="95"/>
      <c r="I161" s="95"/>
      <c r="J161" s="118"/>
      <c r="K161" s="95"/>
      <c r="L161" s="95"/>
      <c r="M161" s="95"/>
      <c r="N161" s="95"/>
      <c r="O161" s="253"/>
      <c r="P161" s="263"/>
      <c r="Q161" s="238"/>
      <c r="R161" s="97" t="s">
        <v>160</v>
      </c>
      <c r="S161" s="248"/>
      <c r="T161" s="98"/>
      <c r="U161" s="98"/>
      <c r="V161" s="98"/>
      <c r="W161" s="98"/>
      <c r="X161" s="98"/>
      <c r="Y161" s="98"/>
      <c r="Z161" s="98"/>
      <c r="AA161" s="98"/>
      <c r="AB161" s="98"/>
      <c r="AC161" s="98"/>
      <c r="AD161" s="98"/>
      <c r="AE161" s="98"/>
      <c r="AF161" s="98"/>
      <c r="AG161" s="98"/>
      <c r="AH161" s="98"/>
      <c r="AI161" s="98"/>
      <c r="AJ161" s="99"/>
    </row>
    <row r="162" spans="1:36" ht="13">
      <c r="A162" s="119">
        <v>43</v>
      </c>
      <c r="B162" s="120">
        <v>46123</v>
      </c>
      <c r="C162" s="116" t="s">
        <v>709</v>
      </c>
      <c r="D162" s="93" t="s">
        <v>159</v>
      </c>
      <c r="E162" s="94"/>
      <c r="F162" s="95"/>
      <c r="G162" s="95"/>
      <c r="H162" s="95"/>
      <c r="I162" s="95"/>
      <c r="J162" s="95"/>
      <c r="K162" s="95"/>
      <c r="L162" s="95"/>
      <c r="M162" s="95"/>
      <c r="N162" s="95"/>
      <c r="O162" s="121"/>
      <c r="P162" s="122"/>
      <c r="Q162" s="96"/>
      <c r="R162" s="97" t="s">
        <v>710</v>
      </c>
      <c r="S162" s="120">
        <v>46123</v>
      </c>
      <c r="T162" s="98"/>
      <c r="U162" s="98"/>
      <c r="V162" s="98"/>
      <c r="W162" s="98"/>
      <c r="X162" s="98"/>
      <c r="Y162" s="98"/>
      <c r="Z162" s="98"/>
      <c r="AA162" s="98"/>
      <c r="AB162" s="98"/>
      <c r="AC162" s="98"/>
      <c r="AD162" s="98"/>
      <c r="AE162" s="98"/>
      <c r="AF162" s="98"/>
      <c r="AG162" s="98"/>
      <c r="AH162" s="98"/>
      <c r="AI162" s="98"/>
      <c r="AJ162" s="99"/>
    </row>
    <row r="163" spans="1:36" ht="13">
      <c r="A163" s="123">
        <v>44</v>
      </c>
      <c r="B163" s="124">
        <v>46124</v>
      </c>
      <c r="C163" s="117" t="s">
        <v>709</v>
      </c>
      <c r="D163" s="93" t="s">
        <v>159</v>
      </c>
      <c r="E163" s="94"/>
      <c r="F163" s="95"/>
      <c r="G163" s="95"/>
      <c r="H163" s="95"/>
      <c r="I163" s="95"/>
      <c r="J163" s="95"/>
      <c r="K163" s="95"/>
      <c r="L163" s="95"/>
      <c r="M163" s="95"/>
      <c r="N163" s="95"/>
      <c r="O163" s="125"/>
      <c r="P163" s="125"/>
      <c r="Q163" s="96"/>
      <c r="R163" s="97" t="s">
        <v>710</v>
      </c>
      <c r="S163" s="124">
        <v>46124</v>
      </c>
      <c r="T163" s="98"/>
      <c r="U163" s="98"/>
      <c r="V163" s="98"/>
      <c r="W163" s="98"/>
      <c r="X163" s="98"/>
      <c r="Y163" s="98"/>
      <c r="Z163" s="98"/>
      <c r="AA163" s="98"/>
      <c r="AB163" s="98"/>
      <c r="AC163" s="98"/>
      <c r="AD163" s="98"/>
      <c r="AE163" s="98"/>
      <c r="AF163" s="98"/>
      <c r="AG163" s="98"/>
      <c r="AH163" s="98"/>
      <c r="AI163" s="98"/>
      <c r="AJ163" s="99"/>
    </row>
    <row r="164" spans="1:36" ht="13">
      <c r="A164" s="119">
        <v>45</v>
      </c>
      <c r="B164" s="120">
        <v>46130</v>
      </c>
      <c r="C164" s="116" t="s">
        <v>709</v>
      </c>
      <c r="D164" s="93" t="s">
        <v>159</v>
      </c>
      <c r="E164" s="94"/>
      <c r="F164" s="95"/>
      <c r="G164" s="95"/>
      <c r="H164" s="95"/>
      <c r="I164" s="95"/>
      <c r="J164" s="95"/>
      <c r="K164" s="95"/>
      <c r="L164" s="95"/>
      <c r="M164" s="95"/>
      <c r="N164" s="95"/>
      <c r="O164" s="122"/>
      <c r="P164" s="122"/>
      <c r="Q164" s="96"/>
      <c r="R164" s="97" t="s">
        <v>710</v>
      </c>
      <c r="S164" s="120">
        <v>46130</v>
      </c>
      <c r="T164" s="98"/>
      <c r="U164" s="98"/>
      <c r="V164" s="98"/>
      <c r="W164" s="98"/>
      <c r="X164" s="98"/>
      <c r="Y164" s="98"/>
      <c r="Z164" s="98"/>
      <c r="AA164" s="98"/>
      <c r="AB164" s="98"/>
      <c r="AC164" s="98"/>
      <c r="AD164" s="98"/>
      <c r="AE164" s="98"/>
      <c r="AF164" s="98"/>
      <c r="AG164" s="98"/>
      <c r="AH164" s="98"/>
      <c r="AI164" s="98"/>
      <c r="AJ164" s="99"/>
    </row>
    <row r="165" spans="1:36" ht="13">
      <c r="A165" s="123">
        <v>46</v>
      </c>
      <c r="B165" s="124">
        <v>46131</v>
      </c>
      <c r="C165" s="117" t="s">
        <v>709</v>
      </c>
      <c r="D165" s="93" t="s">
        <v>159</v>
      </c>
      <c r="E165" s="94"/>
      <c r="F165" s="95"/>
      <c r="G165" s="95"/>
      <c r="H165" s="95"/>
      <c r="I165" s="95"/>
      <c r="J165" s="95"/>
      <c r="K165" s="95"/>
      <c r="L165" s="95"/>
      <c r="M165" s="95"/>
      <c r="N165" s="95"/>
      <c r="O165" s="126"/>
      <c r="P165" s="125"/>
      <c r="Q165" s="96"/>
      <c r="R165" s="97" t="s">
        <v>710</v>
      </c>
      <c r="S165" s="124">
        <v>46131</v>
      </c>
      <c r="T165" s="98"/>
      <c r="U165" s="98"/>
      <c r="V165" s="98"/>
      <c r="W165" s="98"/>
      <c r="X165" s="98"/>
      <c r="Y165" s="98"/>
      <c r="Z165" s="98"/>
      <c r="AA165" s="98"/>
      <c r="AB165" s="98"/>
      <c r="AC165" s="98"/>
      <c r="AD165" s="98"/>
      <c r="AE165" s="98"/>
      <c r="AF165" s="98"/>
      <c r="AG165" s="98"/>
      <c r="AH165" s="98"/>
      <c r="AI165" s="98"/>
      <c r="AJ165" s="99"/>
    </row>
    <row r="166" spans="1:36" ht="13">
      <c r="A166" s="119">
        <v>47</v>
      </c>
      <c r="B166" s="120">
        <v>46137</v>
      </c>
      <c r="C166" s="116" t="s">
        <v>709</v>
      </c>
      <c r="D166" s="93" t="s">
        <v>159</v>
      </c>
      <c r="E166" s="94"/>
      <c r="F166" s="95"/>
      <c r="G166" s="95"/>
      <c r="H166" s="95"/>
      <c r="I166" s="95"/>
      <c r="J166" s="95"/>
      <c r="K166" s="95"/>
      <c r="L166" s="95"/>
      <c r="M166" s="95"/>
      <c r="N166" s="95"/>
      <c r="O166" s="122"/>
      <c r="P166" s="127"/>
      <c r="Q166" s="96"/>
      <c r="R166" s="97" t="s">
        <v>710</v>
      </c>
      <c r="S166" s="120">
        <v>46137</v>
      </c>
      <c r="T166" s="98"/>
      <c r="U166" s="98"/>
      <c r="V166" s="98"/>
      <c r="W166" s="98"/>
      <c r="X166" s="98"/>
      <c r="Y166" s="98"/>
      <c r="Z166" s="98"/>
      <c r="AA166" s="98"/>
      <c r="AB166" s="98"/>
      <c r="AC166" s="98"/>
      <c r="AD166" s="98"/>
      <c r="AE166" s="98"/>
      <c r="AF166" s="98"/>
      <c r="AG166" s="98"/>
      <c r="AH166" s="98"/>
      <c r="AI166" s="98"/>
      <c r="AJ166" s="99"/>
    </row>
    <row r="167" spans="1:36" ht="13">
      <c r="A167" s="123">
        <v>48</v>
      </c>
      <c r="B167" s="124">
        <v>46138</v>
      </c>
      <c r="C167" s="117" t="s">
        <v>709</v>
      </c>
      <c r="D167" s="93" t="s">
        <v>159</v>
      </c>
      <c r="E167" s="94"/>
      <c r="F167" s="95"/>
      <c r="G167" s="95"/>
      <c r="H167" s="95"/>
      <c r="I167" s="95"/>
      <c r="J167" s="95"/>
      <c r="K167" s="95"/>
      <c r="L167" s="95"/>
      <c r="M167" s="95"/>
      <c r="N167" s="95"/>
      <c r="O167" s="125"/>
      <c r="P167" s="125"/>
      <c r="Q167" s="96"/>
      <c r="R167" s="97" t="s">
        <v>710</v>
      </c>
      <c r="S167" s="124">
        <v>46138</v>
      </c>
      <c r="T167" s="98"/>
      <c r="U167" s="98"/>
      <c r="V167" s="98"/>
      <c r="W167" s="98"/>
      <c r="X167" s="98"/>
      <c r="Y167" s="98"/>
      <c r="Z167" s="98"/>
      <c r="AA167" s="98"/>
      <c r="AB167" s="98"/>
      <c r="AC167" s="98"/>
      <c r="AD167" s="98"/>
      <c r="AE167" s="98"/>
      <c r="AF167" s="98"/>
      <c r="AG167" s="98"/>
      <c r="AH167" s="98"/>
      <c r="AI167" s="98"/>
      <c r="AJ167" s="99"/>
    </row>
    <row r="168" spans="1:36" ht="15">
      <c r="A168" s="128"/>
      <c r="B168" s="129"/>
      <c r="C168" s="130"/>
      <c r="D168" s="131"/>
      <c r="E168" s="132"/>
      <c r="F168" s="133"/>
      <c r="G168" s="133"/>
      <c r="H168" s="133"/>
      <c r="I168" s="133"/>
      <c r="J168" s="133"/>
      <c r="K168" s="133"/>
      <c r="L168" s="133"/>
      <c r="M168" s="133"/>
      <c r="N168" s="133"/>
      <c r="O168" s="133"/>
      <c r="P168" s="133"/>
      <c r="Q168" s="134"/>
      <c r="R168" s="135"/>
      <c r="S168" s="135"/>
      <c r="T168" s="98"/>
      <c r="U168" s="98"/>
      <c r="V168" s="98"/>
      <c r="W168" s="98"/>
      <c r="X168" s="98"/>
      <c r="Y168" s="98"/>
      <c r="Z168" s="98"/>
      <c r="AA168" s="98"/>
      <c r="AB168" s="98"/>
      <c r="AC168" s="98"/>
      <c r="AD168" s="98"/>
      <c r="AE168" s="98"/>
      <c r="AF168" s="98"/>
      <c r="AG168" s="98"/>
      <c r="AH168" s="98"/>
      <c r="AI168" s="98"/>
      <c r="AJ168" s="99"/>
    </row>
    <row r="169" spans="1:36" ht="13">
      <c r="A169" s="79"/>
      <c r="B169" s="79"/>
      <c r="C169" s="79"/>
      <c r="D169" s="136"/>
      <c r="E169" s="80"/>
      <c r="F169" s="81"/>
      <c r="G169" s="81"/>
      <c r="H169" s="81"/>
      <c r="I169" s="81"/>
      <c r="J169" s="81"/>
      <c r="K169" s="81"/>
      <c r="L169" s="81"/>
      <c r="M169" s="81"/>
      <c r="N169" s="81"/>
      <c r="O169" s="137"/>
      <c r="P169" s="138"/>
      <c r="Q169" s="138"/>
      <c r="R169" s="138"/>
      <c r="S169" s="138"/>
      <c r="T169" s="98"/>
      <c r="U169" s="98"/>
      <c r="V169" s="98"/>
      <c r="W169" s="98"/>
      <c r="X169" s="98"/>
      <c r="Y169" s="98"/>
      <c r="Z169" s="98"/>
      <c r="AA169" s="98"/>
      <c r="AB169" s="98"/>
      <c r="AC169" s="98"/>
      <c r="AD169" s="98"/>
      <c r="AE169" s="98"/>
      <c r="AF169" s="98"/>
      <c r="AG169" s="98"/>
      <c r="AH169" s="98"/>
      <c r="AI169" s="98"/>
      <c r="AJ169" s="99"/>
    </row>
    <row r="170" spans="1:36" ht="13">
      <c r="A170" s="79"/>
      <c r="B170" s="79"/>
      <c r="C170" s="79"/>
      <c r="D170" s="136"/>
      <c r="E170" s="80"/>
      <c r="F170" s="81"/>
      <c r="G170" s="81"/>
      <c r="H170" s="81"/>
      <c r="I170" s="81"/>
      <c r="J170" s="81"/>
      <c r="K170" s="81"/>
      <c r="L170" s="81"/>
      <c r="M170" s="81"/>
      <c r="N170" s="81"/>
      <c r="O170" s="137"/>
      <c r="P170" s="138"/>
      <c r="Q170" s="138"/>
      <c r="R170" s="138"/>
      <c r="S170" s="138"/>
      <c r="T170" s="98"/>
      <c r="U170" s="98"/>
      <c r="V170" s="98"/>
      <c r="W170" s="98"/>
      <c r="X170" s="98"/>
      <c r="Y170" s="98"/>
      <c r="Z170" s="98"/>
      <c r="AA170" s="98"/>
      <c r="AB170" s="98"/>
      <c r="AC170" s="98"/>
      <c r="AD170" s="98"/>
      <c r="AE170" s="98"/>
      <c r="AF170" s="98"/>
      <c r="AG170" s="98"/>
      <c r="AH170" s="98"/>
      <c r="AI170" s="98"/>
      <c r="AJ170" s="99"/>
    </row>
    <row r="171" spans="1:36" ht="13">
      <c r="A171" s="79"/>
      <c r="B171" s="79"/>
      <c r="C171" s="79"/>
      <c r="D171" s="136"/>
      <c r="E171" s="80"/>
      <c r="F171" s="81"/>
      <c r="G171" s="81"/>
      <c r="H171" s="81"/>
      <c r="I171" s="81"/>
      <c r="J171" s="81"/>
      <c r="K171" s="81"/>
      <c r="L171" s="81"/>
      <c r="M171" s="81"/>
      <c r="N171" s="81"/>
      <c r="O171" s="137"/>
      <c r="P171" s="138"/>
      <c r="Q171" s="138"/>
      <c r="R171" s="138"/>
      <c r="S171" s="138"/>
      <c r="T171" s="98"/>
      <c r="U171" s="98"/>
      <c r="V171" s="98"/>
      <c r="W171" s="98"/>
      <c r="X171" s="98"/>
      <c r="Y171" s="98"/>
      <c r="Z171" s="98"/>
      <c r="AA171" s="98"/>
      <c r="AB171" s="98"/>
      <c r="AC171" s="98"/>
      <c r="AD171" s="98"/>
      <c r="AE171" s="98"/>
      <c r="AF171" s="98"/>
      <c r="AG171" s="98"/>
      <c r="AH171" s="98"/>
      <c r="AI171" s="98"/>
      <c r="AJ171" s="99"/>
    </row>
    <row r="172" spans="1:36" ht="13">
      <c r="A172" s="79"/>
      <c r="B172" s="79"/>
      <c r="C172" s="79"/>
      <c r="D172" s="136"/>
      <c r="E172" s="80"/>
      <c r="F172" s="81"/>
      <c r="G172" s="81"/>
      <c r="H172" s="81"/>
      <c r="I172" s="81"/>
      <c r="J172" s="81"/>
      <c r="K172" s="81"/>
      <c r="L172" s="81"/>
      <c r="M172" s="81"/>
      <c r="N172" s="81"/>
      <c r="O172" s="137"/>
      <c r="P172" s="138"/>
      <c r="Q172" s="138"/>
      <c r="R172" s="138"/>
      <c r="S172" s="138"/>
      <c r="T172" s="98"/>
      <c r="U172" s="98"/>
      <c r="V172" s="98"/>
      <c r="W172" s="98"/>
      <c r="X172" s="98"/>
      <c r="Y172" s="98"/>
      <c r="Z172" s="98"/>
      <c r="AA172" s="98"/>
      <c r="AB172" s="98"/>
      <c r="AC172" s="98"/>
      <c r="AD172" s="98"/>
      <c r="AE172" s="98"/>
      <c r="AF172" s="98"/>
      <c r="AG172" s="98"/>
      <c r="AH172" s="98"/>
      <c r="AI172" s="98"/>
      <c r="AJ172" s="99"/>
    </row>
    <row r="173" spans="1:36" ht="13">
      <c r="A173" s="79"/>
      <c r="B173" s="79"/>
      <c r="C173" s="79"/>
      <c r="D173" s="136"/>
      <c r="E173" s="80"/>
      <c r="F173" s="81"/>
      <c r="G173" s="81"/>
      <c r="H173" s="81"/>
      <c r="I173" s="81"/>
      <c r="J173" s="81"/>
      <c r="K173" s="81"/>
      <c r="L173" s="81"/>
      <c r="M173" s="81"/>
      <c r="N173" s="81"/>
      <c r="O173" s="137"/>
      <c r="P173" s="138"/>
      <c r="Q173" s="138"/>
      <c r="R173" s="138"/>
      <c r="S173" s="138"/>
      <c r="T173" s="98"/>
      <c r="U173" s="98"/>
      <c r="V173" s="98"/>
      <c r="W173" s="98"/>
      <c r="X173" s="98"/>
      <c r="Y173" s="98"/>
      <c r="Z173" s="98"/>
      <c r="AA173" s="98"/>
      <c r="AB173" s="98"/>
      <c r="AC173" s="98"/>
      <c r="AD173" s="98"/>
      <c r="AE173" s="98"/>
      <c r="AF173" s="98"/>
      <c r="AG173" s="98"/>
      <c r="AH173" s="98"/>
      <c r="AI173" s="98"/>
      <c r="AJ173" s="99"/>
    </row>
    <row r="174" spans="1:36" ht="13">
      <c r="A174" s="79"/>
      <c r="B174" s="79"/>
      <c r="C174" s="79"/>
      <c r="D174" s="136"/>
      <c r="E174" s="80"/>
      <c r="F174" s="81"/>
      <c r="G174" s="81"/>
      <c r="H174" s="81"/>
      <c r="I174" s="81"/>
      <c r="J174" s="81"/>
      <c r="K174" s="81"/>
      <c r="L174" s="81"/>
      <c r="M174" s="81"/>
      <c r="N174" s="81"/>
      <c r="O174" s="137"/>
      <c r="P174" s="138"/>
      <c r="Q174" s="138"/>
      <c r="R174" s="138"/>
      <c r="S174" s="138"/>
      <c r="T174" s="98"/>
      <c r="U174" s="98"/>
      <c r="V174" s="98"/>
      <c r="W174" s="98"/>
      <c r="X174" s="98"/>
      <c r="Y174" s="98"/>
      <c r="Z174" s="98"/>
      <c r="AA174" s="98"/>
      <c r="AB174" s="98"/>
      <c r="AC174" s="98"/>
      <c r="AD174" s="98"/>
      <c r="AE174" s="98"/>
      <c r="AF174" s="98"/>
      <c r="AG174" s="98"/>
      <c r="AH174" s="98"/>
      <c r="AI174" s="98"/>
      <c r="AJ174" s="99"/>
    </row>
    <row r="175" spans="1:36" ht="13">
      <c r="A175" s="79"/>
      <c r="B175" s="79"/>
      <c r="C175" s="79"/>
      <c r="D175" s="136"/>
      <c r="E175" s="80"/>
      <c r="F175" s="81"/>
      <c r="G175" s="81"/>
      <c r="H175" s="81"/>
      <c r="I175" s="81"/>
      <c r="J175" s="81"/>
      <c r="K175" s="81"/>
      <c r="L175" s="81"/>
      <c r="M175" s="81"/>
      <c r="N175" s="81"/>
      <c r="O175" s="137"/>
      <c r="P175" s="138"/>
      <c r="Q175" s="138"/>
      <c r="R175" s="138"/>
      <c r="S175" s="138"/>
      <c r="T175" s="98"/>
      <c r="U175" s="98"/>
      <c r="V175" s="98"/>
      <c r="W175" s="98"/>
      <c r="X175" s="98"/>
      <c r="Y175" s="98"/>
      <c r="Z175" s="98"/>
      <c r="AA175" s="98"/>
      <c r="AB175" s="98"/>
      <c r="AC175" s="98"/>
      <c r="AD175" s="98"/>
      <c r="AE175" s="98"/>
      <c r="AF175" s="98"/>
      <c r="AG175" s="98"/>
      <c r="AH175" s="98"/>
      <c r="AI175" s="98"/>
      <c r="AJ175" s="99"/>
    </row>
    <row r="176" spans="1:36" ht="13">
      <c r="A176" s="79"/>
      <c r="B176" s="79"/>
      <c r="C176" s="79"/>
      <c r="D176" s="136"/>
      <c r="E176" s="80"/>
      <c r="F176" s="81"/>
      <c r="G176" s="81"/>
      <c r="H176" s="81"/>
      <c r="I176" s="81"/>
      <c r="J176" s="81"/>
      <c r="K176" s="81"/>
      <c r="L176" s="81"/>
      <c r="M176" s="81"/>
      <c r="N176" s="81"/>
      <c r="O176" s="137"/>
      <c r="P176" s="138"/>
      <c r="Q176" s="138"/>
      <c r="R176" s="138"/>
      <c r="S176" s="138"/>
      <c r="T176" s="98"/>
      <c r="U176" s="98"/>
      <c r="V176" s="98"/>
      <c r="W176" s="98"/>
      <c r="X176" s="98"/>
      <c r="Y176" s="98"/>
      <c r="Z176" s="98"/>
      <c r="AA176" s="98"/>
      <c r="AB176" s="98"/>
      <c r="AC176" s="98"/>
      <c r="AD176" s="98"/>
      <c r="AE176" s="98"/>
      <c r="AF176" s="98"/>
      <c r="AG176" s="98"/>
      <c r="AH176" s="98"/>
      <c r="AI176" s="98"/>
      <c r="AJ176" s="99"/>
    </row>
    <row r="177" spans="1:36" ht="13">
      <c r="A177" s="79"/>
      <c r="B177" s="79"/>
      <c r="C177" s="79"/>
      <c r="D177" s="136"/>
      <c r="E177" s="80"/>
      <c r="F177" s="81"/>
      <c r="G177" s="81"/>
      <c r="H177" s="81"/>
      <c r="I177" s="81"/>
      <c r="J177" s="81"/>
      <c r="K177" s="81"/>
      <c r="L177" s="81"/>
      <c r="M177" s="81"/>
      <c r="N177" s="81"/>
      <c r="O177" s="137"/>
      <c r="P177" s="138"/>
      <c r="Q177" s="138"/>
      <c r="R177" s="138"/>
      <c r="S177" s="138"/>
      <c r="T177" s="98"/>
      <c r="U177" s="98"/>
      <c r="V177" s="98"/>
      <c r="W177" s="98"/>
      <c r="X177" s="98"/>
      <c r="Y177" s="98"/>
      <c r="Z177" s="98"/>
      <c r="AA177" s="98"/>
      <c r="AB177" s="98"/>
      <c r="AC177" s="98"/>
      <c r="AD177" s="98"/>
      <c r="AE177" s="98"/>
      <c r="AF177" s="98"/>
      <c r="AG177" s="98"/>
      <c r="AH177" s="98"/>
      <c r="AI177" s="98"/>
      <c r="AJ177" s="99"/>
    </row>
    <row r="178" spans="1:36" ht="13">
      <c r="A178" s="79"/>
      <c r="B178" s="79"/>
      <c r="C178" s="79"/>
      <c r="D178" s="136"/>
      <c r="E178" s="80"/>
      <c r="F178" s="81"/>
      <c r="G178" s="81"/>
      <c r="H178" s="81"/>
      <c r="I178" s="81"/>
      <c r="J178" s="81"/>
      <c r="K178" s="81"/>
      <c r="L178" s="81"/>
      <c r="M178" s="81"/>
      <c r="N178" s="81"/>
      <c r="O178" s="137"/>
      <c r="P178" s="138"/>
      <c r="Q178" s="138"/>
      <c r="R178" s="138"/>
      <c r="S178" s="138"/>
      <c r="T178" s="98"/>
      <c r="U178" s="98"/>
      <c r="V178" s="98"/>
      <c r="W178" s="98"/>
      <c r="X178" s="98"/>
      <c r="Y178" s="98"/>
      <c r="Z178" s="98"/>
      <c r="AA178" s="98"/>
      <c r="AB178" s="98"/>
      <c r="AC178" s="98"/>
      <c r="AD178" s="98"/>
      <c r="AE178" s="98"/>
      <c r="AF178" s="98"/>
      <c r="AG178" s="98"/>
      <c r="AH178" s="98"/>
      <c r="AI178" s="98"/>
      <c r="AJ178" s="99"/>
    </row>
    <row r="179" spans="1:36" ht="13">
      <c r="A179" s="79"/>
      <c r="B179" s="79"/>
      <c r="C179" s="79"/>
      <c r="D179" s="136"/>
      <c r="E179" s="80"/>
      <c r="F179" s="81"/>
      <c r="G179" s="81"/>
      <c r="H179" s="81"/>
      <c r="I179" s="81"/>
      <c r="J179" s="81"/>
      <c r="K179" s="81"/>
      <c r="L179" s="81"/>
      <c r="M179" s="81"/>
      <c r="N179" s="81"/>
      <c r="O179" s="137"/>
      <c r="P179" s="138"/>
      <c r="Q179" s="138"/>
      <c r="R179" s="138"/>
      <c r="S179" s="138"/>
      <c r="T179" s="98"/>
      <c r="U179" s="98"/>
      <c r="V179" s="98"/>
      <c r="W179" s="98"/>
      <c r="X179" s="98"/>
      <c r="Y179" s="98"/>
      <c r="Z179" s="98"/>
      <c r="AA179" s="98"/>
      <c r="AB179" s="98"/>
      <c r="AC179" s="98"/>
      <c r="AD179" s="98"/>
      <c r="AE179" s="98"/>
      <c r="AF179" s="98"/>
      <c r="AG179" s="98"/>
      <c r="AH179" s="98"/>
      <c r="AI179" s="98"/>
      <c r="AJ179" s="99"/>
    </row>
    <row r="180" spans="1:36" ht="13">
      <c r="A180" s="79"/>
      <c r="B180" s="79"/>
      <c r="C180" s="79"/>
      <c r="D180" s="136"/>
      <c r="E180" s="80"/>
      <c r="F180" s="81"/>
      <c r="G180" s="81"/>
      <c r="H180" s="81"/>
      <c r="I180" s="81"/>
      <c r="J180" s="81"/>
      <c r="K180" s="81"/>
      <c r="L180" s="81"/>
      <c r="M180" s="81"/>
      <c r="N180" s="81"/>
      <c r="O180" s="137"/>
      <c r="P180" s="138"/>
      <c r="Q180" s="138"/>
      <c r="R180" s="138"/>
      <c r="S180" s="138"/>
      <c r="T180" s="98"/>
      <c r="U180" s="98"/>
      <c r="V180" s="98"/>
      <c r="W180" s="98"/>
      <c r="X180" s="98"/>
      <c r="Y180" s="98"/>
      <c r="Z180" s="98"/>
      <c r="AA180" s="98"/>
      <c r="AB180" s="98"/>
      <c r="AC180" s="98"/>
      <c r="AD180" s="98"/>
      <c r="AE180" s="98"/>
      <c r="AF180" s="98"/>
      <c r="AG180" s="98"/>
      <c r="AH180" s="98"/>
      <c r="AI180" s="98"/>
      <c r="AJ180" s="99"/>
    </row>
    <row r="181" spans="1:36" ht="13">
      <c r="A181" s="79"/>
      <c r="B181" s="79"/>
      <c r="C181" s="79"/>
      <c r="D181" s="136"/>
      <c r="E181" s="80"/>
      <c r="F181" s="81"/>
      <c r="G181" s="81"/>
      <c r="H181" s="81"/>
      <c r="I181" s="81"/>
      <c r="J181" s="81"/>
      <c r="K181" s="81"/>
      <c r="L181" s="81"/>
      <c r="M181" s="81"/>
      <c r="N181" s="81"/>
      <c r="O181" s="137"/>
      <c r="P181" s="138"/>
      <c r="Q181" s="138"/>
      <c r="R181" s="138"/>
      <c r="S181" s="138"/>
      <c r="T181" s="98"/>
      <c r="U181" s="98"/>
      <c r="V181" s="98"/>
      <c r="W181" s="98"/>
      <c r="X181" s="98"/>
      <c r="Y181" s="98"/>
      <c r="Z181" s="98"/>
      <c r="AA181" s="98"/>
      <c r="AB181" s="98"/>
      <c r="AC181" s="98"/>
      <c r="AD181" s="98"/>
      <c r="AE181" s="98"/>
      <c r="AF181" s="98"/>
      <c r="AG181" s="98"/>
      <c r="AH181" s="98"/>
      <c r="AI181" s="98"/>
      <c r="AJ181" s="99"/>
    </row>
    <row r="182" spans="1:36" ht="13">
      <c r="A182" s="79"/>
      <c r="B182" s="79"/>
      <c r="C182" s="79"/>
      <c r="D182" s="136"/>
      <c r="E182" s="80"/>
      <c r="F182" s="81"/>
      <c r="G182" s="81"/>
      <c r="H182" s="81"/>
      <c r="I182" s="81"/>
      <c r="J182" s="81"/>
      <c r="K182" s="81"/>
      <c r="L182" s="81"/>
      <c r="M182" s="81"/>
      <c r="N182" s="81"/>
      <c r="O182" s="137"/>
      <c r="P182" s="138"/>
      <c r="Q182" s="138"/>
      <c r="R182" s="138"/>
      <c r="S182" s="138"/>
      <c r="T182" s="98"/>
      <c r="U182" s="98"/>
      <c r="V182" s="98"/>
      <c r="W182" s="98"/>
      <c r="X182" s="98"/>
      <c r="Y182" s="98"/>
      <c r="Z182" s="98"/>
      <c r="AA182" s="98"/>
      <c r="AB182" s="98"/>
      <c r="AC182" s="98"/>
      <c r="AD182" s="98"/>
      <c r="AE182" s="98"/>
      <c r="AF182" s="98"/>
      <c r="AG182" s="98"/>
      <c r="AH182" s="98"/>
      <c r="AI182" s="98"/>
      <c r="AJ182" s="99"/>
    </row>
    <row r="183" spans="1:36" ht="13">
      <c r="A183" s="79"/>
      <c r="B183" s="79"/>
      <c r="C183" s="79"/>
      <c r="D183" s="136"/>
      <c r="E183" s="80"/>
      <c r="F183" s="81"/>
      <c r="G183" s="81"/>
      <c r="H183" s="81"/>
      <c r="I183" s="81"/>
      <c r="J183" s="81"/>
      <c r="K183" s="81"/>
      <c r="L183" s="81"/>
      <c r="M183" s="81"/>
      <c r="N183" s="81"/>
      <c r="O183" s="137"/>
      <c r="P183" s="138"/>
      <c r="Q183" s="138"/>
      <c r="R183" s="138"/>
      <c r="S183" s="138"/>
      <c r="T183" s="98"/>
      <c r="U183" s="98"/>
      <c r="V183" s="98"/>
      <c r="W183" s="98"/>
      <c r="X183" s="98"/>
      <c r="Y183" s="98"/>
      <c r="Z183" s="98"/>
      <c r="AA183" s="98"/>
      <c r="AB183" s="98"/>
      <c r="AC183" s="98"/>
      <c r="AD183" s="98"/>
      <c r="AE183" s="98"/>
      <c r="AF183" s="98"/>
      <c r="AG183" s="98"/>
      <c r="AH183" s="98"/>
      <c r="AI183" s="98"/>
      <c r="AJ183" s="99"/>
    </row>
    <row r="184" spans="1:36" ht="13">
      <c r="A184" s="79"/>
      <c r="B184" s="79"/>
      <c r="C184" s="79"/>
      <c r="D184" s="136"/>
      <c r="E184" s="80"/>
      <c r="F184" s="81"/>
      <c r="G184" s="81"/>
      <c r="H184" s="81"/>
      <c r="I184" s="81"/>
      <c r="J184" s="81"/>
      <c r="K184" s="81"/>
      <c r="L184" s="81"/>
      <c r="M184" s="81"/>
      <c r="N184" s="81"/>
      <c r="O184" s="137"/>
      <c r="P184" s="138"/>
      <c r="Q184" s="138"/>
      <c r="R184" s="138"/>
      <c r="S184" s="138"/>
      <c r="T184" s="98"/>
      <c r="U184" s="98"/>
      <c r="V184" s="98"/>
      <c r="W184" s="98"/>
      <c r="X184" s="98"/>
      <c r="Y184" s="98"/>
      <c r="Z184" s="98"/>
      <c r="AA184" s="98"/>
      <c r="AB184" s="98"/>
      <c r="AC184" s="98"/>
      <c r="AD184" s="98"/>
      <c r="AE184" s="98"/>
      <c r="AF184" s="98"/>
      <c r="AG184" s="98"/>
      <c r="AH184" s="98"/>
      <c r="AI184" s="98"/>
      <c r="AJ184" s="99"/>
    </row>
    <row r="185" spans="1:36" ht="13">
      <c r="A185" s="79"/>
      <c r="B185" s="79"/>
      <c r="C185" s="79"/>
      <c r="D185" s="136"/>
      <c r="E185" s="80"/>
      <c r="F185" s="81"/>
      <c r="G185" s="81"/>
      <c r="H185" s="81"/>
      <c r="I185" s="81"/>
      <c r="J185" s="81"/>
      <c r="K185" s="81"/>
      <c r="L185" s="81"/>
      <c r="M185" s="81"/>
      <c r="N185" s="81"/>
      <c r="O185" s="137"/>
      <c r="P185" s="138"/>
      <c r="Q185" s="138"/>
      <c r="R185" s="138"/>
      <c r="S185" s="138"/>
      <c r="T185" s="98"/>
      <c r="U185" s="98"/>
      <c r="V185" s="98"/>
      <c r="W185" s="98"/>
      <c r="X185" s="98"/>
      <c r="Y185" s="98"/>
      <c r="Z185" s="98"/>
      <c r="AA185" s="98"/>
      <c r="AB185" s="98"/>
      <c r="AC185" s="98"/>
      <c r="AD185" s="98"/>
      <c r="AE185" s="98"/>
      <c r="AF185" s="98"/>
      <c r="AG185" s="98"/>
      <c r="AH185" s="98"/>
      <c r="AI185" s="98"/>
      <c r="AJ185" s="99"/>
    </row>
    <row r="186" spans="1:36" ht="13">
      <c r="A186" s="79"/>
      <c r="B186" s="79"/>
      <c r="C186" s="79"/>
      <c r="D186" s="136"/>
      <c r="E186" s="80"/>
      <c r="F186" s="81"/>
      <c r="G186" s="81"/>
      <c r="H186" s="81"/>
      <c r="I186" s="81"/>
      <c r="J186" s="81"/>
      <c r="K186" s="81"/>
      <c r="L186" s="81"/>
      <c r="M186" s="81"/>
      <c r="N186" s="81"/>
      <c r="O186" s="137"/>
      <c r="P186" s="138"/>
      <c r="Q186" s="138"/>
      <c r="R186" s="138"/>
      <c r="S186" s="138"/>
      <c r="T186" s="98"/>
      <c r="U186" s="98"/>
      <c r="V186" s="98"/>
      <c r="W186" s="98"/>
      <c r="X186" s="98"/>
      <c r="Y186" s="98"/>
      <c r="Z186" s="98"/>
      <c r="AA186" s="98"/>
      <c r="AB186" s="98"/>
      <c r="AC186" s="98"/>
      <c r="AD186" s="98"/>
      <c r="AE186" s="98"/>
      <c r="AF186" s="98"/>
      <c r="AG186" s="98"/>
      <c r="AH186" s="98"/>
      <c r="AI186" s="98"/>
      <c r="AJ186" s="99"/>
    </row>
    <row r="187" spans="1:36" ht="13">
      <c r="A187" s="79"/>
      <c r="B187" s="79"/>
      <c r="C187" s="79"/>
      <c r="D187" s="136"/>
      <c r="E187" s="80"/>
      <c r="F187" s="81"/>
      <c r="G187" s="81"/>
      <c r="H187" s="81"/>
      <c r="I187" s="81"/>
      <c r="J187" s="81"/>
      <c r="K187" s="81"/>
      <c r="L187" s="81"/>
      <c r="M187" s="81"/>
      <c r="N187" s="81"/>
      <c r="O187" s="137"/>
      <c r="P187" s="138"/>
      <c r="Q187" s="138"/>
      <c r="R187" s="138"/>
      <c r="S187" s="138"/>
      <c r="T187" s="98"/>
      <c r="U187" s="98"/>
      <c r="V187" s="98"/>
      <c r="W187" s="98"/>
      <c r="X187" s="98"/>
      <c r="Y187" s="98"/>
      <c r="Z187" s="98"/>
      <c r="AA187" s="98"/>
      <c r="AB187" s="98"/>
      <c r="AC187" s="98"/>
      <c r="AD187" s="98"/>
      <c r="AE187" s="98"/>
      <c r="AF187" s="98"/>
      <c r="AG187" s="98"/>
      <c r="AH187" s="98"/>
      <c r="AI187" s="98"/>
      <c r="AJ187" s="99"/>
    </row>
    <row r="188" spans="1:36" ht="13">
      <c r="A188" s="79"/>
      <c r="B188" s="79"/>
      <c r="C188" s="79"/>
      <c r="D188" s="136"/>
      <c r="E188" s="80"/>
      <c r="F188" s="81"/>
      <c r="G188" s="81"/>
      <c r="H188" s="81"/>
      <c r="I188" s="81"/>
      <c r="J188" s="81"/>
      <c r="K188" s="81"/>
      <c r="L188" s="81"/>
      <c r="M188" s="81"/>
      <c r="N188" s="81"/>
      <c r="O188" s="137"/>
      <c r="P188" s="138"/>
      <c r="Q188" s="138"/>
      <c r="R188" s="138"/>
      <c r="S188" s="138"/>
      <c r="T188" s="98"/>
      <c r="U188" s="98"/>
      <c r="V188" s="98"/>
      <c r="W188" s="98"/>
      <c r="X188" s="98"/>
      <c r="Y188" s="98"/>
      <c r="Z188" s="98"/>
      <c r="AA188" s="98"/>
      <c r="AB188" s="98"/>
      <c r="AC188" s="98"/>
      <c r="AD188" s="98"/>
      <c r="AE188" s="98"/>
      <c r="AF188" s="98"/>
      <c r="AG188" s="98"/>
      <c r="AH188" s="98"/>
      <c r="AI188" s="98"/>
      <c r="AJ188" s="99"/>
    </row>
    <row r="189" spans="1:36" ht="13">
      <c r="A189" s="79"/>
      <c r="B189" s="79"/>
      <c r="C189" s="79"/>
      <c r="D189" s="79"/>
      <c r="E189" s="79"/>
      <c r="F189" s="79"/>
      <c r="G189" s="79"/>
      <c r="H189" s="79"/>
      <c r="I189" s="79"/>
      <c r="J189" s="79"/>
      <c r="K189" s="79"/>
      <c r="L189" s="79"/>
      <c r="M189" s="79"/>
      <c r="N189" s="79"/>
      <c r="O189" s="79"/>
      <c r="P189" s="79"/>
      <c r="Q189" s="79"/>
      <c r="R189" s="79"/>
      <c r="S189" s="79"/>
      <c r="T189" s="139"/>
      <c r="U189" s="139"/>
      <c r="V189" s="139"/>
      <c r="W189" s="139"/>
      <c r="X189" s="139"/>
      <c r="Y189" s="139"/>
      <c r="Z189" s="139"/>
      <c r="AA189" s="139"/>
      <c r="AB189" s="139"/>
      <c r="AC189" s="139"/>
      <c r="AD189" s="139"/>
      <c r="AE189" s="139"/>
      <c r="AF189" s="139"/>
      <c r="AG189" s="139"/>
      <c r="AH189" s="139"/>
      <c r="AI189" s="139"/>
      <c r="AJ189" s="140"/>
    </row>
    <row r="190" spans="1:36" ht="13">
      <c r="A190" s="79"/>
      <c r="B190" s="79"/>
      <c r="C190" s="79"/>
      <c r="D190" s="79"/>
      <c r="E190" s="79"/>
      <c r="F190" s="79"/>
      <c r="G190" s="79"/>
      <c r="H190" s="79"/>
      <c r="I190" s="79"/>
      <c r="J190" s="79"/>
      <c r="K190" s="79"/>
      <c r="L190" s="79"/>
      <c r="M190" s="79"/>
      <c r="N190" s="79"/>
      <c r="O190" s="79"/>
      <c r="P190" s="79"/>
      <c r="Q190" s="79"/>
      <c r="R190" s="79"/>
      <c r="S190" s="79"/>
      <c r="T190" s="139"/>
      <c r="U190" s="139"/>
      <c r="V190" s="139"/>
      <c r="W190" s="139"/>
      <c r="X190" s="139"/>
      <c r="Y190" s="139"/>
      <c r="Z190" s="139"/>
      <c r="AA190" s="139"/>
      <c r="AB190" s="139"/>
      <c r="AC190" s="139"/>
      <c r="AD190" s="139"/>
      <c r="AE190" s="139"/>
      <c r="AF190" s="139"/>
      <c r="AG190" s="139"/>
      <c r="AH190" s="139"/>
      <c r="AI190" s="139"/>
      <c r="AJ190" s="140"/>
    </row>
    <row r="191" spans="1:36" ht="13">
      <c r="A191" s="79"/>
      <c r="B191" s="79"/>
      <c r="C191" s="79"/>
      <c r="D191" s="79"/>
      <c r="E191" s="79"/>
      <c r="F191" s="79"/>
      <c r="G191" s="79"/>
      <c r="H191" s="79"/>
      <c r="I191" s="79"/>
      <c r="J191" s="79"/>
      <c r="K191" s="79"/>
      <c r="L191" s="79"/>
      <c r="M191" s="79"/>
      <c r="N191" s="79"/>
      <c r="O191" s="79"/>
      <c r="P191" s="79"/>
      <c r="Q191" s="79"/>
      <c r="R191" s="79"/>
      <c r="S191" s="79"/>
      <c r="T191" s="139"/>
      <c r="U191" s="139"/>
      <c r="V191" s="139"/>
      <c r="W191" s="139"/>
      <c r="X191" s="139"/>
      <c r="Y191" s="139"/>
      <c r="Z191" s="139"/>
      <c r="AA191" s="139"/>
      <c r="AB191" s="139"/>
      <c r="AC191" s="139"/>
      <c r="AD191" s="139"/>
      <c r="AE191" s="139"/>
      <c r="AF191" s="139"/>
      <c r="AG191" s="139"/>
      <c r="AH191" s="139"/>
      <c r="AI191" s="139"/>
      <c r="AJ191" s="140"/>
    </row>
    <row r="192" spans="1:36" ht="13">
      <c r="A192" s="79"/>
      <c r="B192" s="79"/>
      <c r="C192" s="79"/>
      <c r="D192" s="79"/>
      <c r="E192" s="79"/>
      <c r="F192" s="79"/>
      <c r="G192" s="79"/>
      <c r="H192" s="79"/>
      <c r="I192" s="79"/>
      <c r="J192" s="79"/>
      <c r="K192" s="79"/>
      <c r="L192" s="79"/>
      <c r="M192" s="79"/>
      <c r="N192" s="79"/>
      <c r="O192" s="79"/>
      <c r="P192" s="79"/>
      <c r="Q192" s="79"/>
      <c r="R192" s="79"/>
      <c r="S192" s="79"/>
      <c r="T192" s="139"/>
      <c r="U192" s="139"/>
      <c r="V192" s="139"/>
      <c r="W192" s="139"/>
      <c r="X192" s="139"/>
      <c r="Y192" s="139"/>
      <c r="Z192" s="139"/>
      <c r="AA192" s="139"/>
      <c r="AB192" s="139"/>
      <c r="AC192" s="139"/>
      <c r="AD192" s="139"/>
      <c r="AE192" s="139"/>
      <c r="AF192" s="139"/>
      <c r="AG192" s="139"/>
      <c r="AH192" s="139"/>
      <c r="AI192" s="139"/>
      <c r="AJ192" s="140"/>
    </row>
    <row r="193" spans="1:36" ht="13">
      <c r="A193" s="79"/>
      <c r="B193" s="79"/>
      <c r="C193" s="79"/>
      <c r="D193" s="79"/>
      <c r="E193" s="79"/>
      <c r="F193" s="79"/>
      <c r="G193" s="79"/>
      <c r="H193" s="79"/>
      <c r="I193" s="79"/>
      <c r="J193" s="79"/>
      <c r="K193" s="79"/>
      <c r="L193" s="79"/>
      <c r="M193" s="79"/>
      <c r="N193" s="79"/>
      <c r="O193" s="79"/>
      <c r="P193" s="79"/>
      <c r="Q193" s="79"/>
      <c r="R193" s="79"/>
      <c r="S193" s="79"/>
      <c r="T193" s="139"/>
      <c r="U193" s="139"/>
      <c r="V193" s="139"/>
      <c r="W193" s="139"/>
      <c r="X193" s="139"/>
      <c r="Y193" s="139"/>
      <c r="Z193" s="139"/>
      <c r="AA193" s="139"/>
      <c r="AB193" s="139"/>
      <c r="AC193" s="139"/>
      <c r="AD193" s="139"/>
      <c r="AE193" s="139"/>
      <c r="AF193" s="139"/>
      <c r="AG193" s="139"/>
      <c r="AH193" s="139"/>
      <c r="AI193" s="139"/>
      <c r="AJ193" s="140"/>
    </row>
    <row r="194" spans="1:36" ht="13">
      <c r="A194" s="79"/>
      <c r="B194" s="79"/>
      <c r="C194" s="79"/>
      <c r="D194" s="79"/>
      <c r="E194" s="79"/>
      <c r="F194" s="79"/>
      <c r="G194" s="79"/>
      <c r="H194" s="79"/>
      <c r="I194" s="79"/>
      <c r="J194" s="79"/>
      <c r="K194" s="79"/>
      <c r="L194" s="79"/>
      <c r="M194" s="79"/>
      <c r="N194" s="79"/>
      <c r="O194" s="79"/>
      <c r="P194" s="79"/>
      <c r="Q194" s="79"/>
      <c r="R194" s="79"/>
      <c r="S194" s="79"/>
      <c r="T194" s="139"/>
      <c r="U194" s="139"/>
      <c r="V194" s="139"/>
      <c r="W194" s="139"/>
      <c r="X194" s="139"/>
      <c r="Y194" s="139"/>
      <c r="Z194" s="139"/>
      <c r="AA194" s="139"/>
      <c r="AB194" s="139"/>
      <c r="AC194" s="139"/>
      <c r="AD194" s="139"/>
      <c r="AE194" s="139"/>
      <c r="AF194" s="139"/>
      <c r="AG194" s="139"/>
      <c r="AH194" s="139"/>
      <c r="AI194" s="139"/>
      <c r="AJ194" s="140"/>
    </row>
    <row r="195" spans="1:36" ht="13">
      <c r="A195" s="79"/>
      <c r="B195" s="79"/>
      <c r="C195" s="79"/>
      <c r="D195" s="79"/>
      <c r="E195" s="79"/>
      <c r="F195" s="79"/>
      <c r="G195" s="79"/>
      <c r="H195" s="79"/>
      <c r="I195" s="79"/>
      <c r="J195" s="79"/>
      <c r="K195" s="79"/>
      <c r="L195" s="79"/>
      <c r="M195" s="79"/>
      <c r="N195" s="79"/>
      <c r="O195" s="79"/>
      <c r="P195" s="79"/>
      <c r="Q195" s="79"/>
      <c r="R195" s="79"/>
      <c r="S195" s="79"/>
      <c r="T195" s="139"/>
      <c r="U195" s="139"/>
      <c r="V195" s="139"/>
      <c r="W195" s="139"/>
      <c r="X195" s="139"/>
      <c r="Y195" s="139"/>
      <c r="Z195" s="139"/>
      <c r="AA195" s="139"/>
      <c r="AB195" s="139"/>
      <c r="AC195" s="139"/>
      <c r="AD195" s="139"/>
      <c r="AE195" s="139"/>
      <c r="AF195" s="139"/>
      <c r="AG195" s="139"/>
      <c r="AH195" s="139"/>
      <c r="AI195" s="139"/>
      <c r="AJ195" s="140"/>
    </row>
    <row r="196" spans="1:36" ht="13">
      <c r="A196" s="79"/>
      <c r="B196" s="79"/>
      <c r="C196" s="79"/>
      <c r="D196" s="79"/>
      <c r="E196" s="79"/>
      <c r="F196" s="79"/>
      <c r="G196" s="79"/>
      <c r="H196" s="79"/>
      <c r="I196" s="79"/>
      <c r="J196" s="79"/>
      <c r="K196" s="79"/>
      <c r="L196" s="79"/>
      <c r="M196" s="79"/>
      <c r="N196" s="79"/>
      <c r="O196" s="79"/>
      <c r="P196" s="79"/>
      <c r="Q196" s="79"/>
      <c r="R196" s="79"/>
      <c r="S196" s="79"/>
      <c r="T196" s="139"/>
      <c r="U196" s="139"/>
      <c r="V196" s="139"/>
      <c r="W196" s="139"/>
      <c r="X196" s="139"/>
      <c r="Y196" s="139"/>
      <c r="Z196" s="139"/>
      <c r="AA196" s="139"/>
      <c r="AB196" s="139"/>
      <c r="AC196" s="139"/>
      <c r="AD196" s="139"/>
      <c r="AE196" s="139"/>
      <c r="AF196" s="139"/>
      <c r="AG196" s="139"/>
      <c r="AH196" s="139"/>
      <c r="AI196" s="139"/>
      <c r="AJ196" s="140"/>
    </row>
    <row r="197" spans="1:36" ht="13">
      <c r="A197" s="79"/>
      <c r="B197" s="79"/>
      <c r="C197" s="79"/>
      <c r="D197" s="79"/>
      <c r="E197" s="79"/>
      <c r="F197" s="79"/>
      <c r="G197" s="79"/>
      <c r="H197" s="79"/>
      <c r="I197" s="79"/>
      <c r="J197" s="79"/>
      <c r="K197" s="79"/>
      <c r="L197" s="79"/>
      <c r="M197" s="79"/>
      <c r="N197" s="79"/>
      <c r="O197" s="79"/>
      <c r="P197" s="79"/>
      <c r="Q197" s="79"/>
      <c r="R197" s="79"/>
      <c r="S197" s="79"/>
      <c r="T197" s="139"/>
      <c r="U197" s="139"/>
      <c r="V197" s="139"/>
      <c r="W197" s="139"/>
      <c r="X197" s="139"/>
      <c r="Y197" s="139"/>
      <c r="Z197" s="139"/>
      <c r="AA197" s="139"/>
      <c r="AB197" s="139"/>
      <c r="AC197" s="139"/>
      <c r="AD197" s="139"/>
      <c r="AE197" s="139"/>
      <c r="AF197" s="139"/>
      <c r="AG197" s="139"/>
      <c r="AH197" s="139"/>
      <c r="AI197" s="139"/>
      <c r="AJ197" s="140"/>
    </row>
    <row r="198" spans="1:36" ht="13">
      <c r="A198" s="79"/>
      <c r="B198" s="79"/>
      <c r="C198" s="79"/>
      <c r="D198" s="79"/>
      <c r="E198" s="79"/>
      <c r="F198" s="79"/>
      <c r="G198" s="79"/>
      <c r="H198" s="79"/>
      <c r="I198" s="79"/>
      <c r="J198" s="79"/>
      <c r="K198" s="79"/>
      <c r="L198" s="79"/>
      <c r="M198" s="79"/>
      <c r="N198" s="79"/>
      <c r="O198" s="79"/>
      <c r="P198" s="79"/>
      <c r="Q198" s="79"/>
      <c r="R198" s="79"/>
      <c r="S198" s="79"/>
      <c r="T198" s="139"/>
      <c r="U198" s="139"/>
      <c r="V198" s="139"/>
      <c r="W198" s="139"/>
      <c r="X198" s="139"/>
      <c r="Y198" s="139"/>
      <c r="Z198" s="139"/>
      <c r="AA198" s="139"/>
      <c r="AB198" s="139"/>
      <c r="AC198" s="139"/>
      <c r="AD198" s="139"/>
      <c r="AE198" s="139"/>
      <c r="AF198" s="139"/>
      <c r="AG198" s="139"/>
      <c r="AH198" s="139"/>
      <c r="AI198" s="139"/>
      <c r="AJ198" s="140"/>
    </row>
    <row r="199" spans="1:36" ht="13">
      <c r="A199" s="79"/>
      <c r="B199" s="79"/>
      <c r="C199" s="79"/>
      <c r="D199" s="79"/>
      <c r="E199" s="79"/>
      <c r="F199" s="79"/>
      <c r="G199" s="79"/>
      <c r="H199" s="79"/>
      <c r="I199" s="79"/>
      <c r="J199" s="79"/>
      <c r="K199" s="79"/>
      <c r="L199" s="79"/>
      <c r="M199" s="79"/>
      <c r="N199" s="79"/>
      <c r="O199" s="79"/>
      <c r="P199" s="79"/>
      <c r="Q199" s="79"/>
      <c r="R199" s="79"/>
      <c r="S199" s="79"/>
      <c r="T199" s="139"/>
      <c r="U199" s="139"/>
      <c r="V199" s="139"/>
      <c r="W199" s="139"/>
      <c r="X199" s="139"/>
      <c r="Y199" s="139"/>
      <c r="Z199" s="139"/>
      <c r="AA199" s="139"/>
      <c r="AB199" s="139"/>
      <c r="AC199" s="139"/>
      <c r="AD199" s="139"/>
      <c r="AE199" s="139"/>
      <c r="AF199" s="139"/>
      <c r="AG199" s="139"/>
      <c r="AH199" s="139"/>
      <c r="AI199" s="139"/>
      <c r="AJ199" s="140"/>
    </row>
    <row r="200" spans="1:36" ht="13">
      <c r="A200" s="79"/>
      <c r="B200" s="79"/>
      <c r="C200" s="79"/>
      <c r="D200" s="79"/>
      <c r="E200" s="79"/>
      <c r="F200" s="79"/>
      <c r="G200" s="79"/>
      <c r="H200" s="79"/>
      <c r="I200" s="79"/>
      <c r="J200" s="79"/>
      <c r="K200" s="79"/>
      <c r="L200" s="79"/>
      <c r="M200" s="79"/>
      <c r="N200" s="79"/>
      <c r="O200" s="79"/>
      <c r="P200" s="79"/>
      <c r="Q200" s="79"/>
      <c r="R200" s="79"/>
      <c r="S200" s="79"/>
      <c r="T200" s="139"/>
      <c r="U200" s="139"/>
      <c r="V200" s="139"/>
      <c r="W200" s="139"/>
      <c r="X200" s="139"/>
      <c r="Y200" s="139"/>
      <c r="Z200" s="139"/>
      <c r="AA200" s="139"/>
      <c r="AB200" s="139"/>
      <c r="AC200" s="139"/>
      <c r="AD200" s="139"/>
      <c r="AE200" s="139"/>
      <c r="AF200" s="139"/>
      <c r="AG200" s="139"/>
      <c r="AH200" s="139"/>
      <c r="AI200" s="139"/>
      <c r="AJ200" s="140"/>
    </row>
    <row r="201" spans="1:36" ht="13">
      <c r="A201" s="79"/>
      <c r="B201" s="79"/>
      <c r="C201" s="79"/>
      <c r="D201" s="79"/>
      <c r="E201" s="79"/>
      <c r="F201" s="79"/>
      <c r="G201" s="79"/>
      <c r="H201" s="79"/>
      <c r="I201" s="79"/>
      <c r="J201" s="79"/>
      <c r="K201" s="79"/>
      <c r="L201" s="79"/>
      <c r="M201" s="79"/>
      <c r="N201" s="79"/>
      <c r="O201" s="79"/>
      <c r="P201" s="79"/>
      <c r="Q201" s="79"/>
      <c r="R201" s="79"/>
      <c r="S201" s="79"/>
      <c r="T201" s="139"/>
      <c r="U201" s="139"/>
      <c r="V201" s="139"/>
      <c r="W201" s="139"/>
      <c r="X201" s="139"/>
      <c r="Y201" s="139"/>
      <c r="Z201" s="139"/>
      <c r="AA201" s="139"/>
      <c r="AB201" s="139"/>
      <c r="AC201" s="139"/>
      <c r="AD201" s="139"/>
      <c r="AE201" s="139"/>
      <c r="AF201" s="139"/>
      <c r="AG201" s="139"/>
      <c r="AH201" s="139"/>
      <c r="AI201" s="139"/>
      <c r="AJ201" s="140"/>
    </row>
    <row r="202" spans="1:36" ht="13">
      <c r="A202" s="79"/>
      <c r="B202" s="79"/>
      <c r="C202" s="79"/>
      <c r="D202" s="79"/>
      <c r="E202" s="79"/>
      <c r="F202" s="79"/>
      <c r="G202" s="79"/>
      <c r="H202" s="79"/>
      <c r="I202" s="79"/>
      <c r="J202" s="79"/>
      <c r="K202" s="79"/>
      <c r="L202" s="79"/>
      <c r="M202" s="79"/>
      <c r="N202" s="79"/>
      <c r="O202" s="79"/>
      <c r="P202" s="79"/>
      <c r="Q202" s="79"/>
      <c r="R202" s="79"/>
      <c r="S202" s="79"/>
      <c r="T202" s="139"/>
      <c r="U202" s="139"/>
      <c r="V202" s="139"/>
      <c r="W202" s="139"/>
      <c r="X202" s="139"/>
      <c r="Y202" s="139"/>
      <c r="Z202" s="139"/>
      <c r="AA202" s="139"/>
      <c r="AB202" s="139"/>
      <c r="AC202" s="139"/>
      <c r="AD202" s="139"/>
      <c r="AE202" s="139"/>
      <c r="AF202" s="139"/>
      <c r="AG202" s="139"/>
      <c r="AH202" s="139"/>
      <c r="AI202" s="139"/>
      <c r="AJ202" s="140"/>
    </row>
    <row r="203" spans="1:36" ht="13">
      <c r="A203" s="79"/>
      <c r="B203" s="79"/>
      <c r="C203" s="79"/>
      <c r="D203" s="79"/>
      <c r="E203" s="79"/>
      <c r="F203" s="79"/>
      <c r="G203" s="79"/>
      <c r="H203" s="79"/>
      <c r="I203" s="79"/>
      <c r="J203" s="79"/>
      <c r="K203" s="79"/>
      <c r="L203" s="79"/>
      <c r="M203" s="79"/>
      <c r="N203" s="79"/>
      <c r="O203" s="79"/>
      <c r="P203" s="79"/>
      <c r="Q203" s="79"/>
      <c r="R203" s="79"/>
      <c r="S203" s="79"/>
      <c r="T203" s="139"/>
      <c r="U203" s="139"/>
      <c r="V203" s="139"/>
      <c r="W203" s="139"/>
      <c r="X203" s="139"/>
      <c r="Y203" s="139"/>
      <c r="Z203" s="139"/>
      <c r="AA203" s="139"/>
      <c r="AB203" s="139"/>
      <c r="AC203" s="139"/>
      <c r="AD203" s="139"/>
      <c r="AE203" s="139"/>
      <c r="AF203" s="139"/>
      <c r="AG203" s="139"/>
      <c r="AH203" s="139"/>
      <c r="AI203" s="139"/>
      <c r="AJ203" s="140"/>
    </row>
    <row r="204" spans="1:36" ht="13">
      <c r="A204" s="79"/>
      <c r="B204" s="79"/>
      <c r="C204" s="79"/>
      <c r="D204" s="79"/>
      <c r="E204" s="79"/>
      <c r="F204" s="79"/>
      <c r="G204" s="79"/>
      <c r="H204" s="79"/>
      <c r="I204" s="79"/>
      <c r="J204" s="79"/>
      <c r="K204" s="79"/>
      <c r="L204" s="79"/>
      <c r="M204" s="79"/>
      <c r="N204" s="79"/>
      <c r="O204" s="79"/>
      <c r="P204" s="79"/>
      <c r="Q204" s="79"/>
      <c r="R204" s="79"/>
      <c r="S204" s="79"/>
      <c r="T204" s="139"/>
      <c r="U204" s="139"/>
      <c r="V204" s="139"/>
      <c r="W204" s="139"/>
      <c r="X204" s="139"/>
      <c r="Y204" s="139"/>
      <c r="Z204" s="139"/>
      <c r="AA204" s="139"/>
      <c r="AB204" s="139"/>
      <c r="AC204" s="139"/>
      <c r="AD204" s="139"/>
      <c r="AE204" s="139"/>
      <c r="AF204" s="139"/>
      <c r="AG204" s="139"/>
      <c r="AH204" s="139"/>
      <c r="AI204" s="139"/>
      <c r="AJ204" s="140"/>
    </row>
    <row r="205" spans="1:36" ht="13">
      <c r="A205" s="79"/>
      <c r="B205" s="79"/>
      <c r="C205" s="79"/>
      <c r="D205" s="79"/>
      <c r="E205" s="79"/>
      <c r="F205" s="79"/>
      <c r="G205" s="79"/>
      <c r="H205" s="79"/>
      <c r="I205" s="79"/>
      <c r="J205" s="79"/>
      <c r="K205" s="79"/>
      <c r="L205" s="79"/>
      <c r="M205" s="79"/>
      <c r="N205" s="79"/>
      <c r="O205" s="79"/>
      <c r="P205" s="79"/>
      <c r="Q205" s="79"/>
      <c r="R205" s="79"/>
      <c r="S205" s="79"/>
      <c r="T205" s="139"/>
      <c r="U205" s="139"/>
      <c r="V205" s="139"/>
      <c r="W205" s="139"/>
      <c r="X205" s="139"/>
      <c r="Y205" s="139"/>
      <c r="Z205" s="139"/>
      <c r="AA205" s="139"/>
      <c r="AB205" s="139"/>
      <c r="AC205" s="139"/>
      <c r="AD205" s="139"/>
      <c r="AE205" s="139"/>
      <c r="AF205" s="139"/>
      <c r="AG205" s="139"/>
      <c r="AH205" s="139"/>
      <c r="AI205" s="139"/>
      <c r="AJ205" s="140"/>
    </row>
    <row r="206" spans="1:36" ht="13">
      <c r="A206" s="79"/>
      <c r="B206" s="79"/>
      <c r="C206" s="79"/>
      <c r="D206" s="79"/>
      <c r="E206" s="79"/>
      <c r="F206" s="79"/>
      <c r="G206" s="79"/>
      <c r="H206" s="79"/>
      <c r="I206" s="79"/>
      <c r="J206" s="79"/>
      <c r="K206" s="79"/>
      <c r="L206" s="79"/>
      <c r="M206" s="79"/>
      <c r="N206" s="79"/>
      <c r="O206" s="79"/>
      <c r="P206" s="79"/>
      <c r="Q206" s="79"/>
      <c r="R206" s="79"/>
      <c r="S206" s="79"/>
      <c r="T206" s="139"/>
      <c r="U206" s="139"/>
      <c r="V206" s="139"/>
      <c r="W206" s="139"/>
      <c r="X206" s="139"/>
      <c r="Y206" s="139"/>
      <c r="Z206" s="139"/>
      <c r="AA206" s="139"/>
      <c r="AB206" s="139"/>
      <c r="AC206" s="139"/>
      <c r="AD206" s="139"/>
      <c r="AE206" s="139"/>
      <c r="AF206" s="139"/>
      <c r="AG206" s="139"/>
      <c r="AH206" s="139"/>
      <c r="AI206" s="139"/>
      <c r="AJ206" s="140"/>
    </row>
    <row r="207" spans="1:36" ht="13">
      <c r="A207" s="79"/>
      <c r="B207" s="79"/>
      <c r="C207" s="79"/>
      <c r="D207" s="79"/>
      <c r="E207" s="79"/>
      <c r="F207" s="79"/>
      <c r="G207" s="79"/>
      <c r="H207" s="79"/>
      <c r="I207" s="79"/>
      <c r="J207" s="79"/>
      <c r="K207" s="79"/>
      <c r="L207" s="79"/>
      <c r="M207" s="79"/>
      <c r="N207" s="79"/>
      <c r="O207" s="79"/>
      <c r="P207" s="79"/>
      <c r="Q207" s="79"/>
      <c r="R207" s="79"/>
      <c r="S207" s="79"/>
      <c r="T207" s="139"/>
      <c r="U207" s="139"/>
      <c r="V207" s="139"/>
      <c r="W207" s="139"/>
      <c r="X207" s="139"/>
      <c r="Y207" s="139"/>
      <c r="Z207" s="139"/>
      <c r="AA207" s="139"/>
      <c r="AB207" s="139"/>
      <c r="AC207" s="139"/>
      <c r="AD207" s="139"/>
      <c r="AE207" s="139"/>
      <c r="AF207" s="139"/>
      <c r="AG207" s="139"/>
      <c r="AH207" s="139"/>
      <c r="AI207" s="139"/>
      <c r="AJ207" s="140"/>
    </row>
    <row r="208" spans="1:36" ht="13">
      <c r="A208" s="79"/>
      <c r="B208" s="79"/>
      <c r="C208" s="79"/>
      <c r="D208" s="79"/>
      <c r="E208" s="79"/>
      <c r="F208" s="79"/>
      <c r="G208" s="79"/>
      <c r="H208" s="79"/>
      <c r="I208" s="79"/>
      <c r="J208" s="79"/>
      <c r="K208" s="79"/>
      <c r="L208" s="79"/>
      <c r="M208" s="79"/>
      <c r="N208" s="79"/>
      <c r="O208" s="79"/>
      <c r="P208" s="79"/>
      <c r="Q208" s="79"/>
      <c r="R208" s="79"/>
      <c r="S208" s="79"/>
      <c r="T208" s="139"/>
      <c r="U208" s="139"/>
      <c r="V208" s="139"/>
      <c r="W208" s="139"/>
      <c r="X208" s="139"/>
      <c r="Y208" s="139"/>
      <c r="Z208" s="139"/>
      <c r="AA208" s="139"/>
      <c r="AB208" s="139"/>
      <c r="AC208" s="139"/>
      <c r="AD208" s="139"/>
      <c r="AE208" s="139"/>
      <c r="AF208" s="139"/>
      <c r="AG208" s="139"/>
      <c r="AH208" s="139"/>
      <c r="AI208" s="139"/>
      <c r="AJ208" s="140"/>
    </row>
    <row r="209" spans="1:36" ht="13">
      <c r="A209" s="79"/>
      <c r="B209" s="79"/>
      <c r="C209" s="79"/>
      <c r="D209" s="79"/>
      <c r="E209" s="79"/>
      <c r="F209" s="79"/>
      <c r="G209" s="79"/>
      <c r="H209" s="79"/>
      <c r="I209" s="79"/>
      <c r="J209" s="79"/>
      <c r="K209" s="79"/>
      <c r="L209" s="79"/>
      <c r="M209" s="79"/>
      <c r="N209" s="79"/>
      <c r="O209" s="79"/>
      <c r="P209" s="79"/>
      <c r="Q209" s="79"/>
      <c r="R209" s="79"/>
      <c r="S209" s="79"/>
      <c r="T209" s="139"/>
      <c r="U209" s="139"/>
      <c r="V209" s="139"/>
      <c r="W209" s="139"/>
      <c r="X209" s="139"/>
      <c r="Y209" s="139"/>
      <c r="Z209" s="139"/>
      <c r="AA209" s="139"/>
      <c r="AB209" s="139"/>
      <c r="AC209" s="139"/>
      <c r="AD209" s="139"/>
      <c r="AE209" s="139"/>
      <c r="AF209" s="139"/>
      <c r="AG209" s="139"/>
      <c r="AH209" s="139"/>
      <c r="AI209" s="139"/>
      <c r="AJ209" s="140"/>
    </row>
    <row r="210" spans="1:36" ht="13">
      <c r="A210" s="79"/>
      <c r="B210" s="79"/>
      <c r="C210" s="79"/>
      <c r="D210" s="79"/>
      <c r="E210" s="79"/>
      <c r="F210" s="79"/>
      <c r="G210" s="79"/>
      <c r="H210" s="79"/>
      <c r="I210" s="79"/>
      <c r="J210" s="79"/>
      <c r="K210" s="79"/>
      <c r="L210" s="79"/>
      <c r="M210" s="79"/>
      <c r="N210" s="79"/>
      <c r="O210" s="79"/>
      <c r="P210" s="79"/>
      <c r="Q210" s="79"/>
      <c r="R210" s="79"/>
      <c r="S210" s="79"/>
      <c r="T210" s="139"/>
      <c r="U210" s="139"/>
      <c r="V210" s="139"/>
      <c r="W210" s="139"/>
      <c r="X210" s="139"/>
      <c r="Y210" s="139"/>
      <c r="Z210" s="139"/>
      <c r="AA210" s="139"/>
      <c r="AB210" s="139"/>
      <c r="AC210" s="139"/>
      <c r="AD210" s="139"/>
      <c r="AE210" s="139"/>
      <c r="AF210" s="139"/>
      <c r="AG210" s="139"/>
      <c r="AH210" s="139"/>
      <c r="AI210" s="139"/>
      <c r="AJ210" s="140"/>
    </row>
    <row r="211" spans="1:36" ht="13">
      <c r="A211" s="79"/>
      <c r="B211" s="79"/>
      <c r="C211" s="79"/>
      <c r="D211" s="79"/>
      <c r="E211" s="79"/>
      <c r="F211" s="79"/>
      <c r="G211" s="79"/>
      <c r="H211" s="79"/>
      <c r="I211" s="79"/>
      <c r="J211" s="79"/>
      <c r="K211" s="79"/>
      <c r="L211" s="79"/>
      <c r="M211" s="79"/>
      <c r="N211" s="79"/>
      <c r="O211" s="79"/>
      <c r="P211" s="79"/>
      <c r="Q211" s="79"/>
      <c r="R211" s="79"/>
      <c r="S211" s="79"/>
      <c r="T211" s="139"/>
      <c r="U211" s="139"/>
      <c r="V211" s="139"/>
      <c r="W211" s="139"/>
      <c r="X211" s="139"/>
      <c r="Y211" s="139"/>
      <c r="Z211" s="139"/>
      <c r="AA211" s="139"/>
      <c r="AB211" s="139"/>
      <c r="AC211" s="139"/>
      <c r="AD211" s="139"/>
      <c r="AE211" s="139"/>
      <c r="AF211" s="139"/>
      <c r="AG211" s="139"/>
      <c r="AH211" s="139"/>
      <c r="AI211" s="139"/>
      <c r="AJ211" s="140"/>
    </row>
    <row r="212" spans="1:36" ht="13">
      <c r="A212" s="79"/>
      <c r="B212" s="79"/>
      <c r="C212" s="79"/>
      <c r="D212" s="79"/>
      <c r="E212" s="79"/>
      <c r="F212" s="79"/>
      <c r="G212" s="79"/>
      <c r="H212" s="79"/>
      <c r="I212" s="79"/>
      <c r="J212" s="79"/>
      <c r="K212" s="79"/>
      <c r="L212" s="79"/>
      <c r="M212" s="79"/>
      <c r="N212" s="79"/>
      <c r="O212" s="79"/>
      <c r="P212" s="79"/>
      <c r="Q212" s="79"/>
      <c r="R212" s="79"/>
      <c r="S212" s="79"/>
      <c r="T212" s="139"/>
      <c r="U212" s="139"/>
      <c r="V212" s="139"/>
      <c r="W212" s="139"/>
      <c r="X212" s="139"/>
      <c r="Y212" s="139"/>
      <c r="Z212" s="139"/>
      <c r="AA212" s="139"/>
      <c r="AB212" s="139"/>
      <c r="AC212" s="139"/>
      <c r="AD212" s="139"/>
      <c r="AE212" s="139"/>
      <c r="AF212" s="139"/>
      <c r="AG212" s="139"/>
      <c r="AH212" s="139"/>
      <c r="AI212" s="139"/>
      <c r="AJ212" s="140"/>
    </row>
    <row r="213" spans="1:36" ht="13">
      <c r="A213" s="79"/>
      <c r="B213" s="79"/>
      <c r="C213" s="79"/>
      <c r="D213" s="79"/>
      <c r="E213" s="79"/>
      <c r="F213" s="79"/>
      <c r="G213" s="79"/>
      <c r="H213" s="79"/>
      <c r="I213" s="79"/>
      <c r="J213" s="79"/>
      <c r="K213" s="79"/>
      <c r="L213" s="79"/>
      <c r="M213" s="79"/>
      <c r="N213" s="79"/>
      <c r="O213" s="79"/>
      <c r="P213" s="79"/>
      <c r="Q213" s="79"/>
      <c r="R213" s="79"/>
      <c r="S213" s="79"/>
      <c r="T213" s="139"/>
      <c r="U213" s="139"/>
      <c r="V213" s="139"/>
      <c r="W213" s="139"/>
      <c r="X213" s="139"/>
      <c r="Y213" s="139"/>
      <c r="Z213" s="139"/>
      <c r="AA213" s="139"/>
      <c r="AB213" s="139"/>
      <c r="AC213" s="139"/>
      <c r="AD213" s="139"/>
      <c r="AE213" s="139"/>
      <c r="AF213" s="139"/>
      <c r="AG213" s="139"/>
      <c r="AH213" s="139"/>
      <c r="AI213" s="139"/>
      <c r="AJ213" s="140"/>
    </row>
    <row r="214" spans="1:36" ht="13">
      <c r="A214" s="79"/>
      <c r="B214" s="79"/>
      <c r="C214" s="79"/>
      <c r="D214" s="79"/>
      <c r="E214" s="79"/>
      <c r="F214" s="79"/>
      <c r="G214" s="79"/>
      <c r="H214" s="79"/>
      <c r="I214" s="79"/>
      <c r="J214" s="79"/>
      <c r="K214" s="79"/>
      <c r="L214" s="79"/>
      <c r="M214" s="79"/>
      <c r="N214" s="79"/>
      <c r="O214" s="79"/>
      <c r="P214" s="79"/>
      <c r="Q214" s="79"/>
      <c r="R214" s="79"/>
      <c r="S214" s="79"/>
      <c r="T214" s="139"/>
      <c r="U214" s="139"/>
      <c r="V214" s="139"/>
      <c r="W214" s="139"/>
      <c r="X214" s="139"/>
      <c r="Y214" s="139"/>
      <c r="Z214" s="139"/>
      <c r="AA214" s="139"/>
      <c r="AB214" s="139"/>
      <c r="AC214" s="139"/>
      <c r="AD214" s="139"/>
      <c r="AE214" s="139"/>
      <c r="AF214" s="139"/>
      <c r="AG214" s="139"/>
      <c r="AH214" s="139"/>
      <c r="AI214" s="139"/>
      <c r="AJ214" s="140"/>
    </row>
    <row r="215" spans="1:36" ht="13">
      <c r="A215" s="79"/>
      <c r="B215" s="79"/>
      <c r="C215" s="79"/>
      <c r="D215" s="79"/>
      <c r="E215" s="79"/>
      <c r="F215" s="79"/>
      <c r="G215" s="79"/>
      <c r="H215" s="79"/>
      <c r="I215" s="79"/>
      <c r="J215" s="79"/>
      <c r="K215" s="79"/>
      <c r="L215" s="79"/>
      <c r="M215" s="79"/>
      <c r="N215" s="79"/>
      <c r="O215" s="79"/>
      <c r="P215" s="79"/>
      <c r="Q215" s="79"/>
      <c r="R215" s="79"/>
      <c r="S215" s="79"/>
      <c r="T215" s="139"/>
      <c r="U215" s="139"/>
      <c r="V215" s="139"/>
      <c r="W215" s="139"/>
      <c r="X215" s="139"/>
      <c r="Y215" s="139"/>
      <c r="Z215" s="139"/>
      <c r="AA215" s="139"/>
      <c r="AB215" s="139"/>
      <c r="AC215" s="139"/>
      <c r="AD215" s="139"/>
      <c r="AE215" s="139"/>
      <c r="AF215" s="139"/>
      <c r="AG215" s="139"/>
      <c r="AH215" s="139"/>
      <c r="AI215" s="139"/>
      <c r="AJ215" s="140"/>
    </row>
    <row r="216" spans="1:36" ht="13">
      <c r="A216" s="79"/>
      <c r="B216" s="79"/>
      <c r="C216" s="79"/>
      <c r="D216" s="79"/>
      <c r="E216" s="79"/>
      <c r="F216" s="79"/>
      <c r="G216" s="79"/>
      <c r="H216" s="79"/>
      <c r="I216" s="79"/>
      <c r="J216" s="79"/>
      <c r="K216" s="79"/>
      <c r="L216" s="79"/>
      <c r="M216" s="79"/>
      <c r="N216" s="79"/>
      <c r="O216" s="79"/>
      <c r="P216" s="79"/>
      <c r="Q216" s="79"/>
      <c r="R216" s="79"/>
      <c r="S216" s="79"/>
      <c r="T216" s="139"/>
      <c r="U216" s="139"/>
      <c r="V216" s="139"/>
      <c r="W216" s="139"/>
      <c r="X216" s="139"/>
      <c r="Y216" s="139"/>
      <c r="Z216" s="139"/>
      <c r="AA216" s="139"/>
      <c r="AB216" s="139"/>
      <c r="AC216" s="139"/>
      <c r="AD216" s="139"/>
      <c r="AE216" s="139"/>
      <c r="AF216" s="139"/>
      <c r="AG216" s="139"/>
      <c r="AH216" s="139"/>
      <c r="AI216" s="139"/>
      <c r="AJ216" s="140"/>
    </row>
    <row r="217" spans="1:36" ht="13">
      <c r="A217" s="79"/>
      <c r="B217" s="79"/>
      <c r="C217" s="79"/>
      <c r="D217" s="79"/>
      <c r="E217" s="79"/>
      <c r="F217" s="79"/>
      <c r="G217" s="79"/>
      <c r="H217" s="79"/>
      <c r="I217" s="79"/>
      <c r="J217" s="79"/>
      <c r="K217" s="79"/>
      <c r="L217" s="79"/>
      <c r="M217" s="79"/>
      <c r="N217" s="79"/>
      <c r="O217" s="79"/>
      <c r="P217" s="79"/>
      <c r="Q217" s="79"/>
      <c r="R217" s="79"/>
      <c r="S217" s="79"/>
      <c r="T217" s="139"/>
      <c r="U217" s="139"/>
      <c r="V217" s="139"/>
      <c r="W217" s="139"/>
      <c r="X217" s="139"/>
      <c r="Y217" s="139"/>
      <c r="Z217" s="139"/>
      <c r="AA217" s="139"/>
      <c r="AB217" s="139"/>
      <c r="AC217" s="139"/>
      <c r="AD217" s="139"/>
      <c r="AE217" s="139"/>
      <c r="AF217" s="139"/>
      <c r="AG217" s="139"/>
      <c r="AH217" s="139"/>
      <c r="AI217" s="139"/>
      <c r="AJ217" s="140"/>
    </row>
    <row r="218" spans="1:36" ht="13">
      <c r="A218" s="79"/>
      <c r="B218" s="79"/>
      <c r="C218" s="79"/>
      <c r="D218" s="136"/>
      <c r="E218" s="80"/>
      <c r="F218" s="81"/>
      <c r="G218" s="81"/>
      <c r="H218" s="81"/>
      <c r="I218" s="81"/>
      <c r="J218" s="81"/>
      <c r="K218" s="81"/>
      <c r="L218" s="81"/>
      <c r="M218" s="81"/>
      <c r="N218" s="81"/>
      <c r="O218" s="137"/>
      <c r="Q218" s="138"/>
      <c r="R218" s="138"/>
      <c r="S218" s="138"/>
      <c r="T218" s="139"/>
      <c r="U218" s="139"/>
      <c r="V218" s="139"/>
      <c r="W218" s="139"/>
      <c r="X218" s="139"/>
      <c r="Y218" s="139"/>
      <c r="Z218" s="139"/>
      <c r="AA218" s="139"/>
      <c r="AB218" s="139"/>
      <c r="AC218" s="139"/>
      <c r="AD218" s="139"/>
      <c r="AE218" s="139"/>
      <c r="AF218" s="139"/>
      <c r="AG218" s="139"/>
      <c r="AH218" s="139"/>
      <c r="AI218" s="139"/>
      <c r="AJ218" s="78"/>
    </row>
    <row r="219" spans="1:36" ht="13">
      <c r="A219" s="79"/>
      <c r="B219" s="79"/>
      <c r="C219" s="79"/>
      <c r="D219" s="136"/>
      <c r="E219" s="80"/>
      <c r="F219" s="81"/>
      <c r="G219" s="81"/>
      <c r="H219" s="81"/>
      <c r="I219" s="81"/>
      <c r="J219" s="81"/>
      <c r="K219" s="81"/>
      <c r="L219" s="81"/>
      <c r="M219" s="81"/>
      <c r="N219" s="81"/>
      <c r="O219" s="137"/>
      <c r="P219" s="138"/>
      <c r="Q219" s="138"/>
      <c r="R219" s="138"/>
      <c r="S219" s="138"/>
      <c r="T219" s="139"/>
      <c r="U219" s="139"/>
      <c r="V219" s="139"/>
      <c r="W219" s="139"/>
      <c r="X219" s="139"/>
      <c r="Y219" s="139"/>
      <c r="Z219" s="139"/>
      <c r="AA219" s="139"/>
      <c r="AB219" s="139"/>
      <c r="AC219" s="139"/>
      <c r="AD219" s="139"/>
      <c r="AE219" s="139"/>
      <c r="AF219" s="139"/>
      <c r="AG219" s="139"/>
      <c r="AH219" s="139"/>
      <c r="AI219" s="139"/>
      <c r="AJ219" s="78"/>
    </row>
    <row r="220" spans="1:36" ht="13">
      <c r="A220" s="79"/>
      <c r="B220" s="79"/>
      <c r="C220" s="79"/>
      <c r="D220" s="136"/>
      <c r="E220" s="80"/>
      <c r="F220" s="81"/>
      <c r="G220" s="81"/>
      <c r="H220" s="81"/>
      <c r="I220" s="81"/>
      <c r="J220" s="81"/>
      <c r="K220" s="81"/>
      <c r="L220" s="81"/>
      <c r="M220" s="81"/>
      <c r="N220" s="81"/>
      <c r="O220" s="137"/>
      <c r="P220" s="138"/>
      <c r="Q220" s="138"/>
      <c r="R220" s="138"/>
      <c r="S220" s="138"/>
      <c r="T220" s="139"/>
      <c r="U220" s="139"/>
      <c r="V220" s="139"/>
      <c r="W220" s="139"/>
      <c r="X220" s="139"/>
      <c r="Y220" s="139"/>
      <c r="Z220" s="139"/>
      <c r="AA220" s="139"/>
      <c r="AB220" s="139"/>
      <c r="AC220" s="139"/>
      <c r="AD220" s="139"/>
      <c r="AE220" s="139"/>
      <c r="AF220" s="139"/>
      <c r="AG220" s="139"/>
      <c r="AH220" s="139"/>
      <c r="AI220" s="139"/>
      <c r="AJ220" s="78"/>
    </row>
    <row r="221" spans="1:36" ht="13">
      <c r="A221" s="79"/>
      <c r="B221" s="79"/>
      <c r="C221" s="79"/>
      <c r="D221" s="136"/>
      <c r="E221" s="80"/>
      <c r="F221" s="81"/>
      <c r="G221" s="81"/>
      <c r="H221" s="81"/>
      <c r="I221" s="81"/>
      <c r="J221" s="81"/>
      <c r="K221" s="81"/>
      <c r="L221" s="81"/>
      <c r="M221" s="81"/>
      <c r="N221" s="81"/>
      <c r="O221" s="137"/>
      <c r="P221" s="138"/>
      <c r="Q221" s="138"/>
      <c r="R221" s="138"/>
      <c r="S221" s="138"/>
      <c r="T221" s="139"/>
      <c r="U221" s="139"/>
      <c r="V221" s="139"/>
      <c r="W221" s="139"/>
      <c r="X221" s="139"/>
      <c r="Y221" s="139"/>
      <c r="Z221" s="139"/>
      <c r="AA221" s="139"/>
      <c r="AB221" s="139"/>
      <c r="AC221" s="139"/>
      <c r="AD221" s="139"/>
      <c r="AE221" s="139"/>
      <c r="AF221" s="139"/>
      <c r="AG221" s="139"/>
      <c r="AH221" s="139"/>
      <c r="AI221" s="139"/>
      <c r="AJ221" s="78"/>
    </row>
    <row r="222" spans="1:36" ht="13">
      <c r="A222" s="79"/>
      <c r="B222" s="79"/>
      <c r="C222" s="79"/>
      <c r="D222" s="136"/>
      <c r="E222" s="80"/>
      <c r="F222" s="81"/>
      <c r="G222" s="81"/>
      <c r="H222" s="81"/>
      <c r="I222" s="81"/>
      <c r="J222" s="81"/>
      <c r="K222" s="81"/>
      <c r="L222" s="81"/>
      <c r="M222" s="81"/>
      <c r="N222" s="81"/>
      <c r="O222" s="137"/>
      <c r="P222" s="138"/>
      <c r="Q222" s="138"/>
      <c r="R222" s="138"/>
      <c r="S222" s="138"/>
      <c r="T222" s="139"/>
      <c r="U222" s="139"/>
      <c r="V222" s="139"/>
      <c r="W222" s="139"/>
      <c r="X222" s="139"/>
      <c r="Y222" s="139"/>
      <c r="Z222" s="139"/>
      <c r="AA222" s="139"/>
      <c r="AB222" s="139"/>
      <c r="AC222" s="139"/>
      <c r="AD222" s="139"/>
      <c r="AE222" s="139"/>
      <c r="AF222" s="139"/>
      <c r="AG222" s="139"/>
      <c r="AH222" s="139"/>
      <c r="AI222" s="139"/>
      <c r="AJ222" s="78"/>
    </row>
    <row r="223" spans="1:36" ht="13">
      <c r="A223" s="79"/>
      <c r="B223" s="79"/>
      <c r="C223" s="79"/>
      <c r="D223" s="136"/>
      <c r="E223" s="80"/>
      <c r="F223" s="81"/>
      <c r="G223" s="81"/>
      <c r="H223" s="81"/>
      <c r="I223" s="81"/>
      <c r="J223" s="81"/>
      <c r="K223" s="81"/>
      <c r="L223" s="81"/>
      <c r="M223" s="81"/>
      <c r="N223" s="81"/>
      <c r="O223" s="137"/>
      <c r="P223" s="138"/>
      <c r="Q223" s="138"/>
      <c r="R223" s="138"/>
      <c r="S223" s="138"/>
      <c r="T223" s="139"/>
      <c r="U223" s="139"/>
      <c r="V223" s="139"/>
      <c r="W223" s="139"/>
      <c r="X223" s="139"/>
      <c r="Y223" s="139"/>
      <c r="Z223" s="139"/>
      <c r="AA223" s="139"/>
      <c r="AB223" s="139"/>
      <c r="AC223" s="139"/>
      <c r="AD223" s="139"/>
      <c r="AE223" s="139"/>
      <c r="AF223" s="139"/>
      <c r="AG223" s="139"/>
      <c r="AH223" s="139"/>
      <c r="AI223" s="139"/>
      <c r="AJ223" s="78"/>
    </row>
    <row r="224" spans="1:36" ht="13">
      <c r="A224" s="79"/>
      <c r="B224" s="79"/>
      <c r="C224" s="79"/>
      <c r="D224" s="136"/>
      <c r="E224" s="80"/>
      <c r="F224" s="81"/>
      <c r="G224" s="81"/>
      <c r="H224" s="81"/>
      <c r="I224" s="81"/>
      <c r="J224" s="81"/>
      <c r="K224" s="81"/>
      <c r="L224" s="81"/>
      <c r="M224" s="81"/>
      <c r="N224" s="81"/>
      <c r="O224" s="137"/>
      <c r="P224" s="138"/>
      <c r="Q224" s="138"/>
      <c r="R224" s="138"/>
      <c r="S224" s="138"/>
      <c r="T224" s="139"/>
      <c r="U224" s="139"/>
      <c r="V224" s="139"/>
      <c r="W224" s="139"/>
      <c r="X224" s="139"/>
      <c r="Y224" s="139"/>
      <c r="Z224" s="139"/>
      <c r="AA224" s="139"/>
      <c r="AB224" s="139"/>
      <c r="AC224" s="139"/>
      <c r="AD224" s="139"/>
      <c r="AE224" s="139"/>
      <c r="AF224" s="139"/>
      <c r="AG224" s="139"/>
      <c r="AH224" s="139"/>
      <c r="AI224" s="139"/>
      <c r="AJ224" s="78"/>
    </row>
    <row r="225" spans="1:36" ht="13">
      <c r="A225" s="79"/>
      <c r="B225" s="79"/>
      <c r="C225" s="79"/>
      <c r="D225" s="136"/>
      <c r="E225" s="80"/>
      <c r="F225" s="81"/>
      <c r="G225" s="81"/>
      <c r="H225" s="81"/>
      <c r="I225" s="81"/>
      <c r="J225" s="81"/>
      <c r="K225" s="81"/>
      <c r="L225" s="81"/>
      <c r="M225" s="81"/>
      <c r="N225" s="81"/>
      <c r="O225" s="137"/>
      <c r="P225" s="138"/>
      <c r="Q225" s="138"/>
      <c r="R225" s="138"/>
      <c r="S225" s="138"/>
      <c r="T225" s="139"/>
      <c r="U225" s="139"/>
      <c r="V225" s="139"/>
      <c r="W225" s="139"/>
      <c r="X225" s="139"/>
      <c r="Y225" s="139"/>
      <c r="Z225" s="139"/>
      <c r="AA225" s="139"/>
      <c r="AB225" s="139"/>
      <c r="AC225" s="139"/>
      <c r="AD225" s="139"/>
      <c r="AE225" s="139"/>
      <c r="AF225" s="139"/>
      <c r="AG225" s="139"/>
      <c r="AH225" s="139"/>
      <c r="AI225" s="139"/>
      <c r="AJ225" s="78"/>
    </row>
    <row r="226" spans="1:36" ht="13">
      <c r="A226" s="79"/>
      <c r="B226" s="79"/>
      <c r="C226" s="79"/>
      <c r="D226" s="136"/>
      <c r="E226" s="80"/>
      <c r="F226" s="81"/>
      <c r="G226" s="81"/>
      <c r="H226" s="81"/>
      <c r="I226" s="81"/>
      <c r="J226" s="81"/>
      <c r="K226" s="81"/>
      <c r="L226" s="81"/>
      <c r="M226" s="81"/>
      <c r="N226" s="81"/>
      <c r="O226" s="137"/>
      <c r="P226" s="138"/>
      <c r="Q226" s="138"/>
      <c r="R226" s="138"/>
      <c r="S226" s="138"/>
      <c r="T226" s="139"/>
      <c r="U226" s="139"/>
      <c r="V226" s="139"/>
      <c r="W226" s="139"/>
      <c r="X226" s="139"/>
      <c r="Y226" s="139"/>
      <c r="Z226" s="139"/>
      <c r="AA226" s="139"/>
      <c r="AB226" s="139"/>
      <c r="AC226" s="139"/>
      <c r="AD226" s="139"/>
      <c r="AE226" s="139"/>
      <c r="AF226" s="139"/>
      <c r="AG226" s="139"/>
      <c r="AH226" s="139"/>
      <c r="AI226" s="139"/>
      <c r="AJ226" s="78"/>
    </row>
    <row r="227" spans="1:36" ht="13">
      <c r="A227" s="79"/>
      <c r="B227" s="79"/>
      <c r="C227" s="79"/>
      <c r="D227" s="136"/>
      <c r="E227" s="80"/>
      <c r="F227" s="81"/>
      <c r="G227" s="81"/>
      <c r="I227" s="81"/>
      <c r="J227" s="81"/>
      <c r="K227" s="81"/>
      <c r="L227" s="81"/>
      <c r="M227" s="81"/>
      <c r="N227" s="81"/>
      <c r="O227" s="137"/>
      <c r="P227" s="138"/>
      <c r="Q227" s="138"/>
      <c r="R227" s="138"/>
      <c r="S227" s="138"/>
      <c r="T227" s="139"/>
      <c r="U227" s="139"/>
      <c r="V227" s="139"/>
      <c r="W227" s="139"/>
      <c r="X227" s="139"/>
      <c r="Y227" s="139"/>
      <c r="Z227" s="139"/>
      <c r="AA227" s="139"/>
      <c r="AB227" s="139"/>
      <c r="AC227" s="139"/>
      <c r="AD227" s="139"/>
      <c r="AE227" s="139"/>
      <c r="AF227" s="139"/>
      <c r="AG227" s="139"/>
      <c r="AH227" s="139"/>
      <c r="AI227" s="139"/>
      <c r="AJ227" s="78"/>
    </row>
    <row r="228" spans="1:36" ht="13">
      <c r="A228" s="79"/>
      <c r="B228" s="79"/>
      <c r="C228" s="79"/>
      <c r="D228" s="136"/>
      <c r="E228" s="80"/>
      <c r="F228" s="81"/>
      <c r="G228" s="81"/>
      <c r="I228" s="81"/>
      <c r="J228" s="81"/>
      <c r="K228" s="81"/>
      <c r="L228" s="81"/>
      <c r="M228" s="81"/>
      <c r="N228" s="81"/>
      <c r="O228" s="137"/>
      <c r="P228" s="138"/>
      <c r="Q228" s="138"/>
      <c r="R228" s="138"/>
      <c r="S228" s="138"/>
      <c r="T228" s="139"/>
      <c r="U228" s="139"/>
      <c r="V228" s="139"/>
      <c r="W228" s="139"/>
      <c r="X228" s="139"/>
      <c r="Y228" s="139"/>
      <c r="Z228" s="139"/>
      <c r="AA228" s="139"/>
      <c r="AB228" s="139"/>
      <c r="AC228" s="139"/>
      <c r="AD228" s="139"/>
      <c r="AE228" s="139"/>
      <c r="AF228" s="139"/>
      <c r="AG228" s="139"/>
      <c r="AH228" s="139"/>
      <c r="AI228" s="139"/>
      <c r="AJ228" s="78"/>
    </row>
    <row r="229" spans="1:36" ht="13">
      <c r="A229" s="79"/>
      <c r="B229" s="79"/>
      <c r="C229" s="79"/>
      <c r="D229" s="136"/>
      <c r="E229" s="80"/>
      <c r="F229" s="81"/>
      <c r="G229" s="81"/>
      <c r="I229" s="81"/>
      <c r="J229" s="81"/>
      <c r="K229" s="81"/>
      <c r="L229" s="81"/>
      <c r="M229" s="81"/>
      <c r="N229" s="81"/>
      <c r="O229" s="137"/>
      <c r="P229" s="138"/>
      <c r="Q229" s="138"/>
      <c r="R229" s="138"/>
      <c r="S229" s="138"/>
      <c r="T229" s="139"/>
      <c r="U229" s="139"/>
      <c r="V229" s="139"/>
      <c r="W229" s="139"/>
      <c r="X229" s="139"/>
      <c r="Y229" s="139"/>
      <c r="Z229" s="139"/>
      <c r="AA229" s="139"/>
      <c r="AB229" s="139"/>
      <c r="AC229" s="139"/>
      <c r="AD229" s="139"/>
      <c r="AE229" s="139"/>
      <c r="AF229" s="139"/>
      <c r="AG229" s="139"/>
      <c r="AH229" s="139"/>
      <c r="AI229" s="139"/>
      <c r="AJ229" s="78"/>
    </row>
    <row r="230" spans="1:36" ht="13">
      <c r="A230" s="79"/>
      <c r="B230" s="79"/>
      <c r="C230" s="79"/>
      <c r="D230" s="136"/>
      <c r="E230" s="80"/>
      <c r="F230" s="81"/>
      <c r="G230" s="81"/>
      <c r="I230" s="81"/>
      <c r="J230" s="81"/>
      <c r="K230" s="81"/>
      <c r="L230" s="81"/>
      <c r="M230" s="81"/>
      <c r="N230" s="81"/>
      <c r="O230" s="137"/>
      <c r="P230" s="138"/>
      <c r="Q230" s="138"/>
      <c r="R230" s="138"/>
      <c r="S230" s="138"/>
      <c r="T230" s="139"/>
      <c r="U230" s="139"/>
      <c r="V230" s="139"/>
      <c r="W230" s="139"/>
      <c r="X230" s="139"/>
      <c r="Y230" s="139"/>
      <c r="Z230" s="139"/>
      <c r="AA230" s="139"/>
      <c r="AB230" s="139"/>
      <c r="AC230" s="139"/>
      <c r="AD230" s="139"/>
      <c r="AE230" s="139"/>
      <c r="AF230" s="139"/>
      <c r="AG230" s="139"/>
      <c r="AH230" s="139"/>
      <c r="AI230" s="139"/>
      <c r="AJ230" s="78"/>
    </row>
    <row r="231" spans="1:36" ht="13">
      <c r="A231" s="79"/>
      <c r="B231" s="79"/>
      <c r="C231" s="79"/>
      <c r="D231" s="136"/>
      <c r="E231" s="80"/>
      <c r="F231" s="81"/>
      <c r="G231" s="81"/>
      <c r="I231" s="81"/>
      <c r="J231" s="81"/>
      <c r="K231" s="81"/>
      <c r="L231" s="81"/>
      <c r="M231" s="81"/>
      <c r="N231" s="81"/>
      <c r="O231" s="137"/>
      <c r="P231" s="138"/>
      <c r="Q231" s="138"/>
      <c r="R231" s="138"/>
      <c r="S231" s="138"/>
      <c r="T231" s="139"/>
      <c r="U231" s="139"/>
      <c r="V231" s="139"/>
      <c r="W231" s="139"/>
      <c r="X231" s="139"/>
      <c r="Y231" s="139"/>
      <c r="Z231" s="139"/>
      <c r="AA231" s="139"/>
      <c r="AB231" s="139"/>
      <c r="AC231" s="139"/>
      <c r="AD231" s="139"/>
      <c r="AE231" s="139"/>
      <c r="AF231" s="139"/>
      <c r="AG231" s="139"/>
      <c r="AH231" s="139"/>
      <c r="AI231" s="139"/>
      <c r="AJ231" s="78"/>
    </row>
    <row r="232" spans="1:36" ht="13">
      <c r="A232" s="79"/>
      <c r="B232" s="79"/>
      <c r="C232" s="79"/>
      <c r="D232" s="136"/>
      <c r="E232" s="80"/>
      <c r="F232" s="81"/>
      <c r="G232" s="81"/>
      <c r="I232" s="81"/>
      <c r="J232" s="81"/>
      <c r="K232" s="81"/>
      <c r="L232" s="81"/>
      <c r="M232" s="81"/>
      <c r="N232" s="81"/>
      <c r="O232" s="137"/>
      <c r="P232" s="138"/>
      <c r="Q232" s="138"/>
      <c r="R232" s="138"/>
      <c r="S232" s="138"/>
      <c r="T232" s="139"/>
      <c r="U232" s="139"/>
      <c r="V232" s="139"/>
      <c r="W232" s="139"/>
      <c r="X232" s="139"/>
      <c r="Y232" s="139"/>
      <c r="Z232" s="139"/>
      <c r="AA232" s="139"/>
      <c r="AB232" s="139"/>
      <c r="AC232" s="139"/>
      <c r="AD232" s="139"/>
      <c r="AE232" s="139"/>
      <c r="AF232" s="139"/>
      <c r="AG232" s="139"/>
      <c r="AH232" s="139"/>
      <c r="AI232" s="139"/>
      <c r="AJ232" s="78"/>
    </row>
    <row r="233" spans="1:36" ht="13">
      <c r="A233" s="79"/>
      <c r="B233" s="79"/>
      <c r="C233" s="79"/>
      <c r="D233" s="136"/>
      <c r="E233" s="80"/>
      <c r="F233" s="81"/>
      <c r="G233" s="81"/>
      <c r="I233" s="81"/>
      <c r="J233" s="81"/>
      <c r="K233" s="81"/>
      <c r="L233" s="81"/>
      <c r="M233" s="81"/>
      <c r="N233" s="81"/>
      <c r="O233" s="137"/>
      <c r="P233" s="138"/>
      <c r="Q233" s="138"/>
      <c r="R233" s="138"/>
      <c r="S233" s="138"/>
      <c r="T233" s="139"/>
      <c r="U233" s="139"/>
      <c r="V233" s="139"/>
      <c r="W233" s="139"/>
      <c r="X233" s="139"/>
      <c r="Y233" s="139"/>
      <c r="Z233" s="139"/>
      <c r="AA233" s="139"/>
      <c r="AB233" s="139"/>
      <c r="AC233" s="139"/>
      <c r="AD233" s="139"/>
      <c r="AE233" s="139"/>
      <c r="AF233" s="139"/>
      <c r="AG233" s="139"/>
      <c r="AH233" s="139"/>
      <c r="AI233" s="139"/>
      <c r="AJ233" s="78"/>
    </row>
    <row r="234" spans="1:36" ht="13">
      <c r="A234" s="79"/>
      <c r="B234" s="79"/>
      <c r="C234" s="79"/>
      <c r="D234" s="136"/>
      <c r="E234" s="80"/>
      <c r="F234" s="81"/>
      <c r="G234" s="81"/>
      <c r="I234" s="81"/>
      <c r="J234" s="81"/>
      <c r="K234" s="81"/>
      <c r="L234" s="81"/>
      <c r="M234" s="81"/>
      <c r="N234" s="81"/>
      <c r="O234" s="137"/>
      <c r="P234" s="138"/>
      <c r="Q234" s="138"/>
      <c r="R234" s="138"/>
      <c r="S234" s="138"/>
      <c r="T234" s="139"/>
      <c r="U234" s="139"/>
      <c r="V234" s="139"/>
      <c r="W234" s="139"/>
      <c r="X234" s="139"/>
      <c r="Y234" s="139"/>
      <c r="Z234" s="139"/>
      <c r="AA234" s="139"/>
      <c r="AB234" s="139"/>
      <c r="AC234" s="139"/>
      <c r="AD234" s="139"/>
      <c r="AE234" s="139"/>
      <c r="AF234" s="139"/>
      <c r="AG234" s="139"/>
      <c r="AH234" s="139"/>
      <c r="AI234" s="139"/>
      <c r="AJ234" s="78"/>
    </row>
    <row r="235" spans="1:36" ht="13">
      <c r="A235" s="79"/>
      <c r="B235" s="79"/>
      <c r="C235" s="79"/>
      <c r="D235" s="136"/>
      <c r="E235" s="80"/>
      <c r="F235" s="81"/>
      <c r="G235" s="81"/>
      <c r="I235" s="81"/>
      <c r="J235" s="81"/>
      <c r="K235" s="81"/>
      <c r="L235" s="81"/>
      <c r="M235" s="81"/>
      <c r="N235" s="81"/>
      <c r="O235" s="137"/>
      <c r="P235" s="138"/>
      <c r="Q235" s="138"/>
      <c r="R235" s="138"/>
      <c r="S235" s="138"/>
      <c r="T235" s="139"/>
      <c r="U235" s="139"/>
      <c r="V235" s="139"/>
      <c r="W235" s="139"/>
      <c r="X235" s="139"/>
      <c r="Y235" s="139"/>
      <c r="Z235" s="139"/>
      <c r="AA235" s="139"/>
      <c r="AB235" s="139"/>
      <c r="AC235" s="139"/>
      <c r="AD235" s="139"/>
      <c r="AE235" s="139"/>
      <c r="AF235" s="139"/>
      <c r="AG235" s="139"/>
      <c r="AH235" s="139"/>
      <c r="AI235" s="139"/>
      <c r="AJ235" s="78"/>
    </row>
    <row r="236" spans="1:36" ht="13">
      <c r="A236" s="79"/>
      <c r="B236" s="79"/>
      <c r="C236" s="79"/>
      <c r="D236" s="136"/>
      <c r="E236" s="80"/>
      <c r="F236" s="81"/>
      <c r="G236" s="81"/>
      <c r="I236" s="81"/>
      <c r="J236" s="81"/>
      <c r="K236" s="81"/>
      <c r="L236" s="81"/>
      <c r="M236" s="81"/>
      <c r="N236" s="81"/>
      <c r="O236" s="137"/>
      <c r="P236" s="138"/>
      <c r="Q236" s="138"/>
      <c r="R236" s="138"/>
      <c r="S236" s="138"/>
      <c r="T236" s="139"/>
      <c r="U236" s="139"/>
      <c r="V236" s="139"/>
      <c r="W236" s="139"/>
      <c r="X236" s="139"/>
      <c r="Y236" s="139"/>
      <c r="Z236" s="139"/>
      <c r="AA236" s="139"/>
      <c r="AB236" s="139"/>
      <c r="AC236" s="139"/>
      <c r="AD236" s="139"/>
      <c r="AE236" s="139"/>
      <c r="AF236" s="139"/>
      <c r="AG236" s="139"/>
      <c r="AH236" s="139"/>
      <c r="AI236" s="139"/>
      <c r="AJ236" s="78"/>
    </row>
    <row r="237" spans="1:36" ht="13">
      <c r="A237" s="79"/>
      <c r="B237" s="79"/>
      <c r="C237" s="79"/>
      <c r="D237" s="136"/>
      <c r="E237" s="80"/>
      <c r="F237" s="81"/>
      <c r="G237" s="81"/>
      <c r="I237" s="81"/>
      <c r="J237" s="81"/>
      <c r="K237" s="81"/>
      <c r="L237" s="81"/>
      <c r="M237" s="81"/>
      <c r="N237" s="81"/>
      <c r="O237" s="137"/>
      <c r="P237" s="138"/>
      <c r="Q237" s="138"/>
      <c r="R237" s="138"/>
      <c r="S237" s="138"/>
      <c r="T237" s="139"/>
      <c r="U237" s="139"/>
      <c r="V237" s="139"/>
      <c r="W237" s="139"/>
      <c r="X237" s="139"/>
      <c r="Y237" s="139"/>
      <c r="Z237" s="139"/>
      <c r="AA237" s="139"/>
      <c r="AB237" s="139"/>
      <c r="AC237" s="139"/>
      <c r="AD237" s="139"/>
      <c r="AE237" s="139"/>
      <c r="AF237" s="139"/>
      <c r="AG237" s="139"/>
      <c r="AH237" s="139"/>
      <c r="AI237" s="139"/>
      <c r="AJ237" s="78"/>
    </row>
    <row r="238" spans="1:36" ht="13">
      <c r="A238" s="79"/>
      <c r="B238" s="79"/>
      <c r="C238" s="79"/>
      <c r="D238" s="136"/>
      <c r="E238" s="80"/>
      <c r="F238" s="81"/>
      <c r="G238" s="81"/>
      <c r="I238" s="81"/>
      <c r="J238" s="81"/>
      <c r="K238" s="81"/>
      <c r="L238" s="81"/>
      <c r="M238" s="81"/>
      <c r="N238" s="81"/>
      <c r="O238" s="137"/>
      <c r="P238" s="138"/>
      <c r="Q238" s="138"/>
      <c r="R238" s="138"/>
      <c r="S238" s="138"/>
      <c r="T238" s="139"/>
      <c r="U238" s="139"/>
      <c r="V238" s="139"/>
      <c r="W238" s="139"/>
      <c r="X238" s="139"/>
      <c r="Y238" s="139"/>
      <c r="Z238" s="139"/>
      <c r="AA238" s="139"/>
      <c r="AB238" s="139"/>
      <c r="AC238" s="139"/>
      <c r="AD238" s="139"/>
      <c r="AE238" s="139"/>
      <c r="AF238" s="139"/>
      <c r="AG238" s="139"/>
      <c r="AH238" s="139"/>
      <c r="AI238" s="139"/>
      <c r="AJ238" s="78"/>
    </row>
    <row r="239" spans="1:36" ht="13">
      <c r="A239" s="79"/>
      <c r="B239" s="79"/>
      <c r="C239" s="79"/>
      <c r="D239" s="136"/>
      <c r="E239" s="80"/>
      <c r="F239" s="81"/>
      <c r="G239" s="81"/>
      <c r="I239" s="81"/>
      <c r="J239" s="81"/>
      <c r="K239" s="81"/>
      <c r="L239" s="81"/>
      <c r="M239" s="81"/>
      <c r="N239" s="81"/>
      <c r="O239" s="137"/>
      <c r="P239" s="138"/>
      <c r="Q239" s="138"/>
      <c r="R239" s="138"/>
      <c r="S239" s="138"/>
      <c r="T239" s="139"/>
      <c r="U239" s="139"/>
      <c r="V239" s="139"/>
      <c r="W239" s="139"/>
      <c r="X239" s="139"/>
      <c r="Y239" s="139"/>
      <c r="Z239" s="139"/>
      <c r="AA239" s="139"/>
      <c r="AB239" s="139"/>
      <c r="AC239" s="139"/>
      <c r="AD239" s="139"/>
      <c r="AE239" s="139"/>
      <c r="AF239" s="139"/>
      <c r="AG239" s="139"/>
      <c r="AH239" s="139"/>
      <c r="AI239" s="139"/>
      <c r="AJ239" s="78"/>
    </row>
    <row r="240" spans="1:36" ht="13">
      <c r="A240" s="79"/>
      <c r="B240" s="79"/>
      <c r="C240" s="79"/>
      <c r="D240" s="136"/>
      <c r="E240" s="80"/>
      <c r="F240" s="81"/>
      <c r="G240" s="81"/>
      <c r="I240" s="81"/>
      <c r="J240" s="81"/>
      <c r="K240" s="81"/>
      <c r="L240" s="81"/>
      <c r="M240" s="81"/>
      <c r="N240" s="81"/>
      <c r="O240" s="137"/>
      <c r="P240" s="138"/>
      <c r="Q240" s="138"/>
      <c r="R240" s="138"/>
      <c r="S240" s="138"/>
      <c r="T240" s="139"/>
      <c r="U240" s="139"/>
      <c r="V240" s="139"/>
      <c r="W240" s="139"/>
      <c r="X240" s="139"/>
      <c r="Y240" s="139"/>
      <c r="Z240" s="139"/>
      <c r="AA240" s="139"/>
      <c r="AB240" s="139"/>
      <c r="AC240" s="139"/>
      <c r="AD240" s="139"/>
      <c r="AE240" s="139"/>
      <c r="AF240" s="139"/>
      <c r="AG240" s="139"/>
      <c r="AH240" s="139"/>
      <c r="AI240" s="139"/>
      <c r="AJ240" s="78"/>
    </row>
    <row r="241" spans="1:36" ht="13">
      <c r="A241" s="79"/>
      <c r="B241" s="79"/>
      <c r="C241" s="79"/>
      <c r="D241" s="136"/>
      <c r="E241" s="80"/>
      <c r="F241" s="81"/>
      <c r="G241" s="81"/>
      <c r="I241" s="81"/>
      <c r="J241" s="81"/>
      <c r="K241" s="81"/>
      <c r="L241" s="81"/>
      <c r="M241" s="81"/>
      <c r="N241" s="81"/>
      <c r="O241" s="137"/>
      <c r="P241" s="138"/>
      <c r="Q241" s="138"/>
      <c r="R241" s="138"/>
      <c r="S241" s="138"/>
      <c r="T241" s="139"/>
      <c r="U241" s="139"/>
      <c r="V241" s="139"/>
      <c r="W241" s="139"/>
      <c r="X241" s="139"/>
      <c r="Y241" s="139"/>
      <c r="Z241" s="139"/>
      <c r="AA241" s="139"/>
      <c r="AB241" s="139"/>
      <c r="AC241" s="139"/>
      <c r="AD241" s="139"/>
      <c r="AE241" s="139"/>
      <c r="AF241" s="139"/>
      <c r="AG241" s="139"/>
      <c r="AH241" s="139"/>
      <c r="AI241" s="139"/>
      <c r="AJ241" s="78"/>
    </row>
    <row r="242" spans="1:36" ht="13">
      <c r="A242" s="79"/>
      <c r="B242" s="79"/>
      <c r="C242" s="79"/>
      <c r="D242" s="136"/>
      <c r="E242" s="80"/>
      <c r="F242" s="81"/>
      <c r="G242" s="81"/>
      <c r="H242" s="81"/>
      <c r="I242" s="81"/>
      <c r="J242" s="81"/>
      <c r="K242" s="81"/>
      <c r="L242" s="81"/>
      <c r="M242" s="81"/>
      <c r="N242" s="81"/>
      <c r="O242" s="137"/>
      <c r="P242" s="138"/>
      <c r="Q242" s="138"/>
      <c r="R242" s="138"/>
      <c r="S242" s="138"/>
      <c r="T242" s="139"/>
      <c r="U242" s="139"/>
      <c r="V242" s="139"/>
      <c r="W242" s="139"/>
      <c r="X242" s="139"/>
      <c r="Y242" s="139"/>
      <c r="Z242" s="139"/>
      <c r="AA242" s="139"/>
      <c r="AB242" s="139"/>
      <c r="AC242" s="139"/>
      <c r="AD242" s="139"/>
      <c r="AE242" s="139"/>
      <c r="AF242" s="139"/>
      <c r="AG242" s="139"/>
      <c r="AH242" s="139"/>
      <c r="AI242" s="139"/>
      <c r="AJ242" s="78"/>
    </row>
    <row r="243" spans="1:36" ht="13">
      <c r="A243" s="79"/>
      <c r="B243" s="79"/>
      <c r="C243" s="79"/>
      <c r="D243" s="136"/>
      <c r="E243" s="80"/>
      <c r="F243" s="81"/>
      <c r="G243" s="81"/>
      <c r="H243" s="81"/>
      <c r="I243" s="81"/>
      <c r="J243" s="81"/>
      <c r="K243" s="81"/>
      <c r="L243" s="81"/>
      <c r="M243" s="81"/>
      <c r="N243" s="81"/>
      <c r="O243" s="137"/>
      <c r="P243" s="138"/>
      <c r="Q243" s="138"/>
      <c r="R243" s="138"/>
      <c r="S243" s="138"/>
      <c r="T243" s="139"/>
      <c r="U243" s="139"/>
      <c r="V243" s="139"/>
      <c r="W243" s="139"/>
      <c r="X243" s="139"/>
      <c r="Y243" s="139"/>
      <c r="Z243" s="139"/>
      <c r="AA243" s="139"/>
      <c r="AB243" s="139"/>
      <c r="AC243" s="139"/>
      <c r="AD243" s="139"/>
      <c r="AE243" s="139"/>
      <c r="AF243" s="139"/>
      <c r="AG243" s="139"/>
      <c r="AH243" s="139"/>
      <c r="AI243" s="139"/>
      <c r="AJ243" s="78"/>
    </row>
    <row r="244" spans="1:36" ht="13">
      <c r="A244" s="79"/>
      <c r="B244" s="79"/>
      <c r="C244" s="79"/>
      <c r="D244" s="136"/>
      <c r="E244" s="80"/>
      <c r="F244" s="81"/>
      <c r="G244" s="81"/>
      <c r="H244" s="81"/>
      <c r="I244" s="81"/>
      <c r="J244" s="81"/>
      <c r="K244" s="81"/>
      <c r="L244" s="81"/>
      <c r="M244" s="81"/>
      <c r="N244" s="81"/>
      <c r="O244" s="137"/>
      <c r="P244" s="138"/>
      <c r="Q244" s="138"/>
      <c r="R244" s="138"/>
      <c r="S244" s="138"/>
      <c r="T244" s="139"/>
      <c r="U244" s="139"/>
      <c r="V244" s="139"/>
      <c r="W244" s="139"/>
      <c r="X244" s="139"/>
      <c r="Y244" s="139"/>
      <c r="Z244" s="139"/>
      <c r="AA244" s="139"/>
      <c r="AB244" s="139"/>
      <c r="AC244" s="139"/>
      <c r="AD244" s="139"/>
      <c r="AE244" s="139"/>
      <c r="AF244" s="139"/>
      <c r="AG244" s="139"/>
      <c r="AH244" s="139"/>
      <c r="AI244" s="139"/>
      <c r="AJ244" s="78"/>
    </row>
    <row r="245" spans="1:36" ht="13">
      <c r="A245" s="79"/>
      <c r="B245" s="79"/>
      <c r="C245" s="79"/>
      <c r="D245" s="136"/>
      <c r="E245" s="80"/>
      <c r="F245" s="81"/>
      <c r="G245" s="81"/>
      <c r="H245" s="81"/>
      <c r="I245" s="81"/>
      <c r="J245" s="81"/>
      <c r="K245" s="81"/>
      <c r="L245" s="81"/>
      <c r="M245" s="81"/>
      <c r="N245" s="81"/>
      <c r="O245" s="137"/>
      <c r="P245" s="138"/>
      <c r="Q245" s="138"/>
      <c r="R245" s="138"/>
      <c r="S245" s="138"/>
      <c r="T245" s="139"/>
      <c r="U245" s="139"/>
      <c r="V245" s="139"/>
      <c r="W245" s="139"/>
      <c r="X245" s="139"/>
      <c r="Y245" s="139"/>
      <c r="Z245" s="139"/>
      <c r="AA245" s="139"/>
      <c r="AB245" s="139"/>
      <c r="AC245" s="139"/>
      <c r="AD245" s="139"/>
      <c r="AE245" s="139"/>
      <c r="AF245" s="139"/>
      <c r="AG245" s="139"/>
      <c r="AH245" s="139"/>
      <c r="AI245" s="139"/>
      <c r="AJ245" s="78"/>
    </row>
    <row r="246" spans="1:36" ht="13">
      <c r="A246" s="79"/>
      <c r="B246" s="79"/>
      <c r="C246" s="79"/>
      <c r="D246" s="136"/>
      <c r="E246" s="80"/>
      <c r="F246" s="81"/>
      <c r="G246" s="81"/>
      <c r="H246" s="81"/>
      <c r="I246" s="81"/>
      <c r="J246" s="81"/>
      <c r="K246" s="81"/>
      <c r="L246" s="81"/>
      <c r="M246" s="81"/>
      <c r="N246" s="81"/>
      <c r="O246" s="137"/>
      <c r="P246" s="138"/>
      <c r="Q246" s="138"/>
      <c r="R246" s="138"/>
      <c r="S246" s="138"/>
      <c r="T246" s="139"/>
      <c r="U246" s="139"/>
      <c r="V246" s="139"/>
      <c r="W246" s="139"/>
      <c r="X246" s="139"/>
      <c r="Y246" s="139"/>
      <c r="Z246" s="139"/>
      <c r="AA246" s="139"/>
      <c r="AB246" s="139"/>
      <c r="AC246" s="139"/>
      <c r="AD246" s="139"/>
      <c r="AE246" s="139"/>
      <c r="AF246" s="139"/>
      <c r="AG246" s="139"/>
      <c r="AH246" s="139"/>
      <c r="AI246" s="139"/>
      <c r="AJ246" s="78"/>
    </row>
    <row r="247" spans="1:36" ht="13">
      <c r="A247" s="79"/>
      <c r="B247" s="79"/>
      <c r="C247" s="79"/>
      <c r="D247" s="136"/>
      <c r="E247" s="80"/>
      <c r="F247" s="81"/>
      <c r="G247" s="81"/>
      <c r="H247" s="81"/>
      <c r="I247" s="81"/>
      <c r="J247" s="81"/>
      <c r="K247" s="81"/>
      <c r="L247" s="81"/>
      <c r="M247" s="81"/>
      <c r="N247" s="81"/>
      <c r="O247" s="137"/>
      <c r="P247" s="138"/>
      <c r="Q247" s="138"/>
      <c r="R247" s="138"/>
      <c r="S247" s="138"/>
      <c r="T247" s="139"/>
      <c r="U247" s="139"/>
      <c r="V247" s="139"/>
      <c r="W247" s="139"/>
      <c r="X247" s="139"/>
      <c r="Y247" s="139"/>
      <c r="Z247" s="139"/>
      <c r="AA247" s="139"/>
      <c r="AB247" s="139"/>
      <c r="AC247" s="139"/>
      <c r="AD247" s="139"/>
      <c r="AE247" s="139"/>
      <c r="AF247" s="139"/>
      <c r="AG247" s="139"/>
      <c r="AH247" s="139"/>
      <c r="AI247" s="139"/>
      <c r="AJ247" s="78"/>
    </row>
    <row r="248" spans="1:36" ht="13">
      <c r="A248" s="79"/>
      <c r="B248" s="79"/>
      <c r="C248" s="79"/>
      <c r="D248" s="136"/>
      <c r="E248" s="80"/>
      <c r="F248" s="81"/>
      <c r="G248" s="81"/>
      <c r="H248" s="81"/>
      <c r="I248" s="81"/>
      <c r="J248" s="81"/>
      <c r="K248" s="81"/>
      <c r="L248" s="81"/>
      <c r="M248" s="81"/>
      <c r="N248" s="81"/>
      <c r="O248" s="137"/>
      <c r="P248" s="138"/>
      <c r="Q248" s="138"/>
      <c r="R248" s="138"/>
      <c r="S248" s="138"/>
      <c r="T248" s="139"/>
      <c r="U248" s="139"/>
      <c r="V248" s="139"/>
      <c r="W248" s="139"/>
      <c r="X248" s="139"/>
      <c r="Y248" s="139"/>
      <c r="Z248" s="139"/>
      <c r="AA248" s="139"/>
      <c r="AB248" s="139"/>
      <c r="AC248" s="139"/>
      <c r="AD248" s="139"/>
      <c r="AE248" s="139"/>
      <c r="AF248" s="139"/>
      <c r="AG248" s="139"/>
      <c r="AH248" s="139"/>
      <c r="AI248" s="139"/>
      <c r="AJ248" s="78"/>
    </row>
    <row r="249" spans="1:36" ht="13">
      <c r="A249" s="79"/>
      <c r="B249" s="79"/>
      <c r="C249" s="79"/>
      <c r="D249" s="136"/>
      <c r="E249" s="80"/>
      <c r="F249" s="81"/>
      <c r="G249" s="81"/>
      <c r="H249" s="81"/>
      <c r="I249" s="81"/>
      <c r="J249" s="81"/>
      <c r="K249" s="81"/>
      <c r="L249" s="81"/>
      <c r="M249" s="81"/>
      <c r="N249" s="81"/>
      <c r="O249" s="137"/>
      <c r="P249" s="138"/>
      <c r="Q249" s="138"/>
      <c r="R249" s="138"/>
      <c r="S249" s="138"/>
      <c r="T249" s="139"/>
      <c r="U249" s="139"/>
      <c r="V249" s="139"/>
      <c r="W249" s="139"/>
      <c r="X249" s="139"/>
      <c r="Y249" s="139"/>
      <c r="Z249" s="139"/>
      <c r="AA249" s="139"/>
      <c r="AB249" s="139"/>
      <c r="AC249" s="139"/>
      <c r="AD249" s="139"/>
      <c r="AE249" s="139"/>
      <c r="AF249" s="139"/>
      <c r="AG249" s="139"/>
      <c r="AH249" s="139"/>
      <c r="AI249" s="139"/>
      <c r="AJ249" s="78"/>
    </row>
    <row r="250" spans="1:36" ht="13">
      <c r="A250" s="79"/>
      <c r="B250" s="79"/>
      <c r="C250" s="79"/>
      <c r="D250" s="136"/>
      <c r="E250" s="80"/>
      <c r="F250" s="81"/>
      <c r="G250" s="81"/>
      <c r="H250" s="81"/>
      <c r="I250" s="81"/>
      <c r="J250" s="81"/>
      <c r="K250" s="81"/>
      <c r="L250" s="81"/>
      <c r="M250" s="81"/>
      <c r="N250" s="81"/>
      <c r="O250" s="137"/>
      <c r="P250" s="138"/>
      <c r="Q250" s="138"/>
      <c r="R250" s="138"/>
      <c r="S250" s="138"/>
      <c r="T250" s="139"/>
      <c r="U250" s="139"/>
      <c r="V250" s="139"/>
      <c r="W250" s="139"/>
      <c r="X250" s="139"/>
      <c r="Y250" s="139"/>
      <c r="Z250" s="139"/>
      <c r="AA250" s="139"/>
      <c r="AB250" s="139"/>
      <c r="AC250" s="139"/>
      <c r="AD250" s="139"/>
      <c r="AE250" s="139"/>
      <c r="AF250" s="139"/>
      <c r="AG250" s="139"/>
      <c r="AH250" s="139"/>
      <c r="AI250" s="139"/>
      <c r="AJ250" s="78"/>
    </row>
    <row r="251" spans="1:36" ht="13">
      <c r="A251" s="79"/>
      <c r="B251" s="79"/>
      <c r="C251" s="79"/>
      <c r="D251" s="136"/>
      <c r="E251" s="80"/>
      <c r="F251" s="81"/>
      <c r="G251" s="81"/>
      <c r="H251" s="81"/>
      <c r="I251" s="81"/>
      <c r="J251" s="81"/>
      <c r="K251" s="81"/>
      <c r="L251" s="81"/>
      <c r="M251" s="81"/>
      <c r="N251" s="81"/>
      <c r="O251" s="137"/>
      <c r="P251" s="138"/>
      <c r="Q251" s="138"/>
      <c r="R251" s="138"/>
      <c r="S251" s="138"/>
      <c r="T251" s="139"/>
      <c r="U251" s="139"/>
      <c r="V251" s="139"/>
      <c r="W251" s="139"/>
      <c r="X251" s="139"/>
      <c r="Y251" s="139"/>
      <c r="Z251" s="139"/>
      <c r="AA251" s="139"/>
      <c r="AB251" s="139"/>
      <c r="AC251" s="139"/>
      <c r="AD251" s="139"/>
      <c r="AE251" s="139"/>
      <c r="AF251" s="139"/>
      <c r="AG251" s="139"/>
      <c r="AH251" s="139"/>
      <c r="AI251" s="139"/>
      <c r="AJ251" s="78"/>
    </row>
    <row r="252" spans="1:36" ht="13">
      <c r="A252" s="79"/>
      <c r="B252" s="79"/>
      <c r="C252" s="79"/>
      <c r="D252" s="136"/>
      <c r="E252" s="80"/>
      <c r="F252" s="81"/>
      <c r="G252" s="81"/>
      <c r="H252" s="81"/>
      <c r="I252" s="81"/>
      <c r="J252" s="81"/>
      <c r="K252" s="81"/>
      <c r="L252" s="81"/>
      <c r="M252" s="81"/>
      <c r="N252" s="81"/>
      <c r="O252" s="137"/>
      <c r="P252" s="138"/>
      <c r="Q252" s="138"/>
      <c r="R252" s="138"/>
      <c r="S252" s="138"/>
      <c r="T252" s="139"/>
      <c r="U252" s="139"/>
      <c r="V252" s="139"/>
      <c r="W252" s="139"/>
      <c r="X252" s="139"/>
      <c r="Y252" s="139"/>
      <c r="Z252" s="139"/>
      <c r="AA252" s="139"/>
      <c r="AB252" s="139"/>
      <c r="AC252" s="139"/>
      <c r="AD252" s="139"/>
      <c r="AE252" s="139"/>
      <c r="AF252" s="139"/>
      <c r="AG252" s="139"/>
      <c r="AH252" s="139"/>
      <c r="AI252" s="139"/>
      <c r="AJ252" s="78"/>
    </row>
    <row r="253" spans="1:36" ht="13">
      <c r="A253" s="79"/>
      <c r="B253" s="79"/>
      <c r="C253" s="79"/>
      <c r="D253" s="136"/>
      <c r="E253" s="80"/>
      <c r="F253" s="81"/>
      <c r="G253" s="81"/>
      <c r="H253" s="81"/>
      <c r="I253" s="81"/>
      <c r="J253" s="81"/>
      <c r="K253" s="81"/>
      <c r="L253" s="81"/>
      <c r="M253" s="81"/>
      <c r="N253" s="81"/>
      <c r="O253" s="137"/>
      <c r="P253" s="138"/>
      <c r="Q253" s="138"/>
      <c r="R253" s="138"/>
      <c r="S253" s="138"/>
      <c r="T253" s="139"/>
      <c r="U253" s="139"/>
      <c r="V253" s="139"/>
      <c r="W253" s="139"/>
      <c r="X253" s="139"/>
      <c r="Y253" s="139"/>
      <c r="Z253" s="139"/>
      <c r="AA253" s="139"/>
      <c r="AB253" s="139"/>
      <c r="AC253" s="139"/>
      <c r="AD253" s="139"/>
      <c r="AE253" s="139"/>
      <c r="AF253" s="139"/>
      <c r="AG253" s="139"/>
      <c r="AH253" s="139"/>
      <c r="AI253" s="139"/>
      <c r="AJ253" s="78"/>
    </row>
    <row r="254" spans="1:36" ht="13">
      <c r="A254" s="79"/>
      <c r="B254" s="79"/>
      <c r="C254" s="79"/>
      <c r="D254" s="136"/>
      <c r="E254" s="80"/>
      <c r="F254" s="81"/>
      <c r="G254" s="81"/>
      <c r="H254" s="81"/>
      <c r="I254" s="81"/>
      <c r="J254" s="81"/>
      <c r="K254" s="81"/>
      <c r="L254" s="81"/>
      <c r="M254" s="81"/>
      <c r="N254" s="81"/>
      <c r="O254" s="137"/>
      <c r="P254" s="138"/>
      <c r="Q254" s="138"/>
      <c r="R254" s="138"/>
      <c r="S254" s="138"/>
      <c r="T254" s="139"/>
      <c r="U254" s="139"/>
      <c r="V254" s="139"/>
      <c r="W254" s="139"/>
      <c r="X254" s="139"/>
      <c r="Y254" s="139"/>
      <c r="Z254" s="139"/>
      <c r="AA254" s="139"/>
      <c r="AB254" s="139"/>
      <c r="AC254" s="139"/>
      <c r="AD254" s="139"/>
      <c r="AE254" s="139"/>
      <c r="AF254" s="139"/>
      <c r="AG254" s="139"/>
      <c r="AH254" s="139"/>
      <c r="AI254" s="139"/>
      <c r="AJ254" s="78"/>
    </row>
    <row r="255" spans="1:36" ht="13">
      <c r="A255" s="79"/>
      <c r="B255" s="79"/>
      <c r="C255" s="79"/>
      <c r="D255" s="136"/>
      <c r="E255" s="80"/>
      <c r="F255" s="81"/>
      <c r="G255" s="81"/>
      <c r="H255" s="81"/>
      <c r="I255" s="81"/>
      <c r="J255" s="81"/>
      <c r="K255" s="81"/>
      <c r="L255" s="81"/>
      <c r="M255" s="81"/>
      <c r="N255" s="81"/>
      <c r="O255" s="137"/>
      <c r="P255" s="138"/>
      <c r="Q255" s="138"/>
      <c r="R255" s="138"/>
      <c r="S255" s="138"/>
      <c r="T255" s="139"/>
      <c r="U255" s="139"/>
      <c r="V255" s="139"/>
      <c r="W255" s="139"/>
      <c r="X255" s="139"/>
      <c r="Y255" s="139"/>
      <c r="Z255" s="139"/>
      <c r="AA255" s="139"/>
      <c r="AB255" s="139"/>
      <c r="AC255" s="139"/>
      <c r="AD255" s="139"/>
      <c r="AE255" s="139"/>
      <c r="AF255" s="139"/>
      <c r="AG255" s="139"/>
      <c r="AH255" s="139"/>
      <c r="AI255" s="139"/>
      <c r="AJ255" s="78"/>
    </row>
    <row r="256" spans="1:36" ht="13">
      <c r="A256" s="79"/>
      <c r="B256" s="79"/>
      <c r="C256" s="79"/>
      <c r="D256" s="136"/>
      <c r="E256" s="80"/>
      <c r="F256" s="81"/>
      <c r="G256" s="81"/>
      <c r="H256" s="81"/>
      <c r="I256" s="81"/>
      <c r="J256" s="81"/>
      <c r="K256" s="81"/>
      <c r="L256" s="81"/>
      <c r="M256" s="81"/>
      <c r="N256" s="81"/>
      <c r="O256" s="137"/>
      <c r="P256" s="138"/>
      <c r="Q256" s="138"/>
      <c r="R256" s="138"/>
      <c r="S256" s="138"/>
      <c r="T256" s="139"/>
      <c r="U256" s="139"/>
      <c r="V256" s="139"/>
      <c r="W256" s="139"/>
      <c r="X256" s="139"/>
      <c r="Y256" s="139"/>
      <c r="Z256" s="139"/>
      <c r="AA256" s="139"/>
      <c r="AB256" s="139"/>
      <c r="AC256" s="139"/>
      <c r="AD256" s="139"/>
      <c r="AE256" s="139"/>
      <c r="AF256" s="139"/>
      <c r="AG256" s="139"/>
      <c r="AH256" s="139"/>
      <c r="AI256" s="139"/>
      <c r="AJ256" s="78"/>
    </row>
    <row r="257" spans="1:36" ht="13">
      <c r="A257" s="79"/>
      <c r="B257" s="79"/>
      <c r="C257" s="79"/>
      <c r="D257" s="136"/>
      <c r="E257" s="80"/>
      <c r="F257" s="81"/>
      <c r="G257" s="81"/>
      <c r="H257" s="81"/>
      <c r="I257" s="81"/>
      <c r="J257" s="81"/>
      <c r="K257" s="81"/>
      <c r="L257" s="81"/>
      <c r="M257" s="81"/>
      <c r="N257" s="81"/>
      <c r="O257" s="137"/>
      <c r="P257" s="138"/>
      <c r="Q257" s="138"/>
      <c r="R257" s="138"/>
      <c r="S257" s="138"/>
      <c r="T257" s="139"/>
      <c r="U257" s="139"/>
      <c r="V257" s="139"/>
      <c r="W257" s="139"/>
      <c r="X257" s="139"/>
      <c r="Y257" s="139"/>
      <c r="Z257" s="139"/>
      <c r="AA257" s="139"/>
      <c r="AB257" s="139"/>
      <c r="AC257" s="139"/>
      <c r="AD257" s="139"/>
      <c r="AE257" s="139"/>
      <c r="AF257" s="139"/>
      <c r="AG257" s="139"/>
      <c r="AH257" s="139"/>
      <c r="AI257" s="139"/>
      <c r="AJ257" s="78"/>
    </row>
    <row r="258" spans="1:36" ht="13">
      <c r="A258" s="79"/>
      <c r="B258" s="79"/>
      <c r="C258" s="79"/>
      <c r="D258" s="136"/>
      <c r="E258" s="80"/>
      <c r="F258" s="81"/>
      <c r="G258" s="81"/>
      <c r="H258" s="81"/>
      <c r="I258" s="81"/>
      <c r="J258" s="81"/>
      <c r="K258" s="81"/>
      <c r="L258" s="81"/>
      <c r="M258" s="81"/>
      <c r="N258" s="81"/>
      <c r="O258" s="137"/>
      <c r="P258" s="138"/>
      <c r="Q258" s="138"/>
      <c r="R258" s="138"/>
      <c r="S258" s="138"/>
      <c r="T258" s="139"/>
      <c r="U258" s="139"/>
      <c r="V258" s="139"/>
      <c r="W258" s="139"/>
      <c r="X258" s="139"/>
      <c r="Y258" s="139"/>
      <c r="Z258" s="139"/>
      <c r="AA258" s="139"/>
      <c r="AB258" s="139"/>
      <c r="AC258" s="139"/>
      <c r="AD258" s="139"/>
      <c r="AE258" s="139"/>
      <c r="AF258" s="139"/>
      <c r="AG258" s="139"/>
      <c r="AH258" s="139"/>
      <c r="AI258" s="139"/>
      <c r="AJ258" s="78"/>
    </row>
    <row r="259" spans="1:36" ht="13">
      <c r="A259" s="79"/>
      <c r="B259" s="79"/>
      <c r="C259" s="79"/>
      <c r="D259" s="136"/>
      <c r="E259" s="80"/>
      <c r="F259" s="81"/>
      <c r="G259" s="81"/>
      <c r="H259" s="81"/>
      <c r="I259" s="81"/>
      <c r="J259" s="81"/>
      <c r="K259" s="81"/>
      <c r="L259" s="81"/>
      <c r="M259" s="81"/>
      <c r="N259" s="81"/>
      <c r="O259" s="137"/>
      <c r="P259" s="138"/>
      <c r="Q259" s="138"/>
      <c r="R259" s="138"/>
      <c r="S259" s="138"/>
      <c r="T259" s="139"/>
      <c r="U259" s="139"/>
      <c r="V259" s="139"/>
      <c r="W259" s="139"/>
      <c r="X259" s="139"/>
      <c r="Y259" s="139"/>
      <c r="Z259" s="139"/>
      <c r="AA259" s="139"/>
      <c r="AB259" s="139"/>
      <c r="AC259" s="139"/>
      <c r="AD259" s="139"/>
      <c r="AE259" s="139"/>
      <c r="AF259" s="139"/>
      <c r="AG259" s="139"/>
      <c r="AH259" s="139"/>
      <c r="AI259" s="139"/>
      <c r="AJ259" s="78"/>
    </row>
    <row r="260" spans="1:36" ht="13">
      <c r="A260" s="79"/>
      <c r="B260" s="79"/>
      <c r="C260" s="79"/>
      <c r="D260" s="136"/>
      <c r="E260" s="80"/>
      <c r="F260" s="81"/>
      <c r="G260" s="81"/>
      <c r="H260" s="81"/>
      <c r="I260" s="81"/>
      <c r="J260" s="81"/>
      <c r="K260" s="81"/>
      <c r="L260" s="81"/>
      <c r="M260" s="81"/>
      <c r="N260" s="81"/>
      <c r="O260" s="137"/>
      <c r="P260" s="138"/>
      <c r="Q260" s="138"/>
      <c r="R260" s="138"/>
      <c r="S260" s="138"/>
      <c r="T260" s="139"/>
      <c r="U260" s="139"/>
      <c r="V260" s="139"/>
      <c r="W260" s="139"/>
      <c r="X260" s="139"/>
      <c r="Y260" s="139"/>
      <c r="Z260" s="139"/>
      <c r="AA260" s="139"/>
      <c r="AB260" s="139"/>
      <c r="AC260" s="139"/>
      <c r="AD260" s="139"/>
      <c r="AE260" s="139"/>
      <c r="AF260" s="139"/>
      <c r="AG260" s="139"/>
      <c r="AH260" s="139"/>
      <c r="AI260" s="139"/>
      <c r="AJ260" s="78"/>
    </row>
    <row r="261" spans="1:36" ht="13">
      <c r="A261" s="79"/>
      <c r="B261" s="79"/>
      <c r="C261" s="79"/>
      <c r="D261" s="136"/>
      <c r="E261" s="80"/>
      <c r="F261" s="81"/>
      <c r="G261" s="81"/>
      <c r="H261" s="81"/>
      <c r="I261" s="81"/>
      <c r="J261" s="81"/>
      <c r="K261" s="81"/>
      <c r="L261" s="81"/>
      <c r="M261" s="81"/>
      <c r="N261" s="81"/>
      <c r="O261" s="137"/>
      <c r="P261" s="138"/>
      <c r="Q261" s="138"/>
      <c r="R261" s="138"/>
      <c r="S261" s="138"/>
      <c r="T261" s="139"/>
      <c r="U261" s="139"/>
      <c r="V261" s="139"/>
      <c r="W261" s="139"/>
      <c r="X261" s="139"/>
      <c r="Y261" s="139"/>
      <c r="Z261" s="139"/>
      <c r="AA261" s="139"/>
      <c r="AB261" s="139"/>
      <c r="AC261" s="139"/>
      <c r="AD261" s="139"/>
      <c r="AE261" s="139"/>
      <c r="AF261" s="139"/>
      <c r="AG261" s="139"/>
      <c r="AH261" s="139"/>
      <c r="AI261" s="139"/>
      <c r="AJ261" s="78"/>
    </row>
    <row r="262" spans="1:36" ht="13">
      <c r="A262" s="79"/>
      <c r="B262" s="79"/>
      <c r="C262" s="79"/>
      <c r="D262" s="136"/>
      <c r="E262" s="80"/>
      <c r="F262" s="81"/>
      <c r="G262" s="81"/>
      <c r="H262" s="81"/>
      <c r="I262" s="81"/>
      <c r="J262" s="81"/>
      <c r="K262" s="81"/>
      <c r="L262" s="81"/>
      <c r="M262" s="81"/>
      <c r="N262" s="81"/>
      <c r="O262" s="137"/>
      <c r="P262" s="138"/>
      <c r="Q262" s="138"/>
      <c r="R262" s="138"/>
      <c r="S262" s="138"/>
      <c r="T262" s="139"/>
      <c r="U262" s="139"/>
      <c r="V262" s="139"/>
      <c r="W262" s="139"/>
      <c r="X262" s="139"/>
      <c r="Y262" s="139"/>
      <c r="Z262" s="139"/>
      <c r="AA262" s="139"/>
      <c r="AB262" s="139"/>
      <c r="AC262" s="139"/>
      <c r="AD262" s="139"/>
      <c r="AE262" s="139"/>
      <c r="AF262" s="139"/>
      <c r="AG262" s="139"/>
      <c r="AH262" s="139"/>
      <c r="AI262" s="139"/>
      <c r="AJ262" s="78"/>
    </row>
    <row r="263" spans="1:36" ht="13">
      <c r="A263" s="79"/>
      <c r="B263" s="79"/>
      <c r="C263" s="79"/>
      <c r="D263" s="136"/>
      <c r="E263" s="80"/>
      <c r="F263" s="81"/>
      <c r="G263" s="81"/>
      <c r="H263" s="81"/>
      <c r="I263" s="81"/>
      <c r="J263" s="81"/>
      <c r="K263" s="81"/>
      <c r="L263" s="81"/>
      <c r="M263" s="81"/>
      <c r="N263" s="81"/>
      <c r="O263" s="137"/>
      <c r="P263" s="138"/>
      <c r="Q263" s="138"/>
      <c r="R263" s="138"/>
      <c r="S263" s="138"/>
      <c r="T263" s="139"/>
      <c r="U263" s="139"/>
      <c r="V263" s="139"/>
      <c r="W263" s="139"/>
      <c r="X263" s="139"/>
      <c r="Y263" s="139"/>
      <c r="Z263" s="139"/>
      <c r="AA263" s="139"/>
      <c r="AB263" s="139"/>
      <c r="AC263" s="139"/>
      <c r="AD263" s="139"/>
      <c r="AE263" s="139"/>
      <c r="AF263" s="139"/>
      <c r="AG263" s="139"/>
      <c r="AH263" s="139"/>
      <c r="AI263" s="139"/>
      <c r="AJ263" s="78"/>
    </row>
    <row r="264" spans="1:36" ht="13">
      <c r="A264" s="79"/>
      <c r="B264" s="79"/>
      <c r="C264" s="79"/>
      <c r="D264" s="136"/>
      <c r="E264" s="80"/>
      <c r="F264" s="81"/>
      <c r="G264" s="81"/>
      <c r="H264" s="81"/>
      <c r="I264" s="81"/>
      <c r="J264" s="81"/>
      <c r="K264" s="81"/>
      <c r="L264" s="81"/>
      <c r="M264" s="81"/>
      <c r="N264" s="81"/>
      <c r="O264" s="137"/>
      <c r="P264" s="138"/>
      <c r="Q264" s="138"/>
      <c r="R264" s="138"/>
      <c r="S264" s="138"/>
      <c r="T264" s="139"/>
      <c r="U264" s="139"/>
      <c r="V264" s="139"/>
      <c r="W264" s="139"/>
      <c r="X264" s="139"/>
      <c r="Y264" s="139"/>
      <c r="Z264" s="139"/>
      <c r="AA264" s="139"/>
      <c r="AB264" s="139"/>
      <c r="AC264" s="139"/>
      <c r="AD264" s="139"/>
      <c r="AE264" s="139"/>
      <c r="AF264" s="139"/>
      <c r="AG264" s="139"/>
      <c r="AH264" s="139"/>
      <c r="AI264" s="139"/>
      <c r="AJ264" s="78"/>
    </row>
    <row r="265" spans="1:36" ht="13">
      <c r="A265" s="79"/>
      <c r="B265" s="79"/>
      <c r="C265" s="79"/>
      <c r="D265" s="136"/>
      <c r="E265" s="80"/>
      <c r="F265" s="81"/>
      <c r="G265" s="81"/>
      <c r="H265" s="81"/>
      <c r="I265" s="81"/>
      <c r="J265" s="81"/>
      <c r="K265" s="81"/>
      <c r="L265" s="81"/>
      <c r="M265" s="81"/>
      <c r="N265" s="81"/>
      <c r="O265" s="137"/>
      <c r="P265" s="138"/>
      <c r="Q265" s="138"/>
      <c r="R265" s="138"/>
      <c r="S265" s="138"/>
      <c r="T265" s="139"/>
      <c r="U265" s="139"/>
      <c r="V265" s="139"/>
      <c r="W265" s="139"/>
      <c r="X265" s="139"/>
      <c r="Y265" s="139"/>
      <c r="Z265" s="139"/>
      <c r="AA265" s="139"/>
      <c r="AB265" s="139"/>
      <c r="AC265" s="139"/>
      <c r="AD265" s="139"/>
      <c r="AE265" s="139"/>
      <c r="AF265" s="139"/>
      <c r="AG265" s="139"/>
      <c r="AH265" s="139"/>
      <c r="AI265" s="139"/>
      <c r="AJ265" s="78"/>
    </row>
    <row r="266" spans="1:36" ht="13">
      <c r="A266" s="79"/>
      <c r="B266" s="79"/>
      <c r="C266" s="79"/>
      <c r="D266" s="136"/>
      <c r="E266" s="80"/>
      <c r="F266" s="81"/>
      <c r="G266" s="81"/>
      <c r="H266" s="81"/>
      <c r="I266" s="81"/>
      <c r="J266" s="81"/>
      <c r="K266" s="81"/>
      <c r="L266" s="81"/>
      <c r="M266" s="81"/>
      <c r="N266" s="81"/>
      <c r="O266" s="137"/>
      <c r="P266" s="138"/>
      <c r="Q266" s="138"/>
      <c r="R266" s="138"/>
      <c r="S266" s="138"/>
      <c r="T266" s="139"/>
      <c r="U266" s="139"/>
      <c r="V266" s="139"/>
      <c r="W266" s="139"/>
      <c r="X266" s="139"/>
      <c r="Y266" s="139"/>
      <c r="Z266" s="139"/>
      <c r="AA266" s="139"/>
      <c r="AB266" s="139"/>
      <c r="AC266" s="139"/>
      <c r="AD266" s="139"/>
      <c r="AE266" s="139"/>
      <c r="AF266" s="139"/>
      <c r="AG266" s="139"/>
      <c r="AH266" s="139"/>
      <c r="AI266" s="139"/>
      <c r="AJ266" s="78"/>
    </row>
    <row r="267" spans="1:36" ht="13">
      <c r="A267" s="79"/>
      <c r="B267" s="79"/>
      <c r="C267" s="79"/>
      <c r="D267" s="136"/>
      <c r="E267" s="80"/>
      <c r="F267" s="81"/>
      <c r="G267" s="81"/>
      <c r="H267" s="81"/>
      <c r="I267" s="81"/>
      <c r="J267" s="81"/>
      <c r="K267" s="81"/>
      <c r="L267" s="81"/>
      <c r="M267" s="81"/>
      <c r="N267" s="81"/>
      <c r="O267" s="137"/>
      <c r="P267" s="138"/>
      <c r="Q267" s="138"/>
      <c r="R267" s="138"/>
      <c r="S267" s="138"/>
      <c r="T267" s="139"/>
      <c r="U267" s="139"/>
      <c r="V267" s="139"/>
      <c r="W267" s="139"/>
      <c r="X267" s="139"/>
      <c r="Y267" s="139"/>
      <c r="Z267" s="139"/>
      <c r="AA267" s="139"/>
      <c r="AB267" s="139"/>
      <c r="AC267" s="139"/>
      <c r="AD267" s="139"/>
      <c r="AE267" s="139"/>
      <c r="AF267" s="139"/>
      <c r="AG267" s="139"/>
      <c r="AH267" s="139"/>
      <c r="AI267" s="139"/>
      <c r="AJ267" s="78"/>
    </row>
    <row r="268" spans="1:36" ht="13">
      <c r="A268" s="79"/>
      <c r="B268" s="79"/>
      <c r="C268" s="79"/>
      <c r="D268" s="136"/>
      <c r="E268" s="80"/>
      <c r="F268" s="81"/>
      <c r="G268" s="81"/>
      <c r="H268" s="81"/>
      <c r="I268" s="81"/>
      <c r="J268" s="81"/>
      <c r="K268" s="81"/>
      <c r="L268" s="81"/>
      <c r="M268" s="81"/>
      <c r="N268" s="81"/>
      <c r="O268" s="137"/>
      <c r="P268" s="138"/>
      <c r="Q268" s="138"/>
      <c r="R268" s="138"/>
      <c r="S268" s="138"/>
      <c r="T268" s="139"/>
      <c r="U268" s="139"/>
      <c r="V268" s="139"/>
      <c r="W268" s="139"/>
      <c r="X268" s="139"/>
      <c r="Y268" s="139"/>
      <c r="Z268" s="139"/>
      <c r="AA268" s="139"/>
      <c r="AB268" s="139"/>
      <c r="AC268" s="139"/>
      <c r="AD268" s="139"/>
      <c r="AE268" s="139"/>
      <c r="AF268" s="139"/>
      <c r="AG268" s="139"/>
      <c r="AH268" s="139"/>
      <c r="AI268" s="139"/>
      <c r="AJ268" s="78"/>
    </row>
    <row r="269" spans="1:36" ht="13">
      <c r="A269" s="79"/>
      <c r="B269" s="79"/>
      <c r="C269" s="79"/>
      <c r="D269" s="136"/>
      <c r="E269" s="80"/>
      <c r="F269" s="81"/>
      <c r="G269" s="81"/>
      <c r="H269" s="81"/>
      <c r="I269" s="81"/>
      <c r="J269" s="81"/>
      <c r="K269" s="81"/>
      <c r="L269" s="81"/>
      <c r="M269" s="81"/>
      <c r="N269" s="81"/>
      <c r="O269" s="137"/>
      <c r="P269" s="138"/>
      <c r="Q269" s="138"/>
      <c r="R269" s="138"/>
      <c r="S269" s="138"/>
      <c r="T269" s="139"/>
      <c r="U269" s="139"/>
      <c r="V269" s="139"/>
      <c r="W269" s="139"/>
      <c r="X269" s="139"/>
      <c r="Y269" s="139"/>
      <c r="Z269" s="139"/>
      <c r="AA269" s="139"/>
      <c r="AB269" s="139"/>
      <c r="AC269" s="139"/>
      <c r="AD269" s="139"/>
      <c r="AE269" s="139"/>
      <c r="AF269" s="139"/>
      <c r="AG269" s="139"/>
      <c r="AH269" s="139"/>
      <c r="AI269" s="139"/>
      <c r="AJ269" s="78"/>
    </row>
    <row r="270" spans="1:36" ht="13">
      <c r="A270" s="79"/>
      <c r="B270" s="79"/>
      <c r="C270" s="79"/>
      <c r="D270" s="136"/>
      <c r="E270" s="80"/>
      <c r="F270" s="81"/>
      <c r="G270" s="81"/>
      <c r="H270" s="81"/>
      <c r="I270" s="81"/>
      <c r="J270" s="81"/>
      <c r="K270" s="81"/>
      <c r="L270" s="81"/>
      <c r="M270" s="81"/>
      <c r="N270" s="81"/>
      <c r="O270" s="137"/>
      <c r="P270" s="138"/>
      <c r="Q270" s="138"/>
      <c r="R270" s="138"/>
      <c r="S270" s="138"/>
      <c r="T270" s="139"/>
      <c r="U270" s="139"/>
      <c r="V270" s="139"/>
      <c r="W270" s="139"/>
      <c r="X270" s="139"/>
      <c r="Y270" s="139"/>
      <c r="Z270" s="139"/>
      <c r="AA270" s="139"/>
      <c r="AB270" s="139"/>
      <c r="AC270" s="139"/>
      <c r="AD270" s="139"/>
      <c r="AE270" s="139"/>
      <c r="AF270" s="139"/>
      <c r="AG270" s="139"/>
      <c r="AH270" s="139"/>
      <c r="AI270" s="139"/>
      <c r="AJ270" s="78"/>
    </row>
    <row r="271" spans="1:36" ht="13">
      <c r="A271" s="79"/>
      <c r="B271" s="79"/>
      <c r="C271" s="79"/>
      <c r="D271" s="136"/>
      <c r="E271" s="80"/>
      <c r="F271" s="81"/>
      <c r="G271" s="81"/>
      <c r="H271" s="81"/>
      <c r="I271" s="81"/>
      <c r="J271" s="81"/>
      <c r="K271" s="81"/>
      <c r="L271" s="81"/>
      <c r="M271" s="81"/>
      <c r="N271" s="81"/>
      <c r="O271" s="137"/>
      <c r="P271" s="138"/>
      <c r="Q271" s="138"/>
      <c r="R271" s="138"/>
      <c r="S271" s="138"/>
      <c r="T271" s="139"/>
      <c r="U271" s="139"/>
      <c r="V271" s="139"/>
      <c r="W271" s="139"/>
      <c r="X271" s="139"/>
      <c r="Y271" s="139"/>
      <c r="Z271" s="139"/>
      <c r="AA271" s="139"/>
      <c r="AB271" s="139"/>
      <c r="AC271" s="139"/>
      <c r="AD271" s="139"/>
      <c r="AE271" s="139"/>
      <c r="AF271" s="139"/>
      <c r="AG271" s="139"/>
      <c r="AH271" s="139"/>
      <c r="AI271" s="139"/>
      <c r="AJ271" s="78"/>
    </row>
    <row r="272" spans="1:36" ht="13">
      <c r="A272" s="79"/>
      <c r="B272" s="79"/>
      <c r="C272" s="79"/>
      <c r="D272" s="136"/>
      <c r="E272" s="80"/>
      <c r="F272" s="81"/>
      <c r="G272" s="81"/>
      <c r="H272" s="81"/>
      <c r="I272" s="81"/>
      <c r="J272" s="81"/>
      <c r="K272" s="81"/>
      <c r="L272" s="81"/>
      <c r="M272" s="81"/>
      <c r="N272" s="81"/>
      <c r="O272" s="137"/>
      <c r="P272" s="138"/>
      <c r="Q272" s="138"/>
      <c r="R272" s="138"/>
      <c r="S272" s="138"/>
      <c r="T272" s="139"/>
      <c r="U272" s="139"/>
      <c r="V272" s="139"/>
      <c r="W272" s="139"/>
      <c r="X272" s="139"/>
      <c r="Y272" s="139"/>
      <c r="Z272" s="139"/>
      <c r="AA272" s="139"/>
      <c r="AB272" s="139"/>
      <c r="AC272" s="139"/>
      <c r="AD272" s="139"/>
      <c r="AE272" s="139"/>
      <c r="AF272" s="139"/>
      <c r="AG272" s="139"/>
      <c r="AH272" s="139"/>
      <c r="AI272" s="139"/>
      <c r="AJ272" s="78"/>
    </row>
    <row r="273" spans="1:36" ht="13">
      <c r="A273" s="79"/>
      <c r="B273" s="79"/>
      <c r="C273" s="79"/>
      <c r="D273" s="136"/>
      <c r="E273" s="80"/>
      <c r="F273" s="81"/>
      <c r="G273" s="81"/>
      <c r="H273" s="81"/>
      <c r="I273" s="81"/>
      <c r="J273" s="81"/>
      <c r="K273" s="81"/>
      <c r="L273" s="81"/>
      <c r="M273" s="81"/>
      <c r="N273" s="81"/>
      <c r="O273" s="137"/>
      <c r="P273" s="138"/>
      <c r="Q273" s="138"/>
      <c r="R273" s="138"/>
      <c r="S273" s="138"/>
      <c r="T273" s="139"/>
      <c r="U273" s="139"/>
      <c r="V273" s="139"/>
      <c r="W273" s="139"/>
      <c r="X273" s="139"/>
      <c r="Y273" s="139"/>
      <c r="Z273" s="139"/>
      <c r="AA273" s="139"/>
      <c r="AB273" s="139"/>
      <c r="AC273" s="139"/>
      <c r="AD273" s="139"/>
      <c r="AE273" s="139"/>
      <c r="AF273" s="139"/>
      <c r="AG273" s="139"/>
      <c r="AH273" s="139"/>
      <c r="AI273" s="139"/>
      <c r="AJ273" s="78"/>
    </row>
    <row r="274" spans="1:36" ht="13">
      <c r="A274" s="79"/>
      <c r="B274" s="79"/>
      <c r="C274" s="79"/>
      <c r="D274" s="136"/>
      <c r="E274" s="80"/>
      <c r="F274" s="81"/>
      <c r="G274" s="81"/>
      <c r="H274" s="81"/>
      <c r="I274" s="81"/>
      <c r="J274" s="81"/>
      <c r="K274" s="81"/>
      <c r="L274" s="81"/>
      <c r="M274" s="81"/>
      <c r="N274" s="81"/>
      <c r="O274" s="137"/>
      <c r="P274" s="138"/>
      <c r="Q274" s="138"/>
      <c r="R274" s="138"/>
      <c r="S274" s="138"/>
      <c r="T274" s="139"/>
      <c r="U274" s="139"/>
      <c r="V274" s="139"/>
      <c r="W274" s="139"/>
      <c r="X274" s="139"/>
      <c r="Y274" s="139"/>
      <c r="Z274" s="139"/>
      <c r="AA274" s="139"/>
      <c r="AB274" s="139"/>
      <c r="AC274" s="139"/>
      <c r="AD274" s="139"/>
      <c r="AE274" s="139"/>
      <c r="AF274" s="139"/>
      <c r="AG274" s="139"/>
      <c r="AH274" s="139"/>
      <c r="AI274" s="139"/>
      <c r="AJ274" s="78"/>
    </row>
    <row r="275" spans="1:36" ht="13">
      <c r="A275" s="79"/>
      <c r="B275" s="79"/>
      <c r="C275" s="79"/>
      <c r="D275" s="136"/>
      <c r="E275" s="80"/>
      <c r="F275" s="81"/>
      <c r="G275" s="81"/>
      <c r="H275" s="81"/>
      <c r="I275" s="81"/>
      <c r="J275" s="81"/>
      <c r="K275" s="81"/>
      <c r="L275" s="81"/>
      <c r="M275" s="81"/>
      <c r="N275" s="81"/>
      <c r="O275" s="137"/>
      <c r="P275" s="138"/>
      <c r="Q275" s="138"/>
      <c r="R275" s="138"/>
      <c r="S275" s="138"/>
      <c r="T275" s="139"/>
      <c r="U275" s="139"/>
      <c r="V275" s="139"/>
      <c r="W275" s="139"/>
      <c r="X275" s="139"/>
      <c r="Y275" s="139"/>
      <c r="Z275" s="139"/>
      <c r="AA275" s="139"/>
      <c r="AB275" s="139"/>
      <c r="AC275" s="139"/>
      <c r="AD275" s="139"/>
      <c r="AE275" s="139"/>
      <c r="AF275" s="139"/>
      <c r="AG275" s="139"/>
      <c r="AH275" s="139"/>
      <c r="AI275" s="139"/>
      <c r="AJ275" s="78"/>
    </row>
    <row r="276" spans="1:36" ht="13">
      <c r="A276" s="79"/>
      <c r="B276" s="79"/>
      <c r="C276" s="79"/>
      <c r="D276" s="136"/>
      <c r="E276" s="80"/>
      <c r="F276" s="81"/>
      <c r="G276" s="81"/>
      <c r="H276" s="81"/>
      <c r="I276" s="81"/>
      <c r="J276" s="81"/>
      <c r="K276" s="81"/>
      <c r="L276" s="81"/>
      <c r="M276" s="81"/>
      <c r="N276" s="81"/>
      <c r="O276" s="137"/>
      <c r="P276" s="138"/>
      <c r="Q276" s="138"/>
      <c r="R276" s="138"/>
      <c r="S276" s="138"/>
      <c r="T276" s="139"/>
      <c r="U276" s="139"/>
      <c r="V276" s="139"/>
      <c r="W276" s="139"/>
      <c r="X276" s="139"/>
      <c r="Y276" s="139"/>
      <c r="Z276" s="139"/>
      <c r="AA276" s="139"/>
      <c r="AB276" s="139"/>
      <c r="AC276" s="139"/>
      <c r="AD276" s="139"/>
      <c r="AE276" s="139"/>
      <c r="AF276" s="139"/>
      <c r="AG276" s="139"/>
      <c r="AH276" s="139"/>
      <c r="AI276" s="139"/>
      <c r="AJ276" s="78"/>
    </row>
    <row r="277" spans="1:36" ht="13">
      <c r="A277" s="79"/>
      <c r="B277" s="79"/>
      <c r="C277" s="79"/>
      <c r="D277" s="136"/>
      <c r="E277" s="80"/>
      <c r="F277" s="81"/>
      <c r="G277" s="81"/>
      <c r="H277" s="81"/>
      <c r="I277" s="81"/>
      <c r="J277" s="81"/>
      <c r="K277" s="81"/>
      <c r="L277" s="81"/>
      <c r="M277" s="81"/>
      <c r="N277" s="81"/>
      <c r="O277" s="137"/>
      <c r="P277" s="138"/>
      <c r="Q277" s="138"/>
      <c r="R277" s="138"/>
      <c r="S277" s="138"/>
      <c r="T277" s="139"/>
      <c r="U277" s="139"/>
      <c r="V277" s="139"/>
      <c r="W277" s="139"/>
      <c r="X277" s="139"/>
      <c r="Y277" s="139"/>
      <c r="Z277" s="139"/>
      <c r="AA277" s="139"/>
      <c r="AB277" s="139"/>
      <c r="AC277" s="139"/>
      <c r="AD277" s="139"/>
      <c r="AE277" s="139"/>
      <c r="AF277" s="139"/>
      <c r="AG277" s="139"/>
      <c r="AH277" s="139"/>
      <c r="AI277" s="139"/>
      <c r="AJ277" s="78"/>
    </row>
    <row r="278" spans="1:36" ht="13">
      <c r="A278" s="79"/>
      <c r="B278" s="79"/>
      <c r="C278" s="79"/>
      <c r="D278" s="136"/>
      <c r="E278" s="80"/>
      <c r="F278" s="81"/>
      <c r="G278" s="81"/>
      <c r="H278" s="81"/>
      <c r="I278" s="81"/>
      <c r="J278" s="81"/>
      <c r="K278" s="81"/>
      <c r="L278" s="81"/>
      <c r="M278" s="81"/>
      <c r="N278" s="81"/>
      <c r="O278" s="137"/>
      <c r="P278" s="138"/>
      <c r="Q278" s="138"/>
      <c r="R278" s="138"/>
      <c r="S278" s="138"/>
      <c r="T278" s="139"/>
      <c r="U278" s="139"/>
      <c r="V278" s="139"/>
      <c r="W278" s="139"/>
      <c r="X278" s="139"/>
      <c r="Y278" s="139"/>
      <c r="Z278" s="139"/>
      <c r="AA278" s="139"/>
      <c r="AB278" s="139"/>
      <c r="AC278" s="139"/>
      <c r="AD278" s="139"/>
      <c r="AE278" s="139"/>
      <c r="AF278" s="139"/>
      <c r="AG278" s="139"/>
      <c r="AH278" s="139"/>
      <c r="AI278" s="139"/>
      <c r="AJ278" s="78"/>
    </row>
    <row r="279" spans="1:36" ht="13">
      <c r="A279" s="79"/>
      <c r="B279" s="79"/>
      <c r="C279" s="79"/>
      <c r="D279" s="136"/>
      <c r="E279" s="80"/>
      <c r="F279" s="81"/>
      <c r="G279" s="81"/>
      <c r="H279" s="81"/>
      <c r="I279" s="81"/>
      <c r="J279" s="81"/>
      <c r="K279" s="81"/>
      <c r="L279" s="81"/>
      <c r="M279" s="81"/>
      <c r="N279" s="81"/>
      <c r="O279" s="137"/>
      <c r="P279" s="138"/>
      <c r="Q279" s="138"/>
      <c r="R279" s="138"/>
      <c r="S279" s="138"/>
      <c r="T279" s="139"/>
      <c r="U279" s="139"/>
      <c r="V279" s="139"/>
      <c r="W279" s="139"/>
      <c r="X279" s="139"/>
      <c r="Y279" s="139"/>
      <c r="Z279" s="139"/>
      <c r="AA279" s="139"/>
      <c r="AB279" s="139"/>
      <c r="AC279" s="139"/>
      <c r="AD279" s="139"/>
      <c r="AE279" s="139"/>
      <c r="AF279" s="139"/>
      <c r="AG279" s="139"/>
      <c r="AH279" s="139"/>
      <c r="AI279" s="139"/>
      <c r="AJ279" s="78"/>
    </row>
    <row r="280" spans="1:36" ht="13">
      <c r="A280" s="79"/>
      <c r="B280" s="79"/>
      <c r="C280" s="79"/>
      <c r="D280" s="136"/>
      <c r="E280" s="80"/>
      <c r="F280" s="81"/>
      <c r="G280" s="81"/>
      <c r="H280" s="81"/>
      <c r="I280" s="81"/>
      <c r="J280" s="81"/>
      <c r="K280" s="81"/>
      <c r="L280" s="81"/>
      <c r="M280" s="81"/>
      <c r="N280" s="81"/>
      <c r="O280" s="137"/>
      <c r="P280" s="138"/>
      <c r="Q280" s="138"/>
      <c r="R280" s="138"/>
      <c r="S280" s="138"/>
      <c r="T280" s="139"/>
      <c r="U280" s="139"/>
      <c r="V280" s="139"/>
      <c r="W280" s="139"/>
      <c r="X280" s="139"/>
      <c r="Y280" s="139"/>
      <c r="Z280" s="139"/>
      <c r="AA280" s="139"/>
      <c r="AB280" s="139"/>
      <c r="AC280" s="139"/>
      <c r="AD280" s="139"/>
      <c r="AE280" s="139"/>
      <c r="AF280" s="139"/>
      <c r="AG280" s="139"/>
      <c r="AH280" s="139"/>
      <c r="AI280" s="139"/>
      <c r="AJ280" s="78"/>
    </row>
    <row r="281" spans="1:36" ht="13">
      <c r="A281" s="79"/>
      <c r="B281" s="79"/>
      <c r="C281" s="79"/>
      <c r="D281" s="136"/>
      <c r="E281" s="80"/>
      <c r="F281" s="81"/>
      <c r="G281" s="81"/>
      <c r="H281" s="81"/>
      <c r="I281" s="81"/>
      <c r="J281" s="81"/>
      <c r="K281" s="81"/>
      <c r="L281" s="81"/>
      <c r="M281" s="81"/>
      <c r="N281" s="81"/>
      <c r="O281" s="137"/>
      <c r="P281" s="138"/>
      <c r="Q281" s="138"/>
      <c r="R281" s="138"/>
      <c r="S281" s="138"/>
      <c r="T281" s="139"/>
      <c r="U281" s="139"/>
      <c r="V281" s="139"/>
      <c r="W281" s="139"/>
      <c r="X281" s="139"/>
      <c r="Y281" s="139"/>
      <c r="Z281" s="139"/>
      <c r="AA281" s="139"/>
      <c r="AB281" s="139"/>
      <c r="AC281" s="139"/>
      <c r="AD281" s="139"/>
      <c r="AE281" s="139"/>
      <c r="AF281" s="139"/>
      <c r="AG281" s="139"/>
      <c r="AH281" s="139"/>
      <c r="AI281" s="139"/>
      <c r="AJ281" s="78"/>
    </row>
    <row r="282" spans="1:36" ht="13">
      <c r="A282" s="79"/>
      <c r="B282" s="79"/>
      <c r="C282" s="79"/>
      <c r="D282" s="136"/>
      <c r="E282" s="80"/>
      <c r="F282" s="81"/>
      <c r="G282" s="81"/>
      <c r="H282" s="81"/>
      <c r="I282" s="81"/>
      <c r="J282" s="81"/>
      <c r="K282" s="81"/>
      <c r="L282" s="81"/>
      <c r="M282" s="81"/>
      <c r="N282" s="81"/>
      <c r="O282" s="137"/>
      <c r="P282" s="138"/>
      <c r="Q282" s="138"/>
      <c r="R282" s="138"/>
      <c r="S282" s="138"/>
      <c r="T282" s="139"/>
      <c r="U282" s="139"/>
      <c r="V282" s="139"/>
      <c r="W282" s="139"/>
      <c r="X282" s="139"/>
      <c r="Y282" s="139"/>
      <c r="Z282" s="139"/>
      <c r="AA282" s="139"/>
      <c r="AB282" s="139"/>
      <c r="AC282" s="139"/>
      <c r="AD282" s="139"/>
      <c r="AE282" s="139"/>
      <c r="AF282" s="139"/>
      <c r="AG282" s="139"/>
      <c r="AH282" s="139"/>
      <c r="AI282" s="139"/>
      <c r="AJ282" s="78"/>
    </row>
    <row r="283" spans="1:36" ht="13">
      <c r="A283" s="79"/>
      <c r="B283" s="79"/>
      <c r="C283" s="79"/>
      <c r="D283" s="136"/>
      <c r="E283" s="80"/>
      <c r="F283" s="81"/>
      <c r="G283" s="81"/>
      <c r="H283" s="81"/>
      <c r="I283" s="81"/>
      <c r="J283" s="81"/>
      <c r="K283" s="81"/>
      <c r="L283" s="81"/>
      <c r="M283" s="81"/>
      <c r="N283" s="81"/>
      <c r="O283" s="137"/>
      <c r="P283" s="138"/>
      <c r="Q283" s="138"/>
      <c r="R283" s="138"/>
      <c r="S283" s="138"/>
      <c r="T283" s="139"/>
      <c r="U283" s="139"/>
      <c r="V283" s="139"/>
      <c r="W283" s="139"/>
      <c r="X283" s="139"/>
      <c r="Y283" s="139"/>
      <c r="Z283" s="139"/>
      <c r="AA283" s="139"/>
      <c r="AB283" s="139"/>
      <c r="AC283" s="139"/>
      <c r="AD283" s="139"/>
      <c r="AE283" s="139"/>
      <c r="AF283" s="139"/>
      <c r="AG283" s="139"/>
      <c r="AH283" s="139"/>
      <c r="AI283" s="139"/>
      <c r="AJ283" s="78"/>
    </row>
    <row r="284" spans="1:36" ht="13">
      <c r="A284" s="79"/>
      <c r="B284" s="79"/>
      <c r="C284" s="79"/>
      <c r="D284" s="136"/>
      <c r="E284" s="80"/>
      <c r="F284" s="81"/>
      <c r="G284" s="81"/>
      <c r="H284" s="81"/>
      <c r="I284" s="81"/>
      <c r="J284" s="81"/>
      <c r="K284" s="81"/>
      <c r="L284" s="81"/>
      <c r="M284" s="81"/>
      <c r="N284" s="81"/>
      <c r="O284" s="137"/>
      <c r="P284" s="138"/>
      <c r="Q284" s="138"/>
      <c r="R284" s="138"/>
      <c r="S284" s="138"/>
      <c r="T284" s="139"/>
      <c r="U284" s="139"/>
      <c r="V284" s="139"/>
      <c r="W284" s="139"/>
      <c r="X284" s="139"/>
      <c r="Y284" s="139"/>
      <c r="Z284" s="139"/>
      <c r="AA284" s="139"/>
      <c r="AB284" s="139"/>
      <c r="AC284" s="139"/>
      <c r="AD284" s="139"/>
      <c r="AE284" s="139"/>
      <c r="AF284" s="139"/>
      <c r="AG284" s="139"/>
      <c r="AH284" s="139"/>
      <c r="AI284" s="139"/>
      <c r="AJ284" s="78"/>
    </row>
    <row r="285" spans="1:36" ht="13">
      <c r="A285" s="79"/>
      <c r="B285" s="79"/>
      <c r="C285" s="79"/>
      <c r="D285" s="136"/>
      <c r="E285" s="80"/>
      <c r="F285" s="81"/>
      <c r="G285" s="81"/>
      <c r="H285" s="81"/>
      <c r="I285" s="81"/>
      <c r="J285" s="81"/>
      <c r="K285" s="81"/>
      <c r="L285" s="81"/>
      <c r="M285" s="81"/>
      <c r="N285" s="81"/>
      <c r="O285" s="137"/>
      <c r="P285" s="138"/>
      <c r="Q285" s="138"/>
      <c r="R285" s="138"/>
      <c r="S285" s="138"/>
      <c r="T285" s="139"/>
      <c r="U285" s="139"/>
      <c r="V285" s="139"/>
      <c r="W285" s="139"/>
      <c r="X285" s="139"/>
      <c r="Y285" s="139"/>
      <c r="Z285" s="139"/>
      <c r="AA285" s="139"/>
      <c r="AB285" s="139"/>
      <c r="AC285" s="139"/>
      <c r="AD285" s="139"/>
      <c r="AE285" s="139"/>
      <c r="AF285" s="139"/>
      <c r="AG285" s="139"/>
      <c r="AH285" s="139"/>
      <c r="AI285" s="139"/>
      <c r="AJ285" s="78"/>
    </row>
    <row r="286" spans="1:36" ht="13">
      <c r="A286" s="79"/>
      <c r="B286" s="79"/>
      <c r="C286" s="79"/>
      <c r="D286" s="136"/>
      <c r="E286" s="80"/>
      <c r="F286" s="81"/>
      <c r="G286" s="81"/>
      <c r="H286" s="81"/>
      <c r="I286" s="81"/>
      <c r="J286" s="81"/>
      <c r="K286" s="81"/>
      <c r="L286" s="81"/>
      <c r="M286" s="81"/>
      <c r="N286" s="81"/>
      <c r="O286" s="137"/>
      <c r="P286" s="138"/>
      <c r="Q286" s="138"/>
      <c r="R286" s="138"/>
      <c r="S286" s="138"/>
      <c r="T286" s="139"/>
      <c r="U286" s="139"/>
      <c r="V286" s="139"/>
      <c r="W286" s="139"/>
      <c r="X286" s="139"/>
      <c r="Y286" s="139"/>
      <c r="Z286" s="139"/>
      <c r="AA286" s="139"/>
      <c r="AB286" s="139"/>
      <c r="AC286" s="139"/>
      <c r="AD286" s="139"/>
      <c r="AE286" s="139"/>
      <c r="AF286" s="139"/>
      <c r="AG286" s="139"/>
      <c r="AH286" s="139"/>
      <c r="AI286" s="139"/>
      <c r="AJ286" s="78"/>
    </row>
    <row r="287" spans="1:36" ht="13">
      <c r="A287" s="79"/>
      <c r="B287" s="79"/>
      <c r="C287" s="79"/>
      <c r="D287" s="136"/>
      <c r="E287" s="80"/>
      <c r="F287" s="81"/>
      <c r="G287" s="81"/>
      <c r="H287" s="81"/>
      <c r="I287" s="81"/>
      <c r="J287" s="81"/>
      <c r="K287" s="81"/>
      <c r="L287" s="81"/>
      <c r="M287" s="81"/>
      <c r="N287" s="81"/>
      <c r="O287" s="137"/>
      <c r="P287" s="138"/>
      <c r="Q287" s="138"/>
      <c r="R287" s="138"/>
      <c r="S287" s="138"/>
      <c r="T287" s="139"/>
      <c r="U287" s="139"/>
      <c r="V287" s="139"/>
      <c r="W287" s="139"/>
      <c r="X287" s="139"/>
      <c r="Y287" s="139"/>
      <c r="Z287" s="139"/>
      <c r="AA287" s="139"/>
      <c r="AB287" s="139"/>
      <c r="AC287" s="139"/>
      <c r="AD287" s="139"/>
      <c r="AE287" s="139"/>
      <c r="AF287" s="139"/>
      <c r="AG287" s="139"/>
      <c r="AH287" s="139"/>
      <c r="AI287" s="139"/>
      <c r="AJ287" s="78"/>
    </row>
    <row r="288" spans="1:36" ht="13">
      <c r="A288" s="79"/>
      <c r="B288" s="79"/>
      <c r="C288" s="79"/>
      <c r="D288" s="136"/>
      <c r="E288" s="80"/>
      <c r="F288" s="81"/>
      <c r="G288" s="81"/>
      <c r="H288" s="81"/>
      <c r="I288" s="81"/>
      <c r="J288" s="81"/>
      <c r="K288" s="81"/>
      <c r="L288" s="81"/>
      <c r="M288" s="81"/>
      <c r="N288" s="81"/>
      <c r="O288" s="137"/>
      <c r="P288" s="138"/>
      <c r="Q288" s="138"/>
      <c r="R288" s="138"/>
      <c r="S288" s="138"/>
      <c r="T288" s="139"/>
      <c r="U288" s="139"/>
      <c r="V288" s="139"/>
      <c r="W288" s="139"/>
      <c r="X288" s="139"/>
      <c r="Y288" s="139"/>
      <c r="Z288" s="139"/>
      <c r="AA288" s="139"/>
      <c r="AB288" s="139"/>
      <c r="AC288" s="139"/>
      <c r="AD288" s="139"/>
      <c r="AE288" s="139"/>
      <c r="AF288" s="139"/>
      <c r="AG288" s="139"/>
      <c r="AH288" s="139"/>
      <c r="AI288" s="77"/>
      <c r="AJ288" s="78"/>
    </row>
    <row r="289" spans="1:36" ht="13">
      <c r="A289" s="79"/>
      <c r="B289" s="79"/>
      <c r="C289" s="79"/>
      <c r="D289" s="136"/>
      <c r="E289" s="80"/>
      <c r="F289" s="81"/>
      <c r="G289" s="81"/>
      <c r="H289" s="81"/>
      <c r="I289" s="81"/>
      <c r="J289" s="81"/>
      <c r="K289" s="81"/>
      <c r="L289" s="81"/>
      <c r="M289" s="81"/>
      <c r="N289" s="81"/>
      <c r="O289" s="137"/>
      <c r="P289" s="138"/>
      <c r="Q289" s="138"/>
      <c r="R289" s="138"/>
      <c r="S289" s="138"/>
      <c r="T289" s="139"/>
      <c r="U289" s="139"/>
      <c r="V289" s="139"/>
      <c r="W289" s="139"/>
      <c r="X289" s="139"/>
      <c r="Y289" s="139"/>
      <c r="Z289" s="139"/>
      <c r="AA289" s="139"/>
      <c r="AB289" s="139"/>
      <c r="AC289" s="139"/>
      <c r="AD289" s="139"/>
      <c r="AE289" s="139"/>
      <c r="AF289" s="139"/>
      <c r="AG289" s="139"/>
      <c r="AH289" s="139"/>
      <c r="AI289" s="77"/>
      <c r="AJ289" s="78"/>
    </row>
    <row r="290" spans="1:36" ht="13">
      <c r="A290" s="79"/>
      <c r="B290" s="79"/>
      <c r="C290" s="79"/>
      <c r="D290" s="136"/>
      <c r="E290" s="80"/>
      <c r="F290" s="81"/>
      <c r="G290" s="81"/>
      <c r="H290" s="81"/>
      <c r="I290" s="81"/>
      <c r="J290" s="81"/>
      <c r="K290" s="81"/>
      <c r="L290" s="81"/>
      <c r="M290" s="81"/>
      <c r="N290" s="81"/>
      <c r="O290" s="137"/>
      <c r="P290" s="138"/>
      <c r="Q290" s="138"/>
      <c r="R290" s="138"/>
      <c r="S290" s="138"/>
      <c r="T290" s="139"/>
      <c r="U290" s="139"/>
      <c r="V290" s="139"/>
      <c r="W290" s="139"/>
      <c r="X290" s="139"/>
      <c r="Y290" s="139"/>
      <c r="Z290" s="139"/>
      <c r="AA290" s="139"/>
      <c r="AB290" s="139"/>
      <c r="AC290" s="139"/>
      <c r="AD290" s="139"/>
      <c r="AE290" s="139"/>
      <c r="AF290" s="139"/>
      <c r="AG290" s="139"/>
      <c r="AH290" s="139"/>
      <c r="AI290" s="77"/>
      <c r="AJ290" s="78"/>
    </row>
    <row r="291" spans="1:36" ht="13">
      <c r="A291" s="79"/>
      <c r="B291" s="79"/>
      <c r="C291" s="79"/>
      <c r="D291" s="136"/>
      <c r="E291" s="80"/>
      <c r="F291" s="81"/>
      <c r="G291" s="81"/>
      <c r="H291" s="81"/>
      <c r="I291" s="81"/>
      <c r="J291" s="81"/>
      <c r="K291" s="81"/>
      <c r="L291" s="81"/>
      <c r="M291" s="81"/>
      <c r="N291" s="81"/>
      <c r="O291" s="137"/>
      <c r="P291" s="138"/>
      <c r="Q291" s="138"/>
      <c r="R291" s="138"/>
      <c r="S291" s="138"/>
      <c r="T291" s="139"/>
      <c r="U291" s="139"/>
      <c r="V291" s="139"/>
      <c r="W291" s="139"/>
      <c r="X291" s="139"/>
      <c r="Y291" s="139"/>
      <c r="Z291" s="139"/>
      <c r="AA291" s="139"/>
      <c r="AB291" s="139"/>
      <c r="AC291" s="139"/>
      <c r="AD291" s="139"/>
      <c r="AE291" s="139"/>
      <c r="AF291" s="139"/>
      <c r="AG291" s="139"/>
      <c r="AH291" s="139"/>
      <c r="AI291" s="77"/>
      <c r="AJ291" s="78"/>
    </row>
    <row r="292" spans="1:36" ht="13">
      <c r="A292" s="79"/>
      <c r="B292" s="79"/>
      <c r="C292" s="79"/>
      <c r="D292" s="136"/>
      <c r="E292" s="80"/>
      <c r="F292" s="81"/>
      <c r="G292" s="81"/>
      <c r="H292" s="81"/>
      <c r="I292" s="81"/>
      <c r="J292" s="81"/>
      <c r="K292" s="81"/>
      <c r="L292" s="81"/>
      <c r="M292" s="81"/>
      <c r="N292" s="81"/>
      <c r="O292" s="137"/>
      <c r="P292" s="138"/>
      <c r="Q292" s="138"/>
      <c r="R292" s="138"/>
      <c r="S292" s="138"/>
      <c r="T292" s="139"/>
      <c r="U292" s="139"/>
      <c r="V292" s="139"/>
      <c r="W292" s="139"/>
      <c r="X292" s="139"/>
      <c r="Y292" s="139"/>
      <c r="Z292" s="139"/>
      <c r="AA292" s="139"/>
      <c r="AB292" s="139"/>
      <c r="AC292" s="139"/>
      <c r="AD292" s="139"/>
      <c r="AE292" s="139"/>
      <c r="AF292" s="139"/>
      <c r="AG292" s="139"/>
      <c r="AH292" s="139"/>
      <c r="AI292" s="77"/>
      <c r="AJ292" s="78"/>
    </row>
    <row r="293" spans="1:36" ht="13">
      <c r="A293" s="79"/>
      <c r="B293" s="79"/>
      <c r="C293" s="79"/>
      <c r="D293" s="136"/>
      <c r="E293" s="80"/>
      <c r="F293" s="81"/>
      <c r="G293" s="81"/>
      <c r="H293" s="81"/>
      <c r="I293" s="81"/>
      <c r="J293" s="81"/>
      <c r="K293" s="81"/>
      <c r="L293" s="81"/>
      <c r="M293" s="81"/>
      <c r="N293" s="81"/>
      <c r="O293" s="137"/>
      <c r="P293" s="138"/>
      <c r="Q293" s="138"/>
      <c r="R293" s="138"/>
      <c r="S293" s="138"/>
      <c r="T293" s="139"/>
      <c r="U293" s="139"/>
      <c r="V293" s="139"/>
      <c r="W293" s="139"/>
      <c r="X293" s="139"/>
      <c r="Y293" s="139"/>
      <c r="Z293" s="139"/>
      <c r="AA293" s="139"/>
      <c r="AB293" s="139"/>
      <c r="AC293" s="139"/>
      <c r="AD293" s="139"/>
      <c r="AE293" s="139"/>
      <c r="AF293" s="139"/>
      <c r="AG293" s="139"/>
      <c r="AH293" s="139"/>
      <c r="AI293" s="77"/>
      <c r="AJ293" s="78"/>
    </row>
    <row r="294" spans="1:36" ht="13">
      <c r="A294" s="79"/>
      <c r="B294" s="79"/>
      <c r="C294" s="79"/>
      <c r="D294" s="136"/>
      <c r="E294" s="80"/>
      <c r="F294" s="81"/>
      <c r="G294" s="81"/>
      <c r="H294" s="81"/>
      <c r="I294" s="81"/>
      <c r="J294" s="81"/>
      <c r="K294" s="81"/>
      <c r="L294" s="81"/>
      <c r="M294" s="81"/>
      <c r="N294" s="81"/>
      <c r="O294" s="137"/>
      <c r="P294" s="138"/>
      <c r="Q294" s="138"/>
      <c r="R294" s="138"/>
      <c r="S294" s="138"/>
      <c r="T294" s="139"/>
      <c r="U294" s="139"/>
      <c r="V294" s="139"/>
      <c r="W294" s="139"/>
      <c r="X294" s="139"/>
      <c r="Y294" s="139"/>
      <c r="Z294" s="139"/>
      <c r="AA294" s="139"/>
      <c r="AB294" s="139"/>
      <c r="AC294" s="139"/>
      <c r="AD294" s="139"/>
      <c r="AE294" s="139"/>
      <c r="AF294" s="139"/>
      <c r="AG294" s="139"/>
      <c r="AH294" s="139"/>
      <c r="AI294" s="77"/>
      <c r="AJ294" s="78"/>
    </row>
    <row r="295" spans="1:36" ht="13">
      <c r="A295" s="79"/>
      <c r="B295" s="79"/>
      <c r="C295" s="79"/>
      <c r="D295" s="136"/>
      <c r="E295" s="80"/>
      <c r="F295" s="81"/>
      <c r="G295" s="81"/>
      <c r="H295" s="81"/>
      <c r="I295" s="81"/>
      <c r="J295" s="81"/>
      <c r="K295" s="81"/>
      <c r="L295" s="81"/>
      <c r="M295" s="81"/>
      <c r="N295" s="81"/>
      <c r="O295" s="137"/>
      <c r="P295" s="138"/>
      <c r="Q295" s="138"/>
      <c r="R295" s="138"/>
      <c r="S295" s="138"/>
      <c r="T295" s="139"/>
      <c r="U295" s="139"/>
      <c r="V295" s="139"/>
      <c r="W295" s="139"/>
      <c r="X295" s="139"/>
      <c r="Y295" s="139"/>
      <c r="Z295" s="139"/>
      <c r="AA295" s="139"/>
      <c r="AB295" s="139"/>
      <c r="AC295" s="139"/>
      <c r="AD295" s="139"/>
      <c r="AE295" s="139"/>
      <c r="AF295" s="139"/>
      <c r="AG295" s="139"/>
      <c r="AH295" s="139"/>
      <c r="AI295" s="77"/>
      <c r="AJ295" s="78"/>
    </row>
    <row r="296" spans="1:36" ht="13">
      <c r="A296" s="79"/>
      <c r="B296" s="79"/>
      <c r="C296" s="79"/>
      <c r="D296" s="136"/>
      <c r="E296" s="80"/>
      <c r="F296" s="81"/>
      <c r="G296" s="81"/>
      <c r="H296" s="81"/>
      <c r="I296" s="81"/>
      <c r="J296" s="81"/>
      <c r="K296" s="81"/>
      <c r="L296" s="81"/>
      <c r="M296" s="81"/>
      <c r="N296" s="81"/>
      <c r="O296" s="137"/>
      <c r="P296" s="138"/>
      <c r="Q296" s="138"/>
      <c r="R296" s="138"/>
      <c r="S296" s="138"/>
      <c r="T296" s="139"/>
      <c r="U296" s="139"/>
      <c r="V296" s="139"/>
      <c r="W296" s="139"/>
      <c r="X296" s="139"/>
      <c r="Y296" s="139"/>
      <c r="Z296" s="139"/>
      <c r="AA296" s="139"/>
      <c r="AB296" s="139"/>
      <c r="AC296" s="139"/>
      <c r="AD296" s="139"/>
      <c r="AE296" s="139"/>
      <c r="AF296" s="139"/>
      <c r="AG296" s="139"/>
      <c r="AH296" s="139"/>
      <c r="AI296" s="77"/>
      <c r="AJ296" s="78"/>
    </row>
    <row r="297" spans="1:36" ht="13">
      <c r="A297" s="79"/>
      <c r="B297" s="79"/>
      <c r="C297" s="79"/>
      <c r="D297" s="136"/>
      <c r="E297" s="80"/>
      <c r="F297" s="81"/>
      <c r="G297" s="81"/>
      <c r="H297" s="81"/>
      <c r="I297" s="81"/>
      <c r="J297" s="81"/>
      <c r="K297" s="81"/>
      <c r="L297" s="81"/>
      <c r="M297" s="81"/>
      <c r="N297" s="81"/>
      <c r="O297" s="137"/>
      <c r="P297" s="138"/>
      <c r="Q297" s="138"/>
      <c r="R297" s="138"/>
      <c r="S297" s="138"/>
      <c r="T297" s="139"/>
      <c r="U297" s="139"/>
      <c r="V297" s="139"/>
      <c r="W297" s="139"/>
      <c r="X297" s="139"/>
      <c r="Y297" s="139"/>
      <c r="Z297" s="139"/>
      <c r="AA297" s="139"/>
      <c r="AB297" s="139"/>
      <c r="AC297" s="139"/>
      <c r="AD297" s="139"/>
      <c r="AE297" s="139"/>
      <c r="AF297" s="139"/>
      <c r="AG297" s="139"/>
      <c r="AH297" s="139"/>
      <c r="AI297" s="77"/>
      <c r="AJ297" s="78"/>
    </row>
    <row r="298" spans="1:36" ht="13">
      <c r="A298" s="79"/>
      <c r="B298" s="79"/>
      <c r="C298" s="79"/>
      <c r="D298" s="136"/>
      <c r="E298" s="80"/>
      <c r="F298" s="81"/>
      <c r="G298" s="81"/>
      <c r="H298" s="81"/>
      <c r="I298" s="81"/>
      <c r="J298" s="81"/>
      <c r="K298" s="81"/>
      <c r="L298" s="81"/>
      <c r="M298" s="81"/>
      <c r="N298" s="81"/>
      <c r="O298" s="137"/>
      <c r="P298" s="138"/>
      <c r="Q298" s="138"/>
      <c r="R298" s="138"/>
      <c r="S298" s="138"/>
      <c r="T298" s="139"/>
      <c r="U298" s="139"/>
      <c r="V298" s="139"/>
      <c r="W298" s="139"/>
      <c r="X298" s="139"/>
      <c r="Y298" s="139"/>
      <c r="Z298" s="139"/>
      <c r="AA298" s="139"/>
      <c r="AB298" s="139"/>
      <c r="AC298" s="139"/>
      <c r="AD298" s="139"/>
      <c r="AE298" s="139"/>
      <c r="AF298" s="139"/>
      <c r="AG298" s="139"/>
      <c r="AH298" s="139"/>
      <c r="AI298" s="77"/>
      <c r="AJ298" s="78"/>
    </row>
    <row r="299" spans="1:36" ht="13">
      <c r="A299" s="79"/>
      <c r="B299" s="79"/>
      <c r="C299" s="79"/>
      <c r="D299" s="136"/>
      <c r="E299" s="80"/>
      <c r="F299" s="81"/>
      <c r="G299" s="81"/>
      <c r="H299" s="81"/>
      <c r="I299" s="81"/>
      <c r="J299" s="81"/>
      <c r="K299" s="81"/>
      <c r="L299" s="81"/>
      <c r="M299" s="81"/>
      <c r="N299" s="81"/>
      <c r="O299" s="137"/>
      <c r="P299" s="138"/>
      <c r="Q299" s="138"/>
      <c r="R299" s="138"/>
      <c r="S299" s="138"/>
      <c r="T299" s="139"/>
      <c r="U299" s="139"/>
      <c r="V299" s="139"/>
      <c r="W299" s="139"/>
      <c r="X299" s="139"/>
      <c r="Y299" s="139"/>
      <c r="Z299" s="139"/>
      <c r="AA299" s="139"/>
      <c r="AB299" s="139"/>
      <c r="AC299" s="139"/>
      <c r="AD299" s="139"/>
      <c r="AE299" s="139"/>
      <c r="AF299" s="139"/>
      <c r="AG299" s="139"/>
      <c r="AH299" s="139"/>
      <c r="AI299" s="77"/>
      <c r="AJ299" s="78"/>
    </row>
    <row r="300" spans="1:36" ht="13">
      <c r="A300" s="79"/>
      <c r="B300" s="79"/>
      <c r="C300" s="79"/>
      <c r="D300" s="136"/>
      <c r="E300" s="80"/>
      <c r="F300" s="81"/>
      <c r="G300" s="81"/>
      <c r="H300" s="81"/>
      <c r="I300" s="81"/>
      <c r="J300" s="81"/>
      <c r="K300" s="81"/>
      <c r="L300" s="81"/>
      <c r="M300" s="81"/>
      <c r="N300" s="81"/>
      <c r="O300" s="137"/>
      <c r="P300" s="138"/>
      <c r="Q300" s="138"/>
      <c r="R300" s="138"/>
      <c r="S300" s="138"/>
      <c r="T300" s="139"/>
      <c r="U300" s="139"/>
      <c r="V300" s="139"/>
      <c r="W300" s="139"/>
      <c r="X300" s="139"/>
      <c r="Y300" s="139"/>
      <c r="Z300" s="139"/>
      <c r="AA300" s="139"/>
      <c r="AB300" s="139"/>
      <c r="AC300" s="139"/>
      <c r="AD300" s="139"/>
      <c r="AE300" s="139"/>
      <c r="AF300" s="139"/>
      <c r="AG300" s="139"/>
      <c r="AH300" s="139"/>
      <c r="AI300" s="77"/>
      <c r="AJ300" s="78"/>
    </row>
    <row r="301" spans="1:36" ht="13">
      <c r="A301" s="79"/>
      <c r="B301" s="79"/>
      <c r="C301" s="79"/>
      <c r="D301" s="136"/>
      <c r="E301" s="80"/>
      <c r="F301" s="81"/>
      <c r="G301" s="81"/>
      <c r="H301" s="81"/>
      <c r="I301" s="81"/>
      <c r="J301" s="81"/>
      <c r="K301" s="81"/>
      <c r="L301" s="81"/>
      <c r="M301" s="81"/>
      <c r="N301" s="81"/>
      <c r="O301" s="137"/>
      <c r="P301" s="138"/>
      <c r="Q301" s="138"/>
      <c r="R301" s="138"/>
      <c r="S301" s="138"/>
      <c r="T301" s="139"/>
      <c r="U301" s="139"/>
      <c r="V301" s="139"/>
      <c r="W301" s="139"/>
      <c r="X301" s="139"/>
      <c r="Y301" s="139"/>
      <c r="Z301" s="139"/>
      <c r="AA301" s="139"/>
      <c r="AB301" s="139"/>
      <c r="AC301" s="139"/>
      <c r="AD301" s="139"/>
      <c r="AE301" s="139"/>
      <c r="AF301" s="139"/>
      <c r="AG301" s="139"/>
      <c r="AH301" s="139"/>
      <c r="AI301" s="77"/>
      <c r="AJ301" s="78"/>
    </row>
    <row r="302" spans="1:36" ht="13">
      <c r="A302" s="79"/>
      <c r="B302" s="79"/>
      <c r="C302" s="79"/>
      <c r="D302" s="136"/>
      <c r="E302" s="80"/>
      <c r="F302" s="81"/>
      <c r="G302" s="81"/>
      <c r="H302" s="81"/>
      <c r="I302" s="81"/>
      <c r="J302" s="81"/>
      <c r="K302" s="81"/>
      <c r="L302" s="81"/>
      <c r="M302" s="81"/>
      <c r="N302" s="81"/>
      <c r="O302" s="137"/>
      <c r="P302" s="138"/>
      <c r="Q302" s="138"/>
      <c r="R302" s="138"/>
      <c r="S302" s="138"/>
      <c r="T302" s="139"/>
      <c r="U302" s="139"/>
      <c r="V302" s="139"/>
      <c r="W302" s="139"/>
      <c r="X302" s="139"/>
      <c r="Y302" s="139"/>
      <c r="Z302" s="139"/>
      <c r="AA302" s="139"/>
      <c r="AB302" s="139"/>
      <c r="AC302" s="139"/>
      <c r="AD302" s="139"/>
      <c r="AE302" s="139"/>
      <c r="AF302" s="139"/>
      <c r="AG302" s="139"/>
      <c r="AH302" s="139"/>
      <c r="AI302" s="77"/>
      <c r="AJ302" s="78"/>
    </row>
    <row r="303" spans="1:36" ht="13">
      <c r="A303" s="79"/>
      <c r="B303" s="79"/>
      <c r="C303" s="79"/>
      <c r="D303" s="136"/>
      <c r="E303" s="80"/>
      <c r="F303" s="81"/>
      <c r="G303" s="81"/>
      <c r="H303" s="81"/>
      <c r="I303" s="81"/>
      <c r="J303" s="81"/>
      <c r="K303" s="81"/>
      <c r="L303" s="81"/>
      <c r="M303" s="81"/>
      <c r="N303" s="81"/>
      <c r="O303" s="137"/>
      <c r="P303" s="138"/>
      <c r="Q303" s="138"/>
      <c r="R303" s="138"/>
      <c r="S303" s="138"/>
      <c r="T303" s="139"/>
      <c r="U303" s="139"/>
      <c r="V303" s="139"/>
      <c r="W303" s="139"/>
      <c r="X303" s="139"/>
      <c r="Y303" s="139"/>
      <c r="Z303" s="139"/>
      <c r="AA303" s="139"/>
      <c r="AB303" s="139"/>
      <c r="AC303" s="139"/>
      <c r="AD303" s="139"/>
      <c r="AE303" s="139"/>
      <c r="AF303" s="139"/>
      <c r="AG303" s="139"/>
      <c r="AH303" s="139"/>
      <c r="AI303" s="77"/>
      <c r="AJ303" s="78"/>
    </row>
    <row r="304" spans="1:36" ht="13">
      <c r="A304" s="79"/>
      <c r="B304" s="79"/>
      <c r="C304" s="79"/>
      <c r="D304" s="136"/>
      <c r="E304" s="80"/>
      <c r="F304" s="81"/>
      <c r="G304" s="81"/>
      <c r="H304" s="81"/>
      <c r="I304" s="81"/>
      <c r="J304" s="81"/>
      <c r="K304" s="81"/>
      <c r="L304" s="81"/>
      <c r="M304" s="81"/>
      <c r="N304" s="81"/>
      <c r="O304" s="137"/>
      <c r="P304" s="138"/>
      <c r="Q304" s="138"/>
      <c r="R304" s="138"/>
      <c r="S304" s="138"/>
      <c r="T304" s="139"/>
      <c r="U304" s="139"/>
      <c r="V304" s="139"/>
      <c r="W304" s="139"/>
      <c r="X304" s="139"/>
      <c r="Y304" s="139"/>
      <c r="Z304" s="139"/>
      <c r="AA304" s="139"/>
      <c r="AB304" s="139"/>
      <c r="AC304" s="139"/>
      <c r="AD304" s="139"/>
      <c r="AE304" s="139"/>
      <c r="AF304" s="139"/>
      <c r="AG304" s="139"/>
      <c r="AH304" s="139"/>
      <c r="AI304" s="77"/>
      <c r="AJ304" s="78"/>
    </row>
    <row r="305" spans="1:36" ht="13">
      <c r="A305" s="79"/>
      <c r="B305" s="79"/>
      <c r="C305" s="79"/>
      <c r="D305" s="136"/>
      <c r="E305" s="80"/>
      <c r="F305" s="81"/>
      <c r="G305" s="81"/>
      <c r="H305" s="81"/>
      <c r="I305" s="81"/>
      <c r="J305" s="81"/>
      <c r="K305" s="81"/>
      <c r="L305" s="81"/>
      <c r="M305" s="81"/>
      <c r="N305" s="81"/>
      <c r="O305" s="137"/>
      <c r="P305" s="138"/>
      <c r="Q305" s="138"/>
      <c r="R305" s="138"/>
      <c r="S305" s="138"/>
      <c r="T305" s="139"/>
      <c r="U305" s="139"/>
      <c r="V305" s="139"/>
      <c r="W305" s="139"/>
      <c r="X305" s="139"/>
      <c r="Y305" s="139"/>
      <c r="Z305" s="139"/>
      <c r="AA305" s="139"/>
      <c r="AB305" s="139"/>
      <c r="AC305" s="139"/>
      <c r="AD305" s="139"/>
      <c r="AE305" s="139"/>
      <c r="AF305" s="139"/>
      <c r="AG305" s="139"/>
      <c r="AH305" s="139"/>
      <c r="AI305" s="77"/>
      <c r="AJ305" s="78"/>
    </row>
    <row r="306" spans="1:36" ht="13">
      <c r="A306" s="79"/>
      <c r="B306" s="79"/>
      <c r="C306" s="79"/>
      <c r="D306" s="136"/>
      <c r="E306" s="80"/>
      <c r="F306" s="81"/>
      <c r="G306" s="81"/>
      <c r="H306" s="81"/>
      <c r="I306" s="81"/>
      <c r="J306" s="81"/>
      <c r="K306" s="81"/>
      <c r="L306" s="81"/>
      <c r="M306" s="81"/>
      <c r="N306" s="81"/>
      <c r="O306" s="137"/>
      <c r="P306" s="138"/>
      <c r="Q306" s="138"/>
      <c r="R306" s="138"/>
      <c r="S306" s="138"/>
      <c r="T306" s="139"/>
      <c r="U306" s="139"/>
      <c r="V306" s="139"/>
      <c r="W306" s="139"/>
      <c r="X306" s="139"/>
      <c r="Y306" s="139"/>
      <c r="Z306" s="139"/>
      <c r="AA306" s="139"/>
      <c r="AB306" s="139"/>
      <c r="AC306" s="139"/>
      <c r="AD306" s="139"/>
      <c r="AE306" s="139"/>
      <c r="AF306" s="139"/>
      <c r="AG306" s="139"/>
      <c r="AH306" s="139"/>
      <c r="AI306" s="77"/>
      <c r="AJ306" s="78"/>
    </row>
    <row r="307" spans="1:36" ht="13">
      <c r="A307" s="79"/>
      <c r="B307" s="79"/>
      <c r="C307" s="79"/>
      <c r="D307" s="136"/>
      <c r="E307" s="80"/>
      <c r="F307" s="81"/>
      <c r="G307" s="81"/>
      <c r="H307" s="81"/>
      <c r="I307" s="81"/>
      <c r="J307" s="81"/>
      <c r="K307" s="81"/>
      <c r="L307" s="81"/>
      <c r="M307" s="81"/>
      <c r="N307" s="81"/>
      <c r="O307" s="137"/>
      <c r="P307" s="138"/>
      <c r="Q307" s="138"/>
      <c r="R307" s="138"/>
      <c r="S307" s="138"/>
      <c r="T307" s="139"/>
      <c r="U307" s="139"/>
      <c r="V307" s="139"/>
      <c r="W307" s="139"/>
      <c r="X307" s="139"/>
      <c r="Y307" s="139"/>
      <c r="Z307" s="139"/>
      <c r="AA307" s="139"/>
      <c r="AB307" s="139"/>
      <c r="AC307" s="139"/>
      <c r="AD307" s="139"/>
      <c r="AE307" s="139"/>
      <c r="AF307" s="139"/>
      <c r="AG307" s="139"/>
      <c r="AH307" s="139"/>
      <c r="AI307" s="77"/>
      <c r="AJ307" s="78"/>
    </row>
    <row r="308" spans="1:36" ht="13">
      <c r="A308" s="79"/>
      <c r="B308" s="79"/>
      <c r="C308" s="79"/>
      <c r="D308" s="136"/>
      <c r="E308" s="80"/>
      <c r="F308" s="81"/>
      <c r="G308" s="81"/>
      <c r="H308" s="81"/>
      <c r="I308" s="81"/>
      <c r="J308" s="81"/>
      <c r="K308" s="81"/>
      <c r="L308" s="81"/>
      <c r="M308" s="81"/>
      <c r="N308" s="81"/>
      <c r="O308" s="137"/>
      <c r="P308" s="138"/>
      <c r="Q308" s="138"/>
      <c r="R308" s="138"/>
      <c r="S308" s="138"/>
      <c r="T308" s="139"/>
      <c r="U308" s="139"/>
      <c r="V308" s="139"/>
      <c r="W308" s="139"/>
      <c r="X308" s="139"/>
      <c r="Y308" s="139"/>
      <c r="Z308" s="139"/>
      <c r="AA308" s="139"/>
      <c r="AB308" s="139"/>
      <c r="AC308" s="139"/>
      <c r="AD308" s="139"/>
      <c r="AE308" s="139"/>
      <c r="AF308" s="139"/>
      <c r="AG308" s="139"/>
      <c r="AH308" s="139"/>
      <c r="AI308" s="77"/>
      <c r="AJ308" s="78"/>
    </row>
    <row r="309" spans="1:36" ht="13">
      <c r="A309" s="79"/>
      <c r="B309" s="79"/>
      <c r="C309" s="79"/>
      <c r="D309" s="136"/>
      <c r="E309" s="80"/>
      <c r="F309" s="81"/>
      <c r="G309" s="81"/>
      <c r="H309" s="81"/>
      <c r="I309" s="81"/>
      <c r="J309" s="81"/>
      <c r="K309" s="81"/>
      <c r="L309" s="81"/>
      <c r="M309" s="81"/>
      <c r="N309" s="81"/>
      <c r="O309" s="137"/>
      <c r="P309" s="138"/>
      <c r="Q309" s="138"/>
      <c r="R309" s="138"/>
      <c r="S309" s="138"/>
      <c r="T309" s="139"/>
      <c r="U309" s="139"/>
      <c r="V309" s="139"/>
      <c r="W309" s="139"/>
      <c r="X309" s="139"/>
      <c r="Y309" s="139"/>
      <c r="Z309" s="139"/>
      <c r="AA309" s="139"/>
      <c r="AB309" s="139"/>
      <c r="AC309" s="139"/>
      <c r="AD309" s="139"/>
      <c r="AE309" s="139"/>
      <c r="AF309" s="139"/>
      <c r="AG309" s="139"/>
      <c r="AH309" s="139"/>
      <c r="AI309" s="77"/>
      <c r="AJ309" s="78"/>
    </row>
    <row r="310" spans="1:36" ht="13">
      <c r="A310" s="79"/>
      <c r="B310" s="79"/>
      <c r="C310" s="79"/>
      <c r="D310" s="136"/>
      <c r="E310" s="80"/>
      <c r="F310" s="81"/>
      <c r="G310" s="81"/>
      <c r="H310" s="81"/>
      <c r="I310" s="81"/>
      <c r="J310" s="81"/>
      <c r="K310" s="81"/>
      <c r="L310" s="81"/>
      <c r="M310" s="81"/>
      <c r="N310" s="81"/>
      <c r="O310" s="137"/>
      <c r="P310" s="138"/>
      <c r="Q310" s="138"/>
      <c r="R310" s="138"/>
      <c r="S310" s="138"/>
      <c r="T310" s="139"/>
      <c r="U310" s="139"/>
      <c r="V310" s="139"/>
      <c r="W310" s="139"/>
      <c r="X310" s="139"/>
      <c r="Y310" s="139"/>
      <c r="Z310" s="139"/>
      <c r="AA310" s="139"/>
      <c r="AB310" s="139"/>
      <c r="AC310" s="139"/>
      <c r="AD310" s="139"/>
      <c r="AE310" s="139"/>
      <c r="AF310" s="139"/>
      <c r="AG310" s="139"/>
      <c r="AH310" s="139"/>
      <c r="AI310" s="77"/>
      <c r="AJ310" s="78"/>
    </row>
    <row r="311" spans="1:36" ht="13">
      <c r="A311" s="79"/>
      <c r="B311" s="79"/>
      <c r="C311" s="79"/>
      <c r="D311" s="136"/>
      <c r="E311" s="80"/>
      <c r="F311" s="81"/>
      <c r="G311" s="81"/>
      <c r="H311" s="81"/>
      <c r="I311" s="81"/>
      <c r="J311" s="81"/>
      <c r="K311" s="81"/>
      <c r="L311" s="81"/>
      <c r="M311" s="81"/>
      <c r="N311" s="81"/>
      <c r="O311" s="137"/>
      <c r="P311" s="138"/>
      <c r="Q311" s="138"/>
      <c r="R311" s="138"/>
      <c r="S311" s="138"/>
      <c r="T311" s="139"/>
      <c r="U311" s="139"/>
      <c r="V311" s="139"/>
      <c r="W311" s="139"/>
      <c r="X311" s="139"/>
      <c r="Y311" s="139"/>
      <c r="Z311" s="139"/>
      <c r="AA311" s="139"/>
      <c r="AB311" s="139"/>
      <c r="AC311" s="139"/>
      <c r="AD311" s="139"/>
      <c r="AE311" s="139"/>
      <c r="AF311" s="139"/>
      <c r="AG311" s="139"/>
      <c r="AH311" s="139"/>
      <c r="AI311" s="77"/>
      <c r="AJ311" s="78"/>
    </row>
    <row r="312" spans="1:36" ht="13">
      <c r="A312" s="79"/>
      <c r="B312" s="79"/>
      <c r="C312" s="79"/>
      <c r="D312" s="136"/>
      <c r="E312" s="80"/>
      <c r="F312" s="81"/>
      <c r="G312" s="81"/>
      <c r="H312" s="81"/>
      <c r="I312" s="81"/>
      <c r="J312" s="81"/>
      <c r="K312" s="81"/>
      <c r="L312" s="81"/>
      <c r="M312" s="81"/>
      <c r="N312" s="81"/>
      <c r="O312" s="137"/>
      <c r="P312" s="138"/>
      <c r="Q312" s="138"/>
      <c r="R312" s="138"/>
      <c r="S312" s="138"/>
      <c r="T312" s="139"/>
      <c r="U312" s="139"/>
      <c r="V312" s="139"/>
      <c r="W312" s="139"/>
      <c r="X312" s="139"/>
      <c r="Y312" s="139"/>
      <c r="Z312" s="139"/>
      <c r="AA312" s="139"/>
      <c r="AB312" s="139"/>
      <c r="AC312" s="139"/>
      <c r="AD312" s="139"/>
      <c r="AE312" s="139"/>
      <c r="AF312" s="139"/>
      <c r="AG312" s="139"/>
      <c r="AH312" s="139"/>
      <c r="AI312" s="77"/>
      <c r="AJ312" s="78"/>
    </row>
    <row r="313" spans="1:36" ht="13">
      <c r="A313" s="79"/>
      <c r="B313" s="79"/>
      <c r="C313" s="79"/>
      <c r="D313" s="136"/>
      <c r="E313" s="80"/>
      <c r="F313" s="81"/>
      <c r="G313" s="81"/>
      <c r="H313" s="81"/>
      <c r="I313" s="81"/>
      <c r="J313" s="81"/>
      <c r="K313" s="81"/>
      <c r="L313" s="81"/>
      <c r="M313" s="81"/>
      <c r="N313" s="81"/>
      <c r="O313" s="137"/>
      <c r="P313" s="138"/>
      <c r="Q313" s="138"/>
      <c r="R313" s="138"/>
      <c r="S313" s="138"/>
      <c r="T313" s="139"/>
      <c r="U313" s="139"/>
      <c r="V313" s="139"/>
      <c r="W313" s="139"/>
      <c r="X313" s="139"/>
      <c r="Y313" s="139"/>
      <c r="Z313" s="139"/>
      <c r="AA313" s="139"/>
      <c r="AB313" s="139"/>
      <c r="AC313" s="139"/>
      <c r="AD313" s="139"/>
      <c r="AE313" s="139"/>
      <c r="AF313" s="139"/>
      <c r="AG313" s="139"/>
      <c r="AH313" s="139"/>
      <c r="AI313" s="77"/>
      <c r="AJ313" s="78"/>
    </row>
    <row r="314" spans="1:36" ht="13">
      <c r="A314" s="79"/>
      <c r="B314" s="79"/>
      <c r="C314" s="79"/>
      <c r="D314" s="136"/>
      <c r="E314" s="80"/>
      <c r="F314" s="81"/>
      <c r="G314" s="81"/>
      <c r="H314" s="81"/>
      <c r="I314" s="81"/>
      <c r="J314" s="81"/>
      <c r="K314" s="81"/>
      <c r="L314" s="81"/>
      <c r="M314" s="81"/>
      <c r="N314" s="81"/>
      <c r="O314" s="137"/>
      <c r="P314" s="138"/>
      <c r="Q314" s="138"/>
      <c r="R314" s="138"/>
      <c r="S314" s="138"/>
      <c r="T314" s="139"/>
      <c r="U314" s="139"/>
      <c r="V314" s="139"/>
      <c r="W314" s="139"/>
      <c r="X314" s="139"/>
      <c r="Y314" s="139"/>
      <c r="Z314" s="139"/>
      <c r="AA314" s="139"/>
      <c r="AB314" s="139"/>
      <c r="AC314" s="139"/>
      <c r="AD314" s="139"/>
      <c r="AE314" s="139"/>
      <c r="AF314" s="139"/>
      <c r="AG314" s="139"/>
      <c r="AH314" s="139"/>
      <c r="AI314" s="77"/>
      <c r="AJ314" s="78"/>
    </row>
    <row r="315" spans="1:36" ht="13">
      <c r="A315" s="79"/>
      <c r="B315" s="79"/>
      <c r="C315" s="79"/>
      <c r="D315" s="136"/>
      <c r="E315" s="80"/>
      <c r="F315" s="81"/>
      <c r="G315" s="81"/>
      <c r="H315" s="81"/>
      <c r="I315" s="81"/>
      <c r="J315" s="81"/>
      <c r="K315" s="81"/>
      <c r="L315" s="81"/>
      <c r="M315" s="81"/>
      <c r="N315" s="81"/>
      <c r="O315" s="137"/>
      <c r="P315" s="138"/>
      <c r="Q315" s="138"/>
      <c r="R315" s="138"/>
      <c r="S315" s="138"/>
      <c r="T315" s="139"/>
      <c r="U315" s="139"/>
      <c r="V315" s="139"/>
      <c r="W315" s="139"/>
      <c r="X315" s="139"/>
      <c r="Y315" s="139"/>
      <c r="Z315" s="139"/>
      <c r="AA315" s="139"/>
      <c r="AB315" s="139"/>
      <c r="AC315" s="139"/>
      <c r="AD315" s="139"/>
      <c r="AE315" s="139"/>
      <c r="AF315" s="139"/>
      <c r="AG315" s="139"/>
      <c r="AH315" s="139"/>
      <c r="AI315" s="77"/>
      <c r="AJ315" s="78"/>
    </row>
    <row r="316" spans="1:36" ht="13">
      <c r="A316" s="79"/>
      <c r="B316" s="79"/>
      <c r="C316" s="79"/>
      <c r="D316" s="136"/>
      <c r="E316" s="80"/>
      <c r="F316" s="81"/>
      <c r="G316" s="81"/>
      <c r="H316" s="81"/>
      <c r="I316" s="81"/>
      <c r="J316" s="81"/>
      <c r="K316" s="81"/>
      <c r="L316" s="81"/>
      <c r="M316" s="81"/>
      <c r="N316" s="81"/>
      <c r="O316" s="137"/>
      <c r="P316" s="138"/>
      <c r="Q316" s="138"/>
      <c r="R316" s="138"/>
      <c r="S316" s="138"/>
      <c r="T316" s="139"/>
      <c r="U316" s="139"/>
      <c r="V316" s="139"/>
      <c r="W316" s="139"/>
      <c r="X316" s="139"/>
      <c r="Y316" s="139"/>
      <c r="Z316" s="139"/>
      <c r="AA316" s="139"/>
      <c r="AB316" s="139"/>
      <c r="AC316" s="139"/>
      <c r="AD316" s="139"/>
      <c r="AE316" s="139"/>
      <c r="AF316" s="139"/>
      <c r="AG316" s="139"/>
      <c r="AH316" s="139"/>
      <c r="AI316" s="77"/>
      <c r="AJ316" s="78"/>
    </row>
    <row r="317" spans="1:36" ht="13">
      <c r="A317" s="79"/>
      <c r="B317" s="79"/>
      <c r="C317" s="79"/>
      <c r="D317" s="136"/>
      <c r="E317" s="80"/>
      <c r="F317" s="81"/>
      <c r="G317" s="81"/>
      <c r="H317" s="81"/>
      <c r="I317" s="81"/>
      <c r="J317" s="81"/>
      <c r="K317" s="81"/>
      <c r="L317" s="81"/>
      <c r="M317" s="81"/>
      <c r="N317" s="81"/>
      <c r="O317" s="137"/>
      <c r="P317" s="138"/>
      <c r="Q317" s="138"/>
      <c r="R317" s="138"/>
      <c r="S317" s="138"/>
      <c r="T317" s="139"/>
      <c r="U317" s="139"/>
      <c r="V317" s="139"/>
      <c r="W317" s="139"/>
      <c r="X317" s="139"/>
      <c r="Y317" s="139"/>
      <c r="Z317" s="139"/>
      <c r="AA317" s="139"/>
      <c r="AB317" s="139"/>
      <c r="AC317" s="139"/>
      <c r="AD317" s="139"/>
      <c r="AE317" s="139"/>
      <c r="AF317" s="139"/>
      <c r="AG317" s="139"/>
      <c r="AH317" s="139"/>
      <c r="AI317" s="77"/>
      <c r="AJ317" s="78"/>
    </row>
    <row r="318" spans="1:36" ht="13">
      <c r="A318" s="79"/>
      <c r="B318" s="79"/>
      <c r="C318" s="79"/>
      <c r="D318" s="136"/>
      <c r="E318" s="80"/>
      <c r="F318" s="81"/>
      <c r="G318" s="81"/>
      <c r="H318" s="81"/>
      <c r="I318" s="81"/>
      <c r="J318" s="81"/>
      <c r="K318" s="81"/>
      <c r="L318" s="81"/>
      <c r="M318" s="81"/>
      <c r="N318" s="81"/>
      <c r="O318" s="137"/>
      <c r="P318" s="138"/>
      <c r="Q318" s="138"/>
      <c r="R318" s="138"/>
      <c r="S318" s="138"/>
      <c r="T318" s="139"/>
      <c r="U318" s="139"/>
      <c r="V318" s="139"/>
      <c r="W318" s="139"/>
      <c r="X318" s="139"/>
      <c r="Y318" s="139"/>
      <c r="Z318" s="139"/>
      <c r="AA318" s="139"/>
      <c r="AB318" s="139"/>
      <c r="AC318" s="139"/>
      <c r="AD318" s="139"/>
      <c r="AE318" s="139"/>
      <c r="AF318" s="139"/>
      <c r="AG318" s="139"/>
      <c r="AH318" s="139"/>
      <c r="AI318" s="77"/>
      <c r="AJ318" s="78"/>
    </row>
    <row r="319" spans="1:36" ht="13">
      <c r="A319" s="79"/>
      <c r="B319" s="79"/>
      <c r="C319" s="79"/>
      <c r="D319" s="136"/>
      <c r="E319" s="80"/>
      <c r="F319" s="81"/>
      <c r="G319" s="81"/>
      <c r="H319" s="81"/>
      <c r="I319" s="81"/>
      <c r="J319" s="81"/>
      <c r="K319" s="81"/>
      <c r="L319" s="81"/>
      <c r="M319" s="81"/>
      <c r="N319" s="81"/>
      <c r="O319" s="137"/>
      <c r="P319" s="138"/>
      <c r="Q319" s="138"/>
      <c r="R319" s="138"/>
      <c r="S319" s="138"/>
      <c r="T319" s="139"/>
      <c r="U319" s="139"/>
      <c r="V319" s="139"/>
      <c r="W319" s="139"/>
      <c r="X319" s="139"/>
      <c r="Y319" s="139"/>
      <c r="Z319" s="139"/>
      <c r="AA319" s="139"/>
      <c r="AB319" s="139"/>
      <c r="AC319" s="139"/>
      <c r="AD319" s="139"/>
      <c r="AE319" s="139"/>
      <c r="AF319" s="139"/>
      <c r="AG319" s="139"/>
      <c r="AH319" s="139"/>
      <c r="AI319" s="77"/>
      <c r="AJ319" s="78"/>
    </row>
    <row r="320" spans="1:36" ht="13">
      <c r="A320" s="79"/>
      <c r="B320" s="79"/>
      <c r="C320" s="79"/>
      <c r="D320" s="136"/>
      <c r="E320" s="80"/>
      <c r="F320" s="81"/>
      <c r="G320" s="81"/>
      <c r="H320" s="81"/>
      <c r="I320" s="81"/>
      <c r="J320" s="81"/>
      <c r="K320" s="81"/>
      <c r="L320" s="81"/>
      <c r="M320" s="81"/>
      <c r="N320" s="81"/>
      <c r="O320" s="137"/>
      <c r="P320" s="138"/>
      <c r="Q320" s="138"/>
      <c r="R320" s="138"/>
      <c r="S320" s="138"/>
      <c r="T320" s="139"/>
      <c r="U320" s="139"/>
      <c r="V320" s="139"/>
      <c r="W320" s="139"/>
      <c r="X320" s="139"/>
      <c r="Y320" s="139"/>
      <c r="Z320" s="139"/>
      <c r="AA320" s="139"/>
      <c r="AB320" s="139"/>
      <c r="AC320" s="139"/>
      <c r="AD320" s="139"/>
      <c r="AE320" s="139"/>
      <c r="AF320" s="139"/>
      <c r="AG320" s="139"/>
      <c r="AH320" s="139"/>
      <c r="AI320" s="77"/>
      <c r="AJ320" s="78"/>
    </row>
    <row r="321" spans="1:36" ht="13">
      <c r="A321" s="79"/>
      <c r="B321" s="79"/>
      <c r="C321" s="79"/>
      <c r="D321" s="136"/>
      <c r="E321" s="80"/>
      <c r="F321" s="81"/>
      <c r="G321" s="81"/>
      <c r="H321" s="81"/>
      <c r="I321" s="81"/>
      <c r="J321" s="81"/>
      <c r="K321" s="81"/>
      <c r="L321" s="81"/>
      <c r="M321" s="81"/>
      <c r="N321" s="81"/>
      <c r="O321" s="137"/>
      <c r="P321" s="138"/>
      <c r="Q321" s="138"/>
      <c r="R321" s="138"/>
      <c r="S321" s="138"/>
      <c r="T321" s="139"/>
      <c r="U321" s="139"/>
      <c r="V321" s="139"/>
      <c r="W321" s="139"/>
      <c r="X321" s="139"/>
      <c r="Y321" s="139"/>
      <c r="Z321" s="139"/>
      <c r="AA321" s="139"/>
      <c r="AB321" s="139"/>
      <c r="AC321" s="139"/>
      <c r="AD321" s="139"/>
      <c r="AE321" s="139"/>
      <c r="AF321" s="139"/>
      <c r="AG321" s="139"/>
      <c r="AH321" s="139"/>
      <c r="AI321" s="77"/>
      <c r="AJ321" s="78"/>
    </row>
    <row r="322" spans="1:36" ht="13">
      <c r="A322" s="79"/>
      <c r="B322" s="79"/>
      <c r="C322" s="79"/>
      <c r="D322" s="136"/>
      <c r="E322" s="80"/>
      <c r="F322" s="81"/>
      <c r="G322" s="81"/>
      <c r="H322" s="81"/>
      <c r="I322" s="81"/>
      <c r="J322" s="81"/>
      <c r="K322" s="81"/>
      <c r="L322" s="81"/>
      <c r="M322" s="81"/>
      <c r="N322" s="81"/>
      <c r="O322" s="137"/>
      <c r="P322" s="138"/>
      <c r="Q322" s="138"/>
      <c r="R322" s="138"/>
      <c r="S322" s="138"/>
      <c r="T322" s="139"/>
      <c r="U322" s="139"/>
      <c r="V322" s="139"/>
      <c r="W322" s="139"/>
      <c r="X322" s="139"/>
      <c r="Y322" s="139"/>
      <c r="Z322" s="139"/>
      <c r="AA322" s="139"/>
      <c r="AB322" s="139"/>
      <c r="AC322" s="139"/>
      <c r="AD322" s="139"/>
      <c r="AE322" s="139"/>
      <c r="AF322" s="139"/>
      <c r="AG322" s="139"/>
      <c r="AH322" s="139"/>
      <c r="AI322" s="77"/>
      <c r="AJ322" s="78"/>
    </row>
    <row r="323" spans="1:36" ht="13">
      <c r="A323" s="79"/>
      <c r="B323" s="79"/>
      <c r="C323" s="79"/>
      <c r="D323" s="136"/>
      <c r="E323" s="80"/>
      <c r="F323" s="81"/>
      <c r="G323" s="81"/>
      <c r="H323" s="81"/>
      <c r="I323" s="81"/>
      <c r="J323" s="81"/>
      <c r="K323" s="81"/>
      <c r="L323" s="81"/>
      <c r="M323" s="81"/>
      <c r="N323" s="81"/>
      <c r="O323" s="137"/>
      <c r="P323" s="138"/>
      <c r="Q323" s="138"/>
      <c r="R323" s="138"/>
      <c r="S323" s="138"/>
      <c r="T323" s="139"/>
      <c r="U323" s="139"/>
      <c r="V323" s="139"/>
      <c r="W323" s="139"/>
      <c r="X323" s="139"/>
      <c r="Y323" s="139"/>
      <c r="Z323" s="139"/>
      <c r="AA323" s="139"/>
      <c r="AB323" s="139"/>
      <c r="AC323" s="139"/>
      <c r="AD323" s="139"/>
      <c r="AE323" s="139"/>
      <c r="AF323" s="139"/>
      <c r="AG323" s="139"/>
      <c r="AH323" s="139"/>
      <c r="AI323" s="77"/>
      <c r="AJ323" s="78"/>
    </row>
    <row r="324" spans="1:36" ht="13">
      <c r="A324" s="79"/>
      <c r="B324" s="79"/>
      <c r="C324" s="79"/>
      <c r="D324" s="136"/>
      <c r="E324" s="80"/>
      <c r="F324" s="81"/>
      <c r="G324" s="81"/>
      <c r="H324" s="81"/>
      <c r="I324" s="81"/>
      <c r="J324" s="81"/>
      <c r="K324" s="81"/>
      <c r="L324" s="81"/>
      <c r="M324" s="81"/>
      <c r="N324" s="81"/>
      <c r="O324" s="137"/>
      <c r="P324" s="138"/>
      <c r="Q324" s="138"/>
      <c r="R324" s="138"/>
      <c r="S324" s="138"/>
      <c r="T324" s="139"/>
      <c r="U324" s="139"/>
      <c r="V324" s="139"/>
      <c r="W324" s="139"/>
      <c r="X324" s="139"/>
      <c r="Y324" s="139"/>
      <c r="Z324" s="139"/>
      <c r="AA324" s="139"/>
      <c r="AB324" s="139"/>
      <c r="AC324" s="139"/>
      <c r="AD324" s="139"/>
      <c r="AE324" s="139"/>
      <c r="AF324" s="139"/>
      <c r="AG324" s="139"/>
      <c r="AH324" s="139"/>
      <c r="AI324" s="77"/>
      <c r="AJ324" s="78"/>
    </row>
    <row r="325" spans="1:36" ht="13">
      <c r="A325" s="79"/>
      <c r="B325" s="79"/>
      <c r="C325" s="79"/>
      <c r="D325" s="136"/>
      <c r="E325" s="80"/>
      <c r="F325" s="81"/>
      <c r="G325" s="81"/>
      <c r="H325" s="81"/>
      <c r="I325" s="81"/>
      <c r="J325" s="81"/>
      <c r="K325" s="81"/>
      <c r="L325" s="81"/>
      <c r="M325" s="81"/>
      <c r="N325" s="81"/>
      <c r="O325" s="137"/>
      <c r="P325" s="138"/>
      <c r="Q325" s="138"/>
      <c r="R325" s="138"/>
      <c r="S325" s="138"/>
      <c r="T325" s="139"/>
      <c r="U325" s="139"/>
      <c r="V325" s="139"/>
      <c r="W325" s="139"/>
      <c r="X325" s="139"/>
      <c r="Y325" s="139"/>
      <c r="Z325" s="139"/>
      <c r="AA325" s="139"/>
      <c r="AB325" s="139"/>
      <c r="AC325" s="139"/>
      <c r="AD325" s="139"/>
      <c r="AE325" s="139"/>
      <c r="AF325" s="139"/>
      <c r="AG325" s="139"/>
      <c r="AH325" s="139"/>
      <c r="AI325" s="77"/>
      <c r="AJ325" s="78"/>
    </row>
    <row r="326" spans="1:36" ht="13">
      <c r="A326" s="79"/>
      <c r="B326" s="79"/>
      <c r="C326" s="79"/>
      <c r="D326" s="136"/>
      <c r="E326" s="80"/>
      <c r="F326" s="81"/>
      <c r="G326" s="81"/>
      <c r="H326" s="81"/>
      <c r="I326" s="81"/>
      <c r="J326" s="81"/>
      <c r="K326" s="81"/>
      <c r="L326" s="81"/>
      <c r="M326" s="81"/>
      <c r="N326" s="81"/>
      <c r="O326" s="137"/>
      <c r="P326" s="138"/>
      <c r="Q326" s="138"/>
      <c r="R326" s="138"/>
      <c r="S326" s="138"/>
      <c r="T326" s="139"/>
      <c r="U326" s="139"/>
      <c r="V326" s="139"/>
      <c r="W326" s="139"/>
      <c r="X326" s="139"/>
      <c r="Y326" s="139"/>
      <c r="Z326" s="139"/>
      <c r="AA326" s="139"/>
      <c r="AB326" s="139"/>
      <c r="AC326" s="139"/>
      <c r="AD326" s="139"/>
      <c r="AE326" s="139"/>
      <c r="AF326" s="139"/>
      <c r="AG326" s="139"/>
      <c r="AH326" s="139"/>
      <c r="AI326" s="77"/>
      <c r="AJ326" s="78"/>
    </row>
    <row r="327" spans="1:36" ht="13">
      <c r="A327" s="79"/>
      <c r="B327" s="79"/>
      <c r="C327" s="79"/>
      <c r="D327" s="136"/>
      <c r="E327" s="80"/>
      <c r="F327" s="81"/>
      <c r="G327" s="81"/>
      <c r="H327" s="81"/>
      <c r="I327" s="81"/>
      <c r="J327" s="81"/>
      <c r="K327" s="81"/>
      <c r="L327" s="81"/>
      <c r="M327" s="81"/>
      <c r="N327" s="81"/>
      <c r="O327" s="137"/>
      <c r="P327" s="138"/>
      <c r="Q327" s="138"/>
      <c r="R327" s="138"/>
      <c r="S327" s="138"/>
      <c r="T327" s="139"/>
      <c r="U327" s="139"/>
      <c r="V327" s="139"/>
      <c r="W327" s="139"/>
      <c r="X327" s="139"/>
      <c r="Y327" s="139"/>
      <c r="Z327" s="139"/>
      <c r="AA327" s="139"/>
      <c r="AB327" s="139"/>
      <c r="AC327" s="139"/>
      <c r="AD327" s="139"/>
      <c r="AE327" s="139"/>
      <c r="AF327" s="139"/>
      <c r="AG327" s="139"/>
      <c r="AH327" s="139"/>
      <c r="AI327" s="77"/>
      <c r="AJ327" s="78"/>
    </row>
    <row r="328" spans="1:36" ht="13">
      <c r="A328" s="79"/>
      <c r="B328" s="79"/>
      <c r="C328" s="79"/>
      <c r="D328" s="136"/>
      <c r="E328" s="80"/>
      <c r="F328" s="81"/>
      <c r="G328" s="81"/>
      <c r="H328" s="81"/>
      <c r="I328" s="81"/>
      <c r="J328" s="81"/>
      <c r="K328" s="81"/>
      <c r="L328" s="81"/>
      <c r="M328" s="81"/>
      <c r="N328" s="81"/>
      <c r="O328" s="137"/>
      <c r="P328" s="138"/>
      <c r="Q328" s="138"/>
      <c r="R328" s="138"/>
      <c r="S328" s="138"/>
      <c r="T328" s="139"/>
      <c r="U328" s="139"/>
      <c r="V328" s="139"/>
      <c r="W328" s="139"/>
      <c r="X328" s="139"/>
      <c r="Y328" s="139"/>
      <c r="Z328" s="139"/>
      <c r="AA328" s="139"/>
      <c r="AB328" s="139"/>
      <c r="AC328" s="139"/>
      <c r="AD328" s="139"/>
      <c r="AE328" s="139"/>
      <c r="AF328" s="139"/>
      <c r="AG328" s="139"/>
      <c r="AH328" s="139"/>
      <c r="AI328" s="77"/>
      <c r="AJ328" s="78"/>
    </row>
    <row r="329" spans="1:36" ht="13">
      <c r="A329" s="79"/>
      <c r="B329" s="79"/>
      <c r="C329" s="79"/>
      <c r="D329" s="136"/>
      <c r="E329" s="80"/>
      <c r="F329" s="81"/>
      <c r="G329" s="81"/>
      <c r="H329" s="81"/>
      <c r="I329" s="81"/>
      <c r="J329" s="81"/>
      <c r="K329" s="81"/>
      <c r="L329" s="81"/>
      <c r="M329" s="81"/>
      <c r="N329" s="81"/>
      <c r="O329" s="137"/>
      <c r="P329" s="138"/>
      <c r="Q329" s="138"/>
      <c r="R329" s="138"/>
      <c r="S329" s="138"/>
      <c r="T329" s="139"/>
      <c r="U329" s="139"/>
      <c r="V329" s="139"/>
      <c r="W329" s="139"/>
      <c r="X329" s="139"/>
      <c r="Y329" s="139"/>
      <c r="Z329" s="139"/>
      <c r="AA329" s="139"/>
      <c r="AB329" s="139"/>
      <c r="AC329" s="139"/>
      <c r="AD329" s="139"/>
      <c r="AE329" s="139"/>
      <c r="AF329" s="139"/>
      <c r="AG329" s="139"/>
      <c r="AH329" s="139"/>
      <c r="AI329" s="77"/>
      <c r="AJ329" s="78"/>
    </row>
    <row r="330" spans="1:36" ht="13">
      <c r="A330" s="79"/>
      <c r="B330" s="79"/>
      <c r="C330" s="79"/>
      <c r="D330" s="136"/>
      <c r="E330" s="80"/>
      <c r="F330" s="81"/>
      <c r="G330" s="81"/>
      <c r="H330" s="81"/>
      <c r="I330" s="81"/>
      <c r="J330" s="81"/>
      <c r="K330" s="81"/>
      <c r="L330" s="81"/>
      <c r="M330" s="81"/>
      <c r="N330" s="81"/>
      <c r="O330" s="137"/>
      <c r="P330" s="138"/>
      <c r="Q330" s="138"/>
      <c r="R330" s="138"/>
      <c r="S330" s="138"/>
      <c r="T330" s="139"/>
      <c r="U330" s="139"/>
      <c r="V330" s="139"/>
      <c r="W330" s="139"/>
      <c r="X330" s="139"/>
      <c r="Y330" s="139"/>
      <c r="Z330" s="139"/>
      <c r="AA330" s="139"/>
      <c r="AB330" s="139"/>
      <c r="AC330" s="139"/>
      <c r="AD330" s="139"/>
      <c r="AE330" s="139"/>
      <c r="AF330" s="139"/>
      <c r="AG330" s="139"/>
      <c r="AH330" s="139"/>
      <c r="AI330" s="77"/>
      <c r="AJ330" s="78"/>
    </row>
    <row r="331" spans="1:36" ht="13">
      <c r="A331" s="79"/>
      <c r="B331" s="79"/>
      <c r="C331" s="79"/>
      <c r="D331" s="136"/>
      <c r="E331" s="80"/>
      <c r="F331" s="81"/>
      <c r="G331" s="81"/>
      <c r="H331" s="81"/>
      <c r="I331" s="81"/>
      <c r="J331" s="81"/>
      <c r="K331" s="81"/>
      <c r="L331" s="81"/>
      <c r="M331" s="81"/>
      <c r="N331" s="81"/>
      <c r="O331" s="137"/>
      <c r="P331" s="138"/>
      <c r="Q331" s="138"/>
      <c r="R331" s="138"/>
      <c r="S331" s="138"/>
      <c r="T331" s="139"/>
      <c r="U331" s="139"/>
      <c r="V331" s="139"/>
      <c r="W331" s="139"/>
      <c r="X331" s="139"/>
      <c r="Y331" s="139"/>
      <c r="Z331" s="139"/>
      <c r="AA331" s="139"/>
      <c r="AB331" s="139"/>
      <c r="AC331" s="139"/>
      <c r="AD331" s="139"/>
      <c r="AE331" s="139"/>
      <c r="AF331" s="139"/>
      <c r="AG331" s="139"/>
      <c r="AH331" s="139"/>
      <c r="AI331" s="77"/>
      <c r="AJ331" s="78"/>
    </row>
    <row r="332" spans="1:36" ht="13">
      <c r="A332" s="79"/>
      <c r="B332" s="79"/>
      <c r="C332" s="79"/>
      <c r="D332" s="136"/>
      <c r="E332" s="80"/>
      <c r="F332" s="81"/>
      <c r="G332" s="81"/>
      <c r="H332" s="81"/>
      <c r="I332" s="81"/>
      <c r="J332" s="81"/>
      <c r="K332" s="81"/>
      <c r="L332" s="81"/>
      <c r="M332" s="81"/>
      <c r="N332" s="81"/>
      <c r="O332" s="137"/>
      <c r="P332" s="138"/>
      <c r="Q332" s="138"/>
      <c r="R332" s="138"/>
      <c r="S332" s="138"/>
      <c r="T332" s="139"/>
      <c r="U332" s="139"/>
      <c r="V332" s="139"/>
      <c r="W332" s="139"/>
      <c r="X332" s="139"/>
      <c r="Y332" s="139"/>
      <c r="Z332" s="139"/>
      <c r="AA332" s="139"/>
      <c r="AB332" s="139"/>
      <c r="AC332" s="139"/>
      <c r="AD332" s="139"/>
      <c r="AE332" s="139"/>
      <c r="AF332" s="139"/>
      <c r="AG332" s="139"/>
      <c r="AH332" s="139"/>
      <c r="AI332" s="77"/>
      <c r="AJ332" s="78"/>
    </row>
    <row r="333" spans="1:36" ht="13">
      <c r="A333" s="79"/>
      <c r="B333" s="79"/>
      <c r="C333" s="79"/>
      <c r="D333" s="136"/>
      <c r="E333" s="80"/>
      <c r="F333" s="81"/>
      <c r="G333" s="81"/>
      <c r="H333" s="81"/>
      <c r="I333" s="81"/>
      <c r="J333" s="81"/>
      <c r="K333" s="81"/>
      <c r="L333" s="81"/>
      <c r="M333" s="81"/>
      <c r="N333" s="81"/>
      <c r="O333" s="137"/>
      <c r="P333" s="138"/>
      <c r="Q333" s="138"/>
      <c r="R333" s="138"/>
      <c r="S333" s="138"/>
      <c r="T333" s="139"/>
      <c r="U333" s="139"/>
      <c r="V333" s="139"/>
      <c r="W333" s="139"/>
      <c r="X333" s="139"/>
      <c r="Y333" s="139"/>
      <c r="Z333" s="139"/>
      <c r="AA333" s="139"/>
      <c r="AB333" s="139"/>
      <c r="AC333" s="139"/>
      <c r="AD333" s="139"/>
      <c r="AE333" s="139"/>
      <c r="AF333" s="139"/>
      <c r="AG333" s="139"/>
      <c r="AH333" s="139"/>
      <c r="AI333" s="77"/>
      <c r="AJ333" s="78"/>
    </row>
    <row r="334" spans="1:36" ht="13">
      <c r="A334" s="79"/>
      <c r="B334" s="79"/>
      <c r="C334" s="79"/>
      <c r="D334" s="136"/>
      <c r="E334" s="80"/>
      <c r="F334" s="81"/>
      <c r="G334" s="81"/>
      <c r="H334" s="81"/>
      <c r="I334" s="81"/>
      <c r="J334" s="81"/>
      <c r="K334" s="81"/>
      <c r="L334" s="81"/>
      <c r="M334" s="81"/>
      <c r="N334" s="81"/>
      <c r="O334" s="137"/>
      <c r="P334" s="138"/>
      <c r="Q334" s="138"/>
      <c r="R334" s="138"/>
      <c r="S334" s="138"/>
      <c r="T334" s="139"/>
      <c r="U334" s="139"/>
      <c r="V334" s="139"/>
      <c r="W334" s="139"/>
      <c r="X334" s="139"/>
      <c r="Y334" s="139"/>
      <c r="Z334" s="139"/>
      <c r="AA334" s="139"/>
      <c r="AB334" s="139"/>
      <c r="AC334" s="139"/>
      <c r="AD334" s="139"/>
      <c r="AE334" s="139"/>
      <c r="AF334" s="139"/>
      <c r="AG334" s="139"/>
      <c r="AH334" s="139"/>
      <c r="AI334" s="77"/>
      <c r="AJ334" s="78"/>
    </row>
    <row r="335" spans="1:36" ht="13">
      <c r="A335" s="79"/>
      <c r="B335" s="79"/>
      <c r="C335" s="79"/>
      <c r="D335" s="136"/>
      <c r="E335" s="80"/>
      <c r="F335" s="81"/>
      <c r="G335" s="81"/>
      <c r="H335" s="81"/>
      <c r="I335" s="81"/>
      <c r="J335" s="81"/>
      <c r="K335" s="81"/>
      <c r="L335" s="81"/>
      <c r="M335" s="81"/>
      <c r="N335" s="81"/>
      <c r="O335" s="137"/>
      <c r="P335" s="138"/>
      <c r="Q335" s="138"/>
      <c r="R335" s="138"/>
      <c r="S335" s="138"/>
      <c r="T335" s="139"/>
      <c r="U335" s="139"/>
      <c r="V335" s="139"/>
      <c r="W335" s="139"/>
      <c r="X335" s="139"/>
      <c r="Y335" s="139"/>
      <c r="Z335" s="139"/>
      <c r="AA335" s="139"/>
      <c r="AB335" s="139"/>
      <c r="AC335" s="139"/>
      <c r="AD335" s="139"/>
      <c r="AE335" s="139"/>
      <c r="AF335" s="139"/>
      <c r="AG335" s="139"/>
      <c r="AH335" s="139"/>
      <c r="AI335" s="77"/>
      <c r="AJ335" s="78"/>
    </row>
    <row r="336" spans="1:36" ht="13">
      <c r="A336" s="79"/>
      <c r="B336" s="79"/>
      <c r="C336" s="79"/>
      <c r="D336" s="136"/>
      <c r="E336" s="80"/>
      <c r="F336" s="81"/>
      <c r="G336" s="81"/>
      <c r="H336" s="81"/>
      <c r="I336" s="81"/>
      <c r="J336" s="81"/>
      <c r="K336" s="81"/>
      <c r="L336" s="81"/>
      <c r="M336" s="81"/>
      <c r="N336" s="81"/>
      <c r="O336" s="137"/>
      <c r="P336" s="138"/>
      <c r="Q336" s="138"/>
      <c r="R336" s="138"/>
      <c r="S336" s="138"/>
      <c r="T336" s="139"/>
      <c r="U336" s="139"/>
      <c r="V336" s="139"/>
      <c r="W336" s="139"/>
      <c r="X336" s="139"/>
      <c r="Y336" s="139"/>
      <c r="Z336" s="139"/>
      <c r="AA336" s="139"/>
      <c r="AB336" s="139"/>
      <c r="AC336" s="139"/>
      <c r="AD336" s="139"/>
      <c r="AE336" s="139"/>
      <c r="AF336" s="139"/>
      <c r="AG336" s="139"/>
      <c r="AH336" s="139"/>
      <c r="AI336" s="77"/>
      <c r="AJ336" s="78"/>
    </row>
    <row r="337" spans="1:36" ht="13">
      <c r="A337" s="79"/>
      <c r="B337" s="79"/>
      <c r="C337" s="79"/>
      <c r="D337" s="136"/>
      <c r="E337" s="80"/>
      <c r="F337" s="81"/>
      <c r="G337" s="81"/>
      <c r="H337" s="81"/>
      <c r="I337" s="81"/>
      <c r="J337" s="81"/>
      <c r="K337" s="81"/>
      <c r="L337" s="81"/>
      <c r="M337" s="81"/>
      <c r="N337" s="81"/>
      <c r="O337" s="137"/>
      <c r="P337" s="138"/>
      <c r="Q337" s="138"/>
      <c r="R337" s="138"/>
      <c r="S337" s="138"/>
      <c r="T337" s="139"/>
      <c r="U337" s="139"/>
      <c r="V337" s="139"/>
      <c r="W337" s="139"/>
      <c r="X337" s="139"/>
      <c r="Y337" s="139"/>
      <c r="Z337" s="139"/>
      <c r="AA337" s="139"/>
      <c r="AB337" s="139"/>
      <c r="AC337" s="139"/>
      <c r="AD337" s="139"/>
      <c r="AE337" s="139"/>
      <c r="AF337" s="139"/>
      <c r="AG337" s="139"/>
      <c r="AH337" s="139"/>
      <c r="AI337" s="77"/>
      <c r="AJ337" s="78"/>
    </row>
    <row r="338" spans="1:36" ht="13">
      <c r="A338" s="79"/>
      <c r="B338" s="79"/>
      <c r="C338" s="79"/>
      <c r="D338" s="136"/>
      <c r="E338" s="80"/>
      <c r="F338" s="81"/>
      <c r="G338" s="81"/>
      <c r="H338" s="81"/>
      <c r="I338" s="81"/>
      <c r="J338" s="81"/>
      <c r="K338" s="81"/>
      <c r="L338" s="81"/>
      <c r="M338" s="81"/>
      <c r="N338" s="81"/>
      <c r="O338" s="137"/>
      <c r="P338" s="138"/>
      <c r="Q338" s="138"/>
      <c r="R338" s="138"/>
      <c r="S338" s="138"/>
      <c r="T338" s="139"/>
      <c r="U338" s="139"/>
      <c r="V338" s="139"/>
      <c r="W338" s="139"/>
      <c r="X338" s="139"/>
      <c r="Y338" s="139"/>
      <c r="Z338" s="139"/>
      <c r="AA338" s="139"/>
      <c r="AB338" s="139"/>
      <c r="AC338" s="139"/>
      <c r="AD338" s="139"/>
      <c r="AE338" s="139"/>
      <c r="AF338" s="139"/>
      <c r="AG338" s="139"/>
      <c r="AH338" s="139"/>
      <c r="AI338" s="77"/>
      <c r="AJ338" s="78"/>
    </row>
    <row r="339" spans="1:36" ht="13">
      <c r="A339" s="79"/>
      <c r="B339" s="79"/>
      <c r="C339" s="79"/>
      <c r="D339" s="136"/>
      <c r="E339" s="80"/>
      <c r="F339" s="81"/>
      <c r="G339" s="81"/>
      <c r="H339" s="81"/>
      <c r="I339" s="81"/>
      <c r="J339" s="81"/>
      <c r="K339" s="81"/>
      <c r="L339" s="81"/>
      <c r="M339" s="81"/>
      <c r="N339" s="81"/>
      <c r="O339" s="137"/>
      <c r="P339" s="138"/>
      <c r="Q339" s="138"/>
      <c r="R339" s="138"/>
      <c r="S339" s="138"/>
      <c r="T339" s="139"/>
      <c r="U339" s="139"/>
      <c r="V339" s="139"/>
      <c r="W339" s="139"/>
      <c r="X339" s="139"/>
      <c r="Y339" s="139"/>
      <c r="Z339" s="139"/>
      <c r="AA339" s="139"/>
      <c r="AB339" s="139"/>
      <c r="AC339" s="139"/>
      <c r="AD339" s="139"/>
      <c r="AE339" s="139"/>
      <c r="AF339" s="139"/>
      <c r="AG339" s="139"/>
      <c r="AH339" s="139"/>
      <c r="AI339" s="77"/>
      <c r="AJ339" s="78"/>
    </row>
    <row r="340" spans="1:36" ht="13">
      <c r="A340" s="79"/>
      <c r="B340" s="79"/>
      <c r="C340" s="79"/>
      <c r="D340" s="136"/>
      <c r="E340" s="80"/>
      <c r="F340" s="81"/>
      <c r="G340" s="81"/>
      <c r="H340" s="81"/>
      <c r="I340" s="81"/>
      <c r="J340" s="81"/>
      <c r="K340" s="81"/>
      <c r="L340" s="81"/>
      <c r="M340" s="81"/>
      <c r="N340" s="81"/>
      <c r="O340" s="137"/>
      <c r="P340" s="138"/>
      <c r="Q340" s="138"/>
      <c r="R340" s="138"/>
      <c r="S340" s="138"/>
      <c r="T340" s="139"/>
      <c r="U340" s="139"/>
      <c r="V340" s="139"/>
      <c r="W340" s="139"/>
      <c r="X340" s="139"/>
      <c r="Y340" s="139"/>
      <c r="Z340" s="139"/>
      <c r="AA340" s="139"/>
      <c r="AB340" s="139"/>
      <c r="AC340" s="139"/>
      <c r="AD340" s="139"/>
      <c r="AE340" s="139"/>
      <c r="AF340" s="139"/>
      <c r="AG340" s="139"/>
      <c r="AH340" s="139"/>
      <c r="AI340" s="77"/>
      <c r="AJ340" s="78"/>
    </row>
    <row r="341" spans="1:36" ht="13">
      <c r="A341" s="79"/>
      <c r="B341" s="79"/>
      <c r="C341" s="79"/>
      <c r="D341" s="136"/>
      <c r="E341" s="80"/>
      <c r="F341" s="81"/>
      <c r="G341" s="81"/>
      <c r="H341" s="81"/>
      <c r="I341" s="81"/>
      <c r="J341" s="81"/>
      <c r="K341" s="81"/>
      <c r="L341" s="81"/>
      <c r="M341" s="81"/>
      <c r="N341" s="81"/>
      <c r="O341" s="137"/>
      <c r="P341" s="138"/>
      <c r="Q341" s="138"/>
      <c r="R341" s="138"/>
      <c r="S341" s="138"/>
      <c r="T341" s="139"/>
      <c r="U341" s="139"/>
      <c r="V341" s="139"/>
      <c r="W341" s="139"/>
      <c r="X341" s="139"/>
      <c r="Y341" s="139"/>
      <c r="Z341" s="139"/>
      <c r="AA341" s="139"/>
      <c r="AB341" s="139"/>
      <c r="AC341" s="139"/>
      <c r="AD341" s="139"/>
      <c r="AE341" s="139"/>
      <c r="AF341" s="139"/>
      <c r="AG341" s="139"/>
      <c r="AH341" s="139"/>
      <c r="AI341" s="77"/>
      <c r="AJ341" s="78"/>
    </row>
    <row r="342" spans="1:36" ht="13">
      <c r="A342" s="79"/>
      <c r="B342" s="79"/>
      <c r="C342" s="79"/>
      <c r="D342" s="136"/>
      <c r="E342" s="80"/>
      <c r="F342" s="81"/>
      <c r="G342" s="81"/>
      <c r="H342" s="81"/>
      <c r="I342" s="81"/>
      <c r="J342" s="81"/>
      <c r="K342" s="81"/>
      <c r="L342" s="81"/>
      <c r="M342" s="81"/>
      <c r="N342" s="81"/>
      <c r="O342" s="137"/>
      <c r="P342" s="138"/>
      <c r="Q342" s="138"/>
      <c r="R342" s="138"/>
      <c r="S342" s="138"/>
      <c r="T342" s="139"/>
      <c r="U342" s="139"/>
      <c r="V342" s="139"/>
      <c r="W342" s="139"/>
      <c r="X342" s="139"/>
      <c r="Y342" s="139"/>
      <c r="Z342" s="139"/>
      <c r="AA342" s="139"/>
      <c r="AB342" s="139"/>
      <c r="AC342" s="139"/>
      <c r="AD342" s="139"/>
      <c r="AE342" s="139"/>
      <c r="AF342" s="139"/>
      <c r="AG342" s="139"/>
      <c r="AH342" s="139"/>
      <c r="AI342" s="77"/>
      <c r="AJ342" s="78"/>
    </row>
    <row r="343" spans="1:36" ht="13">
      <c r="A343" s="79"/>
      <c r="B343" s="79"/>
      <c r="C343" s="79"/>
      <c r="D343" s="136"/>
      <c r="E343" s="80"/>
      <c r="F343" s="81"/>
      <c r="G343" s="81"/>
      <c r="H343" s="81"/>
      <c r="I343" s="81"/>
      <c r="J343" s="81"/>
      <c r="K343" s="81"/>
      <c r="L343" s="81"/>
      <c r="M343" s="81"/>
      <c r="N343" s="81"/>
      <c r="O343" s="137"/>
      <c r="P343" s="138"/>
      <c r="Q343" s="138"/>
      <c r="R343" s="138"/>
      <c r="S343" s="138"/>
      <c r="T343" s="139"/>
      <c r="U343" s="139"/>
      <c r="V343" s="139"/>
      <c r="W343" s="139"/>
      <c r="X343" s="139"/>
      <c r="Y343" s="139"/>
      <c r="Z343" s="139"/>
      <c r="AA343" s="139"/>
      <c r="AB343" s="139"/>
      <c r="AC343" s="139"/>
      <c r="AD343" s="139"/>
      <c r="AE343" s="139"/>
      <c r="AF343" s="139"/>
      <c r="AG343" s="139"/>
      <c r="AH343" s="139"/>
      <c r="AI343" s="77"/>
      <c r="AJ343" s="78"/>
    </row>
    <row r="344" spans="1:36" ht="13">
      <c r="A344" s="79"/>
      <c r="B344" s="79"/>
      <c r="C344" s="79"/>
      <c r="D344" s="136"/>
      <c r="E344" s="80"/>
      <c r="F344" s="81"/>
      <c r="G344" s="81"/>
      <c r="H344" s="81"/>
      <c r="I344" s="81"/>
      <c r="J344" s="81"/>
      <c r="K344" s="81"/>
      <c r="L344" s="81"/>
      <c r="M344" s="81"/>
      <c r="N344" s="81"/>
      <c r="O344" s="137"/>
      <c r="P344" s="138"/>
      <c r="Q344" s="138"/>
      <c r="R344" s="138"/>
      <c r="S344" s="138"/>
      <c r="T344" s="139"/>
      <c r="U344" s="139"/>
      <c r="V344" s="139"/>
      <c r="W344" s="139"/>
      <c r="X344" s="139"/>
      <c r="Y344" s="139"/>
      <c r="Z344" s="139"/>
      <c r="AA344" s="139"/>
      <c r="AB344" s="139"/>
      <c r="AC344" s="139"/>
      <c r="AD344" s="139"/>
      <c r="AE344" s="139"/>
      <c r="AF344" s="139"/>
      <c r="AG344" s="139"/>
      <c r="AH344" s="139"/>
      <c r="AI344" s="77"/>
      <c r="AJ344" s="78"/>
    </row>
    <row r="345" spans="1:36" ht="13">
      <c r="A345" s="79"/>
      <c r="B345" s="79"/>
      <c r="C345" s="79"/>
      <c r="D345" s="136"/>
      <c r="E345" s="80"/>
      <c r="F345" s="81"/>
      <c r="G345" s="81"/>
      <c r="H345" s="81"/>
      <c r="I345" s="81"/>
      <c r="J345" s="81"/>
      <c r="K345" s="81"/>
      <c r="L345" s="81"/>
      <c r="M345" s="81"/>
      <c r="N345" s="81"/>
      <c r="O345" s="137"/>
      <c r="P345" s="138"/>
      <c r="Q345" s="138"/>
      <c r="R345" s="138"/>
      <c r="S345" s="138"/>
      <c r="T345" s="139"/>
      <c r="U345" s="139"/>
      <c r="V345" s="139"/>
      <c r="W345" s="139"/>
      <c r="X345" s="139"/>
      <c r="Y345" s="139"/>
      <c r="Z345" s="139"/>
      <c r="AA345" s="139"/>
      <c r="AB345" s="139"/>
      <c r="AC345" s="139"/>
      <c r="AD345" s="139"/>
      <c r="AE345" s="139"/>
      <c r="AF345" s="139"/>
      <c r="AG345" s="139"/>
      <c r="AH345" s="139"/>
      <c r="AI345" s="77"/>
      <c r="AJ345" s="78"/>
    </row>
    <row r="346" spans="1:36" ht="13">
      <c r="A346" s="79"/>
      <c r="B346" s="79"/>
      <c r="C346" s="79"/>
      <c r="D346" s="136"/>
      <c r="E346" s="80"/>
      <c r="F346" s="81"/>
      <c r="G346" s="81"/>
      <c r="H346" s="81"/>
      <c r="I346" s="81"/>
      <c r="J346" s="81"/>
      <c r="K346" s="81"/>
      <c r="L346" s="81"/>
      <c r="M346" s="81"/>
      <c r="N346" s="81"/>
      <c r="O346" s="137"/>
      <c r="P346" s="138"/>
      <c r="Q346" s="138"/>
      <c r="R346" s="138"/>
      <c r="S346" s="138"/>
      <c r="T346" s="139"/>
      <c r="U346" s="139"/>
      <c r="V346" s="139"/>
      <c r="W346" s="139"/>
      <c r="X346" s="139"/>
      <c r="Y346" s="139"/>
      <c r="Z346" s="139"/>
      <c r="AA346" s="139"/>
      <c r="AB346" s="139"/>
      <c r="AC346" s="139"/>
      <c r="AD346" s="139"/>
      <c r="AE346" s="139"/>
      <c r="AF346" s="139"/>
      <c r="AG346" s="139"/>
      <c r="AH346" s="139"/>
      <c r="AI346" s="77"/>
      <c r="AJ346" s="78"/>
    </row>
    <row r="347" spans="1:36" ht="13">
      <c r="A347" s="79"/>
      <c r="B347" s="79"/>
      <c r="C347" s="79"/>
      <c r="D347" s="136"/>
      <c r="E347" s="80"/>
      <c r="F347" s="81"/>
      <c r="G347" s="81"/>
      <c r="H347" s="81"/>
      <c r="I347" s="81"/>
      <c r="J347" s="81"/>
      <c r="K347" s="81"/>
      <c r="L347" s="81"/>
      <c r="M347" s="81"/>
      <c r="N347" s="81"/>
      <c r="O347" s="137"/>
      <c r="P347" s="138"/>
      <c r="Q347" s="138"/>
      <c r="R347" s="138"/>
      <c r="S347" s="138"/>
      <c r="T347" s="139"/>
      <c r="U347" s="139"/>
      <c r="V347" s="139"/>
      <c r="W347" s="139"/>
      <c r="X347" s="139"/>
      <c r="Y347" s="139"/>
      <c r="Z347" s="139"/>
      <c r="AA347" s="139"/>
      <c r="AB347" s="139"/>
      <c r="AC347" s="139"/>
      <c r="AD347" s="139"/>
      <c r="AE347" s="139"/>
      <c r="AF347" s="139"/>
      <c r="AG347" s="139"/>
      <c r="AH347" s="139"/>
      <c r="AI347" s="77"/>
      <c r="AJ347" s="78"/>
    </row>
    <row r="348" spans="1:36" ht="13">
      <c r="A348" s="79"/>
      <c r="B348" s="79"/>
      <c r="C348" s="79"/>
      <c r="D348" s="136"/>
      <c r="E348" s="80"/>
      <c r="F348" s="81"/>
      <c r="G348" s="81"/>
      <c r="H348" s="81"/>
      <c r="I348" s="81"/>
      <c r="J348" s="81"/>
      <c r="K348" s="81"/>
      <c r="L348" s="81"/>
      <c r="M348" s="81"/>
      <c r="N348" s="81"/>
      <c r="O348" s="137"/>
      <c r="P348" s="138"/>
      <c r="Q348" s="138"/>
      <c r="R348" s="138"/>
      <c r="S348" s="138"/>
      <c r="T348" s="139"/>
      <c r="U348" s="139"/>
      <c r="V348" s="139"/>
      <c r="W348" s="139"/>
      <c r="X348" s="139"/>
      <c r="Y348" s="139"/>
      <c r="Z348" s="139"/>
      <c r="AA348" s="139"/>
      <c r="AB348" s="139"/>
      <c r="AC348" s="139"/>
      <c r="AD348" s="139"/>
      <c r="AE348" s="139"/>
      <c r="AF348" s="139"/>
      <c r="AG348" s="139"/>
      <c r="AH348" s="139"/>
      <c r="AI348" s="77"/>
      <c r="AJ348" s="78"/>
    </row>
    <row r="349" spans="1:36" ht="13">
      <c r="A349" s="79"/>
      <c r="B349" s="79"/>
      <c r="C349" s="79"/>
      <c r="D349" s="136"/>
      <c r="E349" s="80"/>
      <c r="F349" s="81"/>
      <c r="G349" s="81"/>
      <c r="H349" s="81"/>
      <c r="I349" s="81"/>
      <c r="J349" s="81"/>
      <c r="K349" s="81"/>
      <c r="L349" s="81"/>
      <c r="M349" s="81"/>
      <c r="N349" s="81"/>
      <c r="O349" s="137"/>
      <c r="P349" s="138"/>
      <c r="Q349" s="138"/>
      <c r="R349" s="138"/>
      <c r="S349" s="138"/>
      <c r="T349" s="139"/>
      <c r="U349" s="139"/>
      <c r="V349" s="139"/>
      <c r="W349" s="139"/>
      <c r="X349" s="139"/>
      <c r="Y349" s="139"/>
      <c r="Z349" s="139"/>
      <c r="AA349" s="139"/>
      <c r="AB349" s="139"/>
      <c r="AC349" s="139"/>
      <c r="AD349" s="139"/>
      <c r="AE349" s="139"/>
      <c r="AF349" s="139"/>
      <c r="AG349" s="139"/>
      <c r="AH349" s="139"/>
      <c r="AI349" s="77"/>
      <c r="AJ349" s="78"/>
    </row>
    <row r="350" spans="1:36" ht="13">
      <c r="A350" s="79"/>
      <c r="B350" s="79"/>
      <c r="C350" s="79"/>
      <c r="D350" s="136"/>
      <c r="E350" s="80"/>
      <c r="F350" s="81"/>
      <c r="G350" s="81"/>
      <c r="H350" s="81"/>
      <c r="I350" s="81"/>
      <c r="J350" s="81"/>
      <c r="K350" s="81"/>
      <c r="L350" s="81"/>
      <c r="M350" s="81"/>
      <c r="N350" s="81"/>
      <c r="O350" s="137"/>
      <c r="P350" s="138"/>
      <c r="Q350" s="138"/>
      <c r="R350" s="138"/>
      <c r="S350" s="138"/>
      <c r="T350" s="139"/>
      <c r="U350" s="139"/>
      <c r="V350" s="139"/>
      <c r="W350" s="139"/>
      <c r="X350" s="139"/>
      <c r="Y350" s="139"/>
      <c r="Z350" s="139"/>
      <c r="AA350" s="139"/>
      <c r="AB350" s="139"/>
      <c r="AC350" s="139"/>
      <c r="AD350" s="139"/>
      <c r="AE350" s="139"/>
      <c r="AF350" s="139"/>
      <c r="AG350" s="139"/>
      <c r="AH350" s="139"/>
      <c r="AI350" s="77"/>
      <c r="AJ350" s="78"/>
    </row>
    <row r="351" spans="1:36" ht="13">
      <c r="A351" s="79"/>
      <c r="B351" s="79"/>
      <c r="C351" s="79"/>
      <c r="D351" s="136"/>
      <c r="E351" s="80"/>
      <c r="F351" s="81"/>
      <c r="G351" s="81"/>
      <c r="H351" s="81"/>
      <c r="I351" s="81"/>
      <c r="J351" s="81"/>
      <c r="K351" s="81"/>
      <c r="L351" s="81"/>
      <c r="M351" s="81"/>
      <c r="N351" s="81"/>
      <c r="O351" s="137"/>
      <c r="P351" s="138"/>
      <c r="Q351" s="138"/>
      <c r="R351" s="138"/>
      <c r="S351" s="138"/>
      <c r="T351" s="139"/>
      <c r="U351" s="139"/>
      <c r="V351" s="139"/>
      <c r="W351" s="139"/>
      <c r="X351" s="139"/>
      <c r="Y351" s="139"/>
      <c r="Z351" s="139"/>
      <c r="AA351" s="139"/>
      <c r="AB351" s="139"/>
      <c r="AC351" s="139"/>
      <c r="AD351" s="139"/>
      <c r="AE351" s="139"/>
      <c r="AF351" s="139"/>
      <c r="AG351" s="139"/>
      <c r="AH351" s="139"/>
      <c r="AI351" s="77"/>
      <c r="AJ351" s="78"/>
    </row>
    <row r="352" spans="1:36" ht="13">
      <c r="A352" s="79"/>
      <c r="B352" s="79"/>
      <c r="C352" s="79"/>
      <c r="D352" s="136"/>
      <c r="E352" s="80"/>
      <c r="F352" s="81"/>
      <c r="G352" s="81"/>
      <c r="H352" s="81"/>
      <c r="I352" s="81"/>
      <c r="J352" s="81"/>
      <c r="K352" s="81"/>
      <c r="L352" s="81"/>
      <c r="M352" s="81"/>
      <c r="N352" s="81"/>
      <c r="O352" s="137"/>
      <c r="P352" s="138"/>
      <c r="Q352" s="138"/>
      <c r="R352" s="138"/>
      <c r="S352" s="138"/>
      <c r="T352" s="139"/>
      <c r="U352" s="139"/>
      <c r="V352" s="139"/>
      <c r="W352" s="139"/>
      <c r="X352" s="139"/>
      <c r="Y352" s="139"/>
      <c r="Z352" s="139"/>
      <c r="AA352" s="139"/>
      <c r="AB352" s="139"/>
      <c r="AC352" s="139"/>
      <c r="AD352" s="139"/>
      <c r="AE352" s="139"/>
      <c r="AF352" s="139"/>
      <c r="AG352" s="139"/>
      <c r="AH352" s="139"/>
      <c r="AI352" s="77"/>
      <c r="AJ352" s="78"/>
    </row>
    <row r="353" spans="1:36" ht="13">
      <c r="A353" s="79"/>
      <c r="B353" s="79"/>
      <c r="C353" s="79"/>
      <c r="D353" s="136"/>
      <c r="E353" s="80"/>
      <c r="F353" s="81"/>
      <c r="G353" s="81"/>
      <c r="H353" s="81"/>
      <c r="I353" s="81"/>
      <c r="J353" s="81"/>
      <c r="K353" s="81"/>
      <c r="L353" s="81"/>
      <c r="M353" s="81"/>
      <c r="N353" s="81"/>
      <c r="O353" s="137"/>
      <c r="P353" s="138"/>
      <c r="Q353" s="138"/>
      <c r="R353" s="138"/>
      <c r="S353" s="138"/>
      <c r="T353" s="139"/>
      <c r="U353" s="139"/>
      <c r="V353" s="139"/>
      <c r="W353" s="139"/>
      <c r="X353" s="139"/>
      <c r="Y353" s="139"/>
      <c r="Z353" s="139"/>
      <c r="AA353" s="139"/>
      <c r="AB353" s="139"/>
      <c r="AC353" s="139"/>
      <c r="AD353" s="139"/>
      <c r="AE353" s="139"/>
      <c r="AF353" s="139"/>
      <c r="AG353" s="139"/>
      <c r="AH353" s="139"/>
      <c r="AI353" s="77"/>
      <c r="AJ353" s="78"/>
    </row>
    <row r="354" spans="1:36" ht="13">
      <c r="A354" s="79"/>
      <c r="B354" s="79"/>
      <c r="C354" s="79"/>
      <c r="D354" s="136"/>
      <c r="E354" s="80"/>
      <c r="F354" s="81"/>
      <c r="G354" s="81"/>
      <c r="H354" s="81"/>
      <c r="I354" s="81"/>
      <c r="J354" s="81"/>
      <c r="K354" s="81"/>
      <c r="L354" s="81"/>
      <c r="M354" s="81"/>
      <c r="N354" s="81"/>
      <c r="O354" s="137"/>
      <c r="P354" s="138"/>
      <c r="Q354" s="138"/>
      <c r="R354" s="138"/>
      <c r="S354" s="138"/>
      <c r="T354" s="139"/>
      <c r="U354" s="139"/>
      <c r="V354" s="139"/>
      <c r="W354" s="139"/>
      <c r="X354" s="139"/>
      <c r="Y354" s="139"/>
      <c r="Z354" s="139"/>
      <c r="AA354" s="139"/>
      <c r="AB354" s="139"/>
      <c r="AC354" s="139"/>
      <c r="AD354" s="139"/>
      <c r="AE354" s="139"/>
      <c r="AF354" s="139"/>
      <c r="AG354" s="139"/>
      <c r="AH354" s="139"/>
      <c r="AI354" s="77"/>
      <c r="AJ354" s="78"/>
    </row>
    <row r="355" spans="1:36" ht="13">
      <c r="A355" s="79"/>
      <c r="B355" s="79"/>
      <c r="C355" s="79"/>
      <c r="D355" s="136"/>
      <c r="E355" s="80"/>
      <c r="F355" s="81"/>
      <c r="G355" s="81"/>
      <c r="H355" s="81"/>
      <c r="I355" s="81"/>
      <c r="J355" s="81"/>
      <c r="K355" s="81"/>
      <c r="L355" s="81"/>
      <c r="M355" s="81"/>
      <c r="N355" s="81"/>
      <c r="O355" s="137"/>
      <c r="P355" s="138"/>
      <c r="Q355" s="138"/>
      <c r="R355" s="138"/>
      <c r="S355" s="138"/>
      <c r="T355" s="139"/>
      <c r="U355" s="139"/>
      <c r="V355" s="139"/>
      <c r="W355" s="139"/>
      <c r="X355" s="139"/>
      <c r="Y355" s="139"/>
      <c r="Z355" s="139"/>
      <c r="AA355" s="139"/>
      <c r="AB355" s="139"/>
      <c r="AC355" s="139"/>
      <c r="AD355" s="139"/>
      <c r="AE355" s="139"/>
      <c r="AF355" s="139"/>
      <c r="AG355" s="139"/>
      <c r="AH355" s="139"/>
      <c r="AI355" s="77"/>
      <c r="AJ355" s="78"/>
    </row>
    <row r="356" spans="1:36" ht="13">
      <c r="A356" s="79"/>
      <c r="B356" s="79"/>
      <c r="C356" s="79"/>
      <c r="D356" s="136"/>
      <c r="E356" s="80"/>
      <c r="F356" s="81"/>
      <c r="G356" s="81"/>
      <c r="H356" s="81"/>
      <c r="I356" s="81"/>
      <c r="J356" s="81"/>
      <c r="K356" s="81"/>
      <c r="L356" s="81"/>
      <c r="M356" s="81"/>
      <c r="N356" s="81"/>
      <c r="O356" s="137"/>
      <c r="P356" s="138"/>
      <c r="Q356" s="138"/>
      <c r="R356" s="138"/>
      <c r="S356" s="138"/>
      <c r="T356" s="139"/>
      <c r="U356" s="139"/>
      <c r="V356" s="139"/>
      <c r="W356" s="139"/>
      <c r="X356" s="139"/>
      <c r="Y356" s="139"/>
      <c r="Z356" s="139"/>
      <c r="AA356" s="139"/>
      <c r="AB356" s="139"/>
      <c r="AC356" s="139"/>
      <c r="AD356" s="139"/>
      <c r="AE356" s="139"/>
      <c r="AF356" s="139"/>
      <c r="AG356" s="139"/>
      <c r="AH356" s="139"/>
      <c r="AI356" s="77"/>
      <c r="AJ356" s="78"/>
    </row>
    <row r="357" spans="1:36" ht="13">
      <c r="A357" s="79"/>
      <c r="B357" s="79"/>
      <c r="C357" s="79"/>
      <c r="D357" s="136"/>
      <c r="E357" s="80"/>
      <c r="F357" s="81"/>
      <c r="G357" s="81"/>
      <c r="H357" s="81"/>
      <c r="I357" s="81"/>
      <c r="J357" s="81"/>
      <c r="K357" s="81"/>
      <c r="L357" s="81"/>
      <c r="M357" s="81"/>
      <c r="N357" s="81"/>
      <c r="O357" s="137"/>
      <c r="P357" s="138"/>
      <c r="Q357" s="138"/>
      <c r="R357" s="138"/>
      <c r="S357" s="138"/>
      <c r="T357" s="139"/>
      <c r="U357" s="139"/>
      <c r="V357" s="139"/>
      <c r="W357" s="139"/>
      <c r="X357" s="139"/>
      <c r="Y357" s="139"/>
      <c r="Z357" s="139"/>
      <c r="AA357" s="139"/>
      <c r="AB357" s="139"/>
      <c r="AC357" s="139"/>
      <c r="AD357" s="139"/>
      <c r="AE357" s="139"/>
      <c r="AF357" s="139"/>
      <c r="AG357" s="139"/>
      <c r="AH357" s="139"/>
      <c r="AI357" s="77"/>
      <c r="AJ357" s="78"/>
    </row>
    <row r="358" spans="1:36" ht="13">
      <c r="A358" s="79"/>
      <c r="B358" s="79"/>
      <c r="C358" s="79"/>
      <c r="D358" s="136"/>
      <c r="E358" s="80"/>
      <c r="F358" s="81"/>
      <c r="G358" s="81"/>
      <c r="H358" s="81"/>
      <c r="I358" s="81"/>
      <c r="J358" s="81"/>
      <c r="K358" s="81"/>
      <c r="L358" s="81"/>
      <c r="M358" s="81"/>
      <c r="N358" s="81"/>
      <c r="O358" s="137"/>
      <c r="P358" s="138"/>
      <c r="Q358" s="138"/>
      <c r="R358" s="138"/>
      <c r="S358" s="138"/>
      <c r="T358" s="139"/>
      <c r="U358" s="139"/>
      <c r="V358" s="139"/>
      <c r="W358" s="139"/>
      <c r="X358" s="139"/>
      <c r="Y358" s="139"/>
      <c r="Z358" s="139"/>
      <c r="AA358" s="139"/>
      <c r="AB358" s="139"/>
      <c r="AC358" s="139"/>
      <c r="AD358" s="139"/>
      <c r="AE358" s="139"/>
      <c r="AF358" s="139"/>
      <c r="AG358" s="139"/>
      <c r="AH358" s="139"/>
      <c r="AI358" s="77"/>
      <c r="AJ358" s="78"/>
    </row>
    <row r="359" spans="1:36" ht="13">
      <c r="A359" s="79"/>
      <c r="B359" s="79"/>
      <c r="C359" s="79"/>
      <c r="D359" s="136"/>
      <c r="E359" s="80"/>
      <c r="F359" s="81"/>
      <c r="G359" s="81"/>
      <c r="H359" s="81"/>
      <c r="I359" s="81"/>
      <c r="J359" s="81"/>
      <c r="K359" s="81"/>
      <c r="L359" s="81"/>
      <c r="M359" s="81"/>
      <c r="N359" s="81"/>
      <c r="O359" s="137"/>
      <c r="P359" s="138"/>
      <c r="Q359" s="138"/>
      <c r="R359" s="138"/>
      <c r="S359" s="138"/>
      <c r="T359" s="139"/>
      <c r="U359" s="139"/>
      <c r="V359" s="139"/>
      <c r="W359" s="139"/>
      <c r="X359" s="139"/>
      <c r="Y359" s="139"/>
      <c r="Z359" s="139"/>
      <c r="AA359" s="139"/>
      <c r="AB359" s="139"/>
      <c r="AC359" s="139"/>
      <c r="AD359" s="139"/>
      <c r="AE359" s="139"/>
      <c r="AF359" s="139"/>
      <c r="AG359" s="139"/>
      <c r="AH359" s="139"/>
      <c r="AI359" s="77"/>
      <c r="AJ359" s="78"/>
    </row>
    <row r="360" spans="1:36" ht="13">
      <c r="A360" s="79"/>
      <c r="B360" s="79"/>
      <c r="C360" s="79"/>
      <c r="D360" s="136"/>
      <c r="E360" s="80"/>
      <c r="F360" s="81"/>
      <c r="G360" s="81"/>
      <c r="H360" s="81"/>
      <c r="I360" s="81"/>
      <c r="J360" s="81"/>
      <c r="K360" s="81"/>
      <c r="L360" s="81"/>
      <c r="M360" s="81"/>
      <c r="N360" s="81"/>
      <c r="O360" s="137"/>
      <c r="P360" s="138"/>
      <c r="Q360" s="138"/>
      <c r="R360" s="138"/>
      <c r="S360" s="138"/>
      <c r="T360" s="139"/>
      <c r="U360" s="139"/>
      <c r="V360" s="139"/>
      <c r="W360" s="139"/>
      <c r="X360" s="139"/>
      <c r="Y360" s="139"/>
      <c r="Z360" s="139"/>
      <c r="AA360" s="139"/>
      <c r="AB360" s="139"/>
      <c r="AC360" s="139"/>
      <c r="AD360" s="139"/>
      <c r="AE360" s="139"/>
      <c r="AF360" s="139"/>
      <c r="AG360" s="139"/>
      <c r="AH360" s="139"/>
      <c r="AI360" s="77"/>
      <c r="AJ360" s="78"/>
    </row>
    <row r="361" spans="1:36" ht="13">
      <c r="A361" s="79"/>
      <c r="B361" s="79"/>
      <c r="C361" s="79"/>
      <c r="D361" s="136"/>
      <c r="E361" s="80"/>
      <c r="F361" s="81"/>
      <c r="G361" s="81"/>
      <c r="H361" s="81"/>
      <c r="I361" s="81"/>
      <c r="J361" s="81"/>
      <c r="K361" s="81"/>
      <c r="L361" s="81"/>
      <c r="M361" s="81"/>
      <c r="N361" s="81"/>
      <c r="O361" s="137"/>
      <c r="P361" s="138"/>
      <c r="Q361" s="138"/>
      <c r="R361" s="138"/>
      <c r="S361" s="138"/>
      <c r="T361" s="139"/>
      <c r="U361" s="139"/>
      <c r="V361" s="139"/>
      <c r="W361" s="139"/>
      <c r="X361" s="139"/>
      <c r="Y361" s="139"/>
      <c r="Z361" s="139"/>
      <c r="AA361" s="139"/>
      <c r="AB361" s="139"/>
      <c r="AC361" s="139"/>
      <c r="AD361" s="139"/>
      <c r="AE361" s="139"/>
      <c r="AF361" s="139"/>
      <c r="AG361" s="139"/>
      <c r="AH361" s="139"/>
      <c r="AI361" s="77"/>
      <c r="AJ361" s="78"/>
    </row>
    <row r="362" spans="1:36" ht="13">
      <c r="A362" s="79"/>
      <c r="B362" s="79"/>
      <c r="C362" s="79"/>
      <c r="D362" s="136"/>
      <c r="E362" s="80"/>
      <c r="F362" s="81"/>
      <c r="G362" s="81"/>
      <c r="H362" s="81"/>
      <c r="I362" s="81"/>
      <c r="J362" s="81"/>
      <c r="K362" s="81"/>
      <c r="L362" s="81"/>
      <c r="M362" s="81"/>
      <c r="N362" s="81"/>
      <c r="O362" s="137"/>
      <c r="P362" s="138"/>
      <c r="Q362" s="138"/>
      <c r="R362" s="138"/>
      <c r="S362" s="138"/>
      <c r="T362" s="139"/>
      <c r="U362" s="139"/>
      <c r="V362" s="139"/>
      <c r="W362" s="139"/>
      <c r="X362" s="139"/>
      <c r="Y362" s="139"/>
      <c r="Z362" s="139"/>
      <c r="AA362" s="139"/>
      <c r="AB362" s="139"/>
      <c r="AC362" s="139"/>
      <c r="AD362" s="139"/>
      <c r="AE362" s="139"/>
      <c r="AF362" s="139"/>
      <c r="AG362" s="139"/>
      <c r="AH362" s="139"/>
      <c r="AI362" s="77"/>
      <c r="AJ362" s="78"/>
    </row>
    <row r="363" spans="1:36" ht="13">
      <c r="A363" s="79"/>
      <c r="B363" s="79"/>
      <c r="C363" s="79"/>
      <c r="D363" s="136"/>
      <c r="E363" s="80"/>
      <c r="F363" s="81"/>
      <c r="G363" s="81"/>
      <c r="H363" s="81"/>
      <c r="I363" s="81"/>
      <c r="J363" s="81"/>
      <c r="K363" s="81"/>
      <c r="L363" s="81"/>
      <c r="M363" s="81"/>
      <c r="N363" s="81"/>
      <c r="O363" s="137"/>
      <c r="P363" s="138"/>
      <c r="Q363" s="138"/>
      <c r="R363" s="138"/>
      <c r="S363" s="138"/>
      <c r="T363" s="139"/>
      <c r="U363" s="139"/>
      <c r="V363" s="139"/>
      <c r="W363" s="139"/>
      <c r="X363" s="139"/>
      <c r="Y363" s="139"/>
      <c r="Z363" s="139"/>
      <c r="AA363" s="139"/>
      <c r="AB363" s="139"/>
      <c r="AC363" s="139"/>
      <c r="AD363" s="139"/>
      <c r="AE363" s="139"/>
      <c r="AF363" s="139"/>
      <c r="AG363" s="139"/>
      <c r="AH363" s="139"/>
      <c r="AI363" s="77"/>
      <c r="AJ363" s="78"/>
    </row>
    <row r="364" spans="1:36" ht="13">
      <c r="A364" s="79"/>
      <c r="B364" s="79"/>
      <c r="C364" s="79"/>
      <c r="D364" s="136"/>
      <c r="E364" s="80"/>
      <c r="F364" s="81"/>
      <c r="G364" s="81"/>
      <c r="H364" s="81"/>
      <c r="I364" s="81"/>
      <c r="J364" s="81"/>
      <c r="K364" s="81"/>
      <c r="L364" s="81"/>
      <c r="M364" s="81"/>
      <c r="N364" s="81"/>
      <c r="O364" s="137"/>
      <c r="P364" s="138"/>
      <c r="Q364" s="138"/>
      <c r="R364" s="138"/>
      <c r="S364" s="138"/>
      <c r="T364" s="139"/>
      <c r="U364" s="139"/>
      <c r="V364" s="139"/>
      <c r="W364" s="139"/>
      <c r="X364" s="139"/>
      <c r="Y364" s="139"/>
      <c r="Z364" s="139"/>
      <c r="AA364" s="139"/>
      <c r="AB364" s="139"/>
      <c r="AC364" s="139"/>
      <c r="AD364" s="139"/>
      <c r="AE364" s="139"/>
      <c r="AF364" s="139"/>
      <c r="AG364" s="139"/>
      <c r="AH364" s="139"/>
      <c r="AI364" s="77"/>
      <c r="AJ364" s="78"/>
    </row>
    <row r="365" spans="1:36" ht="13">
      <c r="A365" s="79"/>
      <c r="B365" s="79"/>
      <c r="C365" s="79"/>
      <c r="D365" s="136"/>
      <c r="E365" s="80"/>
      <c r="F365" s="81"/>
      <c r="G365" s="81"/>
      <c r="H365" s="81"/>
      <c r="I365" s="81"/>
      <c r="J365" s="81"/>
      <c r="K365" s="81"/>
      <c r="L365" s="81"/>
      <c r="M365" s="81"/>
      <c r="N365" s="81"/>
      <c r="O365" s="137"/>
      <c r="P365" s="138"/>
      <c r="Q365" s="138"/>
      <c r="R365" s="138"/>
      <c r="S365" s="138"/>
      <c r="T365" s="139"/>
      <c r="U365" s="139"/>
      <c r="V365" s="139"/>
      <c r="W365" s="139"/>
      <c r="X365" s="139"/>
      <c r="Y365" s="139"/>
      <c r="Z365" s="139"/>
      <c r="AA365" s="139"/>
      <c r="AB365" s="139"/>
      <c r="AC365" s="139"/>
      <c r="AD365" s="139"/>
      <c r="AE365" s="139"/>
      <c r="AF365" s="139"/>
      <c r="AG365" s="139"/>
      <c r="AH365" s="139"/>
      <c r="AI365" s="77"/>
      <c r="AJ365" s="78"/>
    </row>
    <row r="366" spans="1:36" ht="13">
      <c r="A366" s="79"/>
      <c r="B366" s="79"/>
      <c r="C366" s="79"/>
      <c r="D366" s="136"/>
      <c r="E366" s="80"/>
      <c r="F366" s="81"/>
      <c r="G366" s="81"/>
      <c r="H366" s="81"/>
      <c r="I366" s="81"/>
      <c r="J366" s="81"/>
      <c r="K366" s="81"/>
      <c r="L366" s="81"/>
      <c r="M366" s="81"/>
      <c r="N366" s="81"/>
      <c r="O366" s="137"/>
      <c r="P366" s="138"/>
      <c r="Q366" s="138"/>
      <c r="R366" s="138"/>
      <c r="S366" s="138"/>
      <c r="T366" s="139"/>
      <c r="U366" s="139"/>
      <c r="V366" s="139"/>
      <c r="W366" s="139"/>
      <c r="X366" s="139"/>
      <c r="Y366" s="139"/>
      <c r="Z366" s="139"/>
      <c r="AA366" s="139"/>
      <c r="AB366" s="139"/>
      <c r="AC366" s="139"/>
      <c r="AD366" s="139"/>
      <c r="AE366" s="139"/>
      <c r="AF366" s="139"/>
      <c r="AG366" s="139"/>
      <c r="AH366" s="139"/>
      <c r="AI366" s="77"/>
      <c r="AJ366" s="78"/>
    </row>
    <row r="367" spans="1:36" ht="13">
      <c r="A367" s="79"/>
      <c r="B367" s="79"/>
      <c r="C367" s="79"/>
      <c r="D367" s="136"/>
      <c r="E367" s="80"/>
      <c r="F367" s="81"/>
      <c r="G367" s="81"/>
      <c r="H367" s="81"/>
      <c r="I367" s="81"/>
      <c r="J367" s="81"/>
      <c r="K367" s="81"/>
      <c r="L367" s="81"/>
      <c r="M367" s="81"/>
      <c r="N367" s="81"/>
      <c r="O367" s="137"/>
      <c r="P367" s="138"/>
      <c r="Q367" s="138"/>
      <c r="R367" s="138"/>
      <c r="S367" s="138"/>
      <c r="T367" s="139"/>
      <c r="U367" s="139"/>
      <c r="V367" s="139"/>
      <c r="W367" s="139"/>
      <c r="X367" s="139"/>
      <c r="Y367" s="139"/>
      <c r="Z367" s="139"/>
      <c r="AA367" s="139"/>
      <c r="AB367" s="139"/>
      <c r="AC367" s="139"/>
      <c r="AD367" s="139"/>
      <c r="AE367" s="139"/>
      <c r="AF367" s="139"/>
      <c r="AG367" s="139"/>
      <c r="AH367" s="139"/>
      <c r="AI367" s="77"/>
      <c r="AJ367" s="78"/>
    </row>
    <row r="368" spans="1:36" ht="13">
      <c r="A368" s="79"/>
      <c r="B368" s="79"/>
      <c r="C368" s="79"/>
      <c r="D368" s="136"/>
      <c r="E368" s="80"/>
      <c r="F368" s="81"/>
      <c r="G368" s="81"/>
      <c r="H368" s="81"/>
      <c r="I368" s="81"/>
      <c r="J368" s="81"/>
      <c r="K368" s="81"/>
      <c r="L368" s="81"/>
      <c r="M368" s="81"/>
      <c r="N368" s="81"/>
      <c r="O368" s="137"/>
      <c r="P368" s="138"/>
      <c r="Q368" s="138"/>
      <c r="R368" s="138"/>
      <c r="S368" s="138"/>
      <c r="T368" s="139"/>
      <c r="U368" s="139"/>
      <c r="V368" s="139"/>
      <c r="W368" s="139"/>
      <c r="X368" s="139"/>
      <c r="Y368" s="139"/>
      <c r="Z368" s="139"/>
      <c r="AA368" s="139"/>
      <c r="AB368" s="139"/>
      <c r="AC368" s="139"/>
      <c r="AD368" s="139"/>
      <c r="AE368" s="139"/>
      <c r="AF368" s="139"/>
      <c r="AG368" s="139"/>
      <c r="AH368" s="139"/>
      <c r="AI368" s="77"/>
      <c r="AJ368" s="78"/>
    </row>
    <row r="369" spans="1:36" ht="13">
      <c r="A369" s="79"/>
      <c r="B369" s="79"/>
      <c r="C369" s="79"/>
      <c r="D369" s="136"/>
      <c r="E369" s="80"/>
      <c r="F369" s="81"/>
      <c r="G369" s="81"/>
      <c r="H369" s="81"/>
      <c r="I369" s="81"/>
      <c r="J369" s="81"/>
      <c r="K369" s="81"/>
      <c r="L369" s="81"/>
      <c r="M369" s="81"/>
      <c r="N369" s="81"/>
      <c r="O369" s="137"/>
      <c r="P369" s="138"/>
      <c r="Q369" s="138"/>
      <c r="R369" s="138"/>
      <c r="S369" s="138"/>
      <c r="T369" s="139"/>
      <c r="U369" s="139"/>
      <c r="V369" s="139"/>
      <c r="W369" s="139"/>
      <c r="X369" s="139"/>
      <c r="Y369" s="139"/>
      <c r="Z369" s="139"/>
      <c r="AA369" s="139"/>
      <c r="AB369" s="139"/>
      <c r="AC369" s="139"/>
      <c r="AD369" s="139"/>
      <c r="AE369" s="139"/>
      <c r="AF369" s="139"/>
      <c r="AG369" s="139"/>
      <c r="AH369" s="139"/>
      <c r="AI369" s="77"/>
      <c r="AJ369" s="78"/>
    </row>
    <row r="370" spans="1:36" ht="13">
      <c r="A370" s="79"/>
      <c r="B370" s="79"/>
      <c r="C370" s="79"/>
      <c r="D370" s="136"/>
      <c r="E370" s="80"/>
      <c r="F370" s="81"/>
      <c r="G370" s="81"/>
      <c r="H370" s="81"/>
      <c r="I370" s="81"/>
      <c r="J370" s="81"/>
      <c r="K370" s="81"/>
      <c r="L370" s="81"/>
      <c r="M370" s="81"/>
      <c r="N370" s="81"/>
      <c r="O370" s="137"/>
      <c r="P370" s="138"/>
      <c r="Q370" s="138"/>
      <c r="R370" s="138"/>
      <c r="S370" s="138"/>
      <c r="T370" s="139"/>
      <c r="U370" s="139"/>
      <c r="V370" s="139"/>
      <c r="W370" s="139"/>
      <c r="X370" s="139"/>
      <c r="Y370" s="139"/>
      <c r="Z370" s="139"/>
      <c r="AA370" s="139"/>
      <c r="AB370" s="139"/>
      <c r="AC370" s="139"/>
      <c r="AD370" s="139"/>
      <c r="AE370" s="139"/>
      <c r="AF370" s="139"/>
      <c r="AG370" s="139"/>
      <c r="AH370" s="139"/>
      <c r="AI370" s="77"/>
      <c r="AJ370" s="78"/>
    </row>
    <row r="371" spans="1:36" ht="13">
      <c r="A371" s="79"/>
      <c r="B371" s="79"/>
      <c r="C371" s="79"/>
      <c r="D371" s="136"/>
      <c r="E371" s="80"/>
      <c r="F371" s="81"/>
      <c r="G371" s="81"/>
      <c r="H371" s="81"/>
      <c r="I371" s="81"/>
      <c r="J371" s="81"/>
      <c r="K371" s="81"/>
      <c r="L371" s="81"/>
      <c r="M371" s="81"/>
      <c r="N371" s="81"/>
      <c r="O371" s="137"/>
      <c r="P371" s="138"/>
      <c r="Q371" s="138"/>
      <c r="R371" s="138"/>
      <c r="S371" s="138"/>
      <c r="T371" s="139"/>
      <c r="U371" s="139"/>
      <c r="V371" s="139"/>
      <c r="W371" s="139"/>
      <c r="X371" s="139"/>
      <c r="Y371" s="139"/>
      <c r="Z371" s="139"/>
      <c r="AA371" s="139"/>
      <c r="AB371" s="139"/>
      <c r="AC371" s="139"/>
      <c r="AD371" s="139"/>
      <c r="AE371" s="139"/>
      <c r="AF371" s="139"/>
      <c r="AG371" s="139"/>
      <c r="AH371" s="139"/>
      <c r="AI371" s="77"/>
      <c r="AJ371" s="78"/>
    </row>
    <row r="372" spans="1:36" ht="13">
      <c r="A372" s="79"/>
      <c r="B372" s="79"/>
      <c r="C372" s="79"/>
      <c r="D372" s="136"/>
      <c r="E372" s="80"/>
      <c r="F372" s="81"/>
      <c r="G372" s="81"/>
      <c r="H372" s="81"/>
      <c r="I372" s="81"/>
      <c r="J372" s="81"/>
      <c r="K372" s="81"/>
      <c r="L372" s="81"/>
      <c r="M372" s="81"/>
      <c r="N372" s="81"/>
      <c r="O372" s="137"/>
      <c r="P372" s="138"/>
      <c r="Q372" s="138"/>
      <c r="R372" s="138"/>
      <c r="S372" s="138"/>
      <c r="T372" s="139"/>
      <c r="U372" s="139"/>
      <c r="V372" s="139"/>
      <c r="W372" s="139"/>
      <c r="X372" s="139"/>
      <c r="Y372" s="139"/>
      <c r="Z372" s="139"/>
      <c r="AA372" s="139"/>
      <c r="AB372" s="139"/>
      <c r="AC372" s="139"/>
      <c r="AD372" s="139"/>
      <c r="AE372" s="139"/>
      <c r="AF372" s="139"/>
      <c r="AG372" s="139"/>
      <c r="AH372" s="139"/>
      <c r="AI372" s="77"/>
      <c r="AJ372" s="78"/>
    </row>
    <row r="373" spans="1:36" ht="13">
      <c r="A373" s="79"/>
      <c r="B373" s="79"/>
      <c r="C373" s="79"/>
      <c r="D373" s="136"/>
      <c r="E373" s="80"/>
      <c r="F373" s="81"/>
      <c r="G373" s="81"/>
      <c r="H373" s="81"/>
      <c r="I373" s="81"/>
      <c r="J373" s="81"/>
      <c r="K373" s="81"/>
      <c r="L373" s="81"/>
      <c r="M373" s="81"/>
      <c r="N373" s="81"/>
      <c r="O373" s="137"/>
      <c r="P373" s="138"/>
      <c r="Q373" s="138"/>
      <c r="R373" s="138"/>
      <c r="S373" s="138"/>
      <c r="T373" s="139"/>
      <c r="U373" s="139"/>
      <c r="V373" s="139"/>
      <c r="W373" s="139"/>
      <c r="X373" s="139"/>
      <c r="Y373" s="139"/>
      <c r="Z373" s="139"/>
      <c r="AA373" s="139"/>
      <c r="AB373" s="139"/>
      <c r="AC373" s="139"/>
      <c r="AD373" s="139"/>
      <c r="AE373" s="139"/>
      <c r="AF373" s="139"/>
      <c r="AG373" s="139"/>
      <c r="AH373" s="139"/>
      <c r="AI373" s="77"/>
      <c r="AJ373" s="78"/>
    </row>
    <row r="374" spans="1:36" ht="13">
      <c r="A374" s="79"/>
      <c r="B374" s="79"/>
      <c r="C374" s="79"/>
      <c r="D374" s="136"/>
      <c r="E374" s="80"/>
      <c r="F374" s="81"/>
      <c r="G374" s="81"/>
      <c r="H374" s="81"/>
      <c r="I374" s="81"/>
      <c r="J374" s="81"/>
      <c r="K374" s="81"/>
      <c r="L374" s="81"/>
      <c r="M374" s="81"/>
      <c r="N374" s="81"/>
      <c r="O374" s="137"/>
      <c r="P374" s="138"/>
      <c r="Q374" s="138"/>
      <c r="R374" s="138"/>
      <c r="S374" s="138"/>
      <c r="T374" s="139"/>
      <c r="U374" s="139"/>
      <c r="V374" s="139"/>
      <c r="W374" s="139"/>
      <c r="X374" s="139"/>
      <c r="Y374" s="139"/>
      <c r="Z374" s="139"/>
      <c r="AA374" s="139"/>
      <c r="AB374" s="139"/>
      <c r="AC374" s="139"/>
      <c r="AD374" s="139"/>
      <c r="AE374" s="139"/>
      <c r="AF374" s="139"/>
      <c r="AG374" s="139"/>
      <c r="AH374" s="139"/>
      <c r="AI374" s="77"/>
      <c r="AJ374" s="78"/>
    </row>
    <row r="375" spans="1:36" ht="13">
      <c r="A375" s="79"/>
      <c r="B375" s="79"/>
      <c r="C375" s="79"/>
      <c r="D375" s="136"/>
      <c r="E375" s="80"/>
      <c r="F375" s="81"/>
      <c r="G375" s="81"/>
      <c r="H375" s="81"/>
      <c r="I375" s="81"/>
      <c r="J375" s="81"/>
      <c r="K375" s="81"/>
      <c r="L375" s="81"/>
      <c r="M375" s="81"/>
      <c r="N375" s="81"/>
      <c r="O375" s="137"/>
      <c r="P375" s="138"/>
      <c r="Q375" s="138"/>
      <c r="R375" s="138"/>
      <c r="S375" s="138"/>
      <c r="T375" s="139"/>
      <c r="U375" s="139"/>
      <c r="V375" s="139"/>
      <c r="W375" s="139"/>
      <c r="X375" s="139"/>
      <c r="Y375" s="139"/>
      <c r="Z375" s="139"/>
      <c r="AA375" s="139"/>
      <c r="AB375" s="139"/>
      <c r="AC375" s="139"/>
      <c r="AD375" s="139"/>
      <c r="AE375" s="139"/>
      <c r="AF375" s="139"/>
      <c r="AG375" s="139"/>
      <c r="AH375" s="139"/>
      <c r="AI375" s="77"/>
      <c r="AJ375" s="78"/>
    </row>
    <row r="376" spans="1:36" ht="13">
      <c r="A376" s="79"/>
      <c r="B376" s="79"/>
      <c r="C376" s="79"/>
      <c r="D376" s="136"/>
      <c r="E376" s="80"/>
      <c r="F376" s="81"/>
      <c r="G376" s="81"/>
      <c r="H376" s="81"/>
      <c r="I376" s="81"/>
      <c r="J376" s="81"/>
      <c r="K376" s="81"/>
      <c r="L376" s="81"/>
      <c r="M376" s="81"/>
      <c r="N376" s="81"/>
      <c r="O376" s="137"/>
      <c r="P376" s="138"/>
      <c r="Q376" s="138"/>
      <c r="R376" s="138"/>
      <c r="S376" s="138"/>
      <c r="T376" s="139"/>
      <c r="U376" s="139"/>
      <c r="V376" s="139"/>
      <c r="W376" s="139"/>
      <c r="X376" s="139"/>
      <c r="Y376" s="139"/>
      <c r="Z376" s="139"/>
      <c r="AA376" s="139"/>
      <c r="AB376" s="139"/>
      <c r="AC376" s="139"/>
      <c r="AD376" s="139"/>
      <c r="AE376" s="139"/>
      <c r="AF376" s="139"/>
      <c r="AG376" s="139"/>
      <c r="AH376" s="139"/>
      <c r="AI376" s="77"/>
      <c r="AJ376" s="78"/>
    </row>
    <row r="377" spans="1:36" ht="13">
      <c r="A377" s="79"/>
      <c r="B377" s="79"/>
      <c r="C377" s="79"/>
      <c r="D377" s="136"/>
      <c r="E377" s="80"/>
      <c r="F377" s="81"/>
      <c r="G377" s="81"/>
      <c r="H377" s="81"/>
      <c r="I377" s="81"/>
      <c r="J377" s="81"/>
      <c r="K377" s="81"/>
      <c r="L377" s="81"/>
      <c r="M377" s="81"/>
      <c r="N377" s="81"/>
      <c r="O377" s="137"/>
      <c r="P377" s="138"/>
      <c r="Q377" s="138"/>
      <c r="R377" s="138"/>
      <c r="S377" s="138"/>
      <c r="T377" s="139"/>
      <c r="U377" s="139"/>
      <c r="V377" s="139"/>
      <c r="W377" s="139"/>
      <c r="X377" s="139"/>
      <c r="Y377" s="139"/>
      <c r="Z377" s="139"/>
      <c r="AA377" s="139"/>
      <c r="AB377" s="139"/>
      <c r="AC377" s="139"/>
      <c r="AD377" s="139"/>
      <c r="AE377" s="139"/>
      <c r="AF377" s="139"/>
      <c r="AG377" s="139"/>
      <c r="AH377" s="139"/>
      <c r="AI377" s="77"/>
      <c r="AJ377" s="78"/>
    </row>
    <row r="378" spans="1:36" ht="13">
      <c r="A378" s="79"/>
      <c r="B378" s="79"/>
      <c r="C378" s="79"/>
      <c r="D378" s="136"/>
      <c r="E378" s="80"/>
      <c r="F378" s="81"/>
      <c r="G378" s="81"/>
      <c r="H378" s="81"/>
      <c r="I378" s="81"/>
      <c r="J378" s="81"/>
      <c r="K378" s="81"/>
      <c r="L378" s="81"/>
      <c r="M378" s="81"/>
      <c r="N378" s="81"/>
      <c r="O378" s="137"/>
      <c r="P378" s="138"/>
      <c r="Q378" s="138"/>
      <c r="R378" s="138"/>
      <c r="S378" s="138"/>
      <c r="T378" s="139"/>
      <c r="U378" s="139"/>
      <c r="V378" s="139"/>
      <c r="W378" s="139"/>
      <c r="X378" s="139"/>
      <c r="Y378" s="139"/>
      <c r="Z378" s="139"/>
      <c r="AA378" s="139"/>
      <c r="AB378" s="139"/>
      <c r="AC378" s="139"/>
      <c r="AD378" s="139"/>
      <c r="AE378" s="139"/>
      <c r="AF378" s="139"/>
      <c r="AG378" s="139"/>
      <c r="AH378" s="139"/>
      <c r="AI378" s="77"/>
      <c r="AJ378" s="78"/>
    </row>
    <row r="379" spans="1:36" ht="13">
      <c r="A379" s="79"/>
      <c r="B379" s="79"/>
      <c r="C379" s="79"/>
      <c r="D379" s="136"/>
      <c r="E379" s="80"/>
      <c r="F379" s="81"/>
      <c r="G379" s="81"/>
      <c r="H379" s="81"/>
      <c r="I379" s="81"/>
      <c r="J379" s="81"/>
      <c r="K379" s="81"/>
      <c r="L379" s="81"/>
      <c r="M379" s="81"/>
      <c r="N379" s="81"/>
      <c r="O379" s="137"/>
      <c r="P379" s="138"/>
      <c r="Q379" s="138"/>
      <c r="R379" s="138"/>
      <c r="S379" s="138"/>
      <c r="T379" s="139"/>
      <c r="U379" s="139"/>
      <c r="V379" s="139"/>
      <c r="W379" s="139"/>
      <c r="X379" s="139"/>
      <c r="Y379" s="139"/>
      <c r="Z379" s="139"/>
      <c r="AA379" s="139"/>
      <c r="AB379" s="139"/>
      <c r="AC379" s="139"/>
      <c r="AD379" s="139"/>
      <c r="AE379" s="139"/>
      <c r="AF379" s="139"/>
      <c r="AG379" s="139"/>
      <c r="AH379" s="139"/>
      <c r="AI379" s="77"/>
      <c r="AJ379" s="78"/>
    </row>
    <row r="380" spans="1:36" ht="13">
      <c r="A380" s="79"/>
      <c r="B380" s="79"/>
      <c r="C380" s="79"/>
      <c r="D380" s="136"/>
      <c r="E380" s="80"/>
      <c r="F380" s="81"/>
      <c r="G380" s="81"/>
      <c r="H380" s="81"/>
      <c r="I380" s="81"/>
      <c r="J380" s="81"/>
      <c r="K380" s="81"/>
      <c r="L380" s="81"/>
      <c r="M380" s="81"/>
      <c r="N380" s="81"/>
      <c r="O380" s="137"/>
      <c r="P380" s="138"/>
      <c r="Q380" s="138"/>
      <c r="R380" s="138"/>
      <c r="S380" s="138"/>
      <c r="T380" s="139"/>
      <c r="U380" s="139"/>
      <c r="V380" s="139"/>
      <c r="W380" s="139"/>
      <c r="X380" s="139"/>
      <c r="Y380" s="139"/>
      <c r="Z380" s="139"/>
      <c r="AA380" s="139"/>
      <c r="AB380" s="139"/>
      <c r="AC380" s="139"/>
      <c r="AD380" s="139"/>
      <c r="AE380" s="139"/>
      <c r="AF380" s="139"/>
      <c r="AG380" s="139"/>
      <c r="AH380" s="139"/>
      <c r="AI380" s="77"/>
      <c r="AJ380" s="78"/>
    </row>
    <row r="381" spans="1:36" ht="13">
      <c r="A381" s="79"/>
      <c r="B381" s="79"/>
      <c r="C381" s="79"/>
      <c r="D381" s="136"/>
      <c r="E381" s="80"/>
      <c r="F381" s="81"/>
      <c r="G381" s="81"/>
      <c r="H381" s="81"/>
      <c r="I381" s="81"/>
      <c r="J381" s="81"/>
      <c r="K381" s="81"/>
      <c r="L381" s="81"/>
      <c r="M381" s="81"/>
      <c r="N381" s="81"/>
      <c r="O381" s="137"/>
      <c r="P381" s="138"/>
      <c r="Q381" s="138"/>
      <c r="R381" s="138"/>
      <c r="S381" s="138"/>
      <c r="T381" s="139"/>
      <c r="U381" s="139"/>
      <c r="V381" s="139"/>
      <c r="W381" s="139"/>
      <c r="X381" s="139"/>
      <c r="Y381" s="139"/>
      <c r="Z381" s="139"/>
      <c r="AA381" s="139"/>
      <c r="AB381" s="139"/>
      <c r="AC381" s="139"/>
      <c r="AD381" s="139"/>
      <c r="AE381" s="139"/>
      <c r="AF381" s="139"/>
      <c r="AG381" s="139"/>
      <c r="AH381" s="139"/>
      <c r="AI381" s="77"/>
      <c r="AJ381" s="78"/>
    </row>
    <row r="382" spans="1:36" ht="13">
      <c r="A382" s="79"/>
      <c r="B382" s="79"/>
      <c r="C382" s="79"/>
      <c r="D382" s="136"/>
      <c r="E382" s="80"/>
      <c r="F382" s="81"/>
      <c r="G382" s="81"/>
      <c r="H382" s="81"/>
      <c r="I382" s="81"/>
      <c r="J382" s="81"/>
      <c r="K382" s="81"/>
      <c r="L382" s="81"/>
      <c r="M382" s="81"/>
      <c r="N382" s="81"/>
      <c r="O382" s="137"/>
      <c r="P382" s="138"/>
      <c r="Q382" s="138"/>
      <c r="R382" s="138"/>
      <c r="S382" s="138"/>
      <c r="T382" s="139"/>
      <c r="U382" s="139"/>
      <c r="V382" s="139"/>
      <c r="W382" s="139"/>
      <c r="X382" s="139"/>
      <c r="Y382" s="139"/>
      <c r="Z382" s="139"/>
      <c r="AA382" s="139"/>
      <c r="AB382" s="139"/>
      <c r="AC382" s="139"/>
      <c r="AD382" s="139"/>
      <c r="AE382" s="139"/>
      <c r="AF382" s="139"/>
      <c r="AG382" s="139"/>
      <c r="AH382" s="139"/>
      <c r="AI382" s="77"/>
      <c r="AJ382" s="78"/>
    </row>
    <row r="383" spans="1:36" ht="13">
      <c r="A383" s="79"/>
      <c r="B383" s="79"/>
      <c r="C383" s="79"/>
      <c r="D383" s="136"/>
      <c r="E383" s="80"/>
      <c r="F383" s="81"/>
      <c r="G383" s="81"/>
      <c r="H383" s="81"/>
      <c r="I383" s="81"/>
      <c r="J383" s="81"/>
      <c r="K383" s="81"/>
      <c r="L383" s="81"/>
      <c r="M383" s="81"/>
      <c r="N383" s="81"/>
      <c r="O383" s="137"/>
      <c r="P383" s="138"/>
      <c r="Q383" s="138"/>
      <c r="R383" s="138"/>
      <c r="S383" s="138"/>
      <c r="T383" s="139"/>
      <c r="U383" s="139"/>
      <c r="V383" s="139"/>
      <c r="W383" s="139"/>
      <c r="X383" s="139"/>
      <c r="Y383" s="139"/>
      <c r="Z383" s="139"/>
      <c r="AA383" s="139"/>
      <c r="AB383" s="139"/>
      <c r="AC383" s="139"/>
      <c r="AD383" s="139"/>
      <c r="AE383" s="139"/>
      <c r="AF383" s="139"/>
      <c r="AG383" s="139"/>
      <c r="AH383" s="139"/>
      <c r="AI383" s="77"/>
      <c r="AJ383" s="78"/>
    </row>
    <row r="384" spans="1:36" ht="13">
      <c r="A384" s="79"/>
      <c r="B384" s="79"/>
      <c r="C384" s="79"/>
      <c r="D384" s="136"/>
      <c r="E384" s="80"/>
      <c r="F384" s="81"/>
      <c r="G384" s="81"/>
      <c r="H384" s="81"/>
      <c r="I384" s="81"/>
      <c r="J384" s="81"/>
      <c r="K384" s="81"/>
      <c r="L384" s="81"/>
      <c r="M384" s="81"/>
      <c r="N384" s="81"/>
      <c r="O384" s="137"/>
      <c r="P384" s="138"/>
      <c r="Q384" s="138"/>
      <c r="R384" s="138"/>
      <c r="S384" s="138"/>
      <c r="T384" s="139"/>
      <c r="U384" s="139"/>
      <c r="V384" s="139"/>
      <c r="W384" s="139"/>
      <c r="X384" s="139"/>
      <c r="Y384" s="139"/>
      <c r="Z384" s="139"/>
      <c r="AA384" s="139"/>
      <c r="AB384" s="139"/>
      <c r="AC384" s="139"/>
      <c r="AD384" s="139"/>
      <c r="AE384" s="139"/>
      <c r="AF384" s="139"/>
      <c r="AG384" s="139"/>
      <c r="AH384" s="139"/>
      <c r="AI384" s="77"/>
      <c r="AJ384" s="78"/>
    </row>
    <row r="385" spans="1:36" ht="13">
      <c r="A385" s="79"/>
      <c r="B385" s="79"/>
      <c r="C385" s="79"/>
      <c r="D385" s="136"/>
      <c r="E385" s="80"/>
      <c r="F385" s="81"/>
      <c r="G385" s="81"/>
      <c r="H385" s="81"/>
      <c r="I385" s="81"/>
      <c r="J385" s="81"/>
      <c r="K385" s="81"/>
      <c r="L385" s="81"/>
      <c r="M385" s="81"/>
      <c r="N385" s="81"/>
      <c r="O385" s="137"/>
      <c r="P385" s="138"/>
      <c r="Q385" s="138"/>
      <c r="R385" s="138"/>
      <c r="S385" s="138"/>
      <c r="T385" s="139"/>
      <c r="U385" s="139"/>
      <c r="V385" s="139"/>
      <c r="W385" s="139"/>
      <c r="X385" s="139"/>
      <c r="Y385" s="139"/>
      <c r="Z385" s="139"/>
      <c r="AA385" s="139"/>
      <c r="AB385" s="139"/>
      <c r="AC385" s="139"/>
      <c r="AD385" s="139"/>
      <c r="AE385" s="139"/>
      <c r="AF385" s="139"/>
      <c r="AG385" s="139"/>
      <c r="AH385" s="139"/>
      <c r="AI385" s="77"/>
      <c r="AJ385" s="78"/>
    </row>
    <row r="386" spans="1:36" ht="13">
      <c r="A386" s="79"/>
      <c r="B386" s="79"/>
      <c r="C386" s="79"/>
      <c r="D386" s="136"/>
      <c r="E386" s="80"/>
      <c r="F386" s="81"/>
      <c r="G386" s="81"/>
      <c r="H386" s="81"/>
      <c r="I386" s="81"/>
      <c r="J386" s="81"/>
      <c r="K386" s="81"/>
      <c r="L386" s="81"/>
      <c r="M386" s="81"/>
      <c r="N386" s="81"/>
      <c r="O386" s="137"/>
      <c r="P386" s="138"/>
      <c r="Q386" s="138"/>
      <c r="R386" s="138"/>
      <c r="S386" s="138"/>
      <c r="T386" s="139"/>
      <c r="U386" s="139"/>
      <c r="V386" s="139"/>
      <c r="W386" s="139"/>
      <c r="X386" s="139"/>
      <c r="Y386" s="139"/>
      <c r="Z386" s="139"/>
      <c r="AA386" s="139"/>
      <c r="AB386" s="139"/>
      <c r="AC386" s="139"/>
      <c r="AD386" s="139"/>
      <c r="AE386" s="139"/>
      <c r="AF386" s="139"/>
      <c r="AG386" s="139"/>
      <c r="AH386" s="139"/>
      <c r="AI386" s="77"/>
      <c r="AJ386" s="78"/>
    </row>
    <row r="387" spans="1:36" ht="13">
      <c r="A387" s="79"/>
      <c r="B387" s="79"/>
      <c r="C387" s="79"/>
      <c r="D387" s="136"/>
      <c r="E387" s="80"/>
      <c r="F387" s="81"/>
      <c r="G387" s="81"/>
      <c r="H387" s="81"/>
      <c r="I387" s="81"/>
      <c r="J387" s="81"/>
      <c r="K387" s="81"/>
      <c r="L387" s="81"/>
      <c r="M387" s="81"/>
      <c r="N387" s="81"/>
      <c r="O387" s="137"/>
      <c r="P387" s="138"/>
      <c r="Q387" s="138"/>
      <c r="R387" s="138"/>
      <c r="S387" s="138"/>
      <c r="T387" s="139"/>
      <c r="U387" s="139"/>
      <c r="V387" s="139"/>
      <c r="W387" s="139"/>
      <c r="X387" s="139"/>
      <c r="Y387" s="139"/>
      <c r="Z387" s="139"/>
      <c r="AA387" s="139"/>
      <c r="AB387" s="139"/>
      <c r="AC387" s="139"/>
      <c r="AD387" s="139"/>
      <c r="AE387" s="139"/>
      <c r="AF387" s="139"/>
      <c r="AG387" s="139"/>
      <c r="AH387" s="139"/>
      <c r="AI387" s="77"/>
      <c r="AJ387" s="78"/>
    </row>
    <row r="388" spans="1:36" ht="13">
      <c r="A388" s="79"/>
      <c r="B388" s="79"/>
      <c r="C388" s="79"/>
      <c r="D388" s="136"/>
      <c r="E388" s="80"/>
      <c r="F388" s="81"/>
      <c r="G388" s="81"/>
      <c r="H388" s="81"/>
      <c r="I388" s="81"/>
      <c r="J388" s="81"/>
      <c r="K388" s="81"/>
      <c r="L388" s="81"/>
      <c r="M388" s="81"/>
      <c r="N388" s="81"/>
      <c r="O388" s="137"/>
      <c r="P388" s="138"/>
      <c r="Q388" s="138"/>
      <c r="R388" s="138"/>
      <c r="S388" s="138"/>
      <c r="T388" s="139"/>
      <c r="U388" s="139"/>
      <c r="V388" s="139"/>
      <c r="W388" s="139"/>
      <c r="X388" s="139"/>
      <c r="Y388" s="139"/>
      <c r="Z388" s="139"/>
      <c r="AA388" s="139"/>
      <c r="AB388" s="139"/>
      <c r="AC388" s="139"/>
      <c r="AD388" s="139"/>
      <c r="AE388" s="139"/>
      <c r="AF388" s="139"/>
      <c r="AG388" s="139"/>
      <c r="AH388" s="139"/>
      <c r="AI388" s="77"/>
      <c r="AJ388" s="78"/>
    </row>
    <row r="389" spans="1:36" ht="13">
      <c r="A389" s="79"/>
      <c r="B389" s="79"/>
      <c r="C389" s="79"/>
      <c r="D389" s="136"/>
      <c r="E389" s="80"/>
      <c r="F389" s="81"/>
      <c r="G389" s="81"/>
      <c r="H389" s="81"/>
      <c r="I389" s="81"/>
      <c r="J389" s="81"/>
      <c r="K389" s="81"/>
      <c r="L389" s="81"/>
      <c r="M389" s="81"/>
      <c r="N389" s="81"/>
      <c r="O389" s="137"/>
      <c r="P389" s="138"/>
      <c r="Q389" s="138"/>
      <c r="R389" s="138"/>
      <c r="S389" s="138"/>
      <c r="T389" s="139"/>
      <c r="U389" s="139"/>
      <c r="V389" s="139"/>
      <c r="W389" s="139"/>
      <c r="X389" s="139"/>
      <c r="Y389" s="139"/>
      <c r="Z389" s="139"/>
      <c r="AA389" s="139"/>
      <c r="AB389" s="139"/>
      <c r="AC389" s="139"/>
      <c r="AD389" s="139"/>
      <c r="AE389" s="139"/>
      <c r="AF389" s="139"/>
      <c r="AG389" s="139"/>
      <c r="AH389" s="139"/>
      <c r="AI389" s="77"/>
      <c r="AJ389" s="78"/>
    </row>
    <row r="390" spans="1:36" ht="13">
      <c r="A390" s="79"/>
      <c r="B390" s="79"/>
      <c r="C390" s="79"/>
      <c r="D390" s="136"/>
      <c r="E390" s="80"/>
      <c r="F390" s="81"/>
      <c r="G390" s="81"/>
      <c r="H390" s="81"/>
      <c r="I390" s="81"/>
      <c r="J390" s="81"/>
      <c r="K390" s="81"/>
      <c r="L390" s="81"/>
      <c r="M390" s="81"/>
      <c r="N390" s="81"/>
      <c r="O390" s="137"/>
      <c r="P390" s="138"/>
      <c r="Q390" s="138"/>
      <c r="R390" s="138"/>
      <c r="S390" s="138"/>
      <c r="T390" s="139"/>
      <c r="U390" s="139"/>
      <c r="V390" s="139"/>
      <c r="W390" s="139"/>
      <c r="X390" s="139"/>
      <c r="Y390" s="139"/>
      <c r="Z390" s="139"/>
      <c r="AA390" s="139"/>
      <c r="AB390" s="139"/>
      <c r="AC390" s="139"/>
      <c r="AD390" s="139"/>
      <c r="AE390" s="139"/>
      <c r="AF390" s="139"/>
      <c r="AG390" s="139"/>
      <c r="AH390" s="139"/>
      <c r="AI390" s="77"/>
      <c r="AJ390" s="78"/>
    </row>
    <row r="391" spans="1:36" ht="13">
      <c r="A391" s="79"/>
      <c r="B391" s="79"/>
      <c r="C391" s="79"/>
      <c r="D391" s="136"/>
      <c r="E391" s="80"/>
      <c r="F391" s="81"/>
      <c r="G391" s="81"/>
      <c r="H391" s="81"/>
      <c r="I391" s="81"/>
      <c r="J391" s="81"/>
      <c r="K391" s="81"/>
      <c r="L391" s="81"/>
      <c r="M391" s="81"/>
      <c r="N391" s="81"/>
      <c r="O391" s="137"/>
      <c r="P391" s="138"/>
      <c r="Q391" s="138"/>
      <c r="R391" s="138"/>
      <c r="S391" s="138"/>
      <c r="T391" s="139"/>
      <c r="U391" s="139"/>
      <c r="V391" s="139"/>
      <c r="W391" s="139"/>
      <c r="X391" s="139"/>
      <c r="Y391" s="139"/>
      <c r="Z391" s="139"/>
      <c r="AA391" s="139"/>
      <c r="AB391" s="139"/>
      <c r="AC391" s="139"/>
      <c r="AD391" s="139"/>
      <c r="AE391" s="139"/>
      <c r="AF391" s="139"/>
      <c r="AG391" s="139"/>
      <c r="AH391" s="139"/>
      <c r="AI391" s="77"/>
      <c r="AJ391" s="78"/>
    </row>
    <row r="392" spans="1:36" ht="13">
      <c r="A392" s="79"/>
      <c r="B392" s="79"/>
      <c r="C392" s="79"/>
      <c r="D392" s="136"/>
      <c r="E392" s="80"/>
      <c r="F392" s="81"/>
      <c r="G392" s="81"/>
      <c r="H392" s="81"/>
      <c r="I392" s="81"/>
      <c r="J392" s="81"/>
      <c r="K392" s="81"/>
      <c r="L392" s="81"/>
      <c r="M392" s="81"/>
      <c r="N392" s="81"/>
      <c r="O392" s="137"/>
      <c r="P392" s="138"/>
      <c r="Q392" s="138"/>
      <c r="R392" s="138"/>
      <c r="S392" s="138"/>
      <c r="T392" s="139"/>
      <c r="U392" s="139"/>
      <c r="V392" s="139"/>
      <c r="W392" s="139"/>
      <c r="X392" s="139"/>
      <c r="Y392" s="139"/>
      <c r="Z392" s="139"/>
      <c r="AA392" s="139"/>
      <c r="AB392" s="139"/>
      <c r="AC392" s="139"/>
      <c r="AD392" s="139"/>
      <c r="AE392" s="139"/>
      <c r="AF392" s="139"/>
      <c r="AG392" s="139"/>
      <c r="AH392" s="139"/>
      <c r="AI392" s="77"/>
      <c r="AJ392" s="78"/>
    </row>
    <row r="393" spans="1:36" ht="13">
      <c r="A393" s="79"/>
      <c r="B393" s="79"/>
      <c r="C393" s="79"/>
      <c r="D393" s="136"/>
      <c r="E393" s="80"/>
      <c r="F393" s="81"/>
      <c r="G393" s="81"/>
      <c r="H393" s="81"/>
      <c r="I393" s="81"/>
      <c r="J393" s="81"/>
      <c r="K393" s="81"/>
      <c r="L393" s="81"/>
      <c r="M393" s="81"/>
      <c r="N393" s="81"/>
      <c r="O393" s="137"/>
      <c r="P393" s="138"/>
      <c r="Q393" s="138"/>
      <c r="R393" s="138"/>
      <c r="S393" s="138"/>
      <c r="T393" s="139"/>
      <c r="U393" s="139"/>
      <c r="V393" s="139"/>
      <c r="W393" s="139"/>
      <c r="X393" s="139"/>
      <c r="Y393" s="139"/>
      <c r="Z393" s="139"/>
      <c r="AA393" s="139"/>
      <c r="AB393" s="139"/>
      <c r="AC393" s="139"/>
      <c r="AD393" s="139"/>
      <c r="AE393" s="139"/>
      <c r="AF393" s="139"/>
      <c r="AG393" s="139"/>
      <c r="AH393" s="139"/>
      <c r="AI393" s="77"/>
      <c r="AJ393" s="78"/>
    </row>
    <row r="394" spans="1:36" ht="13">
      <c r="A394" s="79"/>
      <c r="B394" s="79"/>
      <c r="C394" s="79"/>
      <c r="D394" s="136"/>
      <c r="E394" s="80"/>
      <c r="F394" s="81"/>
      <c r="G394" s="81"/>
      <c r="H394" s="81"/>
      <c r="I394" s="81"/>
      <c r="J394" s="81"/>
      <c r="K394" s="81"/>
      <c r="L394" s="81"/>
      <c r="M394" s="81"/>
      <c r="N394" s="81"/>
      <c r="O394" s="137"/>
      <c r="P394" s="138"/>
      <c r="Q394" s="138"/>
      <c r="R394" s="138"/>
      <c r="S394" s="138"/>
      <c r="T394" s="139"/>
      <c r="U394" s="139"/>
      <c r="V394" s="139"/>
      <c r="W394" s="139"/>
      <c r="X394" s="139"/>
      <c r="Y394" s="139"/>
      <c r="Z394" s="139"/>
      <c r="AA394" s="139"/>
      <c r="AB394" s="139"/>
      <c r="AC394" s="139"/>
      <c r="AD394" s="139"/>
      <c r="AE394" s="139"/>
      <c r="AF394" s="139"/>
      <c r="AG394" s="139"/>
      <c r="AH394" s="139"/>
      <c r="AI394" s="77"/>
      <c r="AJ394" s="78"/>
    </row>
    <row r="395" spans="1:36" ht="13">
      <c r="A395" s="79"/>
      <c r="B395" s="79"/>
      <c r="C395" s="79"/>
      <c r="D395" s="136"/>
      <c r="E395" s="80"/>
      <c r="F395" s="81"/>
      <c r="G395" s="81"/>
      <c r="H395" s="81"/>
      <c r="I395" s="81"/>
      <c r="J395" s="81"/>
      <c r="K395" s="81"/>
      <c r="L395" s="81"/>
      <c r="M395" s="81"/>
      <c r="N395" s="81"/>
      <c r="O395" s="137"/>
      <c r="P395" s="138"/>
      <c r="Q395" s="138"/>
      <c r="R395" s="138"/>
      <c r="S395" s="138"/>
      <c r="T395" s="139"/>
      <c r="U395" s="139"/>
      <c r="V395" s="139"/>
      <c r="W395" s="139"/>
      <c r="X395" s="139"/>
      <c r="Y395" s="139"/>
      <c r="Z395" s="139"/>
      <c r="AA395" s="139"/>
      <c r="AB395" s="139"/>
      <c r="AC395" s="139"/>
      <c r="AD395" s="139"/>
      <c r="AE395" s="139"/>
      <c r="AF395" s="139"/>
      <c r="AG395" s="139"/>
      <c r="AH395" s="139"/>
      <c r="AI395" s="77"/>
      <c r="AJ395" s="78"/>
    </row>
    <row r="396" spans="1:36" ht="13">
      <c r="A396" s="79"/>
      <c r="B396" s="79"/>
      <c r="C396" s="79"/>
      <c r="D396" s="136"/>
      <c r="E396" s="80"/>
      <c r="F396" s="81"/>
      <c r="G396" s="81"/>
      <c r="H396" s="81"/>
      <c r="I396" s="81"/>
      <c r="J396" s="81"/>
      <c r="K396" s="81"/>
      <c r="L396" s="81"/>
      <c r="M396" s="81"/>
      <c r="N396" s="81"/>
      <c r="O396" s="137"/>
      <c r="P396" s="138"/>
      <c r="Q396" s="138"/>
      <c r="R396" s="138"/>
      <c r="S396" s="138"/>
      <c r="T396" s="139"/>
      <c r="U396" s="139"/>
      <c r="V396" s="139"/>
      <c r="W396" s="139"/>
      <c r="X396" s="139"/>
      <c r="Y396" s="139"/>
      <c r="Z396" s="139"/>
      <c r="AA396" s="139"/>
      <c r="AB396" s="139"/>
      <c r="AC396" s="139"/>
      <c r="AD396" s="139"/>
      <c r="AE396" s="139"/>
      <c r="AF396" s="139"/>
      <c r="AG396" s="139"/>
      <c r="AH396" s="139"/>
      <c r="AI396" s="77"/>
      <c r="AJ396" s="78"/>
    </row>
    <row r="397" spans="1:36" ht="13">
      <c r="A397" s="79"/>
      <c r="B397" s="79"/>
      <c r="C397" s="79"/>
      <c r="D397" s="136"/>
      <c r="E397" s="80"/>
      <c r="F397" s="81"/>
      <c r="G397" s="81"/>
      <c r="H397" s="81"/>
      <c r="I397" s="81"/>
      <c r="J397" s="81"/>
      <c r="K397" s="81"/>
      <c r="L397" s="81"/>
      <c r="M397" s="81"/>
      <c r="N397" s="81"/>
      <c r="O397" s="137"/>
      <c r="P397" s="138"/>
      <c r="Q397" s="138"/>
      <c r="R397" s="138"/>
      <c r="S397" s="138"/>
      <c r="T397" s="139"/>
      <c r="U397" s="139"/>
      <c r="V397" s="139"/>
      <c r="W397" s="139"/>
      <c r="X397" s="139"/>
      <c r="Y397" s="139"/>
      <c r="Z397" s="139"/>
      <c r="AA397" s="139"/>
      <c r="AB397" s="139"/>
      <c r="AC397" s="139"/>
      <c r="AD397" s="139"/>
      <c r="AE397" s="139"/>
      <c r="AF397" s="139"/>
      <c r="AG397" s="139"/>
      <c r="AH397" s="139"/>
      <c r="AI397" s="77"/>
      <c r="AJ397" s="78"/>
    </row>
    <row r="398" spans="1:36" ht="13">
      <c r="A398" s="79"/>
      <c r="B398" s="79"/>
      <c r="C398" s="79"/>
      <c r="D398" s="136"/>
      <c r="E398" s="80"/>
      <c r="F398" s="81"/>
      <c r="G398" s="81"/>
      <c r="H398" s="81"/>
      <c r="I398" s="81"/>
      <c r="J398" s="81"/>
      <c r="K398" s="81"/>
      <c r="L398" s="81"/>
      <c r="M398" s="81"/>
      <c r="N398" s="81"/>
      <c r="O398" s="137"/>
      <c r="P398" s="138"/>
      <c r="Q398" s="138"/>
      <c r="R398" s="138"/>
      <c r="S398" s="138"/>
      <c r="T398" s="139"/>
      <c r="U398" s="139"/>
      <c r="V398" s="139"/>
      <c r="W398" s="139"/>
      <c r="X398" s="139"/>
      <c r="Y398" s="139"/>
      <c r="Z398" s="139"/>
      <c r="AA398" s="139"/>
      <c r="AB398" s="139"/>
      <c r="AC398" s="139"/>
      <c r="AD398" s="139"/>
      <c r="AE398" s="139"/>
      <c r="AF398" s="139"/>
      <c r="AG398" s="139"/>
      <c r="AH398" s="139"/>
      <c r="AI398" s="77"/>
      <c r="AJ398" s="78"/>
    </row>
    <row r="399" spans="1:36" ht="13">
      <c r="A399" s="79"/>
      <c r="B399" s="79"/>
      <c r="C399" s="79"/>
      <c r="D399" s="136"/>
      <c r="E399" s="80"/>
      <c r="F399" s="81"/>
      <c r="G399" s="81"/>
      <c r="H399" s="81"/>
      <c r="I399" s="81"/>
      <c r="J399" s="81"/>
      <c r="K399" s="81"/>
      <c r="L399" s="81"/>
      <c r="M399" s="81"/>
      <c r="N399" s="81"/>
      <c r="O399" s="137"/>
      <c r="P399" s="138"/>
      <c r="Q399" s="138"/>
      <c r="R399" s="138"/>
      <c r="S399" s="138"/>
      <c r="T399" s="139"/>
      <c r="U399" s="139"/>
      <c r="V399" s="139"/>
      <c r="W399" s="139"/>
      <c r="X399" s="139"/>
      <c r="Y399" s="139"/>
      <c r="Z399" s="139"/>
      <c r="AA399" s="139"/>
      <c r="AB399" s="139"/>
      <c r="AC399" s="139"/>
      <c r="AD399" s="139"/>
      <c r="AE399" s="139"/>
      <c r="AF399" s="139"/>
      <c r="AG399" s="139"/>
      <c r="AH399" s="139"/>
      <c r="AI399" s="77"/>
      <c r="AJ399" s="78"/>
    </row>
    <row r="400" spans="1:36" ht="13">
      <c r="A400" s="79"/>
      <c r="B400" s="79"/>
      <c r="C400" s="79"/>
      <c r="D400" s="136"/>
      <c r="E400" s="80"/>
      <c r="F400" s="81"/>
      <c r="G400" s="81"/>
      <c r="H400" s="81"/>
      <c r="I400" s="81"/>
      <c r="J400" s="81"/>
      <c r="K400" s="81"/>
      <c r="L400" s="81"/>
      <c r="M400" s="81"/>
      <c r="N400" s="81"/>
      <c r="O400" s="137"/>
      <c r="P400" s="138"/>
      <c r="Q400" s="138"/>
      <c r="R400" s="138"/>
      <c r="S400" s="138"/>
      <c r="T400" s="139"/>
      <c r="U400" s="139"/>
      <c r="V400" s="139"/>
      <c r="W400" s="139"/>
      <c r="X400" s="139"/>
      <c r="Y400" s="139"/>
      <c r="Z400" s="139"/>
      <c r="AA400" s="139"/>
      <c r="AB400" s="139"/>
      <c r="AC400" s="139"/>
      <c r="AD400" s="139"/>
      <c r="AE400" s="139"/>
      <c r="AF400" s="139"/>
      <c r="AG400" s="139"/>
      <c r="AH400" s="139"/>
      <c r="AI400" s="77"/>
      <c r="AJ400" s="78"/>
    </row>
    <row r="401" spans="1:36" ht="13">
      <c r="A401" s="79"/>
      <c r="B401" s="79"/>
      <c r="C401" s="79"/>
      <c r="D401" s="136"/>
      <c r="E401" s="80"/>
      <c r="F401" s="81"/>
      <c r="G401" s="81"/>
      <c r="H401" s="81"/>
      <c r="I401" s="81"/>
      <c r="J401" s="81"/>
      <c r="K401" s="81"/>
      <c r="L401" s="81"/>
      <c r="M401" s="81"/>
      <c r="N401" s="81"/>
      <c r="O401" s="137"/>
      <c r="P401" s="138"/>
      <c r="Q401" s="138"/>
      <c r="R401" s="138"/>
      <c r="S401" s="138"/>
      <c r="T401" s="139"/>
      <c r="U401" s="139"/>
      <c r="V401" s="139"/>
      <c r="W401" s="139"/>
      <c r="X401" s="139"/>
      <c r="Y401" s="139"/>
      <c r="Z401" s="139"/>
      <c r="AA401" s="139"/>
      <c r="AB401" s="139"/>
      <c r="AC401" s="139"/>
      <c r="AD401" s="139"/>
      <c r="AE401" s="139"/>
      <c r="AF401" s="139"/>
      <c r="AG401" s="139"/>
      <c r="AH401" s="139"/>
      <c r="AI401" s="77"/>
      <c r="AJ401" s="78"/>
    </row>
    <row r="402" spans="1:36" ht="13">
      <c r="A402" s="79"/>
      <c r="B402" s="79"/>
      <c r="C402" s="79"/>
      <c r="D402" s="136"/>
      <c r="E402" s="80"/>
      <c r="F402" s="81"/>
      <c r="G402" s="81"/>
      <c r="H402" s="81"/>
      <c r="I402" s="81"/>
      <c r="J402" s="81"/>
      <c r="K402" s="81"/>
      <c r="L402" s="81"/>
      <c r="M402" s="81"/>
      <c r="N402" s="81"/>
      <c r="O402" s="137"/>
      <c r="P402" s="138"/>
      <c r="Q402" s="138"/>
      <c r="R402" s="138"/>
      <c r="S402" s="138"/>
      <c r="T402" s="139"/>
      <c r="U402" s="139"/>
      <c r="V402" s="139"/>
      <c r="W402" s="139"/>
      <c r="X402" s="139"/>
      <c r="Y402" s="139"/>
      <c r="Z402" s="139"/>
      <c r="AA402" s="139"/>
      <c r="AB402" s="139"/>
      <c r="AC402" s="139"/>
      <c r="AD402" s="139"/>
      <c r="AE402" s="139"/>
      <c r="AF402" s="139"/>
      <c r="AG402" s="139"/>
      <c r="AH402" s="139"/>
      <c r="AI402" s="77"/>
      <c r="AJ402" s="78"/>
    </row>
    <row r="403" spans="1:36" ht="13">
      <c r="A403" s="79"/>
      <c r="B403" s="79"/>
      <c r="C403" s="79"/>
      <c r="D403" s="136"/>
      <c r="E403" s="80"/>
      <c r="F403" s="81"/>
      <c r="G403" s="81"/>
      <c r="H403" s="81"/>
      <c r="I403" s="81"/>
      <c r="J403" s="81"/>
      <c r="K403" s="81"/>
      <c r="L403" s="81"/>
      <c r="M403" s="81"/>
      <c r="N403" s="81"/>
      <c r="O403" s="137"/>
      <c r="P403" s="138"/>
      <c r="Q403" s="138"/>
      <c r="R403" s="138"/>
      <c r="S403" s="138"/>
      <c r="T403" s="139"/>
      <c r="U403" s="139"/>
      <c r="V403" s="139"/>
      <c r="W403" s="139"/>
      <c r="X403" s="139"/>
      <c r="Y403" s="139"/>
      <c r="Z403" s="139"/>
      <c r="AA403" s="139"/>
      <c r="AB403" s="139"/>
      <c r="AC403" s="139"/>
      <c r="AD403" s="139"/>
      <c r="AE403" s="139"/>
      <c r="AF403" s="139"/>
      <c r="AG403" s="139"/>
      <c r="AH403" s="139"/>
      <c r="AI403" s="77"/>
      <c r="AJ403" s="78"/>
    </row>
    <row r="404" spans="1:36" ht="13">
      <c r="A404" s="79"/>
      <c r="B404" s="79"/>
      <c r="C404" s="79"/>
      <c r="D404" s="136"/>
      <c r="E404" s="80"/>
      <c r="F404" s="81"/>
      <c r="G404" s="81"/>
      <c r="H404" s="81"/>
      <c r="I404" s="81"/>
      <c r="J404" s="81"/>
      <c r="K404" s="81"/>
      <c r="L404" s="81"/>
      <c r="M404" s="81"/>
      <c r="N404" s="81"/>
      <c r="O404" s="137"/>
      <c r="P404" s="138"/>
      <c r="Q404" s="138"/>
      <c r="R404" s="138"/>
      <c r="S404" s="138"/>
      <c r="T404" s="139"/>
      <c r="U404" s="139"/>
      <c r="V404" s="139"/>
      <c r="W404" s="139"/>
      <c r="X404" s="139"/>
      <c r="Y404" s="139"/>
      <c r="Z404" s="139"/>
      <c r="AA404" s="139"/>
      <c r="AB404" s="139"/>
      <c r="AC404" s="139"/>
      <c r="AD404" s="139"/>
      <c r="AE404" s="139"/>
      <c r="AF404" s="139"/>
      <c r="AG404" s="139"/>
      <c r="AH404" s="139"/>
      <c r="AI404" s="77"/>
      <c r="AJ404" s="78"/>
    </row>
    <row r="405" spans="1:36" ht="13">
      <c r="A405" s="79"/>
      <c r="B405" s="79"/>
      <c r="C405" s="79"/>
      <c r="D405" s="136"/>
      <c r="E405" s="80"/>
      <c r="F405" s="81"/>
      <c r="G405" s="81"/>
      <c r="H405" s="81"/>
      <c r="I405" s="81"/>
      <c r="J405" s="81"/>
      <c r="K405" s="81"/>
      <c r="L405" s="81"/>
      <c r="M405" s="81"/>
      <c r="N405" s="81"/>
      <c r="O405" s="137"/>
      <c r="P405" s="138"/>
      <c r="Q405" s="138"/>
      <c r="R405" s="138"/>
      <c r="S405" s="138"/>
      <c r="T405" s="141"/>
      <c r="U405" s="141"/>
      <c r="V405" s="139"/>
      <c r="W405" s="139"/>
      <c r="X405" s="139"/>
      <c r="Y405" s="139"/>
      <c r="Z405" s="139"/>
      <c r="AA405" s="139"/>
      <c r="AB405" s="139"/>
      <c r="AC405" s="139"/>
      <c r="AD405" s="139"/>
      <c r="AE405" s="139"/>
      <c r="AF405" s="139"/>
      <c r="AG405" s="139"/>
      <c r="AH405" s="139"/>
      <c r="AI405" s="77"/>
      <c r="AJ405" s="78"/>
    </row>
    <row r="406" spans="1:36" ht="13">
      <c r="A406" s="79"/>
      <c r="B406" s="79"/>
      <c r="C406" s="79"/>
      <c r="D406" s="136"/>
      <c r="E406" s="80"/>
      <c r="F406" s="81"/>
      <c r="G406" s="81"/>
      <c r="H406" s="81"/>
      <c r="I406" s="81"/>
      <c r="J406" s="81"/>
      <c r="K406" s="81"/>
      <c r="L406" s="81"/>
      <c r="M406" s="81"/>
      <c r="N406" s="81"/>
      <c r="O406" s="137"/>
      <c r="P406" s="138"/>
      <c r="Q406" s="138"/>
      <c r="R406" s="138"/>
      <c r="S406" s="138"/>
      <c r="T406" s="141"/>
      <c r="U406" s="141"/>
      <c r="V406" s="139"/>
      <c r="W406" s="139"/>
      <c r="X406" s="139"/>
      <c r="Y406" s="139"/>
      <c r="Z406" s="139"/>
      <c r="AA406" s="139"/>
      <c r="AB406" s="139"/>
      <c r="AC406" s="139"/>
      <c r="AD406" s="139"/>
      <c r="AE406" s="139"/>
      <c r="AF406" s="139"/>
      <c r="AG406" s="139"/>
      <c r="AH406" s="139"/>
      <c r="AI406" s="77"/>
      <c r="AJ406" s="78"/>
    </row>
    <row r="407" spans="1:36" ht="13">
      <c r="A407" s="79"/>
      <c r="B407" s="79"/>
      <c r="C407" s="79"/>
      <c r="D407" s="136"/>
      <c r="E407" s="80"/>
      <c r="F407" s="81"/>
      <c r="G407" s="81"/>
      <c r="H407" s="81"/>
      <c r="I407" s="81"/>
      <c r="J407" s="81"/>
      <c r="K407" s="81"/>
      <c r="L407" s="81"/>
      <c r="M407" s="81"/>
      <c r="N407" s="81"/>
      <c r="O407" s="137"/>
      <c r="P407" s="138"/>
      <c r="Q407" s="138"/>
      <c r="R407" s="138"/>
      <c r="S407" s="138"/>
      <c r="T407" s="141"/>
      <c r="U407" s="141"/>
      <c r="V407" s="139"/>
      <c r="W407" s="139"/>
      <c r="X407" s="139"/>
      <c r="Y407" s="139"/>
      <c r="Z407" s="139"/>
      <c r="AA407" s="139"/>
      <c r="AB407" s="139"/>
      <c r="AC407" s="139"/>
      <c r="AD407" s="139"/>
      <c r="AE407" s="139"/>
      <c r="AF407" s="139"/>
      <c r="AG407" s="139"/>
      <c r="AH407" s="139"/>
      <c r="AI407" s="77"/>
      <c r="AJ407" s="78"/>
    </row>
    <row r="408" spans="1:36" ht="13">
      <c r="A408" s="79"/>
      <c r="B408" s="79"/>
      <c r="C408" s="79"/>
      <c r="D408" s="136"/>
      <c r="E408" s="80"/>
      <c r="F408" s="81"/>
      <c r="G408" s="81"/>
      <c r="H408" s="81"/>
      <c r="I408" s="81"/>
      <c r="J408" s="81"/>
      <c r="K408" s="81"/>
      <c r="L408" s="81"/>
      <c r="M408" s="81"/>
      <c r="N408" s="81"/>
      <c r="O408" s="137"/>
      <c r="P408" s="138"/>
      <c r="Q408" s="138"/>
      <c r="R408" s="138"/>
      <c r="S408" s="138"/>
      <c r="T408" s="141"/>
      <c r="U408" s="141"/>
      <c r="V408" s="139"/>
      <c r="W408" s="139"/>
      <c r="X408" s="139"/>
      <c r="Y408" s="139"/>
      <c r="Z408" s="139"/>
      <c r="AA408" s="139"/>
      <c r="AB408" s="139"/>
      <c r="AC408" s="139"/>
      <c r="AD408" s="139"/>
      <c r="AE408" s="139"/>
      <c r="AF408" s="139"/>
      <c r="AG408" s="139"/>
      <c r="AH408" s="139"/>
      <c r="AI408" s="77"/>
      <c r="AJ408" s="78"/>
    </row>
    <row r="409" spans="1:36" ht="13">
      <c r="A409" s="79"/>
      <c r="B409" s="79"/>
      <c r="C409" s="79"/>
      <c r="D409" s="136"/>
      <c r="E409" s="80"/>
      <c r="F409" s="81"/>
      <c r="G409" s="81"/>
      <c r="H409" s="81"/>
      <c r="I409" s="81"/>
      <c r="J409" s="81"/>
      <c r="K409" s="81"/>
      <c r="L409" s="81"/>
      <c r="M409" s="81"/>
      <c r="N409" s="81"/>
      <c r="O409" s="137"/>
      <c r="P409" s="138"/>
      <c r="Q409" s="138"/>
      <c r="R409" s="138"/>
      <c r="S409" s="138"/>
      <c r="T409" s="141"/>
      <c r="U409" s="141"/>
      <c r="V409" s="139"/>
      <c r="W409" s="139"/>
      <c r="X409" s="139"/>
      <c r="Y409" s="139"/>
      <c r="Z409" s="139"/>
      <c r="AA409" s="139"/>
      <c r="AB409" s="139"/>
      <c r="AC409" s="139"/>
      <c r="AD409" s="139"/>
      <c r="AE409" s="139"/>
      <c r="AF409" s="139"/>
      <c r="AG409" s="139"/>
      <c r="AH409" s="139"/>
      <c r="AI409" s="77"/>
      <c r="AJ409" s="78"/>
    </row>
    <row r="410" spans="1:36" ht="13">
      <c r="A410" s="79"/>
      <c r="B410" s="79"/>
      <c r="C410" s="79"/>
      <c r="D410" s="136"/>
      <c r="E410" s="80"/>
      <c r="F410" s="81"/>
      <c r="G410" s="81"/>
      <c r="H410" s="81"/>
      <c r="I410" s="81"/>
      <c r="J410" s="81"/>
      <c r="K410" s="81"/>
      <c r="L410" s="81"/>
      <c r="M410" s="81"/>
      <c r="N410" s="81"/>
      <c r="O410" s="137"/>
      <c r="P410" s="138"/>
      <c r="Q410" s="138"/>
      <c r="R410" s="138"/>
      <c r="S410" s="138"/>
      <c r="T410" s="141"/>
      <c r="U410" s="141"/>
      <c r="V410" s="139"/>
      <c r="W410" s="139"/>
      <c r="X410" s="139"/>
      <c r="Y410" s="139"/>
      <c r="Z410" s="139"/>
      <c r="AA410" s="139"/>
      <c r="AB410" s="139"/>
      <c r="AC410" s="139"/>
      <c r="AD410" s="139"/>
      <c r="AE410" s="139"/>
      <c r="AF410" s="139"/>
      <c r="AG410" s="139"/>
      <c r="AH410" s="139"/>
      <c r="AI410" s="77"/>
      <c r="AJ410" s="78"/>
    </row>
    <row r="411" spans="1:36" ht="13">
      <c r="A411" s="79"/>
      <c r="B411" s="79"/>
      <c r="C411" s="79"/>
      <c r="D411" s="136"/>
      <c r="E411" s="80"/>
      <c r="F411" s="81"/>
      <c r="G411" s="81"/>
      <c r="H411" s="81"/>
      <c r="I411" s="81"/>
      <c r="J411" s="81"/>
      <c r="K411" s="81"/>
      <c r="L411" s="81"/>
      <c r="M411" s="81"/>
      <c r="N411" s="81"/>
      <c r="O411" s="137"/>
      <c r="P411" s="138"/>
      <c r="Q411" s="138"/>
      <c r="R411" s="138"/>
      <c r="S411" s="138"/>
      <c r="T411" s="141"/>
      <c r="U411" s="141"/>
      <c r="V411" s="139"/>
      <c r="W411" s="139"/>
      <c r="X411" s="139"/>
      <c r="Y411" s="139"/>
      <c r="Z411" s="139"/>
      <c r="AA411" s="139"/>
      <c r="AB411" s="139"/>
      <c r="AC411" s="139"/>
      <c r="AD411" s="139"/>
      <c r="AE411" s="139"/>
      <c r="AF411" s="139"/>
      <c r="AG411" s="139"/>
      <c r="AH411" s="139"/>
      <c r="AI411" s="77"/>
      <c r="AJ411" s="78"/>
    </row>
    <row r="412" spans="1:36" ht="13">
      <c r="A412" s="79"/>
      <c r="B412" s="79"/>
      <c r="C412" s="79"/>
      <c r="D412" s="136"/>
      <c r="E412" s="80"/>
      <c r="F412" s="81"/>
      <c r="G412" s="81"/>
      <c r="H412" s="81"/>
      <c r="I412" s="81"/>
      <c r="J412" s="81"/>
      <c r="K412" s="81"/>
      <c r="L412" s="81"/>
      <c r="M412" s="81"/>
      <c r="N412" s="81"/>
      <c r="O412" s="137"/>
      <c r="P412" s="138"/>
      <c r="Q412" s="138"/>
      <c r="R412" s="138"/>
      <c r="S412" s="138"/>
      <c r="T412" s="141"/>
      <c r="U412" s="141"/>
      <c r="V412" s="139"/>
      <c r="W412" s="139"/>
      <c r="X412" s="139"/>
      <c r="Y412" s="139"/>
      <c r="Z412" s="139"/>
      <c r="AA412" s="139"/>
      <c r="AB412" s="139"/>
      <c r="AC412" s="139"/>
      <c r="AD412" s="139"/>
      <c r="AE412" s="139"/>
      <c r="AF412" s="139"/>
      <c r="AG412" s="139"/>
      <c r="AH412" s="139"/>
      <c r="AI412" s="77"/>
      <c r="AJ412" s="78"/>
    </row>
    <row r="413" spans="1:36" ht="13">
      <c r="A413" s="79"/>
      <c r="B413" s="79"/>
      <c r="C413" s="79"/>
      <c r="D413" s="136"/>
      <c r="E413" s="80"/>
      <c r="F413" s="81"/>
      <c r="G413" s="81"/>
      <c r="H413" s="81"/>
      <c r="I413" s="81"/>
      <c r="J413" s="81"/>
      <c r="K413" s="81"/>
      <c r="L413" s="81"/>
      <c r="M413" s="81"/>
      <c r="N413" s="81"/>
      <c r="O413" s="137"/>
      <c r="P413" s="138"/>
      <c r="Q413" s="138"/>
      <c r="R413" s="138"/>
      <c r="S413" s="138"/>
      <c r="T413" s="141"/>
      <c r="U413" s="141"/>
      <c r="V413" s="139"/>
      <c r="W413" s="139"/>
      <c r="X413" s="139"/>
      <c r="Y413" s="139"/>
      <c r="Z413" s="139"/>
      <c r="AA413" s="139"/>
      <c r="AB413" s="139"/>
      <c r="AC413" s="139"/>
      <c r="AD413" s="139"/>
      <c r="AE413" s="139"/>
      <c r="AF413" s="139"/>
      <c r="AG413" s="139"/>
      <c r="AH413" s="139"/>
      <c r="AI413" s="77"/>
      <c r="AJ413" s="78"/>
    </row>
    <row r="414" spans="1:36" ht="13">
      <c r="A414" s="79"/>
      <c r="B414" s="79"/>
      <c r="C414" s="79"/>
      <c r="D414" s="136"/>
      <c r="E414" s="80"/>
      <c r="F414" s="81"/>
      <c r="G414" s="81"/>
      <c r="H414" s="81"/>
      <c r="I414" s="81"/>
      <c r="J414" s="81"/>
      <c r="K414" s="81"/>
      <c r="L414" s="81"/>
      <c r="M414" s="81"/>
      <c r="N414" s="81"/>
      <c r="O414" s="137"/>
      <c r="P414" s="138"/>
      <c r="Q414" s="138"/>
      <c r="R414" s="138"/>
      <c r="S414" s="138"/>
      <c r="T414" s="141"/>
      <c r="U414" s="141"/>
      <c r="V414" s="139"/>
      <c r="W414" s="139"/>
      <c r="X414" s="139"/>
      <c r="Y414" s="139"/>
      <c r="Z414" s="139"/>
      <c r="AA414" s="139"/>
      <c r="AB414" s="139"/>
      <c r="AC414" s="139"/>
      <c r="AD414" s="139"/>
      <c r="AE414" s="139"/>
      <c r="AF414" s="139"/>
      <c r="AG414" s="139"/>
      <c r="AH414" s="139"/>
      <c r="AI414" s="77"/>
      <c r="AJ414" s="78"/>
    </row>
    <row r="415" spans="1:36" ht="13">
      <c r="A415" s="79"/>
      <c r="B415" s="79"/>
      <c r="C415" s="79"/>
      <c r="D415" s="136"/>
      <c r="E415" s="80"/>
      <c r="F415" s="81"/>
      <c r="G415" s="81"/>
      <c r="H415" s="81"/>
      <c r="I415" s="81"/>
      <c r="J415" s="81"/>
      <c r="K415" s="81"/>
      <c r="L415" s="81"/>
      <c r="M415" s="81"/>
      <c r="N415" s="81"/>
      <c r="O415" s="137"/>
      <c r="P415" s="138"/>
      <c r="Q415" s="138"/>
      <c r="R415" s="138"/>
      <c r="S415" s="138"/>
      <c r="T415" s="141"/>
      <c r="U415" s="141"/>
      <c r="V415" s="139"/>
      <c r="W415" s="139"/>
      <c r="X415" s="139"/>
      <c r="Y415" s="139"/>
      <c r="Z415" s="139"/>
      <c r="AA415" s="139"/>
      <c r="AB415" s="139"/>
      <c r="AC415" s="139"/>
      <c r="AD415" s="139"/>
      <c r="AE415" s="139"/>
      <c r="AF415" s="139"/>
      <c r="AG415" s="139"/>
      <c r="AH415" s="139"/>
      <c r="AI415" s="77"/>
      <c r="AJ415" s="78"/>
    </row>
    <row r="416" spans="1:36" ht="13">
      <c r="A416" s="79"/>
      <c r="B416" s="79"/>
      <c r="C416" s="79"/>
      <c r="D416" s="136"/>
      <c r="E416" s="80"/>
      <c r="F416" s="81"/>
      <c r="G416" s="81"/>
      <c r="H416" s="81"/>
      <c r="I416" s="81"/>
      <c r="J416" s="81"/>
      <c r="K416" s="81"/>
      <c r="L416" s="81"/>
      <c r="M416" s="81"/>
      <c r="N416" s="81"/>
      <c r="O416" s="137"/>
      <c r="P416" s="138"/>
      <c r="Q416" s="138"/>
      <c r="R416" s="138"/>
      <c r="S416" s="138"/>
      <c r="T416" s="141"/>
      <c r="U416" s="141"/>
      <c r="V416" s="139"/>
      <c r="W416" s="139"/>
      <c r="X416" s="139"/>
      <c r="Y416" s="139"/>
      <c r="Z416" s="139"/>
      <c r="AA416" s="139"/>
      <c r="AB416" s="139"/>
      <c r="AC416" s="139"/>
      <c r="AD416" s="139"/>
      <c r="AE416" s="139"/>
      <c r="AF416" s="139"/>
      <c r="AG416" s="139"/>
      <c r="AH416" s="139"/>
      <c r="AI416" s="77"/>
      <c r="AJ416" s="78"/>
    </row>
    <row r="417" spans="1:36" ht="13">
      <c r="A417" s="79"/>
      <c r="B417" s="79"/>
      <c r="C417" s="79"/>
      <c r="D417" s="136"/>
      <c r="E417" s="80"/>
      <c r="F417" s="81"/>
      <c r="G417" s="81"/>
      <c r="H417" s="81"/>
      <c r="I417" s="81"/>
      <c r="J417" s="81"/>
      <c r="K417" s="81"/>
      <c r="L417" s="81"/>
      <c r="M417" s="81"/>
      <c r="N417" s="81"/>
      <c r="O417" s="137"/>
      <c r="P417" s="138"/>
      <c r="Q417" s="138"/>
      <c r="R417" s="138"/>
      <c r="S417" s="138"/>
      <c r="T417" s="141"/>
      <c r="U417" s="141"/>
      <c r="V417" s="139"/>
      <c r="W417" s="139"/>
      <c r="X417" s="139"/>
      <c r="Y417" s="139"/>
      <c r="Z417" s="139"/>
      <c r="AA417" s="139"/>
      <c r="AB417" s="139"/>
      <c r="AC417" s="139"/>
      <c r="AD417" s="139"/>
      <c r="AE417" s="139"/>
      <c r="AF417" s="139"/>
      <c r="AG417" s="139"/>
      <c r="AH417" s="139"/>
      <c r="AI417" s="77"/>
      <c r="AJ417" s="78"/>
    </row>
    <row r="418" spans="1:36" ht="13">
      <c r="A418" s="79"/>
      <c r="B418" s="79"/>
      <c r="C418" s="79"/>
      <c r="D418" s="136"/>
      <c r="E418" s="80"/>
      <c r="F418" s="81"/>
      <c r="G418" s="81"/>
      <c r="H418" s="81"/>
      <c r="I418" s="81"/>
      <c r="J418" s="81"/>
      <c r="K418" s="81"/>
      <c r="L418" s="81"/>
      <c r="M418" s="81"/>
      <c r="N418" s="81"/>
      <c r="O418" s="137"/>
      <c r="P418" s="138"/>
      <c r="Q418" s="138"/>
      <c r="R418" s="138"/>
      <c r="S418" s="138"/>
      <c r="T418" s="141"/>
      <c r="U418" s="141"/>
      <c r="V418" s="139"/>
      <c r="W418" s="139"/>
      <c r="X418" s="139"/>
      <c r="Y418" s="139"/>
      <c r="Z418" s="139"/>
      <c r="AA418" s="139"/>
      <c r="AB418" s="139"/>
      <c r="AC418" s="139"/>
      <c r="AD418" s="139"/>
      <c r="AE418" s="139"/>
      <c r="AF418" s="139"/>
      <c r="AG418" s="139"/>
      <c r="AH418" s="139"/>
      <c r="AI418" s="77"/>
      <c r="AJ418" s="78"/>
    </row>
    <row r="419" spans="1:36" ht="13">
      <c r="A419" s="79"/>
      <c r="B419" s="79"/>
      <c r="C419" s="79"/>
      <c r="D419" s="136"/>
      <c r="E419" s="80"/>
      <c r="F419" s="81"/>
      <c r="G419" s="81"/>
      <c r="H419" s="81"/>
      <c r="I419" s="81"/>
      <c r="J419" s="81"/>
      <c r="K419" s="81"/>
      <c r="L419" s="81"/>
      <c r="M419" s="81"/>
      <c r="N419" s="81"/>
      <c r="O419" s="137"/>
      <c r="P419" s="138"/>
      <c r="Q419" s="138"/>
      <c r="R419" s="138"/>
      <c r="S419" s="138"/>
      <c r="T419" s="141"/>
      <c r="U419" s="141"/>
      <c r="V419" s="139"/>
      <c r="W419" s="139"/>
      <c r="X419" s="139"/>
      <c r="Y419" s="139"/>
      <c r="Z419" s="139"/>
      <c r="AA419" s="139"/>
      <c r="AB419" s="139"/>
      <c r="AC419" s="139"/>
      <c r="AD419" s="139"/>
      <c r="AE419" s="139"/>
      <c r="AF419" s="139"/>
      <c r="AG419" s="139"/>
      <c r="AH419" s="139"/>
      <c r="AI419" s="77"/>
      <c r="AJ419" s="78"/>
    </row>
    <row r="420" spans="1:36" ht="13">
      <c r="A420" s="79"/>
      <c r="B420" s="79"/>
      <c r="C420" s="79"/>
      <c r="D420" s="136"/>
      <c r="E420" s="80"/>
      <c r="F420" s="81"/>
      <c r="G420" s="81"/>
      <c r="H420" s="81"/>
      <c r="I420" s="81"/>
      <c r="J420" s="81"/>
      <c r="K420" s="81"/>
      <c r="L420" s="81"/>
      <c r="M420" s="81"/>
      <c r="N420" s="81"/>
      <c r="O420" s="137"/>
      <c r="P420" s="138"/>
      <c r="Q420" s="138"/>
      <c r="R420" s="138"/>
      <c r="S420" s="138"/>
      <c r="T420" s="141"/>
      <c r="U420" s="141"/>
      <c r="V420" s="139"/>
      <c r="W420" s="139"/>
      <c r="X420" s="139"/>
      <c r="Y420" s="139"/>
      <c r="Z420" s="139"/>
      <c r="AA420" s="139"/>
      <c r="AB420" s="139"/>
      <c r="AC420" s="139"/>
      <c r="AD420" s="139"/>
      <c r="AE420" s="139"/>
      <c r="AF420" s="139"/>
      <c r="AG420" s="139"/>
      <c r="AH420" s="139"/>
      <c r="AI420" s="77"/>
      <c r="AJ420" s="78"/>
    </row>
    <row r="421" spans="1:36" ht="13">
      <c r="A421" s="79"/>
      <c r="B421" s="79"/>
      <c r="C421" s="79"/>
      <c r="D421" s="136"/>
      <c r="E421" s="80"/>
      <c r="F421" s="81"/>
      <c r="G421" s="81"/>
      <c r="H421" s="81"/>
      <c r="I421" s="81"/>
      <c r="J421" s="81"/>
      <c r="K421" s="81"/>
      <c r="L421" s="81"/>
      <c r="M421" s="81"/>
      <c r="N421" s="81"/>
      <c r="O421" s="137"/>
      <c r="P421" s="138"/>
      <c r="Q421" s="138"/>
      <c r="R421" s="138"/>
      <c r="S421" s="138"/>
      <c r="T421" s="141"/>
      <c r="U421" s="141"/>
      <c r="V421" s="139"/>
      <c r="W421" s="139"/>
      <c r="X421" s="139"/>
      <c r="Y421" s="139"/>
      <c r="Z421" s="139"/>
      <c r="AA421" s="139"/>
      <c r="AB421" s="139"/>
      <c r="AC421" s="139"/>
      <c r="AD421" s="139"/>
      <c r="AE421" s="139"/>
      <c r="AF421" s="139"/>
      <c r="AG421" s="139"/>
      <c r="AH421" s="139"/>
      <c r="AI421" s="77"/>
      <c r="AJ421" s="78"/>
    </row>
    <row r="422" spans="1:36" ht="13">
      <c r="A422" s="79"/>
      <c r="B422" s="79"/>
      <c r="C422" s="79"/>
      <c r="D422" s="136"/>
      <c r="E422" s="80"/>
      <c r="F422" s="81"/>
      <c r="G422" s="81"/>
      <c r="H422" s="81"/>
      <c r="I422" s="81"/>
      <c r="J422" s="81"/>
      <c r="K422" s="81"/>
      <c r="L422" s="81"/>
      <c r="M422" s="81"/>
      <c r="N422" s="81"/>
      <c r="O422" s="137"/>
      <c r="P422" s="138"/>
      <c r="Q422" s="138"/>
      <c r="R422" s="138"/>
      <c r="S422" s="138"/>
      <c r="T422" s="141"/>
      <c r="U422" s="141"/>
      <c r="V422" s="139"/>
      <c r="W422" s="139"/>
      <c r="X422" s="139"/>
      <c r="Y422" s="139"/>
      <c r="Z422" s="139"/>
      <c r="AA422" s="139"/>
      <c r="AB422" s="139"/>
      <c r="AC422" s="139"/>
      <c r="AD422" s="139"/>
      <c r="AE422" s="139"/>
      <c r="AF422" s="139"/>
      <c r="AG422" s="139"/>
      <c r="AH422" s="139"/>
      <c r="AI422" s="77"/>
      <c r="AJ422" s="78"/>
    </row>
    <row r="423" spans="1:36" ht="13">
      <c r="A423" s="79"/>
      <c r="B423" s="79"/>
      <c r="C423" s="79"/>
      <c r="D423" s="136"/>
      <c r="E423" s="80"/>
      <c r="F423" s="81"/>
      <c r="G423" s="81"/>
      <c r="H423" s="81"/>
      <c r="I423" s="81"/>
      <c r="J423" s="81"/>
      <c r="K423" s="81"/>
      <c r="L423" s="81"/>
      <c r="M423" s="81"/>
      <c r="N423" s="81"/>
      <c r="O423" s="137"/>
      <c r="P423" s="138"/>
      <c r="Q423" s="138"/>
      <c r="R423" s="138"/>
      <c r="S423" s="138"/>
      <c r="T423" s="141"/>
      <c r="U423" s="141"/>
      <c r="V423" s="139"/>
      <c r="W423" s="139"/>
      <c r="X423" s="139"/>
      <c r="Y423" s="139"/>
      <c r="Z423" s="139"/>
      <c r="AA423" s="139"/>
      <c r="AB423" s="139"/>
      <c r="AC423" s="139"/>
      <c r="AD423" s="139"/>
      <c r="AE423" s="139"/>
      <c r="AF423" s="139"/>
      <c r="AG423" s="139"/>
      <c r="AH423" s="139"/>
      <c r="AI423" s="77"/>
      <c r="AJ423" s="78"/>
    </row>
    <row r="424" spans="1:36" ht="13">
      <c r="A424" s="79"/>
      <c r="B424" s="79"/>
      <c r="C424" s="79"/>
      <c r="D424" s="136"/>
      <c r="E424" s="80"/>
      <c r="F424" s="81"/>
      <c r="G424" s="81"/>
      <c r="H424" s="81"/>
      <c r="I424" s="81"/>
      <c r="J424" s="81"/>
      <c r="K424" s="81"/>
      <c r="L424" s="81"/>
      <c r="M424" s="81"/>
      <c r="N424" s="81"/>
      <c r="O424" s="137"/>
      <c r="P424" s="138"/>
      <c r="Q424" s="138"/>
      <c r="R424" s="138"/>
      <c r="S424" s="138"/>
      <c r="T424" s="141"/>
      <c r="U424" s="141"/>
      <c r="V424" s="139"/>
      <c r="W424" s="139"/>
      <c r="X424" s="139"/>
      <c r="Y424" s="139"/>
      <c r="Z424" s="139"/>
      <c r="AA424" s="139"/>
      <c r="AB424" s="139"/>
      <c r="AC424" s="139"/>
      <c r="AD424" s="139"/>
      <c r="AE424" s="139"/>
      <c r="AF424" s="139"/>
      <c r="AG424" s="139"/>
      <c r="AH424" s="139"/>
      <c r="AI424" s="77"/>
      <c r="AJ424" s="78"/>
    </row>
    <row r="425" spans="1:36" ht="13">
      <c r="A425" s="79"/>
      <c r="B425" s="79"/>
      <c r="C425" s="79"/>
      <c r="D425" s="136"/>
      <c r="E425" s="80"/>
      <c r="F425" s="81"/>
      <c r="G425" s="81"/>
      <c r="H425" s="81"/>
      <c r="I425" s="81"/>
      <c r="J425" s="81"/>
      <c r="K425" s="81"/>
      <c r="L425" s="81"/>
      <c r="M425" s="81"/>
      <c r="N425" s="81"/>
      <c r="O425" s="137"/>
      <c r="P425" s="138"/>
      <c r="Q425" s="138"/>
      <c r="R425" s="138"/>
      <c r="S425" s="138"/>
      <c r="T425" s="141"/>
      <c r="U425" s="141"/>
      <c r="V425" s="139"/>
      <c r="W425" s="139"/>
      <c r="X425" s="139"/>
      <c r="Y425" s="139"/>
      <c r="Z425" s="139"/>
      <c r="AA425" s="139"/>
      <c r="AB425" s="139"/>
      <c r="AC425" s="139"/>
      <c r="AD425" s="139"/>
      <c r="AE425" s="139"/>
      <c r="AF425" s="139"/>
      <c r="AG425" s="139"/>
      <c r="AH425" s="139"/>
      <c r="AI425" s="77"/>
      <c r="AJ425" s="78"/>
    </row>
    <row r="426" spans="1:36" ht="13">
      <c r="A426" s="79"/>
      <c r="B426" s="79"/>
      <c r="C426" s="79"/>
      <c r="D426" s="136"/>
      <c r="E426" s="80"/>
      <c r="F426" s="81"/>
      <c r="G426" s="81"/>
      <c r="H426" s="81"/>
      <c r="I426" s="81"/>
      <c r="J426" s="81"/>
      <c r="K426" s="81"/>
      <c r="L426" s="81"/>
      <c r="M426" s="81"/>
      <c r="N426" s="81"/>
      <c r="O426" s="137"/>
      <c r="P426" s="138"/>
      <c r="Q426" s="138"/>
      <c r="R426" s="138"/>
      <c r="S426" s="138"/>
      <c r="T426" s="141"/>
      <c r="U426" s="141"/>
      <c r="V426" s="139"/>
      <c r="W426" s="139"/>
      <c r="X426" s="139"/>
      <c r="Y426" s="139"/>
      <c r="Z426" s="139"/>
      <c r="AA426" s="139"/>
      <c r="AB426" s="139"/>
      <c r="AC426" s="139"/>
      <c r="AD426" s="139"/>
      <c r="AE426" s="139"/>
      <c r="AF426" s="139"/>
      <c r="AG426" s="139"/>
      <c r="AH426" s="139"/>
      <c r="AI426" s="77"/>
      <c r="AJ426" s="78"/>
    </row>
    <row r="427" spans="1:36" ht="13">
      <c r="A427" s="79"/>
      <c r="B427" s="79"/>
      <c r="C427" s="79"/>
      <c r="D427" s="136"/>
      <c r="E427" s="80"/>
      <c r="F427" s="81"/>
      <c r="G427" s="81"/>
      <c r="H427" s="81"/>
      <c r="I427" s="81"/>
      <c r="J427" s="81"/>
      <c r="K427" s="81"/>
      <c r="L427" s="81"/>
      <c r="M427" s="81"/>
      <c r="N427" s="81"/>
      <c r="O427" s="137"/>
      <c r="P427" s="138"/>
      <c r="Q427" s="138"/>
      <c r="R427" s="138"/>
      <c r="S427" s="138"/>
      <c r="T427" s="141"/>
      <c r="U427" s="141"/>
      <c r="V427" s="139"/>
      <c r="W427" s="139"/>
      <c r="X427" s="139"/>
      <c r="Y427" s="139"/>
      <c r="Z427" s="139"/>
      <c r="AA427" s="139"/>
      <c r="AB427" s="139"/>
      <c r="AC427" s="139"/>
      <c r="AD427" s="139"/>
      <c r="AE427" s="139"/>
      <c r="AF427" s="139"/>
      <c r="AG427" s="139"/>
      <c r="AH427" s="139"/>
      <c r="AI427" s="77"/>
      <c r="AJ427" s="78"/>
    </row>
    <row r="428" spans="1:36" ht="13">
      <c r="A428" s="79"/>
      <c r="B428" s="79"/>
      <c r="C428" s="79"/>
      <c r="D428" s="136"/>
      <c r="E428" s="80"/>
      <c r="F428" s="81"/>
      <c r="G428" s="81"/>
      <c r="H428" s="81"/>
      <c r="I428" s="81"/>
      <c r="J428" s="81"/>
      <c r="K428" s="81"/>
      <c r="L428" s="81"/>
      <c r="M428" s="81"/>
      <c r="N428" s="81"/>
      <c r="O428" s="137"/>
      <c r="P428" s="138"/>
      <c r="Q428" s="138"/>
      <c r="R428" s="138"/>
      <c r="S428" s="138"/>
      <c r="T428" s="141"/>
      <c r="U428" s="141"/>
      <c r="V428" s="139"/>
      <c r="W428" s="139"/>
      <c r="X428" s="139"/>
      <c r="Y428" s="139"/>
      <c r="Z428" s="139"/>
      <c r="AA428" s="139"/>
      <c r="AB428" s="139"/>
      <c r="AC428" s="139"/>
      <c r="AD428" s="139"/>
      <c r="AE428" s="139"/>
      <c r="AF428" s="139"/>
      <c r="AG428" s="139"/>
      <c r="AH428" s="139"/>
      <c r="AI428" s="77"/>
      <c r="AJ428" s="78"/>
    </row>
    <row r="429" spans="1:36" ht="13">
      <c r="A429" s="79"/>
      <c r="B429" s="79"/>
      <c r="C429" s="79"/>
      <c r="D429" s="136"/>
      <c r="E429" s="80"/>
      <c r="F429" s="81"/>
      <c r="G429" s="81"/>
      <c r="H429" s="81"/>
      <c r="I429" s="81"/>
      <c r="J429" s="81"/>
      <c r="K429" s="81"/>
      <c r="L429" s="81"/>
      <c r="M429" s="81"/>
      <c r="N429" s="81"/>
      <c r="O429" s="137"/>
      <c r="P429" s="138"/>
      <c r="Q429" s="138"/>
      <c r="R429" s="138"/>
      <c r="S429" s="138"/>
      <c r="T429" s="141"/>
      <c r="U429" s="141"/>
      <c r="V429" s="139"/>
      <c r="W429" s="139"/>
      <c r="X429" s="139"/>
      <c r="Y429" s="139"/>
      <c r="Z429" s="139"/>
      <c r="AA429" s="139"/>
      <c r="AB429" s="139"/>
      <c r="AC429" s="139"/>
      <c r="AD429" s="139"/>
      <c r="AE429" s="139"/>
      <c r="AF429" s="139"/>
      <c r="AG429" s="139"/>
      <c r="AH429" s="139"/>
      <c r="AI429" s="77"/>
      <c r="AJ429" s="78"/>
    </row>
    <row r="430" spans="1:36" ht="13">
      <c r="A430" s="79"/>
      <c r="B430" s="79"/>
      <c r="C430" s="79"/>
      <c r="D430" s="136"/>
      <c r="E430" s="80"/>
      <c r="F430" s="81"/>
      <c r="G430" s="81"/>
      <c r="H430" s="81"/>
      <c r="I430" s="81"/>
      <c r="J430" s="81"/>
      <c r="K430" s="81"/>
      <c r="L430" s="81"/>
      <c r="M430" s="81"/>
      <c r="N430" s="81"/>
      <c r="O430" s="137"/>
      <c r="P430" s="138"/>
      <c r="Q430" s="138"/>
      <c r="R430" s="138"/>
      <c r="S430" s="138"/>
      <c r="T430" s="141"/>
      <c r="U430" s="141"/>
      <c r="V430" s="139"/>
      <c r="W430" s="139"/>
      <c r="X430" s="139"/>
      <c r="Y430" s="139"/>
      <c r="Z430" s="139"/>
      <c r="AA430" s="139"/>
      <c r="AB430" s="139"/>
      <c r="AC430" s="139"/>
      <c r="AD430" s="139"/>
      <c r="AE430" s="139"/>
      <c r="AF430" s="139"/>
      <c r="AG430" s="139"/>
      <c r="AH430" s="139"/>
      <c r="AI430" s="77"/>
      <c r="AJ430" s="78"/>
    </row>
    <row r="431" spans="1:36" ht="13">
      <c r="A431" s="79"/>
      <c r="B431" s="79"/>
      <c r="C431" s="79"/>
      <c r="D431" s="136"/>
      <c r="E431" s="80"/>
      <c r="F431" s="81"/>
      <c r="G431" s="81"/>
      <c r="H431" s="81"/>
      <c r="I431" s="81"/>
      <c r="J431" s="81"/>
      <c r="K431" s="81"/>
      <c r="L431" s="81"/>
      <c r="M431" s="81"/>
      <c r="N431" s="81"/>
      <c r="O431" s="137"/>
      <c r="P431" s="138"/>
      <c r="Q431" s="138"/>
      <c r="R431" s="138"/>
      <c r="S431" s="138"/>
      <c r="T431" s="141"/>
      <c r="U431" s="141"/>
      <c r="V431" s="139"/>
      <c r="W431" s="139"/>
      <c r="X431" s="139"/>
      <c r="Y431" s="139"/>
      <c r="Z431" s="139"/>
      <c r="AA431" s="139"/>
      <c r="AB431" s="139"/>
      <c r="AC431" s="139"/>
      <c r="AD431" s="139"/>
      <c r="AE431" s="139"/>
      <c r="AF431" s="139"/>
      <c r="AG431" s="139"/>
      <c r="AH431" s="139"/>
      <c r="AI431" s="77"/>
      <c r="AJ431" s="78"/>
    </row>
    <row r="432" spans="1:36" ht="13">
      <c r="A432" s="79"/>
      <c r="B432" s="79"/>
      <c r="C432" s="79"/>
      <c r="D432" s="136"/>
      <c r="E432" s="80"/>
      <c r="F432" s="81"/>
      <c r="G432" s="81"/>
      <c r="H432" s="81"/>
      <c r="I432" s="81"/>
      <c r="J432" s="81"/>
      <c r="K432" s="81"/>
      <c r="L432" s="81"/>
      <c r="M432" s="81"/>
      <c r="N432" s="81"/>
      <c r="O432" s="137"/>
      <c r="P432" s="138"/>
      <c r="Q432" s="138"/>
      <c r="R432" s="138"/>
      <c r="S432" s="138"/>
      <c r="T432" s="141"/>
      <c r="U432" s="141"/>
      <c r="V432" s="139"/>
      <c r="W432" s="139"/>
      <c r="X432" s="139"/>
      <c r="Y432" s="139"/>
      <c r="Z432" s="139"/>
      <c r="AA432" s="139"/>
      <c r="AB432" s="139"/>
      <c r="AC432" s="139"/>
      <c r="AD432" s="139"/>
      <c r="AE432" s="139"/>
      <c r="AF432" s="139"/>
      <c r="AG432" s="139"/>
      <c r="AH432" s="139"/>
      <c r="AI432" s="77"/>
      <c r="AJ432" s="78"/>
    </row>
    <row r="433" spans="1:36" ht="13">
      <c r="A433" s="79"/>
      <c r="B433" s="79"/>
      <c r="C433" s="79"/>
      <c r="D433" s="136"/>
      <c r="E433" s="80"/>
      <c r="F433" s="81"/>
      <c r="G433" s="81"/>
      <c r="H433" s="81"/>
      <c r="I433" s="81"/>
      <c r="J433" s="81"/>
      <c r="K433" s="81"/>
      <c r="L433" s="81"/>
      <c r="M433" s="81"/>
      <c r="N433" s="81"/>
      <c r="O433" s="137"/>
      <c r="P433" s="138"/>
      <c r="Q433" s="138"/>
      <c r="R433" s="138"/>
      <c r="S433" s="138"/>
      <c r="T433" s="141"/>
      <c r="U433" s="141"/>
      <c r="V433" s="139"/>
      <c r="W433" s="139"/>
      <c r="X433" s="139"/>
      <c r="Y433" s="139"/>
      <c r="Z433" s="139"/>
      <c r="AA433" s="139"/>
      <c r="AB433" s="139"/>
      <c r="AC433" s="139"/>
      <c r="AD433" s="139"/>
      <c r="AE433" s="139"/>
      <c r="AF433" s="139"/>
      <c r="AG433" s="139"/>
      <c r="AH433" s="139"/>
      <c r="AI433" s="77"/>
      <c r="AJ433" s="78"/>
    </row>
    <row r="434" spans="1:36" ht="13">
      <c r="A434" s="79"/>
      <c r="B434" s="79"/>
      <c r="C434" s="79"/>
      <c r="D434" s="136"/>
      <c r="E434" s="80"/>
      <c r="F434" s="81"/>
      <c r="G434" s="81"/>
      <c r="H434" s="81"/>
      <c r="I434" s="81"/>
      <c r="J434" s="81"/>
      <c r="K434" s="81"/>
      <c r="L434" s="81"/>
      <c r="M434" s="81"/>
      <c r="N434" s="81"/>
      <c r="O434" s="137"/>
      <c r="P434" s="138"/>
      <c r="Q434" s="138"/>
      <c r="R434" s="138"/>
      <c r="S434" s="138"/>
      <c r="T434" s="141"/>
      <c r="U434" s="141"/>
      <c r="V434" s="139"/>
      <c r="W434" s="139"/>
      <c r="X434" s="139"/>
      <c r="Y434" s="139"/>
      <c r="Z434" s="139"/>
      <c r="AA434" s="139"/>
      <c r="AB434" s="139"/>
      <c r="AC434" s="139"/>
      <c r="AD434" s="139"/>
      <c r="AE434" s="139"/>
      <c r="AF434" s="139"/>
      <c r="AG434" s="139"/>
      <c r="AH434" s="139"/>
      <c r="AI434" s="77"/>
      <c r="AJ434" s="78"/>
    </row>
    <row r="435" spans="1:36" ht="13">
      <c r="A435" s="79"/>
      <c r="B435" s="79"/>
      <c r="C435" s="79"/>
      <c r="D435" s="136"/>
      <c r="E435" s="80"/>
      <c r="F435" s="81"/>
      <c r="G435" s="81"/>
      <c r="H435" s="81"/>
      <c r="I435" s="81"/>
      <c r="J435" s="81"/>
      <c r="K435" s="81"/>
      <c r="L435" s="81"/>
      <c r="M435" s="81"/>
      <c r="N435" s="81"/>
      <c r="O435" s="137"/>
      <c r="P435" s="138"/>
      <c r="Q435" s="138"/>
      <c r="R435" s="138"/>
      <c r="S435" s="138"/>
      <c r="T435" s="141"/>
      <c r="U435" s="141"/>
      <c r="V435" s="139"/>
      <c r="W435" s="139"/>
      <c r="X435" s="139"/>
      <c r="Y435" s="139"/>
      <c r="Z435" s="139"/>
      <c r="AA435" s="139"/>
      <c r="AB435" s="139"/>
      <c r="AC435" s="139"/>
      <c r="AD435" s="139"/>
      <c r="AE435" s="139"/>
      <c r="AF435" s="139"/>
      <c r="AG435" s="139"/>
      <c r="AH435" s="139"/>
      <c r="AI435" s="77"/>
      <c r="AJ435" s="78"/>
    </row>
    <row r="436" spans="1:36" ht="13">
      <c r="A436" s="79"/>
      <c r="B436" s="79"/>
      <c r="C436" s="79"/>
      <c r="D436" s="136"/>
      <c r="E436" s="80"/>
      <c r="F436" s="81"/>
      <c r="G436" s="81"/>
      <c r="H436" s="81"/>
      <c r="I436" s="81"/>
      <c r="J436" s="81"/>
      <c r="K436" s="81"/>
      <c r="L436" s="81"/>
      <c r="M436" s="81"/>
      <c r="N436" s="81"/>
      <c r="O436" s="137"/>
      <c r="P436" s="138"/>
      <c r="Q436" s="138"/>
      <c r="R436" s="138"/>
      <c r="S436" s="138"/>
      <c r="T436" s="141"/>
      <c r="U436" s="141"/>
      <c r="V436" s="139"/>
      <c r="W436" s="139"/>
      <c r="X436" s="139"/>
      <c r="Y436" s="139"/>
      <c r="Z436" s="139"/>
      <c r="AA436" s="139"/>
      <c r="AB436" s="139"/>
      <c r="AC436" s="139"/>
      <c r="AD436" s="139"/>
      <c r="AE436" s="139"/>
      <c r="AF436" s="139"/>
      <c r="AG436" s="139"/>
      <c r="AH436" s="139"/>
      <c r="AI436" s="77"/>
      <c r="AJ436" s="78"/>
    </row>
    <row r="437" spans="1:36" ht="13">
      <c r="A437" s="79"/>
      <c r="B437" s="79"/>
      <c r="C437" s="79"/>
      <c r="D437" s="136"/>
      <c r="E437" s="80"/>
      <c r="F437" s="81"/>
      <c r="G437" s="81"/>
      <c r="H437" s="81"/>
      <c r="I437" s="81"/>
      <c r="J437" s="81"/>
      <c r="K437" s="81"/>
      <c r="L437" s="81"/>
      <c r="M437" s="81"/>
      <c r="N437" s="81"/>
      <c r="O437" s="137"/>
      <c r="P437" s="138"/>
      <c r="Q437" s="138"/>
      <c r="R437" s="138"/>
      <c r="S437" s="138"/>
      <c r="T437" s="141"/>
      <c r="U437" s="141"/>
      <c r="V437" s="139"/>
      <c r="W437" s="139"/>
      <c r="X437" s="139"/>
      <c r="Y437" s="139"/>
      <c r="Z437" s="139"/>
      <c r="AA437" s="139"/>
      <c r="AB437" s="139"/>
      <c r="AC437" s="139"/>
      <c r="AD437" s="139"/>
      <c r="AE437" s="139"/>
      <c r="AF437" s="139"/>
      <c r="AG437" s="139"/>
      <c r="AH437" s="139"/>
      <c r="AI437" s="77"/>
      <c r="AJ437" s="78"/>
    </row>
    <row r="438" spans="1:36" ht="13">
      <c r="A438" s="79"/>
      <c r="B438" s="79"/>
      <c r="C438" s="79"/>
      <c r="D438" s="136"/>
      <c r="E438" s="80"/>
      <c r="F438" s="81"/>
      <c r="G438" s="81"/>
      <c r="H438" s="81"/>
      <c r="I438" s="81"/>
      <c r="J438" s="81"/>
      <c r="K438" s="81"/>
      <c r="L438" s="81"/>
      <c r="M438" s="81"/>
      <c r="N438" s="81"/>
      <c r="O438" s="137"/>
      <c r="P438" s="138"/>
      <c r="Q438" s="138"/>
      <c r="R438" s="138"/>
      <c r="S438" s="138"/>
      <c r="T438" s="141"/>
      <c r="U438" s="141"/>
      <c r="V438" s="139"/>
      <c r="W438" s="139"/>
      <c r="X438" s="139"/>
      <c r="Y438" s="139"/>
      <c r="Z438" s="139"/>
      <c r="AA438" s="139"/>
      <c r="AB438" s="139"/>
      <c r="AC438" s="139"/>
      <c r="AD438" s="139"/>
      <c r="AE438" s="139"/>
      <c r="AF438" s="139"/>
      <c r="AG438" s="139"/>
      <c r="AH438" s="139"/>
      <c r="AI438" s="77"/>
      <c r="AJ438" s="78"/>
    </row>
    <row r="439" spans="1:36" ht="13">
      <c r="A439" s="79"/>
      <c r="B439" s="79"/>
      <c r="C439" s="79"/>
      <c r="D439" s="136"/>
      <c r="E439" s="80"/>
      <c r="F439" s="81"/>
      <c r="G439" s="81"/>
      <c r="H439" s="81"/>
      <c r="I439" s="81"/>
      <c r="J439" s="81"/>
      <c r="K439" s="81"/>
      <c r="L439" s="81"/>
      <c r="M439" s="81"/>
      <c r="N439" s="81"/>
      <c r="O439" s="137"/>
      <c r="P439" s="138"/>
      <c r="Q439" s="138"/>
      <c r="R439" s="138"/>
      <c r="S439" s="138"/>
      <c r="T439" s="141"/>
      <c r="U439" s="141"/>
      <c r="V439" s="139"/>
      <c r="W439" s="139"/>
      <c r="X439" s="139"/>
      <c r="Y439" s="139"/>
      <c r="Z439" s="139"/>
      <c r="AA439" s="139"/>
      <c r="AB439" s="139"/>
      <c r="AC439" s="139"/>
      <c r="AD439" s="139"/>
      <c r="AE439" s="139"/>
      <c r="AF439" s="139"/>
      <c r="AG439" s="139"/>
      <c r="AH439" s="139"/>
      <c r="AI439" s="77"/>
      <c r="AJ439" s="78"/>
    </row>
    <row r="440" spans="1:36" ht="13">
      <c r="A440" s="79"/>
      <c r="B440" s="79"/>
      <c r="C440" s="79"/>
      <c r="D440" s="136"/>
      <c r="E440" s="80"/>
      <c r="F440" s="81"/>
      <c r="G440" s="81"/>
      <c r="H440" s="81"/>
      <c r="I440" s="81"/>
      <c r="J440" s="81"/>
      <c r="K440" s="81"/>
      <c r="L440" s="81"/>
      <c r="M440" s="81"/>
      <c r="N440" s="81"/>
      <c r="O440" s="137"/>
      <c r="P440" s="138"/>
      <c r="Q440" s="138"/>
      <c r="R440" s="138"/>
      <c r="S440" s="138"/>
      <c r="T440" s="141"/>
      <c r="U440" s="141"/>
      <c r="V440" s="139"/>
      <c r="W440" s="139"/>
      <c r="X440" s="139"/>
      <c r="Y440" s="139"/>
      <c r="Z440" s="139"/>
      <c r="AA440" s="139"/>
      <c r="AB440" s="139"/>
      <c r="AC440" s="139"/>
      <c r="AD440" s="139"/>
      <c r="AE440" s="139"/>
      <c r="AF440" s="139"/>
      <c r="AG440" s="139"/>
      <c r="AH440" s="139"/>
      <c r="AI440" s="77"/>
      <c r="AJ440" s="78"/>
    </row>
    <row r="441" spans="1:36" ht="13">
      <c r="A441" s="79"/>
      <c r="B441" s="79"/>
      <c r="C441" s="79"/>
      <c r="D441" s="136"/>
      <c r="E441" s="80"/>
      <c r="F441" s="81"/>
      <c r="G441" s="81"/>
      <c r="H441" s="81"/>
      <c r="I441" s="81"/>
      <c r="J441" s="81"/>
      <c r="K441" s="81"/>
      <c r="L441" s="81"/>
      <c r="M441" s="81"/>
      <c r="N441" s="81"/>
      <c r="O441" s="137"/>
      <c r="P441" s="138"/>
      <c r="Q441" s="138"/>
      <c r="R441" s="138"/>
      <c r="S441" s="138"/>
      <c r="T441" s="141"/>
      <c r="U441" s="141"/>
      <c r="V441" s="139"/>
      <c r="W441" s="139"/>
      <c r="X441" s="139"/>
      <c r="Y441" s="139"/>
      <c r="Z441" s="139"/>
      <c r="AA441" s="139"/>
      <c r="AB441" s="139"/>
      <c r="AC441" s="139"/>
      <c r="AD441" s="139"/>
      <c r="AE441" s="139"/>
      <c r="AF441" s="139"/>
      <c r="AG441" s="139"/>
      <c r="AH441" s="139"/>
      <c r="AI441" s="77"/>
      <c r="AJ441" s="78"/>
    </row>
    <row r="442" spans="1:36" ht="13">
      <c r="A442" s="79"/>
      <c r="B442" s="79"/>
      <c r="C442" s="79"/>
      <c r="D442" s="136"/>
      <c r="E442" s="80"/>
      <c r="F442" s="81"/>
      <c r="G442" s="81"/>
      <c r="H442" s="81"/>
      <c r="I442" s="81"/>
      <c r="J442" s="81"/>
      <c r="K442" s="81"/>
      <c r="L442" s="81"/>
      <c r="M442" s="81"/>
      <c r="N442" s="81"/>
      <c r="O442" s="137"/>
      <c r="P442" s="138"/>
      <c r="Q442" s="138"/>
      <c r="R442" s="138"/>
      <c r="S442" s="138"/>
      <c r="T442" s="141"/>
      <c r="U442" s="141"/>
      <c r="V442" s="139"/>
      <c r="W442" s="139"/>
      <c r="X442" s="139"/>
      <c r="Y442" s="139"/>
      <c r="Z442" s="139"/>
      <c r="AA442" s="139"/>
      <c r="AB442" s="139"/>
      <c r="AC442" s="139"/>
      <c r="AD442" s="139"/>
      <c r="AE442" s="139"/>
      <c r="AF442" s="139"/>
      <c r="AG442" s="139"/>
      <c r="AH442" s="139"/>
      <c r="AI442" s="77"/>
      <c r="AJ442" s="78"/>
    </row>
    <row r="443" spans="1:36" ht="13">
      <c r="A443" s="79"/>
      <c r="B443" s="79"/>
      <c r="C443" s="79"/>
      <c r="D443" s="136"/>
      <c r="E443" s="80"/>
      <c r="F443" s="81"/>
      <c r="G443" s="81"/>
      <c r="H443" s="81"/>
      <c r="I443" s="81"/>
      <c r="J443" s="81"/>
      <c r="K443" s="81"/>
      <c r="L443" s="81"/>
      <c r="M443" s="81"/>
      <c r="N443" s="81"/>
      <c r="O443" s="137"/>
      <c r="P443" s="138"/>
      <c r="Q443" s="138"/>
      <c r="R443" s="138"/>
      <c r="S443" s="138"/>
      <c r="T443" s="141"/>
      <c r="U443" s="141"/>
      <c r="V443" s="139"/>
      <c r="W443" s="139"/>
      <c r="X443" s="139"/>
      <c r="Y443" s="139"/>
      <c r="Z443" s="139"/>
      <c r="AA443" s="139"/>
      <c r="AB443" s="139"/>
      <c r="AC443" s="139"/>
      <c r="AD443" s="139"/>
      <c r="AE443" s="139"/>
      <c r="AF443" s="139"/>
      <c r="AG443" s="139"/>
      <c r="AH443" s="139"/>
      <c r="AI443" s="77"/>
      <c r="AJ443" s="78"/>
    </row>
    <row r="444" spans="1:36" ht="13">
      <c r="A444" s="79"/>
      <c r="B444" s="79"/>
      <c r="C444" s="79"/>
      <c r="D444" s="136"/>
      <c r="E444" s="80"/>
      <c r="F444" s="81"/>
      <c r="G444" s="81"/>
      <c r="H444" s="81"/>
      <c r="I444" s="81"/>
      <c r="J444" s="81"/>
      <c r="K444" s="81"/>
      <c r="L444" s="81"/>
      <c r="M444" s="81"/>
      <c r="N444" s="81"/>
      <c r="O444" s="137"/>
      <c r="P444" s="138"/>
      <c r="Q444" s="138"/>
      <c r="R444" s="138"/>
      <c r="S444" s="138"/>
      <c r="T444" s="141"/>
      <c r="U444" s="141"/>
      <c r="V444" s="139"/>
      <c r="W444" s="139"/>
      <c r="X444" s="139"/>
      <c r="Y444" s="139"/>
      <c r="Z444" s="139"/>
      <c r="AA444" s="139"/>
      <c r="AB444" s="139"/>
      <c r="AC444" s="139"/>
      <c r="AD444" s="139"/>
      <c r="AE444" s="139"/>
      <c r="AF444" s="139"/>
      <c r="AG444" s="139"/>
      <c r="AH444" s="139"/>
      <c r="AI444" s="77"/>
      <c r="AJ444" s="78"/>
    </row>
    <row r="445" spans="1:36" ht="13">
      <c r="A445" s="79"/>
      <c r="B445" s="79"/>
      <c r="C445" s="79"/>
      <c r="D445" s="136"/>
      <c r="E445" s="80"/>
      <c r="F445" s="81"/>
      <c r="G445" s="81"/>
      <c r="H445" s="81"/>
      <c r="I445" s="81"/>
      <c r="J445" s="81"/>
      <c r="K445" s="81"/>
      <c r="L445" s="81"/>
      <c r="M445" s="81"/>
      <c r="N445" s="81"/>
      <c r="O445" s="137"/>
      <c r="P445" s="138"/>
      <c r="Q445" s="138"/>
      <c r="R445" s="138"/>
      <c r="S445" s="138"/>
      <c r="T445" s="141"/>
      <c r="U445" s="141"/>
      <c r="V445" s="139"/>
      <c r="W445" s="139"/>
      <c r="X445" s="139"/>
      <c r="Y445" s="139"/>
      <c r="Z445" s="139"/>
      <c r="AA445" s="139"/>
      <c r="AB445" s="139"/>
      <c r="AC445" s="139"/>
      <c r="AD445" s="139"/>
      <c r="AE445" s="139"/>
      <c r="AF445" s="139"/>
      <c r="AG445" s="139"/>
      <c r="AH445" s="139"/>
      <c r="AI445" s="77"/>
      <c r="AJ445" s="78"/>
    </row>
    <row r="446" spans="1:36" ht="13">
      <c r="A446" s="79"/>
      <c r="B446" s="79"/>
      <c r="C446" s="79"/>
      <c r="D446" s="136"/>
      <c r="E446" s="80"/>
      <c r="F446" s="81"/>
      <c r="G446" s="81"/>
      <c r="H446" s="81"/>
      <c r="I446" s="81"/>
      <c r="J446" s="81"/>
      <c r="K446" s="81"/>
      <c r="L446" s="81"/>
      <c r="M446" s="81"/>
      <c r="N446" s="81"/>
      <c r="O446" s="137"/>
      <c r="P446" s="138"/>
      <c r="Q446" s="138"/>
      <c r="R446" s="138"/>
      <c r="S446" s="138"/>
      <c r="T446" s="141"/>
      <c r="U446" s="141"/>
      <c r="V446" s="139"/>
      <c r="W446" s="139"/>
      <c r="X446" s="139"/>
      <c r="Y446" s="139"/>
      <c r="Z446" s="139"/>
      <c r="AA446" s="139"/>
      <c r="AB446" s="139"/>
      <c r="AC446" s="139"/>
      <c r="AD446" s="139"/>
      <c r="AE446" s="139"/>
      <c r="AF446" s="139"/>
      <c r="AG446" s="139"/>
      <c r="AH446" s="139"/>
      <c r="AI446" s="77"/>
      <c r="AJ446" s="78"/>
    </row>
    <row r="447" spans="1:36" ht="13">
      <c r="A447" s="79"/>
      <c r="B447" s="79"/>
      <c r="C447" s="79"/>
      <c r="D447" s="136"/>
      <c r="E447" s="80"/>
      <c r="F447" s="81"/>
      <c r="G447" s="81"/>
      <c r="H447" s="81"/>
      <c r="I447" s="81"/>
      <c r="J447" s="81"/>
      <c r="K447" s="81"/>
      <c r="L447" s="81"/>
      <c r="M447" s="81"/>
      <c r="N447" s="81"/>
      <c r="O447" s="137"/>
      <c r="P447" s="138"/>
      <c r="Q447" s="138"/>
      <c r="R447" s="138"/>
      <c r="S447" s="138"/>
      <c r="T447" s="141"/>
      <c r="U447" s="141"/>
      <c r="V447" s="139"/>
      <c r="W447" s="139"/>
      <c r="X447" s="139"/>
      <c r="Y447" s="139"/>
      <c r="Z447" s="139"/>
      <c r="AA447" s="139"/>
      <c r="AB447" s="139"/>
      <c r="AC447" s="139"/>
      <c r="AD447" s="139"/>
      <c r="AE447" s="139"/>
      <c r="AF447" s="139"/>
      <c r="AG447" s="139"/>
      <c r="AH447" s="139"/>
      <c r="AI447" s="77"/>
      <c r="AJ447" s="78"/>
    </row>
    <row r="448" spans="1:36" ht="13">
      <c r="A448" s="79"/>
      <c r="B448" s="79"/>
      <c r="C448" s="79"/>
      <c r="D448" s="136"/>
      <c r="E448" s="80"/>
      <c r="F448" s="81"/>
      <c r="G448" s="81"/>
      <c r="H448" s="81"/>
      <c r="I448" s="81"/>
      <c r="J448" s="81"/>
      <c r="K448" s="81"/>
      <c r="L448" s="81"/>
      <c r="M448" s="81"/>
      <c r="N448" s="81"/>
      <c r="O448" s="137"/>
      <c r="P448" s="138"/>
      <c r="Q448" s="138"/>
      <c r="R448" s="138"/>
      <c r="S448" s="138"/>
      <c r="T448" s="141"/>
      <c r="U448" s="141"/>
      <c r="V448" s="139"/>
      <c r="W448" s="139"/>
      <c r="X448" s="139"/>
      <c r="Y448" s="139"/>
      <c r="Z448" s="139"/>
      <c r="AA448" s="139"/>
      <c r="AB448" s="139"/>
      <c r="AC448" s="139"/>
      <c r="AD448" s="139"/>
      <c r="AE448" s="139"/>
      <c r="AF448" s="139"/>
      <c r="AG448" s="139"/>
      <c r="AH448" s="139"/>
      <c r="AI448" s="77"/>
      <c r="AJ448" s="78"/>
    </row>
    <row r="449" spans="1:36" ht="13">
      <c r="A449" s="79"/>
      <c r="B449" s="79"/>
      <c r="C449" s="79"/>
      <c r="D449" s="136"/>
      <c r="E449" s="80"/>
      <c r="F449" s="81"/>
      <c r="G449" s="81"/>
      <c r="H449" s="81"/>
      <c r="I449" s="81"/>
      <c r="J449" s="81"/>
      <c r="K449" s="81"/>
      <c r="L449" s="81"/>
      <c r="M449" s="81"/>
      <c r="N449" s="81"/>
      <c r="O449" s="137"/>
      <c r="P449" s="138"/>
      <c r="Q449" s="138"/>
      <c r="R449" s="138"/>
      <c r="S449" s="138"/>
      <c r="T449" s="141"/>
      <c r="U449" s="141"/>
      <c r="V449" s="139"/>
      <c r="W449" s="139"/>
      <c r="X449" s="139"/>
      <c r="Y449" s="139"/>
      <c r="Z449" s="139"/>
      <c r="AA449" s="139"/>
      <c r="AB449" s="139"/>
      <c r="AC449" s="139"/>
      <c r="AD449" s="139"/>
      <c r="AE449" s="139"/>
      <c r="AF449" s="139"/>
      <c r="AG449" s="139"/>
      <c r="AH449" s="139"/>
      <c r="AI449" s="77"/>
      <c r="AJ449" s="78"/>
    </row>
    <row r="450" spans="1:36" ht="13">
      <c r="A450" s="79"/>
      <c r="B450" s="79"/>
      <c r="C450" s="79"/>
      <c r="D450" s="136"/>
      <c r="E450" s="80"/>
      <c r="F450" s="81"/>
      <c r="G450" s="81"/>
      <c r="H450" s="81"/>
      <c r="I450" s="81"/>
      <c r="J450" s="81"/>
      <c r="K450" s="81"/>
      <c r="L450" s="81"/>
      <c r="M450" s="81"/>
      <c r="N450" s="81"/>
      <c r="O450" s="137"/>
      <c r="P450" s="138"/>
      <c r="Q450" s="138"/>
      <c r="R450" s="138"/>
      <c r="S450" s="138"/>
      <c r="T450" s="141"/>
      <c r="U450" s="141"/>
      <c r="V450" s="139"/>
      <c r="W450" s="139"/>
      <c r="X450" s="139"/>
      <c r="Y450" s="139"/>
      <c r="Z450" s="139"/>
      <c r="AA450" s="139"/>
      <c r="AB450" s="139"/>
      <c r="AC450" s="139"/>
      <c r="AD450" s="139"/>
      <c r="AE450" s="139"/>
      <c r="AF450" s="139"/>
      <c r="AG450" s="139"/>
      <c r="AH450" s="139"/>
      <c r="AI450" s="77"/>
      <c r="AJ450" s="78"/>
    </row>
    <row r="451" spans="1:36" ht="13">
      <c r="A451" s="79"/>
      <c r="B451" s="79"/>
      <c r="C451" s="79"/>
      <c r="D451" s="136"/>
      <c r="E451" s="80"/>
      <c r="F451" s="81"/>
      <c r="G451" s="81"/>
      <c r="H451" s="81"/>
      <c r="I451" s="81"/>
      <c r="J451" s="81"/>
      <c r="K451" s="81"/>
      <c r="L451" s="81"/>
      <c r="M451" s="81"/>
      <c r="N451" s="81"/>
      <c r="O451" s="137"/>
      <c r="P451" s="138"/>
      <c r="Q451" s="138"/>
      <c r="R451" s="138"/>
      <c r="S451" s="138"/>
      <c r="T451" s="141"/>
      <c r="U451" s="141"/>
      <c r="V451" s="139"/>
      <c r="W451" s="139"/>
      <c r="X451" s="139"/>
      <c r="Y451" s="139"/>
      <c r="Z451" s="139"/>
      <c r="AA451" s="139"/>
      <c r="AB451" s="139"/>
      <c r="AC451" s="139"/>
      <c r="AD451" s="139"/>
      <c r="AE451" s="139"/>
      <c r="AF451" s="139"/>
      <c r="AG451" s="139"/>
      <c r="AH451" s="139"/>
      <c r="AI451" s="77"/>
      <c r="AJ451" s="78"/>
    </row>
    <row r="452" spans="1:36" ht="13">
      <c r="A452" s="79"/>
      <c r="B452" s="79"/>
      <c r="C452" s="79"/>
      <c r="D452" s="136"/>
      <c r="E452" s="80"/>
      <c r="F452" s="81"/>
      <c r="G452" s="81"/>
      <c r="H452" s="81"/>
      <c r="I452" s="81"/>
      <c r="J452" s="81"/>
      <c r="K452" s="81"/>
      <c r="L452" s="81"/>
      <c r="M452" s="81"/>
      <c r="N452" s="81"/>
      <c r="O452" s="137"/>
      <c r="P452" s="138"/>
      <c r="Q452" s="138"/>
      <c r="R452" s="138"/>
      <c r="S452" s="138"/>
      <c r="T452" s="141"/>
      <c r="U452" s="141"/>
      <c r="V452" s="139"/>
      <c r="W452" s="139"/>
      <c r="X452" s="139"/>
      <c r="Y452" s="139"/>
      <c r="Z452" s="139"/>
      <c r="AA452" s="139"/>
      <c r="AB452" s="139"/>
      <c r="AC452" s="139"/>
      <c r="AD452" s="139"/>
      <c r="AE452" s="139"/>
      <c r="AF452" s="139"/>
      <c r="AG452" s="139"/>
      <c r="AH452" s="139"/>
      <c r="AI452" s="77"/>
      <c r="AJ452" s="78"/>
    </row>
    <row r="453" spans="1:36" ht="13">
      <c r="A453" s="79"/>
      <c r="B453" s="79"/>
      <c r="C453" s="79"/>
      <c r="D453" s="136"/>
      <c r="E453" s="80"/>
      <c r="F453" s="81"/>
      <c r="G453" s="81"/>
      <c r="H453" s="81"/>
      <c r="I453" s="81"/>
      <c r="J453" s="81"/>
      <c r="K453" s="81"/>
      <c r="L453" s="81"/>
      <c r="M453" s="81"/>
      <c r="N453" s="81"/>
      <c r="O453" s="137"/>
      <c r="P453" s="138"/>
      <c r="Q453" s="138"/>
      <c r="R453" s="138"/>
      <c r="S453" s="138"/>
      <c r="T453" s="141"/>
      <c r="U453" s="141"/>
      <c r="V453" s="139"/>
      <c r="W453" s="139"/>
      <c r="X453" s="139"/>
      <c r="Y453" s="139"/>
      <c r="Z453" s="139"/>
      <c r="AA453" s="139"/>
      <c r="AB453" s="139"/>
      <c r="AC453" s="139"/>
      <c r="AD453" s="139"/>
      <c r="AE453" s="139"/>
      <c r="AF453" s="139"/>
      <c r="AG453" s="139"/>
      <c r="AH453" s="139"/>
      <c r="AI453" s="77"/>
      <c r="AJ453" s="78"/>
    </row>
    <row r="454" spans="1:36" ht="13">
      <c r="A454" s="79"/>
      <c r="B454" s="79"/>
      <c r="C454" s="79"/>
      <c r="D454" s="136"/>
      <c r="E454" s="80"/>
      <c r="F454" s="81"/>
      <c r="G454" s="81"/>
      <c r="H454" s="81"/>
      <c r="I454" s="81"/>
      <c r="J454" s="81"/>
      <c r="K454" s="81"/>
      <c r="L454" s="81"/>
      <c r="M454" s="81"/>
      <c r="N454" s="81"/>
      <c r="O454" s="137"/>
      <c r="P454" s="138"/>
      <c r="Q454" s="138"/>
      <c r="R454" s="138"/>
      <c r="S454" s="138"/>
      <c r="T454" s="141"/>
      <c r="U454" s="141"/>
      <c r="V454" s="139"/>
      <c r="W454" s="139"/>
      <c r="X454" s="139"/>
      <c r="Y454" s="139"/>
      <c r="Z454" s="139"/>
      <c r="AA454" s="139"/>
      <c r="AB454" s="139"/>
      <c r="AC454" s="139"/>
      <c r="AD454" s="139"/>
      <c r="AE454" s="139"/>
      <c r="AF454" s="139"/>
      <c r="AG454" s="139"/>
      <c r="AH454" s="139"/>
      <c r="AI454" s="77"/>
      <c r="AJ454" s="78"/>
    </row>
    <row r="455" spans="1:36" ht="13">
      <c r="A455" s="79"/>
      <c r="B455" s="79"/>
      <c r="C455" s="79"/>
      <c r="D455" s="136"/>
      <c r="E455" s="80"/>
      <c r="F455" s="81"/>
      <c r="G455" s="81"/>
      <c r="H455" s="81"/>
      <c r="I455" s="81"/>
      <c r="J455" s="81"/>
      <c r="K455" s="81"/>
      <c r="L455" s="81"/>
      <c r="M455" s="81"/>
      <c r="N455" s="81"/>
      <c r="O455" s="137"/>
      <c r="P455" s="138"/>
      <c r="Q455" s="138"/>
      <c r="R455" s="138"/>
      <c r="S455" s="138"/>
      <c r="T455" s="141"/>
      <c r="U455" s="141"/>
      <c r="V455" s="139"/>
      <c r="W455" s="139"/>
      <c r="X455" s="139"/>
      <c r="Y455" s="139"/>
      <c r="Z455" s="139"/>
      <c r="AA455" s="139"/>
      <c r="AB455" s="139"/>
      <c r="AC455" s="139"/>
      <c r="AD455" s="139"/>
      <c r="AE455" s="139"/>
      <c r="AF455" s="139"/>
      <c r="AG455" s="139"/>
      <c r="AH455" s="139"/>
      <c r="AI455" s="77"/>
      <c r="AJ455" s="78"/>
    </row>
    <row r="456" spans="1:36" ht="13">
      <c r="A456" s="79"/>
      <c r="B456" s="79"/>
      <c r="C456" s="79"/>
      <c r="D456" s="136"/>
      <c r="E456" s="80"/>
      <c r="F456" s="81"/>
      <c r="G456" s="81"/>
      <c r="H456" s="81"/>
      <c r="I456" s="81"/>
      <c r="J456" s="81"/>
      <c r="K456" s="81"/>
      <c r="L456" s="81"/>
      <c r="M456" s="81"/>
      <c r="N456" s="81"/>
      <c r="O456" s="137"/>
      <c r="P456" s="138"/>
      <c r="Q456" s="138"/>
      <c r="R456" s="138"/>
      <c r="S456" s="138"/>
      <c r="T456" s="141"/>
      <c r="U456" s="141"/>
      <c r="V456" s="139"/>
      <c r="W456" s="139"/>
      <c r="X456" s="139"/>
      <c r="Y456" s="139"/>
      <c r="Z456" s="139"/>
      <c r="AA456" s="139"/>
      <c r="AB456" s="139"/>
      <c r="AC456" s="139"/>
      <c r="AD456" s="139"/>
      <c r="AE456" s="139"/>
      <c r="AF456" s="139"/>
      <c r="AG456" s="139"/>
      <c r="AH456" s="139"/>
      <c r="AI456" s="77"/>
      <c r="AJ456" s="78"/>
    </row>
    <row r="457" spans="1:36" ht="13">
      <c r="A457" s="79"/>
      <c r="B457" s="79"/>
      <c r="C457" s="79"/>
      <c r="D457" s="136"/>
      <c r="E457" s="80"/>
      <c r="F457" s="81"/>
      <c r="G457" s="81"/>
      <c r="H457" s="81"/>
      <c r="I457" s="81"/>
      <c r="J457" s="81"/>
      <c r="K457" s="81"/>
      <c r="L457" s="81"/>
      <c r="M457" s="81"/>
      <c r="N457" s="81"/>
      <c r="O457" s="137"/>
      <c r="P457" s="138"/>
      <c r="Q457" s="138"/>
      <c r="R457" s="138"/>
      <c r="S457" s="138"/>
      <c r="T457" s="141"/>
      <c r="U457" s="141"/>
      <c r="V457" s="139"/>
      <c r="W457" s="139"/>
      <c r="X457" s="139"/>
      <c r="Y457" s="139"/>
      <c r="Z457" s="139"/>
      <c r="AA457" s="139"/>
      <c r="AB457" s="139"/>
      <c r="AC457" s="139"/>
      <c r="AD457" s="139"/>
      <c r="AE457" s="139"/>
      <c r="AF457" s="139"/>
      <c r="AG457" s="139"/>
      <c r="AH457" s="139"/>
      <c r="AI457" s="77"/>
      <c r="AJ457" s="78"/>
    </row>
    <row r="458" spans="1:36" ht="13">
      <c r="A458" s="79"/>
      <c r="B458" s="79"/>
      <c r="C458" s="79"/>
      <c r="D458" s="136"/>
      <c r="E458" s="80"/>
      <c r="F458" s="81"/>
      <c r="G458" s="81"/>
      <c r="H458" s="81"/>
      <c r="I458" s="81"/>
      <c r="J458" s="81"/>
      <c r="K458" s="81"/>
      <c r="L458" s="81"/>
      <c r="M458" s="81"/>
      <c r="N458" s="81"/>
      <c r="O458" s="137"/>
      <c r="P458" s="138"/>
      <c r="Q458" s="138"/>
      <c r="R458" s="138"/>
      <c r="S458" s="138"/>
      <c r="T458" s="141"/>
      <c r="U458" s="141"/>
      <c r="V458" s="139"/>
      <c r="W458" s="139"/>
      <c r="X458" s="139"/>
      <c r="Y458" s="139"/>
      <c r="Z458" s="139"/>
      <c r="AA458" s="139"/>
      <c r="AB458" s="139"/>
      <c r="AC458" s="139"/>
      <c r="AD458" s="139"/>
      <c r="AE458" s="139"/>
      <c r="AF458" s="139"/>
      <c r="AG458" s="139"/>
      <c r="AH458" s="139"/>
      <c r="AI458" s="77"/>
      <c r="AJ458" s="78"/>
    </row>
    <row r="459" spans="1:36" ht="13">
      <c r="A459" s="79"/>
      <c r="B459" s="79"/>
      <c r="C459" s="79"/>
      <c r="D459" s="136"/>
      <c r="E459" s="80"/>
      <c r="F459" s="81"/>
      <c r="G459" s="81"/>
      <c r="H459" s="81"/>
      <c r="I459" s="81"/>
      <c r="J459" s="81"/>
      <c r="K459" s="81"/>
      <c r="L459" s="81"/>
      <c r="M459" s="81"/>
      <c r="N459" s="81"/>
      <c r="O459" s="137"/>
      <c r="P459" s="138"/>
      <c r="Q459" s="138"/>
      <c r="R459" s="138"/>
      <c r="S459" s="138"/>
      <c r="T459" s="141"/>
      <c r="U459" s="141"/>
      <c r="V459" s="139"/>
      <c r="W459" s="139"/>
      <c r="X459" s="139"/>
      <c r="Y459" s="139"/>
      <c r="Z459" s="139"/>
      <c r="AA459" s="139"/>
      <c r="AB459" s="139"/>
      <c r="AC459" s="139"/>
      <c r="AD459" s="139"/>
      <c r="AE459" s="139"/>
      <c r="AF459" s="139"/>
      <c r="AG459" s="139"/>
      <c r="AH459" s="139"/>
      <c r="AI459" s="77"/>
      <c r="AJ459" s="78"/>
    </row>
    <row r="460" spans="1:36" ht="13">
      <c r="A460" s="79"/>
      <c r="B460" s="79"/>
      <c r="C460" s="79"/>
      <c r="D460" s="136"/>
      <c r="E460" s="80"/>
      <c r="F460" s="81"/>
      <c r="G460" s="81"/>
      <c r="H460" s="81"/>
      <c r="I460" s="81"/>
      <c r="J460" s="81"/>
      <c r="K460" s="81"/>
      <c r="L460" s="81"/>
      <c r="M460" s="81"/>
      <c r="N460" s="81"/>
      <c r="O460" s="137"/>
      <c r="P460" s="138"/>
      <c r="Q460" s="138"/>
      <c r="R460" s="138"/>
      <c r="S460" s="138"/>
      <c r="T460" s="141"/>
      <c r="U460" s="141"/>
      <c r="V460" s="139"/>
      <c r="W460" s="139"/>
      <c r="X460" s="139"/>
      <c r="Y460" s="139"/>
      <c r="Z460" s="139"/>
      <c r="AA460" s="139"/>
      <c r="AB460" s="139"/>
      <c r="AC460" s="139"/>
      <c r="AD460" s="139"/>
      <c r="AE460" s="139"/>
      <c r="AF460" s="139"/>
      <c r="AG460" s="139"/>
      <c r="AH460" s="139"/>
      <c r="AI460" s="77"/>
      <c r="AJ460" s="78"/>
    </row>
    <row r="461" spans="1:36" ht="13">
      <c r="A461" s="79"/>
      <c r="B461" s="79"/>
      <c r="C461" s="79"/>
      <c r="D461" s="136"/>
      <c r="E461" s="80"/>
      <c r="F461" s="81"/>
      <c r="G461" s="81"/>
      <c r="H461" s="81"/>
      <c r="I461" s="81"/>
      <c r="J461" s="81"/>
      <c r="K461" s="81"/>
      <c r="L461" s="81"/>
      <c r="M461" s="81"/>
      <c r="N461" s="81"/>
      <c r="O461" s="137"/>
      <c r="P461" s="138"/>
      <c r="Q461" s="138"/>
      <c r="R461" s="138"/>
      <c r="S461" s="138"/>
      <c r="T461" s="141"/>
      <c r="U461" s="141"/>
      <c r="V461" s="139"/>
      <c r="W461" s="139"/>
      <c r="X461" s="139"/>
      <c r="Y461" s="139"/>
      <c r="Z461" s="139"/>
      <c r="AA461" s="139"/>
      <c r="AB461" s="139"/>
      <c r="AC461" s="139"/>
      <c r="AD461" s="139"/>
      <c r="AE461" s="139"/>
      <c r="AF461" s="139"/>
      <c r="AG461" s="139"/>
      <c r="AH461" s="139"/>
      <c r="AI461" s="77"/>
      <c r="AJ461" s="78"/>
    </row>
    <row r="462" spans="1:36" ht="13">
      <c r="A462" s="79"/>
      <c r="B462" s="79"/>
      <c r="C462" s="79"/>
      <c r="D462" s="136"/>
      <c r="E462" s="80"/>
      <c r="F462" s="81"/>
      <c r="G462" s="81"/>
      <c r="H462" s="81"/>
      <c r="I462" s="81"/>
      <c r="J462" s="81"/>
      <c r="K462" s="81"/>
      <c r="L462" s="81"/>
      <c r="M462" s="81"/>
      <c r="N462" s="81"/>
      <c r="O462" s="137"/>
      <c r="P462" s="138"/>
      <c r="Q462" s="138"/>
      <c r="R462" s="138"/>
      <c r="S462" s="138"/>
      <c r="T462" s="141"/>
      <c r="U462" s="141"/>
      <c r="V462" s="139"/>
      <c r="W462" s="139"/>
      <c r="X462" s="139"/>
      <c r="Y462" s="139"/>
      <c r="Z462" s="139"/>
      <c r="AA462" s="139"/>
      <c r="AB462" s="139"/>
      <c r="AC462" s="139"/>
      <c r="AD462" s="139"/>
      <c r="AE462" s="139"/>
      <c r="AF462" s="139"/>
      <c r="AG462" s="139"/>
      <c r="AH462" s="139"/>
      <c r="AI462" s="77"/>
      <c r="AJ462" s="78"/>
    </row>
    <row r="463" spans="1:36" ht="13">
      <c r="A463" s="79"/>
      <c r="B463" s="79"/>
      <c r="C463" s="79"/>
      <c r="D463" s="136"/>
      <c r="E463" s="80"/>
      <c r="F463" s="81"/>
      <c r="G463" s="81"/>
      <c r="H463" s="81"/>
      <c r="I463" s="81"/>
      <c r="J463" s="81"/>
      <c r="K463" s="81"/>
      <c r="L463" s="81"/>
      <c r="M463" s="81"/>
      <c r="N463" s="81"/>
      <c r="O463" s="137"/>
      <c r="P463" s="138"/>
      <c r="Q463" s="138"/>
      <c r="R463" s="138"/>
      <c r="S463" s="138"/>
      <c r="T463" s="141"/>
      <c r="U463" s="141"/>
      <c r="V463" s="139"/>
      <c r="W463" s="139"/>
      <c r="X463" s="139"/>
      <c r="Y463" s="139"/>
      <c r="Z463" s="139"/>
      <c r="AA463" s="139"/>
      <c r="AB463" s="139"/>
      <c r="AC463" s="139"/>
      <c r="AD463" s="139"/>
      <c r="AE463" s="139"/>
      <c r="AF463" s="139"/>
      <c r="AG463" s="139"/>
      <c r="AH463" s="139"/>
      <c r="AI463" s="77"/>
      <c r="AJ463" s="78"/>
    </row>
    <row r="464" spans="1:36" ht="13">
      <c r="A464" s="79"/>
      <c r="B464" s="79"/>
      <c r="C464" s="79"/>
      <c r="D464" s="136"/>
      <c r="E464" s="80"/>
      <c r="F464" s="81"/>
      <c r="G464" s="81"/>
      <c r="H464" s="81"/>
      <c r="I464" s="81"/>
      <c r="J464" s="81"/>
      <c r="K464" s="81"/>
      <c r="L464" s="81"/>
      <c r="M464" s="81"/>
      <c r="N464" s="81"/>
      <c r="O464" s="137"/>
      <c r="P464" s="138"/>
      <c r="Q464" s="138"/>
      <c r="R464" s="138"/>
      <c r="S464" s="138"/>
      <c r="T464" s="141"/>
      <c r="U464" s="141"/>
      <c r="V464" s="139"/>
      <c r="W464" s="139"/>
      <c r="X464" s="139"/>
      <c r="Y464" s="139"/>
      <c r="Z464" s="139"/>
      <c r="AA464" s="139"/>
      <c r="AB464" s="139"/>
      <c r="AC464" s="139"/>
      <c r="AD464" s="139"/>
      <c r="AE464" s="139"/>
      <c r="AF464" s="139"/>
      <c r="AG464" s="139"/>
      <c r="AH464" s="139"/>
      <c r="AI464" s="77"/>
      <c r="AJ464" s="78"/>
    </row>
    <row r="465" spans="1:36" ht="13">
      <c r="A465" s="79"/>
      <c r="B465" s="79"/>
      <c r="C465" s="79"/>
      <c r="D465" s="136"/>
      <c r="E465" s="80"/>
      <c r="F465" s="81"/>
      <c r="G465" s="81"/>
      <c r="H465" s="81"/>
      <c r="I465" s="81"/>
      <c r="J465" s="81"/>
      <c r="K465" s="81"/>
      <c r="L465" s="81"/>
      <c r="M465" s="81"/>
      <c r="N465" s="81"/>
      <c r="O465" s="137"/>
      <c r="P465" s="138"/>
      <c r="Q465" s="138"/>
      <c r="R465" s="138"/>
      <c r="S465" s="138"/>
      <c r="T465" s="141"/>
      <c r="U465" s="141"/>
      <c r="V465" s="139"/>
      <c r="W465" s="139"/>
      <c r="X465" s="139"/>
      <c r="Y465" s="139"/>
      <c r="Z465" s="139"/>
      <c r="AA465" s="139"/>
      <c r="AB465" s="139"/>
      <c r="AC465" s="139"/>
      <c r="AD465" s="139"/>
      <c r="AE465" s="139"/>
      <c r="AF465" s="139"/>
      <c r="AG465" s="139"/>
      <c r="AH465" s="139"/>
      <c r="AI465" s="77"/>
      <c r="AJ465" s="78"/>
    </row>
    <row r="466" spans="1:36" ht="13">
      <c r="A466" s="79"/>
      <c r="B466" s="79"/>
      <c r="C466" s="79"/>
      <c r="D466" s="136"/>
      <c r="E466" s="80"/>
      <c r="F466" s="81"/>
      <c r="G466" s="81"/>
      <c r="H466" s="81"/>
      <c r="I466" s="81"/>
      <c r="J466" s="81"/>
      <c r="K466" s="81"/>
      <c r="L466" s="81"/>
      <c r="M466" s="81"/>
      <c r="N466" s="81"/>
      <c r="O466" s="137"/>
      <c r="P466" s="138"/>
      <c r="Q466" s="138"/>
      <c r="R466" s="138"/>
      <c r="S466" s="138"/>
      <c r="T466" s="141"/>
      <c r="U466" s="141"/>
      <c r="V466" s="139"/>
      <c r="W466" s="139"/>
      <c r="X466" s="139"/>
      <c r="Y466" s="139"/>
      <c r="Z466" s="139"/>
      <c r="AA466" s="139"/>
      <c r="AB466" s="139"/>
      <c r="AC466" s="139"/>
      <c r="AD466" s="139"/>
      <c r="AE466" s="139"/>
      <c r="AF466" s="139"/>
      <c r="AG466" s="139"/>
      <c r="AH466" s="139"/>
      <c r="AI466" s="77"/>
      <c r="AJ466" s="78"/>
    </row>
    <row r="467" spans="1:36" ht="13">
      <c r="A467" s="79"/>
      <c r="B467" s="79"/>
      <c r="C467" s="79"/>
      <c r="D467" s="136"/>
      <c r="E467" s="80"/>
      <c r="F467" s="81"/>
      <c r="G467" s="81"/>
      <c r="H467" s="81"/>
      <c r="I467" s="81"/>
      <c r="J467" s="81"/>
      <c r="K467" s="81"/>
      <c r="L467" s="81"/>
      <c r="M467" s="81"/>
      <c r="N467" s="81"/>
      <c r="O467" s="137"/>
      <c r="P467" s="138"/>
      <c r="Q467" s="138"/>
      <c r="R467" s="138"/>
      <c r="S467" s="138"/>
      <c r="T467" s="141"/>
      <c r="U467" s="141"/>
      <c r="V467" s="139"/>
      <c r="W467" s="139"/>
      <c r="X467" s="139"/>
      <c r="Y467" s="139"/>
      <c r="Z467" s="139"/>
      <c r="AA467" s="139"/>
      <c r="AB467" s="139"/>
      <c r="AC467" s="139"/>
      <c r="AD467" s="139"/>
      <c r="AE467" s="139"/>
      <c r="AF467" s="139"/>
      <c r="AG467" s="139"/>
      <c r="AH467" s="139"/>
      <c r="AI467" s="77"/>
      <c r="AJ467" s="78"/>
    </row>
    <row r="468" spans="1:36" ht="13">
      <c r="A468" s="79"/>
      <c r="B468" s="79"/>
      <c r="C468" s="79"/>
      <c r="D468" s="136"/>
      <c r="E468" s="80"/>
      <c r="F468" s="81"/>
      <c r="G468" s="81"/>
      <c r="H468" s="81"/>
      <c r="I468" s="81"/>
      <c r="J468" s="81"/>
      <c r="K468" s="81"/>
      <c r="L468" s="81"/>
      <c r="M468" s="81"/>
      <c r="N468" s="81"/>
      <c r="O468" s="137"/>
      <c r="P468" s="138"/>
      <c r="Q468" s="138"/>
      <c r="R468" s="138"/>
      <c r="S468" s="138"/>
      <c r="T468" s="141"/>
      <c r="U468" s="141"/>
      <c r="V468" s="139"/>
      <c r="W468" s="139"/>
      <c r="X468" s="139"/>
      <c r="Y468" s="139"/>
      <c r="Z468" s="139"/>
      <c r="AA468" s="139"/>
      <c r="AB468" s="139"/>
      <c r="AC468" s="139"/>
      <c r="AD468" s="139"/>
      <c r="AE468" s="139"/>
      <c r="AF468" s="139"/>
      <c r="AG468" s="139"/>
      <c r="AH468" s="139"/>
      <c r="AI468" s="77"/>
      <c r="AJ468" s="78"/>
    </row>
    <row r="469" spans="1:36" ht="13">
      <c r="A469" s="79"/>
      <c r="B469" s="79"/>
      <c r="C469" s="79"/>
      <c r="D469" s="136"/>
      <c r="E469" s="80"/>
      <c r="F469" s="81"/>
      <c r="G469" s="81"/>
      <c r="H469" s="81"/>
      <c r="I469" s="81"/>
      <c r="J469" s="81"/>
      <c r="K469" s="81"/>
      <c r="L469" s="81"/>
      <c r="M469" s="81"/>
      <c r="N469" s="81"/>
      <c r="O469" s="137"/>
      <c r="P469" s="138"/>
      <c r="Q469" s="138"/>
      <c r="R469" s="138"/>
      <c r="S469" s="138"/>
      <c r="T469" s="141"/>
      <c r="U469" s="141"/>
      <c r="V469" s="139"/>
      <c r="W469" s="139"/>
      <c r="X469" s="139"/>
      <c r="Y469" s="139"/>
      <c r="Z469" s="139"/>
      <c r="AA469" s="139"/>
      <c r="AB469" s="139"/>
      <c r="AC469" s="139"/>
      <c r="AD469" s="139"/>
      <c r="AE469" s="139"/>
      <c r="AF469" s="139"/>
      <c r="AG469" s="139"/>
      <c r="AH469" s="139"/>
      <c r="AI469" s="77"/>
      <c r="AJ469" s="78"/>
    </row>
    <row r="470" spans="1:36" ht="13">
      <c r="A470" s="79"/>
      <c r="B470" s="79"/>
      <c r="C470" s="79"/>
      <c r="D470" s="136"/>
      <c r="E470" s="80"/>
      <c r="F470" s="81"/>
      <c r="G470" s="81"/>
      <c r="H470" s="81"/>
      <c r="I470" s="81"/>
      <c r="J470" s="81"/>
      <c r="K470" s="81"/>
      <c r="L470" s="81"/>
      <c r="M470" s="81"/>
      <c r="N470" s="81"/>
      <c r="O470" s="137"/>
      <c r="P470" s="138"/>
      <c r="Q470" s="138"/>
      <c r="R470" s="138"/>
      <c r="S470" s="138"/>
      <c r="T470" s="141"/>
      <c r="U470" s="141"/>
      <c r="V470" s="139"/>
      <c r="W470" s="139"/>
      <c r="X470" s="139"/>
      <c r="Y470" s="139"/>
      <c r="Z470" s="139"/>
      <c r="AA470" s="139"/>
      <c r="AB470" s="139"/>
      <c r="AC470" s="139"/>
      <c r="AD470" s="139"/>
      <c r="AE470" s="139"/>
      <c r="AF470" s="139"/>
      <c r="AG470" s="139"/>
      <c r="AH470" s="139"/>
      <c r="AI470" s="77"/>
      <c r="AJ470" s="78"/>
    </row>
    <row r="471" spans="1:36" ht="13">
      <c r="A471" s="79"/>
      <c r="B471" s="79"/>
      <c r="C471" s="79"/>
      <c r="D471" s="136"/>
      <c r="E471" s="80"/>
      <c r="F471" s="81"/>
      <c r="G471" s="81"/>
      <c r="H471" s="81"/>
      <c r="I471" s="81"/>
      <c r="J471" s="81"/>
      <c r="K471" s="81"/>
      <c r="L471" s="81"/>
      <c r="M471" s="81"/>
      <c r="N471" s="81"/>
      <c r="O471" s="137"/>
      <c r="P471" s="138"/>
      <c r="Q471" s="138"/>
      <c r="R471" s="138"/>
      <c r="S471" s="138"/>
      <c r="T471" s="141"/>
      <c r="U471" s="141"/>
      <c r="V471" s="139"/>
      <c r="W471" s="139"/>
      <c r="X471" s="139"/>
      <c r="Y471" s="139"/>
      <c r="Z471" s="139"/>
      <c r="AA471" s="139"/>
      <c r="AB471" s="139"/>
      <c r="AC471" s="139"/>
      <c r="AD471" s="139"/>
      <c r="AE471" s="139"/>
      <c r="AF471" s="139"/>
      <c r="AG471" s="139"/>
      <c r="AH471" s="139"/>
      <c r="AI471" s="77"/>
      <c r="AJ471" s="78"/>
    </row>
    <row r="472" spans="1:36" ht="13">
      <c r="A472" s="79"/>
      <c r="B472" s="79"/>
      <c r="C472" s="79"/>
      <c r="D472" s="136"/>
      <c r="E472" s="80"/>
      <c r="F472" s="81"/>
      <c r="G472" s="81"/>
      <c r="H472" s="81"/>
      <c r="I472" s="81"/>
      <c r="J472" s="81"/>
      <c r="K472" s="81"/>
      <c r="L472" s="81"/>
      <c r="M472" s="81"/>
      <c r="N472" s="81"/>
      <c r="O472" s="137"/>
      <c r="P472" s="138"/>
      <c r="Q472" s="138"/>
      <c r="R472" s="138"/>
      <c r="S472" s="138"/>
      <c r="T472" s="141"/>
      <c r="U472" s="141"/>
      <c r="V472" s="139"/>
      <c r="W472" s="139"/>
      <c r="X472" s="139"/>
      <c r="Y472" s="139"/>
      <c r="Z472" s="139"/>
      <c r="AA472" s="139"/>
      <c r="AB472" s="139"/>
      <c r="AC472" s="139"/>
      <c r="AD472" s="139"/>
      <c r="AE472" s="139"/>
      <c r="AF472" s="139"/>
      <c r="AG472" s="139"/>
      <c r="AH472" s="139"/>
      <c r="AI472" s="77"/>
      <c r="AJ472" s="78"/>
    </row>
    <row r="473" spans="1:36" ht="13">
      <c r="A473" s="79"/>
      <c r="B473" s="79"/>
      <c r="C473" s="79"/>
      <c r="D473" s="136"/>
      <c r="E473" s="80"/>
      <c r="F473" s="81"/>
      <c r="G473" s="81"/>
      <c r="H473" s="81"/>
      <c r="I473" s="81"/>
      <c r="J473" s="81"/>
      <c r="K473" s="81"/>
      <c r="L473" s="81"/>
      <c r="M473" s="81"/>
      <c r="N473" s="81"/>
      <c r="O473" s="137"/>
      <c r="P473" s="138"/>
      <c r="Q473" s="138"/>
      <c r="R473" s="138"/>
      <c r="S473" s="138"/>
      <c r="T473" s="141"/>
      <c r="U473" s="141"/>
      <c r="V473" s="139"/>
      <c r="W473" s="139"/>
      <c r="X473" s="139"/>
      <c r="Y473" s="139"/>
      <c r="Z473" s="139"/>
      <c r="AA473" s="139"/>
      <c r="AB473" s="139"/>
      <c r="AC473" s="139"/>
      <c r="AD473" s="139"/>
      <c r="AE473" s="139"/>
      <c r="AF473" s="139"/>
      <c r="AG473" s="139"/>
      <c r="AH473" s="139"/>
      <c r="AI473" s="77"/>
      <c r="AJ473" s="78"/>
    </row>
    <row r="474" spans="1:36" ht="13">
      <c r="A474" s="79"/>
      <c r="B474" s="79"/>
      <c r="C474" s="79"/>
      <c r="D474" s="136"/>
      <c r="E474" s="80"/>
      <c r="F474" s="81"/>
      <c r="G474" s="81"/>
      <c r="H474" s="81"/>
      <c r="I474" s="81"/>
      <c r="J474" s="81"/>
      <c r="K474" s="81"/>
      <c r="L474" s="81"/>
      <c r="M474" s="81"/>
      <c r="N474" s="81"/>
      <c r="O474" s="137"/>
      <c r="P474" s="138"/>
      <c r="Q474" s="138"/>
      <c r="R474" s="138"/>
      <c r="S474" s="138"/>
      <c r="T474" s="141"/>
      <c r="U474" s="141"/>
      <c r="V474" s="139"/>
      <c r="W474" s="139"/>
      <c r="X474" s="139"/>
      <c r="Y474" s="139"/>
      <c r="Z474" s="139"/>
      <c r="AA474" s="139"/>
      <c r="AB474" s="139"/>
      <c r="AC474" s="139"/>
      <c r="AD474" s="139"/>
      <c r="AE474" s="139"/>
      <c r="AF474" s="139"/>
      <c r="AG474" s="139"/>
      <c r="AH474" s="139"/>
      <c r="AI474" s="77"/>
      <c r="AJ474" s="78"/>
    </row>
    <row r="475" spans="1:36" ht="13">
      <c r="A475" s="79"/>
      <c r="B475" s="79"/>
      <c r="C475" s="79"/>
      <c r="D475" s="136"/>
      <c r="E475" s="80"/>
      <c r="F475" s="81"/>
      <c r="G475" s="81"/>
      <c r="H475" s="81"/>
      <c r="I475" s="81"/>
      <c r="J475" s="81"/>
      <c r="K475" s="81"/>
      <c r="L475" s="81"/>
      <c r="M475" s="81"/>
      <c r="N475" s="81"/>
      <c r="O475" s="137"/>
      <c r="P475" s="138"/>
      <c r="Q475" s="138"/>
      <c r="R475" s="138"/>
      <c r="S475" s="138"/>
      <c r="T475" s="141"/>
      <c r="U475" s="141"/>
      <c r="V475" s="139"/>
      <c r="W475" s="139"/>
      <c r="X475" s="139"/>
      <c r="Y475" s="139"/>
      <c r="Z475" s="139"/>
      <c r="AA475" s="139"/>
      <c r="AB475" s="139"/>
      <c r="AC475" s="139"/>
      <c r="AD475" s="139"/>
      <c r="AE475" s="139"/>
      <c r="AF475" s="139"/>
      <c r="AG475" s="139"/>
      <c r="AH475" s="139"/>
      <c r="AI475" s="77"/>
      <c r="AJ475" s="78"/>
    </row>
    <row r="476" spans="1:36" ht="13">
      <c r="A476" s="79"/>
      <c r="B476" s="79"/>
      <c r="C476" s="79"/>
      <c r="D476" s="136"/>
      <c r="E476" s="80"/>
      <c r="F476" s="81"/>
      <c r="G476" s="81"/>
      <c r="H476" s="81"/>
      <c r="I476" s="81"/>
      <c r="J476" s="81"/>
      <c r="K476" s="81"/>
      <c r="L476" s="81"/>
      <c r="M476" s="81"/>
      <c r="N476" s="81"/>
      <c r="O476" s="137"/>
      <c r="P476" s="138"/>
      <c r="Q476" s="138"/>
      <c r="R476" s="138"/>
      <c r="S476" s="138"/>
      <c r="T476" s="141"/>
      <c r="U476" s="141"/>
      <c r="V476" s="139"/>
      <c r="W476" s="139"/>
      <c r="X476" s="139"/>
      <c r="Y476" s="139"/>
      <c r="Z476" s="139"/>
      <c r="AA476" s="139"/>
      <c r="AB476" s="139"/>
      <c r="AC476" s="139"/>
      <c r="AD476" s="139"/>
      <c r="AE476" s="139"/>
      <c r="AF476" s="139"/>
      <c r="AG476" s="139"/>
      <c r="AH476" s="139"/>
      <c r="AI476" s="77"/>
      <c r="AJ476" s="78"/>
    </row>
    <row r="477" spans="1:36" ht="13">
      <c r="A477" s="79"/>
      <c r="B477" s="79"/>
      <c r="C477" s="79"/>
      <c r="D477" s="136"/>
      <c r="E477" s="80"/>
      <c r="F477" s="81"/>
      <c r="G477" s="81"/>
      <c r="H477" s="81"/>
      <c r="I477" s="81"/>
      <c r="J477" s="81"/>
      <c r="K477" s="81"/>
      <c r="L477" s="81"/>
      <c r="M477" s="81"/>
      <c r="N477" s="81"/>
      <c r="O477" s="137"/>
      <c r="P477" s="138"/>
      <c r="Q477" s="138"/>
      <c r="R477" s="138"/>
      <c r="S477" s="138"/>
      <c r="T477" s="141"/>
      <c r="U477" s="141"/>
      <c r="V477" s="139"/>
      <c r="W477" s="139"/>
      <c r="X477" s="139"/>
      <c r="Y477" s="139"/>
      <c r="Z477" s="139"/>
      <c r="AA477" s="139"/>
      <c r="AB477" s="139"/>
      <c r="AC477" s="139"/>
      <c r="AD477" s="139"/>
      <c r="AE477" s="139"/>
      <c r="AF477" s="139"/>
      <c r="AG477" s="139"/>
      <c r="AH477" s="139"/>
      <c r="AI477" s="77"/>
      <c r="AJ477" s="78"/>
    </row>
    <row r="478" spans="1:36" ht="13">
      <c r="A478" s="79"/>
      <c r="B478" s="79"/>
      <c r="C478" s="79"/>
      <c r="D478" s="136"/>
      <c r="E478" s="80"/>
      <c r="F478" s="81"/>
      <c r="G478" s="81"/>
      <c r="H478" s="81"/>
      <c r="I478" s="81"/>
      <c r="J478" s="81"/>
      <c r="K478" s="81"/>
      <c r="L478" s="81"/>
      <c r="M478" s="81"/>
      <c r="N478" s="81"/>
      <c r="O478" s="137"/>
      <c r="P478" s="138"/>
      <c r="Q478" s="138"/>
      <c r="R478" s="138"/>
      <c r="S478" s="138"/>
      <c r="T478" s="141"/>
      <c r="U478" s="141"/>
      <c r="V478" s="139"/>
      <c r="W478" s="139"/>
      <c r="X478" s="139"/>
      <c r="Y478" s="139"/>
      <c r="Z478" s="139"/>
      <c r="AA478" s="139"/>
      <c r="AB478" s="139"/>
      <c r="AC478" s="139"/>
      <c r="AD478" s="139"/>
      <c r="AE478" s="139"/>
      <c r="AF478" s="139"/>
      <c r="AG478" s="139"/>
      <c r="AH478" s="139"/>
      <c r="AI478" s="77"/>
      <c r="AJ478" s="78"/>
    </row>
    <row r="479" spans="1:36" ht="13">
      <c r="A479" s="79"/>
      <c r="B479" s="79"/>
      <c r="C479" s="79"/>
      <c r="D479" s="136"/>
      <c r="E479" s="80"/>
      <c r="F479" s="81"/>
      <c r="G479" s="81"/>
      <c r="H479" s="81"/>
      <c r="I479" s="81"/>
      <c r="J479" s="81"/>
      <c r="K479" s="81"/>
      <c r="L479" s="81"/>
      <c r="M479" s="81"/>
      <c r="N479" s="81"/>
      <c r="O479" s="137"/>
      <c r="P479" s="138"/>
      <c r="Q479" s="138"/>
      <c r="R479" s="138"/>
      <c r="S479" s="138"/>
      <c r="T479" s="141"/>
      <c r="U479" s="141"/>
      <c r="V479" s="139"/>
      <c r="W479" s="139"/>
      <c r="X479" s="139"/>
      <c r="Y479" s="139"/>
      <c r="Z479" s="139"/>
      <c r="AA479" s="139"/>
      <c r="AB479" s="139"/>
      <c r="AC479" s="139"/>
      <c r="AD479" s="139"/>
      <c r="AE479" s="139"/>
      <c r="AF479" s="139"/>
      <c r="AG479" s="139"/>
      <c r="AH479" s="139"/>
      <c r="AI479" s="77"/>
      <c r="AJ479" s="78"/>
    </row>
    <row r="480" spans="1:36" ht="13">
      <c r="A480" s="79"/>
      <c r="B480" s="79"/>
      <c r="C480" s="79"/>
      <c r="D480" s="136"/>
      <c r="E480" s="80"/>
      <c r="F480" s="81"/>
      <c r="G480" s="81"/>
      <c r="H480" s="81"/>
      <c r="I480" s="81"/>
      <c r="J480" s="81"/>
      <c r="K480" s="81"/>
      <c r="L480" s="81"/>
      <c r="M480" s="81"/>
      <c r="N480" s="81"/>
      <c r="O480" s="137"/>
      <c r="P480" s="138"/>
      <c r="Q480" s="138"/>
      <c r="R480" s="138"/>
      <c r="S480" s="138"/>
      <c r="T480" s="141"/>
      <c r="U480" s="141"/>
      <c r="V480" s="139"/>
      <c r="W480" s="139"/>
      <c r="X480" s="139"/>
      <c r="Y480" s="139"/>
      <c r="Z480" s="139"/>
      <c r="AA480" s="139"/>
      <c r="AB480" s="139"/>
      <c r="AC480" s="139"/>
      <c r="AD480" s="139"/>
      <c r="AE480" s="139"/>
      <c r="AF480" s="139"/>
      <c r="AG480" s="139"/>
      <c r="AH480" s="139"/>
      <c r="AI480" s="77"/>
      <c r="AJ480" s="78"/>
    </row>
    <row r="481" spans="1:36" ht="13">
      <c r="A481" s="79"/>
      <c r="B481" s="79"/>
      <c r="C481" s="79"/>
      <c r="D481" s="136"/>
      <c r="E481" s="80"/>
      <c r="F481" s="81"/>
      <c r="G481" s="81"/>
      <c r="H481" s="81"/>
      <c r="I481" s="81"/>
      <c r="J481" s="81"/>
      <c r="K481" s="81"/>
      <c r="L481" s="81"/>
      <c r="M481" s="81"/>
      <c r="N481" s="81"/>
      <c r="O481" s="137"/>
      <c r="P481" s="138"/>
      <c r="Q481" s="138"/>
      <c r="R481" s="138"/>
      <c r="S481" s="138"/>
      <c r="T481" s="141"/>
      <c r="U481" s="141"/>
      <c r="V481" s="139"/>
      <c r="W481" s="139"/>
      <c r="X481" s="139"/>
      <c r="Y481" s="139"/>
      <c r="Z481" s="139"/>
      <c r="AA481" s="139"/>
      <c r="AB481" s="139"/>
      <c r="AC481" s="139"/>
      <c r="AD481" s="139"/>
      <c r="AE481" s="139"/>
      <c r="AF481" s="139"/>
      <c r="AG481" s="139"/>
      <c r="AH481" s="139"/>
      <c r="AI481" s="77"/>
      <c r="AJ481" s="78"/>
    </row>
    <row r="482" spans="1:36" ht="13">
      <c r="A482" s="79"/>
      <c r="B482" s="79"/>
      <c r="C482" s="79"/>
      <c r="D482" s="136"/>
      <c r="E482" s="80"/>
      <c r="F482" s="81"/>
      <c r="G482" s="81"/>
      <c r="H482" s="81"/>
      <c r="I482" s="81"/>
      <c r="J482" s="81"/>
      <c r="K482" s="81"/>
      <c r="L482" s="81"/>
      <c r="M482" s="81"/>
      <c r="N482" s="81"/>
      <c r="O482" s="137"/>
      <c r="P482" s="138"/>
      <c r="Q482" s="138"/>
      <c r="R482" s="138"/>
      <c r="S482" s="138"/>
      <c r="T482" s="141"/>
      <c r="U482" s="141"/>
      <c r="V482" s="139"/>
      <c r="W482" s="139"/>
      <c r="X482" s="139"/>
      <c r="Y482" s="139"/>
      <c r="Z482" s="139"/>
      <c r="AA482" s="139"/>
      <c r="AB482" s="139"/>
      <c r="AC482" s="139"/>
      <c r="AD482" s="139"/>
      <c r="AE482" s="139"/>
      <c r="AF482" s="139"/>
      <c r="AG482" s="139"/>
      <c r="AH482" s="139"/>
      <c r="AI482" s="77"/>
      <c r="AJ482" s="78"/>
    </row>
    <row r="483" spans="1:36" ht="13">
      <c r="A483" s="79"/>
      <c r="B483" s="79"/>
      <c r="C483" s="79"/>
      <c r="D483" s="136"/>
      <c r="E483" s="80"/>
      <c r="F483" s="81"/>
      <c r="G483" s="81"/>
      <c r="H483" s="81"/>
      <c r="I483" s="81"/>
      <c r="J483" s="81"/>
      <c r="K483" s="81"/>
      <c r="L483" s="81"/>
      <c r="M483" s="81"/>
      <c r="N483" s="81"/>
      <c r="O483" s="137"/>
      <c r="P483" s="138"/>
      <c r="Q483" s="138"/>
      <c r="R483" s="138"/>
      <c r="S483" s="138"/>
      <c r="T483" s="141"/>
      <c r="U483" s="141"/>
      <c r="V483" s="139"/>
      <c r="W483" s="139"/>
      <c r="X483" s="139"/>
      <c r="Y483" s="139"/>
      <c r="Z483" s="139"/>
      <c r="AA483" s="139"/>
      <c r="AB483" s="139"/>
      <c r="AC483" s="139"/>
      <c r="AD483" s="139"/>
      <c r="AE483" s="139"/>
      <c r="AF483" s="139"/>
      <c r="AG483" s="139"/>
      <c r="AH483" s="139"/>
      <c r="AI483" s="77"/>
      <c r="AJ483" s="78"/>
    </row>
    <row r="484" spans="1:36" ht="13">
      <c r="A484" s="79"/>
      <c r="B484" s="79"/>
      <c r="C484" s="79"/>
      <c r="D484" s="136"/>
      <c r="E484" s="80"/>
      <c r="F484" s="81"/>
      <c r="G484" s="81"/>
      <c r="H484" s="81"/>
      <c r="I484" s="81"/>
      <c r="J484" s="81"/>
      <c r="K484" s="81"/>
      <c r="L484" s="81"/>
      <c r="M484" s="81"/>
      <c r="N484" s="81"/>
      <c r="O484" s="137"/>
      <c r="P484" s="138"/>
      <c r="Q484" s="138"/>
      <c r="R484" s="138"/>
      <c r="S484" s="138"/>
      <c r="T484" s="141"/>
      <c r="U484" s="141"/>
      <c r="V484" s="139"/>
      <c r="W484" s="139"/>
      <c r="X484" s="139"/>
      <c r="Y484" s="139"/>
      <c r="Z484" s="139"/>
      <c r="AA484" s="139"/>
      <c r="AB484" s="139"/>
      <c r="AC484" s="139"/>
      <c r="AD484" s="139"/>
      <c r="AE484" s="139"/>
      <c r="AF484" s="139"/>
      <c r="AG484" s="139"/>
      <c r="AH484" s="139"/>
      <c r="AI484" s="77"/>
      <c r="AJ484" s="78"/>
    </row>
    <row r="485" spans="1:36" ht="13">
      <c r="A485" s="79"/>
      <c r="B485" s="79"/>
      <c r="C485" s="79"/>
      <c r="D485" s="136"/>
      <c r="E485" s="80"/>
      <c r="F485" s="81"/>
      <c r="G485" s="81"/>
      <c r="H485" s="81"/>
      <c r="I485" s="81"/>
      <c r="J485" s="81"/>
      <c r="K485" s="81"/>
      <c r="L485" s="81"/>
      <c r="M485" s="81"/>
      <c r="N485" s="81"/>
      <c r="O485" s="137"/>
      <c r="P485" s="138"/>
      <c r="Q485" s="138"/>
      <c r="R485" s="138"/>
      <c r="S485" s="138"/>
      <c r="T485" s="141"/>
      <c r="U485" s="141"/>
      <c r="V485" s="139"/>
      <c r="W485" s="139"/>
      <c r="X485" s="139"/>
      <c r="Y485" s="139"/>
      <c r="Z485" s="139"/>
      <c r="AA485" s="139"/>
      <c r="AB485" s="139"/>
      <c r="AC485" s="139"/>
      <c r="AD485" s="139"/>
      <c r="AE485" s="139"/>
      <c r="AF485" s="139"/>
      <c r="AG485" s="139"/>
      <c r="AH485" s="139"/>
      <c r="AI485" s="77"/>
      <c r="AJ485" s="78"/>
    </row>
    <row r="486" spans="1:36" ht="13">
      <c r="A486" s="79"/>
      <c r="B486" s="79"/>
      <c r="C486" s="79"/>
      <c r="D486" s="136"/>
      <c r="E486" s="80"/>
      <c r="F486" s="81"/>
      <c r="G486" s="81"/>
      <c r="H486" s="81"/>
      <c r="I486" s="81"/>
      <c r="J486" s="81"/>
      <c r="K486" s="81"/>
      <c r="L486" s="81"/>
      <c r="M486" s="81"/>
      <c r="N486" s="81"/>
      <c r="O486" s="137"/>
      <c r="P486" s="138"/>
      <c r="Q486" s="138"/>
      <c r="R486" s="138"/>
      <c r="S486" s="138"/>
      <c r="T486" s="141"/>
      <c r="U486" s="141"/>
      <c r="V486" s="139"/>
      <c r="W486" s="139"/>
      <c r="X486" s="139"/>
      <c r="Y486" s="139"/>
      <c r="Z486" s="139"/>
      <c r="AA486" s="139"/>
      <c r="AB486" s="139"/>
      <c r="AC486" s="139"/>
      <c r="AD486" s="139"/>
      <c r="AE486" s="139"/>
      <c r="AF486" s="139"/>
      <c r="AG486" s="139"/>
      <c r="AH486" s="139"/>
      <c r="AI486" s="77"/>
      <c r="AJ486" s="78"/>
    </row>
    <row r="487" spans="1:36" ht="13">
      <c r="A487" s="79"/>
      <c r="B487" s="79"/>
      <c r="C487" s="79"/>
      <c r="D487" s="136"/>
      <c r="E487" s="80"/>
      <c r="F487" s="81"/>
      <c r="G487" s="81"/>
      <c r="H487" s="81"/>
      <c r="I487" s="81"/>
      <c r="J487" s="81"/>
      <c r="K487" s="81"/>
      <c r="L487" s="81"/>
      <c r="M487" s="81"/>
      <c r="N487" s="81"/>
      <c r="O487" s="137"/>
      <c r="P487" s="138"/>
      <c r="Q487" s="138"/>
      <c r="R487" s="138"/>
      <c r="S487" s="138"/>
      <c r="T487" s="141"/>
      <c r="U487" s="141"/>
      <c r="V487" s="139"/>
      <c r="W487" s="139"/>
      <c r="X487" s="139"/>
      <c r="Y487" s="139"/>
      <c r="Z487" s="139"/>
      <c r="AA487" s="139"/>
      <c r="AB487" s="139"/>
      <c r="AC487" s="139"/>
      <c r="AD487" s="139"/>
      <c r="AE487" s="139"/>
      <c r="AF487" s="139"/>
      <c r="AG487" s="139"/>
      <c r="AH487" s="139"/>
      <c r="AI487" s="77"/>
      <c r="AJ487" s="78"/>
    </row>
    <row r="488" spans="1:36" ht="13">
      <c r="A488" s="79"/>
      <c r="B488" s="79"/>
      <c r="C488" s="79"/>
      <c r="D488" s="136"/>
      <c r="E488" s="80"/>
      <c r="F488" s="81"/>
      <c r="G488" s="81"/>
      <c r="H488" s="81"/>
      <c r="I488" s="81"/>
      <c r="J488" s="81"/>
      <c r="K488" s="81"/>
      <c r="L488" s="81"/>
      <c r="M488" s="81"/>
      <c r="N488" s="81"/>
      <c r="O488" s="137"/>
      <c r="P488" s="138"/>
      <c r="Q488" s="138"/>
      <c r="R488" s="138"/>
      <c r="S488" s="138"/>
      <c r="T488" s="141"/>
      <c r="U488" s="141"/>
      <c r="V488" s="139"/>
      <c r="W488" s="139"/>
      <c r="X488" s="139"/>
      <c r="Y488" s="139"/>
      <c r="Z488" s="139"/>
      <c r="AA488" s="139"/>
      <c r="AB488" s="139"/>
      <c r="AC488" s="139"/>
      <c r="AD488" s="139"/>
      <c r="AE488" s="139"/>
      <c r="AF488" s="139"/>
      <c r="AG488" s="139"/>
      <c r="AH488" s="139"/>
      <c r="AI488" s="77"/>
      <c r="AJ488" s="78"/>
    </row>
    <row r="489" spans="1:36" ht="13">
      <c r="A489" s="79"/>
      <c r="B489" s="79"/>
      <c r="C489" s="79"/>
      <c r="D489" s="136"/>
      <c r="E489" s="80"/>
      <c r="F489" s="81"/>
      <c r="G489" s="81"/>
      <c r="H489" s="81"/>
      <c r="I489" s="81"/>
      <c r="J489" s="81"/>
      <c r="K489" s="81"/>
      <c r="L489" s="81"/>
      <c r="M489" s="81"/>
      <c r="N489" s="81"/>
      <c r="O489" s="137"/>
      <c r="P489" s="138"/>
      <c r="Q489" s="138"/>
      <c r="R489" s="138"/>
      <c r="S489" s="138"/>
      <c r="T489" s="141"/>
      <c r="U489" s="141"/>
      <c r="V489" s="139"/>
      <c r="W489" s="139"/>
      <c r="X489" s="139"/>
      <c r="Y489" s="139"/>
      <c r="Z489" s="139"/>
      <c r="AA489" s="139"/>
      <c r="AB489" s="139"/>
      <c r="AC489" s="139"/>
      <c r="AD489" s="139"/>
      <c r="AE489" s="139"/>
      <c r="AF489" s="139"/>
      <c r="AG489" s="139"/>
      <c r="AH489" s="139"/>
      <c r="AI489" s="77"/>
      <c r="AJ489" s="78"/>
    </row>
    <row r="490" spans="1:36" ht="13">
      <c r="A490" s="79"/>
      <c r="B490" s="79"/>
      <c r="C490" s="79"/>
      <c r="D490" s="136"/>
      <c r="E490" s="80"/>
      <c r="F490" s="81"/>
      <c r="G490" s="81"/>
      <c r="H490" s="81"/>
      <c r="I490" s="81"/>
      <c r="J490" s="81"/>
      <c r="K490" s="81"/>
      <c r="L490" s="81"/>
      <c r="M490" s="81"/>
      <c r="N490" s="81"/>
      <c r="O490" s="137"/>
      <c r="P490" s="138"/>
      <c r="Q490" s="138"/>
      <c r="R490" s="138"/>
      <c r="S490" s="138"/>
      <c r="T490" s="141"/>
      <c r="U490" s="141"/>
      <c r="V490" s="139"/>
      <c r="W490" s="139"/>
      <c r="X490" s="139"/>
      <c r="Y490" s="139"/>
      <c r="Z490" s="139"/>
      <c r="AA490" s="139"/>
      <c r="AB490" s="139"/>
      <c r="AC490" s="139"/>
      <c r="AD490" s="139"/>
      <c r="AE490" s="139"/>
      <c r="AF490" s="139"/>
      <c r="AG490" s="139"/>
      <c r="AH490" s="139"/>
      <c r="AI490" s="77"/>
      <c r="AJ490" s="78"/>
    </row>
    <row r="491" spans="1:36" ht="13">
      <c r="A491" s="79"/>
      <c r="B491" s="79"/>
      <c r="C491" s="79"/>
      <c r="D491" s="136"/>
      <c r="E491" s="80"/>
      <c r="F491" s="81"/>
      <c r="G491" s="81"/>
      <c r="H491" s="81"/>
      <c r="I491" s="81"/>
      <c r="J491" s="81"/>
      <c r="K491" s="81"/>
      <c r="L491" s="81"/>
      <c r="M491" s="81"/>
      <c r="N491" s="81"/>
      <c r="O491" s="137"/>
      <c r="P491" s="138"/>
      <c r="Q491" s="138"/>
      <c r="R491" s="138"/>
      <c r="S491" s="138"/>
      <c r="T491" s="141"/>
      <c r="U491" s="141"/>
      <c r="V491" s="139"/>
      <c r="W491" s="139"/>
      <c r="X491" s="139"/>
      <c r="Y491" s="139"/>
      <c r="Z491" s="139"/>
      <c r="AA491" s="139"/>
      <c r="AB491" s="139"/>
      <c r="AC491" s="139"/>
      <c r="AD491" s="139"/>
      <c r="AE491" s="139"/>
      <c r="AF491" s="139"/>
      <c r="AG491" s="139"/>
      <c r="AH491" s="139"/>
      <c r="AI491" s="77"/>
      <c r="AJ491" s="78"/>
    </row>
    <row r="492" spans="1:36" ht="13">
      <c r="A492" s="79"/>
      <c r="B492" s="79"/>
      <c r="C492" s="79"/>
      <c r="D492" s="136"/>
      <c r="E492" s="80"/>
      <c r="F492" s="81"/>
      <c r="G492" s="81"/>
      <c r="H492" s="81"/>
      <c r="I492" s="81"/>
      <c r="J492" s="81"/>
      <c r="K492" s="81"/>
      <c r="L492" s="81"/>
      <c r="M492" s="81"/>
      <c r="N492" s="81"/>
      <c r="O492" s="137"/>
      <c r="P492" s="138"/>
      <c r="Q492" s="138"/>
      <c r="R492" s="138"/>
      <c r="S492" s="138"/>
      <c r="T492" s="141"/>
      <c r="U492" s="141"/>
      <c r="V492" s="139"/>
      <c r="W492" s="139"/>
      <c r="X492" s="139"/>
      <c r="Y492" s="139"/>
      <c r="Z492" s="139"/>
      <c r="AA492" s="139"/>
      <c r="AB492" s="139"/>
      <c r="AC492" s="139"/>
      <c r="AD492" s="139"/>
      <c r="AE492" s="139"/>
      <c r="AF492" s="139"/>
      <c r="AG492" s="139"/>
      <c r="AH492" s="139"/>
      <c r="AI492" s="77"/>
      <c r="AJ492" s="78"/>
    </row>
    <row r="493" spans="1:36" ht="13">
      <c r="A493" s="79"/>
      <c r="B493" s="79"/>
      <c r="C493" s="79"/>
      <c r="D493" s="136"/>
      <c r="E493" s="80"/>
      <c r="F493" s="81"/>
      <c r="G493" s="81"/>
      <c r="H493" s="81"/>
      <c r="I493" s="81"/>
      <c r="J493" s="81"/>
      <c r="K493" s="81"/>
      <c r="L493" s="81"/>
      <c r="M493" s="81"/>
      <c r="N493" s="81"/>
      <c r="O493" s="137"/>
      <c r="P493" s="138"/>
      <c r="Q493" s="138"/>
      <c r="R493" s="138"/>
      <c r="S493" s="138"/>
      <c r="T493" s="141"/>
      <c r="U493" s="141"/>
      <c r="V493" s="139"/>
      <c r="W493" s="139"/>
      <c r="X493" s="139"/>
      <c r="Y493" s="139"/>
      <c r="Z493" s="139"/>
      <c r="AA493" s="139"/>
      <c r="AB493" s="139"/>
      <c r="AC493" s="139"/>
      <c r="AD493" s="139"/>
      <c r="AE493" s="139"/>
      <c r="AF493" s="139"/>
      <c r="AG493" s="139"/>
      <c r="AH493" s="139"/>
      <c r="AI493" s="77"/>
      <c r="AJ493" s="78"/>
    </row>
    <row r="494" spans="1:36" ht="13">
      <c r="A494" s="79"/>
      <c r="B494" s="79"/>
      <c r="C494" s="79"/>
      <c r="D494" s="136"/>
      <c r="E494" s="80"/>
      <c r="F494" s="81"/>
      <c r="G494" s="81"/>
      <c r="H494" s="81"/>
      <c r="I494" s="81"/>
      <c r="J494" s="81"/>
      <c r="K494" s="81"/>
      <c r="L494" s="81"/>
      <c r="M494" s="81"/>
      <c r="N494" s="81"/>
      <c r="O494" s="137"/>
      <c r="P494" s="138"/>
      <c r="Q494" s="138"/>
      <c r="R494" s="138"/>
      <c r="S494" s="138"/>
      <c r="T494" s="141"/>
      <c r="U494" s="141"/>
      <c r="V494" s="139"/>
      <c r="W494" s="139"/>
      <c r="X494" s="139"/>
      <c r="Y494" s="139"/>
      <c r="Z494" s="139"/>
      <c r="AA494" s="139"/>
      <c r="AB494" s="139"/>
      <c r="AC494" s="139"/>
      <c r="AD494" s="139"/>
      <c r="AE494" s="139"/>
      <c r="AF494" s="139"/>
      <c r="AG494" s="139"/>
      <c r="AH494" s="139"/>
      <c r="AI494" s="77"/>
      <c r="AJ494" s="78"/>
    </row>
    <row r="495" spans="1:36" ht="13">
      <c r="A495" s="79"/>
      <c r="B495" s="79"/>
      <c r="C495" s="79"/>
      <c r="D495" s="136"/>
      <c r="E495" s="80"/>
      <c r="F495" s="81"/>
      <c r="G495" s="81"/>
      <c r="H495" s="81"/>
      <c r="I495" s="81"/>
      <c r="J495" s="81"/>
      <c r="K495" s="81"/>
      <c r="L495" s="81"/>
      <c r="M495" s="81"/>
      <c r="N495" s="81"/>
      <c r="O495" s="137"/>
      <c r="P495" s="138"/>
      <c r="Q495" s="138"/>
      <c r="R495" s="138"/>
      <c r="S495" s="138"/>
      <c r="T495" s="141"/>
      <c r="U495" s="141"/>
      <c r="V495" s="139"/>
      <c r="W495" s="139"/>
      <c r="X495" s="139"/>
      <c r="Y495" s="139"/>
      <c r="Z495" s="139"/>
      <c r="AA495" s="139"/>
      <c r="AB495" s="139"/>
      <c r="AC495" s="139"/>
      <c r="AD495" s="139"/>
      <c r="AE495" s="139"/>
      <c r="AF495" s="139"/>
      <c r="AG495" s="139"/>
      <c r="AH495" s="139"/>
      <c r="AI495" s="77"/>
      <c r="AJ495" s="78"/>
    </row>
    <row r="496" spans="1:36" ht="13">
      <c r="A496" s="79"/>
      <c r="B496" s="79"/>
      <c r="C496" s="79"/>
      <c r="D496" s="136"/>
      <c r="E496" s="80"/>
      <c r="F496" s="81"/>
      <c r="G496" s="81"/>
      <c r="H496" s="81"/>
      <c r="I496" s="81"/>
      <c r="J496" s="81"/>
      <c r="K496" s="81"/>
      <c r="L496" s="81"/>
      <c r="M496" s="81"/>
      <c r="N496" s="81"/>
      <c r="O496" s="137"/>
      <c r="P496" s="138"/>
      <c r="Q496" s="138"/>
      <c r="R496" s="138"/>
      <c r="S496" s="138"/>
      <c r="T496" s="141"/>
      <c r="U496" s="141"/>
      <c r="V496" s="139"/>
      <c r="W496" s="139"/>
      <c r="X496" s="139"/>
      <c r="Y496" s="139"/>
      <c r="Z496" s="139"/>
      <c r="AA496" s="139"/>
      <c r="AB496" s="139"/>
      <c r="AC496" s="139"/>
      <c r="AD496" s="139"/>
      <c r="AE496" s="139"/>
      <c r="AF496" s="139"/>
      <c r="AG496" s="139"/>
      <c r="AH496" s="139"/>
      <c r="AI496" s="77"/>
      <c r="AJ496" s="78"/>
    </row>
    <row r="497" spans="1:36" ht="13">
      <c r="A497" s="79"/>
      <c r="B497" s="79"/>
      <c r="C497" s="79"/>
      <c r="D497" s="136"/>
      <c r="E497" s="80"/>
      <c r="F497" s="81"/>
      <c r="G497" s="81"/>
      <c r="H497" s="81"/>
      <c r="I497" s="81"/>
      <c r="J497" s="81"/>
      <c r="K497" s="81"/>
      <c r="L497" s="81"/>
      <c r="M497" s="81"/>
      <c r="N497" s="81"/>
      <c r="O497" s="137"/>
      <c r="P497" s="138"/>
      <c r="Q497" s="138"/>
      <c r="R497" s="138"/>
      <c r="S497" s="138"/>
      <c r="T497" s="141"/>
      <c r="U497" s="141"/>
      <c r="V497" s="139"/>
      <c r="W497" s="139"/>
      <c r="X497" s="139"/>
      <c r="Y497" s="139"/>
      <c r="Z497" s="139"/>
      <c r="AA497" s="139"/>
      <c r="AB497" s="139"/>
      <c r="AC497" s="139"/>
      <c r="AD497" s="139"/>
      <c r="AE497" s="139"/>
      <c r="AF497" s="139"/>
      <c r="AG497" s="139"/>
      <c r="AH497" s="139"/>
      <c r="AI497" s="77"/>
      <c r="AJ497" s="78"/>
    </row>
    <row r="498" spans="1:36" ht="13">
      <c r="A498" s="79"/>
      <c r="B498" s="79"/>
      <c r="C498" s="79"/>
      <c r="D498" s="136"/>
      <c r="E498" s="80"/>
      <c r="F498" s="81"/>
      <c r="G498" s="81"/>
      <c r="H498" s="81"/>
      <c r="I498" s="81"/>
      <c r="J498" s="81"/>
      <c r="K498" s="81"/>
      <c r="L498" s="81"/>
      <c r="M498" s="81"/>
      <c r="N498" s="81"/>
      <c r="O498" s="137"/>
      <c r="P498" s="138"/>
      <c r="Q498" s="138"/>
      <c r="R498" s="138"/>
      <c r="S498" s="138"/>
      <c r="T498" s="141"/>
      <c r="U498" s="141"/>
      <c r="V498" s="139"/>
      <c r="W498" s="139"/>
      <c r="X498" s="139"/>
      <c r="Y498" s="139"/>
      <c r="Z498" s="139"/>
      <c r="AA498" s="139"/>
      <c r="AB498" s="139"/>
      <c r="AC498" s="139"/>
      <c r="AD498" s="139"/>
      <c r="AE498" s="139"/>
      <c r="AF498" s="139"/>
      <c r="AG498" s="139"/>
      <c r="AH498" s="139"/>
      <c r="AI498" s="77"/>
      <c r="AJ498" s="78"/>
    </row>
    <row r="499" spans="1:36" ht="13">
      <c r="A499" s="79"/>
      <c r="B499" s="79"/>
      <c r="C499" s="79"/>
      <c r="D499" s="136"/>
      <c r="E499" s="80"/>
      <c r="F499" s="81"/>
      <c r="G499" s="81"/>
      <c r="H499" s="81"/>
      <c r="I499" s="81"/>
      <c r="J499" s="81"/>
      <c r="K499" s="81"/>
      <c r="L499" s="81"/>
      <c r="M499" s="81"/>
      <c r="N499" s="81"/>
      <c r="O499" s="137"/>
      <c r="P499" s="138"/>
      <c r="Q499" s="138"/>
      <c r="R499" s="138"/>
      <c r="S499" s="138"/>
      <c r="T499" s="141"/>
      <c r="U499" s="141"/>
      <c r="V499" s="139"/>
      <c r="W499" s="139"/>
      <c r="X499" s="139"/>
      <c r="Y499" s="139"/>
      <c r="Z499" s="139"/>
      <c r="AA499" s="139"/>
      <c r="AB499" s="139"/>
      <c r="AC499" s="139"/>
      <c r="AD499" s="139"/>
      <c r="AE499" s="139"/>
      <c r="AF499" s="139"/>
      <c r="AG499" s="139"/>
      <c r="AH499" s="139"/>
      <c r="AI499" s="77"/>
      <c r="AJ499" s="78"/>
    </row>
    <row r="500" spans="1:36" ht="13">
      <c r="A500" s="79"/>
      <c r="B500" s="79"/>
      <c r="C500" s="79"/>
      <c r="D500" s="136"/>
      <c r="E500" s="80"/>
      <c r="F500" s="81"/>
      <c r="G500" s="81"/>
      <c r="H500" s="81"/>
      <c r="I500" s="81"/>
      <c r="J500" s="81"/>
      <c r="K500" s="81"/>
      <c r="L500" s="81"/>
      <c r="M500" s="81"/>
      <c r="N500" s="81"/>
      <c r="O500" s="137"/>
      <c r="P500" s="138"/>
      <c r="Q500" s="138"/>
      <c r="R500" s="138"/>
      <c r="S500" s="138"/>
      <c r="T500" s="141"/>
      <c r="U500" s="141"/>
      <c r="V500" s="139"/>
      <c r="W500" s="139"/>
      <c r="X500" s="139"/>
      <c r="Y500" s="139"/>
      <c r="Z500" s="139"/>
      <c r="AA500" s="139"/>
      <c r="AB500" s="139"/>
      <c r="AC500" s="139"/>
      <c r="AD500" s="139"/>
      <c r="AE500" s="139"/>
      <c r="AF500" s="139"/>
      <c r="AG500" s="139"/>
      <c r="AH500" s="139"/>
      <c r="AI500" s="77"/>
      <c r="AJ500" s="78"/>
    </row>
    <row r="501" spans="1:36" ht="13">
      <c r="A501" s="79"/>
      <c r="B501" s="79"/>
      <c r="C501" s="79"/>
      <c r="D501" s="136"/>
      <c r="E501" s="80"/>
      <c r="F501" s="81"/>
      <c r="G501" s="81"/>
      <c r="H501" s="81"/>
      <c r="I501" s="81"/>
      <c r="J501" s="81"/>
      <c r="K501" s="81"/>
      <c r="L501" s="81"/>
      <c r="M501" s="81"/>
      <c r="N501" s="81"/>
      <c r="O501" s="137"/>
      <c r="P501" s="138"/>
      <c r="Q501" s="138"/>
      <c r="R501" s="138"/>
      <c r="S501" s="138"/>
      <c r="T501" s="141"/>
      <c r="U501" s="141"/>
      <c r="V501" s="139"/>
      <c r="W501" s="139"/>
      <c r="X501" s="139"/>
      <c r="Y501" s="139"/>
      <c r="Z501" s="139"/>
      <c r="AA501" s="139"/>
      <c r="AB501" s="139"/>
      <c r="AC501" s="139"/>
      <c r="AD501" s="139"/>
      <c r="AE501" s="139"/>
      <c r="AF501" s="139"/>
      <c r="AG501" s="139"/>
      <c r="AH501" s="139"/>
      <c r="AI501" s="77"/>
      <c r="AJ501" s="78"/>
    </row>
    <row r="502" spans="1:36" ht="13">
      <c r="A502" s="79"/>
      <c r="B502" s="79"/>
      <c r="C502" s="79"/>
      <c r="D502" s="136"/>
      <c r="E502" s="80"/>
      <c r="F502" s="81"/>
      <c r="G502" s="81"/>
      <c r="H502" s="81"/>
      <c r="I502" s="81"/>
      <c r="J502" s="81"/>
      <c r="K502" s="81"/>
      <c r="L502" s="81"/>
      <c r="M502" s="81"/>
      <c r="N502" s="81"/>
      <c r="O502" s="137"/>
      <c r="P502" s="138"/>
      <c r="Q502" s="138"/>
      <c r="R502" s="138"/>
      <c r="S502" s="138"/>
      <c r="T502" s="141"/>
      <c r="U502" s="141"/>
      <c r="V502" s="139"/>
      <c r="W502" s="139"/>
      <c r="X502" s="139"/>
      <c r="Y502" s="139"/>
      <c r="Z502" s="139"/>
      <c r="AA502" s="139"/>
      <c r="AB502" s="139"/>
      <c r="AC502" s="139"/>
      <c r="AD502" s="139"/>
      <c r="AE502" s="139"/>
      <c r="AF502" s="139"/>
      <c r="AG502" s="139"/>
      <c r="AH502" s="139"/>
      <c r="AI502" s="77"/>
      <c r="AJ502" s="78"/>
    </row>
    <row r="503" spans="1:36" ht="13">
      <c r="A503" s="79"/>
      <c r="B503" s="79"/>
      <c r="C503" s="79"/>
      <c r="D503" s="136"/>
      <c r="E503" s="80"/>
      <c r="F503" s="81"/>
      <c r="G503" s="81"/>
      <c r="H503" s="81"/>
      <c r="I503" s="81"/>
      <c r="J503" s="81"/>
      <c r="K503" s="81"/>
      <c r="L503" s="81"/>
      <c r="M503" s="81"/>
      <c r="N503" s="81"/>
      <c r="O503" s="137"/>
      <c r="P503" s="138"/>
      <c r="Q503" s="138"/>
      <c r="R503" s="138"/>
      <c r="S503" s="138"/>
      <c r="T503" s="141"/>
      <c r="U503" s="141"/>
      <c r="V503" s="139"/>
      <c r="W503" s="139"/>
      <c r="X503" s="139"/>
      <c r="Y503" s="139"/>
      <c r="Z503" s="139"/>
      <c r="AA503" s="139"/>
      <c r="AB503" s="139"/>
      <c r="AC503" s="139"/>
      <c r="AD503" s="139"/>
      <c r="AE503" s="139"/>
      <c r="AF503" s="139"/>
      <c r="AG503" s="139"/>
      <c r="AH503" s="139"/>
      <c r="AI503" s="77"/>
      <c r="AJ503" s="78"/>
    </row>
    <row r="504" spans="1:36" ht="13">
      <c r="A504" s="79"/>
      <c r="B504" s="79"/>
      <c r="C504" s="79"/>
      <c r="D504" s="136"/>
      <c r="E504" s="80"/>
      <c r="F504" s="81"/>
      <c r="G504" s="81"/>
      <c r="H504" s="81"/>
      <c r="I504" s="81"/>
      <c r="J504" s="81"/>
      <c r="K504" s="81"/>
      <c r="L504" s="81"/>
      <c r="M504" s="81"/>
      <c r="N504" s="81"/>
      <c r="O504" s="137"/>
      <c r="P504" s="138"/>
      <c r="Q504" s="138"/>
      <c r="R504" s="138"/>
      <c r="S504" s="138"/>
      <c r="T504" s="141"/>
      <c r="U504" s="141"/>
      <c r="V504" s="139"/>
      <c r="W504" s="139"/>
      <c r="X504" s="139"/>
      <c r="Y504" s="139"/>
      <c r="Z504" s="139"/>
      <c r="AA504" s="139"/>
      <c r="AB504" s="139"/>
      <c r="AC504" s="139"/>
      <c r="AD504" s="139"/>
      <c r="AE504" s="139"/>
      <c r="AF504" s="139"/>
      <c r="AG504" s="139"/>
      <c r="AH504" s="139"/>
      <c r="AI504" s="77"/>
      <c r="AJ504" s="78"/>
    </row>
    <row r="505" spans="1:36" ht="13">
      <c r="A505" s="79"/>
      <c r="B505" s="79"/>
      <c r="C505" s="79"/>
      <c r="D505" s="136"/>
      <c r="E505" s="80"/>
      <c r="F505" s="81"/>
      <c r="G505" s="81"/>
      <c r="H505" s="81"/>
      <c r="I505" s="81"/>
      <c r="J505" s="81"/>
      <c r="K505" s="81"/>
      <c r="L505" s="81"/>
      <c r="M505" s="81"/>
      <c r="N505" s="81"/>
      <c r="O505" s="137"/>
      <c r="P505" s="138"/>
      <c r="Q505" s="138"/>
      <c r="R505" s="138"/>
      <c r="S505" s="138"/>
      <c r="T505" s="141"/>
      <c r="U505" s="141"/>
      <c r="V505" s="139"/>
      <c r="W505" s="139"/>
      <c r="X505" s="139"/>
      <c r="Y505" s="139"/>
      <c r="Z505" s="139"/>
      <c r="AA505" s="139"/>
      <c r="AB505" s="139"/>
      <c r="AC505" s="139"/>
      <c r="AD505" s="139"/>
      <c r="AE505" s="139"/>
      <c r="AF505" s="139"/>
      <c r="AG505" s="139"/>
      <c r="AH505" s="139"/>
      <c r="AI505" s="77"/>
      <c r="AJ505" s="78"/>
    </row>
    <row r="506" spans="1:36" ht="13">
      <c r="A506" s="79"/>
      <c r="B506" s="79"/>
      <c r="C506" s="79"/>
      <c r="D506" s="136"/>
      <c r="E506" s="80"/>
      <c r="F506" s="81"/>
      <c r="G506" s="81"/>
      <c r="H506" s="81"/>
      <c r="I506" s="81"/>
      <c r="J506" s="81"/>
      <c r="K506" s="81"/>
      <c r="L506" s="81"/>
      <c r="M506" s="81"/>
      <c r="N506" s="81"/>
      <c r="O506" s="137"/>
      <c r="P506" s="138"/>
      <c r="Q506" s="138"/>
      <c r="R506" s="138"/>
      <c r="S506" s="138"/>
      <c r="T506" s="141"/>
      <c r="U506" s="141"/>
      <c r="V506" s="139"/>
      <c r="W506" s="139"/>
      <c r="X506" s="139"/>
      <c r="Y506" s="139"/>
      <c r="Z506" s="139"/>
      <c r="AA506" s="139"/>
      <c r="AB506" s="139"/>
      <c r="AC506" s="139"/>
      <c r="AD506" s="139"/>
      <c r="AE506" s="139"/>
      <c r="AF506" s="139"/>
      <c r="AG506" s="139"/>
      <c r="AH506" s="139"/>
      <c r="AI506" s="77"/>
      <c r="AJ506" s="78"/>
    </row>
    <row r="507" spans="1:36" ht="13">
      <c r="A507" s="79"/>
      <c r="B507" s="79"/>
      <c r="C507" s="79"/>
      <c r="D507" s="136"/>
      <c r="E507" s="80"/>
      <c r="F507" s="81"/>
      <c r="G507" s="81"/>
      <c r="H507" s="81"/>
      <c r="I507" s="81"/>
      <c r="J507" s="81"/>
      <c r="K507" s="81"/>
      <c r="L507" s="81"/>
      <c r="M507" s="81"/>
      <c r="N507" s="81"/>
      <c r="O507" s="137"/>
      <c r="P507" s="138"/>
      <c r="Q507" s="138"/>
      <c r="R507" s="138"/>
      <c r="S507" s="138"/>
      <c r="T507" s="141"/>
      <c r="U507" s="141"/>
      <c r="V507" s="139"/>
      <c r="W507" s="139"/>
      <c r="X507" s="139"/>
      <c r="Y507" s="139"/>
      <c r="Z507" s="139"/>
      <c r="AA507" s="139"/>
      <c r="AB507" s="139"/>
      <c r="AC507" s="139"/>
      <c r="AD507" s="139"/>
      <c r="AE507" s="139"/>
      <c r="AF507" s="139"/>
      <c r="AG507" s="139"/>
      <c r="AH507" s="139"/>
      <c r="AI507" s="77"/>
      <c r="AJ507" s="78"/>
    </row>
    <row r="508" spans="1:36" ht="13">
      <c r="A508" s="79"/>
      <c r="B508" s="79"/>
      <c r="C508" s="79"/>
      <c r="D508" s="136"/>
      <c r="E508" s="80"/>
      <c r="F508" s="81"/>
      <c r="G508" s="81"/>
      <c r="H508" s="81"/>
      <c r="I508" s="81"/>
      <c r="J508" s="81"/>
      <c r="K508" s="81"/>
      <c r="L508" s="81"/>
      <c r="M508" s="81"/>
      <c r="N508" s="81"/>
      <c r="O508" s="137"/>
      <c r="P508" s="138"/>
      <c r="Q508" s="138"/>
      <c r="R508" s="138"/>
      <c r="S508" s="138"/>
      <c r="T508" s="141"/>
      <c r="U508" s="141"/>
      <c r="V508" s="139"/>
      <c r="W508" s="139"/>
      <c r="X508" s="139"/>
      <c r="Y508" s="139"/>
      <c r="Z508" s="139"/>
      <c r="AA508" s="139"/>
      <c r="AB508" s="139"/>
      <c r="AC508" s="139"/>
      <c r="AD508" s="139"/>
      <c r="AE508" s="139"/>
      <c r="AF508" s="139"/>
      <c r="AG508" s="139"/>
      <c r="AH508" s="139"/>
      <c r="AI508" s="77"/>
      <c r="AJ508" s="78"/>
    </row>
    <row r="509" spans="1:36" ht="13">
      <c r="A509" s="79"/>
      <c r="B509" s="79"/>
      <c r="C509" s="79"/>
      <c r="D509" s="136"/>
      <c r="E509" s="80"/>
      <c r="F509" s="81"/>
      <c r="G509" s="81"/>
      <c r="H509" s="81"/>
      <c r="I509" s="81"/>
      <c r="J509" s="81"/>
      <c r="K509" s="81"/>
      <c r="L509" s="81"/>
      <c r="M509" s="81"/>
      <c r="N509" s="81"/>
      <c r="O509" s="137"/>
      <c r="P509" s="138"/>
      <c r="Q509" s="138"/>
      <c r="R509" s="138"/>
      <c r="S509" s="138"/>
      <c r="T509" s="141"/>
      <c r="U509" s="141"/>
      <c r="V509" s="139"/>
      <c r="W509" s="139"/>
      <c r="X509" s="139"/>
      <c r="Y509" s="139"/>
      <c r="Z509" s="139"/>
      <c r="AA509" s="139"/>
      <c r="AB509" s="139"/>
      <c r="AC509" s="139"/>
      <c r="AD509" s="139"/>
      <c r="AE509" s="139"/>
      <c r="AF509" s="139"/>
      <c r="AG509" s="139"/>
      <c r="AH509" s="139"/>
      <c r="AI509" s="77"/>
      <c r="AJ509" s="78"/>
    </row>
    <row r="510" spans="1:36" ht="13">
      <c r="A510" s="79"/>
      <c r="B510" s="79"/>
      <c r="C510" s="79"/>
      <c r="D510" s="136"/>
      <c r="E510" s="80"/>
      <c r="F510" s="81"/>
      <c r="G510" s="81"/>
      <c r="H510" s="81"/>
      <c r="I510" s="81"/>
      <c r="J510" s="81"/>
      <c r="K510" s="81"/>
      <c r="L510" s="81"/>
      <c r="M510" s="81"/>
      <c r="N510" s="81"/>
      <c r="O510" s="137"/>
      <c r="P510" s="138"/>
      <c r="Q510" s="138"/>
      <c r="R510" s="138"/>
      <c r="S510" s="138"/>
      <c r="T510" s="141"/>
      <c r="U510" s="141"/>
      <c r="V510" s="139"/>
      <c r="W510" s="139"/>
      <c r="X510" s="139"/>
      <c r="Y510" s="139"/>
      <c r="Z510" s="139"/>
      <c r="AA510" s="139"/>
      <c r="AB510" s="139"/>
      <c r="AC510" s="139"/>
      <c r="AD510" s="139"/>
      <c r="AE510" s="139"/>
      <c r="AF510" s="139"/>
      <c r="AG510" s="139"/>
      <c r="AH510" s="139"/>
      <c r="AI510" s="77"/>
      <c r="AJ510" s="78"/>
    </row>
    <row r="511" spans="1:36" ht="13">
      <c r="A511" s="79"/>
      <c r="B511" s="79"/>
      <c r="C511" s="79"/>
      <c r="D511" s="136"/>
      <c r="E511" s="80"/>
      <c r="F511" s="81"/>
      <c r="G511" s="81"/>
      <c r="H511" s="81"/>
      <c r="I511" s="81"/>
      <c r="J511" s="81"/>
      <c r="K511" s="81"/>
      <c r="L511" s="81"/>
      <c r="M511" s="81"/>
      <c r="N511" s="81"/>
      <c r="O511" s="137"/>
      <c r="P511" s="138"/>
      <c r="Q511" s="138"/>
      <c r="R511" s="138"/>
      <c r="S511" s="138"/>
      <c r="T511" s="141"/>
      <c r="U511" s="141"/>
      <c r="V511" s="139"/>
      <c r="W511" s="139"/>
      <c r="X511" s="139"/>
      <c r="Y511" s="139"/>
      <c r="Z511" s="139"/>
      <c r="AA511" s="139"/>
      <c r="AB511" s="139"/>
      <c r="AC511" s="139"/>
      <c r="AD511" s="139"/>
      <c r="AE511" s="139"/>
      <c r="AF511" s="139"/>
      <c r="AG511" s="139"/>
      <c r="AH511" s="139"/>
      <c r="AI511" s="77"/>
      <c r="AJ511" s="78"/>
    </row>
    <row r="512" spans="1:36" ht="13">
      <c r="A512" s="79"/>
      <c r="B512" s="79"/>
      <c r="C512" s="79"/>
      <c r="D512" s="136"/>
      <c r="E512" s="80"/>
      <c r="F512" s="81"/>
      <c r="G512" s="81"/>
      <c r="H512" s="81"/>
      <c r="I512" s="81"/>
      <c r="J512" s="81"/>
      <c r="K512" s="81"/>
      <c r="L512" s="81"/>
      <c r="M512" s="81"/>
      <c r="N512" s="81"/>
      <c r="O512" s="137"/>
      <c r="P512" s="138"/>
      <c r="Q512" s="138"/>
      <c r="R512" s="138"/>
      <c r="S512" s="138"/>
      <c r="T512" s="141"/>
      <c r="U512" s="141"/>
      <c r="V512" s="139"/>
      <c r="W512" s="139"/>
      <c r="X512" s="139"/>
      <c r="Y512" s="139"/>
      <c r="Z512" s="139"/>
      <c r="AA512" s="139"/>
      <c r="AB512" s="139"/>
      <c r="AC512" s="139"/>
      <c r="AD512" s="139"/>
      <c r="AE512" s="139"/>
      <c r="AF512" s="139"/>
      <c r="AG512" s="139"/>
      <c r="AH512" s="139"/>
      <c r="AI512" s="77"/>
      <c r="AJ512" s="78"/>
    </row>
    <row r="513" spans="1:36" ht="13">
      <c r="A513" s="79"/>
      <c r="B513" s="79"/>
      <c r="C513" s="79"/>
      <c r="D513" s="136"/>
      <c r="E513" s="80"/>
      <c r="F513" s="81"/>
      <c r="G513" s="81"/>
      <c r="H513" s="81"/>
      <c r="I513" s="81"/>
      <c r="J513" s="81"/>
      <c r="K513" s="81"/>
      <c r="L513" s="81"/>
      <c r="M513" s="81"/>
      <c r="N513" s="81"/>
      <c r="O513" s="137"/>
      <c r="P513" s="138"/>
      <c r="Q513" s="138"/>
      <c r="R513" s="138"/>
      <c r="S513" s="138"/>
      <c r="T513" s="141"/>
      <c r="U513" s="141"/>
      <c r="V513" s="139"/>
      <c r="W513" s="139"/>
      <c r="X513" s="139"/>
      <c r="Y513" s="139"/>
      <c r="Z513" s="139"/>
      <c r="AA513" s="139"/>
      <c r="AB513" s="139"/>
      <c r="AC513" s="139"/>
      <c r="AD513" s="139"/>
      <c r="AE513" s="139"/>
      <c r="AF513" s="139"/>
      <c r="AG513" s="139"/>
      <c r="AH513" s="139"/>
      <c r="AI513" s="77"/>
      <c r="AJ513" s="78"/>
    </row>
    <row r="514" spans="1:36" ht="13">
      <c r="A514" s="79"/>
      <c r="B514" s="79"/>
      <c r="C514" s="79"/>
      <c r="D514" s="136"/>
      <c r="E514" s="80"/>
      <c r="F514" s="81"/>
      <c r="G514" s="81"/>
      <c r="H514" s="81"/>
      <c r="I514" s="81"/>
      <c r="J514" s="81"/>
      <c r="K514" s="81"/>
      <c r="L514" s="81"/>
      <c r="M514" s="81"/>
      <c r="N514" s="81"/>
      <c r="O514" s="137"/>
      <c r="P514" s="138"/>
      <c r="Q514" s="138"/>
      <c r="R514" s="138"/>
      <c r="S514" s="138"/>
      <c r="T514" s="141"/>
      <c r="U514" s="141"/>
      <c r="V514" s="139"/>
      <c r="W514" s="139"/>
      <c r="X514" s="139"/>
      <c r="Y514" s="139"/>
      <c r="Z514" s="139"/>
      <c r="AA514" s="139"/>
      <c r="AB514" s="139"/>
      <c r="AC514" s="139"/>
      <c r="AD514" s="139"/>
      <c r="AE514" s="139"/>
      <c r="AF514" s="139"/>
      <c r="AG514" s="139"/>
      <c r="AH514" s="139"/>
      <c r="AI514" s="77"/>
      <c r="AJ514" s="78"/>
    </row>
    <row r="515" spans="1:36" ht="13">
      <c r="A515" s="79"/>
      <c r="B515" s="79"/>
      <c r="C515" s="79"/>
      <c r="D515" s="136"/>
      <c r="E515" s="80"/>
      <c r="F515" s="81"/>
      <c r="G515" s="81"/>
      <c r="H515" s="81"/>
      <c r="I515" s="81"/>
      <c r="J515" s="81"/>
      <c r="K515" s="81"/>
      <c r="L515" s="81"/>
      <c r="M515" s="81"/>
      <c r="N515" s="81"/>
      <c r="O515" s="137"/>
      <c r="P515" s="138"/>
      <c r="Q515" s="138"/>
      <c r="R515" s="138"/>
      <c r="S515" s="138"/>
      <c r="T515" s="141"/>
      <c r="U515" s="141"/>
      <c r="V515" s="139"/>
      <c r="W515" s="139"/>
      <c r="X515" s="139"/>
      <c r="Y515" s="139"/>
      <c r="Z515" s="139"/>
      <c r="AA515" s="139"/>
      <c r="AB515" s="139"/>
      <c r="AC515" s="139"/>
      <c r="AD515" s="139"/>
      <c r="AE515" s="139"/>
      <c r="AF515" s="139"/>
      <c r="AG515" s="139"/>
      <c r="AH515" s="139"/>
      <c r="AI515" s="77"/>
      <c r="AJ515" s="78"/>
    </row>
    <row r="516" spans="1:36" ht="13">
      <c r="A516" s="79"/>
      <c r="B516" s="79"/>
      <c r="C516" s="79"/>
      <c r="D516" s="136"/>
      <c r="E516" s="80"/>
      <c r="F516" s="81"/>
      <c r="G516" s="81"/>
      <c r="H516" s="81"/>
      <c r="I516" s="81"/>
      <c r="J516" s="81"/>
      <c r="K516" s="81"/>
      <c r="L516" s="81"/>
      <c r="M516" s="81"/>
      <c r="N516" s="81"/>
      <c r="O516" s="137"/>
      <c r="P516" s="138"/>
      <c r="Q516" s="138"/>
      <c r="R516" s="138"/>
      <c r="S516" s="138"/>
      <c r="T516" s="141"/>
      <c r="U516" s="141"/>
      <c r="V516" s="139"/>
      <c r="W516" s="139"/>
      <c r="X516" s="139"/>
      <c r="Y516" s="139"/>
      <c r="Z516" s="139"/>
      <c r="AA516" s="139"/>
      <c r="AB516" s="139"/>
      <c r="AC516" s="139"/>
      <c r="AD516" s="139"/>
      <c r="AE516" s="139"/>
      <c r="AF516" s="139"/>
      <c r="AG516" s="139"/>
      <c r="AH516" s="139"/>
      <c r="AI516" s="77"/>
      <c r="AJ516" s="78"/>
    </row>
    <row r="517" spans="1:36" ht="13">
      <c r="A517" s="79"/>
      <c r="B517" s="79"/>
      <c r="C517" s="79"/>
      <c r="D517" s="136"/>
      <c r="E517" s="80"/>
      <c r="F517" s="81"/>
      <c r="G517" s="81"/>
      <c r="H517" s="81"/>
      <c r="I517" s="81"/>
      <c r="J517" s="81"/>
      <c r="K517" s="81"/>
      <c r="L517" s="81"/>
      <c r="M517" s="81"/>
      <c r="N517" s="81"/>
      <c r="O517" s="137"/>
      <c r="P517" s="138"/>
      <c r="Q517" s="138"/>
      <c r="R517" s="138"/>
      <c r="S517" s="138"/>
      <c r="T517" s="141"/>
      <c r="U517" s="141"/>
      <c r="V517" s="139"/>
      <c r="W517" s="139"/>
      <c r="X517" s="139"/>
      <c r="Y517" s="139"/>
      <c r="Z517" s="139"/>
      <c r="AA517" s="139"/>
      <c r="AB517" s="139"/>
      <c r="AC517" s="139"/>
      <c r="AD517" s="139"/>
      <c r="AE517" s="139"/>
      <c r="AF517" s="139"/>
      <c r="AG517" s="139"/>
      <c r="AH517" s="139"/>
      <c r="AI517" s="77"/>
      <c r="AJ517" s="78"/>
    </row>
    <row r="518" spans="1:36" ht="13">
      <c r="A518" s="79"/>
      <c r="B518" s="79"/>
      <c r="C518" s="79"/>
      <c r="D518" s="136"/>
      <c r="E518" s="80"/>
      <c r="F518" s="81"/>
      <c r="G518" s="81"/>
      <c r="H518" s="81"/>
      <c r="I518" s="81"/>
      <c r="J518" s="81"/>
      <c r="K518" s="81"/>
      <c r="L518" s="81"/>
      <c r="M518" s="81"/>
      <c r="N518" s="81"/>
      <c r="O518" s="137"/>
      <c r="P518" s="138"/>
      <c r="Q518" s="138"/>
      <c r="R518" s="138"/>
      <c r="S518" s="138"/>
      <c r="T518" s="141"/>
      <c r="U518" s="141"/>
      <c r="V518" s="139"/>
      <c r="W518" s="139"/>
      <c r="X518" s="139"/>
      <c r="Y518" s="139"/>
      <c r="Z518" s="139"/>
      <c r="AA518" s="139"/>
      <c r="AB518" s="139"/>
      <c r="AC518" s="139"/>
      <c r="AD518" s="139"/>
      <c r="AE518" s="139"/>
      <c r="AF518" s="139"/>
      <c r="AG518" s="139"/>
      <c r="AH518" s="139"/>
      <c r="AI518" s="77"/>
      <c r="AJ518" s="78"/>
    </row>
    <row r="519" spans="1:36" ht="13">
      <c r="A519" s="79"/>
      <c r="B519" s="79"/>
      <c r="C519" s="79"/>
      <c r="D519" s="136"/>
      <c r="E519" s="80"/>
      <c r="F519" s="81"/>
      <c r="G519" s="81"/>
      <c r="H519" s="81"/>
      <c r="I519" s="81"/>
      <c r="J519" s="81"/>
      <c r="K519" s="81"/>
      <c r="L519" s="81"/>
      <c r="M519" s="81"/>
      <c r="N519" s="81"/>
      <c r="O519" s="137"/>
      <c r="P519" s="138"/>
      <c r="Q519" s="138"/>
      <c r="R519" s="138"/>
      <c r="S519" s="138"/>
      <c r="T519" s="141"/>
      <c r="U519" s="141"/>
      <c r="V519" s="139"/>
      <c r="W519" s="139"/>
      <c r="X519" s="139"/>
      <c r="Y519" s="139"/>
      <c r="Z519" s="139"/>
      <c r="AA519" s="139"/>
      <c r="AB519" s="139"/>
      <c r="AC519" s="139"/>
      <c r="AD519" s="139"/>
      <c r="AE519" s="139"/>
      <c r="AF519" s="139"/>
      <c r="AG519" s="139"/>
      <c r="AH519" s="139"/>
      <c r="AI519" s="77"/>
      <c r="AJ519" s="78"/>
    </row>
    <row r="520" spans="1:36" ht="13">
      <c r="A520" s="79"/>
      <c r="B520" s="79"/>
      <c r="C520" s="79"/>
      <c r="D520" s="136"/>
      <c r="E520" s="80"/>
      <c r="F520" s="81"/>
      <c r="G520" s="81"/>
      <c r="H520" s="81"/>
      <c r="I520" s="81"/>
      <c r="J520" s="81"/>
      <c r="K520" s="81"/>
      <c r="L520" s="81"/>
      <c r="M520" s="81"/>
      <c r="N520" s="81"/>
      <c r="O520" s="137"/>
      <c r="P520" s="138"/>
      <c r="Q520" s="138"/>
      <c r="R520" s="138"/>
      <c r="S520" s="138"/>
      <c r="T520" s="141"/>
      <c r="U520" s="141"/>
      <c r="V520" s="139"/>
      <c r="W520" s="139"/>
      <c r="X520" s="139"/>
      <c r="Y520" s="139"/>
      <c r="Z520" s="139"/>
      <c r="AA520" s="139"/>
      <c r="AB520" s="139"/>
      <c r="AC520" s="139"/>
      <c r="AD520" s="139"/>
      <c r="AE520" s="139"/>
      <c r="AF520" s="139"/>
      <c r="AG520" s="139"/>
      <c r="AH520" s="139"/>
      <c r="AI520" s="77"/>
      <c r="AJ520" s="78"/>
    </row>
    <row r="521" spans="1:36" ht="13">
      <c r="A521" s="79"/>
      <c r="B521" s="79"/>
      <c r="C521" s="79"/>
      <c r="D521" s="136"/>
      <c r="E521" s="80"/>
      <c r="F521" s="81"/>
      <c r="G521" s="81"/>
      <c r="H521" s="81"/>
      <c r="I521" s="81"/>
      <c r="J521" s="81"/>
      <c r="K521" s="81"/>
      <c r="L521" s="81"/>
      <c r="M521" s="81"/>
      <c r="N521" s="81"/>
      <c r="O521" s="137"/>
      <c r="P521" s="138"/>
      <c r="Q521" s="138"/>
      <c r="R521" s="138"/>
      <c r="S521" s="138"/>
      <c r="T521" s="141"/>
      <c r="U521" s="141"/>
      <c r="V521" s="139"/>
      <c r="W521" s="139"/>
      <c r="X521" s="139"/>
      <c r="Y521" s="139"/>
      <c r="Z521" s="139"/>
      <c r="AA521" s="139"/>
      <c r="AB521" s="139"/>
      <c r="AC521" s="139"/>
      <c r="AD521" s="139"/>
      <c r="AE521" s="139"/>
      <c r="AF521" s="139"/>
      <c r="AG521" s="139"/>
      <c r="AH521" s="139"/>
      <c r="AI521" s="77"/>
      <c r="AJ521" s="78"/>
    </row>
    <row r="522" spans="1:36" ht="13">
      <c r="A522" s="79"/>
      <c r="B522" s="79"/>
      <c r="C522" s="79"/>
      <c r="D522" s="136"/>
      <c r="E522" s="80"/>
      <c r="F522" s="81"/>
      <c r="G522" s="81"/>
      <c r="H522" s="81"/>
      <c r="I522" s="81"/>
      <c r="J522" s="81"/>
      <c r="K522" s="81"/>
      <c r="L522" s="81"/>
      <c r="M522" s="81"/>
      <c r="N522" s="81"/>
      <c r="O522" s="137"/>
      <c r="P522" s="138"/>
      <c r="Q522" s="138"/>
      <c r="R522" s="138"/>
      <c r="S522" s="138"/>
      <c r="T522" s="141"/>
      <c r="U522" s="141"/>
      <c r="V522" s="139"/>
      <c r="W522" s="139"/>
      <c r="X522" s="139"/>
      <c r="Y522" s="139"/>
      <c r="Z522" s="139"/>
      <c r="AA522" s="139"/>
      <c r="AB522" s="139"/>
      <c r="AC522" s="139"/>
      <c r="AD522" s="139"/>
      <c r="AE522" s="139"/>
      <c r="AF522" s="139"/>
      <c r="AG522" s="139"/>
      <c r="AH522" s="139"/>
      <c r="AI522" s="77"/>
      <c r="AJ522" s="78"/>
    </row>
    <row r="523" spans="1:36" ht="13">
      <c r="A523" s="79"/>
      <c r="B523" s="79"/>
      <c r="C523" s="79"/>
      <c r="D523" s="136"/>
      <c r="E523" s="80"/>
      <c r="F523" s="81"/>
      <c r="G523" s="81"/>
      <c r="H523" s="81"/>
      <c r="I523" s="81"/>
      <c r="J523" s="81"/>
      <c r="K523" s="81"/>
      <c r="L523" s="81"/>
      <c r="M523" s="81"/>
      <c r="N523" s="81"/>
      <c r="O523" s="137"/>
      <c r="P523" s="138"/>
      <c r="Q523" s="138"/>
      <c r="R523" s="138"/>
      <c r="S523" s="138"/>
      <c r="T523" s="141"/>
      <c r="U523" s="141"/>
      <c r="V523" s="139"/>
      <c r="W523" s="139"/>
      <c r="X523" s="139"/>
      <c r="Y523" s="139"/>
      <c r="Z523" s="139"/>
      <c r="AA523" s="139"/>
      <c r="AB523" s="139"/>
      <c r="AC523" s="139"/>
      <c r="AD523" s="139"/>
      <c r="AE523" s="139"/>
      <c r="AF523" s="139"/>
      <c r="AG523" s="139"/>
      <c r="AH523" s="139"/>
      <c r="AI523" s="77"/>
      <c r="AJ523" s="78"/>
    </row>
    <row r="524" spans="1:36" ht="13">
      <c r="A524" s="79"/>
      <c r="B524" s="79"/>
      <c r="C524" s="79"/>
      <c r="D524" s="136"/>
      <c r="E524" s="80"/>
      <c r="F524" s="81"/>
      <c r="G524" s="81"/>
      <c r="H524" s="81"/>
      <c r="I524" s="81"/>
      <c r="J524" s="81"/>
      <c r="K524" s="81"/>
      <c r="L524" s="81"/>
      <c r="M524" s="81"/>
      <c r="N524" s="81"/>
      <c r="O524" s="137"/>
      <c r="P524" s="138"/>
      <c r="Q524" s="138"/>
      <c r="R524" s="138"/>
      <c r="S524" s="138"/>
      <c r="T524" s="141"/>
      <c r="U524" s="141"/>
      <c r="V524" s="139"/>
      <c r="W524" s="139"/>
      <c r="X524" s="139"/>
      <c r="Y524" s="139"/>
      <c r="Z524" s="139"/>
      <c r="AA524" s="139"/>
      <c r="AB524" s="139"/>
      <c r="AC524" s="139"/>
      <c r="AD524" s="139"/>
      <c r="AE524" s="139"/>
      <c r="AF524" s="139"/>
      <c r="AG524" s="139"/>
      <c r="AH524" s="139"/>
      <c r="AI524" s="77"/>
      <c r="AJ524" s="78"/>
    </row>
    <row r="525" spans="1:36" ht="13">
      <c r="A525" s="79"/>
      <c r="B525" s="79"/>
      <c r="C525" s="79"/>
      <c r="D525" s="136"/>
      <c r="E525" s="80"/>
      <c r="F525" s="81"/>
      <c r="G525" s="81"/>
      <c r="H525" s="81"/>
      <c r="I525" s="81"/>
      <c r="J525" s="81"/>
      <c r="K525" s="81"/>
      <c r="L525" s="81"/>
      <c r="M525" s="81"/>
      <c r="N525" s="81"/>
      <c r="O525" s="137"/>
      <c r="P525" s="138"/>
      <c r="Q525" s="138"/>
      <c r="R525" s="138"/>
      <c r="S525" s="138"/>
      <c r="T525" s="141"/>
      <c r="U525" s="141"/>
      <c r="V525" s="139"/>
      <c r="W525" s="139"/>
      <c r="X525" s="139"/>
      <c r="Y525" s="139"/>
      <c r="Z525" s="139"/>
      <c r="AA525" s="139"/>
      <c r="AB525" s="139"/>
      <c r="AC525" s="139"/>
      <c r="AD525" s="139"/>
      <c r="AE525" s="139"/>
      <c r="AF525" s="139"/>
      <c r="AG525" s="139"/>
      <c r="AH525" s="139"/>
      <c r="AI525" s="77"/>
      <c r="AJ525" s="78"/>
    </row>
    <row r="526" spans="1:36" ht="13">
      <c r="A526" s="79"/>
      <c r="B526" s="79"/>
      <c r="C526" s="79"/>
      <c r="D526" s="136"/>
      <c r="E526" s="80"/>
      <c r="F526" s="81"/>
      <c r="G526" s="81"/>
      <c r="H526" s="81"/>
      <c r="I526" s="81"/>
      <c r="J526" s="81"/>
      <c r="K526" s="81"/>
      <c r="L526" s="81"/>
      <c r="M526" s="81"/>
      <c r="N526" s="81"/>
      <c r="O526" s="137"/>
      <c r="P526" s="138"/>
      <c r="Q526" s="138"/>
      <c r="R526" s="138"/>
      <c r="S526" s="138"/>
      <c r="T526" s="141"/>
      <c r="U526" s="141"/>
      <c r="V526" s="139"/>
      <c r="W526" s="139"/>
      <c r="X526" s="139"/>
      <c r="Y526" s="139"/>
      <c r="Z526" s="139"/>
      <c r="AA526" s="139"/>
      <c r="AB526" s="139"/>
      <c r="AC526" s="139"/>
      <c r="AD526" s="139"/>
      <c r="AE526" s="139"/>
      <c r="AF526" s="139"/>
      <c r="AG526" s="139"/>
      <c r="AH526" s="139"/>
      <c r="AI526" s="77"/>
      <c r="AJ526" s="78"/>
    </row>
    <row r="527" spans="1:36" ht="13">
      <c r="A527" s="79"/>
      <c r="B527" s="79"/>
      <c r="C527" s="79"/>
      <c r="D527" s="136"/>
      <c r="E527" s="80"/>
      <c r="F527" s="81"/>
      <c r="G527" s="81"/>
      <c r="H527" s="81"/>
      <c r="I527" s="81"/>
      <c r="J527" s="81"/>
      <c r="K527" s="81"/>
      <c r="L527" s="81"/>
      <c r="M527" s="81"/>
      <c r="N527" s="81"/>
      <c r="O527" s="137"/>
      <c r="P527" s="138"/>
      <c r="Q527" s="138"/>
      <c r="R527" s="138"/>
      <c r="S527" s="138"/>
      <c r="T527" s="141"/>
      <c r="U527" s="141"/>
      <c r="V527" s="139"/>
      <c r="W527" s="139"/>
      <c r="X527" s="139"/>
      <c r="Y527" s="139"/>
      <c r="Z527" s="139"/>
      <c r="AA527" s="139"/>
      <c r="AB527" s="139"/>
      <c r="AC527" s="139"/>
      <c r="AD527" s="139"/>
      <c r="AE527" s="139"/>
      <c r="AF527" s="139"/>
      <c r="AG527" s="139"/>
      <c r="AH527" s="139"/>
      <c r="AI527" s="77"/>
      <c r="AJ527" s="78"/>
    </row>
    <row r="528" spans="1:36" ht="13">
      <c r="A528" s="79"/>
      <c r="B528" s="79"/>
      <c r="C528" s="79"/>
      <c r="D528" s="136"/>
      <c r="E528" s="80"/>
      <c r="F528" s="81"/>
      <c r="G528" s="81"/>
      <c r="H528" s="81"/>
      <c r="I528" s="81"/>
      <c r="J528" s="81"/>
      <c r="K528" s="81"/>
      <c r="L528" s="81"/>
      <c r="M528" s="81"/>
      <c r="N528" s="81"/>
      <c r="O528" s="137"/>
      <c r="P528" s="138"/>
      <c r="Q528" s="138"/>
      <c r="R528" s="138"/>
      <c r="S528" s="138"/>
      <c r="T528" s="141"/>
      <c r="U528" s="141"/>
      <c r="V528" s="139"/>
      <c r="W528" s="139"/>
      <c r="X528" s="139"/>
      <c r="Y528" s="139"/>
      <c r="Z528" s="139"/>
      <c r="AA528" s="139"/>
      <c r="AB528" s="139"/>
      <c r="AC528" s="139"/>
      <c r="AD528" s="139"/>
      <c r="AE528" s="139"/>
      <c r="AF528" s="139"/>
      <c r="AG528" s="139"/>
      <c r="AH528" s="139"/>
      <c r="AI528" s="77"/>
      <c r="AJ528" s="78"/>
    </row>
    <row r="529" spans="1:36" ht="13">
      <c r="A529" s="79"/>
      <c r="B529" s="79"/>
      <c r="C529" s="79"/>
      <c r="D529" s="136"/>
      <c r="E529" s="80"/>
      <c r="F529" s="81"/>
      <c r="G529" s="81"/>
      <c r="H529" s="81"/>
      <c r="I529" s="81"/>
      <c r="J529" s="81"/>
      <c r="K529" s="81"/>
      <c r="L529" s="81"/>
      <c r="M529" s="81"/>
      <c r="N529" s="81"/>
      <c r="O529" s="137"/>
      <c r="P529" s="138"/>
      <c r="Q529" s="138"/>
      <c r="R529" s="138"/>
      <c r="S529" s="138"/>
      <c r="T529" s="141"/>
      <c r="U529" s="141"/>
      <c r="V529" s="139"/>
      <c r="W529" s="139"/>
      <c r="X529" s="139"/>
      <c r="Y529" s="139"/>
      <c r="Z529" s="139"/>
      <c r="AA529" s="139"/>
      <c r="AB529" s="139"/>
      <c r="AC529" s="139"/>
      <c r="AD529" s="139"/>
      <c r="AE529" s="139"/>
      <c r="AF529" s="139"/>
      <c r="AG529" s="139"/>
      <c r="AH529" s="139"/>
      <c r="AI529" s="77"/>
      <c r="AJ529" s="78"/>
    </row>
    <row r="530" spans="1:36" ht="13">
      <c r="A530" s="79"/>
      <c r="B530" s="79"/>
      <c r="C530" s="79"/>
      <c r="D530" s="136"/>
      <c r="E530" s="80"/>
      <c r="F530" s="81"/>
      <c r="G530" s="81"/>
      <c r="H530" s="81"/>
      <c r="I530" s="81"/>
      <c r="J530" s="81"/>
      <c r="K530" s="81"/>
      <c r="L530" s="81"/>
      <c r="M530" s="81"/>
      <c r="N530" s="81"/>
      <c r="O530" s="137"/>
      <c r="P530" s="138"/>
      <c r="Q530" s="138"/>
      <c r="R530" s="138"/>
      <c r="S530" s="138"/>
      <c r="T530" s="141"/>
      <c r="U530" s="141"/>
      <c r="V530" s="139"/>
      <c r="W530" s="139"/>
      <c r="X530" s="139"/>
      <c r="Y530" s="139"/>
      <c r="Z530" s="139"/>
      <c r="AA530" s="139"/>
      <c r="AB530" s="139"/>
      <c r="AC530" s="139"/>
      <c r="AD530" s="139"/>
      <c r="AE530" s="139"/>
      <c r="AF530" s="139"/>
      <c r="AG530" s="139"/>
      <c r="AH530" s="139"/>
      <c r="AI530" s="77"/>
      <c r="AJ530" s="78"/>
    </row>
    <row r="531" spans="1:36" ht="13">
      <c r="A531" s="79"/>
      <c r="B531" s="79"/>
      <c r="C531" s="79"/>
      <c r="D531" s="136"/>
      <c r="E531" s="80"/>
      <c r="F531" s="81"/>
      <c r="G531" s="81"/>
      <c r="H531" s="81"/>
      <c r="I531" s="81"/>
      <c r="J531" s="81"/>
      <c r="K531" s="81"/>
      <c r="L531" s="81"/>
      <c r="M531" s="81"/>
      <c r="N531" s="81"/>
      <c r="O531" s="137"/>
      <c r="P531" s="138"/>
      <c r="Q531" s="138"/>
      <c r="R531" s="138"/>
      <c r="S531" s="138"/>
      <c r="T531" s="141"/>
      <c r="U531" s="141"/>
      <c r="V531" s="139"/>
      <c r="W531" s="139"/>
      <c r="X531" s="139"/>
      <c r="Y531" s="139"/>
      <c r="Z531" s="139"/>
      <c r="AA531" s="139"/>
      <c r="AB531" s="139"/>
      <c r="AC531" s="139"/>
      <c r="AD531" s="139"/>
      <c r="AE531" s="139"/>
      <c r="AF531" s="139"/>
      <c r="AG531" s="139"/>
      <c r="AH531" s="139"/>
      <c r="AI531" s="77"/>
      <c r="AJ531" s="78"/>
    </row>
    <row r="532" spans="1:36" ht="13">
      <c r="A532" s="79"/>
      <c r="B532" s="79"/>
      <c r="C532" s="79"/>
      <c r="D532" s="136"/>
      <c r="E532" s="80"/>
      <c r="F532" s="81"/>
      <c r="G532" s="81"/>
      <c r="H532" s="81"/>
      <c r="I532" s="81"/>
      <c r="J532" s="81"/>
      <c r="K532" s="81"/>
      <c r="L532" s="81"/>
      <c r="M532" s="81"/>
      <c r="N532" s="81"/>
      <c r="O532" s="137"/>
      <c r="P532" s="138"/>
      <c r="Q532" s="138"/>
      <c r="R532" s="138"/>
      <c r="S532" s="138"/>
      <c r="T532" s="141"/>
      <c r="U532" s="141"/>
      <c r="V532" s="139"/>
      <c r="W532" s="139"/>
      <c r="X532" s="139"/>
      <c r="Y532" s="139"/>
      <c r="Z532" s="139"/>
      <c r="AA532" s="139"/>
      <c r="AB532" s="139"/>
      <c r="AC532" s="139"/>
      <c r="AD532" s="139"/>
      <c r="AE532" s="139"/>
      <c r="AF532" s="139"/>
      <c r="AG532" s="139"/>
      <c r="AH532" s="139"/>
      <c r="AI532" s="77"/>
      <c r="AJ532" s="78"/>
    </row>
    <row r="533" spans="1:36" ht="13">
      <c r="A533" s="79"/>
      <c r="B533" s="79"/>
      <c r="C533" s="79"/>
      <c r="D533" s="136"/>
      <c r="E533" s="80"/>
      <c r="F533" s="81"/>
      <c r="G533" s="81"/>
      <c r="H533" s="81"/>
      <c r="I533" s="81"/>
      <c r="J533" s="81"/>
      <c r="K533" s="81"/>
      <c r="L533" s="81"/>
      <c r="M533" s="81"/>
      <c r="N533" s="81"/>
      <c r="O533" s="137"/>
      <c r="P533" s="138"/>
      <c r="Q533" s="138"/>
      <c r="R533" s="138"/>
      <c r="S533" s="138"/>
      <c r="T533" s="141"/>
      <c r="U533" s="141"/>
      <c r="V533" s="139"/>
      <c r="W533" s="139"/>
      <c r="X533" s="139"/>
      <c r="Y533" s="139"/>
      <c r="Z533" s="139"/>
      <c r="AA533" s="139"/>
      <c r="AB533" s="139"/>
      <c r="AC533" s="139"/>
      <c r="AD533" s="139"/>
      <c r="AE533" s="139"/>
      <c r="AF533" s="139"/>
      <c r="AG533" s="139"/>
      <c r="AH533" s="139"/>
      <c r="AI533" s="77"/>
      <c r="AJ533" s="78"/>
    </row>
    <row r="534" spans="1:36" ht="13">
      <c r="A534" s="79"/>
      <c r="B534" s="79"/>
      <c r="C534" s="79"/>
      <c r="D534" s="136"/>
      <c r="E534" s="80"/>
      <c r="F534" s="81"/>
      <c r="G534" s="81"/>
      <c r="H534" s="81"/>
      <c r="I534" s="81"/>
      <c r="J534" s="81"/>
      <c r="K534" s="81"/>
      <c r="L534" s="81"/>
      <c r="M534" s="81"/>
      <c r="N534" s="81"/>
      <c r="O534" s="137"/>
      <c r="P534" s="138"/>
      <c r="Q534" s="138"/>
      <c r="R534" s="138"/>
      <c r="S534" s="138"/>
      <c r="T534" s="141"/>
      <c r="U534" s="141"/>
      <c r="V534" s="139"/>
      <c r="W534" s="139"/>
      <c r="X534" s="139"/>
      <c r="Y534" s="139"/>
      <c r="Z534" s="139"/>
      <c r="AA534" s="139"/>
      <c r="AB534" s="139"/>
      <c r="AC534" s="139"/>
      <c r="AD534" s="139"/>
      <c r="AE534" s="139"/>
      <c r="AF534" s="139"/>
      <c r="AG534" s="139"/>
      <c r="AH534" s="139"/>
      <c r="AI534" s="77"/>
      <c r="AJ534" s="78"/>
    </row>
    <row r="535" spans="1:36" ht="13">
      <c r="A535" s="79"/>
      <c r="B535" s="79"/>
      <c r="C535" s="79"/>
      <c r="D535" s="136"/>
      <c r="E535" s="80"/>
      <c r="F535" s="81"/>
      <c r="G535" s="81"/>
      <c r="H535" s="81"/>
      <c r="I535" s="81"/>
      <c r="J535" s="81"/>
      <c r="K535" s="81"/>
      <c r="L535" s="81"/>
      <c r="M535" s="81"/>
      <c r="N535" s="81"/>
      <c r="O535" s="137"/>
      <c r="P535" s="138"/>
      <c r="Q535" s="138"/>
      <c r="R535" s="138"/>
      <c r="S535" s="138"/>
      <c r="T535" s="141"/>
      <c r="U535" s="141"/>
      <c r="V535" s="139"/>
      <c r="W535" s="139"/>
      <c r="X535" s="139"/>
      <c r="Y535" s="139"/>
      <c r="Z535" s="139"/>
      <c r="AA535" s="139"/>
      <c r="AB535" s="139"/>
      <c r="AC535" s="139"/>
      <c r="AD535" s="139"/>
      <c r="AE535" s="139"/>
      <c r="AF535" s="139"/>
      <c r="AG535" s="139"/>
      <c r="AH535" s="139"/>
      <c r="AI535" s="77"/>
      <c r="AJ535" s="78"/>
    </row>
    <row r="536" spans="1:36" ht="13">
      <c r="A536" s="79"/>
      <c r="B536" s="79"/>
      <c r="C536" s="79"/>
      <c r="D536" s="136"/>
      <c r="E536" s="80"/>
      <c r="F536" s="81"/>
      <c r="G536" s="81"/>
      <c r="H536" s="81"/>
      <c r="I536" s="81"/>
      <c r="J536" s="81"/>
      <c r="K536" s="81"/>
      <c r="L536" s="81"/>
      <c r="M536" s="81"/>
      <c r="N536" s="81"/>
      <c r="O536" s="137"/>
      <c r="P536" s="138"/>
      <c r="Q536" s="138"/>
      <c r="R536" s="138"/>
      <c r="S536" s="138"/>
      <c r="T536" s="141"/>
      <c r="U536" s="141"/>
      <c r="V536" s="139"/>
      <c r="W536" s="139"/>
      <c r="X536" s="139"/>
      <c r="Y536" s="139"/>
      <c r="Z536" s="139"/>
      <c r="AA536" s="139"/>
      <c r="AB536" s="139"/>
      <c r="AC536" s="139"/>
      <c r="AD536" s="139"/>
      <c r="AE536" s="139"/>
      <c r="AF536" s="139"/>
      <c r="AG536" s="139"/>
      <c r="AH536" s="139"/>
      <c r="AI536" s="77"/>
      <c r="AJ536" s="78"/>
    </row>
    <row r="537" spans="1:36" ht="13">
      <c r="A537" s="79"/>
      <c r="B537" s="79"/>
      <c r="C537" s="79"/>
      <c r="D537" s="136"/>
      <c r="E537" s="80"/>
      <c r="F537" s="81"/>
      <c r="G537" s="81"/>
      <c r="H537" s="81"/>
      <c r="I537" s="81"/>
      <c r="J537" s="81"/>
      <c r="K537" s="81"/>
      <c r="L537" s="81"/>
      <c r="M537" s="81"/>
      <c r="N537" s="81"/>
      <c r="O537" s="137"/>
      <c r="P537" s="138"/>
      <c r="Q537" s="138"/>
      <c r="R537" s="138"/>
      <c r="S537" s="138"/>
      <c r="T537" s="141"/>
      <c r="U537" s="141"/>
      <c r="V537" s="139"/>
      <c r="W537" s="139"/>
      <c r="X537" s="139"/>
      <c r="Y537" s="139"/>
      <c r="Z537" s="139"/>
      <c r="AA537" s="139"/>
      <c r="AB537" s="139"/>
      <c r="AC537" s="139"/>
      <c r="AD537" s="139"/>
      <c r="AE537" s="139"/>
      <c r="AF537" s="139"/>
      <c r="AG537" s="139"/>
      <c r="AH537" s="139"/>
      <c r="AI537" s="77"/>
      <c r="AJ537" s="78"/>
    </row>
    <row r="538" spans="1:36" ht="13">
      <c r="A538" s="79"/>
      <c r="B538" s="79"/>
      <c r="C538" s="79"/>
      <c r="D538" s="136"/>
      <c r="E538" s="80"/>
      <c r="F538" s="81"/>
      <c r="G538" s="81"/>
      <c r="H538" s="81"/>
      <c r="I538" s="81"/>
      <c r="J538" s="81"/>
      <c r="K538" s="81"/>
      <c r="L538" s="81"/>
      <c r="M538" s="81"/>
      <c r="N538" s="81"/>
      <c r="O538" s="137"/>
      <c r="P538" s="138"/>
      <c r="Q538" s="138"/>
      <c r="R538" s="138"/>
      <c r="S538" s="138"/>
      <c r="T538" s="141"/>
      <c r="U538" s="141"/>
      <c r="V538" s="139"/>
      <c r="W538" s="139"/>
      <c r="X538" s="139"/>
      <c r="Y538" s="139"/>
      <c r="Z538" s="139"/>
      <c r="AA538" s="139"/>
      <c r="AB538" s="139"/>
      <c r="AC538" s="139"/>
      <c r="AD538" s="139"/>
      <c r="AE538" s="139"/>
      <c r="AF538" s="139"/>
      <c r="AG538" s="139"/>
      <c r="AH538" s="139"/>
      <c r="AI538" s="77"/>
      <c r="AJ538" s="78"/>
    </row>
    <row r="539" spans="1:36" ht="13">
      <c r="A539" s="79"/>
      <c r="B539" s="79"/>
      <c r="C539" s="79"/>
      <c r="D539" s="136"/>
      <c r="E539" s="80"/>
      <c r="F539" s="81"/>
      <c r="G539" s="81"/>
      <c r="H539" s="81"/>
      <c r="I539" s="81"/>
      <c r="J539" s="81"/>
      <c r="K539" s="81"/>
      <c r="L539" s="81"/>
      <c r="M539" s="81"/>
      <c r="N539" s="81"/>
      <c r="O539" s="137"/>
      <c r="P539" s="138"/>
      <c r="Q539" s="138"/>
      <c r="R539" s="138"/>
      <c r="S539" s="138"/>
      <c r="T539" s="141"/>
      <c r="U539" s="141"/>
      <c r="V539" s="139"/>
      <c r="W539" s="139"/>
      <c r="X539" s="139"/>
      <c r="Y539" s="139"/>
      <c r="Z539" s="139"/>
      <c r="AA539" s="139"/>
      <c r="AB539" s="139"/>
      <c r="AC539" s="139"/>
      <c r="AD539" s="139"/>
      <c r="AE539" s="139"/>
      <c r="AF539" s="139"/>
      <c r="AG539" s="139"/>
      <c r="AH539" s="139"/>
      <c r="AI539" s="77"/>
      <c r="AJ539" s="78"/>
    </row>
    <row r="540" spans="1:36" ht="13">
      <c r="A540" s="79"/>
      <c r="B540" s="79"/>
      <c r="C540" s="79"/>
      <c r="D540" s="136"/>
      <c r="E540" s="80"/>
      <c r="F540" s="81"/>
      <c r="G540" s="81"/>
      <c r="H540" s="81"/>
      <c r="I540" s="81"/>
      <c r="J540" s="81"/>
      <c r="K540" s="81"/>
      <c r="L540" s="81"/>
      <c r="M540" s="81"/>
      <c r="N540" s="81"/>
      <c r="O540" s="137"/>
      <c r="P540" s="138"/>
      <c r="Q540" s="138"/>
      <c r="R540" s="138"/>
      <c r="S540" s="138"/>
      <c r="T540" s="141"/>
      <c r="U540" s="141"/>
      <c r="V540" s="139"/>
      <c r="W540" s="139"/>
      <c r="X540" s="139"/>
      <c r="Y540" s="139"/>
      <c r="Z540" s="139"/>
      <c r="AA540" s="139"/>
      <c r="AB540" s="139"/>
      <c r="AC540" s="139"/>
      <c r="AD540" s="139"/>
      <c r="AE540" s="139"/>
      <c r="AF540" s="139"/>
      <c r="AG540" s="139"/>
      <c r="AH540" s="139"/>
      <c r="AI540" s="77"/>
      <c r="AJ540" s="78"/>
    </row>
    <row r="541" spans="1:36" ht="13">
      <c r="A541" s="79"/>
      <c r="B541" s="79"/>
      <c r="C541" s="79"/>
      <c r="D541" s="136"/>
      <c r="E541" s="80"/>
      <c r="F541" s="81"/>
      <c r="G541" s="81"/>
      <c r="H541" s="81"/>
      <c r="I541" s="81"/>
      <c r="J541" s="81"/>
      <c r="K541" s="81"/>
      <c r="L541" s="81"/>
      <c r="M541" s="81"/>
      <c r="N541" s="81"/>
      <c r="O541" s="137"/>
      <c r="P541" s="138"/>
      <c r="Q541" s="138"/>
      <c r="R541" s="138"/>
      <c r="S541" s="138"/>
      <c r="T541" s="141"/>
      <c r="U541" s="141"/>
      <c r="V541" s="139"/>
      <c r="W541" s="139"/>
      <c r="X541" s="139"/>
      <c r="Y541" s="139"/>
      <c r="Z541" s="139"/>
      <c r="AA541" s="139"/>
      <c r="AB541" s="139"/>
      <c r="AC541" s="139"/>
      <c r="AD541" s="139"/>
      <c r="AE541" s="139"/>
      <c r="AF541" s="139"/>
      <c r="AG541" s="139"/>
      <c r="AH541" s="139"/>
      <c r="AI541" s="77"/>
      <c r="AJ541" s="78"/>
    </row>
    <row r="542" spans="1:36" ht="13">
      <c r="A542" s="79"/>
      <c r="B542" s="79"/>
      <c r="C542" s="79"/>
      <c r="D542" s="136"/>
      <c r="E542" s="80"/>
      <c r="F542" s="81"/>
      <c r="G542" s="81"/>
      <c r="H542" s="81"/>
      <c r="I542" s="81"/>
      <c r="J542" s="81"/>
      <c r="K542" s="81"/>
      <c r="L542" s="81"/>
      <c r="M542" s="81"/>
      <c r="N542" s="81"/>
      <c r="O542" s="137"/>
      <c r="P542" s="138"/>
      <c r="Q542" s="138"/>
      <c r="R542" s="138"/>
      <c r="S542" s="138"/>
      <c r="T542" s="141"/>
      <c r="U542" s="141"/>
      <c r="V542" s="139"/>
      <c r="W542" s="139"/>
      <c r="X542" s="139"/>
      <c r="Y542" s="139"/>
      <c r="Z542" s="139"/>
      <c r="AA542" s="139"/>
      <c r="AB542" s="139"/>
      <c r="AC542" s="139"/>
      <c r="AD542" s="139"/>
      <c r="AE542" s="139"/>
      <c r="AF542" s="139"/>
      <c r="AG542" s="139"/>
      <c r="AH542" s="139"/>
      <c r="AI542" s="77"/>
      <c r="AJ542" s="78"/>
    </row>
    <row r="543" spans="1:36" ht="13">
      <c r="A543" s="79"/>
      <c r="B543" s="79"/>
      <c r="C543" s="79"/>
      <c r="D543" s="136"/>
      <c r="E543" s="80"/>
      <c r="F543" s="81"/>
      <c r="G543" s="81"/>
      <c r="H543" s="81"/>
      <c r="I543" s="81"/>
      <c r="J543" s="81"/>
      <c r="K543" s="81"/>
      <c r="L543" s="81"/>
      <c r="M543" s="81"/>
      <c r="N543" s="81"/>
      <c r="O543" s="137"/>
      <c r="P543" s="138"/>
      <c r="Q543" s="138"/>
      <c r="R543" s="138"/>
      <c r="S543" s="138"/>
      <c r="T543" s="141"/>
      <c r="U543" s="141"/>
      <c r="V543" s="139"/>
      <c r="W543" s="139"/>
      <c r="X543" s="139"/>
      <c r="Y543" s="139"/>
      <c r="Z543" s="139"/>
      <c r="AA543" s="139"/>
      <c r="AB543" s="139"/>
      <c r="AC543" s="139"/>
      <c r="AD543" s="139"/>
      <c r="AE543" s="139"/>
      <c r="AF543" s="139"/>
      <c r="AG543" s="139"/>
      <c r="AH543" s="139"/>
      <c r="AI543" s="77"/>
      <c r="AJ543" s="78"/>
    </row>
    <row r="544" spans="1:36" ht="13">
      <c r="A544" s="79"/>
      <c r="B544" s="79"/>
      <c r="C544" s="79"/>
      <c r="D544" s="136"/>
      <c r="E544" s="80"/>
      <c r="F544" s="81"/>
      <c r="G544" s="81"/>
      <c r="H544" s="81"/>
      <c r="I544" s="81"/>
      <c r="J544" s="81"/>
      <c r="K544" s="81"/>
      <c r="L544" s="81"/>
      <c r="M544" s="81"/>
      <c r="N544" s="81"/>
      <c r="O544" s="137"/>
      <c r="P544" s="138"/>
      <c r="Q544" s="138"/>
      <c r="R544" s="138"/>
      <c r="S544" s="138"/>
      <c r="T544" s="141"/>
      <c r="U544" s="141"/>
      <c r="V544" s="139"/>
      <c r="W544" s="139"/>
      <c r="X544" s="139"/>
      <c r="Y544" s="139"/>
      <c r="Z544" s="139"/>
      <c r="AA544" s="139"/>
      <c r="AB544" s="139"/>
      <c r="AC544" s="139"/>
      <c r="AD544" s="139"/>
      <c r="AE544" s="139"/>
      <c r="AF544" s="139"/>
      <c r="AG544" s="139"/>
      <c r="AH544" s="139"/>
      <c r="AI544" s="77"/>
      <c r="AJ544" s="78"/>
    </row>
    <row r="545" spans="1:36" ht="13">
      <c r="A545" s="79"/>
      <c r="B545" s="79"/>
      <c r="C545" s="79"/>
      <c r="D545" s="136"/>
      <c r="E545" s="80"/>
      <c r="F545" s="81"/>
      <c r="G545" s="81"/>
      <c r="H545" s="81"/>
      <c r="I545" s="81"/>
      <c r="J545" s="81"/>
      <c r="K545" s="81"/>
      <c r="L545" s="81"/>
      <c r="M545" s="81"/>
      <c r="N545" s="81"/>
      <c r="O545" s="137"/>
      <c r="P545" s="138"/>
      <c r="Q545" s="138"/>
      <c r="R545" s="138"/>
      <c r="S545" s="138"/>
      <c r="T545" s="141"/>
      <c r="U545" s="141"/>
      <c r="V545" s="139"/>
      <c r="W545" s="139"/>
      <c r="X545" s="139"/>
      <c r="Y545" s="139"/>
      <c r="Z545" s="139"/>
      <c r="AA545" s="139"/>
      <c r="AB545" s="139"/>
      <c r="AC545" s="139"/>
      <c r="AD545" s="139"/>
      <c r="AE545" s="139"/>
      <c r="AF545" s="139"/>
      <c r="AG545" s="139"/>
      <c r="AH545" s="139"/>
      <c r="AI545" s="77"/>
      <c r="AJ545" s="78"/>
    </row>
    <row r="546" spans="1:36" ht="13">
      <c r="A546" s="79"/>
      <c r="B546" s="79"/>
      <c r="C546" s="79"/>
      <c r="D546" s="136"/>
      <c r="E546" s="80"/>
      <c r="F546" s="81"/>
      <c r="G546" s="81"/>
      <c r="H546" s="81"/>
      <c r="I546" s="81"/>
      <c r="J546" s="81"/>
      <c r="K546" s="81"/>
      <c r="L546" s="81"/>
      <c r="M546" s="81"/>
      <c r="N546" s="81"/>
      <c r="O546" s="137"/>
      <c r="P546" s="138"/>
      <c r="Q546" s="138"/>
      <c r="R546" s="138"/>
      <c r="S546" s="138"/>
      <c r="T546" s="141"/>
      <c r="U546" s="141"/>
      <c r="V546" s="139"/>
      <c r="W546" s="139"/>
      <c r="X546" s="139"/>
      <c r="Y546" s="139"/>
      <c r="Z546" s="139"/>
      <c r="AA546" s="139"/>
      <c r="AB546" s="139"/>
      <c r="AC546" s="139"/>
      <c r="AD546" s="139"/>
      <c r="AE546" s="139"/>
      <c r="AF546" s="139"/>
      <c r="AG546" s="139"/>
      <c r="AH546" s="139"/>
      <c r="AI546" s="77"/>
      <c r="AJ546" s="78"/>
    </row>
    <row r="547" spans="1:36" ht="13">
      <c r="A547" s="79"/>
      <c r="B547" s="79"/>
      <c r="C547" s="79"/>
      <c r="D547" s="136"/>
      <c r="E547" s="80"/>
      <c r="F547" s="81"/>
      <c r="G547" s="81"/>
      <c r="H547" s="81"/>
      <c r="I547" s="81"/>
      <c r="J547" s="81"/>
      <c r="K547" s="81"/>
      <c r="L547" s="81"/>
      <c r="M547" s="81"/>
      <c r="N547" s="81"/>
      <c r="O547" s="137"/>
      <c r="P547" s="138"/>
      <c r="Q547" s="138"/>
      <c r="R547" s="138"/>
      <c r="S547" s="138"/>
      <c r="T547" s="141"/>
      <c r="U547" s="141"/>
      <c r="V547" s="139"/>
      <c r="W547" s="139"/>
      <c r="X547" s="139"/>
      <c r="Y547" s="139"/>
      <c r="Z547" s="139"/>
      <c r="AA547" s="139"/>
      <c r="AB547" s="139"/>
      <c r="AC547" s="139"/>
      <c r="AD547" s="139"/>
      <c r="AE547" s="139"/>
      <c r="AF547" s="139"/>
      <c r="AG547" s="139"/>
      <c r="AH547" s="139"/>
      <c r="AI547" s="77"/>
      <c r="AJ547" s="78"/>
    </row>
    <row r="548" spans="1:36" ht="13">
      <c r="A548" s="79"/>
      <c r="B548" s="79"/>
      <c r="C548" s="79"/>
      <c r="D548" s="136"/>
      <c r="E548" s="80"/>
      <c r="F548" s="81"/>
      <c r="G548" s="81"/>
      <c r="H548" s="81"/>
      <c r="I548" s="81"/>
      <c r="J548" s="81"/>
      <c r="K548" s="81"/>
      <c r="L548" s="81"/>
      <c r="M548" s="81"/>
      <c r="N548" s="81"/>
      <c r="O548" s="137"/>
      <c r="P548" s="138"/>
      <c r="Q548" s="138"/>
      <c r="R548" s="138"/>
      <c r="S548" s="138"/>
      <c r="T548" s="141"/>
      <c r="U548" s="141"/>
      <c r="V548" s="139"/>
      <c r="W548" s="139"/>
      <c r="X548" s="139"/>
      <c r="Y548" s="139"/>
      <c r="Z548" s="139"/>
      <c r="AA548" s="139"/>
      <c r="AB548" s="139"/>
      <c r="AC548" s="139"/>
      <c r="AD548" s="139"/>
      <c r="AE548" s="139"/>
      <c r="AF548" s="139"/>
      <c r="AG548" s="139"/>
      <c r="AH548" s="139"/>
      <c r="AI548" s="77"/>
      <c r="AJ548" s="78"/>
    </row>
    <row r="549" spans="1:36" ht="13">
      <c r="A549" s="79"/>
      <c r="B549" s="79"/>
      <c r="C549" s="79"/>
      <c r="D549" s="136"/>
      <c r="E549" s="80"/>
      <c r="F549" s="81"/>
      <c r="G549" s="81"/>
      <c r="H549" s="81"/>
      <c r="I549" s="81"/>
      <c r="J549" s="81"/>
      <c r="K549" s="81"/>
      <c r="L549" s="81"/>
      <c r="M549" s="81"/>
      <c r="N549" s="81"/>
      <c r="O549" s="137"/>
      <c r="P549" s="138"/>
      <c r="Q549" s="138"/>
      <c r="R549" s="138"/>
      <c r="S549" s="138"/>
      <c r="T549" s="141"/>
      <c r="U549" s="141"/>
      <c r="V549" s="139"/>
      <c r="W549" s="139"/>
      <c r="X549" s="139"/>
      <c r="Y549" s="139"/>
      <c r="Z549" s="139"/>
      <c r="AA549" s="139"/>
      <c r="AB549" s="139"/>
      <c r="AC549" s="139"/>
      <c r="AD549" s="139"/>
      <c r="AE549" s="139"/>
      <c r="AF549" s="139"/>
      <c r="AG549" s="139"/>
      <c r="AH549" s="139"/>
      <c r="AI549" s="77"/>
      <c r="AJ549" s="78"/>
    </row>
    <row r="550" spans="1:36" ht="13">
      <c r="A550" s="79"/>
      <c r="B550" s="79"/>
      <c r="C550" s="79"/>
      <c r="D550" s="136"/>
      <c r="E550" s="80"/>
      <c r="F550" s="81"/>
      <c r="G550" s="81"/>
      <c r="H550" s="81"/>
      <c r="I550" s="81"/>
      <c r="J550" s="81"/>
      <c r="K550" s="81"/>
      <c r="L550" s="81"/>
      <c r="M550" s="81"/>
      <c r="N550" s="81"/>
      <c r="O550" s="137"/>
      <c r="P550" s="138"/>
      <c r="Q550" s="138"/>
      <c r="R550" s="138"/>
      <c r="S550" s="138"/>
      <c r="T550" s="141"/>
      <c r="U550" s="141"/>
      <c r="V550" s="139"/>
      <c r="W550" s="139"/>
      <c r="X550" s="139"/>
      <c r="Y550" s="139"/>
      <c r="Z550" s="139"/>
      <c r="AA550" s="139"/>
      <c r="AB550" s="139"/>
      <c r="AC550" s="139"/>
      <c r="AD550" s="139"/>
      <c r="AE550" s="139"/>
      <c r="AF550" s="139"/>
      <c r="AG550" s="139"/>
      <c r="AH550" s="139"/>
      <c r="AI550" s="77"/>
      <c r="AJ550" s="78"/>
    </row>
    <row r="551" spans="1:36" ht="13">
      <c r="A551" s="79"/>
      <c r="B551" s="79"/>
      <c r="C551" s="79"/>
      <c r="D551" s="136"/>
      <c r="E551" s="80"/>
      <c r="F551" s="81"/>
      <c r="G551" s="81"/>
      <c r="H551" s="81"/>
      <c r="I551" s="81"/>
      <c r="J551" s="81"/>
      <c r="K551" s="81"/>
      <c r="L551" s="81"/>
      <c r="M551" s="81"/>
      <c r="N551" s="81"/>
      <c r="O551" s="137"/>
      <c r="P551" s="138"/>
      <c r="Q551" s="138"/>
      <c r="R551" s="138"/>
      <c r="S551" s="138"/>
      <c r="T551" s="141"/>
      <c r="U551" s="141"/>
      <c r="V551" s="139"/>
      <c r="W551" s="139"/>
      <c r="X551" s="139"/>
      <c r="Y551" s="139"/>
      <c r="Z551" s="139"/>
      <c r="AA551" s="139"/>
      <c r="AB551" s="139"/>
      <c r="AC551" s="139"/>
      <c r="AD551" s="139"/>
      <c r="AE551" s="139"/>
      <c r="AF551" s="139"/>
      <c r="AG551" s="139"/>
      <c r="AH551" s="139"/>
      <c r="AI551" s="77"/>
      <c r="AJ551" s="78"/>
    </row>
    <row r="552" spans="1:36" ht="13">
      <c r="A552" s="79"/>
      <c r="B552" s="79"/>
      <c r="C552" s="79"/>
      <c r="D552" s="136"/>
      <c r="E552" s="80"/>
      <c r="F552" s="81"/>
      <c r="G552" s="81"/>
      <c r="H552" s="81"/>
      <c r="I552" s="81"/>
      <c r="J552" s="81"/>
      <c r="K552" s="81"/>
      <c r="L552" s="81"/>
      <c r="M552" s="81"/>
      <c r="N552" s="81"/>
      <c r="O552" s="137"/>
      <c r="P552" s="138"/>
      <c r="Q552" s="138"/>
      <c r="R552" s="138"/>
      <c r="S552" s="138"/>
      <c r="T552" s="141"/>
      <c r="U552" s="141"/>
      <c r="V552" s="139"/>
      <c r="W552" s="139"/>
      <c r="X552" s="139"/>
      <c r="Y552" s="139"/>
      <c r="Z552" s="139"/>
      <c r="AA552" s="139"/>
      <c r="AB552" s="139"/>
      <c r="AC552" s="139"/>
      <c r="AD552" s="139"/>
      <c r="AE552" s="139"/>
      <c r="AF552" s="139"/>
      <c r="AG552" s="139"/>
      <c r="AH552" s="139"/>
      <c r="AI552" s="77"/>
      <c r="AJ552" s="78"/>
    </row>
    <row r="553" spans="1:36" ht="13">
      <c r="A553" s="79"/>
      <c r="B553" s="79"/>
      <c r="C553" s="79"/>
      <c r="D553" s="136"/>
      <c r="E553" s="80"/>
      <c r="F553" s="81"/>
      <c r="G553" s="81"/>
      <c r="H553" s="81"/>
      <c r="I553" s="81"/>
      <c r="J553" s="81"/>
      <c r="K553" s="81"/>
      <c r="L553" s="81"/>
      <c r="M553" s="81"/>
      <c r="N553" s="81"/>
      <c r="O553" s="137"/>
      <c r="P553" s="138"/>
      <c r="Q553" s="138"/>
      <c r="R553" s="138"/>
      <c r="S553" s="138"/>
      <c r="T553" s="141"/>
      <c r="U553" s="141"/>
      <c r="V553" s="139"/>
      <c r="W553" s="139"/>
      <c r="X553" s="139"/>
      <c r="Y553" s="139"/>
      <c r="Z553" s="139"/>
      <c r="AA553" s="139"/>
      <c r="AB553" s="139"/>
      <c r="AC553" s="139"/>
      <c r="AD553" s="139"/>
      <c r="AE553" s="139"/>
      <c r="AF553" s="139"/>
      <c r="AG553" s="139"/>
      <c r="AH553" s="139"/>
      <c r="AI553" s="77"/>
      <c r="AJ553" s="78"/>
    </row>
    <row r="554" spans="1:36" ht="13">
      <c r="A554" s="79"/>
      <c r="B554" s="79"/>
      <c r="C554" s="79"/>
      <c r="D554" s="136"/>
      <c r="E554" s="80"/>
      <c r="F554" s="81"/>
      <c r="G554" s="81"/>
      <c r="H554" s="81"/>
      <c r="I554" s="81"/>
      <c r="J554" s="81"/>
      <c r="K554" s="81"/>
      <c r="L554" s="81"/>
      <c r="M554" s="81"/>
      <c r="N554" s="81"/>
      <c r="O554" s="137"/>
      <c r="P554" s="138"/>
      <c r="Q554" s="138"/>
      <c r="R554" s="138"/>
      <c r="S554" s="138"/>
      <c r="T554" s="141"/>
      <c r="U554" s="141"/>
      <c r="V554" s="139"/>
      <c r="W554" s="139"/>
      <c r="X554" s="139"/>
      <c r="Y554" s="139"/>
      <c r="Z554" s="139"/>
      <c r="AA554" s="139"/>
      <c r="AB554" s="139"/>
      <c r="AC554" s="139"/>
      <c r="AD554" s="139"/>
      <c r="AE554" s="139"/>
      <c r="AF554" s="139"/>
      <c r="AG554" s="139"/>
      <c r="AH554" s="139"/>
      <c r="AI554" s="77"/>
      <c r="AJ554" s="78"/>
    </row>
    <row r="555" spans="1:36" ht="13">
      <c r="A555" s="79"/>
      <c r="B555" s="79"/>
      <c r="C555" s="79"/>
      <c r="D555" s="136"/>
      <c r="E555" s="80"/>
      <c r="F555" s="81"/>
      <c r="G555" s="81"/>
      <c r="H555" s="81"/>
      <c r="I555" s="81"/>
      <c r="J555" s="81"/>
      <c r="K555" s="81"/>
      <c r="L555" s="81"/>
      <c r="M555" s="81"/>
      <c r="N555" s="81"/>
      <c r="O555" s="137"/>
      <c r="P555" s="138"/>
      <c r="Q555" s="138"/>
      <c r="R555" s="138"/>
      <c r="S555" s="138"/>
      <c r="T555" s="141"/>
      <c r="U555" s="141"/>
      <c r="V555" s="139"/>
      <c r="W555" s="139"/>
      <c r="X555" s="139"/>
      <c r="Y555" s="139"/>
      <c r="Z555" s="139"/>
      <c r="AA555" s="139"/>
      <c r="AB555" s="139"/>
      <c r="AC555" s="139"/>
      <c r="AD555" s="139"/>
      <c r="AE555" s="139"/>
      <c r="AF555" s="139"/>
      <c r="AG555" s="139"/>
      <c r="AH555" s="139"/>
      <c r="AI555" s="77"/>
      <c r="AJ555" s="78"/>
    </row>
    <row r="556" spans="1:36" ht="13">
      <c r="A556" s="79"/>
      <c r="B556" s="79"/>
      <c r="C556" s="79"/>
      <c r="D556" s="136"/>
      <c r="E556" s="80"/>
      <c r="F556" s="81"/>
      <c r="G556" s="81"/>
      <c r="H556" s="81"/>
      <c r="I556" s="81"/>
      <c r="J556" s="81"/>
      <c r="K556" s="81"/>
      <c r="L556" s="81"/>
      <c r="M556" s="81"/>
      <c r="N556" s="81"/>
      <c r="O556" s="137"/>
      <c r="P556" s="138"/>
      <c r="Q556" s="138"/>
      <c r="R556" s="138"/>
      <c r="S556" s="138"/>
      <c r="T556" s="141"/>
      <c r="U556" s="141"/>
      <c r="V556" s="139"/>
      <c r="W556" s="139"/>
      <c r="X556" s="139"/>
      <c r="Y556" s="139"/>
      <c r="Z556" s="139"/>
      <c r="AA556" s="139"/>
      <c r="AB556" s="139"/>
      <c r="AC556" s="139"/>
      <c r="AD556" s="139"/>
      <c r="AE556" s="139"/>
      <c r="AF556" s="139"/>
      <c r="AG556" s="139"/>
      <c r="AH556" s="139"/>
      <c r="AI556" s="77"/>
      <c r="AJ556" s="78"/>
    </row>
    <row r="557" spans="1:36" ht="13">
      <c r="A557" s="79"/>
      <c r="B557" s="79"/>
      <c r="C557" s="79"/>
      <c r="D557" s="136"/>
      <c r="E557" s="80"/>
      <c r="F557" s="81"/>
      <c r="G557" s="81"/>
      <c r="H557" s="81"/>
      <c r="I557" s="81"/>
      <c r="J557" s="81"/>
      <c r="K557" s="81"/>
      <c r="L557" s="81"/>
      <c r="M557" s="81"/>
      <c r="N557" s="81"/>
      <c r="O557" s="137"/>
      <c r="P557" s="138"/>
      <c r="Q557" s="138"/>
      <c r="R557" s="138"/>
      <c r="S557" s="138"/>
      <c r="T557" s="141"/>
      <c r="U557" s="141"/>
      <c r="V557" s="139"/>
      <c r="W557" s="139"/>
      <c r="X557" s="139"/>
      <c r="Y557" s="139"/>
      <c r="Z557" s="139"/>
      <c r="AA557" s="139"/>
      <c r="AB557" s="139"/>
      <c r="AC557" s="139"/>
      <c r="AD557" s="139"/>
      <c r="AE557" s="139"/>
      <c r="AF557" s="139"/>
      <c r="AG557" s="139"/>
      <c r="AH557" s="139"/>
      <c r="AI557" s="77"/>
      <c r="AJ557" s="78"/>
    </row>
    <row r="558" spans="1:36" ht="13">
      <c r="A558" s="79"/>
      <c r="B558" s="79"/>
      <c r="C558" s="79"/>
      <c r="D558" s="136"/>
      <c r="E558" s="80"/>
      <c r="F558" s="81"/>
      <c r="G558" s="81"/>
      <c r="H558" s="81"/>
      <c r="I558" s="81"/>
      <c r="J558" s="81"/>
      <c r="K558" s="81"/>
      <c r="L558" s="81"/>
      <c r="M558" s="81"/>
      <c r="N558" s="81"/>
      <c r="O558" s="137"/>
      <c r="P558" s="138"/>
      <c r="Q558" s="138"/>
      <c r="R558" s="138"/>
      <c r="S558" s="138"/>
      <c r="T558" s="141"/>
      <c r="U558" s="141"/>
      <c r="V558" s="139"/>
      <c r="W558" s="139"/>
      <c r="X558" s="139"/>
      <c r="Y558" s="139"/>
      <c r="Z558" s="139"/>
      <c r="AA558" s="139"/>
      <c r="AB558" s="139"/>
      <c r="AC558" s="139"/>
      <c r="AD558" s="139"/>
      <c r="AE558" s="139"/>
      <c r="AF558" s="139"/>
      <c r="AG558" s="139"/>
      <c r="AH558" s="139"/>
      <c r="AI558" s="77"/>
      <c r="AJ558" s="78"/>
    </row>
    <row r="559" spans="1:36" ht="13">
      <c r="A559" s="79"/>
      <c r="B559" s="79"/>
      <c r="C559" s="79"/>
      <c r="D559" s="136"/>
      <c r="E559" s="80"/>
      <c r="F559" s="81"/>
      <c r="G559" s="81"/>
      <c r="H559" s="81"/>
      <c r="I559" s="81"/>
      <c r="J559" s="81"/>
      <c r="K559" s="81"/>
      <c r="L559" s="81"/>
      <c r="M559" s="81"/>
      <c r="N559" s="81"/>
      <c r="O559" s="137"/>
      <c r="P559" s="138"/>
      <c r="Q559" s="138"/>
      <c r="R559" s="138"/>
      <c r="S559" s="138"/>
      <c r="T559" s="141"/>
      <c r="U559" s="141"/>
      <c r="V559" s="139"/>
      <c r="W559" s="139"/>
      <c r="X559" s="139"/>
      <c r="Y559" s="139"/>
      <c r="Z559" s="139"/>
      <c r="AA559" s="139"/>
      <c r="AB559" s="139"/>
      <c r="AC559" s="139"/>
      <c r="AD559" s="139"/>
      <c r="AE559" s="139"/>
      <c r="AF559" s="139"/>
      <c r="AG559" s="139"/>
      <c r="AH559" s="139"/>
      <c r="AI559" s="77"/>
      <c r="AJ559" s="78"/>
    </row>
    <row r="560" spans="1:36" ht="13">
      <c r="A560" s="79"/>
      <c r="B560" s="79"/>
      <c r="C560" s="79"/>
      <c r="D560" s="136"/>
      <c r="E560" s="80"/>
      <c r="F560" s="81"/>
      <c r="G560" s="81"/>
      <c r="H560" s="81"/>
      <c r="I560" s="81"/>
      <c r="J560" s="81"/>
      <c r="K560" s="81"/>
      <c r="L560" s="81"/>
      <c r="M560" s="81"/>
      <c r="N560" s="81"/>
      <c r="O560" s="137"/>
      <c r="P560" s="138"/>
      <c r="Q560" s="138"/>
      <c r="R560" s="138"/>
      <c r="S560" s="138"/>
      <c r="T560" s="141"/>
      <c r="U560" s="141"/>
      <c r="V560" s="139"/>
      <c r="W560" s="139"/>
      <c r="X560" s="139"/>
      <c r="Y560" s="139"/>
      <c r="Z560" s="139"/>
      <c r="AA560" s="139"/>
      <c r="AB560" s="139"/>
      <c r="AC560" s="139"/>
      <c r="AD560" s="139"/>
      <c r="AE560" s="139"/>
      <c r="AF560" s="139"/>
      <c r="AG560" s="139"/>
      <c r="AH560" s="139"/>
      <c r="AI560" s="77"/>
      <c r="AJ560" s="78"/>
    </row>
    <row r="561" spans="1:36" ht="13">
      <c r="A561" s="79"/>
      <c r="B561" s="79"/>
      <c r="C561" s="79"/>
      <c r="D561" s="136"/>
      <c r="E561" s="80"/>
      <c r="F561" s="81"/>
      <c r="G561" s="81"/>
      <c r="H561" s="81"/>
      <c r="I561" s="81"/>
      <c r="J561" s="81"/>
      <c r="K561" s="81"/>
      <c r="L561" s="81"/>
      <c r="M561" s="81"/>
      <c r="N561" s="81"/>
      <c r="O561" s="137"/>
      <c r="P561" s="138"/>
      <c r="Q561" s="138"/>
      <c r="R561" s="138"/>
      <c r="S561" s="138"/>
      <c r="T561" s="141"/>
      <c r="U561" s="141"/>
      <c r="V561" s="139"/>
      <c r="W561" s="139"/>
      <c r="X561" s="139"/>
      <c r="Y561" s="139"/>
      <c r="Z561" s="139"/>
      <c r="AA561" s="139"/>
      <c r="AB561" s="139"/>
      <c r="AC561" s="139"/>
      <c r="AD561" s="139"/>
      <c r="AE561" s="139"/>
      <c r="AF561" s="139"/>
      <c r="AG561" s="139"/>
      <c r="AH561" s="139"/>
      <c r="AI561" s="77"/>
      <c r="AJ561" s="78"/>
    </row>
    <row r="562" spans="1:36" ht="13">
      <c r="A562" s="79"/>
      <c r="B562" s="79"/>
      <c r="C562" s="79"/>
      <c r="D562" s="136"/>
      <c r="E562" s="80"/>
      <c r="F562" s="81"/>
      <c r="G562" s="81"/>
      <c r="H562" s="81"/>
      <c r="I562" s="81"/>
      <c r="J562" s="81"/>
      <c r="K562" s="81"/>
      <c r="L562" s="81"/>
      <c r="M562" s="81"/>
      <c r="N562" s="81"/>
      <c r="O562" s="137"/>
      <c r="P562" s="138"/>
      <c r="Q562" s="138"/>
      <c r="R562" s="138"/>
      <c r="S562" s="138"/>
      <c r="T562" s="141"/>
      <c r="U562" s="141"/>
      <c r="V562" s="139"/>
      <c r="W562" s="139"/>
      <c r="X562" s="139"/>
      <c r="Y562" s="139"/>
      <c r="Z562" s="139"/>
      <c r="AA562" s="139"/>
      <c r="AB562" s="139"/>
      <c r="AC562" s="139"/>
      <c r="AD562" s="139"/>
      <c r="AE562" s="139"/>
      <c r="AF562" s="139"/>
      <c r="AG562" s="139"/>
      <c r="AH562" s="139"/>
      <c r="AI562" s="77"/>
      <c r="AJ562" s="78"/>
    </row>
    <row r="563" spans="1:36" ht="13">
      <c r="A563" s="79"/>
      <c r="B563" s="79"/>
      <c r="C563" s="79"/>
      <c r="D563" s="136"/>
      <c r="E563" s="80"/>
      <c r="F563" s="81"/>
      <c r="G563" s="81"/>
      <c r="H563" s="81"/>
      <c r="I563" s="81"/>
      <c r="J563" s="81"/>
      <c r="K563" s="81"/>
      <c r="L563" s="81"/>
      <c r="M563" s="81"/>
      <c r="N563" s="81"/>
      <c r="O563" s="137"/>
      <c r="P563" s="138"/>
      <c r="Q563" s="138"/>
      <c r="R563" s="138"/>
      <c r="S563" s="138"/>
      <c r="T563" s="141"/>
      <c r="U563" s="141"/>
      <c r="V563" s="139"/>
      <c r="W563" s="139"/>
      <c r="X563" s="139"/>
      <c r="Y563" s="139"/>
      <c r="Z563" s="139"/>
      <c r="AA563" s="139"/>
      <c r="AB563" s="139"/>
      <c r="AC563" s="139"/>
      <c r="AD563" s="139"/>
      <c r="AE563" s="139"/>
      <c r="AF563" s="139"/>
      <c r="AG563" s="139"/>
      <c r="AH563" s="139"/>
      <c r="AI563" s="77"/>
      <c r="AJ563" s="78"/>
    </row>
    <row r="564" spans="1:36" ht="13">
      <c r="A564" s="79"/>
      <c r="B564" s="79"/>
      <c r="C564" s="79"/>
      <c r="D564" s="136"/>
      <c r="E564" s="80"/>
      <c r="F564" s="81"/>
      <c r="G564" s="81"/>
      <c r="H564" s="81"/>
      <c r="I564" s="81"/>
      <c r="J564" s="81"/>
      <c r="K564" s="81"/>
      <c r="L564" s="81"/>
      <c r="M564" s="81"/>
      <c r="N564" s="81"/>
      <c r="O564" s="137"/>
      <c r="P564" s="138"/>
      <c r="Q564" s="138"/>
      <c r="R564" s="138"/>
      <c r="S564" s="138"/>
      <c r="T564" s="141"/>
      <c r="U564" s="141"/>
      <c r="V564" s="139"/>
      <c r="W564" s="139"/>
      <c r="X564" s="139"/>
      <c r="Y564" s="139"/>
      <c r="Z564" s="139"/>
      <c r="AA564" s="139"/>
      <c r="AB564" s="139"/>
      <c r="AC564" s="139"/>
      <c r="AD564" s="139"/>
      <c r="AE564" s="139"/>
      <c r="AF564" s="139"/>
      <c r="AG564" s="139"/>
      <c r="AH564" s="139"/>
      <c r="AI564" s="77"/>
      <c r="AJ564" s="78"/>
    </row>
    <row r="565" spans="1:36" ht="13">
      <c r="A565" s="79"/>
      <c r="B565" s="79"/>
      <c r="C565" s="79"/>
      <c r="D565" s="136"/>
      <c r="E565" s="80"/>
      <c r="F565" s="81"/>
      <c r="G565" s="81"/>
      <c r="H565" s="81"/>
      <c r="I565" s="81"/>
      <c r="J565" s="81"/>
      <c r="K565" s="81"/>
      <c r="L565" s="81"/>
      <c r="M565" s="81"/>
      <c r="N565" s="81"/>
      <c r="O565" s="137"/>
      <c r="P565" s="138"/>
      <c r="Q565" s="138"/>
      <c r="R565" s="138"/>
      <c r="S565" s="138"/>
      <c r="T565" s="141"/>
      <c r="U565" s="141"/>
      <c r="V565" s="139"/>
      <c r="W565" s="139"/>
      <c r="X565" s="139"/>
      <c r="Y565" s="139"/>
      <c r="Z565" s="139"/>
      <c r="AA565" s="139"/>
      <c r="AB565" s="139"/>
      <c r="AC565" s="139"/>
      <c r="AD565" s="139"/>
      <c r="AE565" s="139"/>
      <c r="AF565" s="139"/>
      <c r="AG565" s="139"/>
      <c r="AH565" s="139"/>
      <c r="AI565" s="77"/>
      <c r="AJ565" s="78"/>
    </row>
    <row r="566" spans="1:36" ht="13">
      <c r="A566" s="79"/>
      <c r="B566" s="79"/>
      <c r="C566" s="79"/>
      <c r="D566" s="136"/>
      <c r="E566" s="80"/>
      <c r="F566" s="81"/>
      <c r="G566" s="81"/>
      <c r="H566" s="81"/>
      <c r="I566" s="81"/>
      <c r="J566" s="81"/>
      <c r="K566" s="81"/>
      <c r="L566" s="81"/>
      <c r="M566" s="81"/>
      <c r="N566" s="81"/>
      <c r="O566" s="137"/>
      <c r="P566" s="138"/>
      <c r="Q566" s="138"/>
      <c r="R566" s="138"/>
      <c r="S566" s="138"/>
      <c r="T566" s="141"/>
      <c r="U566" s="141"/>
      <c r="V566" s="139"/>
      <c r="W566" s="139"/>
      <c r="X566" s="139"/>
      <c r="Y566" s="139"/>
      <c r="Z566" s="139"/>
      <c r="AA566" s="139"/>
      <c r="AB566" s="139"/>
      <c r="AC566" s="139"/>
      <c r="AD566" s="139"/>
      <c r="AE566" s="139"/>
      <c r="AF566" s="139"/>
      <c r="AG566" s="139"/>
      <c r="AH566" s="139"/>
      <c r="AI566" s="77"/>
      <c r="AJ566" s="78"/>
    </row>
    <row r="567" spans="1:36" ht="13">
      <c r="A567" s="79"/>
      <c r="B567" s="79"/>
      <c r="C567" s="79"/>
      <c r="D567" s="136"/>
      <c r="E567" s="80"/>
      <c r="F567" s="81"/>
      <c r="G567" s="81"/>
      <c r="H567" s="81"/>
      <c r="I567" s="81"/>
      <c r="J567" s="81"/>
      <c r="K567" s="81"/>
      <c r="L567" s="81"/>
      <c r="M567" s="81"/>
      <c r="N567" s="81"/>
      <c r="O567" s="137"/>
      <c r="P567" s="138"/>
      <c r="Q567" s="138"/>
      <c r="R567" s="138"/>
      <c r="S567" s="138"/>
      <c r="T567" s="141"/>
      <c r="U567" s="141"/>
      <c r="V567" s="139"/>
      <c r="W567" s="139"/>
      <c r="X567" s="139"/>
      <c r="Y567" s="139"/>
      <c r="Z567" s="139"/>
      <c r="AA567" s="139"/>
      <c r="AB567" s="139"/>
      <c r="AC567" s="139"/>
      <c r="AD567" s="139"/>
      <c r="AE567" s="139"/>
      <c r="AF567" s="139"/>
      <c r="AG567" s="139"/>
      <c r="AH567" s="139"/>
      <c r="AI567" s="77"/>
      <c r="AJ567" s="78"/>
    </row>
    <row r="568" spans="1:36" ht="13">
      <c r="A568" s="79"/>
      <c r="B568" s="79"/>
      <c r="C568" s="79"/>
      <c r="D568" s="136"/>
      <c r="E568" s="80"/>
      <c r="F568" s="81"/>
      <c r="G568" s="81"/>
      <c r="H568" s="81"/>
      <c r="I568" s="81"/>
      <c r="J568" s="81"/>
      <c r="K568" s="81"/>
      <c r="L568" s="81"/>
      <c r="M568" s="81"/>
      <c r="N568" s="81"/>
      <c r="O568" s="137"/>
      <c r="P568" s="138"/>
      <c r="Q568" s="138"/>
      <c r="R568" s="138"/>
      <c r="S568" s="138"/>
      <c r="T568" s="141"/>
      <c r="U568" s="141"/>
      <c r="V568" s="139"/>
      <c r="W568" s="139"/>
      <c r="X568" s="139"/>
      <c r="Y568" s="139"/>
      <c r="Z568" s="139"/>
      <c r="AA568" s="139"/>
      <c r="AB568" s="139"/>
      <c r="AC568" s="139"/>
      <c r="AD568" s="139"/>
      <c r="AE568" s="139"/>
      <c r="AF568" s="139"/>
      <c r="AG568" s="139"/>
      <c r="AH568" s="139"/>
      <c r="AI568" s="77"/>
      <c r="AJ568" s="78"/>
    </row>
    <row r="569" spans="1:36" ht="13">
      <c r="A569" s="79"/>
      <c r="B569" s="79"/>
      <c r="C569" s="79"/>
      <c r="D569" s="136"/>
      <c r="E569" s="80"/>
      <c r="F569" s="81"/>
      <c r="G569" s="81"/>
      <c r="H569" s="81"/>
      <c r="I569" s="81"/>
      <c r="J569" s="81"/>
      <c r="K569" s="81"/>
      <c r="L569" s="81"/>
      <c r="M569" s="81"/>
      <c r="N569" s="81"/>
      <c r="O569" s="137"/>
      <c r="P569" s="138"/>
      <c r="Q569" s="138"/>
      <c r="R569" s="138"/>
      <c r="S569" s="138"/>
      <c r="T569" s="141"/>
      <c r="U569" s="141"/>
      <c r="V569" s="139"/>
      <c r="W569" s="139"/>
      <c r="X569" s="139"/>
      <c r="Y569" s="139"/>
      <c r="Z569" s="139"/>
      <c r="AA569" s="139"/>
      <c r="AB569" s="139"/>
      <c r="AC569" s="139"/>
      <c r="AD569" s="139"/>
      <c r="AE569" s="139"/>
      <c r="AF569" s="139"/>
      <c r="AG569" s="139"/>
      <c r="AH569" s="139"/>
      <c r="AI569" s="77"/>
      <c r="AJ569" s="78"/>
    </row>
    <row r="570" spans="1:36" ht="13">
      <c r="A570" s="79"/>
      <c r="B570" s="79"/>
      <c r="C570" s="79"/>
      <c r="D570" s="136"/>
      <c r="E570" s="80"/>
      <c r="F570" s="81"/>
      <c r="G570" s="81"/>
      <c r="H570" s="81"/>
      <c r="I570" s="81"/>
      <c r="J570" s="81"/>
      <c r="K570" s="81"/>
      <c r="L570" s="81"/>
      <c r="M570" s="81"/>
      <c r="N570" s="81"/>
      <c r="O570" s="137"/>
      <c r="P570" s="138"/>
      <c r="Q570" s="138"/>
      <c r="R570" s="138"/>
      <c r="S570" s="138"/>
      <c r="T570" s="141"/>
      <c r="U570" s="141"/>
      <c r="V570" s="139"/>
      <c r="W570" s="139"/>
      <c r="X570" s="139"/>
      <c r="Y570" s="139"/>
      <c r="Z570" s="139"/>
      <c r="AA570" s="139"/>
      <c r="AB570" s="139"/>
      <c r="AC570" s="139"/>
      <c r="AD570" s="139"/>
      <c r="AE570" s="139"/>
      <c r="AF570" s="139"/>
      <c r="AG570" s="139"/>
      <c r="AH570" s="139"/>
      <c r="AI570" s="77"/>
      <c r="AJ570" s="78"/>
    </row>
    <row r="571" spans="1:36" ht="13">
      <c r="A571" s="79"/>
      <c r="B571" s="79"/>
      <c r="C571" s="79"/>
      <c r="D571" s="136"/>
      <c r="E571" s="80"/>
      <c r="F571" s="81"/>
      <c r="G571" s="81"/>
      <c r="H571" s="81"/>
      <c r="I571" s="81"/>
      <c r="J571" s="81"/>
      <c r="K571" s="81"/>
      <c r="L571" s="81"/>
      <c r="M571" s="81"/>
      <c r="N571" s="81"/>
      <c r="O571" s="137"/>
      <c r="P571" s="138"/>
      <c r="Q571" s="138"/>
      <c r="R571" s="138"/>
      <c r="S571" s="138"/>
      <c r="T571" s="141"/>
      <c r="U571" s="141"/>
      <c r="V571" s="139"/>
      <c r="W571" s="139"/>
      <c r="X571" s="139"/>
      <c r="Y571" s="139"/>
      <c r="Z571" s="139"/>
      <c r="AA571" s="139"/>
      <c r="AB571" s="139"/>
      <c r="AC571" s="139"/>
      <c r="AD571" s="139"/>
      <c r="AE571" s="139"/>
      <c r="AF571" s="139"/>
      <c r="AG571" s="139"/>
      <c r="AH571" s="139"/>
      <c r="AI571" s="77"/>
      <c r="AJ571" s="78"/>
    </row>
    <row r="572" spans="1:36" ht="13">
      <c r="A572" s="79"/>
      <c r="B572" s="79"/>
      <c r="C572" s="79"/>
      <c r="D572" s="136"/>
      <c r="E572" s="80"/>
      <c r="F572" s="81"/>
      <c r="G572" s="81"/>
      <c r="H572" s="81"/>
      <c r="I572" s="81"/>
      <c r="J572" s="81"/>
      <c r="K572" s="81"/>
      <c r="L572" s="81"/>
      <c r="M572" s="81"/>
      <c r="N572" s="81"/>
      <c r="O572" s="137"/>
      <c r="P572" s="138"/>
      <c r="Q572" s="138"/>
      <c r="R572" s="138"/>
      <c r="S572" s="138"/>
      <c r="T572" s="141"/>
      <c r="U572" s="141"/>
      <c r="V572" s="139"/>
      <c r="W572" s="139"/>
      <c r="X572" s="139"/>
      <c r="Y572" s="139"/>
      <c r="Z572" s="139"/>
      <c r="AA572" s="139"/>
      <c r="AB572" s="139"/>
      <c r="AC572" s="139"/>
      <c r="AD572" s="139"/>
      <c r="AE572" s="139"/>
      <c r="AF572" s="139"/>
      <c r="AG572" s="139"/>
      <c r="AH572" s="139"/>
      <c r="AI572" s="77"/>
      <c r="AJ572" s="78"/>
    </row>
    <row r="573" spans="1:36" ht="13">
      <c r="A573" s="79"/>
      <c r="B573" s="79"/>
      <c r="C573" s="79"/>
      <c r="D573" s="136"/>
      <c r="E573" s="80"/>
      <c r="F573" s="81"/>
      <c r="G573" s="81"/>
      <c r="H573" s="81"/>
      <c r="I573" s="81"/>
      <c r="J573" s="81"/>
      <c r="K573" s="81"/>
      <c r="L573" s="81"/>
      <c r="M573" s="81"/>
      <c r="N573" s="81"/>
      <c r="O573" s="137"/>
      <c r="P573" s="138"/>
      <c r="Q573" s="138"/>
      <c r="R573" s="138"/>
      <c r="S573" s="138"/>
      <c r="T573" s="141"/>
      <c r="U573" s="141"/>
      <c r="V573" s="139"/>
      <c r="W573" s="139"/>
      <c r="X573" s="139"/>
      <c r="Y573" s="139"/>
      <c r="Z573" s="139"/>
      <c r="AA573" s="139"/>
      <c r="AB573" s="139"/>
      <c r="AC573" s="139"/>
      <c r="AD573" s="139"/>
      <c r="AE573" s="139"/>
      <c r="AF573" s="139"/>
      <c r="AG573" s="139"/>
      <c r="AH573" s="139"/>
      <c r="AI573" s="77"/>
      <c r="AJ573" s="78"/>
    </row>
    <row r="574" spans="1:36" ht="13">
      <c r="A574" s="79"/>
      <c r="B574" s="79"/>
      <c r="C574" s="79"/>
      <c r="D574" s="136"/>
      <c r="E574" s="80"/>
      <c r="F574" s="81"/>
      <c r="G574" s="81"/>
      <c r="H574" s="81"/>
      <c r="I574" s="81"/>
      <c r="J574" s="81"/>
      <c r="K574" s="81"/>
      <c r="L574" s="81"/>
      <c r="M574" s="81"/>
      <c r="N574" s="81"/>
      <c r="O574" s="137"/>
      <c r="P574" s="138"/>
      <c r="Q574" s="138"/>
      <c r="R574" s="138"/>
      <c r="S574" s="138"/>
      <c r="T574" s="141"/>
      <c r="U574" s="141"/>
      <c r="V574" s="139"/>
      <c r="W574" s="139"/>
      <c r="X574" s="139"/>
      <c r="Y574" s="139"/>
      <c r="Z574" s="139"/>
      <c r="AA574" s="139"/>
      <c r="AB574" s="139"/>
      <c r="AC574" s="139"/>
      <c r="AD574" s="139"/>
      <c r="AE574" s="139"/>
      <c r="AF574" s="139"/>
      <c r="AG574" s="139"/>
      <c r="AH574" s="139"/>
      <c r="AI574" s="77"/>
      <c r="AJ574" s="78"/>
    </row>
    <row r="575" spans="1:36" ht="13">
      <c r="A575" s="79"/>
      <c r="B575" s="79"/>
      <c r="C575" s="79"/>
      <c r="D575" s="136"/>
      <c r="E575" s="80"/>
      <c r="F575" s="81"/>
      <c r="G575" s="81"/>
      <c r="H575" s="81"/>
      <c r="I575" s="81"/>
      <c r="J575" s="81"/>
      <c r="K575" s="81"/>
      <c r="L575" s="81"/>
      <c r="M575" s="81"/>
      <c r="N575" s="81"/>
      <c r="O575" s="137"/>
      <c r="P575" s="138"/>
      <c r="Q575" s="138"/>
      <c r="R575" s="138"/>
      <c r="S575" s="138"/>
      <c r="T575" s="141"/>
      <c r="U575" s="141"/>
      <c r="V575" s="139"/>
      <c r="W575" s="139"/>
      <c r="X575" s="139"/>
      <c r="Y575" s="139"/>
      <c r="Z575" s="139"/>
      <c r="AA575" s="139"/>
      <c r="AB575" s="139"/>
      <c r="AC575" s="139"/>
      <c r="AD575" s="139"/>
      <c r="AE575" s="139"/>
      <c r="AF575" s="139"/>
      <c r="AG575" s="139"/>
      <c r="AH575" s="139"/>
      <c r="AI575" s="77"/>
      <c r="AJ575" s="78"/>
    </row>
    <row r="576" spans="1:36" ht="13">
      <c r="A576" s="79"/>
      <c r="B576" s="79"/>
      <c r="C576" s="79"/>
      <c r="D576" s="136"/>
      <c r="E576" s="80"/>
      <c r="F576" s="81"/>
      <c r="G576" s="81"/>
      <c r="H576" s="81"/>
      <c r="I576" s="81"/>
      <c r="J576" s="81"/>
      <c r="K576" s="81"/>
      <c r="L576" s="81"/>
      <c r="M576" s="81"/>
      <c r="N576" s="81"/>
      <c r="O576" s="137"/>
      <c r="P576" s="138"/>
      <c r="Q576" s="138"/>
      <c r="R576" s="138"/>
      <c r="S576" s="138"/>
      <c r="T576" s="141"/>
      <c r="U576" s="141"/>
      <c r="V576" s="139"/>
      <c r="W576" s="139"/>
      <c r="X576" s="139"/>
      <c r="Y576" s="139"/>
      <c r="Z576" s="139"/>
      <c r="AA576" s="139"/>
      <c r="AB576" s="139"/>
      <c r="AC576" s="139"/>
      <c r="AD576" s="139"/>
      <c r="AE576" s="139"/>
      <c r="AF576" s="139"/>
      <c r="AG576" s="139"/>
      <c r="AH576" s="139"/>
      <c r="AI576" s="77"/>
      <c r="AJ576" s="78"/>
    </row>
    <row r="577" spans="1:36" ht="13">
      <c r="A577" s="79"/>
      <c r="B577" s="79"/>
      <c r="C577" s="79"/>
      <c r="D577" s="136"/>
      <c r="E577" s="80"/>
      <c r="F577" s="81"/>
      <c r="G577" s="81"/>
      <c r="H577" s="81"/>
      <c r="I577" s="81"/>
      <c r="J577" s="81"/>
      <c r="K577" s="81"/>
      <c r="L577" s="81"/>
      <c r="M577" s="81"/>
      <c r="N577" s="81"/>
      <c r="O577" s="137"/>
      <c r="P577" s="138"/>
      <c r="Q577" s="138"/>
      <c r="R577" s="138"/>
      <c r="S577" s="138"/>
      <c r="T577" s="141"/>
      <c r="U577" s="141"/>
      <c r="V577" s="139"/>
      <c r="W577" s="139"/>
      <c r="X577" s="139"/>
      <c r="Y577" s="139"/>
      <c r="Z577" s="139"/>
      <c r="AA577" s="139"/>
      <c r="AB577" s="139"/>
      <c r="AC577" s="139"/>
      <c r="AD577" s="139"/>
      <c r="AE577" s="139"/>
      <c r="AF577" s="139"/>
      <c r="AG577" s="139"/>
      <c r="AH577" s="139"/>
      <c r="AI577" s="77"/>
      <c r="AJ577" s="78"/>
    </row>
    <row r="578" spans="1:36" ht="13">
      <c r="A578" s="79"/>
      <c r="B578" s="79"/>
      <c r="C578" s="79"/>
      <c r="D578" s="136"/>
      <c r="E578" s="80"/>
      <c r="F578" s="81"/>
      <c r="G578" s="81"/>
      <c r="H578" s="81"/>
      <c r="I578" s="81"/>
      <c r="J578" s="81"/>
      <c r="K578" s="81"/>
      <c r="L578" s="81"/>
      <c r="M578" s="81"/>
      <c r="N578" s="81"/>
      <c r="O578" s="137"/>
      <c r="P578" s="138"/>
      <c r="Q578" s="138"/>
      <c r="R578" s="138"/>
      <c r="S578" s="138"/>
      <c r="T578" s="141"/>
      <c r="U578" s="141"/>
      <c r="V578" s="139"/>
      <c r="W578" s="139"/>
      <c r="X578" s="139"/>
      <c r="Y578" s="139"/>
      <c r="Z578" s="139"/>
      <c r="AA578" s="139"/>
      <c r="AB578" s="139"/>
      <c r="AC578" s="139"/>
      <c r="AD578" s="139"/>
      <c r="AE578" s="139"/>
      <c r="AF578" s="139"/>
      <c r="AG578" s="139"/>
      <c r="AH578" s="139"/>
      <c r="AI578" s="77"/>
      <c r="AJ578" s="78"/>
    </row>
    <row r="579" spans="1:36" ht="13">
      <c r="A579" s="79"/>
      <c r="B579" s="79"/>
      <c r="C579" s="79"/>
      <c r="D579" s="136"/>
      <c r="E579" s="80"/>
      <c r="F579" s="81"/>
      <c r="G579" s="81"/>
      <c r="H579" s="81"/>
      <c r="I579" s="81"/>
      <c r="J579" s="81"/>
      <c r="K579" s="81"/>
      <c r="L579" s="81"/>
      <c r="M579" s="81"/>
      <c r="N579" s="81"/>
      <c r="O579" s="137"/>
      <c r="P579" s="138"/>
      <c r="Q579" s="138"/>
      <c r="R579" s="138"/>
      <c r="S579" s="138"/>
      <c r="T579" s="141"/>
      <c r="U579" s="141"/>
      <c r="V579" s="139"/>
      <c r="W579" s="139"/>
      <c r="X579" s="139"/>
      <c r="Y579" s="139"/>
      <c r="Z579" s="139"/>
      <c r="AA579" s="139"/>
      <c r="AB579" s="139"/>
      <c r="AC579" s="139"/>
      <c r="AD579" s="139"/>
      <c r="AE579" s="139"/>
      <c r="AF579" s="139"/>
      <c r="AG579" s="139"/>
      <c r="AH579" s="139"/>
      <c r="AI579" s="77"/>
      <c r="AJ579" s="78"/>
    </row>
    <row r="580" spans="1:36" ht="13">
      <c r="A580" s="79"/>
      <c r="B580" s="79"/>
      <c r="C580" s="79"/>
      <c r="D580" s="136"/>
      <c r="E580" s="80"/>
      <c r="F580" s="81"/>
      <c r="G580" s="81"/>
      <c r="H580" s="81"/>
      <c r="I580" s="81"/>
      <c r="J580" s="81"/>
      <c r="K580" s="81"/>
      <c r="L580" s="81"/>
      <c r="M580" s="81"/>
      <c r="N580" s="81"/>
      <c r="O580" s="137"/>
      <c r="P580" s="138"/>
      <c r="Q580" s="138"/>
      <c r="R580" s="138"/>
      <c r="S580" s="138"/>
      <c r="T580" s="141"/>
      <c r="U580" s="141"/>
      <c r="V580" s="139"/>
      <c r="W580" s="139"/>
      <c r="X580" s="139"/>
      <c r="Y580" s="139"/>
      <c r="Z580" s="139"/>
      <c r="AA580" s="139"/>
      <c r="AB580" s="139"/>
      <c r="AC580" s="139"/>
      <c r="AD580" s="139"/>
      <c r="AE580" s="139"/>
      <c r="AF580" s="139"/>
      <c r="AG580" s="139"/>
      <c r="AH580" s="139"/>
      <c r="AI580" s="77"/>
      <c r="AJ580" s="78"/>
    </row>
    <row r="581" spans="1:36" ht="13">
      <c r="A581" s="79"/>
      <c r="B581" s="79"/>
      <c r="C581" s="79"/>
      <c r="D581" s="136"/>
      <c r="E581" s="80"/>
      <c r="F581" s="81"/>
      <c r="G581" s="81"/>
      <c r="H581" s="81"/>
      <c r="I581" s="81"/>
      <c r="J581" s="81"/>
      <c r="K581" s="81"/>
      <c r="L581" s="81"/>
      <c r="M581" s="81"/>
      <c r="N581" s="81"/>
      <c r="O581" s="137"/>
      <c r="P581" s="138"/>
      <c r="Q581" s="138"/>
      <c r="R581" s="138"/>
      <c r="S581" s="138"/>
      <c r="T581" s="141"/>
      <c r="U581" s="141"/>
      <c r="V581" s="139"/>
      <c r="W581" s="139"/>
      <c r="X581" s="139"/>
      <c r="Y581" s="139"/>
      <c r="Z581" s="139"/>
      <c r="AA581" s="139"/>
      <c r="AB581" s="139"/>
      <c r="AC581" s="139"/>
      <c r="AD581" s="139"/>
      <c r="AE581" s="139"/>
      <c r="AF581" s="139"/>
      <c r="AG581" s="139"/>
      <c r="AH581" s="139"/>
      <c r="AI581" s="77"/>
      <c r="AJ581" s="78"/>
    </row>
    <row r="582" spans="1:36" ht="13">
      <c r="A582" s="79"/>
      <c r="B582" s="79"/>
      <c r="C582" s="79"/>
      <c r="D582" s="136"/>
      <c r="E582" s="80"/>
      <c r="F582" s="81"/>
      <c r="G582" s="81"/>
      <c r="H582" s="81"/>
      <c r="I582" s="81"/>
      <c r="J582" s="81"/>
      <c r="K582" s="81"/>
      <c r="L582" s="81"/>
      <c r="M582" s="81"/>
      <c r="N582" s="81"/>
      <c r="O582" s="137"/>
      <c r="P582" s="138"/>
      <c r="Q582" s="138"/>
      <c r="R582" s="138"/>
      <c r="S582" s="138"/>
      <c r="T582" s="141"/>
      <c r="U582" s="141"/>
      <c r="V582" s="139"/>
      <c r="W582" s="139"/>
      <c r="X582" s="139"/>
      <c r="Y582" s="139"/>
      <c r="Z582" s="139"/>
      <c r="AA582" s="139"/>
      <c r="AB582" s="139"/>
      <c r="AC582" s="139"/>
      <c r="AD582" s="139"/>
      <c r="AE582" s="139"/>
      <c r="AF582" s="139"/>
      <c r="AG582" s="139"/>
      <c r="AH582" s="139"/>
      <c r="AI582" s="77"/>
      <c r="AJ582" s="78"/>
    </row>
    <row r="583" spans="1:36" ht="13">
      <c r="A583" s="79"/>
      <c r="B583" s="79"/>
      <c r="C583" s="79"/>
      <c r="D583" s="136"/>
      <c r="E583" s="80"/>
      <c r="F583" s="81"/>
      <c r="G583" s="81"/>
      <c r="H583" s="81"/>
      <c r="I583" s="81"/>
      <c r="J583" s="81"/>
      <c r="K583" s="81"/>
      <c r="L583" s="81"/>
      <c r="M583" s="81"/>
      <c r="N583" s="81"/>
      <c r="O583" s="137"/>
      <c r="P583" s="138"/>
      <c r="Q583" s="138"/>
      <c r="R583" s="138"/>
      <c r="S583" s="138"/>
      <c r="T583" s="141"/>
      <c r="U583" s="141"/>
      <c r="V583" s="139"/>
      <c r="W583" s="139"/>
      <c r="X583" s="139"/>
      <c r="Y583" s="139"/>
      <c r="Z583" s="139"/>
      <c r="AA583" s="139"/>
      <c r="AB583" s="139"/>
      <c r="AC583" s="139"/>
      <c r="AD583" s="139"/>
      <c r="AE583" s="139"/>
      <c r="AF583" s="139"/>
      <c r="AG583" s="139"/>
      <c r="AH583" s="139"/>
      <c r="AI583" s="77"/>
      <c r="AJ583" s="78"/>
    </row>
    <row r="584" spans="1:36" ht="13">
      <c r="A584" s="79"/>
      <c r="B584" s="79"/>
      <c r="C584" s="79"/>
      <c r="D584" s="136"/>
      <c r="E584" s="80"/>
      <c r="F584" s="81"/>
      <c r="G584" s="81"/>
      <c r="H584" s="81"/>
      <c r="I584" s="81"/>
      <c r="J584" s="81"/>
      <c r="K584" s="81"/>
      <c r="L584" s="81"/>
      <c r="M584" s="81"/>
      <c r="N584" s="81"/>
      <c r="O584" s="137"/>
      <c r="P584" s="138"/>
      <c r="Q584" s="138"/>
      <c r="R584" s="138"/>
      <c r="S584" s="138"/>
      <c r="T584" s="141"/>
      <c r="U584" s="141"/>
      <c r="V584" s="139"/>
      <c r="W584" s="139"/>
      <c r="X584" s="139"/>
      <c r="Y584" s="139"/>
      <c r="Z584" s="139"/>
      <c r="AA584" s="139"/>
      <c r="AB584" s="139"/>
      <c r="AC584" s="139"/>
      <c r="AD584" s="139"/>
      <c r="AE584" s="139"/>
      <c r="AF584" s="139"/>
      <c r="AG584" s="139"/>
      <c r="AH584" s="139"/>
      <c r="AI584" s="77"/>
      <c r="AJ584" s="78"/>
    </row>
    <row r="585" spans="1:36" ht="13">
      <c r="A585" s="79"/>
      <c r="B585" s="79"/>
      <c r="C585" s="79"/>
      <c r="D585" s="136"/>
      <c r="E585" s="80"/>
      <c r="F585" s="81"/>
      <c r="G585" s="81"/>
      <c r="H585" s="81"/>
      <c r="I585" s="81"/>
      <c r="J585" s="81"/>
      <c r="K585" s="81"/>
      <c r="L585" s="81"/>
      <c r="M585" s="81"/>
      <c r="N585" s="81"/>
      <c r="O585" s="137"/>
      <c r="P585" s="138"/>
      <c r="Q585" s="138"/>
      <c r="R585" s="138"/>
      <c r="S585" s="138"/>
      <c r="T585" s="141"/>
      <c r="U585" s="141"/>
      <c r="V585" s="139"/>
      <c r="W585" s="139"/>
      <c r="X585" s="139"/>
      <c r="Y585" s="139"/>
      <c r="Z585" s="139"/>
      <c r="AA585" s="139"/>
      <c r="AB585" s="139"/>
      <c r="AC585" s="139"/>
      <c r="AD585" s="139"/>
      <c r="AE585" s="139"/>
      <c r="AF585" s="139"/>
      <c r="AG585" s="139"/>
      <c r="AH585" s="139"/>
      <c r="AI585" s="77"/>
      <c r="AJ585" s="78"/>
    </row>
    <row r="586" spans="1:36" ht="13">
      <c r="A586" s="79"/>
      <c r="B586" s="79"/>
      <c r="C586" s="79"/>
      <c r="D586" s="136"/>
      <c r="E586" s="80"/>
      <c r="F586" s="81"/>
      <c r="G586" s="81"/>
      <c r="H586" s="81"/>
      <c r="I586" s="81"/>
      <c r="J586" s="81"/>
      <c r="K586" s="81"/>
      <c r="L586" s="81"/>
      <c r="M586" s="81"/>
      <c r="N586" s="81"/>
      <c r="O586" s="137"/>
      <c r="P586" s="138"/>
      <c r="Q586" s="138"/>
      <c r="R586" s="138"/>
      <c r="S586" s="138"/>
      <c r="T586" s="141"/>
      <c r="U586" s="141"/>
      <c r="V586" s="139"/>
      <c r="W586" s="139"/>
      <c r="X586" s="139"/>
      <c r="Y586" s="139"/>
      <c r="Z586" s="139"/>
      <c r="AA586" s="139"/>
      <c r="AB586" s="139"/>
      <c r="AC586" s="139"/>
      <c r="AD586" s="139"/>
      <c r="AE586" s="139"/>
      <c r="AF586" s="139"/>
      <c r="AG586" s="139"/>
      <c r="AH586" s="139"/>
      <c r="AI586" s="77"/>
      <c r="AJ586" s="78"/>
    </row>
    <row r="587" spans="1:36" ht="13">
      <c r="A587" s="79"/>
      <c r="B587" s="79"/>
      <c r="C587" s="79"/>
      <c r="D587" s="136"/>
      <c r="E587" s="80"/>
      <c r="F587" s="81"/>
      <c r="G587" s="81"/>
      <c r="H587" s="81"/>
      <c r="I587" s="81"/>
      <c r="J587" s="81"/>
      <c r="K587" s="81"/>
      <c r="L587" s="81"/>
      <c r="M587" s="81"/>
      <c r="N587" s="81"/>
      <c r="O587" s="137"/>
      <c r="P587" s="138"/>
      <c r="Q587" s="138"/>
      <c r="R587" s="138"/>
      <c r="S587" s="138"/>
      <c r="T587" s="141"/>
      <c r="U587" s="141"/>
      <c r="V587" s="139"/>
      <c r="W587" s="139"/>
      <c r="X587" s="139"/>
      <c r="Y587" s="139"/>
      <c r="Z587" s="139"/>
      <c r="AA587" s="139"/>
      <c r="AB587" s="139"/>
      <c r="AC587" s="139"/>
      <c r="AD587" s="139"/>
      <c r="AE587" s="139"/>
      <c r="AF587" s="139"/>
      <c r="AG587" s="139"/>
      <c r="AH587" s="139"/>
      <c r="AI587" s="77"/>
      <c r="AJ587" s="78"/>
    </row>
    <row r="588" spans="1:36" ht="13">
      <c r="A588" s="79"/>
      <c r="B588" s="79"/>
      <c r="C588" s="79"/>
      <c r="D588" s="136"/>
      <c r="E588" s="80"/>
      <c r="F588" s="81"/>
      <c r="G588" s="81"/>
      <c r="H588" s="81"/>
      <c r="I588" s="81"/>
      <c r="J588" s="81"/>
      <c r="K588" s="81"/>
      <c r="L588" s="81"/>
      <c r="M588" s="81"/>
      <c r="N588" s="81"/>
      <c r="O588" s="137"/>
      <c r="P588" s="138"/>
      <c r="Q588" s="138"/>
      <c r="R588" s="138"/>
      <c r="S588" s="138"/>
      <c r="T588" s="141"/>
      <c r="U588" s="141"/>
      <c r="V588" s="139"/>
      <c r="W588" s="139"/>
      <c r="X588" s="139"/>
      <c r="Y588" s="139"/>
      <c r="Z588" s="139"/>
      <c r="AA588" s="139"/>
      <c r="AB588" s="139"/>
      <c r="AC588" s="139"/>
      <c r="AD588" s="139"/>
      <c r="AE588" s="139"/>
      <c r="AF588" s="139"/>
      <c r="AG588" s="139"/>
      <c r="AH588" s="139"/>
      <c r="AI588" s="77"/>
      <c r="AJ588" s="78"/>
    </row>
    <row r="589" spans="1:36" ht="13">
      <c r="A589" s="79"/>
      <c r="B589" s="79"/>
      <c r="C589" s="79"/>
      <c r="D589" s="136"/>
      <c r="E589" s="80"/>
      <c r="F589" s="81"/>
      <c r="G589" s="81"/>
      <c r="H589" s="81"/>
      <c r="I589" s="81"/>
      <c r="J589" s="81"/>
      <c r="K589" s="81"/>
      <c r="L589" s="81"/>
      <c r="M589" s="81"/>
      <c r="N589" s="81"/>
      <c r="O589" s="137"/>
      <c r="P589" s="138"/>
      <c r="Q589" s="138"/>
      <c r="R589" s="138"/>
      <c r="S589" s="138"/>
      <c r="T589" s="141"/>
      <c r="U589" s="141"/>
      <c r="V589" s="139"/>
      <c r="W589" s="139"/>
      <c r="X589" s="139"/>
      <c r="Y589" s="139"/>
      <c r="Z589" s="139"/>
      <c r="AA589" s="139"/>
      <c r="AB589" s="139"/>
      <c r="AC589" s="139"/>
      <c r="AD589" s="139"/>
      <c r="AE589" s="139"/>
      <c r="AF589" s="139"/>
      <c r="AG589" s="139"/>
      <c r="AH589" s="139"/>
      <c r="AI589" s="77"/>
      <c r="AJ589" s="78"/>
    </row>
    <row r="590" spans="1:36" ht="13">
      <c r="A590" s="79"/>
      <c r="B590" s="79"/>
      <c r="C590" s="79"/>
      <c r="D590" s="136"/>
      <c r="E590" s="80"/>
      <c r="F590" s="81"/>
      <c r="G590" s="81"/>
      <c r="H590" s="81"/>
      <c r="I590" s="81"/>
      <c r="J590" s="81"/>
      <c r="K590" s="81"/>
      <c r="L590" s="81"/>
      <c r="M590" s="81"/>
      <c r="N590" s="81"/>
      <c r="O590" s="137"/>
      <c r="P590" s="138"/>
      <c r="Q590" s="138"/>
      <c r="R590" s="138"/>
      <c r="S590" s="138"/>
      <c r="T590" s="141"/>
      <c r="U590" s="141"/>
      <c r="V590" s="139"/>
      <c r="W590" s="139"/>
      <c r="X590" s="139"/>
      <c r="Y590" s="139"/>
      <c r="Z590" s="139"/>
      <c r="AA590" s="139"/>
      <c r="AB590" s="139"/>
      <c r="AC590" s="139"/>
      <c r="AD590" s="139"/>
      <c r="AE590" s="139"/>
      <c r="AF590" s="139"/>
      <c r="AG590" s="139"/>
      <c r="AH590" s="139"/>
      <c r="AI590" s="77"/>
      <c r="AJ590" s="78"/>
    </row>
    <row r="591" spans="1:36" ht="13">
      <c r="A591" s="79"/>
      <c r="B591" s="79"/>
      <c r="C591" s="79"/>
      <c r="D591" s="136"/>
      <c r="E591" s="80"/>
      <c r="F591" s="81"/>
      <c r="G591" s="81"/>
      <c r="H591" s="81"/>
      <c r="I591" s="81"/>
      <c r="J591" s="81"/>
      <c r="K591" s="81"/>
      <c r="L591" s="81"/>
      <c r="M591" s="81"/>
      <c r="N591" s="81"/>
      <c r="O591" s="137"/>
      <c r="P591" s="138"/>
      <c r="Q591" s="138"/>
      <c r="R591" s="138"/>
      <c r="S591" s="138"/>
      <c r="T591" s="141"/>
      <c r="U591" s="141"/>
      <c r="V591" s="139"/>
      <c r="W591" s="139"/>
      <c r="X591" s="139"/>
      <c r="Y591" s="139"/>
      <c r="Z591" s="139"/>
      <c r="AA591" s="139"/>
      <c r="AB591" s="139"/>
      <c r="AC591" s="139"/>
      <c r="AD591" s="139"/>
      <c r="AE591" s="139"/>
      <c r="AF591" s="139"/>
      <c r="AG591" s="139"/>
      <c r="AH591" s="139"/>
      <c r="AI591" s="77"/>
      <c r="AJ591" s="78"/>
    </row>
    <row r="592" spans="1:36" ht="13">
      <c r="A592" s="79"/>
      <c r="B592" s="79"/>
      <c r="C592" s="79"/>
      <c r="D592" s="136"/>
      <c r="E592" s="80"/>
      <c r="F592" s="81"/>
      <c r="G592" s="81"/>
      <c r="H592" s="81"/>
      <c r="I592" s="81"/>
      <c r="J592" s="81"/>
      <c r="K592" s="81"/>
      <c r="L592" s="81"/>
      <c r="M592" s="81"/>
      <c r="N592" s="81"/>
      <c r="O592" s="137"/>
      <c r="P592" s="138"/>
      <c r="Q592" s="138"/>
      <c r="R592" s="138"/>
      <c r="S592" s="138"/>
      <c r="T592" s="141"/>
      <c r="U592" s="141"/>
      <c r="V592" s="139"/>
      <c r="W592" s="139"/>
      <c r="X592" s="139"/>
      <c r="Y592" s="139"/>
      <c r="Z592" s="139"/>
      <c r="AA592" s="139"/>
      <c r="AB592" s="139"/>
      <c r="AC592" s="139"/>
      <c r="AD592" s="139"/>
      <c r="AE592" s="139"/>
      <c r="AF592" s="139"/>
      <c r="AG592" s="139"/>
      <c r="AH592" s="139"/>
      <c r="AI592" s="77"/>
      <c r="AJ592" s="78"/>
    </row>
    <row r="593" spans="1:36" ht="13">
      <c r="A593" s="79"/>
      <c r="B593" s="79"/>
      <c r="C593" s="79"/>
      <c r="D593" s="136"/>
      <c r="E593" s="80"/>
      <c r="F593" s="81"/>
      <c r="G593" s="81"/>
      <c r="H593" s="81"/>
      <c r="I593" s="81"/>
      <c r="J593" s="81"/>
      <c r="K593" s="81"/>
      <c r="L593" s="81"/>
      <c r="M593" s="81"/>
      <c r="N593" s="81"/>
      <c r="O593" s="137"/>
      <c r="P593" s="138"/>
      <c r="Q593" s="138"/>
      <c r="R593" s="138"/>
      <c r="S593" s="138"/>
      <c r="T593" s="141"/>
      <c r="U593" s="141"/>
      <c r="V593" s="139"/>
      <c r="W593" s="139"/>
      <c r="X593" s="139"/>
      <c r="Y593" s="139"/>
      <c r="Z593" s="139"/>
      <c r="AA593" s="139"/>
      <c r="AB593" s="139"/>
      <c r="AC593" s="139"/>
      <c r="AD593" s="139"/>
      <c r="AE593" s="139"/>
      <c r="AF593" s="139"/>
      <c r="AG593" s="139"/>
      <c r="AH593" s="139"/>
      <c r="AI593" s="77"/>
      <c r="AJ593" s="78"/>
    </row>
    <row r="594" spans="1:36" ht="13">
      <c r="A594" s="79"/>
      <c r="B594" s="79"/>
      <c r="C594" s="79"/>
      <c r="D594" s="136"/>
      <c r="E594" s="80"/>
      <c r="F594" s="81"/>
      <c r="G594" s="81"/>
      <c r="H594" s="81"/>
      <c r="I594" s="81"/>
      <c r="J594" s="81"/>
      <c r="K594" s="81"/>
      <c r="L594" s="81"/>
      <c r="M594" s="81"/>
      <c r="N594" s="81"/>
      <c r="O594" s="137"/>
      <c r="P594" s="138"/>
      <c r="Q594" s="138"/>
      <c r="R594" s="138"/>
      <c r="S594" s="138"/>
      <c r="T594" s="141"/>
      <c r="U594" s="141"/>
      <c r="V594" s="139"/>
      <c r="W594" s="139"/>
      <c r="X594" s="139"/>
      <c r="Y594" s="139"/>
      <c r="Z594" s="139"/>
      <c r="AA594" s="139"/>
      <c r="AB594" s="139"/>
      <c r="AC594" s="139"/>
      <c r="AD594" s="139"/>
      <c r="AE594" s="139"/>
      <c r="AF594" s="139"/>
      <c r="AG594" s="139"/>
      <c r="AH594" s="139"/>
      <c r="AI594" s="77"/>
      <c r="AJ594" s="78"/>
    </row>
    <row r="595" spans="1:36" ht="13">
      <c r="A595" s="79"/>
      <c r="B595" s="79"/>
      <c r="C595" s="79"/>
      <c r="D595" s="136"/>
      <c r="E595" s="80"/>
      <c r="F595" s="81"/>
      <c r="G595" s="81"/>
      <c r="H595" s="81"/>
      <c r="I595" s="81"/>
      <c r="J595" s="81"/>
      <c r="K595" s="81"/>
      <c r="L595" s="81"/>
      <c r="M595" s="81"/>
      <c r="N595" s="81"/>
      <c r="O595" s="137"/>
      <c r="P595" s="138"/>
      <c r="Q595" s="138"/>
      <c r="R595" s="138"/>
      <c r="S595" s="138"/>
      <c r="T595" s="141"/>
      <c r="U595" s="141"/>
      <c r="V595" s="139"/>
      <c r="W595" s="139"/>
      <c r="X595" s="139"/>
      <c r="Y595" s="139"/>
      <c r="Z595" s="139"/>
      <c r="AA595" s="139"/>
      <c r="AB595" s="139"/>
      <c r="AC595" s="139"/>
      <c r="AD595" s="139"/>
      <c r="AE595" s="139"/>
      <c r="AF595" s="139"/>
      <c r="AG595" s="139"/>
      <c r="AH595" s="139"/>
      <c r="AI595" s="77"/>
      <c r="AJ595" s="78"/>
    </row>
    <row r="596" spans="1:36" ht="13">
      <c r="A596" s="79"/>
      <c r="B596" s="79"/>
      <c r="C596" s="79"/>
      <c r="D596" s="136"/>
      <c r="E596" s="80"/>
      <c r="F596" s="81"/>
      <c r="G596" s="81"/>
      <c r="H596" s="81"/>
      <c r="I596" s="81"/>
      <c r="J596" s="81"/>
      <c r="K596" s="81"/>
      <c r="L596" s="81"/>
      <c r="M596" s="81"/>
      <c r="N596" s="81"/>
      <c r="O596" s="137"/>
      <c r="P596" s="138"/>
      <c r="Q596" s="138"/>
      <c r="R596" s="138"/>
      <c r="S596" s="138"/>
      <c r="T596" s="141"/>
      <c r="U596" s="141"/>
      <c r="V596" s="139"/>
      <c r="W596" s="139"/>
      <c r="X596" s="139"/>
      <c r="Y596" s="139"/>
      <c r="Z596" s="139"/>
      <c r="AA596" s="139"/>
      <c r="AB596" s="139"/>
      <c r="AC596" s="139"/>
      <c r="AD596" s="139"/>
      <c r="AE596" s="139"/>
      <c r="AF596" s="139"/>
      <c r="AG596" s="139"/>
      <c r="AH596" s="139"/>
      <c r="AI596" s="77"/>
      <c r="AJ596" s="78"/>
    </row>
    <row r="597" spans="1:36" ht="13">
      <c r="A597" s="79"/>
      <c r="B597" s="79"/>
      <c r="C597" s="79"/>
      <c r="D597" s="136"/>
      <c r="E597" s="80"/>
      <c r="F597" s="81"/>
      <c r="G597" s="81"/>
      <c r="H597" s="81"/>
      <c r="I597" s="81"/>
      <c r="J597" s="81"/>
      <c r="K597" s="81"/>
      <c r="L597" s="81"/>
      <c r="M597" s="81"/>
      <c r="N597" s="81"/>
      <c r="O597" s="137"/>
      <c r="P597" s="138"/>
      <c r="Q597" s="138"/>
      <c r="R597" s="138"/>
      <c r="S597" s="138"/>
      <c r="T597" s="141"/>
      <c r="U597" s="141"/>
      <c r="V597" s="139"/>
      <c r="W597" s="139"/>
      <c r="X597" s="139"/>
      <c r="Y597" s="139"/>
      <c r="Z597" s="139"/>
      <c r="AA597" s="139"/>
      <c r="AB597" s="139"/>
      <c r="AC597" s="139"/>
      <c r="AD597" s="139"/>
      <c r="AE597" s="139"/>
      <c r="AF597" s="139"/>
      <c r="AG597" s="139"/>
      <c r="AH597" s="139"/>
      <c r="AI597" s="77"/>
      <c r="AJ597" s="78"/>
    </row>
    <row r="598" spans="1:36" ht="13">
      <c r="A598" s="79"/>
      <c r="B598" s="79"/>
      <c r="C598" s="79"/>
      <c r="D598" s="136"/>
      <c r="E598" s="80"/>
      <c r="F598" s="81"/>
      <c r="G598" s="81"/>
      <c r="H598" s="81"/>
      <c r="I598" s="81"/>
      <c r="J598" s="81"/>
      <c r="K598" s="81"/>
      <c r="L598" s="81"/>
      <c r="M598" s="81"/>
      <c r="N598" s="81"/>
      <c r="O598" s="137"/>
      <c r="P598" s="138"/>
      <c r="Q598" s="138"/>
      <c r="R598" s="138"/>
      <c r="S598" s="138"/>
      <c r="T598" s="141"/>
      <c r="U598" s="141"/>
      <c r="V598" s="139"/>
      <c r="W598" s="139"/>
      <c r="X598" s="139"/>
      <c r="Y598" s="139"/>
      <c r="Z598" s="139"/>
      <c r="AA598" s="139"/>
      <c r="AB598" s="139"/>
      <c r="AC598" s="139"/>
      <c r="AD598" s="139"/>
      <c r="AE598" s="139"/>
      <c r="AF598" s="139"/>
      <c r="AG598" s="139"/>
      <c r="AH598" s="139"/>
      <c r="AI598" s="77"/>
      <c r="AJ598" s="78"/>
    </row>
    <row r="599" spans="1:36" ht="13">
      <c r="A599" s="79"/>
      <c r="B599" s="79"/>
      <c r="C599" s="79"/>
      <c r="D599" s="136"/>
      <c r="E599" s="80"/>
      <c r="F599" s="81"/>
      <c r="G599" s="81"/>
      <c r="H599" s="81"/>
      <c r="I599" s="81"/>
      <c r="J599" s="81"/>
      <c r="K599" s="81"/>
      <c r="L599" s="81"/>
      <c r="M599" s="81"/>
      <c r="N599" s="81"/>
      <c r="O599" s="137"/>
      <c r="P599" s="138"/>
      <c r="Q599" s="138"/>
      <c r="R599" s="138"/>
      <c r="S599" s="138"/>
      <c r="T599" s="141"/>
      <c r="U599" s="141"/>
      <c r="V599" s="139"/>
      <c r="W599" s="139"/>
      <c r="X599" s="139"/>
      <c r="Y599" s="139"/>
      <c r="Z599" s="139"/>
      <c r="AA599" s="139"/>
      <c r="AB599" s="139"/>
      <c r="AC599" s="139"/>
      <c r="AD599" s="139"/>
      <c r="AE599" s="139"/>
      <c r="AF599" s="139"/>
      <c r="AG599" s="139"/>
      <c r="AH599" s="139"/>
      <c r="AI599" s="77"/>
      <c r="AJ599" s="78"/>
    </row>
    <row r="600" spans="1:36" ht="13">
      <c r="A600" s="79"/>
      <c r="B600" s="79"/>
      <c r="C600" s="79"/>
      <c r="D600" s="136"/>
      <c r="E600" s="80"/>
      <c r="F600" s="81"/>
      <c r="G600" s="81"/>
      <c r="H600" s="81"/>
      <c r="I600" s="81"/>
      <c r="J600" s="81"/>
      <c r="K600" s="81"/>
      <c r="L600" s="81"/>
      <c r="M600" s="81"/>
      <c r="N600" s="81"/>
      <c r="O600" s="137"/>
      <c r="P600" s="138"/>
      <c r="Q600" s="138"/>
      <c r="R600" s="138"/>
      <c r="S600" s="138"/>
      <c r="T600" s="141"/>
      <c r="U600" s="141"/>
      <c r="V600" s="139"/>
      <c r="W600" s="139"/>
      <c r="X600" s="139"/>
      <c r="Y600" s="139"/>
      <c r="Z600" s="139"/>
      <c r="AA600" s="139"/>
      <c r="AB600" s="139"/>
      <c r="AC600" s="139"/>
      <c r="AD600" s="139"/>
      <c r="AE600" s="139"/>
      <c r="AF600" s="139"/>
      <c r="AG600" s="139"/>
      <c r="AH600" s="139"/>
      <c r="AI600" s="77"/>
      <c r="AJ600" s="78"/>
    </row>
    <row r="601" spans="1:36" ht="13">
      <c r="A601" s="79"/>
      <c r="B601" s="79"/>
      <c r="C601" s="79"/>
      <c r="D601" s="136"/>
      <c r="E601" s="80"/>
      <c r="F601" s="81"/>
      <c r="G601" s="81"/>
      <c r="H601" s="81"/>
      <c r="I601" s="81"/>
      <c r="J601" s="81"/>
      <c r="K601" s="81"/>
      <c r="L601" s="81"/>
      <c r="M601" s="81"/>
      <c r="N601" s="81"/>
      <c r="O601" s="137"/>
      <c r="P601" s="138"/>
      <c r="Q601" s="138"/>
      <c r="R601" s="138"/>
      <c r="S601" s="138"/>
      <c r="T601" s="141"/>
      <c r="U601" s="141"/>
      <c r="V601" s="139"/>
      <c r="W601" s="139"/>
      <c r="X601" s="139"/>
      <c r="Y601" s="139"/>
      <c r="Z601" s="139"/>
      <c r="AA601" s="139"/>
      <c r="AB601" s="139"/>
      <c r="AC601" s="139"/>
      <c r="AD601" s="139"/>
      <c r="AE601" s="139"/>
      <c r="AF601" s="139"/>
      <c r="AG601" s="139"/>
      <c r="AH601" s="139"/>
      <c r="AI601" s="77"/>
      <c r="AJ601" s="78"/>
    </row>
    <row r="602" spans="1:36" ht="13">
      <c r="A602" s="79"/>
      <c r="B602" s="79"/>
      <c r="C602" s="79"/>
      <c r="D602" s="136"/>
      <c r="E602" s="80"/>
      <c r="F602" s="81"/>
      <c r="G602" s="81"/>
      <c r="H602" s="81"/>
      <c r="I602" s="81"/>
      <c r="J602" s="81"/>
      <c r="K602" s="81"/>
      <c r="L602" s="81"/>
      <c r="M602" s="81"/>
      <c r="N602" s="81"/>
      <c r="O602" s="137"/>
      <c r="P602" s="138"/>
      <c r="Q602" s="138"/>
      <c r="R602" s="138"/>
      <c r="S602" s="138"/>
      <c r="T602" s="141"/>
      <c r="U602" s="141"/>
      <c r="V602" s="139"/>
      <c r="W602" s="139"/>
      <c r="X602" s="139"/>
      <c r="Y602" s="139"/>
      <c r="Z602" s="139"/>
      <c r="AA602" s="139"/>
      <c r="AB602" s="139"/>
      <c r="AC602" s="139"/>
      <c r="AD602" s="139"/>
      <c r="AE602" s="139"/>
      <c r="AF602" s="139"/>
      <c r="AG602" s="139"/>
      <c r="AH602" s="139"/>
      <c r="AI602" s="77"/>
      <c r="AJ602" s="78"/>
    </row>
    <row r="603" spans="1:36" ht="13">
      <c r="A603" s="79"/>
      <c r="B603" s="79"/>
      <c r="C603" s="79"/>
      <c r="D603" s="136"/>
      <c r="E603" s="80"/>
      <c r="F603" s="81"/>
      <c r="G603" s="81"/>
      <c r="H603" s="81"/>
      <c r="I603" s="81"/>
      <c r="J603" s="81"/>
      <c r="K603" s="81"/>
      <c r="L603" s="81"/>
      <c r="M603" s="81"/>
      <c r="N603" s="81"/>
      <c r="O603" s="137"/>
      <c r="P603" s="138"/>
      <c r="Q603" s="138"/>
      <c r="R603" s="138"/>
      <c r="S603" s="138"/>
      <c r="T603" s="141"/>
      <c r="U603" s="141"/>
      <c r="V603" s="139"/>
      <c r="W603" s="139"/>
      <c r="X603" s="139"/>
      <c r="Y603" s="139"/>
      <c r="Z603" s="139"/>
      <c r="AA603" s="139"/>
      <c r="AB603" s="139"/>
      <c r="AC603" s="139"/>
      <c r="AD603" s="139"/>
      <c r="AE603" s="139"/>
      <c r="AF603" s="139"/>
      <c r="AG603" s="139"/>
      <c r="AH603" s="139"/>
      <c r="AI603" s="77"/>
      <c r="AJ603" s="78"/>
    </row>
    <row r="604" spans="1:36" ht="13">
      <c r="A604" s="79"/>
      <c r="B604" s="79"/>
      <c r="C604" s="79"/>
      <c r="D604" s="136"/>
      <c r="E604" s="80"/>
      <c r="F604" s="81"/>
      <c r="G604" s="81"/>
      <c r="H604" s="81"/>
      <c r="I604" s="81"/>
      <c r="J604" s="81"/>
      <c r="K604" s="81"/>
      <c r="L604" s="81"/>
      <c r="M604" s="81"/>
      <c r="N604" s="81"/>
      <c r="O604" s="137"/>
      <c r="P604" s="138"/>
      <c r="Q604" s="138"/>
      <c r="R604" s="138"/>
      <c r="S604" s="138"/>
      <c r="T604" s="141"/>
      <c r="U604" s="141"/>
      <c r="V604" s="139"/>
      <c r="W604" s="139"/>
      <c r="X604" s="139"/>
      <c r="Y604" s="139"/>
      <c r="Z604" s="139"/>
      <c r="AA604" s="139"/>
      <c r="AB604" s="139"/>
      <c r="AC604" s="139"/>
      <c r="AD604" s="139"/>
      <c r="AE604" s="139"/>
      <c r="AF604" s="139"/>
      <c r="AG604" s="139"/>
      <c r="AH604" s="139"/>
      <c r="AI604" s="77"/>
      <c r="AJ604" s="78"/>
    </row>
    <row r="605" spans="1:36" ht="13">
      <c r="A605" s="79"/>
      <c r="B605" s="79"/>
      <c r="C605" s="79"/>
      <c r="D605" s="136"/>
      <c r="E605" s="80"/>
      <c r="F605" s="81"/>
      <c r="G605" s="81"/>
      <c r="H605" s="81"/>
      <c r="I605" s="81"/>
      <c r="J605" s="81"/>
      <c r="K605" s="81"/>
      <c r="L605" s="81"/>
      <c r="M605" s="81"/>
      <c r="N605" s="81"/>
      <c r="O605" s="137"/>
      <c r="P605" s="138"/>
      <c r="Q605" s="138"/>
      <c r="R605" s="138"/>
      <c r="S605" s="138"/>
      <c r="T605" s="141"/>
      <c r="U605" s="141"/>
      <c r="V605" s="139"/>
      <c r="W605" s="139"/>
      <c r="X605" s="139"/>
      <c r="Y605" s="139"/>
      <c r="Z605" s="139"/>
      <c r="AA605" s="139"/>
      <c r="AB605" s="139"/>
      <c r="AC605" s="139"/>
      <c r="AD605" s="139"/>
      <c r="AE605" s="139"/>
      <c r="AF605" s="139"/>
      <c r="AG605" s="139"/>
      <c r="AH605" s="139"/>
      <c r="AI605" s="77"/>
      <c r="AJ605" s="78"/>
    </row>
    <row r="606" spans="1:36" ht="13">
      <c r="A606" s="79"/>
      <c r="B606" s="79"/>
      <c r="C606" s="79"/>
      <c r="D606" s="136"/>
      <c r="E606" s="80"/>
      <c r="F606" s="81"/>
      <c r="G606" s="81"/>
      <c r="H606" s="81"/>
      <c r="I606" s="81"/>
      <c r="J606" s="81"/>
      <c r="K606" s="81"/>
      <c r="L606" s="81"/>
      <c r="M606" s="81"/>
      <c r="N606" s="81"/>
      <c r="O606" s="137"/>
      <c r="P606" s="138"/>
      <c r="Q606" s="138"/>
      <c r="R606" s="138"/>
      <c r="S606" s="138"/>
      <c r="T606" s="141"/>
      <c r="U606" s="141"/>
      <c r="V606" s="139"/>
      <c r="W606" s="139"/>
      <c r="X606" s="139"/>
      <c r="Y606" s="139"/>
      <c r="Z606" s="139"/>
      <c r="AA606" s="139"/>
      <c r="AB606" s="139"/>
      <c r="AC606" s="139"/>
      <c r="AD606" s="139"/>
      <c r="AE606" s="139"/>
      <c r="AF606" s="139"/>
      <c r="AG606" s="139"/>
      <c r="AH606" s="139"/>
      <c r="AI606" s="77"/>
      <c r="AJ606" s="78"/>
    </row>
    <row r="607" spans="1:36" ht="13">
      <c r="A607" s="79"/>
      <c r="B607" s="79"/>
      <c r="C607" s="79"/>
      <c r="D607" s="136"/>
      <c r="E607" s="80"/>
      <c r="F607" s="81"/>
      <c r="G607" s="81"/>
      <c r="H607" s="81"/>
      <c r="I607" s="81"/>
      <c r="J607" s="81"/>
      <c r="K607" s="81"/>
      <c r="L607" s="81"/>
      <c r="M607" s="81"/>
      <c r="N607" s="81"/>
      <c r="O607" s="137"/>
      <c r="P607" s="138"/>
      <c r="Q607" s="138"/>
      <c r="R607" s="138"/>
      <c r="S607" s="138"/>
      <c r="T607" s="141"/>
      <c r="U607" s="141"/>
      <c r="V607" s="139"/>
      <c r="W607" s="139"/>
      <c r="X607" s="139"/>
      <c r="Y607" s="139"/>
      <c r="Z607" s="139"/>
      <c r="AA607" s="139"/>
      <c r="AB607" s="139"/>
      <c r="AC607" s="139"/>
      <c r="AD607" s="139"/>
      <c r="AE607" s="139"/>
      <c r="AF607" s="139"/>
      <c r="AG607" s="139"/>
      <c r="AH607" s="139"/>
      <c r="AI607" s="77"/>
      <c r="AJ607" s="78"/>
    </row>
    <row r="608" spans="1:36" ht="13">
      <c r="A608" s="79"/>
      <c r="B608" s="79"/>
      <c r="C608" s="79"/>
      <c r="D608" s="136"/>
      <c r="E608" s="80"/>
      <c r="F608" s="81"/>
      <c r="G608" s="81"/>
      <c r="H608" s="81"/>
      <c r="I608" s="81"/>
      <c r="J608" s="81"/>
      <c r="K608" s="81"/>
      <c r="L608" s="81"/>
      <c r="M608" s="81"/>
      <c r="N608" s="81"/>
      <c r="O608" s="137"/>
      <c r="P608" s="138"/>
      <c r="Q608" s="138"/>
      <c r="R608" s="138"/>
      <c r="S608" s="138"/>
      <c r="T608" s="141"/>
      <c r="U608" s="141"/>
      <c r="V608" s="139"/>
      <c r="W608" s="139"/>
      <c r="X608" s="139"/>
      <c r="Y608" s="139"/>
      <c r="Z608" s="139"/>
      <c r="AA608" s="139"/>
      <c r="AB608" s="139"/>
      <c r="AC608" s="139"/>
      <c r="AD608" s="139"/>
      <c r="AE608" s="139"/>
      <c r="AF608" s="139"/>
      <c r="AG608" s="139"/>
      <c r="AH608" s="139"/>
      <c r="AI608" s="77"/>
      <c r="AJ608" s="78"/>
    </row>
    <row r="609" spans="1:36" ht="13">
      <c r="A609" s="79"/>
      <c r="B609" s="79"/>
      <c r="C609" s="79"/>
      <c r="D609" s="136"/>
      <c r="E609" s="80"/>
      <c r="F609" s="81"/>
      <c r="G609" s="81"/>
      <c r="H609" s="81"/>
      <c r="I609" s="81"/>
      <c r="J609" s="81"/>
      <c r="K609" s="81"/>
      <c r="L609" s="81"/>
      <c r="M609" s="81"/>
      <c r="N609" s="81"/>
      <c r="O609" s="137"/>
      <c r="P609" s="138"/>
      <c r="Q609" s="138"/>
      <c r="R609" s="138"/>
      <c r="S609" s="138"/>
      <c r="T609" s="141"/>
      <c r="U609" s="141"/>
      <c r="V609" s="139"/>
      <c r="W609" s="139"/>
      <c r="X609" s="139"/>
      <c r="Y609" s="139"/>
      <c r="Z609" s="139"/>
      <c r="AA609" s="139"/>
      <c r="AB609" s="139"/>
      <c r="AC609" s="139"/>
      <c r="AD609" s="139"/>
      <c r="AE609" s="139"/>
      <c r="AF609" s="139"/>
      <c r="AG609" s="139"/>
      <c r="AH609" s="139"/>
      <c r="AI609" s="77"/>
      <c r="AJ609" s="78"/>
    </row>
    <row r="610" spans="1:36" ht="13">
      <c r="A610" s="79"/>
      <c r="B610" s="79"/>
      <c r="C610" s="79"/>
      <c r="D610" s="136"/>
      <c r="E610" s="80"/>
      <c r="F610" s="81"/>
      <c r="G610" s="81"/>
      <c r="H610" s="81"/>
      <c r="I610" s="81"/>
      <c r="J610" s="81"/>
      <c r="K610" s="81"/>
      <c r="L610" s="81"/>
      <c r="M610" s="81"/>
      <c r="N610" s="81"/>
      <c r="O610" s="137"/>
      <c r="P610" s="138"/>
      <c r="Q610" s="138"/>
      <c r="R610" s="138"/>
      <c r="S610" s="138"/>
      <c r="T610" s="141"/>
      <c r="U610" s="141"/>
      <c r="V610" s="139"/>
      <c r="W610" s="139"/>
      <c r="X610" s="139"/>
      <c r="Y610" s="139"/>
      <c r="Z610" s="139"/>
      <c r="AA610" s="139"/>
      <c r="AB610" s="139"/>
      <c r="AC610" s="139"/>
      <c r="AD610" s="139"/>
      <c r="AE610" s="139"/>
      <c r="AF610" s="139"/>
      <c r="AG610" s="139"/>
      <c r="AH610" s="139"/>
      <c r="AI610" s="77"/>
      <c r="AJ610" s="78"/>
    </row>
    <row r="611" spans="1:36" ht="13">
      <c r="A611" s="79"/>
      <c r="B611" s="79"/>
      <c r="C611" s="79"/>
      <c r="D611" s="136"/>
      <c r="E611" s="80"/>
      <c r="F611" s="81"/>
      <c r="G611" s="81"/>
      <c r="H611" s="81"/>
      <c r="I611" s="81"/>
      <c r="J611" s="81"/>
      <c r="K611" s="81"/>
      <c r="L611" s="81"/>
      <c r="M611" s="81"/>
      <c r="N611" s="81"/>
      <c r="O611" s="137"/>
      <c r="P611" s="138"/>
      <c r="Q611" s="138"/>
      <c r="R611" s="138"/>
      <c r="S611" s="138"/>
      <c r="T611" s="141"/>
      <c r="U611" s="141"/>
      <c r="V611" s="139"/>
      <c r="W611" s="139"/>
      <c r="X611" s="139"/>
      <c r="Y611" s="139"/>
      <c r="Z611" s="139"/>
      <c r="AA611" s="139"/>
      <c r="AB611" s="139"/>
      <c r="AC611" s="139"/>
      <c r="AD611" s="139"/>
      <c r="AE611" s="139"/>
      <c r="AF611" s="139"/>
      <c r="AG611" s="139"/>
      <c r="AH611" s="139"/>
      <c r="AI611" s="77"/>
      <c r="AJ611" s="78"/>
    </row>
    <row r="612" spans="1:36" ht="13">
      <c r="A612" s="79"/>
      <c r="B612" s="79"/>
      <c r="C612" s="79"/>
      <c r="D612" s="136"/>
      <c r="E612" s="80"/>
      <c r="F612" s="81"/>
      <c r="G612" s="81"/>
      <c r="H612" s="81"/>
      <c r="I612" s="81"/>
      <c r="J612" s="81"/>
      <c r="K612" s="81"/>
      <c r="L612" s="81"/>
      <c r="M612" s="81"/>
      <c r="N612" s="81"/>
      <c r="O612" s="137"/>
      <c r="P612" s="138"/>
      <c r="Q612" s="138"/>
      <c r="R612" s="138"/>
      <c r="S612" s="138"/>
      <c r="T612" s="141"/>
      <c r="U612" s="141"/>
      <c r="V612" s="139"/>
      <c r="W612" s="139"/>
      <c r="X612" s="139"/>
      <c r="Y612" s="139"/>
      <c r="Z612" s="139"/>
      <c r="AA612" s="139"/>
      <c r="AB612" s="139"/>
      <c r="AC612" s="139"/>
      <c r="AD612" s="139"/>
      <c r="AE612" s="139"/>
      <c r="AF612" s="139"/>
      <c r="AG612" s="139"/>
      <c r="AH612" s="139"/>
      <c r="AI612" s="77"/>
      <c r="AJ612" s="78"/>
    </row>
    <row r="613" spans="1:36" ht="13">
      <c r="A613" s="79"/>
      <c r="B613" s="79"/>
      <c r="C613" s="79"/>
      <c r="D613" s="136"/>
      <c r="E613" s="80"/>
      <c r="F613" s="81"/>
      <c r="G613" s="81"/>
      <c r="H613" s="81"/>
      <c r="I613" s="81"/>
      <c r="J613" s="81"/>
      <c r="K613" s="81"/>
      <c r="L613" s="81"/>
      <c r="M613" s="81"/>
      <c r="N613" s="81"/>
      <c r="O613" s="137"/>
      <c r="P613" s="138"/>
      <c r="Q613" s="138"/>
      <c r="R613" s="138"/>
      <c r="S613" s="138"/>
      <c r="T613" s="141"/>
      <c r="U613" s="141"/>
      <c r="V613" s="139"/>
      <c r="W613" s="139"/>
      <c r="X613" s="139"/>
      <c r="Y613" s="139"/>
      <c r="Z613" s="139"/>
      <c r="AA613" s="139"/>
      <c r="AB613" s="139"/>
      <c r="AC613" s="139"/>
      <c r="AD613" s="139"/>
      <c r="AE613" s="139"/>
      <c r="AF613" s="139"/>
      <c r="AG613" s="139"/>
      <c r="AH613" s="139"/>
      <c r="AI613" s="77"/>
      <c r="AJ613" s="78"/>
    </row>
    <row r="614" spans="1:36" ht="13">
      <c r="A614" s="79"/>
      <c r="B614" s="79"/>
      <c r="C614" s="79"/>
      <c r="D614" s="136"/>
      <c r="E614" s="80"/>
      <c r="F614" s="81"/>
      <c r="G614" s="81"/>
      <c r="H614" s="81"/>
      <c r="I614" s="81"/>
      <c r="J614" s="81"/>
      <c r="K614" s="81"/>
      <c r="L614" s="81"/>
      <c r="M614" s="81"/>
      <c r="N614" s="81"/>
      <c r="O614" s="137"/>
      <c r="P614" s="138"/>
      <c r="Q614" s="138"/>
      <c r="R614" s="138"/>
      <c r="S614" s="138"/>
      <c r="T614" s="141"/>
      <c r="U614" s="141"/>
      <c r="V614" s="139"/>
      <c r="W614" s="139"/>
      <c r="X614" s="139"/>
      <c r="Y614" s="139"/>
      <c r="Z614" s="139"/>
      <c r="AA614" s="139"/>
      <c r="AB614" s="139"/>
      <c r="AC614" s="139"/>
      <c r="AD614" s="139"/>
      <c r="AE614" s="139"/>
      <c r="AF614" s="139"/>
      <c r="AG614" s="139"/>
      <c r="AH614" s="139"/>
      <c r="AI614" s="77"/>
      <c r="AJ614" s="78"/>
    </row>
    <row r="615" spans="1:36" ht="13">
      <c r="A615" s="79"/>
      <c r="B615" s="79"/>
      <c r="C615" s="79"/>
      <c r="D615" s="136"/>
      <c r="E615" s="80"/>
      <c r="F615" s="81"/>
      <c r="G615" s="81"/>
      <c r="H615" s="81"/>
      <c r="I615" s="81"/>
      <c r="J615" s="81"/>
      <c r="K615" s="81"/>
      <c r="L615" s="81"/>
      <c r="M615" s="81"/>
      <c r="N615" s="81"/>
      <c r="O615" s="137"/>
      <c r="P615" s="138"/>
      <c r="Q615" s="138"/>
      <c r="R615" s="138"/>
      <c r="S615" s="138"/>
      <c r="T615" s="141"/>
      <c r="U615" s="141"/>
      <c r="V615" s="139"/>
      <c r="W615" s="139"/>
      <c r="X615" s="139"/>
      <c r="Y615" s="139"/>
      <c r="Z615" s="139"/>
      <c r="AA615" s="139"/>
      <c r="AB615" s="139"/>
      <c r="AC615" s="139"/>
      <c r="AD615" s="139"/>
      <c r="AE615" s="139"/>
      <c r="AF615" s="139"/>
      <c r="AG615" s="139"/>
      <c r="AH615" s="139"/>
      <c r="AI615" s="77"/>
      <c r="AJ615" s="78"/>
    </row>
    <row r="616" spans="1:36" ht="13">
      <c r="A616" s="79"/>
      <c r="B616" s="79"/>
      <c r="C616" s="79"/>
      <c r="D616" s="136"/>
      <c r="E616" s="80"/>
      <c r="F616" s="81"/>
      <c r="G616" s="81"/>
      <c r="H616" s="81"/>
      <c r="I616" s="81"/>
      <c r="J616" s="81"/>
      <c r="K616" s="81"/>
      <c r="L616" s="81"/>
      <c r="M616" s="81"/>
      <c r="N616" s="81"/>
      <c r="O616" s="137"/>
      <c r="P616" s="138"/>
      <c r="Q616" s="138"/>
      <c r="R616" s="138"/>
      <c r="S616" s="138"/>
      <c r="T616" s="141"/>
      <c r="U616" s="141"/>
      <c r="V616" s="139"/>
      <c r="W616" s="139"/>
      <c r="X616" s="139"/>
      <c r="Y616" s="139"/>
      <c r="Z616" s="139"/>
      <c r="AA616" s="139"/>
      <c r="AB616" s="139"/>
      <c r="AC616" s="139"/>
      <c r="AD616" s="139"/>
      <c r="AE616" s="139"/>
      <c r="AF616" s="139"/>
      <c r="AG616" s="139"/>
      <c r="AH616" s="139"/>
      <c r="AI616" s="77"/>
      <c r="AJ616" s="78"/>
    </row>
    <row r="617" spans="1:36" ht="13">
      <c r="A617" s="79"/>
      <c r="B617" s="79"/>
      <c r="C617" s="79"/>
      <c r="D617" s="136"/>
      <c r="E617" s="80"/>
      <c r="F617" s="81"/>
      <c r="G617" s="81"/>
      <c r="H617" s="81"/>
      <c r="I617" s="81"/>
      <c r="J617" s="81"/>
      <c r="K617" s="81"/>
      <c r="L617" s="81"/>
      <c r="M617" s="81"/>
      <c r="N617" s="81"/>
      <c r="O617" s="137"/>
      <c r="P617" s="138"/>
      <c r="Q617" s="138"/>
      <c r="R617" s="138"/>
      <c r="S617" s="138"/>
      <c r="T617" s="141"/>
      <c r="U617" s="141"/>
      <c r="V617" s="139"/>
      <c r="W617" s="139"/>
      <c r="X617" s="139"/>
      <c r="Y617" s="139"/>
      <c r="Z617" s="139"/>
      <c r="AA617" s="139"/>
      <c r="AB617" s="139"/>
      <c r="AC617" s="139"/>
      <c r="AD617" s="139"/>
      <c r="AE617" s="139"/>
      <c r="AF617" s="139"/>
      <c r="AG617" s="139"/>
      <c r="AH617" s="139"/>
      <c r="AI617" s="77"/>
      <c r="AJ617" s="78"/>
    </row>
    <row r="618" spans="1:36" ht="13">
      <c r="A618" s="79"/>
      <c r="B618" s="79"/>
      <c r="C618" s="79"/>
      <c r="D618" s="136"/>
      <c r="E618" s="80"/>
      <c r="F618" s="81"/>
      <c r="G618" s="81"/>
      <c r="H618" s="81"/>
      <c r="I618" s="81"/>
      <c r="J618" s="81"/>
      <c r="K618" s="81"/>
      <c r="L618" s="81"/>
      <c r="M618" s="81"/>
      <c r="N618" s="81"/>
      <c r="O618" s="137"/>
      <c r="P618" s="138"/>
      <c r="Q618" s="138"/>
      <c r="R618" s="138"/>
      <c r="S618" s="138"/>
      <c r="T618" s="141"/>
      <c r="U618" s="141"/>
      <c r="V618" s="139"/>
      <c r="W618" s="139"/>
      <c r="X618" s="139"/>
      <c r="Y618" s="139"/>
      <c r="Z618" s="139"/>
      <c r="AA618" s="139"/>
      <c r="AB618" s="139"/>
      <c r="AC618" s="139"/>
      <c r="AD618" s="139"/>
      <c r="AE618" s="139"/>
      <c r="AF618" s="139"/>
      <c r="AG618" s="139"/>
      <c r="AH618" s="139"/>
      <c r="AI618" s="77"/>
      <c r="AJ618" s="78"/>
    </row>
    <row r="619" spans="1:36" ht="13">
      <c r="A619" s="79"/>
      <c r="B619" s="79"/>
      <c r="C619" s="79"/>
      <c r="D619" s="136"/>
      <c r="E619" s="80"/>
      <c r="F619" s="81"/>
      <c r="G619" s="81"/>
      <c r="H619" s="81"/>
      <c r="I619" s="81"/>
      <c r="J619" s="81"/>
      <c r="K619" s="81"/>
      <c r="L619" s="81"/>
      <c r="M619" s="81"/>
      <c r="N619" s="81"/>
      <c r="O619" s="137"/>
      <c r="P619" s="138"/>
      <c r="Q619" s="138"/>
      <c r="R619" s="138"/>
      <c r="S619" s="138"/>
      <c r="T619" s="141"/>
      <c r="U619" s="141"/>
      <c r="V619" s="139"/>
      <c r="W619" s="139"/>
      <c r="X619" s="139"/>
      <c r="Y619" s="139"/>
      <c r="Z619" s="139"/>
      <c r="AA619" s="139"/>
      <c r="AB619" s="139"/>
      <c r="AC619" s="139"/>
      <c r="AD619" s="139"/>
      <c r="AE619" s="139"/>
      <c r="AF619" s="139"/>
      <c r="AG619" s="139"/>
      <c r="AH619" s="139"/>
      <c r="AI619" s="77"/>
      <c r="AJ619" s="78"/>
    </row>
    <row r="620" spans="1:36" ht="13">
      <c r="A620" s="79"/>
      <c r="B620" s="79"/>
      <c r="C620" s="79"/>
      <c r="D620" s="136"/>
      <c r="E620" s="80"/>
      <c r="F620" s="81"/>
      <c r="G620" s="81"/>
      <c r="H620" s="81"/>
      <c r="I620" s="81"/>
      <c r="J620" s="81"/>
      <c r="K620" s="81"/>
      <c r="L620" s="81"/>
      <c r="M620" s="81"/>
      <c r="N620" s="81"/>
      <c r="O620" s="137"/>
      <c r="P620" s="138"/>
      <c r="Q620" s="138"/>
      <c r="R620" s="138"/>
      <c r="S620" s="138"/>
      <c r="T620" s="141"/>
      <c r="U620" s="141"/>
      <c r="V620" s="139"/>
      <c r="W620" s="139"/>
      <c r="X620" s="139"/>
      <c r="Y620" s="139"/>
      <c r="Z620" s="139"/>
      <c r="AA620" s="139"/>
      <c r="AB620" s="139"/>
      <c r="AC620" s="139"/>
      <c r="AD620" s="139"/>
      <c r="AE620" s="139"/>
      <c r="AF620" s="139"/>
      <c r="AG620" s="139"/>
      <c r="AH620" s="139"/>
      <c r="AI620" s="77"/>
      <c r="AJ620" s="78"/>
    </row>
    <row r="621" spans="1:36" ht="13">
      <c r="A621" s="79"/>
      <c r="B621" s="79"/>
      <c r="C621" s="79"/>
      <c r="D621" s="136"/>
      <c r="E621" s="80"/>
      <c r="F621" s="81"/>
      <c r="G621" s="81"/>
      <c r="H621" s="81"/>
      <c r="I621" s="81"/>
      <c r="J621" s="81"/>
      <c r="K621" s="81"/>
      <c r="L621" s="81"/>
      <c r="M621" s="81"/>
      <c r="N621" s="81"/>
      <c r="O621" s="137"/>
      <c r="P621" s="138"/>
      <c r="Q621" s="138"/>
      <c r="R621" s="138"/>
      <c r="S621" s="138"/>
      <c r="T621" s="141"/>
      <c r="U621" s="141"/>
      <c r="V621" s="139"/>
      <c r="W621" s="139"/>
      <c r="X621" s="139"/>
      <c r="Y621" s="139"/>
      <c r="Z621" s="139"/>
      <c r="AA621" s="139"/>
      <c r="AB621" s="139"/>
      <c r="AC621" s="139"/>
      <c r="AD621" s="139"/>
      <c r="AE621" s="139"/>
      <c r="AF621" s="139"/>
      <c r="AG621" s="139"/>
      <c r="AH621" s="139"/>
      <c r="AI621" s="77"/>
      <c r="AJ621" s="78"/>
    </row>
    <row r="622" spans="1:36" ht="13">
      <c r="A622" s="79"/>
      <c r="B622" s="79"/>
      <c r="C622" s="79"/>
      <c r="D622" s="136"/>
      <c r="E622" s="80"/>
      <c r="F622" s="81"/>
      <c r="G622" s="81"/>
      <c r="H622" s="81"/>
      <c r="I622" s="81"/>
      <c r="J622" s="81"/>
      <c r="K622" s="81"/>
      <c r="L622" s="81"/>
      <c r="M622" s="81"/>
      <c r="N622" s="81"/>
      <c r="O622" s="137"/>
      <c r="P622" s="138"/>
      <c r="Q622" s="138"/>
      <c r="R622" s="138"/>
      <c r="S622" s="138"/>
      <c r="T622" s="141"/>
      <c r="U622" s="141"/>
      <c r="V622" s="139"/>
      <c r="W622" s="139"/>
      <c r="X622" s="139"/>
      <c r="Y622" s="139"/>
      <c r="Z622" s="139"/>
      <c r="AA622" s="139"/>
      <c r="AB622" s="139"/>
      <c r="AC622" s="139"/>
      <c r="AD622" s="139"/>
      <c r="AE622" s="139"/>
      <c r="AF622" s="139"/>
      <c r="AG622" s="139"/>
      <c r="AH622" s="139"/>
      <c r="AI622" s="77"/>
      <c r="AJ622" s="78"/>
    </row>
    <row r="623" spans="1:36" ht="13">
      <c r="A623" s="79"/>
      <c r="B623" s="79"/>
      <c r="C623" s="79"/>
      <c r="D623" s="136"/>
      <c r="E623" s="80"/>
      <c r="F623" s="81"/>
      <c r="G623" s="81"/>
      <c r="H623" s="81"/>
      <c r="I623" s="81"/>
      <c r="J623" s="81"/>
      <c r="K623" s="81"/>
      <c r="L623" s="81"/>
      <c r="M623" s="81"/>
      <c r="N623" s="81"/>
      <c r="O623" s="137"/>
      <c r="P623" s="138"/>
      <c r="Q623" s="138"/>
      <c r="R623" s="138"/>
      <c r="S623" s="138"/>
      <c r="T623" s="141"/>
      <c r="U623" s="141"/>
      <c r="V623" s="139"/>
      <c r="W623" s="139"/>
      <c r="X623" s="139"/>
      <c r="Y623" s="139"/>
      <c r="Z623" s="139"/>
      <c r="AA623" s="139"/>
      <c r="AB623" s="139"/>
      <c r="AC623" s="139"/>
      <c r="AD623" s="139"/>
      <c r="AE623" s="139"/>
      <c r="AF623" s="139"/>
      <c r="AG623" s="139"/>
      <c r="AH623" s="139"/>
      <c r="AI623" s="77"/>
      <c r="AJ623" s="78"/>
    </row>
    <row r="624" spans="1:36" ht="13">
      <c r="A624" s="79"/>
      <c r="B624" s="79"/>
      <c r="C624" s="79"/>
      <c r="D624" s="136"/>
      <c r="E624" s="80"/>
      <c r="F624" s="81"/>
      <c r="G624" s="81"/>
      <c r="H624" s="81"/>
      <c r="I624" s="81"/>
      <c r="J624" s="81"/>
      <c r="K624" s="81"/>
      <c r="L624" s="81"/>
      <c r="M624" s="81"/>
      <c r="N624" s="81"/>
      <c r="O624" s="137"/>
      <c r="P624" s="138"/>
      <c r="Q624" s="138"/>
      <c r="R624" s="138"/>
      <c r="S624" s="138"/>
      <c r="T624" s="141"/>
      <c r="U624" s="141"/>
      <c r="V624" s="139"/>
      <c r="W624" s="139"/>
      <c r="X624" s="139"/>
      <c r="Y624" s="139"/>
      <c r="Z624" s="139"/>
      <c r="AA624" s="139"/>
      <c r="AB624" s="139"/>
      <c r="AC624" s="139"/>
      <c r="AD624" s="139"/>
      <c r="AE624" s="139"/>
      <c r="AF624" s="139"/>
      <c r="AG624" s="139"/>
      <c r="AH624" s="139"/>
      <c r="AI624" s="77"/>
      <c r="AJ624" s="78"/>
    </row>
    <row r="625" spans="1:36" ht="13">
      <c r="A625" s="79"/>
      <c r="B625" s="79"/>
      <c r="C625" s="79"/>
      <c r="D625" s="136"/>
      <c r="E625" s="80"/>
      <c r="F625" s="81"/>
      <c r="G625" s="81"/>
      <c r="H625" s="81"/>
      <c r="I625" s="81"/>
      <c r="J625" s="81"/>
      <c r="K625" s="81"/>
      <c r="L625" s="81"/>
      <c r="M625" s="81"/>
      <c r="N625" s="81"/>
      <c r="O625" s="137"/>
      <c r="P625" s="138"/>
      <c r="Q625" s="138"/>
      <c r="R625" s="138"/>
      <c r="S625" s="138"/>
      <c r="T625" s="141"/>
      <c r="U625" s="141"/>
      <c r="V625" s="139"/>
      <c r="W625" s="139"/>
      <c r="X625" s="139"/>
      <c r="Y625" s="139"/>
      <c r="Z625" s="139"/>
      <c r="AA625" s="139"/>
      <c r="AB625" s="139"/>
      <c r="AC625" s="139"/>
      <c r="AD625" s="139"/>
      <c r="AE625" s="139"/>
      <c r="AF625" s="139"/>
      <c r="AG625" s="139"/>
      <c r="AH625" s="139"/>
      <c r="AI625" s="77"/>
      <c r="AJ625" s="78"/>
    </row>
    <row r="626" spans="1:36" ht="13">
      <c r="A626" s="79"/>
      <c r="B626" s="79"/>
      <c r="C626" s="79"/>
      <c r="D626" s="136"/>
      <c r="E626" s="80"/>
      <c r="F626" s="81"/>
      <c r="G626" s="81"/>
      <c r="H626" s="81"/>
      <c r="I626" s="81"/>
      <c r="J626" s="81"/>
      <c r="K626" s="81"/>
      <c r="L626" s="81"/>
      <c r="M626" s="81"/>
      <c r="N626" s="81"/>
      <c r="O626" s="137"/>
      <c r="P626" s="138"/>
      <c r="Q626" s="138"/>
      <c r="R626" s="138"/>
      <c r="S626" s="138"/>
      <c r="T626" s="141"/>
      <c r="U626" s="141"/>
      <c r="V626" s="139"/>
      <c r="W626" s="139"/>
      <c r="X626" s="139"/>
      <c r="Y626" s="139"/>
      <c r="Z626" s="139"/>
      <c r="AA626" s="139"/>
      <c r="AB626" s="139"/>
      <c r="AC626" s="139"/>
      <c r="AD626" s="139"/>
      <c r="AE626" s="139"/>
      <c r="AF626" s="139"/>
      <c r="AG626" s="139"/>
      <c r="AH626" s="139"/>
      <c r="AI626" s="77"/>
      <c r="AJ626" s="78"/>
    </row>
    <row r="627" spans="1:36" ht="13">
      <c r="A627" s="79"/>
      <c r="B627" s="79"/>
      <c r="C627" s="79"/>
      <c r="D627" s="136"/>
      <c r="E627" s="80"/>
      <c r="F627" s="81"/>
      <c r="G627" s="81"/>
      <c r="H627" s="81"/>
      <c r="I627" s="81"/>
      <c r="J627" s="81"/>
      <c r="K627" s="81"/>
      <c r="L627" s="81"/>
      <c r="M627" s="81"/>
      <c r="N627" s="81"/>
      <c r="O627" s="137"/>
      <c r="P627" s="138"/>
      <c r="Q627" s="138"/>
      <c r="R627" s="138"/>
      <c r="S627" s="138"/>
      <c r="T627" s="141"/>
      <c r="U627" s="141"/>
      <c r="V627" s="139"/>
      <c r="W627" s="139"/>
      <c r="X627" s="139"/>
      <c r="Y627" s="139"/>
      <c r="Z627" s="139"/>
      <c r="AA627" s="139"/>
      <c r="AB627" s="139"/>
      <c r="AC627" s="139"/>
      <c r="AD627" s="139"/>
      <c r="AE627" s="139"/>
      <c r="AF627" s="139"/>
      <c r="AG627" s="139"/>
      <c r="AH627" s="139"/>
      <c r="AI627" s="77"/>
      <c r="AJ627" s="78"/>
    </row>
    <row r="628" spans="1:36" ht="13">
      <c r="A628" s="79"/>
      <c r="B628" s="79"/>
      <c r="C628" s="79"/>
      <c r="D628" s="136"/>
      <c r="E628" s="80"/>
      <c r="F628" s="81"/>
      <c r="G628" s="81"/>
      <c r="H628" s="81"/>
      <c r="I628" s="81"/>
      <c r="J628" s="81"/>
      <c r="K628" s="81"/>
      <c r="L628" s="81"/>
      <c r="M628" s="81"/>
      <c r="N628" s="81"/>
      <c r="O628" s="137"/>
      <c r="P628" s="138"/>
      <c r="Q628" s="138"/>
      <c r="R628" s="138"/>
      <c r="S628" s="138"/>
      <c r="T628" s="141"/>
      <c r="U628" s="141"/>
      <c r="V628" s="139"/>
      <c r="W628" s="139"/>
      <c r="X628" s="139"/>
      <c r="Y628" s="139"/>
      <c r="Z628" s="139"/>
      <c r="AA628" s="139"/>
      <c r="AB628" s="139"/>
      <c r="AC628" s="139"/>
      <c r="AD628" s="139"/>
      <c r="AE628" s="139"/>
      <c r="AF628" s="139"/>
      <c r="AG628" s="139"/>
      <c r="AH628" s="139"/>
      <c r="AI628" s="77"/>
      <c r="AJ628" s="78"/>
    </row>
    <row r="629" spans="1:36" ht="13">
      <c r="A629" s="79"/>
      <c r="B629" s="79"/>
      <c r="C629" s="79"/>
      <c r="D629" s="136"/>
      <c r="E629" s="80"/>
      <c r="F629" s="81"/>
      <c r="G629" s="81"/>
      <c r="H629" s="81"/>
      <c r="I629" s="81"/>
      <c r="J629" s="81"/>
      <c r="K629" s="81"/>
      <c r="L629" s="81"/>
      <c r="M629" s="81"/>
      <c r="N629" s="81"/>
      <c r="O629" s="137"/>
      <c r="P629" s="138"/>
      <c r="Q629" s="138"/>
      <c r="R629" s="138"/>
      <c r="S629" s="138"/>
      <c r="T629" s="141"/>
      <c r="U629" s="141"/>
      <c r="V629" s="139"/>
      <c r="W629" s="139"/>
      <c r="X629" s="139"/>
      <c r="Y629" s="139"/>
      <c r="Z629" s="139"/>
      <c r="AA629" s="139"/>
      <c r="AB629" s="139"/>
      <c r="AC629" s="139"/>
      <c r="AD629" s="139"/>
      <c r="AE629" s="139"/>
      <c r="AF629" s="139"/>
      <c r="AG629" s="139"/>
      <c r="AH629" s="139"/>
      <c r="AI629" s="77"/>
      <c r="AJ629" s="78"/>
    </row>
    <row r="630" spans="1:36" ht="13">
      <c r="A630" s="79"/>
      <c r="B630" s="79"/>
      <c r="C630" s="79"/>
      <c r="D630" s="136"/>
      <c r="E630" s="80"/>
      <c r="F630" s="81"/>
      <c r="G630" s="81"/>
      <c r="H630" s="81"/>
      <c r="I630" s="81"/>
      <c r="J630" s="81"/>
      <c r="K630" s="81"/>
      <c r="L630" s="81"/>
      <c r="M630" s="81"/>
      <c r="N630" s="81"/>
      <c r="O630" s="137"/>
      <c r="P630" s="138"/>
      <c r="Q630" s="138"/>
      <c r="R630" s="138"/>
      <c r="S630" s="138"/>
      <c r="T630" s="141"/>
      <c r="U630" s="141"/>
      <c r="V630" s="139"/>
      <c r="W630" s="139"/>
      <c r="X630" s="139"/>
      <c r="Y630" s="139"/>
      <c r="Z630" s="139"/>
      <c r="AA630" s="139"/>
      <c r="AB630" s="139"/>
      <c r="AC630" s="139"/>
      <c r="AD630" s="139"/>
      <c r="AE630" s="139"/>
      <c r="AF630" s="139"/>
      <c r="AG630" s="139"/>
      <c r="AH630" s="139"/>
      <c r="AI630" s="77"/>
      <c r="AJ630" s="78"/>
    </row>
    <row r="631" spans="1:36" ht="13">
      <c r="A631" s="79"/>
      <c r="B631" s="79"/>
      <c r="C631" s="79"/>
      <c r="D631" s="136"/>
      <c r="E631" s="80"/>
      <c r="F631" s="81"/>
      <c r="G631" s="81"/>
      <c r="H631" s="81"/>
      <c r="I631" s="81"/>
      <c r="J631" s="81"/>
      <c r="K631" s="81"/>
      <c r="L631" s="81"/>
      <c r="M631" s="81"/>
      <c r="N631" s="81"/>
      <c r="O631" s="137"/>
      <c r="P631" s="138"/>
      <c r="Q631" s="138"/>
      <c r="R631" s="138"/>
      <c r="S631" s="138"/>
      <c r="T631" s="141"/>
      <c r="U631" s="141"/>
      <c r="V631" s="139"/>
      <c r="W631" s="139"/>
      <c r="X631" s="139"/>
      <c r="Y631" s="139"/>
      <c r="Z631" s="139"/>
      <c r="AA631" s="139"/>
      <c r="AB631" s="139"/>
      <c r="AC631" s="139"/>
      <c r="AD631" s="139"/>
      <c r="AE631" s="139"/>
      <c r="AF631" s="139"/>
      <c r="AG631" s="139"/>
      <c r="AH631" s="139"/>
      <c r="AI631" s="77"/>
      <c r="AJ631" s="78"/>
    </row>
    <row r="632" spans="1:36" ht="13">
      <c r="A632" s="79"/>
      <c r="B632" s="79"/>
      <c r="C632" s="79"/>
      <c r="D632" s="136"/>
      <c r="E632" s="80"/>
      <c r="F632" s="81"/>
      <c r="G632" s="81"/>
      <c r="H632" s="81"/>
      <c r="I632" s="81"/>
      <c r="J632" s="81"/>
      <c r="K632" s="81"/>
      <c r="L632" s="81"/>
      <c r="M632" s="81"/>
      <c r="N632" s="81"/>
      <c r="O632" s="137"/>
      <c r="P632" s="138"/>
      <c r="Q632" s="138"/>
      <c r="R632" s="138"/>
      <c r="S632" s="138"/>
      <c r="T632" s="141"/>
      <c r="U632" s="141"/>
      <c r="V632" s="139"/>
      <c r="W632" s="139"/>
      <c r="X632" s="139"/>
      <c r="Y632" s="139"/>
      <c r="Z632" s="139"/>
      <c r="AA632" s="139"/>
      <c r="AB632" s="139"/>
      <c r="AC632" s="139"/>
      <c r="AD632" s="139"/>
      <c r="AE632" s="139"/>
      <c r="AF632" s="139"/>
      <c r="AG632" s="139"/>
      <c r="AH632" s="139"/>
      <c r="AI632" s="77"/>
      <c r="AJ632" s="78"/>
    </row>
    <row r="633" spans="1:36" ht="13">
      <c r="A633" s="79"/>
      <c r="B633" s="79"/>
      <c r="C633" s="79"/>
      <c r="D633" s="136"/>
      <c r="E633" s="80"/>
      <c r="F633" s="81"/>
      <c r="G633" s="81"/>
      <c r="H633" s="81"/>
      <c r="I633" s="81"/>
      <c r="J633" s="81"/>
      <c r="K633" s="81"/>
      <c r="L633" s="81"/>
      <c r="M633" s="81"/>
      <c r="N633" s="81"/>
      <c r="O633" s="137"/>
      <c r="P633" s="138"/>
      <c r="Q633" s="138"/>
      <c r="R633" s="138"/>
      <c r="S633" s="138"/>
      <c r="T633" s="141"/>
      <c r="U633" s="141"/>
      <c r="V633" s="139"/>
      <c r="W633" s="139"/>
      <c r="X633" s="139"/>
      <c r="Y633" s="139"/>
      <c r="Z633" s="139"/>
      <c r="AA633" s="139"/>
      <c r="AB633" s="139"/>
      <c r="AC633" s="139"/>
      <c r="AD633" s="139"/>
      <c r="AE633" s="139"/>
      <c r="AF633" s="139"/>
      <c r="AG633" s="139"/>
      <c r="AH633" s="139"/>
      <c r="AI633" s="77"/>
      <c r="AJ633" s="78"/>
    </row>
    <row r="634" spans="1:36" ht="13">
      <c r="A634" s="79"/>
      <c r="B634" s="79"/>
      <c r="C634" s="79"/>
      <c r="D634" s="136"/>
      <c r="E634" s="80"/>
      <c r="F634" s="81"/>
      <c r="G634" s="81"/>
      <c r="H634" s="81"/>
      <c r="I634" s="81"/>
      <c r="J634" s="81"/>
      <c r="K634" s="81"/>
      <c r="L634" s="81"/>
      <c r="M634" s="81"/>
      <c r="N634" s="81"/>
      <c r="O634" s="137"/>
      <c r="P634" s="138"/>
      <c r="Q634" s="138"/>
      <c r="R634" s="138"/>
      <c r="S634" s="138"/>
      <c r="T634" s="141"/>
      <c r="U634" s="141"/>
      <c r="V634" s="139"/>
      <c r="W634" s="139"/>
      <c r="X634" s="139"/>
      <c r="Y634" s="139"/>
      <c r="Z634" s="139"/>
      <c r="AA634" s="139"/>
      <c r="AB634" s="139"/>
      <c r="AC634" s="139"/>
      <c r="AD634" s="139"/>
      <c r="AE634" s="139"/>
      <c r="AF634" s="139"/>
      <c r="AG634" s="139"/>
      <c r="AH634" s="139"/>
      <c r="AI634" s="77"/>
      <c r="AJ634" s="78"/>
    </row>
    <row r="635" spans="1:36" ht="13">
      <c r="A635" s="79"/>
      <c r="B635" s="79"/>
      <c r="C635" s="79"/>
      <c r="D635" s="136"/>
      <c r="E635" s="80"/>
      <c r="F635" s="81"/>
      <c r="G635" s="81"/>
      <c r="H635" s="81"/>
      <c r="I635" s="81"/>
      <c r="J635" s="81"/>
      <c r="K635" s="81"/>
      <c r="L635" s="81"/>
      <c r="M635" s="81"/>
      <c r="N635" s="81"/>
      <c r="O635" s="137"/>
      <c r="P635" s="138"/>
      <c r="Q635" s="138"/>
      <c r="R635" s="138"/>
      <c r="S635" s="138"/>
      <c r="T635" s="141"/>
      <c r="U635" s="141"/>
      <c r="V635" s="139"/>
      <c r="W635" s="139"/>
      <c r="X635" s="139"/>
      <c r="Y635" s="139"/>
      <c r="Z635" s="139"/>
      <c r="AA635" s="139"/>
      <c r="AB635" s="139"/>
      <c r="AC635" s="139"/>
      <c r="AD635" s="139"/>
      <c r="AE635" s="139"/>
      <c r="AF635" s="139"/>
      <c r="AG635" s="139"/>
      <c r="AH635" s="139"/>
      <c r="AI635" s="77"/>
      <c r="AJ635" s="78"/>
    </row>
    <row r="636" spans="1:36" ht="13">
      <c r="A636" s="79"/>
      <c r="B636" s="79"/>
      <c r="C636" s="79"/>
      <c r="D636" s="136"/>
      <c r="E636" s="80"/>
      <c r="F636" s="81"/>
      <c r="G636" s="81"/>
      <c r="H636" s="81"/>
      <c r="I636" s="81"/>
      <c r="J636" s="81"/>
      <c r="K636" s="81"/>
      <c r="L636" s="81"/>
      <c r="M636" s="81"/>
      <c r="N636" s="81"/>
      <c r="O636" s="137"/>
      <c r="P636" s="138"/>
      <c r="Q636" s="138"/>
      <c r="R636" s="138"/>
      <c r="S636" s="138"/>
      <c r="T636" s="141"/>
      <c r="U636" s="141"/>
      <c r="V636" s="139"/>
      <c r="W636" s="139"/>
      <c r="X636" s="139"/>
      <c r="Y636" s="139"/>
      <c r="Z636" s="139"/>
      <c r="AA636" s="139"/>
      <c r="AB636" s="139"/>
      <c r="AC636" s="139"/>
      <c r="AD636" s="139"/>
      <c r="AE636" s="139"/>
      <c r="AF636" s="139"/>
      <c r="AG636" s="139"/>
      <c r="AH636" s="139"/>
      <c r="AI636" s="77"/>
      <c r="AJ636" s="78"/>
    </row>
    <row r="637" spans="1:36" ht="13">
      <c r="A637" s="79"/>
      <c r="B637" s="79"/>
      <c r="C637" s="79"/>
      <c r="D637" s="136"/>
      <c r="E637" s="80"/>
      <c r="F637" s="81"/>
      <c r="G637" s="81"/>
      <c r="H637" s="81"/>
      <c r="I637" s="81"/>
      <c r="J637" s="81"/>
      <c r="K637" s="81"/>
      <c r="L637" s="81"/>
      <c r="M637" s="81"/>
      <c r="N637" s="81"/>
      <c r="O637" s="137"/>
      <c r="P637" s="138"/>
      <c r="Q637" s="138"/>
      <c r="R637" s="138"/>
      <c r="S637" s="138"/>
      <c r="T637" s="141"/>
      <c r="U637" s="141"/>
      <c r="V637" s="139"/>
      <c r="W637" s="139"/>
      <c r="X637" s="139"/>
      <c r="Y637" s="139"/>
      <c r="Z637" s="139"/>
      <c r="AA637" s="139"/>
      <c r="AB637" s="139"/>
      <c r="AC637" s="139"/>
      <c r="AD637" s="139"/>
      <c r="AE637" s="139"/>
      <c r="AF637" s="139"/>
      <c r="AG637" s="139"/>
      <c r="AH637" s="139"/>
      <c r="AI637" s="77"/>
      <c r="AJ637" s="78"/>
    </row>
    <row r="638" spans="1:36" ht="13">
      <c r="A638" s="79"/>
      <c r="B638" s="79"/>
      <c r="C638" s="79"/>
      <c r="D638" s="136"/>
      <c r="E638" s="80"/>
      <c r="F638" s="81"/>
      <c r="G638" s="81"/>
      <c r="H638" s="81"/>
      <c r="I638" s="81"/>
      <c r="J638" s="81"/>
      <c r="K638" s="81"/>
      <c r="L638" s="81"/>
      <c r="M638" s="81"/>
      <c r="N638" s="81"/>
      <c r="O638" s="137"/>
      <c r="P638" s="138"/>
      <c r="Q638" s="138"/>
      <c r="R638" s="138"/>
      <c r="S638" s="138"/>
      <c r="T638" s="141"/>
      <c r="U638" s="141"/>
      <c r="V638" s="139"/>
      <c r="W638" s="139"/>
      <c r="X638" s="139"/>
      <c r="Y638" s="139"/>
      <c r="Z638" s="139"/>
      <c r="AA638" s="139"/>
      <c r="AB638" s="139"/>
      <c r="AC638" s="139"/>
      <c r="AD638" s="139"/>
      <c r="AE638" s="139"/>
      <c r="AF638" s="139"/>
      <c r="AG638" s="139"/>
      <c r="AH638" s="139"/>
      <c r="AI638" s="77"/>
      <c r="AJ638" s="78"/>
    </row>
    <row r="639" spans="1:36" ht="13">
      <c r="A639" s="79"/>
      <c r="B639" s="79"/>
      <c r="C639" s="79"/>
      <c r="D639" s="136"/>
      <c r="E639" s="80"/>
      <c r="F639" s="81"/>
      <c r="G639" s="81"/>
      <c r="H639" s="81"/>
      <c r="I639" s="81"/>
      <c r="J639" s="81"/>
      <c r="K639" s="81"/>
      <c r="L639" s="81"/>
      <c r="M639" s="81"/>
      <c r="N639" s="81"/>
      <c r="O639" s="137"/>
      <c r="P639" s="138"/>
      <c r="Q639" s="138"/>
      <c r="R639" s="138"/>
      <c r="S639" s="138"/>
      <c r="T639" s="141"/>
      <c r="U639" s="141"/>
      <c r="V639" s="139"/>
      <c r="W639" s="139"/>
      <c r="X639" s="139"/>
      <c r="Y639" s="139"/>
      <c r="Z639" s="139"/>
      <c r="AA639" s="139"/>
      <c r="AB639" s="139"/>
      <c r="AC639" s="139"/>
      <c r="AD639" s="139"/>
      <c r="AE639" s="139"/>
      <c r="AF639" s="139"/>
      <c r="AG639" s="139"/>
      <c r="AH639" s="139"/>
      <c r="AI639" s="77"/>
      <c r="AJ639" s="78"/>
    </row>
    <row r="640" spans="1:36" ht="13">
      <c r="A640" s="79"/>
      <c r="B640" s="79"/>
      <c r="C640" s="79"/>
      <c r="D640" s="136"/>
      <c r="E640" s="80"/>
      <c r="F640" s="81"/>
      <c r="G640" s="81"/>
      <c r="H640" s="81"/>
      <c r="I640" s="81"/>
      <c r="J640" s="81"/>
      <c r="K640" s="81"/>
      <c r="L640" s="81"/>
      <c r="M640" s="81"/>
      <c r="N640" s="81"/>
      <c r="O640" s="137"/>
      <c r="P640" s="138"/>
      <c r="Q640" s="138"/>
      <c r="R640" s="138"/>
      <c r="S640" s="138"/>
      <c r="T640" s="141"/>
      <c r="U640" s="141"/>
      <c r="V640" s="139"/>
      <c r="W640" s="139"/>
      <c r="X640" s="139"/>
      <c r="Y640" s="139"/>
      <c r="Z640" s="139"/>
      <c r="AA640" s="139"/>
      <c r="AB640" s="139"/>
      <c r="AC640" s="139"/>
      <c r="AD640" s="139"/>
      <c r="AE640" s="139"/>
      <c r="AF640" s="139"/>
      <c r="AG640" s="139"/>
      <c r="AH640" s="139"/>
      <c r="AI640" s="77"/>
      <c r="AJ640" s="78"/>
    </row>
    <row r="641" spans="1:36" ht="13">
      <c r="A641" s="79"/>
      <c r="B641" s="79"/>
      <c r="C641" s="79"/>
      <c r="D641" s="136"/>
      <c r="E641" s="80"/>
      <c r="F641" s="81"/>
      <c r="G641" s="81"/>
      <c r="H641" s="81"/>
      <c r="I641" s="81"/>
      <c r="J641" s="81"/>
      <c r="K641" s="81"/>
      <c r="L641" s="81"/>
      <c r="M641" s="81"/>
      <c r="N641" s="81"/>
      <c r="O641" s="137"/>
      <c r="P641" s="138"/>
      <c r="Q641" s="138"/>
      <c r="R641" s="138"/>
      <c r="S641" s="138"/>
      <c r="T641" s="141"/>
      <c r="U641" s="141"/>
      <c r="V641" s="139"/>
      <c r="W641" s="139"/>
      <c r="X641" s="139"/>
      <c r="Y641" s="139"/>
      <c r="Z641" s="139"/>
      <c r="AA641" s="139"/>
      <c r="AB641" s="139"/>
      <c r="AC641" s="139"/>
      <c r="AD641" s="139"/>
      <c r="AE641" s="139"/>
      <c r="AF641" s="139"/>
      <c r="AG641" s="139"/>
      <c r="AH641" s="139"/>
      <c r="AI641" s="77"/>
      <c r="AJ641" s="78"/>
    </row>
    <row r="642" spans="1:36" ht="13">
      <c r="A642" s="79"/>
      <c r="B642" s="79"/>
      <c r="C642" s="79"/>
      <c r="D642" s="136"/>
      <c r="E642" s="80"/>
      <c r="F642" s="81"/>
      <c r="G642" s="81"/>
      <c r="H642" s="81"/>
      <c r="I642" s="81"/>
      <c r="J642" s="81"/>
      <c r="K642" s="81"/>
      <c r="L642" s="81"/>
      <c r="M642" s="81"/>
      <c r="N642" s="81"/>
      <c r="O642" s="137"/>
      <c r="P642" s="138"/>
      <c r="Q642" s="138"/>
      <c r="R642" s="138"/>
      <c r="S642" s="138"/>
      <c r="T642" s="141"/>
      <c r="U642" s="141"/>
      <c r="V642" s="139"/>
      <c r="W642" s="139"/>
      <c r="X642" s="139"/>
      <c r="Y642" s="139"/>
      <c r="Z642" s="139"/>
      <c r="AA642" s="139"/>
      <c r="AB642" s="139"/>
      <c r="AC642" s="139"/>
      <c r="AD642" s="139"/>
      <c r="AE642" s="139"/>
      <c r="AF642" s="139"/>
      <c r="AG642" s="139"/>
      <c r="AH642" s="139"/>
      <c r="AI642" s="77"/>
      <c r="AJ642" s="78"/>
    </row>
    <row r="643" spans="1:36" ht="13">
      <c r="A643" s="79"/>
      <c r="B643" s="79"/>
      <c r="C643" s="79"/>
      <c r="D643" s="136"/>
      <c r="E643" s="80"/>
      <c r="F643" s="81"/>
      <c r="G643" s="81"/>
      <c r="H643" s="81"/>
      <c r="I643" s="81"/>
      <c r="J643" s="81"/>
      <c r="K643" s="81"/>
      <c r="L643" s="81"/>
      <c r="M643" s="81"/>
      <c r="N643" s="81"/>
      <c r="O643" s="137"/>
      <c r="P643" s="138"/>
      <c r="Q643" s="138"/>
      <c r="R643" s="138"/>
      <c r="S643" s="138"/>
      <c r="T643" s="141"/>
      <c r="U643" s="141"/>
      <c r="V643" s="139"/>
      <c r="W643" s="139"/>
      <c r="X643" s="139"/>
      <c r="Y643" s="139"/>
      <c r="Z643" s="139"/>
      <c r="AA643" s="139"/>
      <c r="AB643" s="139"/>
      <c r="AC643" s="139"/>
      <c r="AD643" s="139"/>
      <c r="AE643" s="139"/>
      <c r="AF643" s="139"/>
      <c r="AG643" s="139"/>
      <c r="AH643" s="139"/>
      <c r="AI643" s="77"/>
      <c r="AJ643" s="78"/>
    </row>
    <row r="644" spans="1:36" ht="13">
      <c r="A644" s="79"/>
      <c r="B644" s="79"/>
      <c r="C644" s="79"/>
      <c r="D644" s="136"/>
      <c r="E644" s="80"/>
      <c r="F644" s="81"/>
      <c r="G644" s="81"/>
      <c r="H644" s="81"/>
      <c r="I644" s="81"/>
      <c r="J644" s="81"/>
      <c r="K644" s="81"/>
      <c r="L644" s="81"/>
      <c r="M644" s="81"/>
      <c r="N644" s="81"/>
      <c r="O644" s="137"/>
      <c r="P644" s="138"/>
      <c r="Q644" s="138"/>
      <c r="R644" s="138"/>
      <c r="S644" s="138"/>
      <c r="T644" s="141"/>
      <c r="U644" s="141"/>
      <c r="V644" s="139"/>
      <c r="W644" s="139"/>
      <c r="X644" s="139"/>
      <c r="Y644" s="139"/>
      <c r="Z644" s="139"/>
      <c r="AA644" s="139"/>
      <c r="AB644" s="139"/>
      <c r="AC644" s="139"/>
      <c r="AD644" s="139"/>
      <c r="AE644" s="139"/>
      <c r="AF644" s="139"/>
      <c r="AG644" s="139"/>
      <c r="AH644" s="139"/>
      <c r="AI644" s="77"/>
      <c r="AJ644" s="78"/>
    </row>
    <row r="645" spans="1:36" ht="13">
      <c r="A645" s="79"/>
      <c r="B645" s="79"/>
      <c r="C645" s="79"/>
      <c r="D645" s="136"/>
      <c r="E645" s="80"/>
      <c r="F645" s="81"/>
      <c r="G645" s="81"/>
      <c r="H645" s="81"/>
      <c r="I645" s="81"/>
      <c r="J645" s="81"/>
      <c r="K645" s="81"/>
      <c r="L645" s="81"/>
      <c r="M645" s="81"/>
      <c r="N645" s="81"/>
      <c r="O645" s="137"/>
      <c r="P645" s="138"/>
      <c r="Q645" s="138"/>
      <c r="R645" s="138"/>
      <c r="S645" s="138"/>
      <c r="T645" s="141"/>
      <c r="U645" s="141"/>
      <c r="V645" s="139"/>
      <c r="W645" s="139"/>
      <c r="X645" s="139"/>
      <c r="Y645" s="139"/>
      <c r="Z645" s="139"/>
      <c r="AA645" s="139"/>
      <c r="AB645" s="139"/>
      <c r="AC645" s="139"/>
      <c r="AD645" s="139"/>
      <c r="AE645" s="139"/>
      <c r="AF645" s="139"/>
      <c r="AG645" s="139"/>
      <c r="AH645" s="139"/>
      <c r="AI645" s="77"/>
      <c r="AJ645" s="78"/>
    </row>
    <row r="646" spans="1:36" ht="13">
      <c r="A646" s="79"/>
      <c r="B646" s="79"/>
      <c r="C646" s="79"/>
      <c r="D646" s="136"/>
      <c r="E646" s="80"/>
      <c r="F646" s="81"/>
      <c r="G646" s="81"/>
      <c r="H646" s="81"/>
      <c r="I646" s="81"/>
      <c r="J646" s="81"/>
      <c r="K646" s="81"/>
      <c r="L646" s="81"/>
      <c r="M646" s="81"/>
      <c r="N646" s="81"/>
      <c r="O646" s="137"/>
      <c r="P646" s="138"/>
      <c r="Q646" s="138"/>
      <c r="R646" s="138"/>
      <c r="S646" s="138"/>
      <c r="T646" s="141"/>
      <c r="U646" s="141"/>
      <c r="V646" s="139"/>
      <c r="W646" s="139"/>
      <c r="X646" s="139"/>
      <c r="Y646" s="139"/>
      <c r="Z646" s="139"/>
      <c r="AA646" s="139"/>
      <c r="AB646" s="139"/>
      <c r="AC646" s="139"/>
      <c r="AD646" s="139"/>
      <c r="AE646" s="139"/>
      <c r="AF646" s="139"/>
      <c r="AG646" s="139"/>
      <c r="AH646" s="139"/>
      <c r="AI646" s="77"/>
      <c r="AJ646" s="78"/>
    </row>
    <row r="647" spans="1:36" ht="13">
      <c r="A647" s="79"/>
      <c r="B647" s="79"/>
      <c r="C647" s="79"/>
      <c r="D647" s="136"/>
      <c r="E647" s="80"/>
      <c r="F647" s="81"/>
      <c r="G647" s="81"/>
      <c r="H647" s="81"/>
      <c r="I647" s="81"/>
      <c r="J647" s="81"/>
      <c r="K647" s="81"/>
      <c r="L647" s="81"/>
      <c r="M647" s="81"/>
      <c r="N647" s="81"/>
      <c r="O647" s="137"/>
      <c r="P647" s="138"/>
      <c r="Q647" s="138"/>
      <c r="R647" s="138"/>
      <c r="S647" s="138"/>
      <c r="T647" s="141"/>
      <c r="U647" s="141"/>
      <c r="V647" s="139"/>
      <c r="W647" s="139"/>
      <c r="X647" s="139"/>
      <c r="Y647" s="139"/>
      <c r="Z647" s="139"/>
      <c r="AA647" s="139"/>
      <c r="AB647" s="139"/>
      <c r="AC647" s="139"/>
      <c r="AD647" s="139"/>
      <c r="AE647" s="139"/>
      <c r="AF647" s="139"/>
      <c r="AG647" s="139"/>
      <c r="AH647" s="139"/>
      <c r="AI647" s="77"/>
      <c r="AJ647" s="78"/>
    </row>
    <row r="648" spans="1:36" ht="13">
      <c r="A648" s="79"/>
      <c r="B648" s="79"/>
      <c r="C648" s="79"/>
      <c r="D648" s="136"/>
      <c r="E648" s="80"/>
      <c r="F648" s="81"/>
      <c r="G648" s="81"/>
      <c r="H648" s="81"/>
      <c r="I648" s="81"/>
      <c r="J648" s="81"/>
      <c r="K648" s="81"/>
      <c r="L648" s="81"/>
      <c r="M648" s="81"/>
      <c r="N648" s="81"/>
      <c r="O648" s="137"/>
      <c r="P648" s="138"/>
      <c r="Q648" s="138"/>
      <c r="R648" s="138"/>
      <c r="S648" s="138"/>
      <c r="T648" s="141"/>
      <c r="U648" s="141"/>
      <c r="V648" s="139"/>
      <c r="W648" s="139"/>
      <c r="X648" s="139"/>
      <c r="Y648" s="139"/>
      <c r="Z648" s="139"/>
      <c r="AA648" s="139"/>
      <c r="AB648" s="139"/>
      <c r="AC648" s="139"/>
      <c r="AD648" s="139"/>
      <c r="AE648" s="139"/>
      <c r="AF648" s="139"/>
      <c r="AG648" s="139"/>
      <c r="AH648" s="139"/>
      <c r="AI648" s="77"/>
      <c r="AJ648" s="78"/>
    </row>
    <row r="649" spans="1:36" ht="13">
      <c r="A649" s="79"/>
      <c r="B649" s="79"/>
      <c r="C649" s="79"/>
      <c r="D649" s="136"/>
      <c r="E649" s="80"/>
      <c r="F649" s="81"/>
      <c r="G649" s="81"/>
      <c r="H649" s="81"/>
      <c r="I649" s="81"/>
      <c r="J649" s="81"/>
      <c r="K649" s="81"/>
      <c r="L649" s="81"/>
      <c r="M649" s="81"/>
      <c r="N649" s="81"/>
      <c r="O649" s="137"/>
      <c r="P649" s="138"/>
      <c r="Q649" s="138"/>
      <c r="R649" s="138"/>
      <c r="S649" s="138"/>
      <c r="T649" s="141"/>
      <c r="U649" s="141"/>
      <c r="V649" s="139"/>
      <c r="W649" s="139"/>
      <c r="X649" s="139"/>
      <c r="Y649" s="139"/>
      <c r="Z649" s="139"/>
      <c r="AA649" s="139"/>
      <c r="AB649" s="139"/>
      <c r="AC649" s="139"/>
      <c r="AD649" s="139"/>
      <c r="AE649" s="139"/>
      <c r="AF649" s="139"/>
      <c r="AG649" s="139"/>
      <c r="AH649" s="139"/>
      <c r="AI649" s="77"/>
      <c r="AJ649" s="78"/>
    </row>
    <row r="650" spans="1:36" ht="13">
      <c r="A650" s="79"/>
      <c r="B650" s="79"/>
      <c r="C650" s="79"/>
      <c r="D650" s="136"/>
      <c r="E650" s="80"/>
      <c r="F650" s="81"/>
      <c r="G650" s="81"/>
      <c r="H650" s="81"/>
      <c r="I650" s="81"/>
      <c r="J650" s="81"/>
      <c r="K650" s="81"/>
      <c r="L650" s="81"/>
      <c r="M650" s="81"/>
      <c r="N650" s="81"/>
      <c r="O650" s="137"/>
      <c r="P650" s="138"/>
      <c r="Q650" s="138"/>
      <c r="R650" s="138"/>
      <c r="S650" s="138"/>
      <c r="T650" s="141"/>
      <c r="U650" s="141"/>
      <c r="V650" s="139"/>
      <c r="W650" s="139"/>
      <c r="X650" s="139"/>
      <c r="Y650" s="139"/>
      <c r="Z650" s="139"/>
      <c r="AA650" s="139"/>
      <c r="AB650" s="139"/>
      <c r="AC650" s="139"/>
      <c r="AD650" s="139"/>
      <c r="AE650" s="139"/>
      <c r="AF650" s="139"/>
      <c r="AG650" s="139"/>
      <c r="AH650" s="139"/>
      <c r="AI650" s="77"/>
      <c r="AJ650" s="78"/>
    </row>
    <row r="651" spans="1:36" ht="13">
      <c r="A651" s="79"/>
      <c r="B651" s="79"/>
      <c r="C651" s="79"/>
      <c r="D651" s="136"/>
      <c r="E651" s="80"/>
      <c r="F651" s="81"/>
      <c r="G651" s="81"/>
      <c r="H651" s="81"/>
      <c r="I651" s="81"/>
      <c r="J651" s="81"/>
      <c r="K651" s="81"/>
      <c r="L651" s="81"/>
      <c r="M651" s="81"/>
      <c r="N651" s="81"/>
      <c r="O651" s="137"/>
      <c r="P651" s="138"/>
      <c r="Q651" s="138"/>
      <c r="R651" s="138"/>
      <c r="S651" s="138"/>
      <c r="T651" s="141"/>
      <c r="U651" s="141"/>
      <c r="V651" s="139"/>
      <c r="W651" s="139"/>
      <c r="X651" s="139"/>
      <c r="Y651" s="139"/>
      <c r="Z651" s="139"/>
      <c r="AA651" s="139"/>
      <c r="AB651" s="139"/>
      <c r="AC651" s="139"/>
      <c r="AD651" s="139"/>
      <c r="AE651" s="139"/>
      <c r="AF651" s="139"/>
      <c r="AG651" s="139"/>
      <c r="AH651" s="139"/>
      <c r="AI651" s="77"/>
      <c r="AJ651" s="78"/>
    </row>
    <row r="652" spans="1:36" ht="13">
      <c r="A652" s="79"/>
      <c r="B652" s="79"/>
      <c r="C652" s="79"/>
      <c r="D652" s="136"/>
      <c r="E652" s="80"/>
      <c r="F652" s="81"/>
      <c r="G652" s="81"/>
      <c r="H652" s="81"/>
      <c r="I652" s="81"/>
      <c r="J652" s="81"/>
      <c r="K652" s="81"/>
      <c r="L652" s="81"/>
      <c r="M652" s="81"/>
      <c r="N652" s="81"/>
      <c r="O652" s="137"/>
      <c r="P652" s="138"/>
      <c r="Q652" s="138"/>
      <c r="R652" s="138"/>
      <c r="S652" s="138"/>
      <c r="T652" s="141"/>
      <c r="U652" s="141"/>
      <c r="V652" s="139"/>
      <c r="W652" s="139"/>
      <c r="X652" s="139"/>
      <c r="Y652" s="139"/>
      <c r="Z652" s="139"/>
      <c r="AA652" s="139"/>
      <c r="AB652" s="139"/>
      <c r="AC652" s="139"/>
      <c r="AD652" s="139"/>
      <c r="AE652" s="139"/>
      <c r="AF652" s="139"/>
      <c r="AG652" s="139"/>
      <c r="AH652" s="139"/>
      <c r="AI652" s="77"/>
      <c r="AJ652" s="78"/>
    </row>
    <row r="653" spans="1:36" ht="13">
      <c r="A653" s="79"/>
      <c r="B653" s="79"/>
      <c r="C653" s="79"/>
      <c r="D653" s="136"/>
      <c r="E653" s="80"/>
      <c r="F653" s="81"/>
      <c r="G653" s="81"/>
      <c r="H653" s="81"/>
      <c r="I653" s="81"/>
      <c r="J653" s="81"/>
      <c r="K653" s="81"/>
      <c r="L653" s="81"/>
      <c r="M653" s="81"/>
      <c r="N653" s="81"/>
      <c r="O653" s="137"/>
      <c r="P653" s="138"/>
      <c r="Q653" s="138"/>
      <c r="R653" s="138"/>
      <c r="S653" s="138"/>
      <c r="T653" s="141"/>
      <c r="U653" s="141"/>
      <c r="V653" s="139"/>
      <c r="W653" s="139"/>
      <c r="X653" s="139"/>
      <c r="Y653" s="139"/>
      <c r="Z653" s="139"/>
      <c r="AA653" s="139"/>
      <c r="AB653" s="139"/>
      <c r="AC653" s="139"/>
      <c r="AD653" s="139"/>
      <c r="AE653" s="139"/>
      <c r="AF653" s="139"/>
      <c r="AG653" s="139"/>
      <c r="AH653" s="139"/>
      <c r="AI653" s="77"/>
      <c r="AJ653" s="78"/>
    </row>
    <row r="654" spans="1:36" ht="13">
      <c r="A654" s="79"/>
      <c r="B654" s="79"/>
      <c r="C654" s="79"/>
      <c r="D654" s="136"/>
      <c r="E654" s="80"/>
      <c r="F654" s="81"/>
      <c r="G654" s="81"/>
      <c r="H654" s="81"/>
      <c r="I654" s="81"/>
      <c r="J654" s="81"/>
      <c r="K654" s="81"/>
      <c r="L654" s="81"/>
      <c r="M654" s="81"/>
      <c r="N654" s="81"/>
      <c r="O654" s="137"/>
      <c r="P654" s="138"/>
      <c r="Q654" s="138"/>
      <c r="R654" s="138"/>
      <c r="S654" s="138"/>
      <c r="T654" s="141"/>
      <c r="U654" s="141"/>
      <c r="V654" s="139"/>
      <c r="W654" s="139"/>
      <c r="X654" s="139"/>
      <c r="Y654" s="139"/>
      <c r="Z654" s="139"/>
      <c r="AA654" s="139"/>
      <c r="AB654" s="139"/>
      <c r="AC654" s="139"/>
      <c r="AD654" s="139"/>
      <c r="AE654" s="139"/>
      <c r="AF654" s="139"/>
      <c r="AG654" s="139"/>
      <c r="AH654" s="139"/>
      <c r="AI654" s="77"/>
      <c r="AJ654" s="78"/>
    </row>
    <row r="655" spans="1:36" ht="13">
      <c r="A655" s="79"/>
      <c r="B655" s="79"/>
      <c r="C655" s="79"/>
      <c r="D655" s="136"/>
      <c r="E655" s="80"/>
      <c r="F655" s="81"/>
      <c r="G655" s="81"/>
      <c r="H655" s="81"/>
      <c r="I655" s="81"/>
      <c r="J655" s="81"/>
      <c r="K655" s="81"/>
      <c r="L655" s="81"/>
      <c r="M655" s="81"/>
      <c r="N655" s="81"/>
      <c r="O655" s="137"/>
      <c r="P655" s="138"/>
      <c r="Q655" s="138"/>
      <c r="R655" s="138"/>
      <c r="S655" s="138"/>
      <c r="T655" s="141"/>
      <c r="U655" s="141"/>
      <c r="V655" s="139"/>
      <c r="W655" s="139"/>
      <c r="X655" s="139"/>
      <c r="Y655" s="139"/>
      <c r="Z655" s="139"/>
      <c r="AA655" s="139"/>
      <c r="AB655" s="139"/>
      <c r="AC655" s="139"/>
      <c r="AD655" s="139"/>
      <c r="AE655" s="139"/>
      <c r="AF655" s="139"/>
      <c r="AG655" s="139"/>
      <c r="AH655" s="139"/>
      <c r="AI655" s="77"/>
      <c r="AJ655" s="78"/>
    </row>
    <row r="656" spans="1:36" ht="13">
      <c r="A656" s="79"/>
      <c r="B656" s="79"/>
      <c r="C656" s="79"/>
      <c r="D656" s="136"/>
      <c r="E656" s="80"/>
      <c r="F656" s="81"/>
      <c r="G656" s="81"/>
      <c r="H656" s="81"/>
      <c r="I656" s="81"/>
      <c r="J656" s="81"/>
      <c r="K656" s="81"/>
      <c r="L656" s="81"/>
      <c r="M656" s="81"/>
      <c r="N656" s="81"/>
      <c r="O656" s="137"/>
      <c r="P656" s="138"/>
      <c r="Q656" s="138"/>
      <c r="R656" s="138"/>
      <c r="S656" s="138"/>
      <c r="T656" s="141"/>
      <c r="U656" s="141"/>
      <c r="V656" s="139"/>
      <c r="W656" s="139"/>
      <c r="X656" s="139"/>
      <c r="Y656" s="139"/>
      <c r="Z656" s="139"/>
      <c r="AA656" s="139"/>
      <c r="AB656" s="139"/>
      <c r="AC656" s="139"/>
      <c r="AD656" s="139"/>
      <c r="AE656" s="139"/>
      <c r="AF656" s="139"/>
      <c r="AG656" s="139"/>
      <c r="AH656" s="139"/>
      <c r="AI656" s="77"/>
      <c r="AJ656" s="78"/>
    </row>
    <row r="657" spans="1:36" ht="13">
      <c r="A657" s="79"/>
      <c r="B657" s="79"/>
      <c r="C657" s="79"/>
      <c r="D657" s="136"/>
      <c r="E657" s="80"/>
      <c r="F657" s="81"/>
      <c r="G657" s="81"/>
      <c r="H657" s="81"/>
      <c r="I657" s="81"/>
      <c r="J657" s="81"/>
      <c r="K657" s="81"/>
      <c r="L657" s="81"/>
      <c r="M657" s="81"/>
      <c r="N657" s="81"/>
      <c r="O657" s="137"/>
      <c r="P657" s="138"/>
      <c r="Q657" s="138"/>
      <c r="R657" s="138"/>
      <c r="S657" s="138"/>
      <c r="T657" s="141"/>
      <c r="U657" s="141"/>
      <c r="V657" s="139"/>
      <c r="W657" s="139"/>
      <c r="X657" s="139"/>
      <c r="Y657" s="139"/>
      <c r="Z657" s="139"/>
      <c r="AA657" s="139"/>
      <c r="AB657" s="139"/>
      <c r="AC657" s="139"/>
      <c r="AD657" s="139"/>
      <c r="AE657" s="139"/>
      <c r="AF657" s="139"/>
      <c r="AG657" s="139"/>
      <c r="AH657" s="139"/>
      <c r="AI657" s="77"/>
      <c r="AJ657" s="78"/>
    </row>
    <row r="658" spans="1:36" ht="13">
      <c r="A658" s="79"/>
      <c r="B658" s="79"/>
      <c r="C658" s="79"/>
      <c r="D658" s="136"/>
      <c r="E658" s="80"/>
      <c r="F658" s="81"/>
      <c r="G658" s="81"/>
      <c r="H658" s="81"/>
      <c r="I658" s="81"/>
      <c r="J658" s="81"/>
      <c r="K658" s="81"/>
      <c r="L658" s="81"/>
      <c r="M658" s="81"/>
      <c r="N658" s="81"/>
      <c r="O658" s="137"/>
      <c r="P658" s="138"/>
      <c r="Q658" s="138"/>
      <c r="R658" s="138"/>
      <c r="S658" s="138"/>
      <c r="T658" s="141"/>
      <c r="U658" s="141"/>
      <c r="V658" s="139"/>
      <c r="W658" s="139"/>
      <c r="X658" s="139"/>
      <c r="Y658" s="139"/>
      <c r="Z658" s="139"/>
      <c r="AA658" s="139"/>
      <c r="AB658" s="139"/>
      <c r="AC658" s="139"/>
      <c r="AD658" s="139"/>
      <c r="AE658" s="139"/>
      <c r="AF658" s="139"/>
      <c r="AG658" s="139"/>
      <c r="AH658" s="139"/>
      <c r="AI658" s="77"/>
      <c r="AJ658" s="78"/>
    </row>
    <row r="659" spans="1:36" ht="13">
      <c r="A659" s="79"/>
      <c r="B659" s="79"/>
      <c r="C659" s="79"/>
      <c r="D659" s="136"/>
      <c r="E659" s="80"/>
      <c r="F659" s="81"/>
      <c r="G659" s="81"/>
      <c r="H659" s="81"/>
      <c r="I659" s="81"/>
      <c r="J659" s="81"/>
      <c r="K659" s="81"/>
      <c r="L659" s="81"/>
      <c r="M659" s="81"/>
      <c r="N659" s="81"/>
      <c r="O659" s="137"/>
      <c r="P659" s="138"/>
      <c r="Q659" s="138"/>
      <c r="R659" s="138"/>
      <c r="S659" s="138"/>
      <c r="T659" s="141"/>
      <c r="U659" s="141"/>
      <c r="V659" s="139"/>
      <c r="W659" s="139"/>
      <c r="X659" s="139"/>
      <c r="Y659" s="139"/>
      <c r="Z659" s="139"/>
      <c r="AA659" s="139"/>
      <c r="AB659" s="139"/>
      <c r="AC659" s="139"/>
      <c r="AD659" s="139"/>
      <c r="AE659" s="139"/>
      <c r="AF659" s="139"/>
      <c r="AG659" s="139"/>
      <c r="AH659" s="139"/>
      <c r="AI659" s="77"/>
      <c r="AJ659" s="78"/>
    </row>
    <row r="660" spans="1:36" ht="13">
      <c r="A660" s="79"/>
      <c r="B660" s="79"/>
      <c r="C660" s="79"/>
      <c r="D660" s="136"/>
      <c r="E660" s="80"/>
      <c r="F660" s="81"/>
      <c r="G660" s="81"/>
      <c r="H660" s="81"/>
      <c r="I660" s="81"/>
      <c r="J660" s="81"/>
      <c r="K660" s="81"/>
      <c r="L660" s="81"/>
      <c r="M660" s="81"/>
      <c r="N660" s="81"/>
      <c r="O660" s="137"/>
      <c r="P660" s="138"/>
      <c r="Q660" s="138"/>
      <c r="R660" s="138"/>
      <c r="S660" s="138"/>
      <c r="T660" s="141"/>
      <c r="U660" s="141"/>
      <c r="V660" s="139"/>
      <c r="W660" s="139"/>
      <c r="X660" s="139"/>
      <c r="Y660" s="139"/>
      <c r="Z660" s="139"/>
      <c r="AA660" s="139"/>
      <c r="AB660" s="139"/>
      <c r="AC660" s="139"/>
      <c r="AD660" s="139"/>
      <c r="AE660" s="139"/>
      <c r="AF660" s="139"/>
      <c r="AG660" s="139"/>
      <c r="AH660" s="139"/>
      <c r="AI660" s="77"/>
      <c r="AJ660" s="78"/>
    </row>
    <row r="661" spans="1:36" ht="13">
      <c r="A661" s="79"/>
      <c r="B661" s="79"/>
      <c r="C661" s="79"/>
      <c r="D661" s="136"/>
      <c r="E661" s="80"/>
      <c r="F661" s="81"/>
      <c r="G661" s="81"/>
      <c r="H661" s="81"/>
      <c r="I661" s="81"/>
      <c r="J661" s="81"/>
      <c r="K661" s="81"/>
      <c r="L661" s="81"/>
      <c r="M661" s="81"/>
      <c r="N661" s="81"/>
      <c r="O661" s="137"/>
      <c r="P661" s="138"/>
      <c r="Q661" s="138"/>
      <c r="R661" s="138"/>
      <c r="S661" s="138"/>
      <c r="T661" s="141"/>
      <c r="U661" s="141"/>
      <c r="V661" s="139"/>
      <c r="W661" s="139"/>
      <c r="X661" s="139"/>
      <c r="Y661" s="139"/>
      <c r="Z661" s="139"/>
      <c r="AA661" s="139"/>
      <c r="AB661" s="139"/>
      <c r="AC661" s="139"/>
      <c r="AD661" s="139"/>
      <c r="AE661" s="139"/>
      <c r="AF661" s="139"/>
      <c r="AG661" s="139"/>
      <c r="AH661" s="139"/>
      <c r="AI661" s="77"/>
      <c r="AJ661" s="78"/>
    </row>
    <row r="662" spans="1:36" ht="13">
      <c r="A662" s="79"/>
      <c r="B662" s="79"/>
      <c r="C662" s="79"/>
      <c r="D662" s="136"/>
      <c r="E662" s="80"/>
      <c r="F662" s="81"/>
      <c r="G662" s="81"/>
      <c r="H662" s="81"/>
      <c r="I662" s="81"/>
      <c r="J662" s="81"/>
      <c r="K662" s="81"/>
      <c r="L662" s="81"/>
      <c r="M662" s="81"/>
      <c r="N662" s="81"/>
      <c r="O662" s="137"/>
      <c r="P662" s="138"/>
      <c r="Q662" s="138"/>
      <c r="R662" s="138"/>
      <c r="S662" s="138"/>
      <c r="T662" s="141"/>
      <c r="U662" s="141"/>
      <c r="V662" s="139"/>
      <c r="W662" s="139"/>
      <c r="X662" s="139"/>
      <c r="Y662" s="139"/>
      <c r="Z662" s="139"/>
      <c r="AA662" s="139"/>
      <c r="AB662" s="139"/>
      <c r="AC662" s="139"/>
      <c r="AD662" s="139"/>
      <c r="AE662" s="139"/>
      <c r="AF662" s="139"/>
      <c r="AG662" s="139"/>
      <c r="AH662" s="139"/>
      <c r="AI662" s="77"/>
      <c r="AJ662" s="78"/>
    </row>
    <row r="663" spans="1:36" ht="13">
      <c r="A663" s="79"/>
      <c r="B663" s="79"/>
      <c r="C663" s="79"/>
      <c r="D663" s="136"/>
      <c r="E663" s="80"/>
      <c r="F663" s="81"/>
      <c r="G663" s="81"/>
      <c r="H663" s="81"/>
      <c r="I663" s="81"/>
      <c r="J663" s="81"/>
      <c r="K663" s="81"/>
      <c r="L663" s="81"/>
      <c r="M663" s="81"/>
      <c r="N663" s="81"/>
      <c r="O663" s="137"/>
      <c r="P663" s="138"/>
      <c r="Q663" s="138"/>
      <c r="R663" s="138"/>
      <c r="S663" s="138"/>
      <c r="T663" s="141"/>
      <c r="U663" s="141"/>
      <c r="V663" s="139"/>
      <c r="W663" s="139"/>
      <c r="X663" s="139"/>
      <c r="Y663" s="139"/>
      <c r="Z663" s="139"/>
      <c r="AA663" s="139"/>
      <c r="AB663" s="139"/>
      <c r="AC663" s="139"/>
      <c r="AD663" s="139"/>
      <c r="AE663" s="139"/>
      <c r="AF663" s="139"/>
      <c r="AG663" s="139"/>
      <c r="AH663" s="139"/>
      <c r="AI663" s="77"/>
      <c r="AJ663" s="78"/>
    </row>
    <row r="664" spans="1:36" ht="13">
      <c r="A664" s="79"/>
      <c r="B664" s="79"/>
      <c r="C664" s="79"/>
      <c r="D664" s="136"/>
      <c r="E664" s="80"/>
      <c r="F664" s="81"/>
      <c r="G664" s="81"/>
      <c r="H664" s="81"/>
      <c r="I664" s="81"/>
      <c r="J664" s="81"/>
      <c r="K664" s="81"/>
      <c r="L664" s="81"/>
      <c r="M664" s="81"/>
      <c r="N664" s="81"/>
      <c r="O664" s="137"/>
      <c r="P664" s="138"/>
      <c r="Q664" s="138"/>
      <c r="R664" s="138"/>
      <c r="S664" s="138"/>
      <c r="T664" s="141"/>
      <c r="U664" s="141"/>
      <c r="V664" s="139"/>
      <c r="W664" s="139"/>
      <c r="X664" s="139"/>
      <c r="Y664" s="139"/>
      <c r="Z664" s="139"/>
      <c r="AA664" s="139"/>
      <c r="AB664" s="139"/>
      <c r="AC664" s="139"/>
      <c r="AD664" s="139"/>
      <c r="AE664" s="139"/>
      <c r="AF664" s="139"/>
      <c r="AG664" s="139"/>
      <c r="AH664" s="139"/>
      <c r="AI664" s="77"/>
      <c r="AJ664" s="78"/>
    </row>
    <row r="665" spans="1:36" ht="13">
      <c r="A665" s="79"/>
      <c r="B665" s="79"/>
      <c r="C665" s="79"/>
      <c r="D665" s="136"/>
      <c r="E665" s="80"/>
      <c r="F665" s="81"/>
      <c r="G665" s="81"/>
      <c r="H665" s="81"/>
      <c r="I665" s="81"/>
      <c r="J665" s="81"/>
      <c r="K665" s="81"/>
      <c r="L665" s="81"/>
      <c r="M665" s="81"/>
      <c r="N665" s="81"/>
      <c r="O665" s="137"/>
      <c r="P665" s="138"/>
      <c r="Q665" s="138"/>
      <c r="R665" s="138"/>
      <c r="S665" s="138"/>
      <c r="T665" s="141"/>
      <c r="U665" s="141"/>
      <c r="V665" s="139"/>
      <c r="W665" s="139"/>
      <c r="X665" s="139"/>
      <c r="Y665" s="139"/>
      <c r="Z665" s="139"/>
      <c r="AA665" s="139"/>
      <c r="AB665" s="139"/>
      <c r="AC665" s="139"/>
      <c r="AD665" s="139"/>
      <c r="AE665" s="139"/>
      <c r="AF665" s="139"/>
      <c r="AG665" s="139"/>
      <c r="AH665" s="139"/>
      <c r="AI665" s="77"/>
      <c r="AJ665" s="78"/>
    </row>
    <row r="666" spans="1:36" ht="13">
      <c r="A666" s="79"/>
      <c r="B666" s="79"/>
      <c r="C666" s="79"/>
      <c r="D666" s="136"/>
      <c r="E666" s="80"/>
      <c r="F666" s="81"/>
      <c r="G666" s="81"/>
      <c r="H666" s="81"/>
      <c r="I666" s="81"/>
      <c r="J666" s="81"/>
      <c r="K666" s="81"/>
      <c r="L666" s="81"/>
      <c r="M666" s="81"/>
      <c r="N666" s="81"/>
      <c r="O666" s="137"/>
      <c r="P666" s="138"/>
      <c r="Q666" s="138"/>
      <c r="R666" s="138"/>
      <c r="S666" s="138"/>
      <c r="T666" s="141"/>
      <c r="U666" s="141"/>
      <c r="V666" s="139"/>
      <c r="W666" s="139"/>
      <c r="X666" s="139"/>
      <c r="Y666" s="139"/>
      <c r="Z666" s="139"/>
      <c r="AA666" s="139"/>
      <c r="AB666" s="139"/>
      <c r="AC666" s="139"/>
      <c r="AD666" s="139"/>
      <c r="AE666" s="139"/>
      <c r="AF666" s="139"/>
      <c r="AG666" s="139"/>
      <c r="AH666" s="139"/>
      <c r="AI666" s="77"/>
      <c r="AJ666" s="78"/>
    </row>
    <row r="667" spans="1:36" ht="13">
      <c r="A667" s="79"/>
      <c r="B667" s="79"/>
      <c r="C667" s="79"/>
      <c r="D667" s="136"/>
      <c r="E667" s="80"/>
      <c r="F667" s="81"/>
      <c r="G667" s="81"/>
      <c r="H667" s="81"/>
      <c r="I667" s="81"/>
      <c r="J667" s="81"/>
      <c r="K667" s="81"/>
      <c r="L667" s="81"/>
      <c r="M667" s="81"/>
      <c r="N667" s="81"/>
      <c r="O667" s="137"/>
      <c r="P667" s="138"/>
      <c r="Q667" s="138"/>
      <c r="R667" s="138"/>
      <c r="S667" s="138"/>
      <c r="T667" s="141"/>
      <c r="U667" s="141"/>
      <c r="V667" s="139"/>
      <c r="W667" s="139"/>
      <c r="X667" s="139"/>
      <c r="Y667" s="139"/>
      <c r="Z667" s="139"/>
      <c r="AA667" s="139"/>
      <c r="AB667" s="139"/>
      <c r="AC667" s="139"/>
      <c r="AD667" s="139"/>
      <c r="AE667" s="139"/>
      <c r="AF667" s="139"/>
      <c r="AG667" s="139"/>
      <c r="AH667" s="139"/>
      <c r="AI667" s="77"/>
      <c r="AJ667" s="78"/>
    </row>
    <row r="668" spans="1:36" ht="13">
      <c r="A668" s="79"/>
      <c r="B668" s="79"/>
      <c r="C668" s="79"/>
      <c r="D668" s="136"/>
      <c r="E668" s="80"/>
      <c r="F668" s="81"/>
      <c r="G668" s="81"/>
      <c r="H668" s="81"/>
      <c r="I668" s="81"/>
      <c r="J668" s="81"/>
      <c r="K668" s="81"/>
      <c r="L668" s="81"/>
      <c r="M668" s="81"/>
      <c r="N668" s="81"/>
      <c r="O668" s="137"/>
      <c r="P668" s="138"/>
      <c r="Q668" s="138"/>
      <c r="R668" s="138"/>
      <c r="S668" s="138"/>
      <c r="T668" s="141"/>
      <c r="U668" s="141"/>
      <c r="V668" s="139"/>
      <c r="W668" s="139"/>
      <c r="X668" s="139"/>
      <c r="Y668" s="139"/>
      <c r="Z668" s="139"/>
      <c r="AA668" s="139"/>
      <c r="AB668" s="139"/>
      <c r="AC668" s="139"/>
      <c r="AD668" s="139"/>
      <c r="AE668" s="139"/>
      <c r="AF668" s="139"/>
      <c r="AG668" s="139"/>
      <c r="AH668" s="139"/>
      <c r="AI668" s="77"/>
      <c r="AJ668" s="78"/>
    </row>
    <row r="669" spans="1:36" ht="13">
      <c r="A669" s="79"/>
      <c r="B669" s="79"/>
      <c r="C669" s="79"/>
      <c r="D669" s="136"/>
      <c r="E669" s="80"/>
      <c r="F669" s="81"/>
      <c r="G669" s="81"/>
      <c r="H669" s="81"/>
      <c r="I669" s="81"/>
      <c r="J669" s="81"/>
      <c r="K669" s="81"/>
      <c r="L669" s="81"/>
      <c r="M669" s="81"/>
      <c r="N669" s="81"/>
      <c r="O669" s="137"/>
      <c r="P669" s="138"/>
      <c r="Q669" s="138"/>
      <c r="R669" s="138"/>
      <c r="S669" s="138"/>
      <c r="T669" s="141"/>
      <c r="U669" s="141"/>
      <c r="V669" s="139"/>
      <c r="W669" s="139"/>
      <c r="X669" s="139"/>
      <c r="Y669" s="139"/>
      <c r="Z669" s="139"/>
      <c r="AA669" s="139"/>
      <c r="AB669" s="139"/>
      <c r="AC669" s="139"/>
      <c r="AD669" s="139"/>
      <c r="AE669" s="139"/>
      <c r="AF669" s="139"/>
      <c r="AG669" s="139"/>
      <c r="AH669" s="139"/>
      <c r="AI669" s="77"/>
      <c r="AJ669" s="78"/>
    </row>
    <row r="670" spans="1:36" ht="13">
      <c r="A670" s="79"/>
      <c r="B670" s="79"/>
      <c r="C670" s="79"/>
      <c r="D670" s="136"/>
      <c r="E670" s="80"/>
      <c r="F670" s="81"/>
      <c r="G670" s="81"/>
      <c r="H670" s="81"/>
      <c r="I670" s="81"/>
      <c r="J670" s="81"/>
      <c r="K670" s="81"/>
      <c r="L670" s="81"/>
      <c r="M670" s="81"/>
      <c r="N670" s="81"/>
      <c r="O670" s="137"/>
      <c r="P670" s="138"/>
      <c r="Q670" s="138"/>
      <c r="R670" s="138"/>
      <c r="S670" s="138"/>
      <c r="T670" s="141"/>
      <c r="U670" s="141"/>
      <c r="V670" s="139"/>
      <c r="W670" s="139"/>
      <c r="X670" s="139"/>
      <c r="Y670" s="139"/>
      <c r="Z670" s="139"/>
      <c r="AA670" s="139"/>
      <c r="AB670" s="139"/>
      <c r="AC670" s="139"/>
      <c r="AD670" s="139"/>
      <c r="AE670" s="139"/>
      <c r="AF670" s="139"/>
      <c r="AG670" s="139"/>
      <c r="AH670" s="139"/>
      <c r="AI670" s="77"/>
      <c r="AJ670" s="78"/>
    </row>
    <row r="671" spans="1:36" ht="13">
      <c r="A671" s="79"/>
      <c r="B671" s="79"/>
      <c r="C671" s="79"/>
      <c r="D671" s="136"/>
      <c r="E671" s="80"/>
      <c r="F671" s="81"/>
      <c r="G671" s="81"/>
      <c r="H671" s="81"/>
      <c r="I671" s="81"/>
      <c r="J671" s="81"/>
      <c r="K671" s="81"/>
      <c r="L671" s="81"/>
      <c r="M671" s="81"/>
      <c r="N671" s="81"/>
      <c r="O671" s="137"/>
      <c r="P671" s="138"/>
      <c r="Q671" s="138"/>
      <c r="R671" s="138"/>
      <c r="S671" s="138"/>
      <c r="T671" s="141"/>
      <c r="U671" s="141"/>
      <c r="V671" s="139"/>
      <c r="W671" s="139"/>
      <c r="X671" s="139"/>
      <c r="Y671" s="139"/>
      <c r="Z671" s="139"/>
      <c r="AA671" s="139"/>
      <c r="AB671" s="139"/>
      <c r="AC671" s="139"/>
      <c r="AD671" s="139"/>
      <c r="AE671" s="139"/>
      <c r="AF671" s="139"/>
      <c r="AG671" s="139"/>
      <c r="AH671" s="139"/>
      <c r="AI671" s="77"/>
      <c r="AJ671" s="78"/>
    </row>
    <row r="672" spans="1:36" ht="13">
      <c r="A672" s="79"/>
      <c r="B672" s="79"/>
      <c r="C672" s="79"/>
      <c r="D672" s="136"/>
      <c r="E672" s="80"/>
      <c r="F672" s="81"/>
      <c r="G672" s="81"/>
      <c r="H672" s="81"/>
      <c r="I672" s="81"/>
      <c r="J672" s="81"/>
      <c r="K672" s="81"/>
      <c r="L672" s="81"/>
      <c r="M672" s="81"/>
      <c r="N672" s="81"/>
      <c r="O672" s="137"/>
      <c r="P672" s="138"/>
      <c r="Q672" s="138"/>
      <c r="R672" s="138"/>
      <c r="S672" s="138"/>
      <c r="T672" s="141"/>
      <c r="U672" s="141"/>
      <c r="V672" s="139"/>
      <c r="W672" s="139"/>
      <c r="X672" s="139"/>
      <c r="Y672" s="139"/>
      <c r="Z672" s="139"/>
      <c r="AA672" s="139"/>
      <c r="AB672" s="139"/>
      <c r="AC672" s="139"/>
      <c r="AD672" s="139"/>
      <c r="AE672" s="139"/>
      <c r="AF672" s="139"/>
      <c r="AG672" s="139"/>
      <c r="AH672" s="139"/>
      <c r="AI672" s="77"/>
      <c r="AJ672" s="78"/>
    </row>
    <row r="673" spans="1:36" ht="13">
      <c r="A673" s="79"/>
      <c r="B673" s="79"/>
      <c r="C673" s="79"/>
      <c r="D673" s="136"/>
      <c r="E673" s="80"/>
      <c r="F673" s="81"/>
      <c r="G673" s="81"/>
      <c r="H673" s="81"/>
      <c r="I673" s="81"/>
      <c r="J673" s="81"/>
      <c r="K673" s="81"/>
      <c r="L673" s="81"/>
      <c r="M673" s="81"/>
      <c r="N673" s="81"/>
      <c r="O673" s="137"/>
      <c r="P673" s="138"/>
      <c r="Q673" s="138"/>
      <c r="R673" s="138"/>
      <c r="S673" s="138"/>
      <c r="T673" s="141"/>
      <c r="U673" s="141"/>
      <c r="V673" s="139"/>
      <c r="W673" s="139"/>
      <c r="X673" s="139"/>
      <c r="Y673" s="139"/>
      <c r="Z673" s="139"/>
      <c r="AA673" s="139"/>
      <c r="AB673" s="139"/>
      <c r="AC673" s="139"/>
      <c r="AD673" s="139"/>
      <c r="AE673" s="139"/>
      <c r="AF673" s="139"/>
      <c r="AG673" s="139"/>
      <c r="AH673" s="139"/>
      <c r="AI673" s="77"/>
      <c r="AJ673" s="78"/>
    </row>
    <row r="674" spans="1:36" ht="13">
      <c r="A674" s="79"/>
      <c r="B674" s="79"/>
      <c r="C674" s="79"/>
      <c r="D674" s="136"/>
      <c r="E674" s="80"/>
      <c r="F674" s="81"/>
      <c r="G674" s="81"/>
      <c r="H674" s="81"/>
      <c r="I674" s="81"/>
      <c r="J674" s="81"/>
      <c r="K674" s="81"/>
      <c r="L674" s="81"/>
      <c r="M674" s="81"/>
      <c r="N674" s="81"/>
      <c r="O674" s="137"/>
      <c r="P674" s="138"/>
      <c r="Q674" s="138"/>
      <c r="R674" s="138"/>
      <c r="S674" s="138"/>
      <c r="T674" s="141"/>
      <c r="U674" s="141"/>
      <c r="V674" s="139"/>
      <c r="W674" s="139"/>
      <c r="X674" s="139"/>
      <c r="Y674" s="139"/>
      <c r="Z674" s="139"/>
      <c r="AA674" s="139"/>
      <c r="AB674" s="139"/>
      <c r="AC674" s="139"/>
      <c r="AD674" s="139"/>
      <c r="AE674" s="139"/>
      <c r="AF674" s="139"/>
      <c r="AG674" s="139"/>
      <c r="AH674" s="139"/>
      <c r="AI674" s="77"/>
      <c r="AJ674" s="78"/>
    </row>
    <row r="675" spans="1:36" ht="13">
      <c r="A675" s="79"/>
      <c r="B675" s="79"/>
      <c r="C675" s="79"/>
      <c r="D675" s="136"/>
      <c r="E675" s="80"/>
      <c r="F675" s="81"/>
      <c r="G675" s="81"/>
      <c r="H675" s="81"/>
      <c r="I675" s="81"/>
      <c r="J675" s="81"/>
      <c r="K675" s="81"/>
      <c r="L675" s="81"/>
      <c r="M675" s="81"/>
      <c r="N675" s="81"/>
      <c r="O675" s="137"/>
      <c r="P675" s="138"/>
      <c r="Q675" s="138"/>
      <c r="R675" s="138"/>
      <c r="S675" s="138"/>
      <c r="T675" s="141"/>
      <c r="U675" s="141"/>
      <c r="V675" s="139"/>
      <c r="W675" s="139"/>
      <c r="X675" s="139"/>
      <c r="Y675" s="139"/>
      <c r="Z675" s="139"/>
      <c r="AA675" s="139"/>
      <c r="AB675" s="139"/>
      <c r="AC675" s="139"/>
      <c r="AD675" s="139"/>
      <c r="AE675" s="139"/>
      <c r="AF675" s="139"/>
      <c r="AG675" s="139"/>
      <c r="AH675" s="139"/>
      <c r="AI675" s="77"/>
      <c r="AJ675" s="78"/>
    </row>
    <row r="676" spans="1:36" ht="13">
      <c r="A676" s="79"/>
      <c r="B676" s="79"/>
      <c r="C676" s="79"/>
      <c r="D676" s="136"/>
      <c r="E676" s="80"/>
      <c r="F676" s="81"/>
      <c r="G676" s="81"/>
      <c r="H676" s="81"/>
      <c r="I676" s="81"/>
      <c r="J676" s="81"/>
      <c r="K676" s="81"/>
      <c r="L676" s="81"/>
      <c r="M676" s="81"/>
      <c r="N676" s="81"/>
      <c r="O676" s="137"/>
      <c r="P676" s="138"/>
      <c r="Q676" s="138"/>
      <c r="R676" s="138"/>
      <c r="S676" s="138"/>
      <c r="T676" s="141"/>
      <c r="U676" s="141"/>
      <c r="V676" s="139"/>
      <c r="W676" s="139"/>
      <c r="X676" s="139"/>
      <c r="Y676" s="139"/>
      <c r="Z676" s="139"/>
      <c r="AA676" s="139"/>
      <c r="AB676" s="139"/>
      <c r="AC676" s="139"/>
      <c r="AD676" s="139"/>
      <c r="AE676" s="139"/>
      <c r="AF676" s="139"/>
      <c r="AG676" s="139"/>
      <c r="AH676" s="139"/>
      <c r="AI676" s="77"/>
      <c r="AJ676" s="78"/>
    </row>
    <row r="677" spans="1:36" ht="13">
      <c r="A677" s="79"/>
      <c r="B677" s="79"/>
      <c r="C677" s="79"/>
      <c r="D677" s="136"/>
      <c r="E677" s="80"/>
      <c r="F677" s="81"/>
      <c r="G677" s="81"/>
      <c r="H677" s="81"/>
      <c r="I677" s="81"/>
      <c r="J677" s="81"/>
      <c r="K677" s="81"/>
      <c r="L677" s="81"/>
      <c r="M677" s="81"/>
      <c r="N677" s="81"/>
      <c r="O677" s="137"/>
      <c r="P677" s="138"/>
      <c r="Q677" s="138"/>
      <c r="R677" s="138"/>
      <c r="S677" s="138"/>
      <c r="T677" s="141"/>
      <c r="U677" s="141"/>
      <c r="V677" s="139"/>
      <c r="W677" s="139"/>
      <c r="X677" s="139"/>
      <c r="Y677" s="139"/>
      <c r="Z677" s="139"/>
      <c r="AA677" s="139"/>
      <c r="AB677" s="139"/>
      <c r="AC677" s="139"/>
      <c r="AD677" s="139"/>
      <c r="AE677" s="139"/>
      <c r="AF677" s="139"/>
      <c r="AG677" s="139"/>
      <c r="AH677" s="139"/>
      <c r="AI677" s="77"/>
      <c r="AJ677" s="78"/>
    </row>
    <row r="678" spans="1:36" ht="13">
      <c r="A678" s="79"/>
      <c r="B678" s="79"/>
      <c r="C678" s="79"/>
      <c r="D678" s="136"/>
      <c r="E678" s="80"/>
      <c r="F678" s="81"/>
      <c r="G678" s="81"/>
      <c r="H678" s="81"/>
      <c r="I678" s="81"/>
      <c r="J678" s="81"/>
      <c r="K678" s="81"/>
      <c r="L678" s="81"/>
      <c r="M678" s="81"/>
      <c r="N678" s="81"/>
      <c r="O678" s="137"/>
      <c r="P678" s="138"/>
      <c r="Q678" s="138"/>
      <c r="R678" s="138"/>
      <c r="S678" s="138"/>
      <c r="T678" s="141"/>
      <c r="U678" s="141"/>
      <c r="V678" s="139"/>
      <c r="W678" s="139"/>
      <c r="X678" s="139"/>
      <c r="Y678" s="139"/>
      <c r="Z678" s="139"/>
      <c r="AA678" s="139"/>
      <c r="AB678" s="139"/>
      <c r="AC678" s="139"/>
      <c r="AD678" s="139"/>
      <c r="AE678" s="139"/>
      <c r="AF678" s="139"/>
      <c r="AG678" s="139"/>
      <c r="AH678" s="139"/>
      <c r="AI678" s="77"/>
      <c r="AJ678" s="78"/>
    </row>
    <row r="679" spans="1:36" ht="13">
      <c r="A679" s="79"/>
      <c r="B679" s="79"/>
      <c r="C679" s="79"/>
      <c r="D679" s="136"/>
      <c r="E679" s="80"/>
      <c r="F679" s="81"/>
      <c r="G679" s="81"/>
      <c r="H679" s="81"/>
      <c r="I679" s="81"/>
      <c r="J679" s="81"/>
      <c r="K679" s="81"/>
      <c r="L679" s="81"/>
      <c r="M679" s="81"/>
      <c r="N679" s="81"/>
      <c r="O679" s="137"/>
      <c r="P679" s="138"/>
      <c r="Q679" s="138"/>
      <c r="R679" s="138"/>
      <c r="S679" s="138"/>
      <c r="T679" s="141"/>
      <c r="U679" s="141"/>
      <c r="V679" s="139"/>
      <c r="W679" s="139"/>
      <c r="X679" s="139"/>
      <c r="Y679" s="139"/>
      <c r="Z679" s="139"/>
      <c r="AA679" s="139"/>
      <c r="AB679" s="139"/>
      <c r="AC679" s="139"/>
      <c r="AD679" s="139"/>
      <c r="AE679" s="139"/>
      <c r="AF679" s="139"/>
      <c r="AG679" s="139"/>
      <c r="AH679" s="139"/>
      <c r="AI679" s="77"/>
      <c r="AJ679" s="78"/>
    </row>
    <row r="680" spans="1:36" ht="13">
      <c r="A680" s="79"/>
      <c r="B680" s="79"/>
      <c r="C680" s="79"/>
      <c r="D680" s="136"/>
      <c r="E680" s="80"/>
      <c r="F680" s="81"/>
      <c r="G680" s="81"/>
      <c r="H680" s="81"/>
      <c r="I680" s="81"/>
      <c r="J680" s="81"/>
      <c r="K680" s="81"/>
      <c r="L680" s="81"/>
      <c r="M680" s="81"/>
      <c r="N680" s="81"/>
      <c r="O680" s="137"/>
      <c r="P680" s="138"/>
      <c r="Q680" s="138"/>
      <c r="R680" s="138"/>
      <c r="S680" s="138"/>
      <c r="T680" s="141"/>
      <c r="U680" s="141"/>
      <c r="V680" s="139"/>
      <c r="W680" s="139"/>
      <c r="X680" s="139"/>
      <c r="Y680" s="139"/>
      <c r="Z680" s="139"/>
      <c r="AA680" s="139"/>
      <c r="AB680" s="139"/>
      <c r="AC680" s="139"/>
      <c r="AD680" s="139"/>
      <c r="AE680" s="139"/>
      <c r="AF680" s="139"/>
      <c r="AG680" s="139"/>
      <c r="AH680" s="139"/>
      <c r="AI680" s="77"/>
      <c r="AJ680" s="78"/>
    </row>
    <row r="681" spans="1:36" ht="13">
      <c r="A681" s="79"/>
      <c r="B681" s="79"/>
      <c r="C681" s="79"/>
      <c r="D681" s="136"/>
      <c r="E681" s="80"/>
      <c r="F681" s="81"/>
      <c r="G681" s="81"/>
      <c r="H681" s="81"/>
      <c r="I681" s="81"/>
      <c r="J681" s="81"/>
      <c r="K681" s="81"/>
      <c r="L681" s="81"/>
      <c r="M681" s="81"/>
      <c r="N681" s="81"/>
      <c r="O681" s="137"/>
      <c r="P681" s="138"/>
      <c r="Q681" s="138"/>
      <c r="R681" s="138"/>
      <c r="S681" s="138"/>
      <c r="T681" s="141"/>
      <c r="U681" s="141"/>
      <c r="V681" s="139"/>
      <c r="W681" s="139"/>
      <c r="X681" s="139"/>
      <c r="Y681" s="139"/>
      <c r="Z681" s="139"/>
      <c r="AA681" s="139"/>
      <c r="AB681" s="139"/>
      <c r="AC681" s="139"/>
      <c r="AD681" s="139"/>
      <c r="AE681" s="139"/>
      <c r="AF681" s="139"/>
      <c r="AG681" s="139"/>
      <c r="AH681" s="139"/>
      <c r="AI681" s="77"/>
      <c r="AJ681" s="78"/>
    </row>
    <row r="682" spans="1:36" ht="13">
      <c r="A682" s="79"/>
      <c r="B682" s="79"/>
      <c r="C682" s="79"/>
      <c r="D682" s="136"/>
      <c r="E682" s="80"/>
      <c r="F682" s="81"/>
      <c r="G682" s="81"/>
      <c r="H682" s="81"/>
      <c r="I682" s="81"/>
      <c r="J682" s="81"/>
      <c r="K682" s="81"/>
      <c r="L682" s="81"/>
      <c r="M682" s="81"/>
      <c r="N682" s="81"/>
      <c r="O682" s="137"/>
      <c r="P682" s="138"/>
      <c r="Q682" s="138"/>
      <c r="R682" s="138"/>
      <c r="S682" s="138"/>
      <c r="T682" s="141"/>
      <c r="U682" s="141"/>
      <c r="V682" s="139"/>
      <c r="W682" s="139"/>
      <c r="X682" s="139"/>
      <c r="Y682" s="139"/>
      <c r="Z682" s="139"/>
      <c r="AA682" s="139"/>
      <c r="AB682" s="139"/>
      <c r="AC682" s="139"/>
      <c r="AD682" s="139"/>
      <c r="AE682" s="139"/>
      <c r="AF682" s="139"/>
      <c r="AG682" s="139"/>
      <c r="AH682" s="139"/>
      <c r="AI682" s="77"/>
      <c r="AJ682" s="78"/>
    </row>
    <row r="683" spans="1:36" ht="13">
      <c r="A683" s="79"/>
      <c r="B683" s="79"/>
      <c r="C683" s="79"/>
      <c r="D683" s="136"/>
      <c r="E683" s="80"/>
      <c r="F683" s="81"/>
      <c r="G683" s="81"/>
      <c r="H683" s="81"/>
      <c r="I683" s="81"/>
      <c r="J683" s="81"/>
      <c r="K683" s="81"/>
      <c r="L683" s="81"/>
      <c r="M683" s="81"/>
      <c r="N683" s="81"/>
      <c r="O683" s="137"/>
      <c r="P683" s="138"/>
      <c r="Q683" s="138"/>
      <c r="R683" s="138"/>
      <c r="S683" s="138"/>
      <c r="T683" s="141"/>
      <c r="U683" s="141"/>
      <c r="V683" s="139"/>
      <c r="W683" s="139"/>
      <c r="X683" s="139"/>
      <c r="Y683" s="139"/>
      <c r="Z683" s="139"/>
      <c r="AA683" s="139"/>
      <c r="AB683" s="139"/>
      <c r="AC683" s="139"/>
      <c r="AD683" s="139"/>
      <c r="AE683" s="139"/>
      <c r="AF683" s="139"/>
      <c r="AG683" s="139"/>
      <c r="AH683" s="139"/>
      <c r="AI683" s="77"/>
      <c r="AJ683" s="78"/>
    </row>
    <row r="684" spans="1:36" ht="13">
      <c r="A684" s="79"/>
      <c r="B684" s="79"/>
      <c r="C684" s="79"/>
      <c r="D684" s="136"/>
      <c r="E684" s="80"/>
      <c r="F684" s="81"/>
      <c r="G684" s="81"/>
      <c r="H684" s="81"/>
      <c r="I684" s="81"/>
      <c r="J684" s="81"/>
      <c r="K684" s="81"/>
      <c r="L684" s="81"/>
      <c r="M684" s="81"/>
      <c r="N684" s="81"/>
      <c r="O684" s="137"/>
      <c r="P684" s="138"/>
      <c r="Q684" s="138"/>
      <c r="R684" s="138"/>
      <c r="S684" s="138"/>
      <c r="T684" s="141"/>
      <c r="U684" s="141"/>
      <c r="V684" s="139"/>
      <c r="W684" s="139"/>
      <c r="X684" s="139"/>
      <c r="Y684" s="139"/>
      <c r="Z684" s="139"/>
      <c r="AA684" s="139"/>
      <c r="AB684" s="139"/>
      <c r="AC684" s="139"/>
      <c r="AD684" s="139"/>
      <c r="AE684" s="139"/>
      <c r="AF684" s="139"/>
      <c r="AG684" s="139"/>
      <c r="AH684" s="139"/>
      <c r="AI684" s="77"/>
      <c r="AJ684" s="78"/>
    </row>
    <row r="685" spans="1:36" ht="13">
      <c r="A685" s="79"/>
      <c r="B685" s="79"/>
      <c r="C685" s="79"/>
      <c r="D685" s="136"/>
      <c r="E685" s="80"/>
      <c r="F685" s="81"/>
      <c r="G685" s="81"/>
      <c r="H685" s="81"/>
      <c r="I685" s="81"/>
      <c r="J685" s="81"/>
      <c r="K685" s="81"/>
      <c r="L685" s="81"/>
      <c r="M685" s="81"/>
      <c r="N685" s="81"/>
      <c r="O685" s="137"/>
      <c r="P685" s="138"/>
      <c r="Q685" s="138"/>
      <c r="R685" s="138"/>
      <c r="S685" s="138"/>
      <c r="T685" s="141"/>
      <c r="U685" s="141"/>
      <c r="V685" s="139"/>
      <c r="W685" s="139"/>
      <c r="X685" s="139"/>
      <c r="Y685" s="139"/>
      <c r="Z685" s="139"/>
      <c r="AA685" s="139"/>
      <c r="AB685" s="139"/>
      <c r="AC685" s="139"/>
      <c r="AD685" s="139"/>
      <c r="AE685" s="139"/>
      <c r="AF685" s="139"/>
      <c r="AG685" s="139"/>
      <c r="AH685" s="139"/>
      <c r="AI685" s="77"/>
      <c r="AJ685" s="78"/>
    </row>
    <row r="686" spans="1:36" ht="13">
      <c r="A686" s="79"/>
      <c r="B686" s="79"/>
      <c r="C686" s="79"/>
      <c r="D686" s="136"/>
      <c r="E686" s="80"/>
      <c r="F686" s="81"/>
      <c r="G686" s="81"/>
      <c r="H686" s="81"/>
      <c r="I686" s="81"/>
      <c r="J686" s="81"/>
      <c r="K686" s="81"/>
      <c r="L686" s="81"/>
      <c r="M686" s="81"/>
      <c r="N686" s="81"/>
      <c r="O686" s="137"/>
      <c r="P686" s="138"/>
      <c r="Q686" s="138"/>
      <c r="R686" s="138"/>
      <c r="S686" s="138"/>
      <c r="T686" s="141"/>
      <c r="U686" s="141"/>
      <c r="V686" s="139"/>
      <c r="W686" s="139"/>
      <c r="X686" s="139"/>
      <c r="Y686" s="139"/>
      <c r="Z686" s="139"/>
      <c r="AA686" s="139"/>
      <c r="AB686" s="139"/>
      <c r="AC686" s="139"/>
      <c r="AD686" s="139"/>
      <c r="AE686" s="139"/>
      <c r="AF686" s="139"/>
      <c r="AG686" s="139"/>
      <c r="AH686" s="139"/>
      <c r="AI686" s="77"/>
      <c r="AJ686" s="78"/>
    </row>
    <row r="687" spans="1:36" ht="13">
      <c r="A687" s="79"/>
      <c r="B687" s="79"/>
      <c r="C687" s="79"/>
      <c r="D687" s="136"/>
      <c r="E687" s="80"/>
      <c r="F687" s="81"/>
      <c r="G687" s="81"/>
      <c r="H687" s="81"/>
      <c r="I687" s="81"/>
      <c r="J687" s="81"/>
      <c r="K687" s="81"/>
      <c r="L687" s="81"/>
      <c r="M687" s="81"/>
      <c r="N687" s="81"/>
      <c r="O687" s="137"/>
      <c r="P687" s="138"/>
      <c r="Q687" s="138"/>
      <c r="R687" s="138"/>
      <c r="S687" s="138"/>
      <c r="T687" s="141"/>
      <c r="U687" s="141"/>
      <c r="V687" s="139"/>
      <c r="W687" s="139"/>
      <c r="X687" s="139"/>
      <c r="Y687" s="139"/>
      <c r="Z687" s="139"/>
      <c r="AA687" s="139"/>
      <c r="AB687" s="139"/>
      <c r="AC687" s="139"/>
      <c r="AD687" s="139"/>
      <c r="AE687" s="139"/>
      <c r="AF687" s="139"/>
      <c r="AG687" s="139"/>
      <c r="AH687" s="139"/>
      <c r="AI687" s="77"/>
      <c r="AJ687" s="78"/>
    </row>
    <row r="688" spans="1:36" ht="13">
      <c r="A688" s="79"/>
      <c r="B688" s="79"/>
      <c r="C688" s="79"/>
      <c r="D688" s="136"/>
      <c r="E688" s="80"/>
      <c r="F688" s="81"/>
      <c r="G688" s="81"/>
      <c r="H688" s="81"/>
      <c r="I688" s="81"/>
      <c r="J688" s="81"/>
      <c r="K688" s="81"/>
      <c r="L688" s="81"/>
      <c r="M688" s="81"/>
      <c r="N688" s="81"/>
      <c r="O688" s="137"/>
      <c r="P688" s="138"/>
      <c r="Q688" s="138"/>
      <c r="R688" s="138"/>
      <c r="S688" s="138"/>
      <c r="T688" s="141"/>
      <c r="U688" s="141"/>
      <c r="V688" s="139"/>
      <c r="W688" s="139"/>
      <c r="X688" s="139"/>
      <c r="Y688" s="139"/>
      <c r="Z688" s="139"/>
      <c r="AA688" s="139"/>
      <c r="AB688" s="139"/>
      <c r="AC688" s="139"/>
      <c r="AD688" s="139"/>
      <c r="AE688" s="139"/>
      <c r="AF688" s="139"/>
      <c r="AG688" s="139"/>
      <c r="AH688" s="139"/>
      <c r="AI688" s="77"/>
      <c r="AJ688" s="78"/>
    </row>
    <row r="689" spans="1:36" ht="13">
      <c r="A689" s="79"/>
      <c r="B689" s="79"/>
      <c r="C689" s="79"/>
      <c r="D689" s="136"/>
      <c r="E689" s="80"/>
      <c r="F689" s="81"/>
      <c r="G689" s="81"/>
      <c r="H689" s="81"/>
      <c r="I689" s="81"/>
      <c r="J689" s="81"/>
      <c r="K689" s="81"/>
      <c r="L689" s="81"/>
      <c r="M689" s="81"/>
      <c r="N689" s="81"/>
      <c r="O689" s="137"/>
      <c r="P689" s="138"/>
      <c r="Q689" s="138"/>
      <c r="R689" s="138"/>
      <c r="S689" s="138"/>
      <c r="T689" s="141"/>
      <c r="U689" s="141"/>
      <c r="V689" s="139"/>
      <c r="W689" s="139"/>
      <c r="X689" s="139"/>
      <c r="Y689" s="139"/>
      <c r="Z689" s="139"/>
      <c r="AA689" s="139"/>
      <c r="AB689" s="139"/>
      <c r="AC689" s="139"/>
      <c r="AD689" s="139"/>
      <c r="AE689" s="139"/>
      <c r="AF689" s="139"/>
      <c r="AG689" s="139"/>
      <c r="AH689" s="139"/>
      <c r="AI689" s="77"/>
      <c r="AJ689" s="78"/>
    </row>
    <row r="690" spans="1:36" ht="13">
      <c r="A690" s="79"/>
      <c r="B690" s="79"/>
      <c r="C690" s="79"/>
      <c r="D690" s="136"/>
      <c r="E690" s="80"/>
      <c r="F690" s="81"/>
      <c r="G690" s="81"/>
      <c r="H690" s="81"/>
      <c r="I690" s="81"/>
      <c r="J690" s="81"/>
      <c r="K690" s="81"/>
      <c r="L690" s="81"/>
      <c r="M690" s="81"/>
      <c r="N690" s="81"/>
      <c r="O690" s="137"/>
      <c r="P690" s="138"/>
      <c r="Q690" s="138"/>
      <c r="R690" s="138"/>
      <c r="S690" s="138"/>
      <c r="T690" s="141"/>
      <c r="U690" s="141"/>
      <c r="V690" s="139"/>
      <c r="W690" s="139"/>
      <c r="X690" s="139"/>
      <c r="Y690" s="139"/>
      <c r="Z690" s="139"/>
      <c r="AA690" s="139"/>
      <c r="AB690" s="139"/>
      <c r="AC690" s="139"/>
      <c r="AD690" s="139"/>
      <c r="AE690" s="139"/>
      <c r="AF690" s="139"/>
      <c r="AG690" s="139"/>
      <c r="AH690" s="139"/>
      <c r="AI690" s="77"/>
      <c r="AJ690" s="78"/>
    </row>
    <row r="691" spans="1:36" ht="13">
      <c r="A691" s="79"/>
      <c r="B691" s="79"/>
      <c r="C691" s="79"/>
      <c r="D691" s="136"/>
      <c r="E691" s="80"/>
      <c r="F691" s="81"/>
      <c r="G691" s="81"/>
      <c r="H691" s="81"/>
      <c r="I691" s="81"/>
      <c r="J691" s="81"/>
      <c r="K691" s="81"/>
      <c r="L691" s="81"/>
      <c r="M691" s="81"/>
      <c r="N691" s="81"/>
      <c r="O691" s="137"/>
      <c r="P691" s="138"/>
      <c r="Q691" s="138"/>
      <c r="R691" s="138"/>
      <c r="S691" s="138"/>
      <c r="T691" s="141"/>
      <c r="U691" s="141"/>
      <c r="V691" s="139"/>
      <c r="W691" s="139"/>
      <c r="X691" s="139"/>
      <c r="Y691" s="139"/>
      <c r="Z691" s="139"/>
      <c r="AA691" s="139"/>
      <c r="AB691" s="139"/>
      <c r="AC691" s="139"/>
      <c r="AD691" s="139"/>
      <c r="AE691" s="139"/>
      <c r="AF691" s="139"/>
      <c r="AG691" s="139"/>
      <c r="AH691" s="139"/>
      <c r="AI691" s="77"/>
      <c r="AJ691" s="78"/>
    </row>
    <row r="692" spans="1:36" ht="13">
      <c r="A692" s="79"/>
      <c r="B692" s="79"/>
      <c r="C692" s="79"/>
      <c r="D692" s="136"/>
      <c r="E692" s="80"/>
      <c r="F692" s="81"/>
      <c r="G692" s="81"/>
      <c r="H692" s="81"/>
      <c r="I692" s="81"/>
      <c r="J692" s="81"/>
      <c r="K692" s="81"/>
      <c r="L692" s="81"/>
      <c r="M692" s="81"/>
      <c r="N692" s="81"/>
      <c r="O692" s="137"/>
      <c r="P692" s="138"/>
      <c r="Q692" s="138"/>
      <c r="R692" s="138"/>
      <c r="S692" s="138"/>
      <c r="T692" s="141"/>
      <c r="U692" s="141"/>
      <c r="V692" s="139"/>
      <c r="W692" s="139"/>
      <c r="X692" s="139"/>
      <c r="Y692" s="139"/>
      <c r="Z692" s="139"/>
      <c r="AA692" s="139"/>
      <c r="AB692" s="139"/>
      <c r="AC692" s="139"/>
      <c r="AD692" s="139"/>
      <c r="AE692" s="139"/>
      <c r="AF692" s="139"/>
      <c r="AG692" s="139"/>
      <c r="AH692" s="139"/>
      <c r="AI692" s="77"/>
      <c r="AJ692" s="78"/>
    </row>
    <row r="693" spans="1:36" ht="13">
      <c r="A693" s="79"/>
      <c r="B693" s="79"/>
      <c r="C693" s="79"/>
      <c r="D693" s="136"/>
      <c r="E693" s="80"/>
      <c r="F693" s="81"/>
      <c r="G693" s="81"/>
      <c r="H693" s="81"/>
      <c r="I693" s="81"/>
      <c r="J693" s="81"/>
      <c r="K693" s="81"/>
      <c r="L693" s="81"/>
      <c r="M693" s="81"/>
      <c r="N693" s="81"/>
      <c r="O693" s="137"/>
      <c r="P693" s="138"/>
      <c r="Q693" s="138"/>
      <c r="R693" s="138"/>
      <c r="S693" s="138"/>
      <c r="T693" s="141"/>
      <c r="U693" s="141"/>
      <c r="V693" s="139"/>
      <c r="W693" s="139"/>
      <c r="X693" s="139"/>
      <c r="Y693" s="139"/>
      <c r="Z693" s="139"/>
      <c r="AA693" s="139"/>
      <c r="AB693" s="139"/>
      <c r="AC693" s="139"/>
      <c r="AD693" s="139"/>
      <c r="AE693" s="139"/>
      <c r="AF693" s="139"/>
      <c r="AG693" s="139"/>
      <c r="AH693" s="139"/>
      <c r="AI693" s="77"/>
      <c r="AJ693" s="78"/>
    </row>
    <row r="694" spans="1:36" ht="13">
      <c r="A694" s="79"/>
      <c r="B694" s="79"/>
      <c r="C694" s="79"/>
      <c r="D694" s="136"/>
      <c r="E694" s="80"/>
      <c r="F694" s="81"/>
      <c r="G694" s="81"/>
      <c r="H694" s="81"/>
      <c r="I694" s="81"/>
      <c r="J694" s="81"/>
      <c r="K694" s="81"/>
      <c r="L694" s="81"/>
      <c r="M694" s="81"/>
      <c r="N694" s="81"/>
      <c r="O694" s="137"/>
      <c r="P694" s="138"/>
      <c r="Q694" s="138"/>
      <c r="R694" s="138"/>
      <c r="S694" s="138"/>
      <c r="T694" s="141"/>
      <c r="U694" s="141"/>
      <c r="V694" s="139"/>
      <c r="W694" s="139"/>
      <c r="X694" s="139"/>
      <c r="Y694" s="139"/>
      <c r="Z694" s="139"/>
      <c r="AA694" s="139"/>
      <c r="AB694" s="139"/>
      <c r="AC694" s="139"/>
      <c r="AD694" s="139"/>
      <c r="AE694" s="139"/>
      <c r="AF694" s="139"/>
      <c r="AG694" s="139"/>
      <c r="AH694" s="139"/>
      <c r="AI694" s="77"/>
      <c r="AJ694" s="78"/>
    </row>
    <row r="695" spans="1:36" ht="13">
      <c r="A695" s="79"/>
      <c r="B695" s="79"/>
      <c r="C695" s="79"/>
      <c r="D695" s="136"/>
      <c r="E695" s="80"/>
      <c r="F695" s="81"/>
      <c r="G695" s="81"/>
      <c r="H695" s="81"/>
      <c r="I695" s="81"/>
      <c r="J695" s="81"/>
      <c r="K695" s="81"/>
      <c r="L695" s="81"/>
      <c r="M695" s="81"/>
      <c r="N695" s="81"/>
      <c r="O695" s="137"/>
      <c r="P695" s="138"/>
      <c r="Q695" s="138"/>
      <c r="R695" s="138"/>
      <c r="S695" s="138"/>
      <c r="T695" s="141"/>
      <c r="U695" s="141"/>
      <c r="V695" s="139"/>
      <c r="W695" s="139"/>
      <c r="X695" s="139"/>
      <c r="Y695" s="139"/>
      <c r="Z695" s="139"/>
      <c r="AA695" s="139"/>
      <c r="AB695" s="139"/>
      <c r="AC695" s="139"/>
      <c r="AD695" s="139"/>
      <c r="AE695" s="139"/>
      <c r="AF695" s="139"/>
      <c r="AG695" s="139"/>
      <c r="AH695" s="139"/>
      <c r="AI695" s="77"/>
      <c r="AJ695" s="78"/>
    </row>
    <row r="696" spans="1:36" ht="13">
      <c r="A696" s="79"/>
      <c r="B696" s="79"/>
      <c r="C696" s="79"/>
      <c r="D696" s="136"/>
      <c r="E696" s="80"/>
      <c r="F696" s="81"/>
      <c r="G696" s="81"/>
      <c r="H696" s="81"/>
      <c r="I696" s="81"/>
      <c r="J696" s="81"/>
      <c r="K696" s="81"/>
      <c r="L696" s="81"/>
      <c r="M696" s="81"/>
      <c r="N696" s="81"/>
      <c r="O696" s="137"/>
      <c r="P696" s="138"/>
      <c r="Q696" s="138"/>
      <c r="R696" s="138"/>
      <c r="S696" s="138"/>
      <c r="T696" s="141"/>
      <c r="U696" s="141"/>
      <c r="V696" s="139"/>
      <c r="W696" s="139"/>
      <c r="X696" s="139"/>
      <c r="Y696" s="139"/>
      <c r="Z696" s="139"/>
      <c r="AA696" s="139"/>
      <c r="AB696" s="139"/>
      <c r="AC696" s="139"/>
      <c r="AD696" s="139"/>
      <c r="AE696" s="139"/>
      <c r="AF696" s="139"/>
      <c r="AG696" s="139"/>
      <c r="AH696" s="139"/>
      <c r="AI696" s="77"/>
      <c r="AJ696" s="78"/>
    </row>
    <row r="697" spans="1:36" ht="13">
      <c r="A697" s="79"/>
      <c r="B697" s="79"/>
      <c r="C697" s="79"/>
      <c r="D697" s="136"/>
      <c r="E697" s="80"/>
      <c r="F697" s="81"/>
      <c r="G697" s="81"/>
      <c r="H697" s="81"/>
      <c r="I697" s="81"/>
      <c r="J697" s="81"/>
      <c r="K697" s="81"/>
      <c r="L697" s="81"/>
      <c r="M697" s="81"/>
      <c r="N697" s="81"/>
      <c r="O697" s="137"/>
      <c r="P697" s="138"/>
      <c r="Q697" s="138"/>
      <c r="R697" s="138"/>
      <c r="S697" s="138"/>
      <c r="T697" s="141"/>
      <c r="U697" s="141"/>
      <c r="V697" s="139"/>
      <c r="W697" s="139"/>
      <c r="X697" s="139"/>
      <c r="Y697" s="139"/>
      <c r="Z697" s="139"/>
      <c r="AA697" s="139"/>
      <c r="AB697" s="139"/>
      <c r="AC697" s="139"/>
      <c r="AD697" s="139"/>
      <c r="AE697" s="139"/>
      <c r="AF697" s="139"/>
      <c r="AG697" s="139"/>
      <c r="AH697" s="139"/>
      <c r="AI697" s="77"/>
      <c r="AJ697" s="78"/>
    </row>
    <row r="698" spans="1:36" ht="13">
      <c r="A698" s="79"/>
      <c r="B698" s="79"/>
      <c r="C698" s="79"/>
      <c r="D698" s="136"/>
      <c r="E698" s="80"/>
      <c r="F698" s="81"/>
      <c r="G698" s="81"/>
      <c r="H698" s="81"/>
      <c r="I698" s="81"/>
      <c r="J698" s="81"/>
      <c r="K698" s="81"/>
      <c r="L698" s="81"/>
      <c r="M698" s="81"/>
      <c r="N698" s="81"/>
      <c r="O698" s="137"/>
      <c r="P698" s="138"/>
      <c r="Q698" s="138"/>
      <c r="R698" s="138"/>
      <c r="S698" s="138"/>
      <c r="T698" s="141"/>
      <c r="U698" s="141"/>
      <c r="V698" s="139"/>
      <c r="W698" s="139"/>
      <c r="X698" s="139"/>
      <c r="Y698" s="139"/>
      <c r="Z698" s="139"/>
      <c r="AA698" s="139"/>
      <c r="AB698" s="139"/>
      <c r="AC698" s="139"/>
      <c r="AD698" s="139"/>
      <c r="AE698" s="139"/>
      <c r="AF698" s="139"/>
      <c r="AG698" s="139"/>
      <c r="AH698" s="139"/>
      <c r="AI698" s="77"/>
      <c r="AJ698" s="78"/>
    </row>
    <row r="699" spans="1:36" ht="13">
      <c r="A699" s="79"/>
      <c r="B699" s="79"/>
      <c r="C699" s="79"/>
      <c r="D699" s="136"/>
      <c r="E699" s="80"/>
      <c r="F699" s="81"/>
      <c r="G699" s="81"/>
      <c r="H699" s="81"/>
      <c r="I699" s="81"/>
      <c r="J699" s="81"/>
      <c r="K699" s="81"/>
      <c r="L699" s="81"/>
      <c r="M699" s="81"/>
      <c r="N699" s="81"/>
      <c r="O699" s="137"/>
      <c r="P699" s="138"/>
      <c r="Q699" s="138"/>
      <c r="R699" s="138"/>
      <c r="S699" s="138"/>
      <c r="T699" s="141"/>
      <c r="U699" s="141"/>
      <c r="V699" s="139"/>
      <c r="W699" s="139"/>
      <c r="X699" s="139"/>
      <c r="Y699" s="139"/>
      <c r="Z699" s="139"/>
      <c r="AA699" s="139"/>
      <c r="AB699" s="139"/>
      <c r="AC699" s="139"/>
      <c r="AD699" s="139"/>
      <c r="AE699" s="139"/>
      <c r="AF699" s="139"/>
      <c r="AG699" s="139"/>
      <c r="AH699" s="139"/>
      <c r="AI699" s="77"/>
      <c r="AJ699" s="78"/>
    </row>
    <row r="700" spans="1:36" ht="13">
      <c r="A700" s="79"/>
      <c r="B700" s="79"/>
      <c r="C700" s="79"/>
      <c r="D700" s="136"/>
      <c r="E700" s="80"/>
      <c r="F700" s="81"/>
      <c r="G700" s="81"/>
      <c r="H700" s="81"/>
      <c r="I700" s="81"/>
      <c r="J700" s="81"/>
      <c r="K700" s="81"/>
      <c r="L700" s="81"/>
      <c r="M700" s="81"/>
      <c r="N700" s="81"/>
      <c r="O700" s="137"/>
      <c r="P700" s="138"/>
      <c r="Q700" s="138"/>
      <c r="R700" s="138"/>
      <c r="S700" s="138"/>
      <c r="T700" s="141"/>
      <c r="U700" s="141"/>
      <c r="V700" s="139"/>
      <c r="W700" s="139"/>
      <c r="X700" s="139"/>
      <c r="Y700" s="139"/>
      <c r="Z700" s="139"/>
      <c r="AA700" s="139"/>
      <c r="AB700" s="139"/>
      <c r="AC700" s="139"/>
      <c r="AD700" s="139"/>
      <c r="AE700" s="139"/>
      <c r="AF700" s="139"/>
      <c r="AG700" s="139"/>
      <c r="AH700" s="139"/>
      <c r="AI700" s="77"/>
      <c r="AJ700" s="78"/>
    </row>
    <row r="701" spans="1:36" ht="13">
      <c r="A701" s="79"/>
      <c r="B701" s="79"/>
      <c r="C701" s="79"/>
      <c r="D701" s="136"/>
      <c r="E701" s="80"/>
      <c r="F701" s="81"/>
      <c r="G701" s="81"/>
      <c r="H701" s="81"/>
      <c r="I701" s="81"/>
      <c r="J701" s="81"/>
      <c r="K701" s="81"/>
      <c r="L701" s="81"/>
      <c r="M701" s="81"/>
      <c r="N701" s="81"/>
      <c r="O701" s="137"/>
      <c r="P701" s="138"/>
      <c r="Q701" s="138"/>
      <c r="R701" s="138"/>
      <c r="S701" s="138"/>
      <c r="T701" s="141"/>
      <c r="U701" s="141"/>
      <c r="V701" s="139"/>
      <c r="W701" s="139"/>
      <c r="X701" s="139"/>
      <c r="Y701" s="139"/>
      <c r="Z701" s="139"/>
      <c r="AA701" s="139"/>
      <c r="AB701" s="139"/>
      <c r="AC701" s="139"/>
      <c r="AD701" s="139"/>
      <c r="AE701" s="139"/>
      <c r="AF701" s="139"/>
      <c r="AG701" s="139"/>
      <c r="AH701" s="139"/>
      <c r="AI701" s="77"/>
      <c r="AJ701" s="78"/>
    </row>
    <row r="702" spans="1:36" ht="13">
      <c r="A702" s="79"/>
      <c r="B702" s="79"/>
      <c r="C702" s="79"/>
      <c r="D702" s="136"/>
      <c r="E702" s="80"/>
      <c r="F702" s="81"/>
      <c r="G702" s="81"/>
      <c r="H702" s="81"/>
      <c r="I702" s="81"/>
      <c r="J702" s="81"/>
      <c r="K702" s="81"/>
      <c r="L702" s="81"/>
      <c r="M702" s="81"/>
      <c r="N702" s="81"/>
      <c r="O702" s="137"/>
      <c r="P702" s="138"/>
      <c r="Q702" s="138"/>
      <c r="R702" s="138"/>
      <c r="S702" s="138"/>
      <c r="T702" s="141"/>
      <c r="U702" s="141"/>
      <c r="V702" s="139"/>
      <c r="W702" s="139"/>
      <c r="X702" s="139"/>
      <c r="Y702" s="139"/>
      <c r="Z702" s="139"/>
      <c r="AA702" s="139"/>
      <c r="AB702" s="139"/>
      <c r="AC702" s="139"/>
      <c r="AD702" s="139"/>
      <c r="AE702" s="139"/>
      <c r="AF702" s="139"/>
      <c r="AG702" s="139"/>
      <c r="AH702" s="139"/>
      <c r="AI702" s="77"/>
      <c r="AJ702" s="78"/>
    </row>
    <row r="703" spans="1:36" ht="13">
      <c r="A703" s="79"/>
      <c r="B703" s="79"/>
      <c r="C703" s="79"/>
      <c r="D703" s="136"/>
      <c r="E703" s="80"/>
      <c r="F703" s="81"/>
      <c r="G703" s="81"/>
      <c r="H703" s="81"/>
      <c r="I703" s="81"/>
      <c r="J703" s="81"/>
      <c r="K703" s="81"/>
      <c r="L703" s="81"/>
      <c r="M703" s="81"/>
      <c r="N703" s="81"/>
      <c r="O703" s="137"/>
      <c r="P703" s="138"/>
      <c r="Q703" s="138"/>
      <c r="R703" s="138"/>
      <c r="S703" s="138"/>
      <c r="T703" s="141"/>
      <c r="U703" s="141"/>
      <c r="V703" s="139"/>
      <c r="W703" s="139"/>
      <c r="X703" s="139"/>
      <c r="Y703" s="139"/>
      <c r="Z703" s="139"/>
      <c r="AA703" s="139"/>
      <c r="AB703" s="139"/>
      <c r="AC703" s="139"/>
      <c r="AD703" s="139"/>
      <c r="AE703" s="139"/>
      <c r="AF703" s="139"/>
      <c r="AG703" s="139"/>
      <c r="AH703" s="139"/>
      <c r="AI703" s="77"/>
      <c r="AJ703" s="78"/>
    </row>
    <row r="704" spans="1:36" ht="13">
      <c r="A704" s="79"/>
      <c r="B704" s="79"/>
      <c r="C704" s="79"/>
      <c r="D704" s="136"/>
      <c r="E704" s="80"/>
      <c r="F704" s="81"/>
      <c r="G704" s="81"/>
      <c r="H704" s="81"/>
      <c r="I704" s="81"/>
      <c r="J704" s="81"/>
      <c r="K704" s="81"/>
      <c r="L704" s="81"/>
      <c r="M704" s="81"/>
      <c r="N704" s="81"/>
      <c r="O704" s="137"/>
      <c r="P704" s="138"/>
      <c r="Q704" s="138"/>
      <c r="R704" s="138"/>
      <c r="S704" s="138"/>
      <c r="T704" s="141"/>
      <c r="U704" s="141"/>
      <c r="V704" s="139"/>
      <c r="W704" s="139"/>
      <c r="X704" s="139"/>
      <c r="Y704" s="139"/>
      <c r="Z704" s="139"/>
      <c r="AA704" s="139"/>
      <c r="AB704" s="139"/>
      <c r="AC704" s="139"/>
      <c r="AD704" s="139"/>
      <c r="AE704" s="139"/>
      <c r="AF704" s="139"/>
      <c r="AG704" s="139"/>
      <c r="AH704" s="139"/>
      <c r="AI704" s="77"/>
      <c r="AJ704" s="78"/>
    </row>
    <row r="705" spans="1:36" ht="13">
      <c r="A705" s="79"/>
      <c r="B705" s="79"/>
      <c r="C705" s="79"/>
      <c r="D705" s="136"/>
      <c r="E705" s="80"/>
      <c r="F705" s="81"/>
      <c r="G705" s="81"/>
      <c r="H705" s="81"/>
      <c r="I705" s="81"/>
      <c r="J705" s="81"/>
      <c r="K705" s="81"/>
      <c r="L705" s="81"/>
      <c r="M705" s="81"/>
      <c r="N705" s="81"/>
      <c r="O705" s="137"/>
      <c r="P705" s="138"/>
      <c r="Q705" s="138"/>
      <c r="R705" s="138"/>
      <c r="S705" s="138"/>
      <c r="T705" s="141"/>
      <c r="U705" s="141"/>
      <c r="V705" s="139"/>
      <c r="W705" s="139"/>
      <c r="X705" s="139"/>
      <c r="Y705" s="139"/>
      <c r="Z705" s="139"/>
      <c r="AA705" s="139"/>
      <c r="AB705" s="139"/>
      <c r="AC705" s="139"/>
      <c r="AD705" s="139"/>
      <c r="AE705" s="139"/>
      <c r="AF705" s="139"/>
      <c r="AG705" s="139"/>
      <c r="AH705" s="139"/>
      <c r="AI705" s="77"/>
      <c r="AJ705" s="78"/>
    </row>
    <row r="706" spans="1:36" ht="13">
      <c r="A706" s="79"/>
      <c r="B706" s="79"/>
      <c r="C706" s="79"/>
      <c r="D706" s="136"/>
      <c r="E706" s="80"/>
      <c r="F706" s="81"/>
      <c r="G706" s="81"/>
      <c r="H706" s="81"/>
      <c r="I706" s="81"/>
      <c r="J706" s="81"/>
      <c r="K706" s="81"/>
      <c r="L706" s="81"/>
      <c r="M706" s="81"/>
      <c r="N706" s="81"/>
      <c r="O706" s="137"/>
      <c r="P706" s="138"/>
      <c r="Q706" s="138"/>
      <c r="R706" s="138"/>
      <c r="S706" s="138"/>
      <c r="T706" s="141"/>
      <c r="U706" s="141"/>
      <c r="V706" s="139"/>
      <c r="W706" s="139"/>
      <c r="X706" s="139"/>
      <c r="Y706" s="139"/>
      <c r="Z706" s="139"/>
      <c r="AA706" s="139"/>
      <c r="AB706" s="139"/>
      <c r="AC706" s="139"/>
      <c r="AD706" s="139"/>
      <c r="AE706" s="139"/>
      <c r="AF706" s="139"/>
      <c r="AG706" s="139"/>
      <c r="AH706" s="139"/>
      <c r="AI706" s="77"/>
      <c r="AJ706" s="78"/>
    </row>
    <row r="707" spans="1:36" ht="13">
      <c r="A707" s="79"/>
      <c r="B707" s="79"/>
      <c r="C707" s="79"/>
      <c r="D707" s="136"/>
      <c r="E707" s="80"/>
      <c r="F707" s="81"/>
      <c r="G707" s="81"/>
      <c r="H707" s="81"/>
      <c r="I707" s="81"/>
      <c r="J707" s="81"/>
      <c r="K707" s="81"/>
      <c r="L707" s="81"/>
      <c r="M707" s="81"/>
      <c r="N707" s="81"/>
      <c r="O707" s="137"/>
      <c r="P707" s="138"/>
      <c r="Q707" s="138"/>
      <c r="R707" s="138"/>
      <c r="S707" s="138"/>
      <c r="T707" s="141"/>
      <c r="U707" s="141"/>
      <c r="V707" s="139"/>
      <c r="W707" s="139"/>
      <c r="X707" s="139"/>
      <c r="Y707" s="139"/>
      <c r="Z707" s="139"/>
      <c r="AA707" s="139"/>
      <c r="AB707" s="139"/>
      <c r="AC707" s="139"/>
      <c r="AD707" s="139"/>
      <c r="AE707" s="139"/>
      <c r="AF707" s="139"/>
      <c r="AG707" s="139"/>
      <c r="AH707" s="139"/>
      <c r="AI707" s="77"/>
      <c r="AJ707" s="78"/>
    </row>
    <row r="708" spans="1:36" ht="13">
      <c r="A708" s="79"/>
      <c r="B708" s="79"/>
      <c r="C708" s="79"/>
      <c r="D708" s="136"/>
      <c r="E708" s="80"/>
      <c r="F708" s="81"/>
      <c r="G708" s="81"/>
      <c r="H708" s="81"/>
      <c r="I708" s="81"/>
      <c r="J708" s="81"/>
      <c r="K708" s="81"/>
      <c r="L708" s="81"/>
      <c r="M708" s="81"/>
      <c r="N708" s="81"/>
      <c r="O708" s="137"/>
      <c r="P708" s="138"/>
      <c r="Q708" s="138"/>
      <c r="R708" s="138"/>
      <c r="S708" s="138"/>
      <c r="T708" s="141"/>
      <c r="U708" s="141"/>
      <c r="V708" s="139"/>
      <c r="W708" s="139"/>
      <c r="X708" s="139"/>
      <c r="Y708" s="139"/>
      <c r="Z708" s="139"/>
      <c r="AA708" s="139"/>
      <c r="AB708" s="139"/>
      <c r="AC708" s="139"/>
      <c r="AD708" s="139"/>
      <c r="AE708" s="139"/>
      <c r="AF708" s="139"/>
      <c r="AG708" s="139"/>
      <c r="AH708" s="139"/>
      <c r="AI708" s="77"/>
      <c r="AJ708" s="78"/>
    </row>
    <row r="709" spans="1:36" ht="13">
      <c r="A709" s="79"/>
      <c r="B709" s="79"/>
      <c r="C709" s="79"/>
      <c r="D709" s="136"/>
      <c r="E709" s="80"/>
      <c r="F709" s="81"/>
      <c r="G709" s="81"/>
      <c r="H709" s="81"/>
      <c r="I709" s="81"/>
      <c r="J709" s="81"/>
      <c r="K709" s="81"/>
      <c r="L709" s="81"/>
      <c r="M709" s="81"/>
      <c r="N709" s="81"/>
      <c r="O709" s="137"/>
      <c r="P709" s="138"/>
      <c r="Q709" s="138"/>
      <c r="R709" s="138"/>
      <c r="S709" s="138"/>
      <c r="T709" s="141"/>
      <c r="U709" s="141"/>
      <c r="V709" s="139"/>
      <c r="W709" s="139"/>
      <c r="X709" s="139"/>
      <c r="Y709" s="139"/>
      <c r="Z709" s="139"/>
      <c r="AA709" s="139"/>
      <c r="AB709" s="139"/>
      <c r="AC709" s="139"/>
      <c r="AD709" s="139"/>
      <c r="AE709" s="139"/>
      <c r="AF709" s="139"/>
      <c r="AG709" s="139"/>
      <c r="AH709" s="139"/>
      <c r="AI709" s="77"/>
      <c r="AJ709" s="78"/>
    </row>
    <row r="710" spans="1:36" ht="13">
      <c r="A710" s="79"/>
      <c r="B710" s="79"/>
      <c r="C710" s="79"/>
      <c r="D710" s="136"/>
      <c r="E710" s="80"/>
      <c r="F710" s="81"/>
      <c r="G710" s="81"/>
      <c r="H710" s="81"/>
      <c r="I710" s="81"/>
      <c r="J710" s="81"/>
      <c r="K710" s="81"/>
      <c r="L710" s="81"/>
      <c r="M710" s="81"/>
      <c r="N710" s="81"/>
      <c r="O710" s="137"/>
      <c r="P710" s="138"/>
      <c r="Q710" s="138"/>
      <c r="R710" s="138"/>
      <c r="S710" s="138"/>
      <c r="T710" s="141"/>
      <c r="U710" s="141"/>
      <c r="V710" s="139"/>
      <c r="W710" s="139"/>
      <c r="X710" s="139"/>
      <c r="Y710" s="139"/>
      <c r="Z710" s="139"/>
      <c r="AA710" s="139"/>
      <c r="AB710" s="139"/>
      <c r="AC710" s="139"/>
      <c r="AD710" s="139"/>
      <c r="AE710" s="139"/>
      <c r="AF710" s="139"/>
      <c r="AG710" s="139"/>
      <c r="AH710" s="139"/>
      <c r="AI710" s="77"/>
      <c r="AJ710" s="78"/>
    </row>
    <row r="711" spans="1:36" ht="13">
      <c r="A711" s="79"/>
      <c r="B711" s="79"/>
      <c r="C711" s="79"/>
      <c r="D711" s="136"/>
      <c r="E711" s="80"/>
      <c r="F711" s="81"/>
      <c r="G711" s="81"/>
      <c r="H711" s="81"/>
      <c r="I711" s="81"/>
      <c r="J711" s="81"/>
      <c r="K711" s="81"/>
      <c r="L711" s="81"/>
      <c r="M711" s="81"/>
      <c r="N711" s="81"/>
      <c r="O711" s="137"/>
      <c r="P711" s="138"/>
      <c r="Q711" s="138"/>
      <c r="R711" s="138"/>
      <c r="S711" s="138"/>
      <c r="T711" s="141"/>
      <c r="U711" s="141"/>
      <c r="V711" s="139"/>
      <c r="W711" s="139"/>
      <c r="X711" s="139"/>
      <c r="Y711" s="139"/>
      <c r="Z711" s="139"/>
      <c r="AA711" s="139"/>
      <c r="AB711" s="139"/>
      <c r="AC711" s="139"/>
      <c r="AD711" s="139"/>
      <c r="AE711" s="139"/>
      <c r="AF711" s="139"/>
      <c r="AG711" s="139"/>
      <c r="AH711" s="139"/>
      <c r="AI711" s="77"/>
      <c r="AJ711" s="78"/>
    </row>
    <row r="712" spans="1:36" ht="13">
      <c r="A712" s="79"/>
      <c r="B712" s="79"/>
      <c r="C712" s="79"/>
      <c r="D712" s="136"/>
      <c r="E712" s="80"/>
      <c r="F712" s="81"/>
      <c r="G712" s="81"/>
      <c r="H712" s="81"/>
      <c r="I712" s="81"/>
      <c r="J712" s="81"/>
      <c r="K712" s="81"/>
      <c r="L712" s="81"/>
      <c r="M712" s="81"/>
      <c r="N712" s="81"/>
      <c r="O712" s="137"/>
      <c r="P712" s="138"/>
      <c r="Q712" s="138"/>
      <c r="R712" s="138"/>
      <c r="S712" s="138"/>
      <c r="T712" s="141"/>
      <c r="U712" s="141"/>
      <c r="V712" s="139"/>
      <c r="W712" s="139"/>
      <c r="X712" s="139"/>
      <c r="Y712" s="139"/>
      <c r="Z712" s="139"/>
      <c r="AA712" s="139"/>
      <c r="AB712" s="139"/>
      <c r="AC712" s="139"/>
      <c r="AD712" s="139"/>
      <c r="AE712" s="139"/>
      <c r="AF712" s="139"/>
      <c r="AG712" s="139"/>
      <c r="AH712" s="139"/>
      <c r="AI712" s="77"/>
      <c r="AJ712" s="78"/>
    </row>
    <row r="713" spans="1:36" ht="13">
      <c r="A713" s="79"/>
      <c r="B713" s="79"/>
      <c r="C713" s="79"/>
      <c r="D713" s="136"/>
      <c r="E713" s="80"/>
      <c r="F713" s="81"/>
      <c r="G713" s="81"/>
      <c r="H713" s="81"/>
      <c r="I713" s="81"/>
      <c r="J713" s="81"/>
      <c r="K713" s="81"/>
      <c r="L713" s="81"/>
      <c r="M713" s="81"/>
      <c r="N713" s="81"/>
      <c r="O713" s="137"/>
      <c r="P713" s="138"/>
      <c r="Q713" s="138"/>
      <c r="R713" s="138"/>
      <c r="S713" s="138"/>
      <c r="T713" s="141"/>
      <c r="U713" s="141"/>
      <c r="V713" s="139"/>
      <c r="W713" s="139"/>
      <c r="X713" s="139"/>
      <c r="Y713" s="139"/>
      <c r="Z713" s="139"/>
      <c r="AA713" s="139"/>
      <c r="AB713" s="139"/>
      <c r="AC713" s="139"/>
      <c r="AD713" s="139"/>
      <c r="AE713" s="139"/>
      <c r="AF713" s="139"/>
      <c r="AG713" s="139"/>
      <c r="AH713" s="139"/>
      <c r="AI713" s="77"/>
      <c r="AJ713" s="78"/>
    </row>
    <row r="714" spans="1:36" ht="13">
      <c r="A714" s="79"/>
      <c r="B714" s="79"/>
      <c r="C714" s="79"/>
      <c r="D714" s="136"/>
      <c r="E714" s="80"/>
      <c r="F714" s="81"/>
      <c r="G714" s="81"/>
      <c r="H714" s="81"/>
      <c r="I714" s="81"/>
      <c r="J714" s="81"/>
      <c r="K714" s="81"/>
      <c r="L714" s="81"/>
      <c r="M714" s="81"/>
      <c r="N714" s="81"/>
      <c r="O714" s="137"/>
      <c r="P714" s="138"/>
      <c r="Q714" s="138"/>
      <c r="R714" s="138"/>
      <c r="S714" s="138"/>
      <c r="T714" s="141"/>
      <c r="U714" s="141"/>
      <c r="V714" s="139"/>
      <c r="W714" s="139"/>
      <c r="X714" s="139"/>
      <c r="Y714" s="139"/>
      <c r="Z714" s="139"/>
      <c r="AA714" s="139"/>
      <c r="AB714" s="139"/>
      <c r="AC714" s="139"/>
      <c r="AD714" s="139"/>
      <c r="AE714" s="139"/>
      <c r="AF714" s="139"/>
      <c r="AG714" s="139"/>
      <c r="AH714" s="139"/>
      <c r="AI714" s="77"/>
      <c r="AJ714" s="78"/>
    </row>
    <row r="715" spans="1:36" ht="13">
      <c r="A715" s="79"/>
      <c r="B715" s="79"/>
      <c r="C715" s="79"/>
      <c r="D715" s="136"/>
      <c r="E715" s="80"/>
      <c r="F715" s="81"/>
      <c r="G715" s="81"/>
      <c r="H715" s="81"/>
      <c r="I715" s="81"/>
      <c r="J715" s="81"/>
      <c r="K715" s="81"/>
      <c r="L715" s="81"/>
      <c r="M715" s="81"/>
      <c r="N715" s="81"/>
      <c r="O715" s="137"/>
      <c r="P715" s="138"/>
      <c r="Q715" s="138"/>
      <c r="R715" s="138"/>
      <c r="S715" s="138"/>
      <c r="T715" s="141"/>
      <c r="U715" s="141"/>
      <c r="V715" s="139"/>
      <c r="W715" s="139"/>
      <c r="X715" s="139"/>
      <c r="Y715" s="139"/>
      <c r="Z715" s="139"/>
      <c r="AA715" s="139"/>
      <c r="AB715" s="139"/>
      <c r="AC715" s="139"/>
      <c r="AD715" s="139"/>
      <c r="AE715" s="139"/>
      <c r="AF715" s="139"/>
      <c r="AG715" s="139"/>
      <c r="AH715" s="139"/>
      <c r="AI715" s="77"/>
      <c r="AJ715" s="78"/>
    </row>
    <row r="716" spans="1:36" ht="13">
      <c r="A716" s="79"/>
      <c r="B716" s="79"/>
      <c r="C716" s="79"/>
      <c r="D716" s="136"/>
      <c r="E716" s="80"/>
      <c r="F716" s="81"/>
      <c r="G716" s="81"/>
      <c r="H716" s="81"/>
      <c r="I716" s="81"/>
      <c r="J716" s="81"/>
      <c r="K716" s="81"/>
      <c r="L716" s="81"/>
      <c r="M716" s="81"/>
      <c r="N716" s="81"/>
      <c r="O716" s="137"/>
      <c r="P716" s="138"/>
      <c r="Q716" s="138"/>
      <c r="R716" s="138"/>
      <c r="S716" s="138"/>
      <c r="T716" s="141"/>
      <c r="U716" s="141"/>
      <c r="V716" s="139"/>
      <c r="W716" s="139"/>
      <c r="X716" s="139"/>
      <c r="Y716" s="139"/>
      <c r="Z716" s="139"/>
      <c r="AA716" s="139"/>
      <c r="AB716" s="139"/>
      <c r="AC716" s="139"/>
      <c r="AD716" s="139"/>
      <c r="AE716" s="139"/>
      <c r="AF716" s="139"/>
      <c r="AG716" s="139"/>
      <c r="AH716" s="139"/>
      <c r="AI716" s="77"/>
      <c r="AJ716" s="78"/>
    </row>
    <row r="717" spans="1:36" ht="13">
      <c r="A717" s="79"/>
      <c r="B717" s="79"/>
      <c r="C717" s="79"/>
      <c r="D717" s="136"/>
      <c r="E717" s="80"/>
      <c r="F717" s="81"/>
      <c r="G717" s="81"/>
      <c r="H717" s="81"/>
      <c r="I717" s="81"/>
      <c r="J717" s="81"/>
      <c r="K717" s="81"/>
      <c r="L717" s="81"/>
      <c r="M717" s="81"/>
      <c r="N717" s="81"/>
      <c r="O717" s="137"/>
      <c r="P717" s="138"/>
      <c r="Q717" s="138"/>
      <c r="R717" s="138"/>
      <c r="S717" s="138"/>
      <c r="T717" s="141"/>
      <c r="U717" s="141"/>
      <c r="V717" s="139"/>
      <c r="W717" s="139"/>
      <c r="X717" s="139"/>
      <c r="Y717" s="139"/>
      <c r="Z717" s="139"/>
      <c r="AA717" s="139"/>
      <c r="AB717" s="139"/>
      <c r="AC717" s="139"/>
      <c r="AD717" s="139"/>
      <c r="AE717" s="139"/>
      <c r="AF717" s="139"/>
      <c r="AG717" s="139"/>
      <c r="AH717" s="139"/>
      <c r="AI717" s="77"/>
      <c r="AJ717" s="78"/>
    </row>
    <row r="718" spans="1:36" ht="13">
      <c r="A718" s="79"/>
      <c r="B718" s="79"/>
      <c r="C718" s="79"/>
      <c r="D718" s="136"/>
      <c r="E718" s="80"/>
      <c r="F718" s="81"/>
      <c r="G718" s="81"/>
      <c r="H718" s="81"/>
      <c r="I718" s="81"/>
      <c r="J718" s="81"/>
      <c r="K718" s="81"/>
      <c r="L718" s="81"/>
      <c r="M718" s="81"/>
      <c r="N718" s="81"/>
      <c r="O718" s="137"/>
      <c r="P718" s="138"/>
      <c r="Q718" s="138"/>
      <c r="R718" s="138"/>
      <c r="S718" s="138"/>
      <c r="T718" s="141"/>
      <c r="U718" s="141"/>
      <c r="V718" s="139"/>
      <c r="W718" s="139"/>
      <c r="X718" s="139"/>
      <c r="Y718" s="139"/>
      <c r="Z718" s="139"/>
      <c r="AA718" s="139"/>
      <c r="AB718" s="139"/>
      <c r="AC718" s="139"/>
      <c r="AD718" s="139"/>
      <c r="AE718" s="139"/>
      <c r="AF718" s="139"/>
      <c r="AG718" s="139"/>
      <c r="AH718" s="139"/>
      <c r="AI718" s="77"/>
      <c r="AJ718" s="78"/>
    </row>
    <row r="719" spans="1:36" ht="13">
      <c r="A719" s="79"/>
      <c r="B719" s="79"/>
      <c r="C719" s="79"/>
      <c r="D719" s="136"/>
      <c r="E719" s="80"/>
      <c r="F719" s="81"/>
      <c r="G719" s="81"/>
      <c r="H719" s="81"/>
      <c r="I719" s="81"/>
      <c r="J719" s="81"/>
      <c r="K719" s="81"/>
      <c r="L719" s="81"/>
      <c r="M719" s="81"/>
      <c r="N719" s="81"/>
      <c r="O719" s="137"/>
      <c r="P719" s="138"/>
      <c r="Q719" s="138"/>
      <c r="R719" s="138"/>
      <c r="S719" s="138"/>
      <c r="T719" s="141"/>
      <c r="U719" s="141"/>
      <c r="V719" s="139"/>
      <c r="W719" s="139"/>
      <c r="X719" s="139"/>
      <c r="Y719" s="139"/>
      <c r="Z719" s="139"/>
      <c r="AA719" s="139"/>
      <c r="AB719" s="139"/>
      <c r="AC719" s="139"/>
      <c r="AD719" s="139"/>
      <c r="AE719" s="139"/>
      <c r="AF719" s="139"/>
      <c r="AG719" s="139"/>
      <c r="AH719" s="139"/>
      <c r="AI719" s="77"/>
      <c r="AJ719" s="78"/>
    </row>
    <row r="720" spans="1:36" ht="13">
      <c r="A720" s="79"/>
      <c r="B720" s="79"/>
      <c r="C720" s="79"/>
      <c r="D720" s="136"/>
      <c r="E720" s="80"/>
      <c r="F720" s="81"/>
      <c r="G720" s="81"/>
      <c r="H720" s="81"/>
      <c r="I720" s="81"/>
      <c r="J720" s="81"/>
      <c r="K720" s="81"/>
      <c r="L720" s="81"/>
      <c r="M720" s="81"/>
      <c r="N720" s="81"/>
      <c r="O720" s="137"/>
      <c r="P720" s="138"/>
      <c r="Q720" s="138"/>
      <c r="R720" s="138"/>
      <c r="S720" s="138"/>
      <c r="T720" s="141"/>
      <c r="U720" s="141"/>
      <c r="V720" s="139"/>
      <c r="W720" s="139"/>
      <c r="X720" s="139"/>
      <c r="Y720" s="139"/>
      <c r="Z720" s="139"/>
      <c r="AA720" s="139"/>
      <c r="AB720" s="139"/>
      <c r="AC720" s="139"/>
      <c r="AD720" s="139"/>
      <c r="AE720" s="139"/>
      <c r="AF720" s="139"/>
      <c r="AG720" s="139"/>
      <c r="AH720" s="139"/>
      <c r="AI720" s="77"/>
      <c r="AJ720" s="78"/>
    </row>
    <row r="721" spans="1:36" ht="13">
      <c r="A721" s="79"/>
      <c r="B721" s="79"/>
      <c r="C721" s="79"/>
      <c r="D721" s="136"/>
      <c r="E721" s="80"/>
      <c r="F721" s="81"/>
      <c r="G721" s="81"/>
      <c r="H721" s="81"/>
      <c r="I721" s="81"/>
      <c r="J721" s="81"/>
      <c r="K721" s="81"/>
      <c r="L721" s="81"/>
      <c r="M721" s="81"/>
      <c r="N721" s="81"/>
      <c r="O721" s="137"/>
      <c r="P721" s="138"/>
      <c r="Q721" s="138"/>
      <c r="R721" s="138"/>
      <c r="S721" s="138"/>
      <c r="T721" s="141"/>
      <c r="U721" s="141"/>
      <c r="V721" s="139"/>
      <c r="W721" s="139"/>
      <c r="X721" s="139"/>
      <c r="Y721" s="139"/>
      <c r="Z721" s="139"/>
      <c r="AA721" s="139"/>
      <c r="AB721" s="139"/>
      <c r="AC721" s="139"/>
      <c r="AD721" s="139"/>
      <c r="AE721" s="139"/>
      <c r="AF721" s="139"/>
      <c r="AG721" s="139"/>
      <c r="AH721" s="139"/>
      <c r="AI721" s="77"/>
      <c r="AJ721" s="78"/>
    </row>
    <row r="722" spans="1:36" ht="13">
      <c r="A722" s="79"/>
      <c r="B722" s="79"/>
      <c r="C722" s="79"/>
      <c r="D722" s="136"/>
      <c r="E722" s="80"/>
      <c r="F722" s="81"/>
      <c r="G722" s="81"/>
      <c r="H722" s="81"/>
      <c r="I722" s="81"/>
      <c r="J722" s="81"/>
      <c r="K722" s="81"/>
      <c r="L722" s="81"/>
      <c r="M722" s="81"/>
      <c r="N722" s="81"/>
      <c r="O722" s="137"/>
      <c r="P722" s="138"/>
      <c r="Q722" s="138"/>
      <c r="R722" s="138"/>
      <c r="S722" s="138"/>
      <c r="T722" s="141"/>
      <c r="U722" s="141"/>
      <c r="V722" s="139"/>
      <c r="W722" s="139"/>
      <c r="X722" s="139"/>
      <c r="Y722" s="139"/>
      <c r="Z722" s="139"/>
      <c r="AA722" s="139"/>
      <c r="AB722" s="139"/>
      <c r="AC722" s="139"/>
      <c r="AD722" s="139"/>
      <c r="AE722" s="139"/>
      <c r="AF722" s="139"/>
      <c r="AG722" s="139"/>
      <c r="AH722" s="139"/>
      <c r="AI722" s="77"/>
      <c r="AJ722" s="78"/>
    </row>
    <row r="723" spans="1:36" ht="13">
      <c r="A723" s="79"/>
      <c r="B723" s="79"/>
      <c r="C723" s="79"/>
      <c r="D723" s="136"/>
      <c r="E723" s="80"/>
      <c r="F723" s="81"/>
      <c r="G723" s="81"/>
      <c r="H723" s="81"/>
      <c r="I723" s="81"/>
      <c r="J723" s="81"/>
      <c r="K723" s="81"/>
      <c r="L723" s="81"/>
      <c r="M723" s="81"/>
      <c r="N723" s="81"/>
      <c r="O723" s="137"/>
      <c r="P723" s="138"/>
      <c r="Q723" s="138"/>
      <c r="R723" s="138"/>
      <c r="S723" s="138"/>
      <c r="T723" s="141"/>
      <c r="U723" s="141"/>
      <c r="V723" s="139"/>
      <c r="W723" s="139"/>
      <c r="X723" s="139"/>
      <c r="Y723" s="139"/>
      <c r="Z723" s="139"/>
      <c r="AA723" s="139"/>
      <c r="AB723" s="139"/>
      <c r="AC723" s="139"/>
      <c r="AD723" s="139"/>
      <c r="AE723" s="139"/>
      <c r="AF723" s="139"/>
      <c r="AG723" s="139"/>
      <c r="AH723" s="139"/>
      <c r="AI723" s="77"/>
      <c r="AJ723" s="78"/>
    </row>
    <row r="724" spans="1:36" ht="13">
      <c r="A724" s="79"/>
      <c r="B724" s="79"/>
      <c r="C724" s="79"/>
      <c r="D724" s="136"/>
      <c r="E724" s="80"/>
      <c r="F724" s="81"/>
      <c r="G724" s="81"/>
      <c r="H724" s="81"/>
      <c r="I724" s="81"/>
      <c r="J724" s="81"/>
      <c r="K724" s="81"/>
      <c r="L724" s="81"/>
      <c r="M724" s="81"/>
      <c r="N724" s="81"/>
      <c r="O724" s="137"/>
      <c r="P724" s="138"/>
      <c r="Q724" s="138"/>
      <c r="R724" s="138"/>
      <c r="S724" s="138"/>
      <c r="T724" s="141"/>
      <c r="U724" s="141"/>
      <c r="V724" s="139"/>
      <c r="W724" s="139"/>
      <c r="X724" s="139"/>
      <c r="Y724" s="139"/>
      <c r="Z724" s="139"/>
      <c r="AA724" s="139"/>
      <c r="AB724" s="139"/>
      <c r="AC724" s="139"/>
      <c r="AD724" s="139"/>
      <c r="AE724" s="139"/>
      <c r="AF724" s="139"/>
      <c r="AG724" s="139"/>
      <c r="AH724" s="139"/>
      <c r="AI724" s="77"/>
      <c r="AJ724" s="78"/>
    </row>
    <row r="725" spans="1:36" ht="13">
      <c r="A725" s="79"/>
      <c r="B725" s="79"/>
      <c r="C725" s="79"/>
      <c r="D725" s="136"/>
      <c r="E725" s="80"/>
      <c r="F725" s="81"/>
      <c r="G725" s="81"/>
      <c r="H725" s="81"/>
      <c r="I725" s="81"/>
      <c r="J725" s="81"/>
      <c r="K725" s="81"/>
      <c r="L725" s="81"/>
      <c r="M725" s="81"/>
      <c r="N725" s="81"/>
      <c r="O725" s="137"/>
      <c r="P725" s="138"/>
      <c r="Q725" s="138"/>
      <c r="R725" s="138"/>
      <c r="S725" s="138"/>
      <c r="T725" s="141"/>
      <c r="U725" s="141"/>
      <c r="V725" s="139"/>
      <c r="W725" s="139"/>
      <c r="X725" s="139"/>
      <c r="Y725" s="139"/>
      <c r="Z725" s="139"/>
      <c r="AA725" s="139"/>
      <c r="AB725" s="139"/>
      <c r="AC725" s="139"/>
      <c r="AD725" s="139"/>
      <c r="AE725" s="139"/>
      <c r="AF725" s="139"/>
      <c r="AG725" s="139"/>
      <c r="AH725" s="139"/>
      <c r="AI725" s="77"/>
      <c r="AJ725" s="78"/>
    </row>
    <row r="726" spans="1:36" ht="13">
      <c r="A726" s="79"/>
      <c r="B726" s="79"/>
      <c r="C726" s="79"/>
      <c r="D726" s="136"/>
      <c r="E726" s="80"/>
      <c r="F726" s="81"/>
      <c r="G726" s="81"/>
      <c r="H726" s="81"/>
      <c r="I726" s="81"/>
      <c r="J726" s="81"/>
      <c r="K726" s="81"/>
      <c r="L726" s="81"/>
      <c r="M726" s="81"/>
      <c r="N726" s="81"/>
      <c r="O726" s="137"/>
      <c r="P726" s="138"/>
      <c r="Q726" s="138"/>
      <c r="R726" s="138"/>
      <c r="S726" s="138"/>
      <c r="T726" s="141"/>
      <c r="U726" s="141"/>
      <c r="V726" s="139"/>
      <c r="W726" s="139"/>
      <c r="X726" s="139"/>
      <c r="Y726" s="139"/>
      <c r="Z726" s="139"/>
      <c r="AA726" s="139"/>
      <c r="AB726" s="139"/>
      <c r="AC726" s="139"/>
      <c r="AD726" s="139"/>
      <c r="AE726" s="139"/>
      <c r="AF726" s="139"/>
      <c r="AG726" s="139"/>
      <c r="AH726" s="139"/>
      <c r="AI726" s="77"/>
      <c r="AJ726" s="78"/>
    </row>
    <row r="727" spans="1:36" ht="13">
      <c r="A727" s="79"/>
      <c r="B727" s="79"/>
      <c r="C727" s="79"/>
      <c r="D727" s="136"/>
      <c r="E727" s="80"/>
      <c r="F727" s="81"/>
      <c r="G727" s="81"/>
      <c r="H727" s="81"/>
      <c r="I727" s="81"/>
      <c r="J727" s="81"/>
      <c r="K727" s="81"/>
      <c r="L727" s="81"/>
      <c r="M727" s="81"/>
      <c r="N727" s="81"/>
      <c r="O727" s="137"/>
      <c r="P727" s="138"/>
      <c r="Q727" s="138"/>
      <c r="R727" s="138"/>
      <c r="S727" s="138"/>
      <c r="T727" s="141"/>
      <c r="U727" s="141"/>
      <c r="V727" s="139"/>
      <c r="W727" s="139"/>
      <c r="X727" s="139"/>
      <c r="Y727" s="139"/>
      <c r="Z727" s="139"/>
      <c r="AA727" s="139"/>
      <c r="AB727" s="139"/>
      <c r="AC727" s="139"/>
      <c r="AD727" s="139"/>
      <c r="AE727" s="139"/>
      <c r="AF727" s="139"/>
      <c r="AG727" s="139"/>
      <c r="AH727" s="139"/>
      <c r="AI727" s="77"/>
      <c r="AJ727" s="78"/>
    </row>
    <row r="728" spans="1:36" ht="13">
      <c r="A728" s="79"/>
      <c r="B728" s="79"/>
      <c r="C728" s="79"/>
      <c r="D728" s="136"/>
      <c r="E728" s="80"/>
      <c r="F728" s="81"/>
      <c r="G728" s="81"/>
      <c r="H728" s="81"/>
      <c r="I728" s="81"/>
      <c r="J728" s="81"/>
      <c r="K728" s="81"/>
      <c r="L728" s="81"/>
      <c r="M728" s="81"/>
      <c r="N728" s="81"/>
      <c r="O728" s="137"/>
      <c r="P728" s="138"/>
      <c r="Q728" s="138"/>
      <c r="R728" s="138"/>
      <c r="S728" s="138"/>
      <c r="T728" s="141"/>
      <c r="U728" s="141"/>
      <c r="V728" s="139"/>
      <c r="W728" s="139"/>
      <c r="X728" s="139"/>
      <c r="Y728" s="139"/>
      <c r="Z728" s="139"/>
      <c r="AA728" s="139"/>
      <c r="AB728" s="139"/>
      <c r="AC728" s="139"/>
      <c r="AD728" s="139"/>
      <c r="AE728" s="139"/>
      <c r="AF728" s="139"/>
      <c r="AG728" s="139"/>
      <c r="AH728" s="139"/>
      <c r="AI728" s="77"/>
      <c r="AJ728" s="78"/>
    </row>
    <row r="729" spans="1:36" ht="13">
      <c r="A729" s="79"/>
      <c r="B729" s="79"/>
      <c r="C729" s="79"/>
      <c r="D729" s="136"/>
      <c r="E729" s="80"/>
      <c r="F729" s="81"/>
      <c r="G729" s="81"/>
      <c r="H729" s="81"/>
      <c r="I729" s="81"/>
      <c r="J729" s="81"/>
      <c r="K729" s="81"/>
      <c r="L729" s="81"/>
      <c r="M729" s="81"/>
      <c r="N729" s="81"/>
      <c r="O729" s="137"/>
      <c r="P729" s="138"/>
      <c r="Q729" s="138"/>
      <c r="R729" s="138"/>
      <c r="S729" s="138"/>
      <c r="T729" s="141"/>
      <c r="U729" s="141"/>
      <c r="V729" s="139"/>
      <c r="W729" s="139"/>
      <c r="X729" s="139"/>
      <c r="Y729" s="139"/>
      <c r="Z729" s="139"/>
      <c r="AA729" s="139"/>
      <c r="AB729" s="139"/>
      <c r="AC729" s="139"/>
      <c r="AD729" s="139"/>
      <c r="AE729" s="139"/>
      <c r="AF729" s="139"/>
      <c r="AG729" s="139"/>
      <c r="AH729" s="139"/>
      <c r="AI729" s="77"/>
      <c r="AJ729" s="78"/>
    </row>
    <row r="730" spans="1:36" ht="13">
      <c r="A730" s="79"/>
      <c r="B730" s="79"/>
      <c r="C730" s="79"/>
      <c r="D730" s="136"/>
      <c r="E730" s="80"/>
      <c r="F730" s="81"/>
      <c r="G730" s="81"/>
      <c r="H730" s="81"/>
      <c r="I730" s="81"/>
      <c r="J730" s="81"/>
      <c r="K730" s="81"/>
      <c r="L730" s="81"/>
      <c r="M730" s="81"/>
      <c r="N730" s="81"/>
      <c r="O730" s="137"/>
      <c r="P730" s="138"/>
      <c r="Q730" s="138"/>
      <c r="R730" s="138"/>
      <c r="S730" s="138"/>
      <c r="T730" s="141"/>
      <c r="U730" s="141"/>
      <c r="V730" s="139"/>
      <c r="W730" s="139"/>
      <c r="X730" s="139"/>
      <c r="Y730" s="139"/>
      <c r="Z730" s="139"/>
      <c r="AA730" s="139"/>
      <c r="AB730" s="139"/>
      <c r="AC730" s="139"/>
      <c r="AD730" s="139"/>
      <c r="AE730" s="139"/>
      <c r="AF730" s="139"/>
      <c r="AG730" s="139"/>
      <c r="AH730" s="139"/>
      <c r="AI730" s="77"/>
      <c r="AJ730" s="78"/>
    </row>
    <row r="731" spans="1:36" ht="13">
      <c r="A731" s="79"/>
      <c r="B731" s="79"/>
      <c r="C731" s="79"/>
      <c r="D731" s="136"/>
      <c r="E731" s="80"/>
      <c r="F731" s="81"/>
      <c r="G731" s="81"/>
      <c r="H731" s="81"/>
      <c r="I731" s="81"/>
      <c r="J731" s="81"/>
      <c r="K731" s="81"/>
      <c r="L731" s="81"/>
      <c r="M731" s="81"/>
      <c r="N731" s="81"/>
      <c r="O731" s="137"/>
      <c r="P731" s="138"/>
      <c r="Q731" s="138"/>
      <c r="R731" s="138"/>
      <c r="S731" s="138"/>
      <c r="T731" s="141"/>
      <c r="U731" s="141"/>
      <c r="V731" s="139"/>
      <c r="W731" s="139"/>
      <c r="X731" s="139"/>
      <c r="Y731" s="139"/>
      <c r="Z731" s="139"/>
      <c r="AA731" s="139"/>
      <c r="AB731" s="139"/>
      <c r="AC731" s="139"/>
      <c r="AD731" s="139"/>
      <c r="AE731" s="139"/>
      <c r="AF731" s="139"/>
      <c r="AG731" s="139"/>
      <c r="AH731" s="139"/>
      <c r="AI731" s="77"/>
      <c r="AJ731" s="78"/>
    </row>
    <row r="732" spans="1:36" ht="13">
      <c r="A732" s="79"/>
      <c r="B732" s="79"/>
      <c r="C732" s="79"/>
      <c r="D732" s="136"/>
      <c r="E732" s="80"/>
      <c r="F732" s="81"/>
      <c r="G732" s="81"/>
      <c r="H732" s="81"/>
      <c r="I732" s="81"/>
      <c r="J732" s="81"/>
      <c r="K732" s="81"/>
      <c r="L732" s="81"/>
      <c r="M732" s="81"/>
      <c r="N732" s="81"/>
      <c r="O732" s="137"/>
      <c r="P732" s="138"/>
      <c r="Q732" s="138"/>
      <c r="R732" s="138"/>
      <c r="S732" s="138"/>
      <c r="T732" s="141"/>
      <c r="U732" s="141"/>
      <c r="V732" s="139"/>
      <c r="W732" s="139"/>
      <c r="X732" s="139"/>
      <c r="Y732" s="139"/>
      <c r="Z732" s="139"/>
      <c r="AA732" s="139"/>
      <c r="AB732" s="139"/>
      <c r="AC732" s="139"/>
      <c r="AD732" s="139"/>
      <c r="AE732" s="139"/>
      <c r="AF732" s="139"/>
      <c r="AG732" s="139"/>
      <c r="AH732" s="139"/>
      <c r="AI732" s="77"/>
      <c r="AJ732" s="78"/>
    </row>
    <row r="733" spans="1:36" ht="13">
      <c r="A733" s="79"/>
      <c r="B733" s="79"/>
      <c r="C733" s="79"/>
      <c r="D733" s="136"/>
      <c r="E733" s="80"/>
      <c r="F733" s="81"/>
      <c r="G733" s="81"/>
      <c r="H733" s="81"/>
      <c r="I733" s="81"/>
      <c r="J733" s="81"/>
      <c r="K733" s="81"/>
      <c r="L733" s="81"/>
      <c r="M733" s="81"/>
      <c r="N733" s="81"/>
      <c r="O733" s="137"/>
      <c r="P733" s="138"/>
      <c r="Q733" s="138"/>
      <c r="R733" s="138"/>
      <c r="S733" s="138"/>
      <c r="T733" s="141"/>
      <c r="U733" s="141"/>
      <c r="V733" s="139"/>
      <c r="W733" s="139"/>
      <c r="X733" s="139"/>
      <c r="Y733" s="139"/>
      <c r="Z733" s="139"/>
      <c r="AA733" s="139"/>
      <c r="AB733" s="139"/>
      <c r="AC733" s="139"/>
      <c r="AD733" s="139"/>
      <c r="AE733" s="139"/>
      <c r="AF733" s="139"/>
      <c r="AG733" s="139"/>
      <c r="AH733" s="139"/>
      <c r="AI733" s="77"/>
      <c r="AJ733" s="78"/>
    </row>
    <row r="734" spans="1:36" ht="13">
      <c r="A734" s="79"/>
      <c r="B734" s="79"/>
      <c r="C734" s="79"/>
      <c r="D734" s="136"/>
      <c r="E734" s="80"/>
      <c r="F734" s="81"/>
      <c r="G734" s="81"/>
      <c r="H734" s="81"/>
      <c r="I734" s="81"/>
      <c r="J734" s="81"/>
      <c r="K734" s="81"/>
      <c r="L734" s="81"/>
      <c r="M734" s="81"/>
      <c r="N734" s="81"/>
      <c r="O734" s="137"/>
      <c r="P734" s="138"/>
      <c r="Q734" s="138"/>
      <c r="R734" s="138"/>
      <c r="S734" s="138"/>
      <c r="T734" s="141"/>
      <c r="U734" s="141"/>
      <c r="V734" s="139"/>
      <c r="W734" s="139"/>
      <c r="X734" s="139"/>
      <c r="Y734" s="139"/>
      <c r="Z734" s="139"/>
      <c r="AA734" s="139"/>
      <c r="AB734" s="139"/>
      <c r="AC734" s="139"/>
      <c r="AD734" s="139"/>
      <c r="AE734" s="139"/>
      <c r="AF734" s="139"/>
      <c r="AG734" s="139"/>
      <c r="AH734" s="139"/>
      <c r="AI734" s="77"/>
      <c r="AJ734" s="78"/>
    </row>
    <row r="735" spans="1:36" ht="13">
      <c r="A735" s="79"/>
      <c r="B735" s="79"/>
      <c r="C735" s="79"/>
      <c r="D735" s="136"/>
      <c r="E735" s="80"/>
      <c r="F735" s="81"/>
      <c r="G735" s="81"/>
      <c r="H735" s="81"/>
      <c r="I735" s="81"/>
      <c r="J735" s="81"/>
      <c r="K735" s="81"/>
      <c r="L735" s="81"/>
      <c r="M735" s="81"/>
      <c r="N735" s="81"/>
      <c r="O735" s="137"/>
      <c r="P735" s="138"/>
      <c r="Q735" s="138"/>
      <c r="R735" s="138"/>
      <c r="S735" s="138"/>
      <c r="T735" s="141"/>
      <c r="U735" s="141"/>
      <c r="V735" s="139"/>
      <c r="W735" s="139"/>
      <c r="X735" s="139"/>
      <c r="Y735" s="139"/>
      <c r="Z735" s="139"/>
      <c r="AA735" s="139"/>
      <c r="AB735" s="139"/>
      <c r="AC735" s="139"/>
      <c r="AD735" s="139"/>
      <c r="AE735" s="139"/>
      <c r="AF735" s="139"/>
      <c r="AG735" s="139"/>
      <c r="AH735" s="139"/>
      <c r="AI735" s="77"/>
      <c r="AJ735" s="78"/>
    </row>
    <row r="736" spans="1:36" ht="13">
      <c r="A736" s="79"/>
      <c r="B736" s="79"/>
      <c r="C736" s="79"/>
      <c r="D736" s="136"/>
      <c r="E736" s="80"/>
      <c r="F736" s="81"/>
      <c r="G736" s="81"/>
      <c r="H736" s="81"/>
      <c r="I736" s="81"/>
      <c r="J736" s="81"/>
      <c r="K736" s="81"/>
      <c r="L736" s="81"/>
      <c r="M736" s="81"/>
      <c r="N736" s="81"/>
      <c r="O736" s="137"/>
      <c r="P736" s="138"/>
      <c r="Q736" s="138"/>
      <c r="R736" s="138"/>
      <c r="S736" s="138"/>
      <c r="T736" s="141"/>
      <c r="U736" s="141"/>
      <c r="V736" s="139"/>
      <c r="W736" s="139"/>
      <c r="X736" s="139"/>
      <c r="Y736" s="139"/>
      <c r="Z736" s="139"/>
      <c r="AA736" s="139"/>
      <c r="AB736" s="139"/>
      <c r="AC736" s="139"/>
      <c r="AD736" s="139"/>
      <c r="AE736" s="139"/>
      <c r="AF736" s="139"/>
      <c r="AG736" s="139"/>
      <c r="AH736" s="139"/>
      <c r="AI736" s="77"/>
      <c r="AJ736" s="78"/>
    </row>
    <row r="737" spans="1:36" ht="13">
      <c r="A737" s="79"/>
      <c r="B737" s="79"/>
      <c r="C737" s="79"/>
      <c r="D737" s="136"/>
      <c r="E737" s="80"/>
      <c r="F737" s="81"/>
      <c r="G737" s="81"/>
      <c r="H737" s="81"/>
      <c r="I737" s="81"/>
      <c r="J737" s="81"/>
      <c r="K737" s="81"/>
      <c r="L737" s="81"/>
      <c r="M737" s="81"/>
      <c r="N737" s="81"/>
      <c r="O737" s="137"/>
      <c r="P737" s="138"/>
      <c r="Q737" s="138"/>
      <c r="R737" s="138"/>
      <c r="S737" s="138"/>
      <c r="T737" s="141"/>
      <c r="U737" s="141"/>
      <c r="V737" s="139"/>
      <c r="W737" s="139"/>
      <c r="X737" s="139"/>
      <c r="Y737" s="139"/>
      <c r="Z737" s="139"/>
      <c r="AA737" s="139"/>
      <c r="AB737" s="139"/>
      <c r="AC737" s="139"/>
      <c r="AD737" s="139"/>
      <c r="AE737" s="139"/>
      <c r="AF737" s="139"/>
      <c r="AG737" s="139"/>
      <c r="AH737" s="139"/>
      <c r="AI737" s="77"/>
      <c r="AJ737" s="78"/>
    </row>
    <row r="738" spans="1:36" ht="13">
      <c r="A738" s="79"/>
      <c r="B738" s="79"/>
      <c r="C738" s="79"/>
      <c r="D738" s="136"/>
      <c r="E738" s="80"/>
      <c r="F738" s="81"/>
      <c r="G738" s="81"/>
      <c r="H738" s="81"/>
      <c r="I738" s="81"/>
      <c r="J738" s="81"/>
      <c r="K738" s="81"/>
      <c r="L738" s="81"/>
      <c r="M738" s="81"/>
      <c r="N738" s="81"/>
      <c r="O738" s="137"/>
      <c r="P738" s="138"/>
      <c r="Q738" s="138"/>
      <c r="R738" s="138"/>
      <c r="S738" s="138"/>
      <c r="T738" s="141"/>
      <c r="U738" s="141"/>
      <c r="V738" s="139"/>
      <c r="W738" s="139"/>
      <c r="X738" s="139"/>
      <c r="Y738" s="139"/>
      <c r="Z738" s="139"/>
      <c r="AA738" s="139"/>
      <c r="AB738" s="139"/>
      <c r="AC738" s="139"/>
      <c r="AD738" s="139"/>
      <c r="AE738" s="139"/>
      <c r="AF738" s="139"/>
      <c r="AG738" s="139"/>
      <c r="AH738" s="139"/>
      <c r="AI738" s="77"/>
      <c r="AJ738" s="78"/>
    </row>
    <row r="739" spans="1:36" ht="13">
      <c r="A739" s="79"/>
      <c r="B739" s="79"/>
      <c r="C739" s="79"/>
      <c r="D739" s="136"/>
      <c r="E739" s="80"/>
      <c r="F739" s="81"/>
      <c r="G739" s="81"/>
      <c r="H739" s="81"/>
      <c r="I739" s="81"/>
      <c r="J739" s="81"/>
      <c r="K739" s="81"/>
      <c r="L739" s="81"/>
      <c r="M739" s="81"/>
      <c r="N739" s="81"/>
      <c r="O739" s="137"/>
      <c r="P739" s="138"/>
      <c r="Q739" s="138"/>
      <c r="R739" s="138"/>
      <c r="S739" s="138"/>
      <c r="T739" s="141"/>
      <c r="U739" s="141"/>
      <c r="V739" s="139"/>
      <c r="W739" s="139"/>
      <c r="X739" s="139"/>
      <c r="Y739" s="139"/>
      <c r="Z739" s="139"/>
      <c r="AA739" s="139"/>
      <c r="AB739" s="139"/>
      <c r="AC739" s="139"/>
      <c r="AD739" s="139"/>
      <c r="AE739" s="139"/>
      <c r="AF739" s="139"/>
      <c r="AG739" s="139"/>
      <c r="AH739" s="139"/>
      <c r="AI739" s="77"/>
      <c r="AJ739" s="78"/>
    </row>
    <row r="740" spans="1:36" ht="13">
      <c r="A740" s="79"/>
      <c r="B740" s="79"/>
      <c r="C740" s="79"/>
      <c r="D740" s="136"/>
      <c r="E740" s="80"/>
      <c r="F740" s="81"/>
      <c r="G740" s="81"/>
      <c r="H740" s="81"/>
      <c r="I740" s="81"/>
      <c r="J740" s="81"/>
      <c r="K740" s="81"/>
      <c r="L740" s="81"/>
      <c r="M740" s="81"/>
      <c r="N740" s="81"/>
      <c r="O740" s="137"/>
      <c r="P740" s="138"/>
      <c r="Q740" s="138"/>
      <c r="R740" s="138"/>
      <c r="S740" s="138"/>
      <c r="T740" s="141"/>
      <c r="U740" s="141"/>
      <c r="V740" s="139"/>
      <c r="W740" s="139"/>
      <c r="X740" s="139"/>
      <c r="Y740" s="139"/>
      <c r="Z740" s="139"/>
      <c r="AA740" s="139"/>
      <c r="AB740" s="139"/>
      <c r="AC740" s="139"/>
      <c r="AD740" s="139"/>
      <c r="AE740" s="139"/>
      <c r="AF740" s="139"/>
      <c r="AG740" s="139"/>
      <c r="AH740" s="139"/>
      <c r="AI740" s="77"/>
      <c r="AJ740" s="78"/>
    </row>
    <row r="741" spans="1:36" ht="13">
      <c r="A741" s="79"/>
      <c r="B741" s="79"/>
      <c r="C741" s="79"/>
      <c r="D741" s="136"/>
      <c r="E741" s="80"/>
      <c r="F741" s="81"/>
      <c r="G741" s="81"/>
      <c r="H741" s="81"/>
      <c r="I741" s="81"/>
      <c r="J741" s="81"/>
      <c r="K741" s="81"/>
      <c r="L741" s="81"/>
      <c r="M741" s="81"/>
      <c r="N741" s="81"/>
      <c r="O741" s="137"/>
      <c r="P741" s="138"/>
      <c r="Q741" s="138"/>
      <c r="R741" s="138"/>
      <c r="S741" s="138"/>
      <c r="T741" s="141"/>
      <c r="U741" s="141"/>
      <c r="V741" s="139"/>
      <c r="W741" s="139"/>
      <c r="X741" s="139"/>
      <c r="Y741" s="139"/>
      <c r="Z741" s="139"/>
      <c r="AA741" s="139"/>
      <c r="AB741" s="139"/>
      <c r="AC741" s="139"/>
      <c r="AD741" s="139"/>
      <c r="AE741" s="139"/>
      <c r="AF741" s="139"/>
      <c r="AG741" s="139"/>
      <c r="AH741" s="139"/>
      <c r="AI741" s="77"/>
      <c r="AJ741" s="78"/>
    </row>
    <row r="742" spans="1:36" ht="13">
      <c r="A742" s="79"/>
      <c r="B742" s="79"/>
      <c r="C742" s="79"/>
      <c r="D742" s="136"/>
      <c r="E742" s="80"/>
      <c r="F742" s="81"/>
      <c r="G742" s="81"/>
      <c r="H742" s="81"/>
      <c r="I742" s="81"/>
      <c r="J742" s="81"/>
      <c r="K742" s="81"/>
      <c r="L742" s="81"/>
      <c r="M742" s="81"/>
      <c r="N742" s="81"/>
      <c r="O742" s="137"/>
      <c r="P742" s="138"/>
      <c r="Q742" s="138"/>
      <c r="R742" s="138"/>
      <c r="S742" s="138"/>
      <c r="T742" s="141"/>
      <c r="U742" s="141"/>
      <c r="V742" s="139"/>
      <c r="W742" s="139"/>
      <c r="X742" s="139"/>
      <c r="Y742" s="139"/>
      <c r="Z742" s="139"/>
      <c r="AA742" s="139"/>
      <c r="AB742" s="139"/>
      <c r="AC742" s="139"/>
      <c r="AD742" s="139"/>
      <c r="AE742" s="139"/>
      <c r="AF742" s="139"/>
      <c r="AG742" s="139"/>
      <c r="AH742" s="139"/>
      <c r="AI742" s="77"/>
      <c r="AJ742" s="78"/>
    </row>
    <row r="743" spans="1:36" ht="13">
      <c r="A743" s="79"/>
      <c r="B743" s="79"/>
      <c r="C743" s="79"/>
      <c r="D743" s="136"/>
      <c r="E743" s="80"/>
      <c r="F743" s="81"/>
      <c r="G743" s="81"/>
      <c r="H743" s="81"/>
      <c r="I743" s="81"/>
      <c r="J743" s="81"/>
      <c r="K743" s="81"/>
      <c r="L743" s="81"/>
      <c r="M743" s="81"/>
      <c r="N743" s="81"/>
      <c r="O743" s="137"/>
      <c r="P743" s="138"/>
      <c r="Q743" s="138"/>
      <c r="R743" s="138"/>
      <c r="S743" s="138"/>
      <c r="T743" s="141"/>
      <c r="U743" s="141"/>
      <c r="V743" s="139"/>
      <c r="W743" s="139"/>
      <c r="X743" s="139"/>
      <c r="Y743" s="139"/>
      <c r="Z743" s="139"/>
      <c r="AA743" s="139"/>
      <c r="AB743" s="139"/>
      <c r="AC743" s="139"/>
      <c r="AD743" s="139"/>
      <c r="AE743" s="139"/>
      <c r="AF743" s="139"/>
      <c r="AG743" s="139"/>
      <c r="AH743" s="139"/>
      <c r="AI743" s="77"/>
      <c r="AJ743" s="78"/>
    </row>
    <row r="744" spans="1:36" ht="13">
      <c r="A744" s="79"/>
      <c r="B744" s="79"/>
      <c r="C744" s="79"/>
      <c r="D744" s="136"/>
      <c r="E744" s="80"/>
      <c r="F744" s="81"/>
      <c r="G744" s="81"/>
      <c r="H744" s="81"/>
      <c r="I744" s="81"/>
      <c r="J744" s="81"/>
      <c r="K744" s="81"/>
      <c r="L744" s="81"/>
      <c r="M744" s="81"/>
      <c r="N744" s="81"/>
      <c r="O744" s="137"/>
      <c r="P744" s="138"/>
      <c r="Q744" s="138"/>
      <c r="R744" s="138"/>
      <c r="S744" s="138"/>
      <c r="T744" s="141"/>
      <c r="U744" s="141"/>
      <c r="V744" s="139"/>
      <c r="W744" s="139"/>
      <c r="X744" s="139"/>
      <c r="Y744" s="139"/>
      <c r="Z744" s="139"/>
      <c r="AA744" s="139"/>
      <c r="AB744" s="139"/>
      <c r="AC744" s="139"/>
      <c r="AD744" s="139"/>
      <c r="AE744" s="139"/>
      <c r="AF744" s="139"/>
      <c r="AG744" s="139"/>
      <c r="AH744" s="139"/>
      <c r="AI744" s="77"/>
      <c r="AJ744" s="78"/>
    </row>
    <row r="745" spans="1:36" ht="13">
      <c r="A745" s="79"/>
      <c r="B745" s="79"/>
      <c r="C745" s="79"/>
      <c r="D745" s="136"/>
      <c r="E745" s="80"/>
      <c r="F745" s="81"/>
      <c r="G745" s="81"/>
      <c r="H745" s="81"/>
      <c r="I745" s="81"/>
      <c r="J745" s="81"/>
      <c r="K745" s="81"/>
      <c r="L745" s="81"/>
      <c r="M745" s="81"/>
      <c r="N745" s="81"/>
      <c r="O745" s="137"/>
      <c r="P745" s="138"/>
      <c r="Q745" s="138"/>
      <c r="R745" s="138"/>
      <c r="S745" s="138"/>
      <c r="T745" s="141"/>
      <c r="U745" s="141"/>
      <c r="V745" s="139"/>
      <c r="W745" s="139"/>
      <c r="X745" s="139"/>
      <c r="Y745" s="139"/>
      <c r="Z745" s="139"/>
      <c r="AA745" s="139"/>
      <c r="AB745" s="139"/>
      <c r="AC745" s="139"/>
      <c r="AD745" s="139"/>
      <c r="AE745" s="139"/>
      <c r="AF745" s="139"/>
      <c r="AG745" s="139"/>
      <c r="AH745" s="139"/>
      <c r="AI745" s="77"/>
      <c r="AJ745" s="78"/>
    </row>
    <row r="746" spans="1:36" ht="13">
      <c r="A746" s="79"/>
      <c r="B746" s="79"/>
      <c r="C746" s="79"/>
      <c r="D746" s="136"/>
      <c r="E746" s="80"/>
      <c r="F746" s="81"/>
      <c r="G746" s="81"/>
      <c r="H746" s="81"/>
      <c r="I746" s="81"/>
      <c r="J746" s="81"/>
      <c r="K746" s="81"/>
      <c r="L746" s="81"/>
      <c r="M746" s="81"/>
      <c r="N746" s="81"/>
      <c r="O746" s="137"/>
      <c r="P746" s="138"/>
      <c r="Q746" s="138"/>
      <c r="R746" s="138"/>
      <c r="S746" s="138"/>
      <c r="T746" s="141"/>
      <c r="U746" s="141"/>
      <c r="V746" s="139"/>
      <c r="W746" s="139"/>
      <c r="X746" s="139"/>
      <c r="Y746" s="139"/>
      <c r="Z746" s="139"/>
      <c r="AA746" s="139"/>
      <c r="AB746" s="139"/>
      <c r="AC746" s="139"/>
      <c r="AD746" s="139"/>
      <c r="AE746" s="139"/>
      <c r="AF746" s="139"/>
      <c r="AG746" s="139"/>
      <c r="AH746" s="139"/>
      <c r="AI746" s="77"/>
      <c r="AJ746" s="78"/>
    </row>
    <row r="747" spans="1:36" ht="13">
      <c r="A747" s="79"/>
      <c r="B747" s="79"/>
      <c r="C747" s="79"/>
      <c r="D747" s="136"/>
      <c r="E747" s="80"/>
      <c r="F747" s="81"/>
      <c r="G747" s="81"/>
      <c r="H747" s="81"/>
      <c r="I747" s="81"/>
      <c r="J747" s="81"/>
      <c r="K747" s="81"/>
      <c r="L747" s="81"/>
      <c r="M747" s="81"/>
      <c r="N747" s="81"/>
      <c r="O747" s="137"/>
      <c r="P747" s="138"/>
      <c r="Q747" s="138"/>
      <c r="R747" s="138"/>
      <c r="S747" s="138"/>
      <c r="T747" s="141"/>
      <c r="U747" s="141"/>
      <c r="V747" s="139"/>
      <c r="W747" s="139"/>
      <c r="X747" s="139"/>
      <c r="Y747" s="139"/>
      <c r="Z747" s="139"/>
      <c r="AA747" s="139"/>
      <c r="AB747" s="139"/>
      <c r="AC747" s="139"/>
      <c r="AD747" s="139"/>
      <c r="AE747" s="139"/>
      <c r="AF747" s="139"/>
      <c r="AG747" s="139"/>
      <c r="AH747" s="139"/>
      <c r="AI747" s="77"/>
      <c r="AJ747" s="78"/>
    </row>
    <row r="748" spans="1:36" ht="13">
      <c r="A748" s="79"/>
      <c r="B748" s="79"/>
      <c r="C748" s="79"/>
      <c r="D748" s="136"/>
      <c r="E748" s="80"/>
      <c r="F748" s="81"/>
      <c r="G748" s="81"/>
      <c r="H748" s="81"/>
      <c r="I748" s="81"/>
      <c r="J748" s="81"/>
      <c r="K748" s="81"/>
      <c r="L748" s="81"/>
      <c r="M748" s="81"/>
      <c r="N748" s="81"/>
      <c r="O748" s="137"/>
      <c r="P748" s="138"/>
      <c r="Q748" s="138"/>
      <c r="R748" s="138"/>
      <c r="S748" s="138"/>
      <c r="T748" s="141"/>
      <c r="U748" s="141"/>
      <c r="V748" s="139"/>
      <c r="W748" s="139"/>
      <c r="X748" s="139"/>
      <c r="Y748" s="139"/>
      <c r="Z748" s="139"/>
      <c r="AA748" s="139"/>
      <c r="AB748" s="139"/>
      <c r="AC748" s="139"/>
      <c r="AD748" s="139"/>
      <c r="AE748" s="139"/>
      <c r="AF748" s="139"/>
      <c r="AG748" s="139"/>
      <c r="AH748" s="139"/>
      <c r="AI748" s="77"/>
      <c r="AJ748" s="78"/>
    </row>
    <row r="749" spans="1:36" ht="13">
      <c r="A749" s="79"/>
      <c r="B749" s="79"/>
      <c r="C749" s="79"/>
      <c r="D749" s="136"/>
      <c r="E749" s="80"/>
      <c r="F749" s="81"/>
      <c r="G749" s="81"/>
      <c r="H749" s="81"/>
      <c r="I749" s="81"/>
      <c r="J749" s="81"/>
      <c r="K749" s="81"/>
      <c r="L749" s="81"/>
      <c r="M749" s="81"/>
      <c r="N749" s="81"/>
      <c r="O749" s="137"/>
      <c r="P749" s="138"/>
      <c r="Q749" s="138"/>
      <c r="R749" s="138"/>
      <c r="S749" s="138"/>
      <c r="T749" s="141"/>
      <c r="U749" s="141"/>
      <c r="V749" s="139"/>
      <c r="W749" s="139"/>
      <c r="X749" s="139"/>
      <c r="Y749" s="139"/>
      <c r="Z749" s="139"/>
      <c r="AA749" s="139"/>
      <c r="AB749" s="139"/>
      <c r="AC749" s="139"/>
      <c r="AD749" s="139"/>
      <c r="AE749" s="139"/>
      <c r="AF749" s="139"/>
      <c r="AG749" s="139"/>
      <c r="AH749" s="139"/>
      <c r="AI749" s="77"/>
      <c r="AJ749" s="78"/>
    </row>
    <row r="750" spans="1:36" ht="13">
      <c r="A750" s="79"/>
      <c r="B750" s="79"/>
      <c r="C750" s="79"/>
      <c r="D750" s="136"/>
      <c r="E750" s="80"/>
      <c r="F750" s="81"/>
      <c r="G750" s="81"/>
      <c r="H750" s="81"/>
      <c r="I750" s="81"/>
      <c r="J750" s="81"/>
      <c r="K750" s="81"/>
      <c r="L750" s="81"/>
      <c r="M750" s="81"/>
      <c r="N750" s="81"/>
      <c r="O750" s="137"/>
      <c r="P750" s="138"/>
      <c r="Q750" s="138"/>
      <c r="R750" s="138"/>
      <c r="S750" s="138"/>
      <c r="T750" s="141"/>
      <c r="U750" s="141"/>
      <c r="V750" s="139"/>
      <c r="W750" s="139"/>
      <c r="X750" s="139"/>
      <c r="Y750" s="139"/>
      <c r="Z750" s="139"/>
      <c r="AA750" s="139"/>
      <c r="AB750" s="139"/>
      <c r="AC750" s="139"/>
      <c r="AD750" s="139"/>
      <c r="AE750" s="139"/>
      <c r="AF750" s="139"/>
      <c r="AG750" s="139"/>
      <c r="AH750" s="139"/>
      <c r="AI750" s="77"/>
      <c r="AJ750" s="78"/>
    </row>
    <row r="751" spans="1:36" ht="13">
      <c r="A751" s="79"/>
      <c r="B751" s="79"/>
      <c r="C751" s="79"/>
      <c r="D751" s="136"/>
      <c r="E751" s="80"/>
      <c r="F751" s="81"/>
      <c r="G751" s="81"/>
      <c r="H751" s="81"/>
      <c r="I751" s="81"/>
      <c r="J751" s="81"/>
      <c r="K751" s="81"/>
      <c r="L751" s="81"/>
      <c r="M751" s="81"/>
      <c r="N751" s="81"/>
      <c r="O751" s="137"/>
      <c r="P751" s="138"/>
      <c r="Q751" s="138"/>
      <c r="R751" s="138"/>
      <c r="S751" s="138"/>
      <c r="T751" s="141"/>
      <c r="U751" s="141"/>
      <c r="V751" s="139"/>
      <c r="W751" s="139"/>
      <c r="X751" s="139"/>
      <c r="Y751" s="139"/>
      <c r="Z751" s="139"/>
      <c r="AA751" s="139"/>
      <c r="AB751" s="139"/>
      <c r="AC751" s="139"/>
      <c r="AD751" s="139"/>
      <c r="AE751" s="139"/>
      <c r="AF751" s="139"/>
      <c r="AG751" s="139"/>
      <c r="AH751" s="139"/>
      <c r="AI751" s="77"/>
      <c r="AJ751" s="78"/>
    </row>
    <row r="752" spans="1:36" ht="13">
      <c r="A752" s="79"/>
      <c r="B752" s="79"/>
      <c r="C752" s="79"/>
      <c r="D752" s="136"/>
      <c r="E752" s="80"/>
      <c r="F752" s="81"/>
      <c r="G752" s="81"/>
      <c r="H752" s="81"/>
      <c r="I752" s="81"/>
      <c r="J752" s="81"/>
      <c r="K752" s="81"/>
      <c r="L752" s="81"/>
      <c r="M752" s="81"/>
      <c r="N752" s="81"/>
      <c r="O752" s="137"/>
      <c r="P752" s="138"/>
      <c r="Q752" s="138"/>
      <c r="R752" s="138"/>
      <c r="S752" s="138"/>
      <c r="T752" s="141"/>
      <c r="U752" s="141"/>
      <c r="V752" s="139"/>
      <c r="W752" s="139"/>
      <c r="X752" s="139"/>
      <c r="Y752" s="139"/>
      <c r="Z752" s="139"/>
      <c r="AA752" s="139"/>
      <c r="AB752" s="139"/>
      <c r="AC752" s="139"/>
      <c r="AD752" s="139"/>
      <c r="AE752" s="139"/>
      <c r="AF752" s="139"/>
      <c r="AG752" s="139"/>
      <c r="AH752" s="139"/>
      <c r="AI752" s="77"/>
      <c r="AJ752" s="78"/>
    </row>
    <row r="753" spans="1:36" ht="13">
      <c r="A753" s="79"/>
      <c r="B753" s="79"/>
      <c r="C753" s="79"/>
      <c r="D753" s="136"/>
      <c r="E753" s="80"/>
      <c r="F753" s="81"/>
      <c r="G753" s="81"/>
      <c r="H753" s="81"/>
      <c r="I753" s="81"/>
      <c r="J753" s="81"/>
      <c r="K753" s="81"/>
      <c r="L753" s="81"/>
      <c r="M753" s="81"/>
      <c r="N753" s="81"/>
      <c r="O753" s="137"/>
      <c r="P753" s="138"/>
      <c r="Q753" s="138"/>
      <c r="R753" s="138"/>
      <c r="S753" s="138"/>
      <c r="T753" s="141"/>
      <c r="U753" s="141"/>
      <c r="V753" s="139"/>
      <c r="W753" s="139"/>
      <c r="X753" s="139"/>
      <c r="Y753" s="139"/>
      <c r="Z753" s="139"/>
      <c r="AA753" s="139"/>
      <c r="AB753" s="139"/>
      <c r="AC753" s="139"/>
      <c r="AD753" s="139"/>
      <c r="AE753" s="139"/>
      <c r="AF753" s="139"/>
      <c r="AG753" s="139"/>
      <c r="AH753" s="139"/>
      <c r="AI753" s="77"/>
      <c r="AJ753" s="78"/>
    </row>
    <row r="754" spans="1:36" ht="13">
      <c r="A754" s="79"/>
      <c r="B754" s="79"/>
      <c r="C754" s="79"/>
      <c r="D754" s="136"/>
      <c r="E754" s="80"/>
      <c r="F754" s="81"/>
      <c r="G754" s="81"/>
      <c r="H754" s="81"/>
      <c r="I754" s="81"/>
      <c r="J754" s="81"/>
      <c r="K754" s="81"/>
      <c r="L754" s="81"/>
      <c r="M754" s="81"/>
      <c r="N754" s="81"/>
      <c r="O754" s="137"/>
      <c r="P754" s="138"/>
      <c r="Q754" s="138"/>
      <c r="R754" s="138"/>
      <c r="S754" s="138"/>
      <c r="T754" s="141"/>
      <c r="U754" s="141"/>
      <c r="V754" s="139"/>
      <c r="W754" s="139"/>
      <c r="X754" s="139"/>
      <c r="Y754" s="139"/>
      <c r="Z754" s="139"/>
      <c r="AA754" s="139"/>
      <c r="AB754" s="139"/>
      <c r="AC754" s="139"/>
      <c r="AD754" s="139"/>
      <c r="AE754" s="139"/>
      <c r="AF754" s="139"/>
      <c r="AG754" s="139"/>
      <c r="AH754" s="139"/>
      <c r="AI754" s="77"/>
      <c r="AJ754" s="78"/>
    </row>
    <row r="755" spans="1:36" ht="13">
      <c r="A755" s="79"/>
      <c r="B755" s="79"/>
      <c r="C755" s="79"/>
      <c r="D755" s="136"/>
      <c r="E755" s="80"/>
      <c r="F755" s="81"/>
      <c r="G755" s="81"/>
      <c r="H755" s="81"/>
      <c r="I755" s="81"/>
      <c r="J755" s="81"/>
      <c r="K755" s="81"/>
      <c r="L755" s="81"/>
      <c r="M755" s="81"/>
      <c r="N755" s="81"/>
      <c r="O755" s="137"/>
      <c r="P755" s="138"/>
      <c r="Q755" s="138"/>
      <c r="R755" s="138"/>
      <c r="S755" s="138"/>
      <c r="T755" s="141"/>
      <c r="U755" s="141"/>
      <c r="V755" s="139"/>
      <c r="W755" s="139"/>
      <c r="X755" s="139"/>
      <c r="Y755" s="139"/>
      <c r="Z755" s="139"/>
      <c r="AA755" s="139"/>
      <c r="AB755" s="139"/>
      <c r="AC755" s="139"/>
      <c r="AD755" s="139"/>
      <c r="AE755" s="139"/>
      <c r="AF755" s="139"/>
      <c r="AG755" s="139"/>
      <c r="AH755" s="139"/>
      <c r="AI755" s="77"/>
      <c r="AJ755" s="78"/>
    </row>
    <row r="756" spans="1:36" ht="13">
      <c r="A756" s="79"/>
      <c r="B756" s="79"/>
      <c r="C756" s="79"/>
      <c r="D756" s="136"/>
      <c r="E756" s="80"/>
      <c r="F756" s="81"/>
      <c r="G756" s="81"/>
      <c r="H756" s="81"/>
      <c r="I756" s="81"/>
      <c r="J756" s="81"/>
      <c r="K756" s="81"/>
      <c r="L756" s="81"/>
      <c r="M756" s="81"/>
      <c r="N756" s="81"/>
      <c r="O756" s="137"/>
      <c r="P756" s="138"/>
      <c r="Q756" s="138"/>
      <c r="R756" s="138"/>
      <c r="S756" s="138"/>
      <c r="T756" s="141"/>
      <c r="U756" s="141"/>
      <c r="V756" s="139"/>
      <c r="W756" s="139"/>
      <c r="X756" s="139"/>
      <c r="Y756" s="139"/>
      <c r="Z756" s="139"/>
      <c r="AA756" s="139"/>
      <c r="AB756" s="139"/>
      <c r="AC756" s="139"/>
      <c r="AD756" s="139"/>
      <c r="AE756" s="139"/>
      <c r="AF756" s="139"/>
      <c r="AG756" s="139"/>
      <c r="AH756" s="139"/>
      <c r="AI756" s="77"/>
      <c r="AJ756" s="78"/>
    </row>
    <row r="757" spans="1:36" ht="13">
      <c r="A757" s="79"/>
      <c r="B757" s="79"/>
      <c r="C757" s="79"/>
      <c r="D757" s="136"/>
      <c r="E757" s="80"/>
      <c r="F757" s="81"/>
      <c r="G757" s="81"/>
      <c r="H757" s="81"/>
      <c r="I757" s="81"/>
      <c r="J757" s="81"/>
      <c r="K757" s="81"/>
      <c r="L757" s="81"/>
      <c r="M757" s="81"/>
      <c r="N757" s="81"/>
      <c r="O757" s="137"/>
      <c r="P757" s="138"/>
      <c r="Q757" s="138"/>
      <c r="R757" s="138"/>
      <c r="S757" s="138"/>
      <c r="T757" s="141"/>
      <c r="U757" s="141"/>
      <c r="V757" s="139"/>
      <c r="W757" s="139"/>
      <c r="X757" s="139"/>
      <c r="Y757" s="139"/>
      <c r="Z757" s="139"/>
      <c r="AA757" s="139"/>
      <c r="AB757" s="139"/>
      <c r="AC757" s="139"/>
      <c r="AD757" s="139"/>
      <c r="AE757" s="139"/>
      <c r="AF757" s="139"/>
      <c r="AG757" s="139"/>
      <c r="AH757" s="139"/>
      <c r="AI757" s="77"/>
      <c r="AJ757" s="78"/>
    </row>
    <row r="758" spans="1:36" ht="13">
      <c r="A758" s="79"/>
      <c r="B758" s="79"/>
      <c r="C758" s="79"/>
      <c r="D758" s="136"/>
      <c r="E758" s="80"/>
      <c r="F758" s="81"/>
      <c r="G758" s="81"/>
      <c r="H758" s="81"/>
      <c r="I758" s="81"/>
      <c r="J758" s="81"/>
      <c r="K758" s="81"/>
      <c r="L758" s="81"/>
      <c r="M758" s="81"/>
      <c r="N758" s="81"/>
      <c r="O758" s="137"/>
      <c r="P758" s="138"/>
      <c r="Q758" s="138"/>
      <c r="R758" s="138"/>
      <c r="S758" s="138"/>
      <c r="T758" s="141"/>
      <c r="U758" s="141"/>
      <c r="V758" s="139"/>
      <c r="W758" s="139"/>
      <c r="X758" s="139"/>
      <c r="Y758" s="139"/>
      <c r="Z758" s="139"/>
      <c r="AA758" s="139"/>
      <c r="AB758" s="139"/>
      <c r="AC758" s="139"/>
      <c r="AD758" s="139"/>
      <c r="AE758" s="139"/>
      <c r="AF758" s="139"/>
      <c r="AG758" s="139"/>
      <c r="AH758" s="139"/>
      <c r="AI758" s="77"/>
      <c r="AJ758" s="78"/>
    </row>
    <row r="759" spans="1:36" ht="13">
      <c r="A759" s="79"/>
      <c r="B759" s="79"/>
      <c r="C759" s="79"/>
      <c r="D759" s="136"/>
      <c r="E759" s="80"/>
      <c r="F759" s="81"/>
      <c r="G759" s="81"/>
      <c r="H759" s="81"/>
      <c r="I759" s="81"/>
      <c r="J759" s="81"/>
      <c r="K759" s="81"/>
      <c r="L759" s="81"/>
      <c r="M759" s="81"/>
      <c r="N759" s="81"/>
      <c r="O759" s="137"/>
      <c r="P759" s="138"/>
      <c r="Q759" s="138"/>
      <c r="R759" s="138"/>
      <c r="S759" s="138"/>
      <c r="T759" s="141"/>
      <c r="U759" s="141"/>
      <c r="V759" s="139"/>
      <c r="W759" s="139"/>
      <c r="X759" s="139"/>
      <c r="Y759" s="139"/>
      <c r="Z759" s="139"/>
      <c r="AA759" s="139"/>
      <c r="AB759" s="139"/>
      <c r="AC759" s="139"/>
      <c r="AD759" s="139"/>
      <c r="AE759" s="139"/>
      <c r="AF759" s="139"/>
      <c r="AG759" s="139"/>
      <c r="AH759" s="139"/>
      <c r="AI759" s="77"/>
      <c r="AJ759" s="78"/>
    </row>
    <row r="760" spans="1:36" ht="13">
      <c r="A760" s="79"/>
      <c r="B760" s="79"/>
      <c r="C760" s="79"/>
      <c r="D760" s="136"/>
      <c r="E760" s="80"/>
      <c r="F760" s="81"/>
      <c r="G760" s="81"/>
      <c r="H760" s="81"/>
      <c r="I760" s="81"/>
      <c r="J760" s="81"/>
      <c r="K760" s="81"/>
      <c r="L760" s="81"/>
      <c r="M760" s="81"/>
      <c r="N760" s="81"/>
      <c r="O760" s="137"/>
      <c r="P760" s="138"/>
      <c r="Q760" s="138"/>
      <c r="R760" s="138"/>
      <c r="S760" s="138"/>
      <c r="T760" s="141"/>
      <c r="U760" s="141"/>
      <c r="V760" s="139"/>
      <c r="W760" s="139"/>
      <c r="X760" s="139"/>
      <c r="Y760" s="139"/>
      <c r="Z760" s="139"/>
      <c r="AA760" s="139"/>
      <c r="AB760" s="139"/>
      <c r="AC760" s="139"/>
      <c r="AD760" s="139"/>
      <c r="AE760" s="139"/>
      <c r="AF760" s="139"/>
      <c r="AG760" s="139"/>
      <c r="AH760" s="139"/>
      <c r="AI760" s="77"/>
      <c r="AJ760" s="78"/>
    </row>
    <row r="761" spans="1:36" ht="13">
      <c r="A761" s="79"/>
      <c r="B761" s="79"/>
      <c r="C761" s="79"/>
      <c r="D761" s="136"/>
      <c r="E761" s="80"/>
      <c r="F761" s="81"/>
      <c r="G761" s="81"/>
      <c r="H761" s="81"/>
      <c r="I761" s="81"/>
      <c r="J761" s="81"/>
      <c r="K761" s="81"/>
      <c r="L761" s="81"/>
      <c r="M761" s="81"/>
      <c r="N761" s="81"/>
      <c r="O761" s="137"/>
      <c r="P761" s="138"/>
      <c r="Q761" s="138"/>
      <c r="R761" s="138"/>
      <c r="S761" s="138"/>
      <c r="T761" s="141"/>
      <c r="U761" s="141"/>
      <c r="V761" s="139"/>
      <c r="W761" s="139"/>
      <c r="X761" s="139"/>
      <c r="Y761" s="139"/>
      <c r="Z761" s="139"/>
      <c r="AA761" s="139"/>
      <c r="AB761" s="139"/>
      <c r="AC761" s="139"/>
      <c r="AD761" s="139"/>
      <c r="AE761" s="139"/>
      <c r="AF761" s="139"/>
      <c r="AG761" s="139"/>
      <c r="AH761" s="139"/>
      <c r="AI761" s="77"/>
      <c r="AJ761" s="78"/>
    </row>
    <row r="762" spans="1:36" ht="13">
      <c r="A762" s="79"/>
      <c r="B762" s="79"/>
      <c r="C762" s="79"/>
      <c r="D762" s="136"/>
      <c r="E762" s="80"/>
      <c r="F762" s="81"/>
      <c r="G762" s="81"/>
      <c r="H762" s="81"/>
      <c r="I762" s="81"/>
      <c r="J762" s="81"/>
      <c r="K762" s="81"/>
      <c r="L762" s="81"/>
      <c r="M762" s="81"/>
      <c r="N762" s="81"/>
      <c r="O762" s="137"/>
      <c r="P762" s="138"/>
      <c r="Q762" s="138"/>
      <c r="R762" s="138"/>
      <c r="S762" s="138"/>
      <c r="T762" s="141"/>
      <c r="U762" s="141"/>
      <c r="V762" s="139"/>
      <c r="W762" s="139"/>
      <c r="X762" s="139"/>
      <c r="Y762" s="139"/>
      <c r="Z762" s="139"/>
      <c r="AA762" s="139"/>
      <c r="AB762" s="139"/>
      <c r="AC762" s="139"/>
      <c r="AD762" s="139"/>
      <c r="AE762" s="139"/>
      <c r="AF762" s="139"/>
      <c r="AG762" s="139"/>
      <c r="AH762" s="139"/>
      <c r="AI762" s="77"/>
      <c r="AJ762" s="78"/>
    </row>
    <row r="763" spans="1:36" ht="13">
      <c r="A763" s="79"/>
      <c r="B763" s="79"/>
      <c r="C763" s="79"/>
      <c r="D763" s="136"/>
      <c r="E763" s="80"/>
      <c r="F763" s="81"/>
      <c r="G763" s="81"/>
      <c r="H763" s="81"/>
      <c r="I763" s="81"/>
      <c r="J763" s="81"/>
      <c r="K763" s="81"/>
      <c r="L763" s="81"/>
      <c r="M763" s="81"/>
      <c r="N763" s="81"/>
      <c r="O763" s="137"/>
      <c r="P763" s="138"/>
      <c r="Q763" s="138"/>
      <c r="R763" s="138"/>
      <c r="S763" s="138"/>
      <c r="T763" s="141"/>
      <c r="U763" s="141"/>
      <c r="V763" s="139"/>
      <c r="W763" s="139"/>
      <c r="X763" s="139"/>
      <c r="Y763" s="139"/>
      <c r="Z763" s="139"/>
      <c r="AA763" s="139"/>
      <c r="AB763" s="139"/>
      <c r="AC763" s="139"/>
      <c r="AD763" s="139"/>
      <c r="AE763" s="139"/>
      <c r="AF763" s="139"/>
      <c r="AG763" s="139"/>
      <c r="AH763" s="139"/>
      <c r="AI763" s="77"/>
      <c r="AJ763" s="78"/>
    </row>
    <row r="764" spans="1:36" ht="13">
      <c r="A764" s="79"/>
      <c r="B764" s="79"/>
      <c r="C764" s="79"/>
      <c r="D764" s="136"/>
      <c r="E764" s="80"/>
      <c r="F764" s="81"/>
      <c r="G764" s="81"/>
      <c r="H764" s="81"/>
      <c r="I764" s="81"/>
      <c r="J764" s="81"/>
      <c r="K764" s="81"/>
      <c r="L764" s="81"/>
      <c r="M764" s="81"/>
      <c r="N764" s="81"/>
      <c r="O764" s="137"/>
      <c r="P764" s="138"/>
      <c r="Q764" s="138"/>
      <c r="R764" s="138"/>
      <c r="S764" s="138"/>
      <c r="T764" s="141"/>
      <c r="U764" s="141"/>
      <c r="V764" s="139"/>
      <c r="W764" s="139"/>
      <c r="X764" s="139"/>
      <c r="Y764" s="139"/>
      <c r="Z764" s="139"/>
      <c r="AA764" s="139"/>
      <c r="AB764" s="139"/>
      <c r="AC764" s="139"/>
      <c r="AD764" s="139"/>
      <c r="AE764" s="139"/>
      <c r="AF764" s="139"/>
      <c r="AG764" s="139"/>
      <c r="AH764" s="139"/>
      <c r="AI764" s="77"/>
      <c r="AJ764" s="78"/>
    </row>
    <row r="765" spans="1:36" ht="13">
      <c r="A765" s="79"/>
      <c r="B765" s="79"/>
      <c r="C765" s="79"/>
      <c r="D765" s="136"/>
      <c r="E765" s="80"/>
      <c r="F765" s="81"/>
      <c r="G765" s="81"/>
      <c r="H765" s="81"/>
      <c r="I765" s="81"/>
      <c r="J765" s="81"/>
      <c r="K765" s="81"/>
      <c r="L765" s="81"/>
      <c r="M765" s="81"/>
      <c r="N765" s="81"/>
      <c r="O765" s="137"/>
      <c r="P765" s="138"/>
      <c r="Q765" s="138"/>
      <c r="R765" s="138"/>
      <c r="S765" s="138"/>
      <c r="T765" s="141"/>
      <c r="U765" s="141"/>
      <c r="V765" s="139"/>
      <c r="W765" s="139"/>
      <c r="X765" s="139"/>
      <c r="Y765" s="139"/>
      <c r="Z765" s="139"/>
      <c r="AA765" s="139"/>
      <c r="AB765" s="139"/>
      <c r="AC765" s="139"/>
      <c r="AD765" s="139"/>
      <c r="AE765" s="139"/>
      <c r="AF765" s="139"/>
      <c r="AG765" s="139"/>
      <c r="AH765" s="139"/>
      <c r="AI765" s="77"/>
      <c r="AJ765" s="78"/>
    </row>
    <row r="766" spans="1:36" ht="13">
      <c r="A766" s="79"/>
      <c r="B766" s="79"/>
      <c r="C766" s="79"/>
      <c r="D766" s="136"/>
      <c r="E766" s="80"/>
      <c r="F766" s="81"/>
      <c r="G766" s="81"/>
      <c r="H766" s="81"/>
      <c r="I766" s="81"/>
      <c r="J766" s="81"/>
      <c r="K766" s="81"/>
      <c r="L766" s="81"/>
      <c r="M766" s="81"/>
      <c r="N766" s="81"/>
      <c r="O766" s="137"/>
      <c r="P766" s="138"/>
      <c r="Q766" s="138"/>
      <c r="R766" s="138"/>
      <c r="S766" s="138"/>
      <c r="T766" s="141"/>
      <c r="U766" s="141"/>
      <c r="V766" s="139"/>
      <c r="W766" s="139"/>
      <c r="X766" s="139"/>
      <c r="Y766" s="139"/>
      <c r="Z766" s="139"/>
      <c r="AA766" s="139"/>
      <c r="AB766" s="139"/>
      <c r="AC766" s="139"/>
      <c r="AD766" s="139"/>
      <c r="AE766" s="139"/>
      <c r="AF766" s="139"/>
      <c r="AG766" s="139"/>
      <c r="AH766" s="139"/>
      <c r="AI766" s="77"/>
      <c r="AJ766" s="78"/>
    </row>
    <row r="767" spans="1:36" ht="13">
      <c r="A767" s="79"/>
      <c r="B767" s="79"/>
      <c r="C767" s="79"/>
      <c r="D767" s="136"/>
      <c r="E767" s="80"/>
      <c r="F767" s="81"/>
      <c r="G767" s="81"/>
      <c r="H767" s="81"/>
      <c r="I767" s="81"/>
      <c r="J767" s="81"/>
      <c r="K767" s="81"/>
      <c r="L767" s="81"/>
      <c r="M767" s="81"/>
      <c r="N767" s="81"/>
      <c r="O767" s="137"/>
      <c r="P767" s="138"/>
      <c r="Q767" s="138"/>
      <c r="R767" s="138"/>
      <c r="S767" s="138"/>
      <c r="T767" s="141"/>
      <c r="U767" s="141"/>
      <c r="V767" s="139"/>
      <c r="W767" s="139"/>
      <c r="X767" s="139"/>
      <c r="Y767" s="139"/>
      <c r="Z767" s="139"/>
      <c r="AA767" s="139"/>
      <c r="AB767" s="139"/>
      <c r="AC767" s="139"/>
      <c r="AD767" s="139"/>
      <c r="AE767" s="139"/>
      <c r="AF767" s="139"/>
      <c r="AG767" s="139"/>
      <c r="AH767" s="139"/>
      <c r="AI767" s="77"/>
      <c r="AJ767" s="78"/>
    </row>
    <row r="768" spans="1:36" ht="13">
      <c r="A768" s="79"/>
      <c r="B768" s="79"/>
      <c r="C768" s="79"/>
      <c r="D768" s="136"/>
      <c r="E768" s="80"/>
      <c r="F768" s="81"/>
      <c r="G768" s="81"/>
      <c r="H768" s="81"/>
      <c r="I768" s="81"/>
      <c r="J768" s="81"/>
      <c r="K768" s="81"/>
      <c r="L768" s="81"/>
      <c r="M768" s="81"/>
      <c r="N768" s="81"/>
      <c r="O768" s="137"/>
      <c r="P768" s="138"/>
      <c r="Q768" s="138"/>
      <c r="R768" s="138"/>
      <c r="S768" s="138"/>
      <c r="T768" s="141"/>
      <c r="U768" s="141"/>
      <c r="V768" s="139"/>
      <c r="W768" s="139"/>
      <c r="X768" s="139"/>
      <c r="Y768" s="139"/>
      <c r="Z768" s="139"/>
      <c r="AA768" s="139"/>
      <c r="AB768" s="139"/>
      <c r="AC768" s="139"/>
      <c r="AD768" s="139"/>
      <c r="AE768" s="139"/>
      <c r="AF768" s="139"/>
      <c r="AG768" s="139"/>
      <c r="AH768" s="139"/>
      <c r="AI768" s="77"/>
      <c r="AJ768" s="78"/>
    </row>
    <row r="769" spans="1:36" ht="13">
      <c r="A769" s="79"/>
      <c r="B769" s="79"/>
      <c r="C769" s="79"/>
      <c r="D769" s="136"/>
      <c r="E769" s="80"/>
      <c r="F769" s="81"/>
      <c r="G769" s="81"/>
      <c r="H769" s="81"/>
      <c r="I769" s="81"/>
      <c r="J769" s="81"/>
      <c r="K769" s="81"/>
      <c r="L769" s="81"/>
      <c r="M769" s="81"/>
      <c r="N769" s="81"/>
      <c r="O769" s="137"/>
      <c r="P769" s="138"/>
      <c r="Q769" s="138"/>
      <c r="R769" s="138"/>
      <c r="S769" s="138"/>
      <c r="T769" s="141"/>
      <c r="U769" s="141"/>
      <c r="V769" s="139"/>
      <c r="W769" s="139"/>
      <c r="X769" s="139"/>
      <c r="Y769" s="139"/>
      <c r="Z769" s="139"/>
      <c r="AA769" s="139"/>
      <c r="AB769" s="139"/>
      <c r="AC769" s="139"/>
      <c r="AD769" s="139"/>
      <c r="AE769" s="139"/>
      <c r="AF769" s="139"/>
      <c r="AG769" s="139"/>
      <c r="AH769" s="139"/>
      <c r="AI769" s="77"/>
      <c r="AJ769" s="78"/>
    </row>
    <row r="770" spans="1:36" ht="13">
      <c r="A770" s="79"/>
      <c r="B770" s="79"/>
      <c r="C770" s="79"/>
      <c r="D770" s="136"/>
      <c r="E770" s="80"/>
      <c r="F770" s="81"/>
      <c r="G770" s="81"/>
      <c r="H770" s="81"/>
      <c r="I770" s="81"/>
      <c r="J770" s="81"/>
      <c r="K770" s="81"/>
      <c r="L770" s="81"/>
      <c r="M770" s="81"/>
      <c r="N770" s="81"/>
      <c r="O770" s="137"/>
      <c r="P770" s="138"/>
      <c r="Q770" s="138"/>
      <c r="R770" s="138"/>
      <c r="S770" s="138"/>
      <c r="T770" s="141"/>
      <c r="U770" s="141"/>
      <c r="V770" s="139"/>
      <c r="W770" s="139"/>
      <c r="X770" s="139"/>
      <c r="Y770" s="139"/>
      <c r="Z770" s="139"/>
      <c r="AA770" s="139"/>
      <c r="AB770" s="139"/>
      <c r="AC770" s="139"/>
      <c r="AD770" s="139"/>
      <c r="AE770" s="139"/>
      <c r="AF770" s="139"/>
      <c r="AG770" s="139"/>
      <c r="AH770" s="139"/>
      <c r="AI770" s="77"/>
      <c r="AJ770" s="78"/>
    </row>
    <row r="771" spans="1:36" ht="13">
      <c r="A771" s="79"/>
      <c r="B771" s="79"/>
      <c r="C771" s="79"/>
      <c r="D771" s="136"/>
      <c r="E771" s="80"/>
      <c r="F771" s="81"/>
      <c r="G771" s="81"/>
      <c r="H771" s="81"/>
      <c r="I771" s="81"/>
      <c r="J771" s="81"/>
      <c r="K771" s="81"/>
      <c r="L771" s="81"/>
      <c r="M771" s="81"/>
      <c r="N771" s="81"/>
      <c r="O771" s="137"/>
      <c r="P771" s="138"/>
      <c r="Q771" s="138"/>
      <c r="R771" s="138"/>
      <c r="S771" s="138"/>
      <c r="T771" s="141"/>
      <c r="U771" s="141"/>
      <c r="V771" s="139"/>
      <c r="W771" s="139"/>
      <c r="X771" s="139"/>
      <c r="Y771" s="139"/>
      <c r="Z771" s="139"/>
      <c r="AA771" s="139"/>
      <c r="AB771" s="139"/>
      <c r="AC771" s="139"/>
      <c r="AD771" s="139"/>
      <c r="AE771" s="139"/>
      <c r="AF771" s="139"/>
      <c r="AG771" s="139"/>
      <c r="AH771" s="139"/>
      <c r="AI771" s="77"/>
      <c r="AJ771" s="78"/>
    </row>
    <row r="772" spans="1:36" ht="13">
      <c r="A772" s="79"/>
      <c r="B772" s="79"/>
      <c r="C772" s="79"/>
      <c r="D772" s="136"/>
      <c r="E772" s="80"/>
      <c r="F772" s="81"/>
      <c r="G772" s="81"/>
      <c r="H772" s="81"/>
      <c r="I772" s="81"/>
      <c r="J772" s="81"/>
      <c r="K772" s="81"/>
      <c r="L772" s="81"/>
      <c r="M772" s="81"/>
      <c r="N772" s="81"/>
      <c r="O772" s="137"/>
      <c r="P772" s="138"/>
      <c r="Q772" s="138"/>
      <c r="R772" s="138"/>
      <c r="S772" s="138"/>
      <c r="T772" s="141"/>
      <c r="U772" s="141"/>
      <c r="V772" s="139"/>
      <c r="W772" s="139"/>
      <c r="X772" s="139"/>
      <c r="Y772" s="139"/>
      <c r="Z772" s="139"/>
      <c r="AA772" s="139"/>
      <c r="AB772" s="139"/>
      <c r="AC772" s="139"/>
      <c r="AD772" s="139"/>
      <c r="AE772" s="139"/>
      <c r="AF772" s="139"/>
      <c r="AG772" s="139"/>
      <c r="AH772" s="139"/>
      <c r="AI772" s="77"/>
      <c r="AJ772" s="78"/>
    </row>
    <row r="773" spans="1:36" ht="13">
      <c r="A773" s="79"/>
      <c r="B773" s="79"/>
      <c r="C773" s="79"/>
      <c r="D773" s="136"/>
      <c r="E773" s="80"/>
      <c r="F773" s="81"/>
      <c r="G773" s="81"/>
      <c r="H773" s="81"/>
      <c r="I773" s="81"/>
      <c r="J773" s="81"/>
      <c r="K773" s="81"/>
      <c r="L773" s="81"/>
      <c r="M773" s="81"/>
      <c r="N773" s="81"/>
      <c r="O773" s="137"/>
      <c r="P773" s="138"/>
      <c r="Q773" s="138"/>
      <c r="R773" s="138"/>
      <c r="S773" s="138"/>
      <c r="T773" s="141"/>
      <c r="U773" s="141"/>
      <c r="V773" s="139"/>
      <c r="W773" s="139"/>
      <c r="X773" s="139"/>
      <c r="Y773" s="139"/>
      <c r="Z773" s="139"/>
      <c r="AA773" s="139"/>
      <c r="AB773" s="139"/>
      <c r="AC773" s="139"/>
      <c r="AD773" s="139"/>
      <c r="AE773" s="139"/>
      <c r="AF773" s="139"/>
      <c r="AG773" s="139"/>
      <c r="AH773" s="139"/>
      <c r="AI773" s="77"/>
      <c r="AJ773" s="78"/>
    </row>
    <row r="774" spans="1:36" ht="13">
      <c r="A774" s="79"/>
      <c r="B774" s="79"/>
      <c r="C774" s="79"/>
      <c r="D774" s="136"/>
      <c r="E774" s="80"/>
      <c r="F774" s="81"/>
      <c r="G774" s="81"/>
      <c r="H774" s="81"/>
      <c r="I774" s="81"/>
      <c r="J774" s="81"/>
      <c r="K774" s="81"/>
      <c r="L774" s="81"/>
      <c r="M774" s="81"/>
      <c r="N774" s="81"/>
      <c r="O774" s="137"/>
      <c r="P774" s="138"/>
      <c r="Q774" s="138"/>
      <c r="R774" s="138"/>
      <c r="S774" s="138"/>
      <c r="T774" s="141"/>
      <c r="U774" s="141"/>
      <c r="V774" s="139"/>
      <c r="W774" s="139"/>
      <c r="X774" s="139"/>
      <c r="Y774" s="139"/>
      <c r="Z774" s="139"/>
      <c r="AA774" s="139"/>
      <c r="AB774" s="139"/>
      <c r="AC774" s="139"/>
      <c r="AD774" s="139"/>
      <c r="AE774" s="139"/>
      <c r="AF774" s="139"/>
      <c r="AG774" s="139"/>
      <c r="AH774" s="139"/>
      <c r="AI774" s="77"/>
      <c r="AJ774" s="78"/>
    </row>
    <row r="775" spans="1:36" ht="13">
      <c r="A775" s="79"/>
      <c r="B775" s="79"/>
      <c r="C775" s="79"/>
      <c r="D775" s="136"/>
      <c r="E775" s="80"/>
      <c r="F775" s="81"/>
      <c r="G775" s="81"/>
      <c r="H775" s="81"/>
      <c r="I775" s="81"/>
      <c r="J775" s="81"/>
      <c r="K775" s="81"/>
      <c r="L775" s="81"/>
      <c r="M775" s="81"/>
      <c r="N775" s="81"/>
      <c r="O775" s="137"/>
      <c r="P775" s="138"/>
      <c r="Q775" s="138"/>
      <c r="R775" s="138"/>
      <c r="S775" s="138"/>
      <c r="T775" s="141"/>
      <c r="U775" s="141"/>
      <c r="V775" s="139"/>
      <c r="W775" s="139"/>
      <c r="X775" s="139"/>
      <c r="Y775" s="139"/>
      <c r="Z775" s="139"/>
      <c r="AA775" s="139"/>
      <c r="AB775" s="139"/>
      <c r="AC775" s="139"/>
      <c r="AD775" s="139"/>
      <c r="AE775" s="139"/>
      <c r="AF775" s="139"/>
      <c r="AG775" s="139"/>
      <c r="AH775" s="139"/>
      <c r="AI775" s="77"/>
      <c r="AJ775" s="78"/>
    </row>
    <row r="776" spans="1:36" ht="13">
      <c r="A776" s="79"/>
      <c r="B776" s="79"/>
      <c r="C776" s="79"/>
      <c r="D776" s="136"/>
      <c r="E776" s="80"/>
      <c r="F776" s="81"/>
      <c r="G776" s="81"/>
      <c r="H776" s="81"/>
      <c r="I776" s="81"/>
      <c r="J776" s="81"/>
      <c r="K776" s="81"/>
      <c r="L776" s="81"/>
      <c r="M776" s="81"/>
      <c r="N776" s="81"/>
      <c r="O776" s="137"/>
      <c r="P776" s="138"/>
      <c r="Q776" s="138"/>
      <c r="R776" s="138"/>
      <c r="S776" s="138"/>
      <c r="T776" s="141"/>
      <c r="U776" s="141"/>
      <c r="V776" s="139"/>
      <c r="W776" s="139"/>
      <c r="X776" s="139"/>
      <c r="Y776" s="139"/>
      <c r="Z776" s="139"/>
      <c r="AA776" s="139"/>
      <c r="AB776" s="139"/>
      <c r="AC776" s="139"/>
      <c r="AD776" s="139"/>
      <c r="AE776" s="139"/>
      <c r="AF776" s="139"/>
      <c r="AG776" s="139"/>
      <c r="AH776" s="139"/>
      <c r="AI776" s="77"/>
      <c r="AJ776" s="78"/>
    </row>
    <row r="777" spans="1:36" ht="13">
      <c r="A777" s="79"/>
      <c r="B777" s="79"/>
      <c r="C777" s="79"/>
      <c r="D777" s="136"/>
      <c r="E777" s="80"/>
      <c r="F777" s="81"/>
      <c r="G777" s="81"/>
      <c r="H777" s="81"/>
      <c r="I777" s="81"/>
      <c r="J777" s="81"/>
      <c r="K777" s="81"/>
      <c r="L777" s="81"/>
      <c r="M777" s="81"/>
      <c r="N777" s="81"/>
      <c r="O777" s="137"/>
      <c r="P777" s="138"/>
      <c r="Q777" s="138"/>
      <c r="R777" s="138"/>
      <c r="S777" s="138"/>
      <c r="T777" s="141"/>
      <c r="U777" s="141"/>
      <c r="V777" s="139"/>
      <c r="W777" s="139"/>
      <c r="X777" s="139"/>
      <c r="Y777" s="139"/>
      <c r="Z777" s="139"/>
      <c r="AA777" s="139"/>
      <c r="AB777" s="139"/>
      <c r="AC777" s="139"/>
      <c r="AD777" s="139"/>
      <c r="AE777" s="139"/>
      <c r="AF777" s="139"/>
      <c r="AG777" s="139"/>
      <c r="AH777" s="139"/>
      <c r="AI777" s="77"/>
      <c r="AJ777" s="78"/>
    </row>
    <row r="778" spans="1:36" ht="13">
      <c r="A778" s="79"/>
      <c r="B778" s="79"/>
      <c r="C778" s="79"/>
      <c r="D778" s="136"/>
      <c r="E778" s="80"/>
      <c r="F778" s="81"/>
      <c r="G778" s="81"/>
      <c r="H778" s="81"/>
      <c r="I778" s="81"/>
      <c r="J778" s="81"/>
      <c r="K778" s="81"/>
      <c r="L778" s="81"/>
      <c r="M778" s="81"/>
      <c r="N778" s="81"/>
      <c r="O778" s="137"/>
      <c r="P778" s="138"/>
      <c r="Q778" s="138"/>
      <c r="R778" s="138"/>
      <c r="S778" s="138"/>
      <c r="T778" s="141"/>
      <c r="U778" s="141"/>
      <c r="V778" s="139"/>
      <c r="W778" s="139"/>
      <c r="X778" s="139"/>
      <c r="Y778" s="139"/>
      <c r="Z778" s="139"/>
      <c r="AA778" s="139"/>
      <c r="AB778" s="139"/>
      <c r="AC778" s="139"/>
      <c r="AD778" s="139"/>
      <c r="AE778" s="139"/>
      <c r="AF778" s="139"/>
      <c r="AG778" s="139"/>
      <c r="AH778" s="139"/>
      <c r="AI778" s="77"/>
      <c r="AJ778" s="78"/>
    </row>
    <row r="779" spans="1:36" ht="13">
      <c r="A779" s="79"/>
      <c r="B779" s="79"/>
      <c r="C779" s="79"/>
      <c r="D779" s="136"/>
      <c r="E779" s="80"/>
      <c r="F779" s="81"/>
      <c r="G779" s="81"/>
      <c r="H779" s="81"/>
      <c r="I779" s="81"/>
      <c r="J779" s="81"/>
      <c r="K779" s="81"/>
      <c r="L779" s="81"/>
      <c r="M779" s="81"/>
      <c r="N779" s="81"/>
      <c r="O779" s="137"/>
      <c r="P779" s="138"/>
      <c r="Q779" s="138"/>
      <c r="R779" s="138"/>
      <c r="S779" s="138"/>
      <c r="T779" s="141"/>
      <c r="U779" s="141"/>
      <c r="V779" s="139"/>
      <c r="W779" s="139"/>
      <c r="X779" s="139"/>
      <c r="Y779" s="139"/>
      <c r="Z779" s="139"/>
      <c r="AA779" s="139"/>
      <c r="AB779" s="139"/>
      <c r="AC779" s="139"/>
      <c r="AD779" s="139"/>
      <c r="AE779" s="139"/>
      <c r="AF779" s="139"/>
      <c r="AG779" s="139"/>
      <c r="AH779" s="139"/>
      <c r="AI779" s="77"/>
      <c r="AJ779" s="78"/>
    </row>
    <row r="780" spans="1:36" ht="13">
      <c r="A780" s="79"/>
      <c r="B780" s="79"/>
      <c r="C780" s="79"/>
      <c r="D780" s="136"/>
      <c r="E780" s="80"/>
      <c r="F780" s="81"/>
      <c r="G780" s="81"/>
      <c r="H780" s="81"/>
      <c r="I780" s="81"/>
      <c r="J780" s="81"/>
      <c r="K780" s="81"/>
      <c r="L780" s="81"/>
      <c r="M780" s="81"/>
      <c r="N780" s="81"/>
      <c r="O780" s="137"/>
      <c r="P780" s="138"/>
      <c r="Q780" s="138"/>
      <c r="R780" s="138"/>
      <c r="S780" s="138"/>
      <c r="T780" s="141"/>
      <c r="U780" s="141"/>
      <c r="V780" s="139"/>
      <c r="W780" s="139"/>
      <c r="X780" s="139"/>
      <c r="Y780" s="139"/>
      <c r="Z780" s="139"/>
      <c r="AA780" s="139"/>
      <c r="AB780" s="139"/>
      <c r="AC780" s="139"/>
      <c r="AD780" s="139"/>
      <c r="AE780" s="139"/>
      <c r="AF780" s="139"/>
      <c r="AG780" s="139"/>
      <c r="AH780" s="139"/>
      <c r="AI780" s="77"/>
      <c r="AJ780" s="78"/>
    </row>
    <row r="781" spans="1:36" ht="13">
      <c r="A781" s="79"/>
      <c r="B781" s="79"/>
      <c r="C781" s="79"/>
      <c r="D781" s="136"/>
      <c r="E781" s="80"/>
      <c r="F781" s="81"/>
      <c r="G781" s="81"/>
      <c r="H781" s="81"/>
      <c r="I781" s="81"/>
      <c r="J781" s="81"/>
      <c r="K781" s="81"/>
      <c r="L781" s="81"/>
      <c r="M781" s="81"/>
      <c r="N781" s="81"/>
      <c r="O781" s="137"/>
      <c r="P781" s="138"/>
      <c r="Q781" s="138"/>
      <c r="R781" s="138"/>
      <c r="S781" s="138"/>
      <c r="T781" s="141"/>
      <c r="U781" s="141"/>
      <c r="V781" s="139"/>
      <c r="W781" s="139"/>
      <c r="X781" s="139"/>
      <c r="Y781" s="139"/>
      <c r="Z781" s="139"/>
      <c r="AA781" s="139"/>
      <c r="AB781" s="139"/>
      <c r="AC781" s="139"/>
      <c r="AD781" s="139"/>
      <c r="AE781" s="139"/>
      <c r="AF781" s="139"/>
      <c r="AG781" s="139"/>
      <c r="AH781" s="139"/>
      <c r="AI781" s="77"/>
      <c r="AJ781" s="78"/>
    </row>
    <row r="782" spans="1:36" ht="13">
      <c r="A782" s="79"/>
      <c r="B782" s="79"/>
      <c r="C782" s="79"/>
      <c r="D782" s="136"/>
      <c r="E782" s="80"/>
      <c r="F782" s="81"/>
      <c r="G782" s="81"/>
      <c r="H782" s="81"/>
      <c r="I782" s="81"/>
      <c r="J782" s="81"/>
      <c r="K782" s="81"/>
      <c r="L782" s="81"/>
      <c r="M782" s="81"/>
      <c r="N782" s="81"/>
      <c r="O782" s="137"/>
      <c r="P782" s="138"/>
      <c r="Q782" s="138"/>
      <c r="R782" s="138"/>
      <c r="S782" s="138"/>
      <c r="T782" s="141"/>
      <c r="U782" s="141"/>
      <c r="V782" s="139"/>
      <c r="W782" s="139"/>
      <c r="X782" s="139"/>
      <c r="Y782" s="139"/>
      <c r="Z782" s="139"/>
      <c r="AA782" s="139"/>
      <c r="AB782" s="139"/>
      <c r="AC782" s="139"/>
      <c r="AD782" s="139"/>
      <c r="AE782" s="139"/>
      <c r="AF782" s="139"/>
      <c r="AG782" s="139"/>
      <c r="AH782" s="139"/>
      <c r="AI782" s="77"/>
      <c r="AJ782" s="78"/>
    </row>
    <row r="783" spans="1:36" ht="13">
      <c r="A783" s="79"/>
      <c r="B783" s="79"/>
      <c r="C783" s="79"/>
      <c r="D783" s="136"/>
      <c r="E783" s="80"/>
      <c r="F783" s="81"/>
      <c r="G783" s="81"/>
      <c r="H783" s="81"/>
      <c r="I783" s="81"/>
      <c r="J783" s="81"/>
      <c r="K783" s="81"/>
      <c r="L783" s="81"/>
      <c r="M783" s="81"/>
      <c r="N783" s="81"/>
      <c r="O783" s="137"/>
      <c r="P783" s="138"/>
      <c r="Q783" s="138"/>
      <c r="R783" s="138"/>
      <c r="S783" s="138"/>
      <c r="T783" s="141"/>
      <c r="U783" s="141"/>
      <c r="V783" s="139"/>
      <c r="W783" s="139"/>
      <c r="X783" s="139"/>
      <c r="Y783" s="139"/>
      <c r="Z783" s="139"/>
      <c r="AA783" s="139"/>
      <c r="AB783" s="139"/>
      <c r="AC783" s="139"/>
      <c r="AD783" s="139"/>
      <c r="AE783" s="139"/>
      <c r="AF783" s="139"/>
      <c r="AG783" s="139"/>
      <c r="AH783" s="139"/>
      <c r="AI783" s="77"/>
      <c r="AJ783" s="78"/>
    </row>
    <row r="784" spans="1:36" ht="13">
      <c r="A784" s="79"/>
      <c r="B784" s="79"/>
      <c r="C784" s="79"/>
      <c r="D784" s="136"/>
      <c r="E784" s="80"/>
      <c r="F784" s="81"/>
      <c r="G784" s="81"/>
      <c r="H784" s="81"/>
      <c r="I784" s="81"/>
      <c r="J784" s="81"/>
      <c r="K784" s="81"/>
      <c r="L784" s="81"/>
      <c r="M784" s="81"/>
      <c r="N784" s="81"/>
      <c r="O784" s="137"/>
      <c r="P784" s="138"/>
      <c r="Q784" s="138"/>
      <c r="R784" s="138"/>
      <c r="S784" s="138"/>
      <c r="T784" s="141"/>
      <c r="U784" s="141"/>
      <c r="V784" s="139"/>
      <c r="W784" s="139"/>
      <c r="X784" s="139"/>
      <c r="Y784" s="139"/>
      <c r="Z784" s="139"/>
      <c r="AA784" s="139"/>
      <c r="AB784" s="139"/>
      <c r="AC784" s="139"/>
      <c r="AD784" s="139"/>
      <c r="AE784" s="139"/>
      <c r="AF784" s="139"/>
      <c r="AG784" s="139"/>
      <c r="AH784" s="139"/>
      <c r="AI784" s="77"/>
      <c r="AJ784" s="78"/>
    </row>
    <row r="785" spans="1:36" ht="13">
      <c r="A785" s="79"/>
      <c r="B785" s="79"/>
      <c r="C785" s="79"/>
      <c r="D785" s="136"/>
      <c r="E785" s="80"/>
      <c r="F785" s="81"/>
      <c r="G785" s="81"/>
      <c r="H785" s="81"/>
      <c r="I785" s="81"/>
      <c r="J785" s="81"/>
      <c r="K785" s="81"/>
      <c r="L785" s="81"/>
      <c r="M785" s="81"/>
      <c r="N785" s="81"/>
      <c r="O785" s="137"/>
      <c r="P785" s="138"/>
      <c r="Q785" s="138"/>
      <c r="R785" s="138"/>
      <c r="S785" s="138"/>
      <c r="T785" s="141"/>
      <c r="U785" s="141"/>
      <c r="V785" s="139"/>
      <c r="W785" s="139"/>
      <c r="X785" s="139"/>
      <c r="Y785" s="139"/>
      <c r="Z785" s="139"/>
      <c r="AA785" s="139"/>
      <c r="AB785" s="139"/>
      <c r="AC785" s="139"/>
      <c r="AD785" s="139"/>
      <c r="AE785" s="139"/>
      <c r="AF785" s="139"/>
      <c r="AG785" s="139"/>
      <c r="AH785" s="139"/>
      <c r="AI785" s="77"/>
      <c r="AJ785" s="78"/>
    </row>
    <row r="786" spans="1:36" ht="13">
      <c r="A786" s="79"/>
      <c r="B786" s="79"/>
      <c r="C786" s="79"/>
      <c r="D786" s="136"/>
      <c r="E786" s="80"/>
      <c r="F786" s="81"/>
      <c r="G786" s="81"/>
      <c r="H786" s="81"/>
      <c r="I786" s="81"/>
      <c r="J786" s="81"/>
      <c r="K786" s="81"/>
      <c r="L786" s="81"/>
      <c r="M786" s="81"/>
      <c r="N786" s="81"/>
      <c r="O786" s="137"/>
      <c r="P786" s="138"/>
      <c r="Q786" s="138"/>
      <c r="R786" s="138"/>
      <c r="S786" s="138"/>
      <c r="T786" s="141"/>
      <c r="U786" s="141"/>
      <c r="V786" s="139"/>
      <c r="W786" s="139"/>
      <c r="X786" s="139"/>
      <c r="Y786" s="139"/>
      <c r="Z786" s="139"/>
      <c r="AA786" s="139"/>
      <c r="AB786" s="139"/>
      <c r="AC786" s="139"/>
      <c r="AD786" s="139"/>
      <c r="AE786" s="139"/>
      <c r="AF786" s="139"/>
      <c r="AG786" s="139"/>
      <c r="AH786" s="139"/>
      <c r="AI786" s="77"/>
      <c r="AJ786" s="78"/>
    </row>
    <row r="787" spans="1:36" ht="13">
      <c r="A787" s="79"/>
      <c r="B787" s="79"/>
      <c r="C787" s="79"/>
      <c r="D787" s="136"/>
      <c r="E787" s="80"/>
      <c r="F787" s="81"/>
      <c r="G787" s="81"/>
      <c r="H787" s="81"/>
      <c r="I787" s="81"/>
      <c r="J787" s="81"/>
      <c r="K787" s="81"/>
      <c r="L787" s="81"/>
      <c r="M787" s="81"/>
      <c r="N787" s="81"/>
      <c r="O787" s="137"/>
      <c r="P787" s="138"/>
      <c r="Q787" s="138"/>
      <c r="R787" s="138"/>
      <c r="S787" s="138"/>
      <c r="T787" s="141"/>
      <c r="U787" s="141"/>
      <c r="V787" s="139"/>
      <c r="W787" s="139"/>
      <c r="X787" s="139"/>
      <c r="Y787" s="139"/>
      <c r="Z787" s="139"/>
      <c r="AA787" s="139"/>
      <c r="AB787" s="139"/>
      <c r="AC787" s="139"/>
      <c r="AD787" s="139"/>
      <c r="AE787" s="139"/>
      <c r="AF787" s="139"/>
      <c r="AG787" s="139"/>
      <c r="AH787" s="139"/>
      <c r="AI787" s="77"/>
      <c r="AJ787" s="78"/>
    </row>
    <row r="788" spans="1:36" ht="13">
      <c r="A788" s="79"/>
      <c r="B788" s="79"/>
      <c r="C788" s="79"/>
      <c r="D788" s="136"/>
      <c r="E788" s="80"/>
      <c r="F788" s="81"/>
      <c r="G788" s="81"/>
      <c r="H788" s="81"/>
      <c r="I788" s="81"/>
      <c r="J788" s="81"/>
      <c r="K788" s="81"/>
      <c r="L788" s="81"/>
      <c r="M788" s="81"/>
      <c r="N788" s="81"/>
      <c r="O788" s="137"/>
      <c r="P788" s="138"/>
      <c r="Q788" s="138"/>
      <c r="R788" s="138"/>
      <c r="S788" s="138"/>
      <c r="T788" s="141"/>
      <c r="U788" s="141"/>
      <c r="V788" s="139"/>
      <c r="W788" s="139"/>
      <c r="X788" s="139"/>
      <c r="Y788" s="139"/>
      <c r="Z788" s="139"/>
      <c r="AA788" s="139"/>
      <c r="AB788" s="139"/>
      <c r="AC788" s="139"/>
      <c r="AD788" s="139"/>
      <c r="AE788" s="139"/>
      <c r="AF788" s="139"/>
      <c r="AG788" s="139"/>
      <c r="AH788" s="139"/>
      <c r="AI788" s="77"/>
      <c r="AJ788" s="78"/>
    </row>
    <row r="789" spans="1:36" ht="13">
      <c r="A789" s="79"/>
      <c r="B789" s="79"/>
      <c r="C789" s="79"/>
      <c r="D789" s="136"/>
      <c r="E789" s="80"/>
      <c r="F789" s="81"/>
      <c r="G789" s="81"/>
      <c r="H789" s="81"/>
      <c r="I789" s="81"/>
      <c r="J789" s="81"/>
      <c r="K789" s="81"/>
      <c r="L789" s="81"/>
      <c r="M789" s="81"/>
      <c r="N789" s="81"/>
      <c r="O789" s="137"/>
      <c r="P789" s="138"/>
      <c r="Q789" s="138"/>
      <c r="R789" s="138"/>
      <c r="S789" s="138"/>
      <c r="T789" s="141"/>
      <c r="U789" s="141"/>
      <c r="V789" s="139"/>
      <c r="W789" s="139"/>
      <c r="X789" s="139"/>
      <c r="Y789" s="139"/>
      <c r="Z789" s="139"/>
      <c r="AA789" s="139"/>
      <c r="AB789" s="139"/>
      <c r="AC789" s="139"/>
      <c r="AD789" s="139"/>
      <c r="AE789" s="139"/>
      <c r="AF789" s="139"/>
      <c r="AG789" s="139"/>
      <c r="AH789" s="139"/>
      <c r="AI789" s="77"/>
      <c r="AJ789" s="78"/>
    </row>
    <row r="790" spans="1:36" ht="13">
      <c r="A790" s="79"/>
      <c r="B790" s="79"/>
      <c r="C790" s="79"/>
      <c r="D790" s="136"/>
      <c r="E790" s="80"/>
      <c r="F790" s="81"/>
      <c r="G790" s="81"/>
      <c r="H790" s="81"/>
      <c r="I790" s="81"/>
      <c r="J790" s="81"/>
      <c r="K790" s="81"/>
      <c r="L790" s="81"/>
      <c r="M790" s="81"/>
      <c r="N790" s="81"/>
      <c r="O790" s="137"/>
      <c r="P790" s="138"/>
      <c r="Q790" s="138"/>
      <c r="R790" s="138"/>
      <c r="S790" s="138"/>
      <c r="T790" s="141"/>
      <c r="U790" s="141"/>
      <c r="V790" s="139"/>
      <c r="W790" s="139"/>
      <c r="X790" s="139"/>
      <c r="Y790" s="139"/>
      <c r="Z790" s="139"/>
      <c r="AA790" s="139"/>
      <c r="AB790" s="139"/>
      <c r="AC790" s="139"/>
      <c r="AD790" s="139"/>
      <c r="AE790" s="139"/>
      <c r="AF790" s="139"/>
      <c r="AG790" s="139"/>
      <c r="AH790" s="139"/>
      <c r="AI790" s="77"/>
      <c r="AJ790" s="78"/>
    </row>
    <row r="791" spans="1:36" ht="13">
      <c r="A791" s="79"/>
      <c r="B791" s="79"/>
      <c r="C791" s="79"/>
      <c r="D791" s="136"/>
      <c r="E791" s="80"/>
      <c r="F791" s="81"/>
      <c r="G791" s="81"/>
      <c r="H791" s="81"/>
      <c r="I791" s="81"/>
      <c r="J791" s="81"/>
      <c r="K791" s="81"/>
      <c r="L791" s="81"/>
      <c r="M791" s="81"/>
      <c r="N791" s="81"/>
      <c r="O791" s="137"/>
      <c r="P791" s="138"/>
      <c r="Q791" s="138"/>
      <c r="R791" s="138"/>
      <c r="S791" s="138"/>
      <c r="T791" s="141"/>
      <c r="U791" s="141"/>
      <c r="V791" s="139"/>
      <c r="W791" s="139"/>
      <c r="X791" s="139"/>
      <c r="Y791" s="139"/>
      <c r="Z791" s="139"/>
      <c r="AA791" s="139"/>
      <c r="AB791" s="139"/>
      <c r="AC791" s="139"/>
      <c r="AD791" s="139"/>
      <c r="AE791" s="139"/>
      <c r="AF791" s="139"/>
      <c r="AG791" s="139"/>
      <c r="AH791" s="139"/>
      <c r="AI791" s="77"/>
      <c r="AJ791" s="78"/>
    </row>
    <row r="792" spans="1:36" ht="13">
      <c r="A792" s="79"/>
      <c r="B792" s="79"/>
      <c r="C792" s="79"/>
      <c r="D792" s="136"/>
      <c r="E792" s="80"/>
      <c r="F792" s="81"/>
      <c r="G792" s="81"/>
      <c r="H792" s="81"/>
      <c r="I792" s="81"/>
      <c r="J792" s="81"/>
      <c r="K792" s="81"/>
      <c r="L792" s="81"/>
      <c r="M792" s="81"/>
      <c r="N792" s="81"/>
      <c r="O792" s="137"/>
      <c r="P792" s="138"/>
      <c r="Q792" s="138"/>
      <c r="R792" s="138"/>
      <c r="S792" s="138"/>
      <c r="T792" s="141"/>
      <c r="U792" s="141"/>
      <c r="V792" s="139"/>
      <c r="W792" s="139"/>
      <c r="X792" s="139"/>
      <c r="Y792" s="139"/>
      <c r="Z792" s="139"/>
      <c r="AA792" s="139"/>
      <c r="AB792" s="139"/>
      <c r="AC792" s="139"/>
      <c r="AD792" s="139"/>
      <c r="AE792" s="139"/>
      <c r="AF792" s="139"/>
      <c r="AG792" s="139"/>
      <c r="AH792" s="139"/>
      <c r="AI792" s="77"/>
      <c r="AJ792" s="78"/>
    </row>
    <row r="793" spans="1:36" ht="13">
      <c r="A793" s="79"/>
      <c r="B793" s="79"/>
      <c r="C793" s="79"/>
      <c r="D793" s="136"/>
      <c r="E793" s="80"/>
      <c r="F793" s="81"/>
      <c r="G793" s="81"/>
      <c r="H793" s="81"/>
      <c r="I793" s="81"/>
      <c r="J793" s="81"/>
      <c r="K793" s="81"/>
      <c r="L793" s="81"/>
      <c r="M793" s="81"/>
      <c r="N793" s="81"/>
      <c r="O793" s="137"/>
      <c r="P793" s="138"/>
      <c r="Q793" s="138"/>
      <c r="R793" s="138"/>
      <c r="S793" s="138"/>
      <c r="T793" s="141"/>
      <c r="U793" s="141"/>
      <c r="V793" s="139"/>
      <c r="W793" s="139"/>
      <c r="X793" s="139"/>
      <c r="Y793" s="139"/>
      <c r="Z793" s="139"/>
      <c r="AA793" s="139"/>
      <c r="AB793" s="139"/>
      <c r="AC793" s="139"/>
      <c r="AD793" s="139"/>
      <c r="AE793" s="139"/>
      <c r="AF793" s="139"/>
      <c r="AG793" s="139"/>
      <c r="AH793" s="139"/>
      <c r="AI793" s="77"/>
      <c r="AJ793" s="78"/>
    </row>
    <row r="794" spans="1:36" ht="13">
      <c r="A794" s="79"/>
      <c r="B794" s="79"/>
      <c r="C794" s="79"/>
      <c r="D794" s="136"/>
      <c r="E794" s="80"/>
      <c r="F794" s="81"/>
      <c r="G794" s="81"/>
      <c r="H794" s="81"/>
      <c r="I794" s="81"/>
      <c r="J794" s="81"/>
      <c r="K794" s="81"/>
      <c r="L794" s="81"/>
      <c r="M794" s="81"/>
      <c r="N794" s="81"/>
      <c r="O794" s="137"/>
      <c r="P794" s="138"/>
      <c r="Q794" s="138"/>
      <c r="R794" s="138"/>
      <c r="S794" s="138"/>
      <c r="T794" s="141"/>
      <c r="U794" s="141"/>
      <c r="V794" s="139"/>
      <c r="W794" s="139"/>
      <c r="X794" s="139"/>
      <c r="Y794" s="139"/>
      <c r="Z794" s="139"/>
      <c r="AA794" s="139"/>
      <c r="AB794" s="139"/>
      <c r="AC794" s="139"/>
      <c r="AD794" s="139"/>
      <c r="AE794" s="139"/>
      <c r="AF794" s="139"/>
      <c r="AG794" s="139"/>
      <c r="AH794" s="139"/>
      <c r="AI794" s="77"/>
      <c r="AJ794" s="78"/>
    </row>
    <row r="795" spans="1:36" ht="13">
      <c r="A795" s="79"/>
      <c r="B795" s="79"/>
      <c r="C795" s="79"/>
      <c r="D795" s="136"/>
      <c r="E795" s="80"/>
      <c r="F795" s="81"/>
      <c r="G795" s="81"/>
      <c r="H795" s="81"/>
      <c r="I795" s="81"/>
      <c r="J795" s="81"/>
      <c r="K795" s="81"/>
      <c r="L795" s="81"/>
      <c r="M795" s="81"/>
      <c r="N795" s="81"/>
      <c r="O795" s="137"/>
      <c r="P795" s="138"/>
      <c r="Q795" s="138"/>
      <c r="R795" s="138"/>
      <c r="S795" s="138"/>
      <c r="T795" s="141"/>
      <c r="U795" s="141"/>
      <c r="V795" s="139"/>
      <c r="W795" s="139"/>
      <c r="X795" s="139"/>
      <c r="Y795" s="139"/>
      <c r="Z795" s="139"/>
      <c r="AA795" s="139"/>
      <c r="AB795" s="139"/>
      <c r="AC795" s="139"/>
      <c r="AD795" s="139"/>
      <c r="AE795" s="139"/>
      <c r="AF795" s="139"/>
      <c r="AG795" s="139"/>
      <c r="AH795" s="139"/>
      <c r="AI795" s="77"/>
      <c r="AJ795" s="78"/>
    </row>
    <row r="796" spans="1:36" ht="13">
      <c r="A796" s="79"/>
      <c r="B796" s="79"/>
      <c r="C796" s="79"/>
      <c r="D796" s="136"/>
      <c r="E796" s="80"/>
      <c r="F796" s="81"/>
      <c r="G796" s="81"/>
      <c r="H796" s="81"/>
      <c r="I796" s="81"/>
      <c r="J796" s="81"/>
      <c r="K796" s="81"/>
      <c r="L796" s="81"/>
      <c r="M796" s="81"/>
      <c r="N796" s="81"/>
      <c r="O796" s="137"/>
      <c r="P796" s="138"/>
      <c r="Q796" s="138"/>
      <c r="R796" s="138"/>
      <c r="S796" s="138"/>
      <c r="T796" s="141"/>
      <c r="U796" s="141"/>
      <c r="V796" s="139"/>
      <c r="W796" s="139"/>
      <c r="X796" s="139"/>
      <c r="Y796" s="139"/>
      <c r="Z796" s="139"/>
      <c r="AA796" s="139"/>
      <c r="AB796" s="139"/>
      <c r="AC796" s="139"/>
      <c r="AD796" s="139"/>
      <c r="AE796" s="139"/>
      <c r="AF796" s="139"/>
      <c r="AG796" s="139"/>
      <c r="AH796" s="139"/>
      <c r="AI796" s="77"/>
      <c r="AJ796" s="78"/>
    </row>
    <row r="797" spans="1:36" ht="13">
      <c r="A797" s="79"/>
      <c r="B797" s="79"/>
      <c r="C797" s="79"/>
      <c r="D797" s="136"/>
      <c r="E797" s="80"/>
      <c r="F797" s="81"/>
      <c r="G797" s="81"/>
      <c r="H797" s="81"/>
      <c r="I797" s="81"/>
      <c r="J797" s="81"/>
      <c r="K797" s="81"/>
      <c r="L797" s="81"/>
      <c r="M797" s="81"/>
      <c r="N797" s="81"/>
      <c r="O797" s="137"/>
      <c r="P797" s="138"/>
      <c r="Q797" s="138"/>
      <c r="R797" s="138"/>
      <c r="S797" s="138"/>
      <c r="T797" s="141"/>
      <c r="U797" s="141"/>
      <c r="V797" s="139"/>
      <c r="W797" s="139"/>
      <c r="X797" s="139"/>
      <c r="Y797" s="139"/>
      <c r="Z797" s="139"/>
      <c r="AA797" s="139"/>
      <c r="AB797" s="139"/>
      <c r="AC797" s="139"/>
      <c r="AD797" s="139"/>
      <c r="AE797" s="139"/>
      <c r="AF797" s="139"/>
      <c r="AG797" s="139"/>
      <c r="AH797" s="139"/>
      <c r="AI797" s="77"/>
      <c r="AJ797" s="78"/>
    </row>
    <row r="798" spans="1:36" ht="13">
      <c r="A798" s="79"/>
      <c r="B798" s="79"/>
      <c r="C798" s="79"/>
      <c r="D798" s="136"/>
      <c r="E798" s="80"/>
      <c r="F798" s="81"/>
      <c r="G798" s="81"/>
      <c r="H798" s="81"/>
      <c r="I798" s="81"/>
      <c r="J798" s="81"/>
      <c r="K798" s="81"/>
      <c r="L798" s="81"/>
      <c r="M798" s="81"/>
      <c r="N798" s="81"/>
      <c r="O798" s="137"/>
      <c r="P798" s="138"/>
      <c r="Q798" s="138"/>
      <c r="R798" s="138"/>
      <c r="S798" s="138"/>
      <c r="T798" s="141"/>
      <c r="U798" s="141"/>
      <c r="V798" s="139"/>
      <c r="W798" s="139"/>
      <c r="X798" s="139"/>
      <c r="Y798" s="139"/>
      <c r="Z798" s="139"/>
      <c r="AA798" s="139"/>
      <c r="AB798" s="139"/>
      <c r="AC798" s="139"/>
      <c r="AD798" s="139"/>
      <c r="AE798" s="139"/>
      <c r="AF798" s="139"/>
      <c r="AG798" s="139"/>
      <c r="AH798" s="139"/>
      <c r="AI798" s="77"/>
      <c r="AJ798" s="78"/>
    </row>
    <row r="799" spans="1:36" ht="13">
      <c r="A799" s="79"/>
      <c r="B799" s="79"/>
      <c r="C799" s="79"/>
      <c r="D799" s="136"/>
      <c r="E799" s="80"/>
      <c r="F799" s="81"/>
      <c r="G799" s="81"/>
      <c r="H799" s="81"/>
      <c r="I799" s="81"/>
      <c r="J799" s="81"/>
      <c r="K799" s="81"/>
      <c r="L799" s="81"/>
      <c r="M799" s="81"/>
      <c r="N799" s="81"/>
      <c r="O799" s="137"/>
      <c r="P799" s="138"/>
      <c r="Q799" s="138"/>
      <c r="R799" s="138"/>
      <c r="S799" s="138"/>
      <c r="T799" s="141"/>
      <c r="U799" s="141"/>
      <c r="V799" s="139"/>
      <c r="W799" s="139"/>
      <c r="X799" s="139"/>
      <c r="Y799" s="139"/>
      <c r="Z799" s="139"/>
      <c r="AA799" s="139"/>
      <c r="AB799" s="139"/>
      <c r="AC799" s="139"/>
      <c r="AD799" s="139"/>
      <c r="AE799" s="139"/>
      <c r="AF799" s="139"/>
      <c r="AG799" s="139"/>
      <c r="AH799" s="139"/>
      <c r="AI799" s="77"/>
      <c r="AJ799" s="78"/>
    </row>
    <row r="800" spans="1:36" ht="13">
      <c r="A800" s="79"/>
      <c r="B800" s="79"/>
      <c r="C800" s="79"/>
      <c r="D800" s="136"/>
      <c r="E800" s="80"/>
      <c r="F800" s="81"/>
      <c r="G800" s="81"/>
      <c r="H800" s="81"/>
      <c r="I800" s="81"/>
      <c r="J800" s="81"/>
      <c r="K800" s="81"/>
      <c r="L800" s="81"/>
      <c r="M800" s="81"/>
      <c r="N800" s="81"/>
      <c r="O800" s="137"/>
      <c r="P800" s="138"/>
      <c r="Q800" s="138"/>
      <c r="R800" s="138"/>
      <c r="S800" s="138"/>
      <c r="T800" s="141"/>
      <c r="U800" s="141"/>
      <c r="V800" s="139"/>
      <c r="W800" s="139"/>
      <c r="X800" s="139"/>
      <c r="Y800" s="139"/>
      <c r="Z800" s="139"/>
      <c r="AA800" s="139"/>
      <c r="AB800" s="139"/>
      <c r="AC800" s="139"/>
      <c r="AD800" s="139"/>
      <c r="AE800" s="139"/>
      <c r="AF800" s="139"/>
      <c r="AG800" s="139"/>
      <c r="AH800" s="139"/>
      <c r="AI800" s="77"/>
      <c r="AJ800" s="78"/>
    </row>
    <row r="801" spans="1:36" ht="13">
      <c r="A801" s="79"/>
      <c r="B801" s="79"/>
      <c r="C801" s="79"/>
      <c r="D801" s="136"/>
      <c r="E801" s="80"/>
      <c r="F801" s="81"/>
      <c r="G801" s="81"/>
      <c r="H801" s="81"/>
      <c r="I801" s="81"/>
      <c r="J801" s="81"/>
      <c r="K801" s="81"/>
      <c r="L801" s="81"/>
      <c r="M801" s="81"/>
      <c r="N801" s="81"/>
      <c r="O801" s="137"/>
      <c r="P801" s="138"/>
      <c r="Q801" s="138"/>
      <c r="R801" s="138"/>
      <c r="S801" s="138"/>
      <c r="T801" s="141"/>
      <c r="U801" s="141"/>
      <c r="V801" s="139"/>
      <c r="W801" s="139"/>
      <c r="X801" s="139"/>
      <c r="Y801" s="139"/>
      <c r="Z801" s="139"/>
      <c r="AA801" s="139"/>
      <c r="AB801" s="139"/>
      <c r="AC801" s="139"/>
      <c r="AD801" s="139"/>
      <c r="AE801" s="139"/>
      <c r="AF801" s="139"/>
      <c r="AG801" s="139"/>
      <c r="AH801" s="139"/>
      <c r="AI801" s="77"/>
      <c r="AJ801" s="78"/>
    </row>
    <row r="802" spans="1:36" ht="13">
      <c r="A802" s="79"/>
      <c r="B802" s="79"/>
      <c r="C802" s="79"/>
      <c r="D802" s="136"/>
      <c r="E802" s="80"/>
      <c r="F802" s="81"/>
      <c r="G802" s="81"/>
      <c r="H802" s="81"/>
      <c r="I802" s="81"/>
      <c r="J802" s="81"/>
      <c r="K802" s="81"/>
      <c r="L802" s="81"/>
      <c r="M802" s="81"/>
      <c r="N802" s="81"/>
      <c r="O802" s="137"/>
      <c r="P802" s="138"/>
      <c r="Q802" s="138"/>
      <c r="R802" s="138"/>
      <c r="S802" s="138"/>
      <c r="T802" s="141"/>
      <c r="U802" s="141"/>
      <c r="V802" s="139"/>
      <c r="W802" s="139"/>
      <c r="X802" s="139"/>
      <c r="Y802" s="139"/>
      <c r="Z802" s="139"/>
      <c r="AA802" s="139"/>
      <c r="AB802" s="139"/>
      <c r="AC802" s="139"/>
      <c r="AD802" s="139"/>
      <c r="AE802" s="139"/>
      <c r="AF802" s="139"/>
      <c r="AG802" s="139"/>
      <c r="AH802" s="139"/>
      <c r="AI802" s="77"/>
      <c r="AJ802" s="78"/>
    </row>
    <row r="803" spans="1:36" ht="13">
      <c r="A803" s="79"/>
      <c r="B803" s="79"/>
      <c r="C803" s="79"/>
      <c r="D803" s="136"/>
      <c r="E803" s="80"/>
      <c r="F803" s="81"/>
      <c r="G803" s="81"/>
      <c r="H803" s="81"/>
      <c r="I803" s="81"/>
      <c r="J803" s="81"/>
      <c r="K803" s="81"/>
      <c r="L803" s="81"/>
      <c r="M803" s="81"/>
      <c r="N803" s="81"/>
      <c r="O803" s="137"/>
      <c r="P803" s="138"/>
      <c r="Q803" s="138"/>
      <c r="R803" s="138"/>
      <c r="S803" s="138"/>
      <c r="T803" s="141"/>
      <c r="U803" s="141"/>
      <c r="V803" s="139"/>
      <c r="W803" s="139"/>
      <c r="X803" s="139"/>
      <c r="Y803" s="139"/>
      <c r="Z803" s="139"/>
      <c r="AA803" s="139"/>
      <c r="AB803" s="139"/>
      <c r="AC803" s="139"/>
      <c r="AD803" s="139"/>
      <c r="AE803" s="139"/>
      <c r="AF803" s="139"/>
      <c r="AG803" s="139"/>
      <c r="AH803" s="139"/>
      <c r="AI803" s="77"/>
      <c r="AJ803" s="78"/>
    </row>
    <row r="804" spans="1:36" ht="13">
      <c r="A804" s="79"/>
      <c r="B804" s="79"/>
      <c r="C804" s="79"/>
      <c r="D804" s="136"/>
      <c r="E804" s="80"/>
      <c r="F804" s="81"/>
      <c r="G804" s="81"/>
      <c r="H804" s="81"/>
      <c r="I804" s="81"/>
      <c r="J804" s="81"/>
      <c r="K804" s="81"/>
      <c r="L804" s="81"/>
      <c r="M804" s="81"/>
      <c r="N804" s="81"/>
      <c r="O804" s="137"/>
      <c r="P804" s="138"/>
      <c r="Q804" s="138"/>
      <c r="R804" s="138"/>
      <c r="S804" s="138"/>
      <c r="T804" s="141"/>
      <c r="U804" s="141"/>
      <c r="V804" s="139"/>
      <c r="W804" s="139"/>
      <c r="X804" s="139"/>
      <c r="Y804" s="139"/>
      <c r="Z804" s="139"/>
      <c r="AA804" s="139"/>
      <c r="AB804" s="139"/>
      <c r="AC804" s="139"/>
      <c r="AD804" s="139"/>
      <c r="AE804" s="139"/>
      <c r="AF804" s="139"/>
      <c r="AG804" s="139"/>
      <c r="AH804" s="139"/>
      <c r="AI804" s="77"/>
      <c r="AJ804" s="78"/>
    </row>
    <row r="805" spans="1:36" ht="13">
      <c r="A805" s="79"/>
      <c r="B805" s="79"/>
      <c r="C805" s="79"/>
      <c r="D805" s="136"/>
      <c r="E805" s="80"/>
      <c r="F805" s="81"/>
      <c r="G805" s="81"/>
      <c r="H805" s="81"/>
      <c r="I805" s="81"/>
      <c r="J805" s="81"/>
      <c r="K805" s="81"/>
      <c r="L805" s="81"/>
      <c r="M805" s="81"/>
      <c r="N805" s="81"/>
      <c r="O805" s="137"/>
      <c r="P805" s="138"/>
      <c r="Q805" s="138"/>
      <c r="R805" s="138"/>
      <c r="S805" s="138"/>
      <c r="T805" s="141"/>
      <c r="U805" s="141"/>
      <c r="V805" s="139"/>
      <c r="W805" s="139"/>
      <c r="X805" s="139"/>
      <c r="Y805" s="139"/>
      <c r="Z805" s="139"/>
      <c r="AA805" s="139"/>
      <c r="AB805" s="139"/>
      <c r="AC805" s="139"/>
      <c r="AD805" s="139"/>
      <c r="AE805" s="139"/>
      <c r="AF805" s="139"/>
      <c r="AG805" s="139"/>
      <c r="AH805" s="139"/>
      <c r="AI805" s="77"/>
      <c r="AJ805" s="78"/>
    </row>
    <row r="806" spans="1:36" ht="13">
      <c r="A806" s="79"/>
      <c r="B806" s="79"/>
      <c r="C806" s="79"/>
      <c r="D806" s="136"/>
      <c r="E806" s="80"/>
      <c r="F806" s="81"/>
      <c r="G806" s="81"/>
      <c r="H806" s="81"/>
      <c r="I806" s="81"/>
      <c r="J806" s="81"/>
      <c r="K806" s="81"/>
      <c r="L806" s="81"/>
      <c r="M806" s="81"/>
      <c r="N806" s="81"/>
      <c r="O806" s="137"/>
      <c r="P806" s="138"/>
      <c r="Q806" s="138"/>
      <c r="R806" s="138"/>
      <c r="S806" s="138"/>
      <c r="T806" s="141"/>
      <c r="U806" s="141"/>
      <c r="V806" s="139"/>
      <c r="W806" s="139"/>
      <c r="X806" s="139"/>
      <c r="Y806" s="139"/>
      <c r="Z806" s="139"/>
      <c r="AA806" s="139"/>
      <c r="AB806" s="139"/>
      <c r="AC806" s="139"/>
      <c r="AD806" s="139"/>
      <c r="AE806" s="139"/>
      <c r="AF806" s="139"/>
      <c r="AG806" s="139"/>
      <c r="AH806" s="139"/>
      <c r="AI806" s="77"/>
      <c r="AJ806" s="78"/>
    </row>
    <row r="807" spans="1:36" ht="13">
      <c r="A807" s="79"/>
      <c r="B807" s="79"/>
      <c r="C807" s="79"/>
      <c r="D807" s="136"/>
      <c r="E807" s="80"/>
      <c r="F807" s="81"/>
      <c r="G807" s="81"/>
      <c r="H807" s="81"/>
      <c r="I807" s="81"/>
      <c r="J807" s="81"/>
      <c r="K807" s="81"/>
      <c r="L807" s="81"/>
      <c r="M807" s="81"/>
      <c r="N807" s="81"/>
      <c r="O807" s="137"/>
      <c r="P807" s="138"/>
      <c r="Q807" s="138"/>
      <c r="R807" s="138"/>
      <c r="S807" s="138"/>
      <c r="T807" s="141"/>
      <c r="U807" s="141"/>
      <c r="V807" s="139"/>
      <c r="W807" s="139"/>
      <c r="X807" s="139"/>
      <c r="Y807" s="139"/>
      <c r="Z807" s="139"/>
      <c r="AA807" s="139"/>
      <c r="AB807" s="139"/>
      <c r="AC807" s="139"/>
      <c r="AD807" s="139"/>
      <c r="AE807" s="139"/>
      <c r="AF807" s="139"/>
      <c r="AG807" s="139"/>
      <c r="AH807" s="139"/>
      <c r="AI807" s="77"/>
      <c r="AJ807" s="78"/>
    </row>
    <row r="808" spans="1:36" ht="13">
      <c r="A808" s="79"/>
      <c r="B808" s="79"/>
      <c r="C808" s="79"/>
      <c r="D808" s="136"/>
      <c r="E808" s="80"/>
      <c r="F808" s="81"/>
      <c r="G808" s="81"/>
      <c r="H808" s="81"/>
      <c r="I808" s="81"/>
      <c r="J808" s="81"/>
      <c r="K808" s="81"/>
      <c r="L808" s="81"/>
      <c r="M808" s="81"/>
      <c r="N808" s="81"/>
      <c r="O808" s="137"/>
      <c r="P808" s="138"/>
      <c r="Q808" s="138"/>
      <c r="R808" s="138"/>
      <c r="S808" s="138"/>
      <c r="T808" s="141"/>
      <c r="U808" s="141"/>
      <c r="V808" s="139"/>
      <c r="W808" s="139"/>
      <c r="X808" s="139"/>
      <c r="Y808" s="139"/>
      <c r="Z808" s="139"/>
      <c r="AA808" s="139"/>
      <c r="AB808" s="139"/>
      <c r="AC808" s="139"/>
      <c r="AD808" s="139"/>
      <c r="AE808" s="139"/>
      <c r="AF808" s="139"/>
      <c r="AG808" s="139"/>
      <c r="AH808" s="139"/>
      <c r="AI808" s="77"/>
      <c r="AJ808" s="78"/>
    </row>
    <row r="809" spans="1:36" ht="13">
      <c r="A809" s="79"/>
      <c r="B809" s="79"/>
      <c r="C809" s="79"/>
      <c r="D809" s="136"/>
      <c r="E809" s="80"/>
      <c r="F809" s="81"/>
      <c r="G809" s="81"/>
      <c r="H809" s="81"/>
      <c r="I809" s="81"/>
      <c r="J809" s="81"/>
      <c r="K809" s="81"/>
      <c r="L809" s="81"/>
      <c r="M809" s="81"/>
      <c r="N809" s="81"/>
      <c r="O809" s="137"/>
      <c r="P809" s="138"/>
      <c r="Q809" s="138"/>
      <c r="R809" s="138"/>
      <c r="S809" s="138"/>
      <c r="T809" s="141"/>
      <c r="U809" s="141"/>
      <c r="V809" s="139"/>
      <c r="W809" s="139"/>
      <c r="X809" s="139"/>
      <c r="Y809" s="139"/>
      <c r="Z809" s="139"/>
      <c r="AA809" s="139"/>
      <c r="AB809" s="139"/>
      <c r="AC809" s="139"/>
      <c r="AD809" s="139"/>
      <c r="AE809" s="139"/>
      <c r="AF809" s="139"/>
      <c r="AG809" s="139"/>
      <c r="AH809" s="139"/>
      <c r="AI809" s="77"/>
      <c r="AJ809" s="78"/>
    </row>
    <row r="810" spans="1:36" ht="13">
      <c r="A810" s="79"/>
      <c r="B810" s="79"/>
      <c r="C810" s="79"/>
      <c r="D810" s="136"/>
      <c r="E810" s="80"/>
      <c r="F810" s="81"/>
      <c r="G810" s="81"/>
      <c r="H810" s="81"/>
      <c r="I810" s="81"/>
      <c r="J810" s="81"/>
      <c r="K810" s="81"/>
      <c r="L810" s="81"/>
      <c r="M810" s="81"/>
      <c r="N810" s="81"/>
      <c r="O810" s="137"/>
      <c r="P810" s="138"/>
      <c r="Q810" s="138"/>
      <c r="R810" s="138"/>
      <c r="S810" s="138"/>
      <c r="T810" s="141"/>
      <c r="U810" s="141"/>
      <c r="V810" s="139"/>
      <c r="W810" s="139"/>
      <c r="X810" s="139"/>
      <c r="Y810" s="139"/>
      <c r="Z810" s="139"/>
      <c r="AA810" s="139"/>
      <c r="AB810" s="139"/>
      <c r="AC810" s="139"/>
      <c r="AD810" s="139"/>
      <c r="AE810" s="139"/>
      <c r="AF810" s="139"/>
      <c r="AG810" s="139"/>
      <c r="AH810" s="139"/>
      <c r="AI810" s="77"/>
      <c r="AJ810" s="78"/>
    </row>
    <row r="811" spans="1:36" ht="13">
      <c r="A811" s="79"/>
      <c r="B811" s="79"/>
      <c r="C811" s="79"/>
      <c r="D811" s="136"/>
      <c r="E811" s="80"/>
      <c r="F811" s="81"/>
      <c r="G811" s="81"/>
      <c r="H811" s="81"/>
      <c r="I811" s="81"/>
      <c r="J811" s="81"/>
      <c r="K811" s="81"/>
      <c r="L811" s="81"/>
      <c r="M811" s="81"/>
      <c r="N811" s="81"/>
      <c r="O811" s="137"/>
      <c r="P811" s="138"/>
      <c r="Q811" s="138"/>
      <c r="R811" s="138"/>
      <c r="S811" s="138"/>
      <c r="T811" s="141"/>
      <c r="U811" s="141"/>
      <c r="V811" s="139"/>
      <c r="W811" s="139"/>
      <c r="X811" s="139"/>
      <c r="Y811" s="139"/>
      <c r="Z811" s="139"/>
      <c r="AA811" s="139"/>
      <c r="AB811" s="139"/>
      <c r="AC811" s="139"/>
      <c r="AD811" s="139"/>
      <c r="AE811" s="139"/>
      <c r="AF811" s="139"/>
      <c r="AG811" s="139"/>
      <c r="AH811" s="139"/>
      <c r="AI811" s="77"/>
      <c r="AJ811" s="78"/>
    </row>
    <row r="812" spans="1:36" ht="13">
      <c r="A812" s="79"/>
      <c r="B812" s="79"/>
      <c r="C812" s="79"/>
      <c r="D812" s="136"/>
      <c r="E812" s="80"/>
      <c r="F812" s="81"/>
      <c r="G812" s="81"/>
      <c r="H812" s="81"/>
      <c r="I812" s="81"/>
      <c r="J812" s="81"/>
      <c r="K812" s="81"/>
      <c r="L812" s="81"/>
      <c r="M812" s="81"/>
      <c r="N812" s="81"/>
      <c r="O812" s="137"/>
      <c r="P812" s="138"/>
      <c r="Q812" s="138"/>
      <c r="R812" s="138"/>
      <c r="S812" s="138"/>
      <c r="T812" s="141"/>
      <c r="U812" s="141"/>
      <c r="V812" s="139"/>
      <c r="W812" s="139"/>
      <c r="X812" s="139"/>
      <c r="Y812" s="139"/>
      <c r="Z812" s="139"/>
      <c r="AA812" s="139"/>
      <c r="AB812" s="139"/>
      <c r="AC812" s="139"/>
      <c r="AD812" s="139"/>
      <c r="AE812" s="139"/>
      <c r="AF812" s="139"/>
      <c r="AG812" s="139"/>
      <c r="AH812" s="139"/>
      <c r="AI812" s="77"/>
      <c r="AJ812" s="78"/>
    </row>
    <row r="813" spans="1:36" ht="13">
      <c r="A813" s="79"/>
      <c r="B813" s="79"/>
      <c r="C813" s="79"/>
      <c r="D813" s="136"/>
      <c r="E813" s="80"/>
      <c r="F813" s="81"/>
      <c r="G813" s="81"/>
      <c r="H813" s="81"/>
      <c r="I813" s="81"/>
      <c r="J813" s="81"/>
      <c r="K813" s="81"/>
      <c r="L813" s="81"/>
      <c r="M813" s="81"/>
      <c r="N813" s="81"/>
      <c r="O813" s="137"/>
      <c r="P813" s="138"/>
      <c r="Q813" s="138"/>
      <c r="R813" s="138"/>
      <c r="S813" s="138"/>
      <c r="T813" s="141"/>
      <c r="U813" s="141"/>
      <c r="V813" s="139"/>
      <c r="W813" s="139"/>
      <c r="X813" s="139"/>
      <c r="Y813" s="139"/>
      <c r="Z813" s="139"/>
      <c r="AA813" s="139"/>
      <c r="AB813" s="139"/>
      <c r="AC813" s="139"/>
      <c r="AD813" s="139"/>
      <c r="AE813" s="139"/>
      <c r="AF813" s="139"/>
      <c r="AG813" s="139"/>
      <c r="AH813" s="139"/>
      <c r="AI813" s="77"/>
      <c r="AJ813" s="78"/>
    </row>
    <row r="814" spans="1:36" ht="13">
      <c r="A814" s="79"/>
      <c r="B814" s="79"/>
      <c r="C814" s="79"/>
      <c r="D814" s="136"/>
      <c r="E814" s="80"/>
      <c r="F814" s="81"/>
      <c r="G814" s="81"/>
      <c r="H814" s="81"/>
      <c r="I814" s="81"/>
      <c r="J814" s="81"/>
      <c r="K814" s="81"/>
      <c r="L814" s="81"/>
      <c r="M814" s="81"/>
      <c r="N814" s="81"/>
      <c r="O814" s="137"/>
      <c r="P814" s="138"/>
      <c r="Q814" s="138"/>
      <c r="R814" s="138"/>
      <c r="S814" s="138"/>
      <c r="T814" s="141"/>
      <c r="U814" s="141"/>
      <c r="V814" s="139"/>
      <c r="W814" s="139"/>
      <c r="X814" s="139"/>
      <c r="Y814" s="139"/>
      <c r="Z814" s="139"/>
      <c r="AA814" s="139"/>
      <c r="AB814" s="139"/>
      <c r="AC814" s="139"/>
      <c r="AD814" s="139"/>
      <c r="AE814" s="139"/>
      <c r="AF814" s="139"/>
      <c r="AG814" s="139"/>
      <c r="AH814" s="139"/>
      <c r="AI814" s="77"/>
      <c r="AJ814" s="78"/>
    </row>
    <row r="815" spans="1:36" ht="13">
      <c r="A815" s="79"/>
      <c r="B815" s="79"/>
      <c r="C815" s="79"/>
      <c r="D815" s="136"/>
      <c r="E815" s="80"/>
      <c r="F815" s="81"/>
      <c r="G815" s="81"/>
      <c r="H815" s="81"/>
      <c r="I815" s="81"/>
      <c r="J815" s="81"/>
      <c r="K815" s="81"/>
      <c r="L815" s="81"/>
      <c r="M815" s="81"/>
      <c r="N815" s="81"/>
      <c r="O815" s="137"/>
      <c r="P815" s="138"/>
      <c r="Q815" s="138"/>
      <c r="R815" s="138"/>
      <c r="S815" s="138"/>
      <c r="T815" s="141"/>
      <c r="U815" s="141"/>
      <c r="V815" s="139"/>
      <c r="W815" s="139"/>
      <c r="X815" s="139"/>
      <c r="Y815" s="139"/>
      <c r="Z815" s="139"/>
      <c r="AA815" s="139"/>
      <c r="AB815" s="139"/>
      <c r="AC815" s="139"/>
      <c r="AD815" s="139"/>
      <c r="AE815" s="139"/>
      <c r="AF815" s="139"/>
      <c r="AG815" s="139"/>
      <c r="AH815" s="139"/>
      <c r="AI815" s="77"/>
      <c r="AJ815" s="78"/>
    </row>
    <row r="816" spans="1:36" ht="13">
      <c r="A816" s="79"/>
      <c r="B816" s="79"/>
      <c r="C816" s="79"/>
      <c r="D816" s="136"/>
      <c r="E816" s="80"/>
      <c r="F816" s="81"/>
      <c r="G816" s="81"/>
      <c r="H816" s="81"/>
      <c r="I816" s="81"/>
      <c r="J816" s="81"/>
      <c r="K816" s="81"/>
      <c r="L816" s="81"/>
      <c r="M816" s="81"/>
      <c r="N816" s="81"/>
      <c r="O816" s="137"/>
      <c r="P816" s="138"/>
      <c r="Q816" s="138"/>
      <c r="R816" s="138"/>
      <c r="S816" s="138"/>
      <c r="T816" s="141"/>
      <c r="U816" s="141"/>
      <c r="V816" s="139"/>
      <c r="W816" s="139"/>
      <c r="X816" s="139"/>
      <c r="Y816" s="139"/>
      <c r="Z816" s="139"/>
      <c r="AA816" s="139"/>
      <c r="AB816" s="139"/>
      <c r="AC816" s="139"/>
      <c r="AD816" s="139"/>
      <c r="AE816" s="139"/>
      <c r="AF816" s="139"/>
      <c r="AG816" s="139"/>
      <c r="AH816" s="139"/>
      <c r="AI816" s="77"/>
      <c r="AJ816" s="78"/>
    </row>
    <row r="817" spans="1:36" ht="13">
      <c r="A817" s="79"/>
      <c r="B817" s="79"/>
      <c r="C817" s="79"/>
      <c r="D817" s="136"/>
      <c r="E817" s="80"/>
      <c r="F817" s="81"/>
      <c r="G817" s="81"/>
      <c r="H817" s="81"/>
      <c r="I817" s="81"/>
      <c r="J817" s="81"/>
      <c r="K817" s="81"/>
      <c r="L817" s="81"/>
      <c r="M817" s="81"/>
      <c r="N817" s="81"/>
      <c r="O817" s="137"/>
      <c r="P817" s="138"/>
      <c r="Q817" s="138"/>
      <c r="R817" s="138"/>
      <c r="S817" s="138"/>
      <c r="T817" s="141"/>
      <c r="U817" s="141"/>
      <c r="V817" s="139"/>
      <c r="W817" s="139"/>
      <c r="X817" s="139"/>
      <c r="Y817" s="139"/>
      <c r="Z817" s="139"/>
      <c r="AA817" s="139"/>
      <c r="AB817" s="139"/>
      <c r="AC817" s="139"/>
      <c r="AD817" s="139"/>
      <c r="AE817" s="139"/>
      <c r="AF817" s="139"/>
      <c r="AG817" s="139"/>
      <c r="AH817" s="139"/>
      <c r="AI817" s="77"/>
      <c r="AJ817" s="78"/>
    </row>
    <row r="818" spans="1:36" ht="13">
      <c r="A818" s="79"/>
      <c r="B818" s="79"/>
      <c r="C818" s="79"/>
      <c r="D818" s="136"/>
      <c r="E818" s="80"/>
      <c r="F818" s="81"/>
      <c r="G818" s="81"/>
      <c r="H818" s="81"/>
      <c r="I818" s="81"/>
      <c r="J818" s="81"/>
      <c r="K818" s="81"/>
      <c r="L818" s="81"/>
      <c r="M818" s="81"/>
      <c r="N818" s="81"/>
      <c r="O818" s="137"/>
      <c r="P818" s="138"/>
      <c r="Q818" s="138"/>
      <c r="R818" s="138"/>
      <c r="S818" s="138"/>
      <c r="T818" s="141"/>
      <c r="U818" s="141"/>
      <c r="V818" s="139"/>
      <c r="W818" s="139"/>
      <c r="X818" s="139"/>
      <c r="Y818" s="139"/>
      <c r="Z818" s="139"/>
      <c r="AA818" s="139"/>
      <c r="AB818" s="139"/>
      <c r="AC818" s="139"/>
      <c r="AD818" s="139"/>
      <c r="AE818" s="139"/>
      <c r="AF818" s="139"/>
      <c r="AG818" s="139"/>
      <c r="AH818" s="139"/>
      <c r="AI818" s="77"/>
      <c r="AJ818" s="78"/>
    </row>
    <row r="819" spans="1:36" ht="13">
      <c r="A819" s="79"/>
      <c r="B819" s="79"/>
      <c r="C819" s="79"/>
      <c r="D819" s="136"/>
      <c r="E819" s="80"/>
      <c r="F819" s="81"/>
      <c r="G819" s="81"/>
      <c r="H819" s="81"/>
      <c r="I819" s="81"/>
      <c r="J819" s="81"/>
      <c r="K819" s="81"/>
      <c r="L819" s="81"/>
      <c r="M819" s="81"/>
      <c r="N819" s="81"/>
      <c r="O819" s="137"/>
      <c r="P819" s="138"/>
      <c r="Q819" s="138"/>
      <c r="R819" s="138"/>
      <c r="S819" s="138"/>
      <c r="T819" s="141"/>
      <c r="U819" s="141"/>
      <c r="V819" s="139"/>
      <c r="W819" s="139"/>
      <c r="X819" s="139"/>
      <c r="Y819" s="139"/>
      <c r="Z819" s="139"/>
      <c r="AA819" s="139"/>
      <c r="AB819" s="139"/>
      <c r="AC819" s="139"/>
      <c r="AD819" s="139"/>
      <c r="AE819" s="139"/>
      <c r="AF819" s="139"/>
      <c r="AG819" s="139"/>
      <c r="AH819" s="139"/>
      <c r="AI819" s="77"/>
      <c r="AJ819" s="78"/>
    </row>
    <row r="820" spans="1:36" ht="13">
      <c r="A820" s="79"/>
      <c r="B820" s="79"/>
      <c r="C820" s="79"/>
      <c r="D820" s="136"/>
      <c r="E820" s="80"/>
      <c r="F820" s="81"/>
      <c r="G820" s="81"/>
      <c r="H820" s="81"/>
      <c r="I820" s="81"/>
      <c r="J820" s="81"/>
      <c r="K820" s="81"/>
      <c r="L820" s="81"/>
      <c r="M820" s="81"/>
      <c r="N820" s="81"/>
      <c r="O820" s="137"/>
      <c r="P820" s="138"/>
      <c r="Q820" s="138"/>
      <c r="R820" s="138"/>
      <c r="S820" s="138"/>
      <c r="T820" s="141"/>
      <c r="U820" s="141"/>
      <c r="V820" s="139"/>
      <c r="W820" s="139"/>
      <c r="X820" s="139"/>
      <c r="Y820" s="139"/>
      <c r="Z820" s="139"/>
      <c r="AA820" s="139"/>
      <c r="AB820" s="139"/>
      <c r="AC820" s="139"/>
      <c r="AD820" s="139"/>
      <c r="AE820" s="139"/>
      <c r="AF820" s="139"/>
      <c r="AG820" s="139"/>
      <c r="AH820" s="139"/>
      <c r="AI820" s="77"/>
      <c r="AJ820" s="78"/>
    </row>
    <row r="821" spans="1:36" ht="13">
      <c r="A821" s="79"/>
      <c r="B821" s="79"/>
      <c r="C821" s="79"/>
      <c r="D821" s="136"/>
      <c r="E821" s="80"/>
      <c r="F821" s="81"/>
      <c r="G821" s="81"/>
      <c r="H821" s="81"/>
      <c r="I821" s="81"/>
      <c r="J821" s="81"/>
      <c r="K821" s="81"/>
      <c r="L821" s="81"/>
      <c r="M821" s="81"/>
      <c r="N821" s="81"/>
      <c r="O821" s="137"/>
      <c r="P821" s="138"/>
      <c r="Q821" s="138"/>
      <c r="R821" s="138"/>
      <c r="S821" s="138"/>
      <c r="T821" s="141"/>
      <c r="U821" s="141"/>
      <c r="V821" s="139"/>
      <c r="W821" s="139"/>
      <c r="X821" s="139"/>
      <c r="Y821" s="139"/>
      <c r="Z821" s="139"/>
      <c r="AA821" s="139"/>
      <c r="AB821" s="139"/>
      <c r="AC821" s="139"/>
      <c r="AD821" s="139"/>
      <c r="AE821" s="139"/>
      <c r="AF821" s="139"/>
      <c r="AG821" s="139"/>
      <c r="AH821" s="139"/>
      <c r="AI821" s="77"/>
      <c r="AJ821" s="78"/>
    </row>
    <row r="822" spans="1:36" ht="13">
      <c r="A822" s="79"/>
      <c r="B822" s="79"/>
      <c r="C822" s="79"/>
      <c r="D822" s="136"/>
      <c r="E822" s="80"/>
      <c r="F822" s="81"/>
      <c r="G822" s="81"/>
      <c r="H822" s="81"/>
      <c r="I822" s="81"/>
      <c r="J822" s="81"/>
      <c r="K822" s="81"/>
      <c r="L822" s="81"/>
      <c r="M822" s="81"/>
      <c r="N822" s="81"/>
      <c r="O822" s="137"/>
      <c r="P822" s="138"/>
      <c r="Q822" s="138"/>
      <c r="R822" s="138"/>
      <c r="S822" s="138"/>
      <c r="T822" s="141"/>
      <c r="U822" s="141"/>
      <c r="V822" s="139"/>
      <c r="W822" s="139"/>
      <c r="X822" s="139"/>
      <c r="Y822" s="139"/>
      <c r="Z822" s="139"/>
      <c r="AA822" s="139"/>
      <c r="AB822" s="139"/>
      <c r="AC822" s="139"/>
      <c r="AD822" s="139"/>
      <c r="AE822" s="139"/>
      <c r="AF822" s="139"/>
      <c r="AG822" s="139"/>
      <c r="AH822" s="139"/>
      <c r="AI822" s="77"/>
      <c r="AJ822" s="78"/>
    </row>
    <row r="823" spans="1:36" ht="13">
      <c r="A823" s="79"/>
      <c r="B823" s="79"/>
      <c r="C823" s="79"/>
      <c r="D823" s="136"/>
      <c r="E823" s="80"/>
      <c r="F823" s="81"/>
      <c r="G823" s="81"/>
      <c r="H823" s="81"/>
      <c r="I823" s="81"/>
      <c r="J823" s="81"/>
      <c r="K823" s="81"/>
      <c r="L823" s="81"/>
      <c r="M823" s="81"/>
      <c r="N823" s="81"/>
      <c r="O823" s="137"/>
      <c r="P823" s="138"/>
      <c r="Q823" s="138"/>
      <c r="R823" s="138"/>
      <c r="S823" s="138"/>
      <c r="T823" s="141"/>
      <c r="U823" s="141"/>
      <c r="V823" s="139"/>
      <c r="W823" s="139"/>
      <c r="X823" s="139"/>
      <c r="Y823" s="139"/>
      <c r="Z823" s="139"/>
      <c r="AA823" s="139"/>
      <c r="AB823" s="139"/>
      <c r="AC823" s="139"/>
      <c r="AD823" s="139"/>
      <c r="AE823" s="139"/>
      <c r="AF823" s="139"/>
      <c r="AG823" s="139"/>
      <c r="AH823" s="139"/>
      <c r="AI823" s="77"/>
      <c r="AJ823" s="78"/>
    </row>
    <row r="824" spans="1:36" ht="13">
      <c r="A824" s="79"/>
      <c r="B824" s="79"/>
      <c r="C824" s="79"/>
      <c r="D824" s="136"/>
      <c r="E824" s="80"/>
      <c r="F824" s="81"/>
      <c r="G824" s="81"/>
      <c r="H824" s="81"/>
      <c r="I824" s="81"/>
      <c r="J824" s="81"/>
      <c r="K824" s="81"/>
      <c r="L824" s="81"/>
      <c r="M824" s="81"/>
      <c r="N824" s="81"/>
      <c r="O824" s="137"/>
      <c r="P824" s="138"/>
      <c r="Q824" s="138"/>
      <c r="R824" s="138"/>
      <c r="S824" s="138"/>
      <c r="T824" s="141"/>
      <c r="U824" s="141"/>
      <c r="V824" s="139"/>
      <c r="W824" s="139"/>
      <c r="X824" s="139"/>
      <c r="Y824" s="139"/>
      <c r="Z824" s="139"/>
      <c r="AA824" s="139"/>
      <c r="AB824" s="139"/>
      <c r="AC824" s="139"/>
      <c r="AD824" s="139"/>
      <c r="AE824" s="139"/>
      <c r="AF824" s="139"/>
      <c r="AG824" s="139"/>
      <c r="AH824" s="139"/>
      <c r="AI824" s="77"/>
      <c r="AJ824" s="78"/>
    </row>
    <row r="825" spans="1:36" ht="13">
      <c r="A825" s="79"/>
      <c r="B825" s="79"/>
      <c r="C825" s="79"/>
      <c r="D825" s="136"/>
      <c r="E825" s="80"/>
      <c r="F825" s="81"/>
      <c r="G825" s="81"/>
      <c r="H825" s="81"/>
      <c r="I825" s="81"/>
      <c r="J825" s="81"/>
      <c r="K825" s="81"/>
      <c r="L825" s="81"/>
      <c r="M825" s="81"/>
      <c r="N825" s="81"/>
      <c r="O825" s="137"/>
      <c r="P825" s="138"/>
      <c r="Q825" s="138"/>
      <c r="R825" s="138"/>
      <c r="S825" s="138"/>
      <c r="T825" s="141"/>
      <c r="U825" s="141"/>
      <c r="V825" s="139"/>
      <c r="W825" s="139"/>
      <c r="X825" s="139"/>
      <c r="Y825" s="139"/>
      <c r="Z825" s="139"/>
      <c r="AA825" s="139"/>
      <c r="AB825" s="139"/>
      <c r="AC825" s="139"/>
      <c r="AD825" s="139"/>
      <c r="AE825" s="139"/>
      <c r="AF825" s="139"/>
      <c r="AG825" s="139"/>
      <c r="AH825" s="139"/>
      <c r="AI825" s="77"/>
      <c r="AJ825" s="78"/>
    </row>
    <row r="826" spans="1:36" ht="13">
      <c r="A826" s="79"/>
      <c r="B826" s="79"/>
      <c r="C826" s="79"/>
      <c r="D826" s="136"/>
      <c r="E826" s="80"/>
      <c r="F826" s="81"/>
      <c r="G826" s="81"/>
      <c r="H826" s="81"/>
      <c r="I826" s="81"/>
      <c r="J826" s="81"/>
      <c r="K826" s="81"/>
      <c r="L826" s="81"/>
      <c r="M826" s="81"/>
      <c r="N826" s="81"/>
      <c r="O826" s="137"/>
      <c r="P826" s="138"/>
      <c r="Q826" s="138"/>
      <c r="R826" s="138"/>
      <c r="S826" s="138"/>
      <c r="T826" s="141"/>
      <c r="U826" s="141"/>
      <c r="V826" s="139"/>
      <c r="W826" s="139"/>
      <c r="X826" s="139"/>
      <c r="Y826" s="139"/>
      <c r="Z826" s="139"/>
      <c r="AA826" s="139"/>
      <c r="AB826" s="139"/>
      <c r="AC826" s="139"/>
      <c r="AD826" s="139"/>
      <c r="AE826" s="139"/>
      <c r="AF826" s="139"/>
      <c r="AG826" s="139"/>
      <c r="AH826" s="139"/>
      <c r="AI826" s="77"/>
      <c r="AJ826" s="78"/>
    </row>
    <row r="827" spans="1:36" ht="13">
      <c r="A827" s="79"/>
      <c r="B827" s="79"/>
      <c r="C827" s="79"/>
      <c r="D827" s="136"/>
      <c r="E827" s="80"/>
      <c r="F827" s="81"/>
      <c r="G827" s="81"/>
      <c r="H827" s="81"/>
      <c r="I827" s="81"/>
      <c r="J827" s="81"/>
      <c r="K827" s="81"/>
      <c r="L827" s="81"/>
      <c r="M827" s="81"/>
      <c r="N827" s="81"/>
      <c r="O827" s="137"/>
      <c r="P827" s="138"/>
      <c r="Q827" s="138"/>
      <c r="R827" s="138"/>
      <c r="S827" s="138"/>
      <c r="T827" s="141"/>
      <c r="U827" s="141"/>
      <c r="V827" s="139"/>
      <c r="W827" s="139"/>
      <c r="X827" s="139"/>
      <c r="Y827" s="139"/>
      <c r="Z827" s="139"/>
      <c r="AA827" s="139"/>
      <c r="AB827" s="139"/>
      <c r="AC827" s="139"/>
      <c r="AD827" s="139"/>
      <c r="AE827" s="139"/>
      <c r="AF827" s="139"/>
      <c r="AG827" s="139"/>
      <c r="AH827" s="139"/>
      <c r="AI827" s="77"/>
      <c r="AJ827" s="78"/>
    </row>
    <row r="828" spans="1:36" ht="13">
      <c r="A828" s="79"/>
      <c r="B828" s="79"/>
      <c r="C828" s="79"/>
      <c r="D828" s="136"/>
      <c r="E828" s="80"/>
      <c r="F828" s="81"/>
      <c r="G828" s="81"/>
      <c r="H828" s="81"/>
      <c r="I828" s="81"/>
      <c r="J828" s="81"/>
      <c r="K828" s="81"/>
      <c r="L828" s="81"/>
      <c r="M828" s="81"/>
      <c r="N828" s="81"/>
      <c r="O828" s="137"/>
      <c r="P828" s="138"/>
      <c r="Q828" s="138"/>
      <c r="R828" s="138"/>
      <c r="S828" s="138"/>
      <c r="T828" s="141"/>
      <c r="U828" s="141"/>
      <c r="V828" s="139"/>
      <c r="W828" s="139"/>
      <c r="X828" s="139"/>
      <c r="Y828" s="139"/>
      <c r="Z828" s="139"/>
      <c r="AA828" s="139"/>
      <c r="AB828" s="139"/>
      <c r="AC828" s="139"/>
      <c r="AD828" s="139"/>
      <c r="AE828" s="139"/>
      <c r="AF828" s="139"/>
      <c r="AG828" s="139"/>
      <c r="AH828" s="139"/>
      <c r="AI828" s="77"/>
      <c r="AJ828" s="78"/>
    </row>
    <row r="829" spans="1:36" ht="13">
      <c r="A829" s="79"/>
      <c r="B829" s="79"/>
      <c r="C829" s="79"/>
      <c r="D829" s="136"/>
      <c r="E829" s="80"/>
      <c r="F829" s="81"/>
      <c r="G829" s="81"/>
      <c r="H829" s="81"/>
      <c r="I829" s="81"/>
      <c r="J829" s="81"/>
      <c r="K829" s="81"/>
      <c r="L829" s="81"/>
      <c r="M829" s="81"/>
      <c r="N829" s="81"/>
      <c r="O829" s="137"/>
      <c r="P829" s="138"/>
      <c r="Q829" s="138"/>
      <c r="R829" s="138"/>
      <c r="S829" s="138"/>
      <c r="T829" s="141"/>
      <c r="U829" s="141"/>
      <c r="V829" s="139"/>
      <c r="W829" s="139"/>
      <c r="X829" s="139"/>
      <c r="Y829" s="139"/>
      <c r="Z829" s="139"/>
      <c r="AA829" s="139"/>
      <c r="AB829" s="139"/>
      <c r="AC829" s="139"/>
      <c r="AD829" s="139"/>
      <c r="AE829" s="139"/>
      <c r="AF829" s="139"/>
      <c r="AG829" s="139"/>
      <c r="AH829" s="139"/>
      <c r="AI829" s="77"/>
      <c r="AJ829" s="78"/>
    </row>
    <row r="830" spans="1:36" ht="13">
      <c r="A830" s="79"/>
      <c r="B830" s="79"/>
      <c r="C830" s="79"/>
      <c r="D830" s="136"/>
      <c r="E830" s="80"/>
      <c r="F830" s="81"/>
      <c r="G830" s="81"/>
      <c r="H830" s="81"/>
      <c r="I830" s="81"/>
      <c r="J830" s="81"/>
      <c r="K830" s="81"/>
      <c r="L830" s="81"/>
      <c r="M830" s="81"/>
      <c r="N830" s="81"/>
      <c r="O830" s="137"/>
      <c r="P830" s="138"/>
      <c r="Q830" s="138"/>
      <c r="R830" s="138"/>
      <c r="S830" s="138"/>
      <c r="T830" s="141"/>
      <c r="U830" s="141"/>
      <c r="V830" s="139"/>
      <c r="W830" s="139"/>
      <c r="X830" s="139"/>
      <c r="Y830" s="139"/>
      <c r="Z830" s="139"/>
      <c r="AA830" s="139"/>
      <c r="AB830" s="139"/>
      <c r="AC830" s="139"/>
      <c r="AD830" s="139"/>
      <c r="AE830" s="139"/>
      <c r="AF830" s="139"/>
      <c r="AG830" s="139"/>
      <c r="AH830" s="139"/>
      <c r="AI830" s="77"/>
      <c r="AJ830" s="78"/>
    </row>
    <row r="831" spans="1:36" ht="13">
      <c r="A831" s="79"/>
      <c r="B831" s="79"/>
      <c r="C831" s="79"/>
      <c r="D831" s="136"/>
      <c r="E831" s="80"/>
      <c r="F831" s="81"/>
      <c r="G831" s="81"/>
      <c r="H831" s="81"/>
      <c r="I831" s="81"/>
      <c r="J831" s="81"/>
      <c r="K831" s="81"/>
      <c r="L831" s="81"/>
      <c r="M831" s="81"/>
      <c r="N831" s="81"/>
      <c r="O831" s="137"/>
      <c r="P831" s="138"/>
      <c r="Q831" s="138"/>
      <c r="R831" s="138"/>
      <c r="S831" s="138"/>
      <c r="T831" s="141"/>
      <c r="U831" s="141"/>
      <c r="V831" s="139"/>
      <c r="W831" s="139"/>
      <c r="X831" s="139"/>
      <c r="Y831" s="139"/>
      <c r="Z831" s="139"/>
      <c r="AA831" s="139"/>
      <c r="AB831" s="139"/>
      <c r="AC831" s="139"/>
      <c r="AD831" s="139"/>
      <c r="AE831" s="139"/>
      <c r="AF831" s="139"/>
      <c r="AG831" s="139"/>
      <c r="AH831" s="139"/>
      <c r="AI831" s="77"/>
      <c r="AJ831" s="78"/>
    </row>
    <row r="832" spans="1:36" ht="13">
      <c r="A832" s="79"/>
      <c r="B832" s="79"/>
      <c r="C832" s="79"/>
      <c r="D832" s="136"/>
      <c r="E832" s="80"/>
      <c r="F832" s="81"/>
      <c r="G832" s="81"/>
      <c r="H832" s="81"/>
      <c r="I832" s="81"/>
      <c r="J832" s="81"/>
      <c r="K832" s="81"/>
      <c r="L832" s="81"/>
      <c r="M832" s="81"/>
      <c r="N832" s="81"/>
      <c r="O832" s="137"/>
      <c r="P832" s="138"/>
      <c r="Q832" s="138"/>
      <c r="R832" s="138"/>
      <c r="S832" s="138"/>
      <c r="T832" s="141"/>
      <c r="U832" s="141"/>
      <c r="V832" s="139"/>
      <c r="W832" s="139"/>
      <c r="X832" s="139"/>
      <c r="Y832" s="139"/>
      <c r="Z832" s="139"/>
      <c r="AA832" s="139"/>
      <c r="AB832" s="139"/>
      <c r="AC832" s="139"/>
      <c r="AD832" s="139"/>
      <c r="AE832" s="139"/>
      <c r="AF832" s="139"/>
      <c r="AG832" s="139"/>
      <c r="AH832" s="139"/>
      <c r="AI832" s="77"/>
      <c r="AJ832" s="78"/>
    </row>
    <row r="833" spans="1:36" ht="13">
      <c r="A833" s="79"/>
      <c r="B833" s="79"/>
      <c r="C833" s="79"/>
      <c r="D833" s="136"/>
      <c r="E833" s="80"/>
      <c r="F833" s="81"/>
      <c r="G833" s="81"/>
      <c r="H833" s="81"/>
      <c r="I833" s="81"/>
      <c r="J833" s="81"/>
      <c r="K833" s="81"/>
      <c r="L833" s="81"/>
      <c r="M833" s="81"/>
      <c r="N833" s="81"/>
      <c r="O833" s="137"/>
      <c r="P833" s="138"/>
      <c r="Q833" s="138"/>
      <c r="R833" s="138"/>
      <c r="S833" s="138"/>
      <c r="T833" s="141"/>
      <c r="U833" s="141"/>
      <c r="V833" s="139"/>
      <c r="W833" s="139"/>
      <c r="X833" s="139"/>
      <c r="Y833" s="139"/>
      <c r="Z833" s="139"/>
      <c r="AA833" s="139"/>
      <c r="AB833" s="139"/>
      <c r="AC833" s="139"/>
      <c r="AD833" s="139"/>
      <c r="AE833" s="139"/>
      <c r="AF833" s="139"/>
      <c r="AG833" s="139"/>
      <c r="AH833" s="139"/>
      <c r="AI833" s="77"/>
      <c r="AJ833" s="78"/>
    </row>
    <row r="834" spans="1:36" ht="13">
      <c r="A834" s="79"/>
      <c r="B834" s="79"/>
      <c r="C834" s="79"/>
      <c r="D834" s="136"/>
      <c r="E834" s="80"/>
      <c r="F834" s="81"/>
      <c r="G834" s="81"/>
      <c r="H834" s="81"/>
      <c r="I834" s="81"/>
      <c r="J834" s="81"/>
      <c r="K834" s="81"/>
      <c r="L834" s="81"/>
      <c r="M834" s="81"/>
      <c r="N834" s="81"/>
      <c r="O834" s="137"/>
      <c r="P834" s="138"/>
      <c r="Q834" s="138"/>
      <c r="R834" s="138"/>
      <c r="S834" s="138"/>
      <c r="T834" s="141"/>
      <c r="U834" s="141"/>
      <c r="V834" s="139"/>
      <c r="W834" s="139"/>
      <c r="X834" s="139"/>
      <c r="Y834" s="139"/>
      <c r="Z834" s="139"/>
      <c r="AA834" s="139"/>
      <c r="AB834" s="139"/>
      <c r="AC834" s="139"/>
      <c r="AD834" s="139"/>
      <c r="AE834" s="139"/>
      <c r="AF834" s="139"/>
      <c r="AG834" s="139"/>
      <c r="AH834" s="139"/>
      <c r="AI834" s="77"/>
      <c r="AJ834" s="78"/>
    </row>
    <row r="835" spans="1:36" ht="13">
      <c r="A835" s="79"/>
      <c r="B835" s="79"/>
      <c r="C835" s="79"/>
      <c r="D835" s="136"/>
      <c r="E835" s="80"/>
      <c r="F835" s="81"/>
      <c r="G835" s="81"/>
      <c r="H835" s="81"/>
      <c r="I835" s="81"/>
      <c r="J835" s="81"/>
      <c r="K835" s="81"/>
      <c r="L835" s="81"/>
      <c r="M835" s="81"/>
      <c r="N835" s="81"/>
      <c r="O835" s="137"/>
      <c r="P835" s="138"/>
      <c r="Q835" s="138"/>
      <c r="R835" s="138"/>
      <c r="S835" s="138"/>
      <c r="T835" s="141"/>
      <c r="U835" s="141"/>
      <c r="V835" s="139"/>
      <c r="W835" s="139"/>
      <c r="X835" s="139"/>
      <c r="Y835" s="139"/>
      <c r="Z835" s="139"/>
      <c r="AA835" s="139"/>
      <c r="AB835" s="139"/>
      <c r="AC835" s="139"/>
      <c r="AD835" s="139"/>
      <c r="AE835" s="139"/>
      <c r="AF835" s="139"/>
      <c r="AG835" s="139"/>
      <c r="AH835" s="139"/>
      <c r="AI835" s="77"/>
      <c r="AJ835" s="78"/>
    </row>
    <row r="836" spans="1:36" ht="13">
      <c r="A836" s="79"/>
      <c r="B836" s="79"/>
      <c r="C836" s="79"/>
      <c r="D836" s="136"/>
      <c r="E836" s="80"/>
      <c r="F836" s="81"/>
      <c r="G836" s="81"/>
      <c r="H836" s="81"/>
      <c r="I836" s="81"/>
      <c r="J836" s="81"/>
      <c r="K836" s="81"/>
      <c r="L836" s="81"/>
      <c r="M836" s="81"/>
      <c r="N836" s="81"/>
      <c r="O836" s="137"/>
      <c r="P836" s="138"/>
      <c r="Q836" s="138"/>
      <c r="R836" s="138"/>
      <c r="S836" s="138"/>
      <c r="T836" s="141"/>
      <c r="U836" s="141"/>
      <c r="V836" s="139"/>
      <c r="W836" s="139"/>
      <c r="X836" s="139"/>
      <c r="Y836" s="139"/>
      <c r="Z836" s="139"/>
      <c r="AA836" s="139"/>
      <c r="AB836" s="139"/>
      <c r="AC836" s="139"/>
      <c r="AD836" s="139"/>
      <c r="AE836" s="139"/>
      <c r="AF836" s="139"/>
      <c r="AG836" s="139"/>
      <c r="AH836" s="139"/>
      <c r="AI836" s="77"/>
      <c r="AJ836" s="78"/>
    </row>
    <row r="837" spans="1:36" ht="13">
      <c r="A837" s="79"/>
      <c r="B837" s="79"/>
      <c r="C837" s="79"/>
      <c r="D837" s="136"/>
      <c r="E837" s="80"/>
      <c r="F837" s="81"/>
      <c r="G837" s="81"/>
      <c r="H837" s="81"/>
      <c r="I837" s="81"/>
      <c r="J837" s="81"/>
      <c r="K837" s="81"/>
      <c r="L837" s="81"/>
      <c r="M837" s="81"/>
      <c r="N837" s="81"/>
      <c r="O837" s="137"/>
      <c r="P837" s="138"/>
      <c r="Q837" s="138"/>
      <c r="R837" s="138"/>
      <c r="S837" s="138"/>
      <c r="T837" s="141"/>
      <c r="U837" s="141"/>
      <c r="V837" s="139"/>
      <c r="W837" s="139"/>
      <c r="X837" s="139"/>
      <c r="Y837" s="139"/>
      <c r="Z837" s="139"/>
      <c r="AA837" s="139"/>
      <c r="AB837" s="139"/>
      <c r="AC837" s="139"/>
      <c r="AD837" s="139"/>
      <c r="AE837" s="139"/>
      <c r="AF837" s="139"/>
      <c r="AG837" s="139"/>
      <c r="AH837" s="139"/>
      <c r="AI837" s="77"/>
      <c r="AJ837" s="78"/>
    </row>
    <row r="838" spans="1:36" ht="13">
      <c r="A838" s="79"/>
      <c r="B838" s="79"/>
      <c r="C838" s="79"/>
      <c r="D838" s="136"/>
      <c r="E838" s="80"/>
      <c r="F838" s="81"/>
      <c r="G838" s="81"/>
      <c r="H838" s="81"/>
      <c r="I838" s="81"/>
      <c r="J838" s="81"/>
      <c r="K838" s="81"/>
      <c r="L838" s="81"/>
      <c r="M838" s="81"/>
      <c r="N838" s="81"/>
      <c r="O838" s="137"/>
      <c r="P838" s="138"/>
      <c r="Q838" s="138"/>
      <c r="R838" s="138"/>
      <c r="S838" s="138"/>
      <c r="T838" s="141"/>
      <c r="U838" s="141"/>
      <c r="V838" s="139"/>
      <c r="W838" s="139"/>
      <c r="X838" s="139"/>
      <c r="Y838" s="139"/>
      <c r="Z838" s="139"/>
      <c r="AA838" s="139"/>
      <c r="AB838" s="139"/>
      <c r="AC838" s="139"/>
      <c r="AD838" s="139"/>
      <c r="AE838" s="139"/>
      <c r="AF838" s="139"/>
      <c r="AG838" s="139"/>
      <c r="AH838" s="139"/>
      <c r="AI838" s="77"/>
      <c r="AJ838" s="78"/>
    </row>
    <row r="839" spans="1:36" ht="13">
      <c r="A839" s="79"/>
      <c r="B839" s="79"/>
      <c r="C839" s="79"/>
      <c r="D839" s="136"/>
      <c r="E839" s="80"/>
      <c r="F839" s="81"/>
      <c r="G839" s="81"/>
      <c r="H839" s="81"/>
      <c r="I839" s="81"/>
      <c r="J839" s="81"/>
      <c r="K839" s="81"/>
      <c r="L839" s="81"/>
      <c r="M839" s="81"/>
      <c r="N839" s="81"/>
      <c r="O839" s="137"/>
      <c r="P839" s="138"/>
      <c r="Q839" s="138"/>
      <c r="R839" s="138"/>
      <c r="S839" s="138"/>
      <c r="T839" s="141"/>
      <c r="U839" s="141"/>
      <c r="V839" s="139"/>
      <c r="W839" s="139"/>
      <c r="X839" s="139"/>
      <c r="Y839" s="139"/>
      <c r="Z839" s="139"/>
      <c r="AA839" s="139"/>
      <c r="AB839" s="139"/>
      <c r="AC839" s="139"/>
      <c r="AD839" s="139"/>
      <c r="AE839" s="139"/>
      <c r="AF839" s="139"/>
      <c r="AG839" s="139"/>
      <c r="AH839" s="139"/>
      <c r="AI839" s="77"/>
      <c r="AJ839" s="78"/>
    </row>
    <row r="840" spans="1:36" ht="13">
      <c r="A840" s="79"/>
      <c r="B840" s="79"/>
      <c r="C840" s="79"/>
      <c r="D840" s="136"/>
      <c r="E840" s="80"/>
      <c r="F840" s="81"/>
      <c r="G840" s="81"/>
      <c r="H840" s="81"/>
      <c r="I840" s="81"/>
      <c r="J840" s="81"/>
      <c r="K840" s="81"/>
      <c r="L840" s="81"/>
      <c r="M840" s="81"/>
      <c r="N840" s="81"/>
      <c r="O840" s="137"/>
      <c r="P840" s="138"/>
      <c r="Q840" s="138"/>
      <c r="R840" s="138"/>
      <c r="S840" s="138"/>
      <c r="T840" s="141"/>
      <c r="U840" s="141"/>
      <c r="V840" s="139"/>
      <c r="W840" s="139"/>
      <c r="X840" s="139"/>
      <c r="Y840" s="139"/>
      <c r="Z840" s="139"/>
      <c r="AA840" s="139"/>
      <c r="AB840" s="139"/>
      <c r="AC840" s="139"/>
      <c r="AD840" s="139"/>
      <c r="AE840" s="139"/>
      <c r="AF840" s="139"/>
      <c r="AG840" s="139"/>
      <c r="AH840" s="139"/>
      <c r="AI840" s="77"/>
      <c r="AJ840" s="78"/>
    </row>
    <row r="841" spans="1:36" ht="13">
      <c r="A841" s="79"/>
      <c r="B841" s="79"/>
      <c r="C841" s="79"/>
      <c r="D841" s="136"/>
      <c r="E841" s="80"/>
      <c r="F841" s="81"/>
      <c r="G841" s="81"/>
      <c r="H841" s="81"/>
      <c r="I841" s="81"/>
      <c r="J841" s="81"/>
      <c r="K841" s="81"/>
      <c r="L841" s="81"/>
      <c r="M841" s="81"/>
      <c r="N841" s="81"/>
      <c r="O841" s="137"/>
      <c r="P841" s="138"/>
      <c r="Q841" s="138"/>
      <c r="R841" s="138"/>
      <c r="S841" s="138"/>
      <c r="T841" s="141"/>
      <c r="U841" s="141"/>
      <c r="V841" s="139"/>
      <c r="W841" s="139"/>
      <c r="X841" s="139"/>
      <c r="Y841" s="139"/>
      <c r="Z841" s="139"/>
      <c r="AA841" s="139"/>
      <c r="AB841" s="139"/>
      <c r="AC841" s="139"/>
      <c r="AD841" s="139"/>
      <c r="AE841" s="139"/>
      <c r="AF841" s="139"/>
      <c r="AG841" s="139"/>
      <c r="AH841" s="139"/>
      <c r="AI841" s="77"/>
      <c r="AJ841" s="78"/>
    </row>
    <row r="842" spans="1:36" ht="13">
      <c r="A842" s="79"/>
      <c r="B842" s="79"/>
      <c r="C842" s="79"/>
      <c r="D842" s="136"/>
      <c r="E842" s="80"/>
      <c r="F842" s="81"/>
      <c r="G842" s="81"/>
      <c r="H842" s="81"/>
      <c r="I842" s="81"/>
      <c r="J842" s="81"/>
      <c r="K842" s="81"/>
      <c r="L842" s="81"/>
      <c r="M842" s="81"/>
      <c r="N842" s="81"/>
      <c r="O842" s="137"/>
      <c r="P842" s="138"/>
      <c r="Q842" s="138"/>
      <c r="R842" s="138"/>
      <c r="S842" s="138"/>
      <c r="T842" s="141"/>
      <c r="U842" s="141"/>
      <c r="V842" s="139"/>
      <c r="W842" s="139"/>
      <c r="X842" s="139"/>
      <c r="Y842" s="139"/>
      <c r="Z842" s="139"/>
      <c r="AA842" s="139"/>
      <c r="AB842" s="139"/>
      <c r="AC842" s="139"/>
      <c r="AD842" s="139"/>
      <c r="AE842" s="139"/>
      <c r="AF842" s="139"/>
      <c r="AG842" s="139"/>
      <c r="AH842" s="139"/>
      <c r="AI842" s="77"/>
      <c r="AJ842" s="78"/>
    </row>
    <row r="843" spans="1:36" ht="13">
      <c r="A843" s="79"/>
      <c r="B843" s="79"/>
      <c r="C843" s="79"/>
      <c r="D843" s="136"/>
      <c r="E843" s="80"/>
      <c r="F843" s="81"/>
      <c r="G843" s="81"/>
      <c r="H843" s="81"/>
      <c r="I843" s="81"/>
      <c r="J843" s="81"/>
      <c r="K843" s="81"/>
      <c r="L843" s="81"/>
      <c r="M843" s="81"/>
      <c r="N843" s="81"/>
      <c r="O843" s="137"/>
      <c r="P843" s="138"/>
      <c r="Q843" s="138"/>
      <c r="R843" s="138"/>
      <c r="S843" s="138"/>
      <c r="T843" s="141"/>
      <c r="U843" s="141"/>
      <c r="V843" s="139"/>
      <c r="W843" s="139"/>
      <c r="X843" s="139"/>
      <c r="Y843" s="139"/>
      <c r="Z843" s="139"/>
      <c r="AA843" s="139"/>
      <c r="AB843" s="139"/>
      <c r="AC843" s="139"/>
      <c r="AD843" s="139"/>
      <c r="AE843" s="139"/>
      <c r="AF843" s="139"/>
      <c r="AG843" s="139"/>
      <c r="AH843" s="139"/>
      <c r="AI843" s="77"/>
      <c r="AJ843" s="78"/>
    </row>
    <row r="844" spans="1:36" ht="13">
      <c r="A844" s="79"/>
      <c r="B844" s="79"/>
      <c r="C844" s="79"/>
      <c r="D844" s="136"/>
      <c r="E844" s="80"/>
      <c r="F844" s="81"/>
      <c r="G844" s="81"/>
      <c r="H844" s="81"/>
      <c r="I844" s="81"/>
      <c r="J844" s="81"/>
      <c r="K844" s="81"/>
      <c r="L844" s="81"/>
      <c r="M844" s="81"/>
      <c r="N844" s="81"/>
      <c r="O844" s="137"/>
      <c r="P844" s="138"/>
      <c r="Q844" s="138"/>
      <c r="R844" s="138"/>
      <c r="S844" s="138"/>
      <c r="T844" s="141"/>
      <c r="U844" s="141"/>
      <c r="V844" s="139"/>
      <c r="W844" s="139"/>
      <c r="X844" s="139"/>
      <c r="Y844" s="139"/>
      <c r="Z844" s="139"/>
      <c r="AA844" s="139"/>
      <c r="AB844" s="139"/>
      <c r="AC844" s="139"/>
      <c r="AD844" s="139"/>
      <c r="AE844" s="139"/>
      <c r="AF844" s="139"/>
      <c r="AG844" s="139"/>
      <c r="AH844" s="139"/>
      <c r="AI844" s="77"/>
      <c r="AJ844" s="78"/>
    </row>
    <row r="845" spans="1:36" ht="13">
      <c r="A845" s="79"/>
      <c r="B845" s="79"/>
      <c r="C845" s="79"/>
      <c r="D845" s="136"/>
      <c r="E845" s="80"/>
      <c r="F845" s="81"/>
      <c r="G845" s="81"/>
      <c r="H845" s="81"/>
      <c r="I845" s="81"/>
      <c r="J845" s="81"/>
      <c r="K845" s="81"/>
      <c r="L845" s="81"/>
      <c r="M845" s="81"/>
      <c r="N845" s="81"/>
      <c r="O845" s="137"/>
      <c r="P845" s="138"/>
      <c r="Q845" s="138"/>
      <c r="R845" s="138"/>
      <c r="S845" s="138"/>
      <c r="T845" s="141"/>
      <c r="U845" s="141"/>
      <c r="V845" s="139"/>
      <c r="W845" s="139"/>
      <c r="X845" s="139"/>
      <c r="Y845" s="139"/>
      <c r="Z845" s="139"/>
      <c r="AA845" s="139"/>
      <c r="AB845" s="139"/>
      <c r="AC845" s="139"/>
      <c r="AD845" s="139"/>
      <c r="AE845" s="139"/>
      <c r="AF845" s="139"/>
      <c r="AG845" s="139"/>
      <c r="AH845" s="139"/>
      <c r="AI845" s="77"/>
      <c r="AJ845" s="78"/>
    </row>
    <row r="846" spans="1:36" ht="13">
      <c r="A846" s="79"/>
      <c r="B846" s="79"/>
      <c r="C846" s="79"/>
      <c r="D846" s="136"/>
      <c r="E846" s="80"/>
      <c r="F846" s="81"/>
      <c r="G846" s="81"/>
      <c r="H846" s="81"/>
      <c r="I846" s="81"/>
      <c r="J846" s="81"/>
      <c r="K846" s="81"/>
      <c r="L846" s="81"/>
      <c r="M846" s="81"/>
      <c r="N846" s="81"/>
      <c r="O846" s="137"/>
      <c r="P846" s="138"/>
      <c r="Q846" s="138"/>
      <c r="R846" s="138"/>
      <c r="S846" s="138"/>
      <c r="T846" s="141"/>
      <c r="U846" s="141"/>
      <c r="V846" s="139"/>
      <c r="W846" s="139"/>
      <c r="X846" s="139"/>
      <c r="Y846" s="139"/>
      <c r="Z846" s="139"/>
      <c r="AA846" s="139"/>
      <c r="AB846" s="139"/>
      <c r="AC846" s="139"/>
      <c r="AD846" s="139"/>
      <c r="AE846" s="139"/>
      <c r="AF846" s="139"/>
      <c r="AG846" s="139"/>
      <c r="AH846" s="139"/>
      <c r="AI846" s="77"/>
      <c r="AJ846" s="78"/>
    </row>
    <row r="847" spans="1:36" ht="13">
      <c r="A847" s="79"/>
      <c r="B847" s="79"/>
      <c r="C847" s="79"/>
      <c r="D847" s="136"/>
      <c r="E847" s="80"/>
      <c r="F847" s="81"/>
      <c r="G847" s="81"/>
      <c r="H847" s="81"/>
      <c r="I847" s="81"/>
      <c r="J847" s="81"/>
      <c r="K847" s="81"/>
      <c r="L847" s="81"/>
      <c r="M847" s="81"/>
      <c r="N847" s="81"/>
      <c r="O847" s="137"/>
      <c r="P847" s="138"/>
      <c r="Q847" s="138"/>
      <c r="R847" s="138"/>
      <c r="S847" s="138"/>
      <c r="T847" s="141"/>
      <c r="U847" s="141"/>
      <c r="V847" s="139"/>
      <c r="W847" s="139"/>
      <c r="X847" s="139"/>
      <c r="Y847" s="139"/>
      <c r="Z847" s="139"/>
      <c r="AA847" s="139"/>
      <c r="AB847" s="139"/>
      <c r="AC847" s="139"/>
      <c r="AD847" s="139"/>
      <c r="AE847" s="139"/>
      <c r="AF847" s="139"/>
      <c r="AG847" s="139"/>
      <c r="AH847" s="139"/>
      <c r="AI847" s="77"/>
      <c r="AJ847" s="78"/>
    </row>
    <row r="848" spans="1:36" ht="13">
      <c r="A848" s="79"/>
      <c r="B848" s="79"/>
      <c r="C848" s="79"/>
      <c r="D848" s="136"/>
      <c r="E848" s="80"/>
      <c r="F848" s="81"/>
      <c r="G848" s="81"/>
      <c r="H848" s="81"/>
      <c r="I848" s="81"/>
      <c r="J848" s="81"/>
      <c r="K848" s="81"/>
      <c r="L848" s="81"/>
      <c r="M848" s="81"/>
      <c r="N848" s="81"/>
      <c r="O848" s="137"/>
      <c r="P848" s="138"/>
      <c r="Q848" s="138"/>
      <c r="R848" s="138"/>
      <c r="S848" s="138"/>
      <c r="T848" s="141"/>
      <c r="U848" s="141"/>
      <c r="V848" s="139"/>
      <c r="W848" s="139"/>
      <c r="X848" s="139"/>
      <c r="Y848" s="139"/>
      <c r="Z848" s="139"/>
      <c r="AA848" s="139"/>
      <c r="AB848" s="139"/>
      <c r="AC848" s="139"/>
      <c r="AD848" s="139"/>
      <c r="AE848" s="139"/>
      <c r="AF848" s="139"/>
      <c r="AG848" s="139"/>
      <c r="AH848" s="139"/>
      <c r="AI848" s="77"/>
      <c r="AJ848" s="78"/>
    </row>
    <row r="849" spans="1:36" ht="13">
      <c r="A849" s="79"/>
      <c r="B849" s="79"/>
      <c r="C849" s="79"/>
      <c r="D849" s="136"/>
      <c r="E849" s="80"/>
      <c r="F849" s="81"/>
      <c r="G849" s="81"/>
      <c r="H849" s="81"/>
      <c r="I849" s="81"/>
      <c r="J849" s="81"/>
      <c r="K849" s="81"/>
      <c r="L849" s="81"/>
      <c r="M849" s="81"/>
      <c r="N849" s="81"/>
      <c r="O849" s="137"/>
      <c r="P849" s="138"/>
      <c r="Q849" s="138"/>
      <c r="R849" s="138"/>
      <c r="S849" s="138"/>
      <c r="T849" s="141"/>
      <c r="U849" s="141"/>
      <c r="V849" s="139"/>
      <c r="W849" s="139"/>
      <c r="X849" s="139"/>
      <c r="Y849" s="139"/>
      <c r="Z849" s="139"/>
      <c r="AA849" s="139"/>
      <c r="AB849" s="139"/>
      <c r="AC849" s="139"/>
      <c r="AD849" s="139"/>
      <c r="AE849" s="139"/>
      <c r="AF849" s="139"/>
      <c r="AG849" s="139"/>
      <c r="AH849" s="139"/>
      <c r="AI849" s="77"/>
      <c r="AJ849" s="78"/>
    </row>
    <row r="850" spans="1:36" ht="13">
      <c r="A850" s="79"/>
      <c r="B850" s="79"/>
      <c r="C850" s="79"/>
      <c r="D850" s="136"/>
      <c r="E850" s="80"/>
      <c r="F850" s="81"/>
      <c r="G850" s="81"/>
      <c r="H850" s="81"/>
      <c r="I850" s="81"/>
      <c r="J850" s="81"/>
      <c r="K850" s="81"/>
      <c r="L850" s="81"/>
      <c r="M850" s="81"/>
      <c r="N850" s="81"/>
      <c r="O850" s="137"/>
      <c r="P850" s="138"/>
      <c r="Q850" s="138"/>
      <c r="R850" s="138"/>
      <c r="S850" s="138"/>
      <c r="T850" s="141"/>
      <c r="U850" s="141"/>
      <c r="V850" s="139"/>
      <c r="W850" s="139"/>
      <c r="X850" s="139"/>
      <c r="Y850" s="139"/>
      <c r="Z850" s="139"/>
      <c r="AA850" s="139"/>
      <c r="AB850" s="139"/>
      <c r="AC850" s="139"/>
      <c r="AD850" s="139"/>
      <c r="AE850" s="139"/>
      <c r="AF850" s="139"/>
      <c r="AG850" s="139"/>
      <c r="AH850" s="139"/>
      <c r="AI850" s="77"/>
      <c r="AJ850" s="78"/>
    </row>
    <row r="851" spans="1:36" ht="13">
      <c r="A851" s="79"/>
      <c r="B851" s="79"/>
      <c r="C851" s="79"/>
      <c r="D851" s="136"/>
      <c r="E851" s="80"/>
      <c r="F851" s="81"/>
      <c r="G851" s="81"/>
      <c r="H851" s="81"/>
      <c r="I851" s="81"/>
      <c r="J851" s="81"/>
      <c r="K851" s="81"/>
      <c r="L851" s="81"/>
      <c r="M851" s="81"/>
      <c r="N851" s="81"/>
      <c r="O851" s="137"/>
      <c r="P851" s="138"/>
      <c r="Q851" s="138"/>
      <c r="R851" s="138"/>
      <c r="S851" s="138"/>
      <c r="T851" s="141"/>
      <c r="U851" s="141"/>
      <c r="V851" s="139"/>
      <c r="W851" s="139"/>
      <c r="X851" s="139"/>
      <c r="Y851" s="139"/>
      <c r="Z851" s="139"/>
      <c r="AA851" s="139"/>
      <c r="AB851" s="139"/>
      <c r="AC851" s="139"/>
      <c r="AD851" s="139"/>
      <c r="AE851" s="139"/>
      <c r="AF851" s="139"/>
      <c r="AG851" s="139"/>
      <c r="AH851" s="139"/>
      <c r="AI851" s="77"/>
      <c r="AJ851" s="78"/>
    </row>
    <row r="852" spans="1:36" ht="13">
      <c r="A852" s="79"/>
      <c r="B852" s="79"/>
      <c r="C852" s="79"/>
      <c r="D852" s="136"/>
      <c r="E852" s="80"/>
      <c r="F852" s="81"/>
      <c r="G852" s="81"/>
      <c r="H852" s="81"/>
      <c r="I852" s="81"/>
      <c r="J852" s="81"/>
      <c r="K852" s="81"/>
      <c r="L852" s="81"/>
      <c r="M852" s="81"/>
      <c r="N852" s="81"/>
      <c r="O852" s="137"/>
      <c r="P852" s="138"/>
      <c r="Q852" s="138"/>
      <c r="R852" s="138"/>
      <c r="S852" s="138"/>
      <c r="T852" s="141"/>
      <c r="U852" s="141"/>
      <c r="V852" s="139"/>
      <c r="W852" s="139"/>
      <c r="X852" s="139"/>
      <c r="Y852" s="139"/>
      <c r="Z852" s="139"/>
      <c r="AA852" s="139"/>
      <c r="AB852" s="139"/>
      <c r="AC852" s="139"/>
      <c r="AD852" s="139"/>
      <c r="AE852" s="139"/>
      <c r="AF852" s="139"/>
      <c r="AG852" s="139"/>
      <c r="AH852" s="139"/>
      <c r="AI852" s="77"/>
      <c r="AJ852" s="78"/>
    </row>
    <row r="853" spans="1:36" ht="13">
      <c r="A853" s="79"/>
      <c r="B853" s="79"/>
      <c r="C853" s="79"/>
      <c r="D853" s="136"/>
      <c r="E853" s="80"/>
      <c r="F853" s="81"/>
      <c r="G853" s="81"/>
      <c r="H853" s="81"/>
      <c r="I853" s="81"/>
      <c r="J853" s="81"/>
      <c r="K853" s="81"/>
      <c r="L853" s="81"/>
      <c r="M853" s="81"/>
      <c r="N853" s="81"/>
      <c r="O853" s="137"/>
      <c r="P853" s="138"/>
      <c r="Q853" s="138"/>
      <c r="R853" s="138"/>
      <c r="S853" s="138"/>
      <c r="T853" s="141"/>
      <c r="U853" s="141"/>
      <c r="V853" s="139"/>
      <c r="W853" s="139"/>
      <c r="X853" s="139"/>
      <c r="Y853" s="139"/>
      <c r="Z853" s="139"/>
      <c r="AA853" s="139"/>
      <c r="AB853" s="139"/>
      <c r="AC853" s="139"/>
      <c r="AD853" s="139"/>
      <c r="AE853" s="139"/>
      <c r="AF853" s="139"/>
      <c r="AG853" s="139"/>
      <c r="AH853" s="139"/>
      <c r="AI853" s="77"/>
      <c r="AJ853" s="78"/>
    </row>
    <row r="854" spans="1:36" ht="13">
      <c r="A854" s="79"/>
      <c r="B854" s="79"/>
      <c r="C854" s="79"/>
      <c r="D854" s="136"/>
      <c r="E854" s="80"/>
      <c r="F854" s="81"/>
      <c r="G854" s="81"/>
      <c r="H854" s="81"/>
      <c r="I854" s="81"/>
      <c r="J854" s="81"/>
      <c r="K854" s="81"/>
      <c r="L854" s="81"/>
      <c r="M854" s="81"/>
      <c r="N854" s="81"/>
      <c r="O854" s="137"/>
      <c r="P854" s="138"/>
      <c r="Q854" s="138"/>
      <c r="R854" s="138"/>
      <c r="S854" s="138"/>
      <c r="T854" s="141"/>
      <c r="U854" s="141"/>
      <c r="V854" s="139"/>
      <c r="W854" s="139"/>
      <c r="X854" s="139"/>
      <c r="Y854" s="139"/>
      <c r="Z854" s="139"/>
      <c r="AA854" s="139"/>
      <c r="AB854" s="139"/>
      <c r="AC854" s="139"/>
      <c r="AD854" s="139"/>
      <c r="AE854" s="139"/>
      <c r="AF854" s="139"/>
      <c r="AG854" s="139"/>
      <c r="AH854" s="139"/>
      <c r="AI854" s="77"/>
      <c r="AJ854" s="78"/>
    </row>
    <row r="855" spans="1:36" ht="13">
      <c r="A855" s="79"/>
      <c r="B855" s="79"/>
      <c r="C855" s="79"/>
      <c r="D855" s="136"/>
      <c r="E855" s="80"/>
      <c r="F855" s="81"/>
      <c r="G855" s="81"/>
      <c r="H855" s="81"/>
      <c r="I855" s="81"/>
      <c r="J855" s="81"/>
      <c r="K855" s="81"/>
      <c r="L855" s="81"/>
      <c r="M855" s="81"/>
      <c r="N855" s="81"/>
      <c r="O855" s="137"/>
      <c r="P855" s="138"/>
      <c r="Q855" s="138"/>
      <c r="R855" s="138"/>
      <c r="S855" s="138"/>
      <c r="T855" s="141"/>
      <c r="U855" s="141"/>
      <c r="V855" s="139"/>
      <c r="W855" s="139"/>
      <c r="X855" s="139"/>
      <c r="Y855" s="139"/>
      <c r="Z855" s="139"/>
      <c r="AA855" s="139"/>
      <c r="AB855" s="139"/>
      <c r="AC855" s="139"/>
      <c r="AD855" s="139"/>
      <c r="AE855" s="139"/>
      <c r="AF855" s="139"/>
      <c r="AG855" s="139"/>
      <c r="AH855" s="139"/>
      <c r="AI855" s="77"/>
      <c r="AJ855" s="78"/>
    </row>
    <row r="856" spans="1:36" ht="13">
      <c r="A856" s="79"/>
      <c r="B856" s="79"/>
      <c r="C856" s="79"/>
      <c r="D856" s="136"/>
      <c r="E856" s="80"/>
      <c r="F856" s="81"/>
      <c r="G856" s="81"/>
      <c r="H856" s="81"/>
      <c r="I856" s="81"/>
      <c r="J856" s="81"/>
      <c r="K856" s="81"/>
      <c r="L856" s="81"/>
      <c r="M856" s="81"/>
      <c r="N856" s="81"/>
      <c r="O856" s="137"/>
      <c r="P856" s="138"/>
      <c r="Q856" s="138"/>
      <c r="R856" s="138"/>
      <c r="S856" s="138"/>
      <c r="T856" s="141"/>
      <c r="U856" s="141"/>
      <c r="V856" s="139"/>
      <c r="W856" s="139"/>
      <c r="X856" s="139"/>
      <c r="Y856" s="139"/>
      <c r="Z856" s="139"/>
      <c r="AA856" s="139"/>
      <c r="AB856" s="139"/>
      <c r="AC856" s="139"/>
      <c r="AD856" s="139"/>
      <c r="AE856" s="139"/>
      <c r="AF856" s="139"/>
      <c r="AG856" s="139"/>
      <c r="AH856" s="139"/>
      <c r="AI856" s="77"/>
      <c r="AJ856" s="78"/>
    </row>
    <row r="857" spans="1:36" ht="13">
      <c r="A857" s="79"/>
      <c r="B857" s="79"/>
      <c r="C857" s="79"/>
      <c r="D857" s="136"/>
      <c r="E857" s="80"/>
      <c r="F857" s="81"/>
      <c r="G857" s="81"/>
      <c r="H857" s="81"/>
      <c r="I857" s="81"/>
      <c r="J857" s="81"/>
      <c r="K857" s="81"/>
      <c r="L857" s="81"/>
      <c r="M857" s="81"/>
      <c r="N857" s="81"/>
      <c r="O857" s="137"/>
      <c r="P857" s="138"/>
      <c r="Q857" s="138"/>
      <c r="R857" s="138"/>
      <c r="S857" s="138"/>
      <c r="T857" s="141"/>
      <c r="U857" s="141"/>
      <c r="V857" s="139"/>
      <c r="W857" s="139"/>
      <c r="X857" s="139"/>
      <c r="Y857" s="139"/>
      <c r="Z857" s="139"/>
      <c r="AA857" s="139"/>
      <c r="AB857" s="139"/>
      <c r="AC857" s="139"/>
      <c r="AD857" s="139"/>
      <c r="AE857" s="139"/>
      <c r="AF857" s="139"/>
      <c r="AG857" s="139"/>
      <c r="AH857" s="139"/>
      <c r="AI857" s="77"/>
      <c r="AJ857" s="78"/>
    </row>
    <row r="858" spans="1:36" ht="13">
      <c r="A858" s="79"/>
      <c r="B858" s="79"/>
      <c r="C858" s="79"/>
      <c r="D858" s="136"/>
      <c r="E858" s="80"/>
      <c r="F858" s="81"/>
      <c r="G858" s="81"/>
      <c r="H858" s="81"/>
      <c r="I858" s="81"/>
      <c r="J858" s="81"/>
      <c r="K858" s="81"/>
      <c r="L858" s="81"/>
      <c r="M858" s="81"/>
      <c r="N858" s="81"/>
      <c r="O858" s="137"/>
      <c r="P858" s="138"/>
      <c r="Q858" s="138"/>
      <c r="R858" s="138"/>
      <c r="S858" s="138"/>
      <c r="T858" s="141"/>
      <c r="U858" s="141"/>
      <c r="V858" s="139"/>
      <c r="W858" s="139"/>
      <c r="X858" s="139"/>
      <c r="Y858" s="139"/>
      <c r="Z858" s="139"/>
      <c r="AA858" s="139"/>
      <c r="AB858" s="139"/>
      <c r="AC858" s="139"/>
      <c r="AD858" s="139"/>
      <c r="AE858" s="139"/>
      <c r="AF858" s="139"/>
      <c r="AG858" s="139"/>
      <c r="AH858" s="139"/>
      <c r="AI858" s="77"/>
      <c r="AJ858" s="78"/>
    </row>
    <row r="859" spans="1:36" ht="13">
      <c r="A859" s="79"/>
      <c r="B859" s="79"/>
      <c r="C859" s="79"/>
      <c r="D859" s="136"/>
      <c r="E859" s="80"/>
      <c r="F859" s="81"/>
      <c r="G859" s="81"/>
      <c r="H859" s="81"/>
      <c r="I859" s="81"/>
      <c r="J859" s="81"/>
      <c r="K859" s="81"/>
      <c r="L859" s="81"/>
      <c r="M859" s="81"/>
      <c r="N859" s="81"/>
      <c r="O859" s="137"/>
      <c r="P859" s="138"/>
      <c r="Q859" s="138"/>
      <c r="R859" s="138"/>
      <c r="S859" s="138"/>
      <c r="T859" s="141"/>
      <c r="U859" s="141"/>
      <c r="V859" s="139"/>
      <c r="W859" s="139"/>
      <c r="X859" s="139"/>
      <c r="Y859" s="139"/>
      <c r="Z859" s="139"/>
      <c r="AA859" s="139"/>
      <c r="AB859" s="139"/>
      <c r="AC859" s="139"/>
      <c r="AD859" s="139"/>
      <c r="AE859" s="139"/>
      <c r="AF859" s="139"/>
      <c r="AG859" s="139"/>
      <c r="AH859" s="139"/>
      <c r="AI859" s="77"/>
      <c r="AJ859" s="78"/>
    </row>
    <row r="860" spans="1:36" ht="13">
      <c r="A860" s="79"/>
      <c r="B860" s="79"/>
      <c r="C860" s="79"/>
      <c r="D860" s="136"/>
      <c r="E860" s="80"/>
      <c r="F860" s="81"/>
      <c r="G860" s="81"/>
      <c r="H860" s="81"/>
      <c r="I860" s="81"/>
      <c r="J860" s="81"/>
      <c r="K860" s="81"/>
      <c r="L860" s="81"/>
      <c r="M860" s="81"/>
      <c r="N860" s="81"/>
      <c r="O860" s="137"/>
      <c r="P860" s="138"/>
      <c r="Q860" s="138"/>
      <c r="R860" s="138"/>
      <c r="S860" s="138"/>
      <c r="T860" s="141"/>
      <c r="U860" s="141"/>
      <c r="V860" s="139"/>
      <c r="W860" s="139"/>
      <c r="X860" s="139"/>
      <c r="Y860" s="139"/>
      <c r="Z860" s="139"/>
      <c r="AA860" s="139"/>
      <c r="AB860" s="139"/>
      <c r="AC860" s="139"/>
      <c r="AD860" s="139"/>
      <c r="AE860" s="139"/>
      <c r="AF860" s="139"/>
      <c r="AG860" s="139"/>
      <c r="AH860" s="139"/>
      <c r="AI860" s="77"/>
      <c r="AJ860" s="78"/>
    </row>
    <row r="861" spans="1:36" ht="13">
      <c r="A861" s="79"/>
      <c r="B861" s="79"/>
      <c r="C861" s="79"/>
      <c r="D861" s="136"/>
      <c r="E861" s="80"/>
      <c r="F861" s="81"/>
      <c r="G861" s="81"/>
      <c r="H861" s="81"/>
      <c r="I861" s="81"/>
      <c r="J861" s="81"/>
      <c r="K861" s="81"/>
      <c r="L861" s="81"/>
      <c r="M861" s="81"/>
      <c r="N861" s="81"/>
      <c r="O861" s="137"/>
      <c r="P861" s="138"/>
      <c r="Q861" s="138"/>
      <c r="R861" s="138"/>
      <c r="S861" s="138"/>
      <c r="T861" s="141"/>
      <c r="U861" s="141"/>
      <c r="V861" s="139"/>
      <c r="W861" s="139"/>
      <c r="X861" s="139"/>
      <c r="Y861" s="139"/>
      <c r="Z861" s="139"/>
      <c r="AA861" s="139"/>
      <c r="AB861" s="139"/>
      <c r="AC861" s="139"/>
      <c r="AD861" s="139"/>
      <c r="AE861" s="139"/>
      <c r="AF861" s="139"/>
      <c r="AG861" s="139"/>
      <c r="AH861" s="139"/>
      <c r="AI861" s="77"/>
      <c r="AJ861" s="78"/>
    </row>
    <row r="862" spans="1:36" ht="13">
      <c r="A862" s="79"/>
      <c r="B862" s="79"/>
      <c r="C862" s="79"/>
      <c r="D862" s="136"/>
      <c r="E862" s="80"/>
      <c r="F862" s="81"/>
      <c r="G862" s="81"/>
      <c r="H862" s="81"/>
      <c r="I862" s="81"/>
      <c r="J862" s="81"/>
      <c r="K862" s="81"/>
      <c r="L862" s="81"/>
      <c r="M862" s="81"/>
      <c r="N862" s="81"/>
      <c r="O862" s="137"/>
      <c r="P862" s="138"/>
      <c r="Q862" s="138"/>
      <c r="R862" s="138"/>
      <c r="S862" s="138"/>
      <c r="T862" s="141"/>
      <c r="U862" s="141"/>
      <c r="V862" s="139"/>
      <c r="W862" s="139"/>
      <c r="X862" s="139"/>
      <c r="Y862" s="139"/>
      <c r="Z862" s="139"/>
      <c r="AA862" s="139"/>
      <c r="AB862" s="139"/>
      <c r="AC862" s="139"/>
      <c r="AD862" s="139"/>
      <c r="AE862" s="139"/>
      <c r="AF862" s="139"/>
      <c r="AG862" s="139"/>
      <c r="AH862" s="139"/>
      <c r="AI862" s="77"/>
      <c r="AJ862" s="78"/>
    </row>
    <row r="863" spans="1:36" ht="13">
      <c r="A863" s="79"/>
      <c r="B863" s="79"/>
      <c r="C863" s="79"/>
      <c r="D863" s="136"/>
      <c r="E863" s="80"/>
      <c r="F863" s="81"/>
      <c r="G863" s="81"/>
      <c r="H863" s="81"/>
      <c r="I863" s="81"/>
      <c r="J863" s="81"/>
      <c r="K863" s="81"/>
      <c r="L863" s="81"/>
      <c r="M863" s="81"/>
      <c r="N863" s="81"/>
      <c r="O863" s="137"/>
      <c r="P863" s="138"/>
      <c r="Q863" s="138"/>
      <c r="R863" s="138"/>
      <c r="S863" s="138"/>
      <c r="T863" s="141"/>
      <c r="U863" s="141"/>
      <c r="V863" s="139"/>
      <c r="W863" s="139"/>
      <c r="X863" s="139"/>
      <c r="Y863" s="139"/>
      <c r="Z863" s="139"/>
      <c r="AA863" s="139"/>
      <c r="AB863" s="139"/>
      <c r="AC863" s="139"/>
      <c r="AD863" s="139"/>
      <c r="AE863" s="139"/>
      <c r="AF863" s="139"/>
      <c r="AG863" s="139"/>
      <c r="AH863" s="139"/>
      <c r="AI863" s="77"/>
      <c r="AJ863" s="78"/>
    </row>
    <row r="864" spans="1:36" ht="13">
      <c r="A864" s="79"/>
      <c r="B864" s="79"/>
      <c r="C864" s="79"/>
      <c r="D864" s="136"/>
      <c r="E864" s="80"/>
      <c r="F864" s="81"/>
      <c r="G864" s="81"/>
      <c r="H864" s="81"/>
      <c r="I864" s="81"/>
      <c r="J864" s="81"/>
      <c r="K864" s="81"/>
      <c r="L864" s="81"/>
      <c r="M864" s="81"/>
      <c r="N864" s="81"/>
      <c r="O864" s="137"/>
      <c r="P864" s="138"/>
      <c r="Q864" s="138"/>
      <c r="R864" s="138"/>
      <c r="S864" s="138"/>
      <c r="T864" s="141"/>
      <c r="U864" s="141"/>
      <c r="V864" s="139"/>
      <c r="W864" s="139"/>
      <c r="X864" s="139"/>
      <c r="Y864" s="139"/>
      <c r="Z864" s="139"/>
      <c r="AA864" s="139"/>
      <c r="AB864" s="139"/>
      <c r="AC864" s="139"/>
      <c r="AD864" s="139"/>
      <c r="AE864" s="139"/>
      <c r="AF864" s="139"/>
      <c r="AG864" s="139"/>
      <c r="AH864" s="139"/>
      <c r="AI864" s="77"/>
      <c r="AJ864" s="78"/>
    </row>
    <row r="865" spans="1:36" ht="13">
      <c r="A865" s="79"/>
      <c r="B865" s="79"/>
      <c r="C865" s="79"/>
      <c r="D865" s="136"/>
      <c r="E865" s="80"/>
      <c r="F865" s="81"/>
      <c r="G865" s="81"/>
      <c r="H865" s="81"/>
      <c r="I865" s="81"/>
      <c r="J865" s="81"/>
      <c r="K865" s="81"/>
      <c r="L865" s="81"/>
      <c r="M865" s="81"/>
      <c r="N865" s="81"/>
      <c r="O865" s="137"/>
      <c r="P865" s="138"/>
      <c r="Q865" s="138"/>
      <c r="R865" s="138"/>
      <c r="S865" s="138"/>
      <c r="T865" s="141"/>
      <c r="U865" s="141"/>
      <c r="V865" s="139"/>
      <c r="W865" s="139"/>
      <c r="X865" s="139"/>
      <c r="Y865" s="139"/>
      <c r="Z865" s="139"/>
      <c r="AA865" s="139"/>
      <c r="AB865" s="139"/>
      <c r="AC865" s="139"/>
      <c r="AD865" s="139"/>
      <c r="AE865" s="139"/>
      <c r="AF865" s="139"/>
      <c r="AG865" s="139"/>
      <c r="AH865" s="139"/>
      <c r="AI865" s="77"/>
      <c r="AJ865" s="78"/>
    </row>
    <row r="866" spans="1:36" ht="13">
      <c r="A866" s="79"/>
      <c r="B866" s="79"/>
      <c r="C866" s="79"/>
      <c r="D866" s="136"/>
      <c r="E866" s="80"/>
      <c r="F866" s="81"/>
      <c r="G866" s="81"/>
      <c r="H866" s="81"/>
      <c r="I866" s="81"/>
      <c r="J866" s="81"/>
      <c r="K866" s="81"/>
      <c r="L866" s="81"/>
      <c r="M866" s="81"/>
      <c r="N866" s="81"/>
      <c r="O866" s="137"/>
      <c r="P866" s="138"/>
      <c r="Q866" s="138"/>
      <c r="R866" s="138"/>
      <c r="S866" s="138"/>
      <c r="T866" s="141"/>
      <c r="U866" s="141"/>
      <c r="V866" s="139"/>
      <c r="W866" s="139"/>
      <c r="X866" s="139"/>
      <c r="Y866" s="139"/>
      <c r="Z866" s="139"/>
      <c r="AA866" s="139"/>
      <c r="AB866" s="139"/>
      <c r="AC866" s="139"/>
      <c r="AD866" s="139"/>
      <c r="AE866" s="139"/>
      <c r="AF866" s="139"/>
      <c r="AG866" s="139"/>
      <c r="AH866" s="139"/>
      <c r="AI866" s="77"/>
      <c r="AJ866" s="78"/>
    </row>
    <row r="867" spans="1:36" ht="13">
      <c r="A867" s="79"/>
      <c r="B867" s="79"/>
      <c r="C867" s="79"/>
      <c r="D867" s="136"/>
      <c r="E867" s="80"/>
      <c r="F867" s="81"/>
      <c r="G867" s="81"/>
      <c r="H867" s="81"/>
      <c r="I867" s="81"/>
      <c r="J867" s="81"/>
      <c r="K867" s="81"/>
      <c r="L867" s="81"/>
      <c r="M867" s="81"/>
      <c r="N867" s="81"/>
      <c r="O867" s="137"/>
      <c r="P867" s="138"/>
      <c r="Q867" s="138"/>
      <c r="R867" s="138"/>
      <c r="S867" s="138"/>
      <c r="T867" s="141"/>
      <c r="U867" s="141"/>
      <c r="V867" s="139"/>
      <c r="W867" s="139"/>
      <c r="X867" s="139"/>
      <c r="Y867" s="139"/>
      <c r="Z867" s="139"/>
      <c r="AA867" s="139"/>
      <c r="AB867" s="139"/>
      <c r="AC867" s="139"/>
      <c r="AD867" s="139"/>
      <c r="AE867" s="139"/>
      <c r="AF867" s="139"/>
      <c r="AG867" s="139"/>
      <c r="AH867" s="139"/>
      <c r="AI867" s="77"/>
      <c r="AJ867" s="78"/>
    </row>
    <row r="868" spans="1:36" ht="13">
      <c r="A868" s="79"/>
      <c r="B868" s="79"/>
      <c r="C868" s="79"/>
      <c r="D868" s="136"/>
      <c r="E868" s="80"/>
      <c r="F868" s="81"/>
      <c r="G868" s="81"/>
      <c r="H868" s="81"/>
      <c r="I868" s="81"/>
      <c r="J868" s="81"/>
      <c r="K868" s="81"/>
      <c r="L868" s="81"/>
      <c r="M868" s="81"/>
      <c r="N868" s="81"/>
      <c r="O868" s="137"/>
      <c r="P868" s="138"/>
      <c r="Q868" s="138"/>
      <c r="R868" s="138"/>
      <c r="S868" s="138"/>
      <c r="T868" s="141"/>
      <c r="U868" s="141"/>
      <c r="V868" s="139"/>
      <c r="W868" s="139"/>
      <c r="X868" s="139"/>
      <c r="Y868" s="139"/>
      <c r="Z868" s="139"/>
      <c r="AA868" s="139"/>
      <c r="AB868" s="139"/>
      <c r="AC868" s="139"/>
      <c r="AD868" s="139"/>
      <c r="AE868" s="139"/>
      <c r="AF868" s="139"/>
      <c r="AG868" s="139"/>
      <c r="AH868" s="139"/>
      <c r="AI868" s="77"/>
      <c r="AJ868" s="78"/>
    </row>
    <row r="869" spans="1:36" ht="13">
      <c r="A869" s="79"/>
      <c r="B869" s="79"/>
      <c r="C869" s="79"/>
      <c r="D869" s="136"/>
      <c r="E869" s="80"/>
      <c r="F869" s="81"/>
      <c r="G869" s="81"/>
      <c r="H869" s="81"/>
      <c r="I869" s="81"/>
      <c r="J869" s="81"/>
      <c r="K869" s="81"/>
      <c r="L869" s="81"/>
      <c r="M869" s="81"/>
      <c r="N869" s="81"/>
      <c r="O869" s="137"/>
      <c r="P869" s="138"/>
      <c r="Q869" s="138"/>
      <c r="R869" s="138"/>
      <c r="S869" s="138"/>
      <c r="T869" s="141"/>
      <c r="U869" s="141"/>
      <c r="V869" s="139"/>
      <c r="W869" s="139"/>
      <c r="X869" s="139"/>
      <c r="Y869" s="139"/>
      <c r="Z869" s="139"/>
      <c r="AA869" s="139"/>
      <c r="AB869" s="139"/>
      <c r="AC869" s="139"/>
      <c r="AD869" s="139"/>
      <c r="AE869" s="139"/>
      <c r="AF869" s="139"/>
      <c r="AG869" s="139"/>
      <c r="AH869" s="139"/>
      <c r="AI869" s="77"/>
      <c r="AJ869" s="78"/>
    </row>
    <row r="870" spans="1:36" ht="13">
      <c r="A870" s="79"/>
      <c r="B870" s="79"/>
      <c r="C870" s="79"/>
      <c r="D870" s="136"/>
      <c r="E870" s="80"/>
      <c r="F870" s="81"/>
      <c r="G870" s="81"/>
      <c r="H870" s="81"/>
      <c r="I870" s="81"/>
      <c r="J870" s="81"/>
      <c r="K870" s="81"/>
      <c r="L870" s="81"/>
      <c r="M870" s="81"/>
      <c r="N870" s="81"/>
      <c r="O870" s="137"/>
      <c r="P870" s="138"/>
      <c r="Q870" s="138"/>
      <c r="R870" s="138"/>
      <c r="S870" s="138"/>
      <c r="T870" s="141"/>
      <c r="U870" s="141"/>
      <c r="V870" s="139"/>
      <c r="W870" s="139"/>
      <c r="X870" s="139"/>
      <c r="Y870" s="139"/>
      <c r="Z870" s="139"/>
      <c r="AA870" s="139"/>
      <c r="AB870" s="139"/>
      <c r="AC870" s="139"/>
      <c r="AD870" s="139"/>
      <c r="AE870" s="139"/>
      <c r="AF870" s="139"/>
      <c r="AG870" s="139"/>
      <c r="AH870" s="139"/>
      <c r="AI870" s="77"/>
      <c r="AJ870" s="78"/>
    </row>
    <row r="871" spans="1:36" ht="13">
      <c r="A871" s="79"/>
      <c r="B871" s="79"/>
      <c r="C871" s="79"/>
      <c r="D871" s="136"/>
      <c r="E871" s="80"/>
      <c r="F871" s="81"/>
      <c r="G871" s="81"/>
      <c r="H871" s="81"/>
      <c r="I871" s="81"/>
      <c r="J871" s="81"/>
      <c r="K871" s="81"/>
      <c r="L871" s="81"/>
      <c r="M871" s="81"/>
      <c r="N871" s="81"/>
      <c r="O871" s="137"/>
      <c r="P871" s="138"/>
      <c r="Q871" s="138"/>
      <c r="R871" s="138"/>
      <c r="S871" s="138"/>
      <c r="T871" s="141"/>
      <c r="U871" s="141"/>
      <c r="V871" s="139"/>
      <c r="W871" s="139"/>
      <c r="X871" s="139"/>
      <c r="Y871" s="139"/>
      <c r="Z871" s="139"/>
      <c r="AA871" s="139"/>
      <c r="AB871" s="139"/>
      <c r="AC871" s="139"/>
      <c r="AD871" s="139"/>
      <c r="AE871" s="139"/>
      <c r="AF871" s="139"/>
      <c r="AG871" s="139"/>
      <c r="AH871" s="139"/>
      <c r="AI871" s="77"/>
      <c r="AJ871" s="78"/>
    </row>
    <row r="872" spans="1:36" ht="13">
      <c r="A872" s="79"/>
      <c r="B872" s="79"/>
      <c r="C872" s="79"/>
      <c r="D872" s="136"/>
      <c r="E872" s="80"/>
      <c r="F872" s="81"/>
      <c r="G872" s="81"/>
      <c r="H872" s="81"/>
      <c r="I872" s="81"/>
      <c r="J872" s="81"/>
      <c r="K872" s="81"/>
      <c r="L872" s="81"/>
      <c r="M872" s="81"/>
      <c r="N872" s="81"/>
      <c r="O872" s="137"/>
      <c r="P872" s="138"/>
      <c r="Q872" s="138"/>
      <c r="R872" s="138"/>
      <c r="S872" s="138"/>
      <c r="T872" s="141"/>
      <c r="U872" s="141"/>
      <c r="V872" s="139"/>
      <c r="W872" s="139"/>
      <c r="X872" s="139"/>
      <c r="Y872" s="139"/>
      <c r="Z872" s="139"/>
      <c r="AA872" s="139"/>
      <c r="AB872" s="139"/>
      <c r="AC872" s="139"/>
      <c r="AD872" s="139"/>
      <c r="AE872" s="139"/>
      <c r="AF872" s="139"/>
      <c r="AG872" s="139"/>
      <c r="AH872" s="139"/>
      <c r="AI872" s="77"/>
      <c r="AJ872" s="78"/>
    </row>
    <row r="873" spans="1:36" ht="13">
      <c r="A873" s="79"/>
      <c r="B873" s="79"/>
      <c r="C873" s="79"/>
      <c r="D873" s="136"/>
      <c r="E873" s="80"/>
      <c r="F873" s="81"/>
      <c r="G873" s="81"/>
      <c r="H873" s="81"/>
      <c r="I873" s="81"/>
      <c r="J873" s="81"/>
      <c r="K873" s="81"/>
      <c r="L873" s="81"/>
      <c r="M873" s="81"/>
      <c r="N873" s="81"/>
      <c r="O873" s="137"/>
      <c r="P873" s="138"/>
      <c r="Q873" s="138"/>
      <c r="R873" s="138"/>
      <c r="S873" s="138"/>
      <c r="T873" s="141"/>
      <c r="U873" s="141"/>
      <c r="V873" s="139"/>
      <c r="W873" s="139"/>
      <c r="X873" s="139"/>
      <c r="Y873" s="139"/>
      <c r="Z873" s="139"/>
      <c r="AA873" s="139"/>
      <c r="AB873" s="139"/>
      <c r="AC873" s="139"/>
      <c r="AD873" s="139"/>
      <c r="AE873" s="139"/>
      <c r="AF873" s="139"/>
      <c r="AG873" s="139"/>
      <c r="AH873" s="139"/>
      <c r="AI873" s="77"/>
      <c r="AJ873" s="78"/>
    </row>
    <row r="874" spans="1:36" ht="13">
      <c r="A874" s="79"/>
      <c r="B874" s="79"/>
      <c r="C874" s="79"/>
      <c r="D874" s="136"/>
      <c r="E874" s="80"/>
      <c r="F874" s="81"/>
      <c r="G874" s="81"/>
      <c r="H874" s="81"/>
      <c r="I874" s="81"/>
      <c r="J874" s="81"/>
      <c r="K874" s="81"/>
      <c r="L874" s="81"/>
      <c r="M874" s="81"/>
      <c r="N874" s="81"/>
      <c r="O874" s="137"/>
      <c r="P874" s="138"/>
      <c r="Q874" s="138"/>
      <c r="R874" s="138"/>
      <c r="S874" s="138"/>
      <c r="T874" s="141"/>
      <c r="U874" s="141"/>
      <c r="V874" s="139"/>
      <c r="W874" s="139"/>
      <c r="X874" s="139"/>
      <c r="Y874" s="139"/>
      <c r="Z874" s="139"/>
      <c r="AA874" s="139"/>
      <c r="AB874" s="139"/>
      <c r="AC874" s="139"/>
      <c r="AD874" s="139"/>
      <c r="AE874" s="139"/>
      <c r="AF874" s="139"/>
      <c r="AG874" s="139"/>
      <c r="AH874" s="139"/>
      <c r="AI874" s="77"/>
      <c r="AJ874" s="78"/>
    </row>
    <row r="875" spans="1:36" ht="13">
      <c r="A875" s="79"/>
      <c r="B875" s="79"/>
      <c r="C875" s="79"/>
      <c r="D875" s="136"/>
      <c r="E875" s="80"/>
      <c r="F875" s="81"/>
      <c r="G875" s="81"/>
      <c r="H875" s="81"/>
      <c r="I875" s="81"/>
      <c r="J875" s="81"/>
      <c r="K875" s="81"/>
      <c r="L875" s="81"/>
      <c r="M875" s="81"/>
      <c r="N875" s="81"/>
      <c r="O875" s="137"/>
      <c r="P875" s="138"/>
      <c r="Q875" s="138"/>
      <c r="R875" s="138"/>
      <c r="S875" s="138"/>
      <c r="T875" s="141"/>
      <c r="U875" s="141"/>
      <c r="V875" s="139"/>
      <c r="W875" s="139"/>
      <c r="X875" s="139"/>
      <c r="Y875" s="139"/>
      <c r="Z875" s="139"/>
      <c r="AA875" s="139"/>
      <c r="AB875" s="139"/>
      <c r="AC875" s="139"/>
      <c r="AD875" s="139"/>
      <c r="AE875" s="139"/>
      <c r="AF875" s="139"/>
      <c r="AG875" s="139"/>
      <c r="AH875" s="139"/>
      <c r="AI875" s="77"/>
      <c r="AJ875" s="78"/>
    </row>
    <row r="876" spans="1:36" ht="13">
      <c r="A876" s="79"/>
      <c r="B876" s="79"/>
      <c r="C876" s="79"/>
      <c r="D876" s="136"/>
      <c r="E876" s="80"/>
      <c r="F876" s="81"/>
      <c r="G876" s="81"/>
      <c r="H876" s="81"/>
      <c r="I876" s="81"/>
      <c r="J876" s="81"/>
      <c r="K876" s="81"/>
      <c r="L876" s="81"/>
      <c r="M876" s="81"/>
      <c r="N876" s="81"/>
      <c r="O876" s="137"/>
      <c r="P876" s="138"/>
      <c r="Q876" s="138"/>
      <c r="R876" s="138"/>
      <c r="S876" s="138"/>
      <c r="T876" s="141"/>
      <c r="U876" s="141"/>
      <c r="V876" s="139"/>
      <c r="W876" s="139"/>
      <c r="X876" s="139"/>
      <c r="Y876" s="139"/>
      <c r="Z876" s="139"/>
      <c r="AA876" s="139"/>
      <c r="AB876" s="139"/>
      <c r="AC876" s="139"/>
      <c r="AD876" s="139"/>
      <c r="AE876" s="139"/>
      <c r="AF876" s="139"/>
      <c r="AG876" s="139"/>
      <c r="AH876" s="139"/>
      <c r="AI876" s="77"/>
      <c r="AJ876" s="78"/>
    </row>
    <row r="877" spans="1:36" ht="13">
      <c r="A877" s="79"/>
      <c r="B877" s="79"/>
      <c r="C877" s="79"/>
      <c r="D877" s="136"/>
      <c r="E877" s="80"/>
      <c r="F877" s="81"/>
      <c r="G877" s="81"/>
      <c r="H877" s="81"/>
      <c r="I877" s="81"/>
      <c r="J877" s="81"/>
      <c r="K877" s="81"/>
      <c r="L877" s="81"/>
      <c r="M877" s="81"/>
      <c r="N877" s="81"/>
      <c r="O877" s="137"/>
      <c r="P877" s="138"/>
      <c r="Q877" s="138"/>
      <c r="R877" s="138"/>
      <c r="S877" s="138"/>
      <c r="T877" s="141"/>
      <c r="U877" s="141"/>
      <c r="V877" s="139"/>
      <c r="W877" s="139"/>
      <c r="X877" s="139"/>
      <c r="Y877" s="139"/>
      <c r="Z877" s="139"/>
      <c r="AA877" s="139"/>
      <c r="AB877" s="139"/>
      <c r="AC877" s="139"/>
      <c r="AD877" s="139"/>
      <c r="AE877" s="139"/>
      <c r="AF877" s="139"/>
      <c r="AG877" s="139"/>
      <c r="AH877" s="139"/>
      <c r="AI877" s="77"/>
      <c r="AJ877" s="78"/>
    </row>
    <row r="878" spans="1:36" ht="13">
      <c r="A878" s="79"/>
      <c r="B878" s="79"/>
      <c r="C878" s="79"/>
      <c r="D878" s="136"/>
      <c r="E878" s="80"/>
      <c r="F878" s="81"/>
      <c r="G878" s="81"/>
      <c r="H878" s="81"/>
      <c r="I878" s="81"/>
      <c r="J878" s="81"/>
      <c r="K878" s="81"/>
      <c r="L878" s="81"/>
      <c r="M878" s="81"/>
      <c r="N878" s="81"/>
      <c r="O878" s="137"/>
      <c r="P878" s="138"/>
      <c r="Q878" s="138"/>
      <c r="R878" s="138"/>
      <c r="S878" s="138"/>
      <c r="T878" s="141"/>
      <c r="U878" s="141"/>
      <c r="V878" s="139"/>
      <c r="W878" s="139"/>
      <c r="X878" s="139"/>
      <c r="Y878" s="139"/>
      <c r="Z878" s="139"/>
      <c r="AA878" s="139"/>
      <c r="AB878" s="139"/>
      <c r="AC878" s="139"/>
      <c r="AD878" s="139"/>
      <c r="AE878" s="139"/>
      <c r="AF878" s="139"/>
      <c r="AG878" s="139"/>
      <c r="AH878" s="139"/>
      <c r="AI878" s="77"/>
      <c r="AJ878" s="78"/>
    </row>
    <row r="879" spans="1:36" ht="13">
      <c r="A879" s="79"/>
      <c r="B879" s="79"/>
      <c r="C879" s="79"/>
      <c r="D879" s="136"/>
      <c r="E879" s="80"/>
      <c r="F879" s="81"/>
      <c r="G879" s="81"/>
      <c r="H879" s="81"/>
      <c r="I879" s="81"/>
      <c r="J879" s="81"/>
      <c r="K879" s="81"/>
      <c r="L879" s="81"/>
      <c r="M879" s="81"/>
      <c r="N879" s="81"/>
      <c r="O879" s="137"/>
      <c r="P879" s="138"/>
      <c r="Q879" s="138"/>
      <c r="R879" s="138"/>
      <c r="S879" s="138"/>
      <c r="T879" s="141"/>
      <c r="U879" s="141"/>
      <c r="V879" s="139"/>
      <c r="W879" s="139"/>
      <c r="X879" s="139"/>
      <c r="Y879" s="139"/>
      <c r="Z879" s="139"/>
      <c r="AA879" s="139"/>
      <c r="AB879" s="139"/>
      <c r="AC879" s="139"/>
      <c r="AD879" s="139"/>
      <c r="AE879" s="139"/>
      <c r="AF879" s="139"/>
      <c r="AG879" s="139"/>
      <c r="AH879" s="139"/>
      <c r="AI879" s="77"/>
      <c r="AJ879" s="78"/>
    </row>
    <row r="880" spans="1:36" ht="13">
      <c r="A880" s="79"/>
      <c r="B880" s="79"/>
      <c r="C880" s="79"/>
      <c r="D880" s="136"/>
      <c r="E880" s="80"/>
      <c r="F880" s="81"/>
      <c r="G880" s="81"/>
      <c r="H880" s="81"/>
      <c r="I880" s="81"/>
      <c r="J880" s="81"/>
      <c r="K880" s="81"/>
      <c r="L880" s="81"/>
      <c r="M880" s="81"/>
      <c r="N880" s="81"/>
      <c r="O880" s="137"/>
      <c r="P880" s="138"/>
      <c r="Q880" s="138"/>
      <c r="R880" s="138"/>
      <c r="S880" s="138"/>
      <c r="T880" s="141"/>
      <c r="U880" s="141"/>
      <c r="V880" s="139"/>
      <c r="W880" s="139"/>
      <c r="X880" s="139"/>
      <c r="Y880" s="139"/>
      <c r="Z880" s="139"/>
      <c r="AA880" s="139"/>
      <c r="AB880" s="139"/>
      <c r="AC880" s="139"/>
      <c r="AD880" s="139"/>
      <c r="AE880" s="139"/>
      <c r="AF880" s="139"/>
      <c r="AG880" s="139"/>
      <c r="AH880" s="139"/>
      <c r="AI880" s="77"/>
      <c r="AJ880" s="78"/>
    </row>
    <row r="881" spans="1:36" ht="13">
      <c r="A881" s="79"/>
      <c r="B881" s="79"/>
      <c r="C881" s="79"/>
      <c r="D881" s="136"/>
      <c r="E881" s="80"/>
      <c r="F881" s="81"/>
      <c r="G881" s="81"/>
      <c r="H881" s="81"/>
      <c r="I881" s="81"/>
      <c r="J881" s="81"/>
      <c r="K881" s="81"/>
      <c r="L881" s="81"/>
      <c r="M881" s="81"/>
      <c r="N881" s="81"/>
      <c r="O881" s="137"/>
      <c r="P881" s="138"/>
      <c r="Q881" s="138"/>
      <c r="R881" s="138"/>
      <c r="S881" s="138"/>
      <c r="T881" s="141"/>
      <c r="U881" s="141"/>
      <c r="V881" s="139"/>
      <c r="W881" s="139"/>
      <c r="X881" s="139"/>
      <c r="Y881" s="139"/>
      <c r="Z881" s="139"/>
      <c r="AA881" s="139"/>
      <c r="AB881" s="139"/>
      <c r="AC881" s="139"/>
      <c r="AD881" s="139"/>
      <c r="AE881" s="139"/>
      <c r="AF881" s="139"/>
      <c r="AG881" s="139"/>
      <c r="AH881" s="139"/>
      <c r="AI881" s="77"/>
      <c r="AJ881" s="78"/>
    </row>
    <row r="882" spans="1:36" ht="13">
      <c r="A882" s="79"/>
      <c r="B882" s="79"/>
      <c r="C882" s="79"/>
      <c r="D882" s="136"/>
      <c r="E882" s="80"/>
      <c r="F882" s="81"/>
      <c r="G882" s="81"/>
      <c r="H882" s="81"/>
      <c r="I882" s="81"/>
      <c r="J882" s="81"/>
      <c r="K882" s="81"/>
      <c r="L882" s="81"/>
      <c r="M882" s="81"/>
      <c r="N882" s="81"/>
      <c r="O882" s="137"/>
      <c r="P882" s="138"/>
      <c r="Q882" s="138"/>
      <c r="R882" s="138"/>
      <c r="S882" s="138"/>
      <c r="T882" s="141"/>
      <c r="U882" s="141"/>
      <c r="V882" s="139"/>
      <c r="W882" s="139"/>
      <c r="X882" s="139"/>
      <c r="Y882" s="139"/>
      <c r="Z882" s="139"/>
      <c r="AA882" s="139"/>
      <c r="AB882" s="139"/>
      <c r="AC882" s="139"/>
      <c r="AD882" s="139"/>
      <c r="AE882" s="139"/>
      <c r="AF882" s="139"/>
      <c r="AG882" s="139"/>
      <c r="AH882" s="139"/>
      <c r="AI882" s="77"/>
      <c r="AJ882" s="78"/>
    </row>
    <row r="883" spans="1:36" ht="13">
      <c r="A883" s="79"/>
      <c r="B883" s="79"/>
      <c r="C883" s="79"/>
      <c r="D883" s="136"/>
      <c r="E883" s="80"/>
      <c r="F883" s="81"/>
      <c r="G883" s="81"/>
      <c r="H883" s="81"/>
      <c r="I883" s="81"/>
      <c r="J883" s="81"/>
      <c r="K883" s="81"/>
      <c r="L883" s="81"/>
      <c r="M883" s="81"/>
      <c r="N883" s="81"/>
      <c r="O883" s="137"/>
      <c r="P883" s="138"/>
      <c r="Q883" s="138"/>
      <c r="R883" s="138"/>
      <c r="S883" s="138"/>
      <c r="T883" s="141"/>
      <c r="U883" s="141"/>
      <c r="V883" s="139"/>
      <c r="W883" s="139"/>
      <c r="X883" s="139"/>
      <c r="Y883" s="139"/>
      <c r="Z883" s="139"/>
      <c r="AA883" s="139"/>
      <c r="AB883" s="139"/>
      <c r="AC883" s="139"/>
      <c r="AD883" s="139"/>
      <c r="AE883" s="139"/>
      <c r="AF883" s="139"/>
      <c r="AG883" s="139"/>
      <c r="AH883" s="139"/>
      <c r="AI883" s="77"/>
      <c r="AJ883" s="78"/>
    </row>
    <row r="884" spans="1:36" ht="13">
      <c r="A884" s="79"/>
      <c r="B884" s="79"/>
      <c r="C884" s="79"/>
      <c r="D884" s="136"/>
      <c r="E884" s="80"/>
      <c r="F884" s="81"/>
      <c r="G884" s="81"/>
      <c r="H884" s="81"/>
      <c r="I884" s="81"/>
      <c r="J884" s="81"/>
      <c r="K884" s="81"/>
      <c r="L884" s="81"/>
      <c r="M884" s="81"/>
      <c r="N884" s="81"/>
      <c r="O884" s="137"/>
      <c r="P884" s="138"/>
      <c r="Q884" s="138"/>
      <c r="R884" s="138"/>
      <c r="S884" s="138"/>
      <c r="T884" s="141"/>
      <c r="U884" s="141"/>
      <c r="V884" s="139"/>
      <c r="W884" s="139"/>
      <c r="X884" s="139"/>
      <c r="Y884" s="139"/>
      <c r="Z884" s="139"/>
      <c r="AA884" s="139"/>
      <c r="AB884" s="139"/>
      <c r="AC884" s="139"/>
      <c r="AD884" s="139"/>
      <c r="AE884" s="139"/>
      <c r="AF884" s="139"/>
      <c r="AG884" s="139"/>
      <c r="AH884" s="139"/>
      <c r="AI884" s="77"/>
      <c r="AJ884" s="78"/>
    </row>
    <row r="885" spans="1:36" ht="13">
      <c r="A885" s="79"/>
      <c r="B885" s="79"/>
      <c r="C885" s="79"/>
      <c r="D885" s="136"/>
      <c r="E885" s="80"/>
      <c r="F885" s="81"/>
      <c r="G885" s="81"/>
      <c r="H885" s="81"/>
      <c r="I885" s="81"/>
      <c r="J885" s="81"/>
      <c r="K885" s="81"/>
      <c r="L885" s="81"/>
      <c r="M885" s="81"/>
      <c r="N885" s="81"/>
      <c r="O885" s="137"/>
      <c r="P885" s="138"/>
      <c r="Q885" s="138"/>
      <c r="R885" s="138"/>
      <c r="S885" s="138"/>
      <c r="T885" s="141"/>
      <c r="U885" s="141"/>
      <c r="V885" s="139"/>
      <c r="W885" s="139"/>
      <c r="X885" s="139"/>
      <c r="Y885" s="139"/>
      <c r="Z885" s="139"/>
      <c r="AA885" s="139"/>
      <c r="AB885" s="139"/>
      <c r="AC885" s="139"/>
      <c r="AD885" s="139"/>
      <c r="AE885" s="139"/>
      <c r="AF885" s="139"/>
      <c r="AG885" s="139"/>
      <c r="AH885" s="139"/>
      <c r="AI885" s="77"/>
      <c r="AJ885" s="78"/>
    </row>
    <row r="886" spans="1:36" ht="13">
      <c r="A886" s="79"/>
      <c r="B886" s="79"/>
      <c r="C886" s="79"/>
      <c r="D886" s="136"/>
      <c r="E886" s="80"/>
      <c r="F886" s="81"/>
      <c r="G886" s="81"/>
      <c r="H886" s="81"/>
      <c r="I886" s="81"/>
      <c r="J886" s="81"/>
      <c r="K886" s="81"/>
      <c r="L886" s="81"/>
      <c r="M886" s="81"/>
      <c r="N886" s="81"/>
      <c r="O886" s="137"/>
      <c r="P886" s="138"/>
      <c r="Q886" s="138"/>
      <c r="R886" s="138"/>
      <c r="S886" s="138"/>
      <c r="T886" s="141"/>
      <c r="U886" s="141"/>
      <c r="V886" s="139"/>
      <c r="W886" s="139"/>
      <c r="X886" s="139"/>
      <c r="Y886" s="139"/>
      <c r="Z886" s="139"/>
      <c r="AA886" s="139"/>
      <c r="AB886" s="139"/>
      <c r="AC886" s="139"/>
      <c r="AD886" s="139"/>
      <c r="AE886" s="139"/>
      <c r="AF886" s="139"/>
      <c r="AG886" s="139"/>
      <c r="AH886" s="139"/>
      <c r="AI886" s="77"/>
      <c r="AJ886" s="78"/>
    </row>
    <row r="887" spans="1:36" ht="13">
      <c r="A887" s="79"/>
      <c r="B887" s="79"/>
      <c r="C887" s="79"/>
      <c r="D887" s="136"/>
      <c r="E887" s="80"/>
      <c r="F887" s="81"/>
      <c r="G887" s="81"/>
      <c r="H887" s="81"/>
      <c r="I887" s="81"/>
      <c r="J887" s="81"/>
      <c r="K887" s="81"/>
      <c r="L887" s="81"/>
      <c r="M887" s="81"/>
      <c r="N887" s="81"/>
      <c r="O887" s="137"/>
      <c r="P887" s="138"/>
      <c r="Q887" s="138"/>
      <c r="R887" s="138"/>
      <c r="S887" s="138"/>
      <c r="T887" s="141"/>
      <c r="U887" s="141"/>
      <c r="V887" s="139"/>
      <c r="W887" s="139"/>
      <c r="X887" s="139"/>
      <c r="Y887" s="139"/>
      <c r="Z887" s="139"/>
      <c r="AA887" s="139"/>
      <c r="AB887" s="139"/>
      <c r="AC887" s="139"/>
      <c r="AD887" s="139"/>
      <c r="AE887" s="139"/>
      <c r="AF887" s="139"/>
      <c r="AG887" s="139"/>
      <c r="AH887" s="139"/>
      <c r="AI887" s="77"/>
      <c r="AJ887" s="78"/>
    </row>
    <row r="888" spans="1:36" ht="13">
      <c r="A888" s="79"/>
      <c r="B888" s="79"/>
      <c r="C888" s="79"/>
      <c r="D888" s="136"/>
      <c r="E888" s="80"/>
      <c r="F888" s="81"/>
      <c r="G888" s="81"/>
      <c r="H888" s="81"/>
      <c r="I888" s="81"/>
      <c r="J888" s="81"/>
      <c r="K888" s="81"/>
      <c r="L888" s="81"/>
      <c r="M888" s="81"/>
      <c r="N888" s="81"/>
      <c r="O888" s="137"/>
      <c r="P888" s="138"/>
      <c r="Q888" s="138"/>
      <c r="R888" s="138"/>
      <c r="S888" s="138"/>
      <c r="T888" s="141"/>
      <c r="U888" s="141"/>
      <c r="V888" s="139"/>
      <c r="W888" s="139"/>
      <c r="X888" s="139"/>
      <c r="Y888" s="139"/>
      <c r="Z888" s="139"/>
      <c r="AA888" s="139"/>
      <c r="AB888" s="139"/>
      <c r="AC888" s="139"/>
      <c r="AD888" s="139"/>
      <c r="AE888" s="139"/>
      <c r="AF888" s="139"/>
      <c r="AG888" s="139"/>
      <c r="AH888" s="139"/>
      <c r="AI888" s="77"/>
      <c r="AJ888" s="78"/>
    </row>
    <row r="889" spans="1:36" ht="13">
      <c r="A889" s="79"/>
      <c r="B889" s="79"/>
      <c r="C889" s="79"/>
      <c r="D889" s="136"/>
      <c r="E889" s="80"/>
      <c r="F889" s="81"/>
      <c r="G889" s="81"/>
      <c r="H889" s="81"/>
      <c r="I889" s="81"/>
      <c r="J889" s="81"/>
      <c r="K889" s="81"/>
      <c r="L889" s="81"/>
      <c r="M889" s="81"/>
      <c r="N889" s="81"/>
      <c r="O889" s="137"/>
      <c r="P889" s="138"/>
      <c r="Q889" s="138"/>
      <c r="R889" s="138"/>
      <c r="S889" s="138"/>
      <c r="T889" s="141"/>
      <c r="U889" s="141"/>
      <c r="V889" s="139"/>
      <c r="W889" s="139"/>
      <c r="X889" s="139"/>
      <c r="Y889" s="139"/>
      <c r="Z889" s="139"/>
      <c r="AA889" s="139"/>
      <c r="AB889" s="139"/>
      <c r="AC889" s="139"/>
      <c r="AD889" s="139"/>
      <c r="AE889" s="139"/>
      <c r="AF889" s="139"/>
      <c r="AG889" s="139"/>
      <c r="AH889" s="139"/>
      <c r="AI889" s="77"/>
      <c r="AJ889" s="78"/>
    </row>
    <row r="890" spans="1:36" ht="13">
      <c r="A890" s="79"/>
      <c r="B890" s="79"/>
      <c r="C890" s="79"/>
      <c r="D890" s="136"/>
      <c r="E890" s="80"/>
      <c r="F890" s="81"/>
      <c r="G890" s="81"/>
      <c r="H890" s="81"/>
      <c r="I890" s="81"/>
      <c r="J890" s="81"/>
      <c r="K890" s="81"/>
      <c r="L890" s="81"/>
      <c r="M890" s="81"/>
      <c r="N890" s="81"/>
      <c r="O890" s="137"/>
      <c r="P890" s="138"/>
      <c r="Q890" s="138"/>
      <c r="R890" s="138"/>
      <c r="S890" s="138"/>
      <c r="T890" s="141"/>
      <c r="U890" s="141"/>
      <c r="V890" s="139"/>
      <c r="W890" s="139"/>
      <c r="X890" s="139"/>
      <c r="Y890" s="139"/>
      <c r="Z890" s="139"/>
      <c r="AA890" s="139"/>
      <c r="AB890" s="139"/>
      <c r="AC890" s="139"/>
      <c r="AD890" s="139"/>
      <c r="AE890" s="139"/>
      <c r="AF890" s="139"/>
      <c r="AG890" s="139"/>
      <c r="AH890" s="139"/>
      <c r="AI890" s="77"/>
      <c r="AJ890" s="78"/>
    </row>
    <row r="891" spans="1:36" ht="13">
      <c r="A891" s="79"/>
      <c r="B891" s="79"/>
      <c r="C891" s="79"/>
      <c r="D891" s="79"/>
      <c r="E891" s="136"/>
      <c r="F891" s="81"/>
      <c r="G891" s="81"/>
      <c r="H891" s="81"/>
      <c r="I891" s="81"/>
      <c r="J891" s="81"/>
      <c r="K891" s="81"/>
      <c r="L891" s="81"/>
      <c r="M891" s="81"/>
      <c r="N891" s="81"/>
      <c r="O891" s="137"/>
      <c r="P891" s="138"/>
      <c r="Q891" s="138"/>
      <c r="R891" s="138"/>
      <c r="S891" s="138"/>
      <c r="T891" s="141"/>
      <c r="U891" s="141"/>
      <c r="V891" s="139"/>
      <c r="W891" s="139"/>
      <c r="X891" s="139"/>
      <c r="Y891" s="139"/>
      <c r="Z891" s="139"/>
      <c r="AA891" s="139"/>
      <c r="AB891" s="139"/>
      <c r="AC891" s="139"/>
      <c r="AD891" s="139"/>
      <c r="AE891" s="139"/>
      <c r="AF891" s="139"/>
      <c r="AG891" s="139"/>
      <c r="AH891" s="139"/>
      <c r="AI891" s="77"/>
      <c r="AJ891" s="78"/>
    </row>
    <row r="892" spans="1:36" ht="13">
      <c r="A892" s="42"/>
      <c r="B892" s="42"/>
      <c r="C892" s="42"/>
      <c r="D892" s="142"/>
      <c r="E892" s="57"/>
      <c r="F892" s="81"/>
      <c r="G892" s="81"/>
      <c r="H892" s="81"/>
      <c r="I892" s="81"/>
      <c r="J892" s="81"/>
      <c r="K892" s="81"/>
      <c r="L892" s="81"/>
      <c r="M892" s="81"/>
      <c r="N892" s="81"/>
      <c r="O892" s="137"/>
      <c r="P892" s="138"/>
      <c r="Q892" s="138"/>
      <c r="R892" s="138"/>
      <c r="S892" s="138"/>
      <c r="T892" s="141"/>
      <c r="U892" s="141"/>
      <c r="V892" s="139"/>
      <c r="W892" s="139"/>
      <c r="X892" s="139"/>
      <c r="Y892" s="139"/>
      <c r="Z892" s="139"/>
      <c r="AA892" s="139"/>
      <c r="AB892" s="139"/>
      <c r="AC892" s="139"/>
      <c r="AD892" s="139"/>
      <c r="AE892" s="139"/>
      <c r="AF892" s="139"/>
      <c r="AG892" s="139"/>
      <c r="AH892" s="139"/>
      <c r="AI892" s="77"/>
      <c r="AJ892" s="78"/>
    </row>
    <row r="893" spans="1:36" ht="13">
      <c r="A893" s="42"/>
      <c r="B893" s="42"/>
      <c r="C893" s="42"/>
      <c r="D893" s="142"/>
      <c r="E893" s="143"/>
      <c r="F893" s="81"/>
      <c r="G893" s="81"/>
      <c r="H893" s="81"/>
      <c r="I893" s="81"/>
      <c r="J893" s="81"/>
      <c r="K893" s="81"/>
      <c r="L893" s="81"/>
      <c r="M893" s="81"/>
      <c r="N893" s="81"/>
      <c r="O893" s="137"/>
      <c r="P893" s="138"/>
      <c r="Q893" s="138"/>
      <c r="R893" s="138"/>
      <c r="S893" s="138"/>
      <c r="T893" s="141"/>
      <c r="U893" s="141"/>
      <c r="V893" s="139"/>
      <c r="W893" s="139"/>
      <c r="X893" s="139"/>
      <c r="Y893" s="139"/>
      <c r="Z893" s="139"/>
      <c r="AA893" s="139"/>
      <c r="AB893" s="139"/>
      <c r="AC893" s="139"/>
      <c r="AD893" s="139"/>
      <c r="AE893" s="139"/>
      <c r="AF893" s="139"/>
      <c r="AG893" s="139"/>
      <c r="AH893" s="139"/>
      <c r="AI893" s="77"/>
      <c r="AJ893" s="78"/>
    </row>
    <row r="894" spans="1:36" ht="13">
      <c r="A894" s="42"/>
      <c r="B894" s="42"/>
      <c r="C894" s="42"/>
      <c r="D894" s="142"/>
      <c r="E894" s="57"/>
      <c r="F894" s="81"/>
      <c r="G894" s="81"/>
      <c r="H894" s="81"/>
      <c r="I894" s="81"/>
      <c r="J894" s="81"/>
      <c r="K894" s="81"/>
      <c r="L894" s="81"/>
      <c r="M894" s="81"/>
      <c r="N894" s="81"/>
      <c r="O894" s="137"/>
      <c r="P894" s="138"/>
      <c r="Q894" s="138"/>
      <c r="R894" s="138"/>
      <c r="S894" s="138"/>
      <c r="T894" s="141"/>
      <c r="U894" s="141"/>
      <c r="V894" s="139"/>
      <c r="W894" s="139"/>
      <c r="X894" s="139"/>
      <c r="Y894" s="139"/>
      <c r="Z894" s="139"/>
      <c r="AA894" s="139"/>
      <c r="AB894" s="139"/>
      <c r="AC894" s="139"/>
      <c r="AD894" s="139"/>
      <c r="AE894" s="139"/>
      <c r="AF894" s="139"/>
      <c r="AG894" s="139"/>
      <c r="AH894" s="139"/>
      <c r="AI894" s="77"/>
      <c r="AJ894" s="78"/>
    </row>
    <row r="895" spans="1:36" ht="13">
      <c r="A895" s="42"/>
      <c r="B895" s="42"/>
      <c r="C895" s="42"/>
      <c r="D895" s="142"/>
      <c r="E895" s="143"/>
      <c r="F895" s="81"/>
      <c r="G895" s="81"/>
      <c r="H895" s="81"/>
      <c r="I895" s="81"/>
      <c r="J895" s="81"/>
      <c r="K895" s="81"/>
      <c r="L895" s="81"/>
      <c r="M895" s="81"/>
      <c r="N895" s="81"/>
      <c r="O895" s="137"/>
      <c r="P895" s="138"/>
      <c r="Q895" s="138"/>
      <c r="R895" s="138"/>
      <c r="S895" s="138"/>
      <c r="T895" s="141"/>
      <c r="U895" s="141"/>
      <c r="V895" s="139"/>
      <c r="W895" s="139"/>
      <c r="X895" s="139"/>
      <c r="Y895" s="139"/>
      <c r="Z895" s="139"/>
      <c r="AA895" s="139"/>
      <c r="AB895" s="139"/>
      <c r="AC895" s="139"/>
      <c r="AD895" s="139"/>
      <c r="AE895" s="139"/>
      <c r="AF895" s="139"/>
      <c r="AG895" s="139"/>
      <c r="AH895" s="139"/>
      <c r="AI895" s="77"/>
      <c r="AJ895" s="78"/>
    </row>
    <row r="896" spans="1:36" ht="13">
      <c r="A896" s="42"/>
      <c r="B896" s="42"/>
      <c r="C896" s="42"/>
      <c r="D896" s="142"/>
      <c r="E896" s="57"/>
      <c r="F896" s="81"/>
      <c r="G896" s="81"/>
      <c r="H896" s="81"/>
      <c r="I896" s="81"/>
      <c r="J896" s="81"/>
      <c r="K896" s="81"/>
      <c r="L896" s="81"/>
      <c r="M896" s="81"/>
      <c r="N896" s="81"/>
      <c r="O896" s="137"/>
      <c r="P896" s="138"/>
      <c r="Q896" s="138"/>
      <c r="R896" s="138"/>
      <c r="S896" s="138"/>
      <c r="T896" s="141"/>
      <c r="U896" s="141"/>
      <c r="V896" s="139"/>
      <c r="W896" s="139"/>
      <c r="X896" s="139"/>
      <c r="Y896" s="139"/>
      <c r="Z896" s="139"/>
      <c r="AA896" s="139"/>
      <c r="AB896" s="139"/>
      <c r="AC896" s="139"/>
      <c r="AD896" s="139"/>
      <c r="AE896" s="139"/>
      <c r="AF896" s="139"/>
      <c r="AG896" s="139"/>
      <c r="AH896" s="139"/>
      <c r="AI896" s="77"/>
      <c r="AJ896" s="78"/>
    </row>
    <row r="897" spans="1:36" ht="13">
      <c r="A897" s="42"/>
      <c r="B897" s="42"/>
      <c r="C897" s="42"/>
      <c r="D897" s="142"/>
      <c r="E897" s="143"/>
      <c r="F897" s="81"/>
      <c r="G897" s="81"/>
      <c r="H897" s="81"/>
      <c r="I897" s="81"/>
      <c r="J897" s="81"/>
      <c r="K897" s="81"/>
      <c r="L897" s="81"/>
      <c r="M897" s="81"/>
      <c r="N897" s="81"/>
      <c r="O897" s="137"/>
      <c r="P897" s="138"/>
      <c r="Q897" s="138"/>
      <c r="R897" s="138"/>
      <c r="S897" s="138"/>
      <c r="T897" s="141"/>
      <c r="U897" s="141"/>
      <c r="V897" s="139"/>
      <c r="W897" s="139"/>
      <c r="X897" s="139"/>
      <c r="Y897" s="139"/>
      <c r="Z897" s="139"/>
      <c r="AA897" s="139"/>
      <c r="AB897" s="139"/>
      <c r="AC897" s="139"/>
      <c r="AD897" s="139"/>
      <c r="AE897" s="139"/>
      <c r="AF897" s="139"/>
      <c r="AG897" s="139"/>
      <c r="AH897" s="139"/>
      <c r="AI897" s="77"/>
      <c r="AJ897" s="78"/>
    </row>
    <row r="898" spans="1:36" ht="13">
      <c r="A898" s="42"/>
      <c r="B898" s="42"/>
      <c r="C898" s="42"/>
      <c r="D898" s="142"/>
      <c r="E898" s="57"/>
      <c r="F898" s="81"/>
      <c r="G898" s="81"/>
      <c r="H898" s="81"/>
      <c r="I898" s="81"/>
      <c r="J898" s="81"/>
      <c r="K898" s="81"/>
      <c r="L898" s="81"/>
      <c r="M898" s="81"/>
      <c r="N898" s="81"/>
      <c r="O898" s="137"/>
      <c r="P898" s="138"/>
      <c r="Q898" s="138"/>
      <c r="R898" s="138"/>
      <c r="S898" s="138"/>
      <c r="T898" s="141"/>
      <c r="U898" s="141"/>
      <c r="V898" s="139"/>
      <c r="W898" s="139"/>
      <c r="X898" s="139"/>
      <c r="Y898" s="139"/>
      <c r="Z898" s="139"/>
      <c r="AA898" s="139"/>
      <c r="AB898" s="139"/>
      <c r="AC898" s="139"/>
      <c r="AD898" s="139"/>
      <c r="AE898" s="139"/>
      <c r="AF898" s="139"/>
      <c r="AG898" s="139"/>
      <c r="AH898" s="139"/>
      <c r="AI898" s="77"/>
      <c r="AJ898" s="78"/>
    </row>
    <row r="899" spans="1:36" ht="15">
      <c r="A899" s="42"/>
      <c r="B899" s="42"/>
      <c r="C899" s="144"/>
      <c r="D899" s="142"/>
      <c r="E899" s="143"/>
      <c r="F899" s="81"/>
      <c r="G899" s="81"/>
      <c r="H899" s="81"/>
      <c r="I899" s="81"/>
      <c r="J899" s="81"/>
      <c r="K899" s="81"/>
      <c r="L899" s="81"/>
      <c r="M899" s="81"/>
      <c r="N899" s="81"/>
      <c r="O899" s="137"/>
      <c r="P899" s="138"/>
      <c r="Q899" s="138"/>
      <c r="R899" s="138"/>
      <c r="S899" s="138"/>
      <c r="T899" s="141"/>
      <c r="U899" s="141"/>
      <c r="V899" s="139"/>
      <c r="W899" s="139"/>
      <c r="X899" s="139"/>
      <c r="Y899" s="139"/>
      <c r="Z899" s="139"/>
      <c r="AA899" s="139"/>
      <c r="AB899" s="139"/>
      <c r="AC899" s="139"/>
      <c r="AD899" s="139"/>
      <c r="AE899" s="139"/>
      <c r="AF899" s="139"/>
      <c r="AG899" s="139"/>
      <c r="AH899" s="139"/>
      <c r="AI899" s="77"/>
      <c r="AJ899" s="78"/>
    </row>
    <row r="900" spans="1:36" ht="15">
      <c r="A900" s="42"/>
      <c r="B900" s="42"/>
      <c r="C900" s="144"/>
      <c r="D900" s="142"/>
      <c r="E900" s="57"/>
      <c r="F900" s="81"/>
      <c r="G900" s="81"/>
      <c r="H900" s="81"/>
      <c r="I900" s="81"/>
      <c r="J900" s="81"/>
      <c r="K900" s="81"/>
      <c r="L900" s="81"/>
      <c r="M900" s="81"/>
      <c r="N900" s="81"/>
      <c r="O900" s="137"/>
      <c r="P900" s="138"/>
      <c r="Q900" s="138"/>
      <c r="R900" s="138"/>
      <c r="S900" s="138"/>
      <c r="T900" s="141"/>
      <c r="U900" s="141"/>
      <c r="V900" s="139"/>
      <c r="W900" s="139"/>
      <c r="X900" s="139"/>
      <c r="Y900" s="139"/>
      <c r="Z900" s="139"/>
      <c r="AA900" s="139"/>
      <c r="AB900" s="139"/>
      <c r="AC900" s="139"/>
      <c r="AD900" s="139"/>
      <c r="AE900" s="139"/>
      <c r="AF900" s="139"/>
      <c r="AG900" s="139"/>
      <c r="AH900" s="139"/>
      <c r="AI900" s="77"/>
      <c r="AJ900" s="78"/>
    </row>
    <row r="901" spans="1:36" ht="13">
      <c r="A901" s="42"/>
      <c r="B901" s="42"/>
      <c r="C901" s="142"/>
      <c r="D901" s="142"/>
      <c r="E901" s="145"/>
      <c r="F901" s="81"/>
      <c r="G901" s="81"/>
      <c r="H901" s="81"/>
      <c r="I901" s="81"/>
      <c r="J901" s="81"/>
      <c r="K901" s="81"/>
      <c r="L901" s="81"/>
      <c r="M901" s="81"/>
      <c r="N901" s="81"/>
      <c r="O901" s="137"/>
      <c r="P901" s="138"/>
      <c r="Q901" s="138"/>
      <c r="R901" s="138"/>
      <c r="S901" s="138"/>
      <c r="T901" s="141"/>
      <c r="U901" s="141"/>
      <c r="V901" s="139"/>
      <c r="W901" s="139"/>
      <c r="X901" s="139"/>
      <c r="Y901" s="139"/>
      <c r="Z901" s="139"/>
      <c r="AA901" s="139"/>
      <c r="AB901" s="139"/>
      <c r="AC901" s="139"/>
      <c r="AD901" s="139"/>
      <c r="AE901" s="139"/>
      <c r="AF901" s="139"/>
      <c r="AG901" s="139"/>
      <c r="AH901" s="139"/>
      <c r="AI901" s="77"/>
      <c r="AJ901" s="78"/>
    </row>
    <row r="902" spans="1:36" ht="13">
      <c r="A902" s="42"/>
      <c r="B902" s="42"/>
      <c r="C902" s="142"/>
      <c r="D902" s="142"/>
      <c r="E902" s="146"/>
      <c r="F902" s="81"/>
      <c r="G902" s="81"/>
      <c r="H902" s="81"/>
      <c r="I902" s="81"/>
      <c r="J902" s="81"/>
      <c r="K902" s="81"/>
      <c r="L902" s="81"/>
      <c r="M902" s="81"/>
      <c r="N902" s="81"/>
      <c r="O902" s="137"/>
      <c r="P902" s="138"/>
      <c r="Q902" s="138"/>
      <c r="R902" s="138"/>
      <c r="S902" s="138"/>
      <c r="T902" s="141"/>
      <c r="U902" s="141"/>
      <c r="V902" s="139"/>
      <c r="W902" s="139"/>
      <c r="X902" s="139"/>
      <c r="Y902" s="139"/>
      <c r="Z902" s="139"/>
      <c r="AA902" s="139"/>
      <c r="AB902" s="139"/>
      <c r="AC902" s="139"/>
      <c r="AD902" s="139"/>
      <c r="AE902" s="139"/>
      <c r="AF902" s="139"/>
      <c r="AG902" s="139"/>
      <c r="AH902" s="139"/>
      <c r="AI902" s="77"/>
      <c r="AJ902" s="78"/>
    </row>
    <row r="903" spans="1:36" ht="13">
      <c r="A903" s="42"/>
      <c r="B903" s="42"/>
      <c r="C903" s="142"/>
      <c r="D903" s="142"/>
      <c r="E903" s="143"/>
      <c r="F903" s="81"/>
      <c r="G903" s="81"/>
      <c r="H903" s="81"/>
      <c r="I903" s="81"/>
      <c r="J903" s="81"/>
      <c r="K903" s="81"/>
      <c r="L903" s="81"/>
      <c r="M903" s="81"/>
      <c r="N903" s="81"/>
      <c r="O903" s="137"/>
      <c r="P903" s="138"/>
      <c r="Q903" s="138"/>
      <c r="R903" s="138"/>
      <c r="S903" s="138"/>
      <c r="T903" s="141"/>
      <c r="U903" s="141"/>
      <c r="V903" s="139"/>
      <c r="W903" s="139"/>
      <c r="X903" s="139"/>
      <c r="Y903" s="139"/>
      <c r="Z903" s="139"/>
      <c r="AA903" s="139"/>
      <c r="AB903" s="139"/>
      <c r="AC903" s="139"/>
      <c r="AD903" s="139"/>
      <c r="AE903" s="139"/>
      <c r="AF903" s="139"/>
      <c r="AG903" s="139"/>
      <c r="AH903" s="139"/>
      <c r="AI903" s="77"/>
      <c r="AJ903" s="78"/>
    </row>
    <row r="904" spans="1:36" ht="13">
      <c r="A904" s="42"/>
      <c r="B904" s="42"/>
      <c r="C904" s="142"/>
      <c r="D904" s="142"/>
      <c r="E904" s="57"/>
      <c r="F904" s="81"/>
      <c r="G904" s="81"/>
      <c r="H904" s="81"/>
      <c r="I904" s="81"/>
      <c r="J904" s="81"/>
      <c r="K904" s="81"/>
      <c r="L904" s="81"/>
      <c r="M904" s="81"/>
      <c r="N904" s="81"/>
      <c r="O904" s="137"/>
      <c r="P904" s="138"/>
      <c r="Q904" s="138"/>
      <c r="R904" s="138"/>
      <c r="S904" s="138"/>
      <c r="T904" s="141"/>
      <c r="U904" s="141"/>
      <c r="V904" s="139"/>
      <c r="W904" s="139"/>
      <c r="X904" s="139"/>
      <c r="Y904" s="139"/>
      <c r="Z904" s="139"/>
      <c r="AA904" s="139"/>
      <c r="AB904" s="139"/>
      <c r="AC904" s="139"/>
      <c r="AD904" s="139"/>
      <c r="AE904" s="139"/>
      <c r="AF904" s="139"/>
      <c r="AG904" s="139"/>
      <c r="AH904" s="139"/>
      <c r="AI904" s="77"/>
      <c r="AJ904" s="78"/>
    </row>
    <row r="905" spans="1:36" ht="13">
      <c r="A905" s="42"/>
      <c r="B905" s="42"/>
      <c r="C905" s="142"/>
      <c r="D905" s="142"/>
      <c r="E905" s="143"/>
      <c r="F905" s="81"/>
      <c r="G905" s="81"/>
      <c r="H905" s="81"/>
      <c r="I905" s="81"/>
      <c r="J905" s="81"/>
      <c r="K905" s="81"/>
      <c r="L905" s="81"/>
      <c r="M905" s="81"/>
      <c r="N905" s="81"/>
      <c r="O905" s="137"/>
      <c r="P905" s="138"/>
      <c r="Q905" s="138"/>
      <c r="R905" s="138"/>
      <c r="S905" s="138"/>
      <c r="T905" s="141"/>
      <c r="U905" s="141"/>
      <c r="V905" s="139"/>
      <c r="W905" s="139"/>
      <c r="X905" s="139"/>
      <c r="Y905" s="139"/>
      <c r="Z905" s="139"/>
      <c r="AA905" s="139"/>
      <c r="AB905" s="139"/>
      <c r="AC905" s="139"/>
      <c r="AD905" s="139"/>
      <c r="AE905" s="139"/>
      <c r="AF905" s="139"/>
      <c r="AG905" s="139"/>
      <c r="AH905" s="139"/>
      <c r="AI905" s="77"/>
      <c r="AJ905" s="78"/>
    </row>
    <row r="906" spans="1:36" ht="13">
      <c r="A906" s="42"/>
      <c r="B906" s="42"/>
      <c r="C906" s="142"/>
      <c r="D906" s="142"/>
      <c r="E906" s="57"/>
      <c r="F906" s="81"/>
      <c r="G906" s="81"/>
      <c r="H906" s="81"/>
      <c r="I906" s="81"/>
      <c r="J906" s="81"/>
      <c r="K906" s="81"/>
      <c r="L906" s="81"/>
      <c r="M906" s="81"/>
      <c r="N906" s="81"/>
      <c r="O906" s="137"/>
      <c r="P906" s="138"/>
      <c r="Q906" s="138"/>
      <c r="R906" s="138"/>
      <c r="S906" s="138"/>
      <c r="T906" s="141"/>
      <c r="U906" s="141"/>
      <c r="V906" s="139"/>
      <c r="W906" s="139"/>
      <c r="X906" s="139"/>
      <c r="Y906" s="139"/>
      <c r="Z906" s="139"/>
      <c r="AA906" s="139"/>
      <c r="AB906" s="139"/>
      <c r="AC906" s="139"/>
      <c r="AD906" s="139"/>
      <c r="AE906" s="139"/>
      <c r="AF906" s="139"/>
      <c r="AG906" s="139"/>
      <c r="AH906" s="139"/>
      <c r="AI906" s="77"/>
      <c r="AJ906" s="78"/>
    </row>
    <row r="907" spans="1:36" ht="15">
      <c r="A907" s="42"/>
      <c r="B907" s="42"/>
      <c r="C907" s="142"/>
      <c r="D907" s="142"/>
      <c r="E907" s="147"/>
      <c r="F907" s="81"/>
      <c r="G907" s="81"/>
      <c r="H907" s="81"/>
      <c r="I907" s="81"/>
      <c r="J907" s="81"/>
      <c r="K907" s="81"/>
      <c r="L907" s="81"/>
      <c r="M907" s="81"/>
      <c r="N907" s="81"/>
      <c r="O907" s="137"/>
      <c r="P907" s="138"/>
      <c r="Q907" s="138"/>
      <c r="R907" s="138"/>
      <c r="S907" s="138"/>
      <c r="T907" s="141"/>
      <c r="U907" s="141"/>
      <c r="V907" s="139"/>
      <c r="W907" s="139"/>
      <c r="X907" s="139"/>
      <c r="Y907" s="139"/>
      <c r="Z907" s="139"/>
      <c r="AA907" s="139"/>
      <c r="AB907" s="139"/>
      <c r="AC907" s="139"/>
      <c r="AD907" s="139"/>
      <c r="AE907" s="139"/>
      <c r="AF907" s="139"/>
      <c r="AG907" s="139"/>
      <c r="AH907" s="139"/>
      <c r="AI907" s="77"/>
      <c r="AJ907" s="78"/>
    </row>
    <row r="908" spans="1:36" ht="15">
      <c r="A908" s="42"/>
      <c r="B908" s="42"/>
      <c r="C908" s="142"/>
      <c r="D908" s="142"/>
      <c r="E908" s="147"/>
      <c r="F908" s="81"/>
      <c r="G908" s="81"/>
      <c r="H908" s="81"/>
      <c r="I908" s="81"/>
      <c r="J908" s="81"/>
      <c r="K908" s="81"/>
      <c r="L908" s="81"/>
      <c r="M908" s="81"/>
      <c r="N908" s="81"/>
      <c r="O908" s="137"/>
      <c r="P908" s="138"/>
      <c r="Q908" s="138"/>
      <c r="R908" s="138"/>
      <c r="S908" s="138"/>
      <c r="T908" s="141"/>
      <c r="U908" s="141"/>
      <c r="V908" s="139"/>
      <c r="W908" s="139"/>
      <c r="X908" s="139"/>
      <c r="Y908" s="139"/>
      <c r="Z908" s="139"/>
      <c r="AA908" s="139"/>
      <c r="AB908" s="139"/>
      <c r="AC908" s="139"/>
      <c r="AD908" s="139"/>
      <c r="AE908" s="139"/>
      <c r="AF908" s="139"/>
      <c r="AG908" s="139"/>
      <c r="AH908" s="139"/>
      <c r="AI908" s="77"/>
      <c r="AJ908" s="78"/>
    </row>
    <row r="909" spans="1:36" ht="15">
      <c r="A909" s="42"/>
      <c r="B909" s="42"/>
      <c r="C909" s="142"/>
      <c r="D909" s="142"/>
      <c r="E909" s="147"/>
      <c r="F909" s="81"/>
      <c r="G909" s="81"/>
      <c r="H909" s="81"/>
      <c r="I909" s="81"/>
      <c r="J909" s="81"/>
      <c r="K909" s="81"/>
      <c r="L909" s="81"/>
      <c r="M909" s="81"/>
      <c r="N909" s="81"/>
      <c r="O909" s="137"/>
      <c r="P909" s="138"/>
      <c r="Q909" s="138"/>
      <c r="R909" s="138"/>
      <c r="S909" s="138"/>
      <c r="T909" s="141"/>
      <c r="U909" s="141"/>
      <c r="V909" s="139"/>
      <c r="W909" s="139"/>
      <c r="X909" s="139"/>
      <c r="Y909" s="139"/>
      <c r="Z909" s="139"/>
      <c r="AA909" s="139"/>
      <c r="AB909" s="139"/>
      <c r="AC909" s="139"/>
      <c r="AD909" s="139"/>
      <c r="AE909" s="139"/>
      <c r="AF909" s="139"/>
      <c r="AG909" s="139"/>
      <c r="AH909" s="139"/>
      <c r="AI909" s="77"/>
      <c r="AJ909" s="78"/>
    </row>
    <row r="910" spans="1:36" ht="15">
      <c r="A910" s="42"/>
      <c r="B910" s="42"/>
      <c r="C910" s="142"/>
      <c r="D910" s="142"/>
      <c r="E910" s="147"/>
      <c r="F910" s="81"/>
      <c r="G910" s="81"/>
      <c r="H910" s="81"/>
      <c r="I910" s="81"/>
      <c r="J910" s="81"/>
      <c r="K910" s="81"/>
      <c r="L910" s="81"/>
      <c r="M910" s="81"/>
      <c r="N910" s="81"/>
      <c r="O910" s="137"/>
      <c r="P910" s="138"/>
      <c r="Q910" s="138"/>
      <c r="R910" s="138"/>
      <c r="S910" s="138"/>
      <c r="T910" s="141"/>
      <c r="U910" s="141"/>
      <c r="V910" s="139"/>
      <c r="W910" s="139"/>
      <c r="X910" s="139"/>
      <c r="Y910" s="139"/>
      <c r="Z910" s="139"/>
      <c r="AA910" s="139"/>
      <c r="AB910" s="139"/>
      <c r="AC910" s="139"/>
      <c r="AD910" s="139"/>
      <c r="AE910" s="139"/>
      <c r="AF910" s="139"/>
      <c r="AG910" s="139"/>
      <c r="AH910" s="139"/>
      <c r="AI910" s="77"/>
      <c r="AJ910" s="78"/>
    </row>
    <row r="911" spans="1:36" ht="15">
      <c r="A911" s="42"/>
      <c r="B911" s="42"/>
      <c r="C911" s="142"/>
      <c r="D911" s="142"/>
      <c r="E911" s="147"/>
      <c r="F911" s="81"/>
      <c r="G911" s="81"/>
      <c r="H911" s="81"/>
      <c r="I911" s="81"/>
      <c r="J911" s="81"/>
      <c r="K911" s="81"/>
      <c r="L911" s="81"/>
      <c r="M911" s="81"/>
      <c r="N911" s="81"/>
      <c r="O911" s="137"/>
      <c r="P911" s="138"/>
      <c r="Q911" s="138"/>
      <c r="R911" s="138"/>
      <c r="S911" s="138"/>
      <c r="T911" s="141"/>
      <c r="U911" s="141"/>
      <c r="V911" s="139"/>
      <c r="W911" s="139"/>
      <c r="X911" s="139"/>
      <c r="Y911" s="139"/>
      <c r="Z911" s="139"/>
      <c r="AA911" s="139"/>
      <c r="AB911" s="139"/>
      <c r="AC911" s="139"/>
      <c r="AD911" s="139"/>
      <c r="AE911" s="139"/>
      <c r="AF911" s="139"/>
      <c r="AG911" s="139"/>
      <c r="AH911" s="139"/>
      <c r="AI911" s="77"/>
      <c r="AJ911" s="78"/>
    </row>
    <row r="912" spans="1:36" ht="15">
      <c r="A912" s="42"/>
      <c r="B912" s="42"/>
      <c r="C912" s="142"/>
      <c r="D912" s="144"/>
      <c r="E912" s="147"/>
      <c r="F912" s="81"/>
      <c r="G912" s="81"/>
      <c r="H912" s="81"/>
      <c r="I912" s="81"/>
      <c r="J912" s="81"/>
      <c r="K912" s="81"/>
      <c r="L912" s="81"/>
      <c r="M912" s="81"/>
      <c r="N912" s="81"/>
      <c r="O912" s="137"/>
      <c r="P912" s="138"/>
      <c r="Q912" s="138"/>
      <c r="R912" s="138"/>
      <c r="S912" s="138"/>
      <c r="T912" s="141"/>
      <c r="U912" s="141"/>
      <c r="V912" s="139"/>
      <c r="W912" s="139"/>
      <c r="X912" s="139"/>
      <c r="Y912" s="139"/>
      <c r="Z912" s="139"/>
      <c r="AA912" s="139"/>
      <c r="AB912" s="139"/>
      <c r="AC912" s="139"/>
      <c r="AD912" s="139"/>
      <c r="AE912" s="139"/>
      <c r="AF912" s="139"/>
      <c r="AG912" s="139"/>
      <c r="AH912" s="139"/>
      <c r="AI912" s="77"/>
      <c r="AJ912" s="78"/>
    </row>
    <row r="913" spans="1:36" ht="15">
      <c r="A913" s="42"/>
      <c r="B913" s="42"/>
      <c r="C913" s="142"/>
      <c r="D913" s="144"/>
      <c r="E913" s="147"/>
      <c r="F913" s="81"/>
      <c r="G913" s="81"/>
      <c r="H913" s="81"/>
      <c r="I913" s="81"/>
      <c r="J913" s="81"/>
      <c r="K913" s="81"/>
      <c r="L913" s="81"/>
      <c r="M913" s="81"/>
      <c r="N913" s="81"/>
      <c r="O913" s="137"/>
      <c r="P913" s="138"/>
      <c r="Q913" s="138"/>
      <c r="R913" s="138"/>
      <c r="S913" s="138"/>
      <c r="T913" s="141"/>
      <c r="U913" s="141"/>
      <c r="V913" s="139"/>
      <c r="W913" s="139"/>
      <c r="X913" s="139"/>
      <c r="Y913" s="139"/>
      <c r="Z913" s="139"/>
      <c r="AA913" s="139"/>
      <c r="AB913" s="139"/>
      <c r="AC913" s="139"/>
      <c r="AD913" s="139"/>
      <c r="AE913" s="139"/>
      <c r="AF913" s="139"/>
      <c r="AG913" s="139"/>
      <c r="AH913" s="139"/>
      <c r="AI913" s="77"/>
      <c r="AJ913" s="78"/>
    </row>
    <row r="914" spans="1:36" ht="15">
      <c r="A914" s="42"/>
      <c r="B914" s="42"/>
      <c r="C914" s="142"/>
      <c r="D914" s="144"/>
      <c r="E914" s="147"/>
      <c r="F914" s="81"/>
      <c r="G914" s="81"/>
      <c r="H914" s="81"/>
      <c r="I914" s="81"/>
      <c r="J914" s="81"/>
      <c r="K914" s="81"/>
      <c r="L914" s="81"/>
      <c r="M914" s="81"/>
      <c r="N914" s="81"/>
      <c r="O914" s="137"/>
      <c r="P914" s="138"/>
      <c r="Q914" s="138"/>
      <c r="R914" s="138"/>
      <c r="S914" s="138"/>
      <c r="T914" s="141"/>
      <c r="U914" s="141"/>
      <c r="V914" s="139"/>
      <c r="W914" s="139"/>
      <c r="X914" s="139"/>
      <c r="Y914" s="139"/>
      <c r="Z914" s="139"/>
      <c r="AA914" s="139"/>
      <c r="AB914" s="139"/>
      <c r="AC914" s="139"/>
      <c r="AD914" s="139"/>
      <c r="AE914" s="139"/>
      <c r="AF914" s="139"/>
      <c r="AG914" s="139"/>
      <c r="AH914" s="139"/>
      <c r="AI914" s="77"/>
      <c r="AJ914" s="78"/>
    </row>
    <row r="915" spans="1:36" ht="15">
      <c r="A915" s="42"/>
      <c r="B915" s="42"/>
      <c r="C915" s="142"/>
      <c r="D915" s="144"/>
      <c r="E915" s="147"/>
      <c r="F915" s="81"/>
      <c r="G915" s="81"/>
      <c r="H915" s="81"/>
      <c r="I915" s="81"/>
      <c r="J915" s="81"/>
      <c r="K915" s="81"/>
      <c r="L915" s="81"/>
      <c r="M915" s="81"/>
      <c r="N915" s="81"/>
      <c r="O915" s="137"/>
      <c r="P915" s="138"/>
      <c r="Q915" s="138"/>
      <c r="R915" s="138"/>
      <c r="S915" s="138"/>
      <c r="T915" s="141"/>
      <c r="U915" s="141"/>
      <c r="V915" s="139"/>
      <c r="W915" s="139"/>
      <c r="X915" s="139"/>
      <c r="Y915" s="139"/>
      <c r="Z915" s="139"/>
      <c r="AA915" s="139"/>
      <c r="AB915" s="139"/>
      <c r="AC915" s="139"/>
      <c r="AD915" s="139"/>
      <c r="AE915" s="139"/>
      <c r="AF915" s="139"/>
      <c r="AG915" s="139"/>
      <c r="AH915" s="139"/>
      <c r="AI915" s="77"/>
      <c r="AJ915" s="78"/>
    </row>
    <row r="916" spans="1:36" ht="15">
      <c r="A916" s="42"/>
      <c r="B916" s="42"/>
      <c r="C916" s="142"/>
      <c r="D916" s="144"/>
      <c r="E916" s="147"/>
      <c r="F916" s="81"/>
      <c r="G916" s="81"/>
      <c r="H916" s="81"/>
      <c r="I916" s="81"/>
      <c r="J916" s="81"/>
      <c r="K916" s="81"/>
      <c r="L916" s="81"/>
      <c r="M916" s="81"/>
      <c r="N916" s="81"/>
      <c r="O916" s="137"/>
      <c r="P916" s="138"/>
      <c r="Q916" s="138"/>
      <c r="R916" s="138"/>
      <c r="S916" s="138"/>
      <c r="T916" s="141"/>
      <c r="U916" s="141"/>
      <c r="V916" s="139"/>
      <c r="W916" s="139"/>
      <c r="X916" s="139"/>
      <c r="Y916" s="139"/>
      <c r="Z916" s="139"/>
      <c r="AA916" s="139"/>
      <c r="AB916" s="139"/>
      <c r="AC916" s="139"/>
      <c r="AD916" s="139"/>
      <c r="AE916" s="139"/>
      <c r="AF916" s="139"/>
      <c r="AG916" s="139"/>
      <c r="AH916" s="139"/>
      <c r="AI916" s="77"/>
      <c r="AJ916" s="78"/>
    </row>
    <row r="917" spans="1:36" ht="15">
      <c r="A917" s="42"/>
      <c r="B917" s="42"/>
      <c r="C917" s="142"/>
      <c r="D917" s="144"/>
      <c r="E917" s="147"/>
      <c r="F917" s="81"/>
      <c r="G917" s="81"/>
      <c r="H917" s="81"/>
      <c r="I917" s="81"/>
      <c r="J917" s="81"/>
      <c r="K917" s="81"/>
      <c r="L917" s="81"/>
      <c r="M917" s="81"/>
      <c r="N917" s="81"/>
      <c r="O917" s="137"/>
      <c r="P917" s="138"/>
      <c r="Q917" s="138"/>
      <c r="R917" s="138"/>
      <c r="S917" s="138"/>
      <c r="T917" s="141"/>
      <c r="U917" s="141"/>
      <c r="V917" s="139"/>
      <c r="W917" s="139"/>
      <c r="X917" s="139"/>
      <c r="Y917" s="139"/>
      <c r="Z917" s="139"/>
      <c r="AA917" s="139"/>
      <c r="AB917" s="139"/>
      <c r="AC917" s="139"/>
      <c r="AD917" s="139"/>
      <c r="AE917" s="139"/>
      <c r="AF917" s="139"/>
      <c r="AG917" s="139"/>
      <c r="AH917" s="139"/>
      <c r="AI917" s="77"/>
      <c r="AJ917" s="78"/>
    </row>
    <row r="918" spans="1:36" ht="15">
      <c r="A918" s="42"/>
      <c r="B918" s="42"/>
      <c r="C918" s="142"/>
      <c r="D918" s="144"/>
      <c r="E918" s="147"/>
      <c r="F918" s="81"/>
      <c r="G918" s="81"/>
      <c r="H918" s="81"/>
      <c r="I918" s="81"/>
      <c r="J918" s="81"/>
      <c r="K918" s="81"/>
      <c r="L918" s="81"/>
      <c r="M918" s="81"/>
      <c r="N918" s="81"/>
      <c r="O918" s="137"/>
      <c r="P918" s="138"/>
      <c r="Q918" s="138"/>
      <c r="R918" s="138"/>
      <c r="S918" s="138"/>
      <c r="T918" s="141"/>
      <c r="U918" s="141"/>
      <c r="V918" s="139"/>
      <c r="W918" s="139"/>
      <c r="X918" s="139"/>
      <c r="Y918" s="139"/>
      <c r="Z918" s="139"/>
      <c r="AA918" s="139"/>
      <c r="AB918" s="139"/>
      <c r="AC918" s="139"/>
      <c r="AD918" s="139"/>
      <c r="AE918" s="139"/>
      <c r="AF918" s="139"/>
      <c r="AG918" s="139"/>
      <c r="AH918" s="139"/>
      <c r="AI918" s="77"/>
      <c r="AJ918" s="78"/>
    </row>
    <row r="919" spans="1:36" ht="15">
      <c r="A919" s="42"/>
      <c r="B919" s="42"/>
      <c r="C919" s="142"/>
      <c r="D919" s="144"/>
      <c r="E919" s="147"/>
      <c r="F919" s="81"/>
      <c r="G919" s="81"/>
      <c r="H919" s="81"/>
      <c r="I919" s="81"/>
      <c r="J919" s="81"/>
      <c r="K919" s="81"/>
      <c r="L919" s="81"/>
      <c r="M919" s="81"/>
      <c r="N919" s="81"/>
      <c r="O919" s="137"/>
      <c r="P919" s="138"/>
      <c r="Q919" s="138"/>
      <c r="R919" s="138"/>
      <c r="S919" s="138"/>
      <c r="T919" s="141"/>
      <c r="U919" s="141"/>
      <c r="V919" s="139"/>
      <c r="W919" s="139"/>
      <c r="X919" s="139"/>
      <c r="Y919" s="139"/>
      <c r="Z919" s="139"/>
      <c r="AA919" s="139"/>
      <c r="AB919" s="139"/>
      <c r="AC919" s="139"/>
      <c r="AD919" s="139"/>
      <c r="AE919" s="139"/>
      <c r="AF919" s="139"/>
      <c r="AG919" s="139"/>
      <c r="AH919" s="139"/>
      <c r="AI919" s="77"/>
      <c r="AJ919" s="78"/>
    </row>
    <row r="920" spans="1:36" ht="15">
      <c r="A920" s="42"/>
      <c r="B920" s="42"/>
      <c r="C920" s="142"/>
      <c r="D920" s="144"/>
      <c r="E920" s="147"/>
      <c r="F920" s="81"/>
      <c r="G920" s="81"/>
      <c r="H920" s="81"/>
      <c r="I920" s="81"/>
      <c r="J920" s="81"/>
      <c r="K920" s="81"/>
      <c r="L920" s="81"/>
      <c r="M920" s="81"/>
      <c r="N920" s="81"/>
      <c r="O920" s="137"/>
      <c r="P920" s="138"/>
      <c r="Q920" s="138"/>
      <c r="R920" s="138"/>
      <c r="S920" s="138"/>
      <c r="T920" s="141"/>
      <c r="U920" s="141"/>
      <c r="V920" s="139"/>
      <c r="W920" s="139"/>
      <c r="X920" s="139"/>
      <c r="Y920" s="139"/>
      <c r="Z920" s="139"/>
      <c r="AA920" s="139"/>
      <c r="AB920" s="139"/>
      <c r="AC920" s="139"/>
      <c r="AD920" s="139"/>
      <c r="AE920" s="139"/>
      <c r="AF920" s="139"/>
      <c r="AG920" s="139"/>
      <c r="AH920" s="139"/>
      <c r="AI920" s="77"/>
      <c r="AJ920" s="78"/>
    </row>
    <row r="921" spans="1:36" ht="15">
      <c r="A921" s="42"/>
      <c r="B921" s="42"/>
      <c r="C921" s="142"/>
      <c r="D921" s="144"/>
      <c r="E921" s="147"/>
      <c r="F921" s="81"/>
      <c r="G921" s="81"/>
      <c r="H921" s="81"/>
      <c r="I921" s="81"/>
      <c r="J921" s="81"/>
      <c r="K921" s="81"/>
      <c r="L921" s="81"/>
      <c r="M921" s="81"/>
      <c r="N921" s="81"/>
      <c r="O921" s="137"/>
      <c r="P921" s="138"/>
      <c r="Q921" s="138"/>
      <c r="R921" s="138"/>
      <c r="S921" s="138"/>
      <c r="T921" s="141"/>
      <c r="U921" s="141"/>
      <c r="V921" s="139"/>
      <c r="W921" s="139"/>
      <c r="X921" s="139"/>
      <c r="Y921" s="139"/>
      <c r="Z921" s="139"/>
      <c r="AA921" s="139"/>
      <c r="AB921" s="139"/>
      <c r="AC921" s="139"/>
      <c r="AD921" s="139"/>
      <c r="AE921" s="139"/>
      <c r="AF921" s="139"/>
      <c r="AG921" s="139"/>
      <c r="AH921" s="139"/>
      <c r="AI921" s="77"/>
      <c r="AJ921" s="78"/>
    </row>
    <row r="922" spans="1:36" ht="15">
      <c r="A922" s="42"/>
      <c r="B922" s="42"/>
      <c r="C922" s="142"/>
      <c r="D922" s="144"/>
      <c r="E922" s="147"/>
      <c r="F922" s="81"/>
      <c r="G922" s="81"/>
      <c r="H922" s="81"/>
      <c r="I922" s="81"/>
      <c r="J922" s="81"/>
      <c r="K922" s="81"/>
      <c r="L922" s="81"/>
      <c r="M922" s="81"/>
      <c r="N922" s="81"/>
      <c r="O922" s="137"/>
      <c r="P922" s="138"/>
      <c r="Q922" s="138"/>
      <c r="R922" s="138"/>
      <c r="S922" s="138"/>
      <c r="T922" s="141"/>
      <c r="U922" s="141"/>
      <c r="V922" s="139"/>
      <c r="W922" s="139"/>
      <c r="X922" s="139"/>
      <c r="Y922" s="139"/>
      <c r="Z922" s="139"/>
      <c r="AA922" s="139"/>
      <c r="AB922" s="139"/>
      <c r="AC922" s="139"/>
      <c r="AD922" s="139"/>
      <c r="AE922" s="139"/>
      <c r="AF922" s="139"/>
      <c r="AG922" s="139"/>
      <c r="AH922" s="139"/>
      <c r="AI922" s="77"/>
      <c r="AJ922" s="78"/>
    </row>
    <row r="923" spans="1:36" ht="15">
      <c r="A923" s="42"/>
      <c r="B923" s="142"/>
      <c r="C923" s="142"/>
      <c r="D923" s="144"/>
      <c r="E923" s="147"/>
      <c r="F923" s="81"/>
      <c r="G923" s="81"/>
      <c r="H923" s="81"/>
      <c r="I923" s="81"/>
      <c r="J923" s="81"/>
      <c r="K923" s="81"/>
      <c r="L923" s="81"/>
      <c r="M923" s="81"/>
      <c r="N923" s="81"/>
      <c r="O923" s="137"/>
      <c r="P923" s="138"/>
      <c r="Q923" s="138"/>
      <c r="R923" s="138"/>
      <c r="S923" s="138"/>
      <c r="T923" s="141"/>
      <c r="U923" s="141"/>
      <c r="V923" s="139"/>
      <c r="W923" s="139"/>
      <c r="X923" s="139"/>
      <c r="Y923" s="139"/>
      <c r="Z923" s="139"/>
      <c r="AA923" s="139"/>
      <c r="AB923" s="139"/>
      <c r="AC923" s="139"/>
      <c r="AD923" s="139"/>
      <c r="AE923" s="139"/>
      <c r="AF923" s="139"/>
      <c r="AG923" s="139"/>
      <c r="AH923" s="139"/>
      <c r="AI923" s="77"/>
      <c r="AJ923" s="78"/>
    </row>
    <row r="924" spans="1:36" ht="15">
      <c r="A924" s="42"/>
      <c r="B924" s="142"/>
      <c r="C924" s="142"/>
      <c r="D924" s="144"/>
      <c r="E924" s="147"/>
      <c r="F924" s="81"/>
      <c r="G924" s="81"/>
      <c r="H924" s="81"/>
      <c r="I924" s="81"/>
      <c r="J924" s="81"/>
      <c r="K924" s="81"/>
      <c r="L924" s="81"/>
      <c r="M924" s="81"/>
      <c r="N924" s="81"/>
      <c r="O924" s="137"/>
      <c r="P924" s="138"/>
      <c r="Q924" s="138"/>
      <c r="R924" s="138"/>
      <c r="S924" s="138"/>
      <c r="T924" s="141"/>
      <c r="U924" s="141"/>
      <c r="V924" s="139"/>
      <c r="W924" s="139"/>
      <c r="X924" s="139"/>
      <c r="Y924" s="139"/>
      <c r="Z924" s="139"/>
      <c r="AA924" s="139"/>
      <c r="AB924" s="139"/>
      <c r="AC924" s="139"/>
      <c r="AD924" s="139"/>
      <c r="AE924" s="139"/>
      <c r="AF924" s="139"/>
      <c r="AG924" s="139"/>
      <c r="AH924" s="139"/>
      <c r="AI924" s="77"/>
      <c r="AJ924" s="78"/>
    </row>
    <row r="925" spans="1:36" ht="15">
      <c r="A925" s="148"/>
      <c r="B925" s="142"/>
      <c r="C925" s="142"/>
      <c r="D925" s="144"/>
      <c r="E925" s="147"/>
      <c r="F925" s="81"/>
      <c r="G925" s="81"/>
      <c r="H925" s="81"/>
      <c r="I925" s="81"/>
      <c r="J925" s="81"/>
      <c r="K925" s="81"/>
      <c r="L925" s="81"/>
      <c r="M925" s="81"/>
      <c r="N925" s="81"/>
      <c r="O925" s="137"/>
      <c r="P925" s="138"/>
      <c r="Q925" s="138"/>
      <c r="R925" s="138"/>
      <c r="S925" s="138"/>
      <c r="T925" s="141"/>
      <c r="U925" s="141"/>
      <c r="V925" s="139"/>
      <c r="W925" s="139"/>
      <c r="X925" s="139"/>
      <c r="Y925" s="139"/>
      <c r="Z925" s="139"/>
      <c r="AA925" s="139"/>
      <c r="AB925" s="139"/>
      <c r="AC925" s="139"/>
      <c r="AD925" s="139"/>
      <c r="AE925" s="139"/>
      <c r="AF925" s="139"/>
      <c r="AG925" s="139"/>
      <c r="AH925" s="139"/>
      <c r="AI925" s="77"/>
      <c r="AJ925" s="78"/>
    </row>
    <row r="926" spans="1:36" ht="15">
      <c r="A926" s="42"/>
      <c r="B926" s="142"/>
      <c r="C926" s="142"/>
      <c r="D926" s="144"/>
      <c r="E926" s="147"/>
      <c r="F926" s="81"/>
      <c r="G926" s="81"/>
      <c r="H926" s="81"/>
      <c r="I926" s="81"/>
      <c r="J926" s="81"/>
      <c r="K926" s="81"/>
      <c r="L926" s="81"/>
      <c r="M926" s="81"/>
      <c r="N926" s="81"/>
      <c r="O926" s="137"/>
      <c r="P926" s="138"/>
      <c r="Q926" s="138"/>
      <c r="R926" s="138"/>
      <c r="S926" s="138"/>
      <c r="T926" s="141"/>
      <c r="U926" s="141"/>
      <c r="V926" s="139"/>
      <c r="W926" s="139"/>
      <c r="X926" s="139"/>
      <c r="Y926" s="139"/>
      <c r="Z926" s="139"/>
      <c r="AA926" s="139"/>
      <c r="AB926" s="139"/>
      <c r="AC926" s="139"/>
      <c r="AD926" s="139"/>
      <c r="AE926" s="139"/>
      <c r="AF926" s="139"/>
      <c r="AG926" s="139"/>
      <c r="AH926" s="139"/>
      <c r="AI926" s="77"/>
      <c r="AJ926" s="78"/>
    </row>
    <row r="927" spans="1:36" ht="15">
      <c r="A927" s="42"/>
      <c r="B927" s="142"/>
      <c r="C927" s="142"/>
      <c r="D927" s="144"/>
      <c r="E927" s="147"/>
      <c r="F927" s="81"/>
      <c r="G927" s="81"/>
      <c r="H927" s="81"/>
      <c r="I927" s="81"/>
      <c r="J927" s="81"/>
      <c r="K927" s="81"/>
      <c r="L927" s="81"/>
      <c r="M927" s="81"/>
      <c r="N927" s="81"/>
      <c r="O927" s="137"/>
      <c r="P927" s="138"/>
      <c r="Q927" s="138"/>
      <c r="R927" s="138"/>
      <c r="S927" s="138"/>
      <c r="T927" s="141"/>
      <c r="U927" s="141"/>
      <c r="V927" s="139"/>
      <c r="W927" s="139"/>
      <c r="X927" s="139"/>
      <c r="Y927" s="139"/>
      <c r="Z927" s="139"/>
      <c r="AA927" s="139"/>
      <c r="AB927" s="139"/>
      <c r="AC927" s="139"/>
      <c r="AD927" s="139"/>
      <c r="AE927" s="139"/>
      <c r="AF927" s="139"/>
      <c r="AG927" s="139"/>
      <c r="AH927" s="139"/>
      <c r="AI927" s="77"/>
      <c r="AJ927" s="78"/>
    </row>
    <row r="928" spans="1:36" ht="15">
      <c r="A928" s="42"/>
      <c r="B928" s="142"/>
      <c r="C928" s="142"/>
      <c r="D928" s="144"/>
      <c r="E928" s="147"/>
      <c r="F928" s="81"/>
      <c r="G928" s="81"/>
      <c r="H928" s="81"/>
      <c r="I928" s="81"/>
      <c r="J928" s="81"/>
      <c r="K928" s="81"/>
      <c r="L928" s="81"/>
      <c r="M928" s="81"/>
      <c r="N928" s="81"/>
      <c r="O928" s="137"/>
      <c r="P928" s="138"/>
      <c r="Q928" s="138"/>
      <c r="R928" s="138"/>
      <c r="S928" s="138"/>
      <c r="T928" s="141"/>
      <c r="U928" s="141"/>
      <c r="V928" s="139"/>
      <c r="W928" s="139"/>
      <c r="X928" s="139"/>
      <c r="Y928" s="139"/>
      <c r="Z928" s="139"/>
      <c r="AA928" s="139"/>
      <c r="AB928" s="139"/>
      <c r="AC928" s="139"/>
      <c r="AD928" s="139"/>
      <c r="AE928" s="139"/>
      <c r="AF928" s="139"/>
      <c r="AG928" s="139"/>
      <c r="AH928" s="139"/>
      <c r="AI928" s="77"/>
      <c r="AJ928" s="78"/>
    </row>
    <row r="929" spans="1:36" ht="15">
      <c r="A929" s="42"/>
      <c r="B929" s="142"/>
      <c r="C929" s="142"/>
      <c r="D929" s="144"/>
      <c r="E929" s="147"/>
      <c r="F929" s="81"/>
      <c r="G929" s="81"/>
      <c r="H929" s="81"/>
      <c r="I929" s="81"/>
      <c r="J929" s="81"/>
      <c r="K929" s="81"/>
      <c r="L929" s="81"/>
      <c r="M929" s="81"/>
      <c r="N929" s="81"/>
      <c r="O929" s="137"/>
      <c r="P929" s="138"/>
      <c r="Q929" s="138"/>
      <c r="R929" s="138"/>
      <c r="S929" s="138"/>
      <c r="T929" s="141"/>
      <c r="U929" s="141"/>
      <c r="V929" s="139"/>
      <c r="W929" s="139"/>
      <c r="X929" s="139"/>
      <c r="Y929" s="139"/>
      <c r="Z929" s="139"/>
      <c r="AA929" s="139"/>
      <c r="AB929" s="139"/>
      <c r="AC929" s="139"/>
      <c r="AD929" s="139"/>
      <c r="AE929" s="139"/>
      <c r="AF929" s="139"/>
      <c r="AG929" s="139"/>
      <c r="AH929" s="139"/>
      <c r="AI929" s="77"/>
      <c r="AJ929" s="78"/>
    </row>
    <row r="930" spans="1:36" ht="15">
      <c r="A930" s="42"/>
      <c r="B930" s="142"/>
      <c r="C930" s="142"/>
      <c r="D930" s="144"/>
      <c r="E930" s="147"/>
      <c r="F930" s="81"/>
      <c r="G930" s="81"/>
      <c r="H930" s="81"/>
      <c r="I930" s="81"/>
      <c r="J930" s="81"/>
      <c r="K930" s="81"/>
      <c r="L930" s="81"/>
      <c r="M930" s="81"/>
      <c r="N930" s="81"/>
      <c r="O930" s="137"/>
      <c r="P930" s="138"/>
      <c r="Q930" s="138"/>
      <c r="R930" s="138"/>
      <c r="S930" s="138"/>
      <c r="T930" s="141"/>
      <c r="U930" s="141"/>
      <c r="V930" s="139"/>
      <c r="W930" s="139"/>
      <c r="X930" s="139"/>
      <c r="Y930" s="139"/>
      <c r="Z930" s="139"/>
      <c r="AA930" s="139"/>
      <c r="AB930" s="139"/>
      <c r="AC930" s="139"/>
      <c r="AD930" s="139"/>
      <c r="AE930" s="139"/>
      <c r="AF930" s="139"/>
      <c r="AG930" s="139"/>
      <c r="AH930" s="139"/>
      <c r="AI930" s="77"/>
      <c r="AJ930" s="78"/>
    </row>
    <row r="931" spans="1:36" ht="15">
      <c r="A931" s="42"/>
      <c r="B931" s="142"/>
      <c r="C931" s="142"/>
      <c r="D931" s="144"/>
      <c r="E931" s="147"/>
      <c r="F931" s="81"/>
      <c r="G931" s="81"/>
      <c r="H931" s="81"/>
      <c r="I931" s="81"/>
      <c r="J931" s="81"/>
      <c r="K931" s="81"/>
      <c r="L931" s="81"/>
      <c r="M931" s="81"/>
      <c r="N931" s="81"/>
      <c r="O931" s="137"/>
      <c r="P931" s="138"/>
      <c r="Q931" s="138"/>
      <c r="R931" s="138"/>
      <c r="S931" s="138"/>
      <c r="T931" s="141"/>
      <c r="U931" s="141"/>
      <c r="V931" s="139"/>
      <c r="W931" s="139"/>
      <c r="X931" s="139"/>
      <c r="Y931" s="139"/>
      <c r="Z931" s="139"/>
      <c r="AA931" s="139"/>
      <c r="AB931" s="139"/>
      <c r="AC931" s="139"/>
      <c r="AD931" s="139"/>
      <c r="AE931" s="139"/>
      <c r="AF931" s="139"/>
      <c r="AG931" s="139"/>
      <c r="AH931" s="139"/>
      <c r="AI931" s="77"/>
      <c r="AJ931" s="78"/>
    </row>
    <row r="932" spans="1:36" ht="15">
      <c r="A932" s="42"/>
      <c r="B932" s="142"/>
      <c r="C932" s="142"/>
      <c r="D932" s="144"/>
      <c r="E932" s="147"/>
      <c r="F932" s="81"/>
      <c r="G932" s="81"/>
      <c r="H932" s="81"/>
      <c r="I932" s="81"/>
      <c r="J932" s="81"/>
      <c r="K932" s="81"/>
      <c r="L932" s="81"/>
      <c r="M932" s="81"/>
      <c r="N932" s="81"/>
      <c r="O932" s="137"/>
      <c r="P932" s="138"/>
      <c r="Q932" s="138"/>
      <c r="R932" s="138"/>
      <c r="S932" s="138"/>
      <c r="T932" s="141"/>
      <c r="U932" s="141"/>
      <c r="V932" s="139"/>
      <c r="W932" s="139"/>
      <c r="X932" s="139"/>
      <c r="Y932" s="139"/>
      <c r="Z932" s="139"/>
      <c r="AA932" s="139"/>
      <c r="AB932" s="139"/>
      <c r="AC932" s="139"/>
      <c r="AD932" s="139"/>
      <c r="AE932" s="139"/>
      <c r="AF932" s="139"/>
      <c r="AG932" s="139"/>
      <c r="AH932" s="139"/>
      <c r="AI932" s="77"/>
      <c r="AJ932" s="78"/>
    </row>
    <row r="933" spans="1:36" ht="15">
      <c r="A933" s="42"/>
      <c r="B933" s="142"/>
      <c r="C933" s="142"/>
      <c r="D933" s="144"/>
      <c r="E933" s="147"/>
      <c r="F933" s="81"/>
      <c r="G933" s="81"/>
      <c r="H933" s="81"/>
      <c r="I933" s="81"/>
      <c r="J933" s="81"/>
      <c r="K933" s="81"/>
      <c r="L933" s="81"/>
      <c r="M933" s="81"/>
      <c r="N933" s="81"/>
      <c r="O933" s="137"/>
      <c r="P933" s="138"/>
      <c r="Q933" s="138"/>
      <c r="R933" s="138"/>
      <c r="S933" s="138"/>
      <c r="T933" s="141"/>
      <c r="U933" s="141"/>
      <c r="V933" s="139"/>
      <c r="W933" s="139"/>
      <c r="X933" s="139"/>
      <c r="Y933" s="139"/>
      <c r="Z933" s="139"/>
      <c r="AA933" s="139"/>
      <c r="AB933" s="139"/>
      <c r="AC933" s="139"/>
      <c r="AD933" s="139"/>
      <c r="AE933" s="139"/>
      <c r="AF933" s="139"/>
      <c r="AG933" s="139"/>
      <c r="AH933" s="139"/>
      <c r="AI933" s="77"/>
      <c r="AJ933" s="78"/>
    </row>
    <row r="934" spans="1:36" ht="15">
      <c r="A934" s="42"/>
      <c r="B934" s="142"/>
      <c r="C934" s="142"/>
      <c r="D934" s="144"/>
      <c r="E934" s="147"/>
      <c r="F934" s="81"/>
      <c r="G934" s="81"/>
      <c r="H934" s="81"/>
      <c r="I934" s="81"/>
      <c r="J934" s="81"/>
      <c r="K934" s="81"/>
      <c r="L934" s="81"/>
      <c r="M934" s="81"/>
      <c r="N934" s="81"/>
      <c r="O934" s="137"/>
      <c r="P934" s="138"/>
      <c r="Q934" s="138"/>
      <c r="R934" s="138"/>
      <c r="S934" s="138"/>
      <c r="T934" s="141"/>
      <c r="U934" s="141"/>
      <c r="V934" s="139"/>
      <c r="W934" s="139"/>
      <c r="X934" s="139"/>
      <c r="Y934" s="139"/>
      <c r="Z934" s="139"/>
      <c r="AA934" s="139"/>
      <c r="AB934" s="139"/>
      <c r="AC934" s="139"/>
      <c r="AD934" s="139"/>
      <c r="AE934" s="139"/>
      <c r="AF934" s="139"/>
      <c r="AG934" s="139"/>
      <c r="AH934" s="139"/>
      <c r="AI934" s="77"/>
      <c r="AJ934" s="78"/>
    </row>
    <row r="935" spans="1:36" ht="15">
      <c r="A935" s="42"/>
      <c r="B935" s="142"/>
      <c r="C935" s="142"/>
      <c r="D935" s="144"/>
      <c r="E935" s="147"/>
      <c r="F935" s="81"/>
      <c r="G935" s="81"/>
      <c r="H935" s="81"/>
      <c r="I935" s="81"/>
      <c r="J935" s="81"/>
      <c r="K935" s="81"/>
      <c r="L935" s="81"/>
      <c r="M935" s="81"/>
      <c r="N935" s="81"/>
      <c r="O935" s="137"/>
      <c r="P935" s="138"/>
      <c r="Q935" s="138"/>
      <c r="R935" s="138"/>
      <c r="S935" s="138"/>
      <c r="T935" s="141"/>
      <c r="U935" s="141"/>
      <c r="V935" s="139"/>
      <c r="W935" s="139"/>
      <c r="X935" s="139"/>
      <c r="Y935" s="139"/>
      <c r="Z935" s="139"/>
      <c r="AA935" s="139"/>
      <c r="AB935" s="139"/>
      <c r="AC935" s="139"/>
      <c r="AD935" s="139"/>
      <c r="AE935" s="139"/>
      <c r="AF935" s="139"/>
      <c r="AG935" s="139"/>
      <c r="AH935" s="139"/>
      <c r="AI935" s="77"/>
      <c r="AJ935" s="78"/>
    </row>
    <row r="936" spans="1:36" ht="15">
      <c r="A936" s="42"/>
      <c r="B936" s="142"/>
      <c r="C936" s="142"/>
      <c r="D936" s="144"/>
      <c r="E936" s="147"/>
      <c r="F936" s="81"/>
      <c r="G936" s="81"/>
      <c r="H936" s="81"/>
      <c r="I936" s="81"/>
      <c r="J936" s="81"/>
      <c r="K936" s="81"/>
      <c r="L936" s="81"/>
      <c r="M936" s="81"/>
      <c r="N936" s="81"/>
      <c r="O936" s="137"/>
      <c r="P936" s="138"/>
      <c r="Q936" s="138"/>
      <c r="R936" s="138"/>
      <c r="S936" s="138"/>
      <c r="T936" s="141"/>
      <c r="U936" s="141"/>
      <c r="V936" s="139"/>
      <c r="W936" s="139"/>
      <c r="X936" s="139"/>
      <c r="Y936" s="139"/>
      <c r="Z936" s="139"/>
      <c r="AA936" s="139"/>
      <c r="AB936" s="139"/>
      <c r="AC936" s="139"/>
      <c r="AD936" s="139"/>
      <c r="AE936" s="139"/>
      <c r="AF936" s="139"/>
      <c r="AG936" s="139"/>
      <c r="AH936" s="139"/>
      <c r="AI936" s="77"/>
      <c r="AJ936" s="78"/>
    </row>
    <row r="937" spans="1:36" ht="15">
      <c r="A937" s="42"/>
      <c r="B937" s="142"/>
      <c r="C937" s="142"/>
      <c r="D937" s="144"/>
      <c r="E937" s="147"/>
      <c r="F937" s="81"/>
      <c r="G937" s="81"/>
      <c r="H937" s="81"/>
      <c r="I937" s="81"/>
      <c r="J937" s="81"/>
      <c r="K937" s="81"/>
      <c r="L937" s="81"/>
      <c r="M937" s="81"/>
      <c r="N937" s="81"/>
      <c r="O937" s="137"/>
      <c r="P937" s="138"/>
      <c r="Q937" s="138"/>
      <c r="R937" s="138"/>
      <c r="S937" s="138"/>
      <c r="T937" s="141"/>
      <c r="U937" s="141"/>
      <c r="V937" s="139"/>
      <c r="W937" s="139"/>
      <c r="X937" s="139"/>
      <c r="Y937" s="139"/>
      <c r="Z937" s="139"/>
      <c r="AA937" s="139"/>
      <c r="AB937" s="139"/>
      <c r="AC937" s="139"/>
      <c r="AD937" s="139"/>
      <c r="AE937" s="139"/>
      <c r="AF937" s="139"/>
      <c r="AG937" s="139"/>
      <c r="AH937" s="139"/>
      <c r="AI937" s="77"/>
      <c r="AJ937" s="78"/>
    </row>
    <row r="938" spans="1:36" ht="15">
      <c r="A938" s="42"/>
      <c r="B938" s="142"/>
      <c r="C938" s="142"/>
      <c r="D938" s="144"/>
      <c r="E938" s="147"/>
      <c r="F938" s="81"/>
      <c r="G938" s="81"/>
      <c r="H938" s="81"/>
      <c r="I938" s="81"/>
      <c r="J938" s="81"/>
      <c r="K938" s="81"/>
      <c r="L938" s="81"/>
      <c r="M938" s="81"/>
      <c r="N938" s="81"/>
      <c r="O938" s="137"/>
      <c r="P938" s="138"/>
      <c r="Q938" s="138"/>
      <c r="R938" s="138"/>
      <c r="S938" s="138"/>
      <c r="T938" s="141"/>
      <c r="U938" s="141"/>
      <c r="V938" s="139"/>
      <c r="W938" s="139"/>
      <c r="X938" s="139"/>
      <c r="Y938" s="139"/>
      <c r="Z938" s="139"/>
      <c r="AA938" s="139"/>
      <c r="AB938" s="139"/>
      <c r="AC938" s="139"/>
      <c r="AD938" s="139"/>
      <c r="AE938" s="139"/>
      <c r="AF938" s="139"/>
      <c r="AG938" s="139"/>
      <c r="AH938" s="139"/>
      <c r="AI938" s="77"/>
      <c r="AJ938" s="78"/>
    </row>
    <row r="939" spans="1:36" ht="15">
      <c r="A939" s="42"/>
      <c r="B939" s="142"/>
      <c r="C939" s="142"/>
      <c r="D939" s="144"/>
      <c r="E939" s="147"/>
      <c r="F939" s="81"/>
      <c r="G939" s="81"/>
      <c r="H939" s="81"/>
      <c r="I939" s="81"/>
      <c r="J939" s="81"/>
      <c r="K939" s="81"/>
      <c r="L939" s="81"/>
      <c r="M939" s="81"/>
      <c r="N939" s="81"/>
      <c r="O939" s="137"/>
      <c r="P939" s="138"/>
      <c r="Q939" s="138"/>
      <c r="R939" s="138"/>
      <c r="S939" s="138"/>
      <c r="T939" s="141"/>
      <c r="U939" s="141"/>
      <c r="V939" s="139"/>
      <c r="W939" s="139"/>
      <c r="X939" s="139"/>
      <c r="Y939" s="139"/>
      <c r="Z939" s="139"/>
      <c r="AA939" s="139"/>
      <c r="AB939" s="139"/>
      <c r="AC939" s="139"/>
      <c r="AD939" s="139"/>
      <c r="AE939" s="139"/>
      <c r="AF939" s="139"/>
      <c r="AG939" s="139"/>
      <c r="AH939" s="139"/>
      <c r="AI939" s="77"/>
      <c r="AJ939" s="78"/>
    </row>
    <row r="940" spans="1:36" ht="15">
      <c r="A940" s="42"/>
      <c r="B940" s="142"/>
      <c r="C940" s="142"/>
      <c r="D940" s="144"/>
      <c r="E940" s="147"/>
      <c r="F940" s="81"/>
      <c r="G940" s="81"/>
      <c r="H940" s="81"/>
      <c r="I940" s="81"/>
      <c r="J940" s="81"/>
      <c r="K940" s="81"/>
      <c r="L940" s="81"/>
      <c r="M940" s="81"/>
      <c r="N940" s="81"/>
      <c r="O940" s="137"/>
      <c r="P940" s="138"/>
      <c r="Q940" s="138"/>
      <c r="R940" s="138"/>
      <c r="S940" s="138"/>
      <c r="T940" s="141"/>
      <c r="U940" s="141"/>
      <c r="V940" s="139"/>
      <c r="W940" s="139"/>
      <c r="X940" s="139"/>
      <c r="Y940" s="139"/>
      <c r="Z940" s="139"/>
      <c r="AA940" s="139"/>
      <c r="AB940" s="139"/>
      <c r="AC940" s="139"/>
      <c r="AD940" s="139"/>
      <c r="AE940" s="139"/>
      <c r="AF940" s="139"/>
      <c r="AG940" s="139"/>
      <c r="AH940" s="139"/>
      <c r="AI940" s="77"/>
      <c r="AJ940" s="78"/>
    </row>
    <row r="941" spans="1:36" ht="15">
      <c r="A941" s="42"/>
      <c r="B941" s="142"/>
      <c r="C941" s="142"/>
      <c r="D941" s="144"/>
      <c r="E941" s="147"/>
      <c r="F941" s="81"/>
      <c r="G941" s="81"/>
      <c r="H941" s="81"/>
      <c r="I941" s="81"/>
      <c r="J941" s="81"/>
      <c r="K941" s="81"/>
      <c r="L941" s="81"/>
      <c r="M941" s="81"/>
      <c r="N941" s="81"/>
      <c r="O941" s="137"/>
      <c r="P941" s="138"/>
      <c r="Q941" s="138"/>
      <c r="R941" s="138"/>
      <c r="S941" s="138"/>
      <c r="T941" s="141"/>
      <c r="U941" s="141"/>
      <c r="V941" s="139"/>
      <c r="W941" s="139"/>
      <c r="X941" s="139"/>
      <c r="Y941" s="139"/>
      <c r="Z941" s="139"/>
      <c r="AA941" s="139"/>
      <c r="AB941" s="139"/>
      <c r="AC941" s="139"/>
      <c r="AD941" s="139"/>
      <c r="AE941" s="139"/>
      <c r="AF941" s="139"/>
      <c r="AG941" s="139"/>
      <c r="AH941" s="139"/>
      <c r="AI941" s="77"/>
      <c r="AJ941" s="78"/>
    </row>
    <row r="942" spans="1:36" ht="15">
      <c r="A942" s="42"/>
      <c r="B942" s="142"/>
      <c r="C942" s="142"/>
      <c r="D942" s="144"/>
      <c r="E942" s="147"/>
      <c r="F942" s="81"/>
      <c r="G942" s="81"/>
      <c r="H942" s="81"/>
      <c r="I942" s="81"/>
      <c r="J942" s="81"/>
      <c r="K942" s="81"/>
      <c r="L942" s="81"/>
      <c r="M942" s="81"/>
      <c r="N942" s="81"/>
      <c r="O942" s="137"/>
      <c r="P942" s="138"/>
      <c r="Q942" s="138"/>
      <c r="R942" s="138"/>
      <c r="S942" s="138"/>
      <c r="T942" s="141"/>
      <c r="U942" s="141"/>
      <c r="V942" s="139"/>
      <c r="W942" s="139"/>
      <c r="X942" s="139"/>
      <c r="Y942" s="139"/>
      <c r="Z942" s="139"/>
      <c r="AA942" s="139"/>
      <c r="AB942" s="139"/>
      <c r="AC942" s="139"/>
      <c r="AD942" s="139"/>
      <c r="AE942" s="139"/>
      <c r="AF942" s="139"/>
      <c r="AG942" s="139"/>
      <c r="AH942" s="139"/>
      <c r="AI942" s="77"/>
      <c r="AJ942" s="78"/>
    </row>
    <row r="943" spans="1:36" ht="15">
      <c r="A943" s="42"/>
      <c r="B943" s="142"/>
      <c r="C943" s="142"/>
      <c r="D943" s="144"/>
      <c r="E943" s="147"/>
      <c r="F943" s="81"/>
      <c r="G943" s="81"/>
      <c r="H943" s="81"/>
      <c r="I943" s="81"/>
      <c r="J943" s="81"/>
      <c r="K943" s="81"/>
      <c r="L943" s="81"/>
      <c r="M943" s="81"/>
      <c r="N943" s="81"/>
      <c r="O943" s="137"/>
      <c r="P943" s="138"/>
      <c r="Q943" s="138"/>
      <c r="R943" s="138"/>
      <c r="S943" s="138"/>
      <c r="T943" s="141"/>
      <c r="U943" s="141"/>
      <c r="V943" s="139"/>
      <c r="W943" s="139"/>
      <c r="X943" s="139"/>
      <c r="Y943" s="139"/>
      <c r="Z943" s="139"/>
      <c r="AA943" s="139"/>
      <c r="AB943" s="139"/>
      <c r="AC943" s="139"/>
      <c r="AD943" s="139"/>
      <c r="AE943" s="139"/>
      <c r="AF943" s="139"/>
      <c r="AG943" s="139"/>
      <c r="AH943" s="139"/>
      <c r="AI943" s="77"/>
      <c r="AJ943" s="78"/>
    </row>
    <row r="944" spans="1:36" ht="15">
      <c r="A944" s="42"/>
      <c r="B944" s="142"/>
      <c r="C944" s="142"/>
      <c r="D944" s="144"/>
      <c r="E944" s="147"/>
      <c r="F944" s="81"/>
      <c r="G944" s="81"/>
      <c r="H944" s="81"/>
      <c r="I944" s="81"/>
      <c r="J944" s="81"/>
      <c r="K944" s="81"/>
      <c r="L944" s="81"/>
      <c r="M944" s="81"/>
      <c r="N944" s="81"/>
      <c r="O944" s="137"/>
      <c r="P944" s="138"/>
      <c r="Q944" s="138"/>
      <c r="R944" s="138"/>
      <c r="S944" s="138"/>
      <c r="T944" s="141"/>
      <c r="U944" s="141"/>
      <c r="V944" s="139"/>
      <c r="W944" s="139"/>
      <c r="X944" s="139"/>
      <c r="Y944" s="139"/>
      <c r="Z944" s="139"/>
      <c r="AA944" s="139"/>
      <c r="AB944" s="139"/>
      <c r="AC944" s="139"/>
      <c r="AD944" s="139"/>
      <c r="AE944" s="139"/>
      <c r="AF944" s="139"/>
      <c r="AG944" s="139"/>
      <c r="AH944" s="139"/>
      <c r="AI944" s="77"/>
      <c r="AJ944" s="78"/>
    </row>
    <row r="945" spans="1:36" ht="15">
      <c r="A945" s="42"/>
      <c r="B945" s="142"/>
      <c r="C945" s="142"/>
      <c r="D945" s="144"/>
      <c r="E945" s="147"/>
      <c r="F945" s="81"/>
      <c r="G945" s="81"/>
      <c r="H945" s="81"/>
      <c r="I945" s="81"/>
      <c r="J945" s="81"/>
      <c r="K945" s="81"/>
      <c r="L945" s="81"/>
      <c r="M945" s="81"/>
      <c r="N945" s="81"/>
      <c r="O945" s="137"/>
      <c r="P945" s="138"/>
      <c r="Q945" s="138"/>
      <c r="R945" s="138"/>
      <c r="S945" s="138"/>
      <c r="T945" s="141"/>
      <c r="U945" s="141"/>
      <c r="V945" s="139"/>
      <c r="W945" s="139"/>
      <c r="X945" s="139"/>
      <c r="Y945" s="139"/>
      <c r="Z945" s="139"/>
      <c r="AA945" s="139"/>
      <c r="AB945" s="139"/>
      <c r="AC945" s="139"/>
      <c r="AD945" s="139"/>
      <c r="AE945" s="139"/>
      <c r="AF945" s="139"/>
      <c r="AG945" s="139"/>
      <c r="AH945" s="139"/>
      <c r="AI945" s="77"/>
      <c r="AJ945" s="78"/>
    </row>
    <row r="946" spans="1:36" ht="15">
      <c r="A946" s="42"/>
      <c r="B946" s="142"/>
      <c r="C946" s="142"/>
      <c r="D946" s="144"/>
      <c r="E946" s="147"/>
      <c r="F946" s="81"/>
      <c r="G946" s="81"/>
      <c r="H946" s="81"/>
      <c r="I946" s="81"/>
      <c r="J946" s="81"/>
      <c r="K946" s="81"/>
      <c r="L946" s="81"/>
      <c r="M946" s="81"/>
      <c r="N946" s="81"/>
      <c r="O946" s="137"/>
      <c r="P946" s="138"/>
      <c r="Q946" s="138"/>
      <c r="R946" s="138"/>
      <c r="S946" s="138"/>
      <c r="T946" s="141"/>
      <c r="U946" s="141"/>
      <c r="V946" s="139"/>
      <c r="W946" s="139"/>
      <c r="X946" s="139"/>
      <c r="Y946" s="139"/>
      <c r="Z946" s="139"/>
      <c r="AA946" s="139"/>
      <c r="AB946" s="139"/>
      <c r="AC946" s="139"/>
      <c r="AD946" s="139"/>
      <c r="AE946" s="139"/>
      <c r="AF946" s="139"/>
      <c r="AG946" s="139"/>
      <c r="AH946" s="139"/>
      <c r="AI946" s="77"/>
      <c r="AJ946" s="78"/>
    </row>
    <row r="947" spans="1:36" ht="15">
      <c r="A947" s="42"/>
      <c r="B947" s="142"/>
      <c r="C947" s="142"/>
      <c r="D947" s="144"/>
      <c r="E947" s="147"/>
      <c r="F947" s="81"/>
      <c r="G947" s="81"/>
      <c r="H947" s="81"/>
      <c r="I947" s="81"/>
      <c r="J947" s="81"/>
      <c r="K947" s="81"/>
      <c r="L947" s="81"/>
      <c r="M947" s="81"/>
      <c r="N947" s="81"/>
      <c r="O947" s="137"/>
      <c r="P947" s="138"/>
      <c r="Q947" s="138"/>
      <c r="R947" s="138"/>
      <c r="S947" s="138"/>
      <c r="T947" s="141"/>
      <c r="U947" s="141"/>
      <c r="V947" s="139"/>
      <c r="W947" s="139"/>
      <c r="X947" s="139"/>
      <c r="Y947" s="139"/>
      <c r="Z947" s="139"/>
      <c r="AA947" s="139"/>
      <c r="AB947" s="139"/>
      <c r="AC947" s="139"/>
      <c r="AD947" s="139"/>
      <c r="AE947" s="139"/>
      <c r="AF947" s="139"/>
      <c r="AG947" s="139"/>
      <c r="AH947" s="139"/>
      <c r="AI947" s="77"/>
      <c r="AJ947" s="78"/>
    </row>
    <row r="948" spans="1:36" ht="15">
      <c r="A948" s="42"/>
      <c r="B948" s="142"/>
      <c r="C948" s="142"/>
      <c r="D948" s="144"/>
      <c r="E948" s="147"/>
      <c r="F948" s="81"/>
      <c r="G948" s="81"/>
      <c r="H948" s="81"/>
      <c r="I948" s="81"/>
      <c r="J948" s="81"/>
      <c r="K948" s="81"/>
      <c r="L948" s="81"/>
      <c r="M948" s="81"/>
      <c r="N948" s="81"/>
      <c r="O948" s="137"/>
      <c r="P948" s="138"/>
      <c r="Q948" s="138"/>
      <c r="R948" s="138"/>
      <c r="S948" s="138"/>
      <c r="T948" s="141"/>
      <c r="U948" s="141"/>
      <c r="V948" s="139"/>
      <c r="W948" s="139"/>
      <c r="X948" s="139"/>
      <c r="Y948" s="139"/>
      <c r="Z948" s="139"/>
      <c r="AA948" s="139"/>
      <c r="AB948" s="139"/>
      <c r="AC948" s="139"/>
      <c r="AD948" s="139"/>
      <c r="AE948" s="139"/>
      <c r="AF948" s="139"/>
      <c r="AG948" s="139"/>
      <c r="AH948" s="139"/>
      <c r="AI948" s="77"/>
      <c r="AJ948" s="78"/>
    </row>
    <row r="949" spans="1:36" ht="15">
      <c r="A949" s="42"/>
      <c r="B949" s="142"/>
      <c r="C949" s="142"/>
      <c r="D949" s="144"/>
      <c r="E949" s="147"/>
      <c r="F949" s="81"/>
      <c r="G949" s="81"/>
      <c r="H949" s="81"/>
      <c r="I949" s="81"/>
      <c r="J949" s="81"/>
      <c r="K949" s="81"/>
      <c r="L949" s="81"/>
      <c r="M949" s="81"/>
      <c r="N949" s="81"/>
      <c r="O949" s="137"/>
      <c r="P949" s="138"/>
      <c r="Q949" s="138"/>
      <c r="R949" s="138"/>
      <c r="S949" s="138"/>
      <c r="T949" s="141"/>
      <c r="U949" s="141"/>
      <c r="V949" s="139"/>
      <c r="W949" s="139"/>
      <c r="X949" s="139"/>
      <c r="Y949" s="139"/>
      <c r="Z949" s="139"/>
      <c r="AA949" s="139"/>
      <c r="AB949" s="139"/>
      <c r="AC949" s="139"/>
      <c r="AD949" s="139"/>
      <c r="AE949" s="139"/>
      <c r="AF949" s="139"/>
      <c r="AG949" s="139"/>
      <c r="AH949" s="139"/>
      <c r="AI949" s="77"/>
      <c r="AJ949" s="78"/>
    </row>
    <row r="950" spans="1:36" ht="15">
      <c r="A950" s="42"/>
      <c r="B950" s="142"/>
      <c r="C950" s="142"/>
      <c r="D950" s="144"/>
      <c r="E950" s="147"/>
      <c r="F950" s="81"/>
      <c r="G950" s="81"/>
      <c r="H950" s="81"/>
      <c r="I950" s="81"/>
      <c r="J950" s="81"/>
      <c r="K950" s="81"/>
      <c r="L950" s="81"/>
      <c r="M950" s="81"/>
      <c r="N950" s="81"/>
      <c r="O950" s="137"/>
      <c r="P950" s="138"/>
      <c r="Q950" s="138"/>
      <c r="R950" s="138"/>
      <c r="S950" s="138"/>
      <c r="T950" s="141"/>
      <c r="U950" s="141"/>
      <c r="V950" s="139"/>
      <c r="W950" s="139"/>
      <c r="X950" s="139"/>
      <c r="Y950" s="139"/>
      <c r="Z950" s="139"/>
      <c r="AA950" s="139"/>
      <c r="AB950" s="139"/>
      <c r="AC950" s="139"/>
      <c r="AD950" s="139"/>
      <c r="AE950" s="139"/>
      <c r="AF950" s="139"/>
      <c r="AG950" s="139"/>
      <c r="AH950" s="139"/>
      <c r="AI950" s="77"/>
      <c r="AJ950" s="78"/>
    </row>
    <row r="951" spans="1:36" ht="15">
      <c r="A951" s="42"/>
      <c r="B951" s="142"/>
      <c r="C951" s="142"/>
      <c r="D951" s="144"/>
      <c r="E951" s="147"/>
      <c r="F951" s="81"/>
      <c r="G951" s="81"/>
      <c r="H951" s="81"/>
      <c r="I951" s="81"/>
      <c r="J951" s="81"/>
      <c r="K951" s="81"/>
      <c r="L951" s="81"/>
      <c r="M951" s="81"/>
      <c r="N951" s="81"/>
      <c r="O951" s="137"/>
      <c r="P951" s="138"/>
      <c r="Q951" s="138"/>
      <c r="R951" s="138"/>
      <c r="S951" s="138"/>
      <c r="T951" s="141"/>
      <c r="U951" s="141"/>
      <c r="V951" s="139"/>
      <c r="W951" s="139"/>
      <c r="X951" s="139"/>
      <c r="Y951" s="139"/>
      <c r="Z951" s="139"/>
      <c r="AA951" s="139"/>
      <c r="AB951" s="139"/>
      <c r="AC951" s="139"/>
      <c r="AD951" s="139"/>
      <c r="AE951" s="139"/>
      <c r="AF951" s="139"/>
      <c r="AG951" s="139"/>
      <c r="AH951" s="139"/>
      <c r="AI951" s="77"/>
      <c r="AJ951" s="78"/>
    </row>
    <row r="952" spans="1:36" ht="15">
      <c r="A952" s="42"/>
      <c r="B952" s="142"/>
      <c r="C952" s="142"/>
      <c r="D952" s="144"/>
      <c r="E952" s="147"/>
      <c r="F952" s="81"/>
      <c r="G952" s="81"/>
      <c r="H952" s="81"/>
      <c r="I952" s="81"/>
      <c r="J952" s="81"/>
      <c r="K952" s="81"/>
      <c r="L952" s="81"/>
      <c r="M952" s="81"/>
      <c r="N952" s="81"/>
      <c r="O952" s="137"/>
      <c r="P952" s="138"/>
      <c r="Q952" s="138"/>
      <c r="R952" s="138"/>
      <c r="S952" s="138"/>
      <c r="T952" s="141"/>
      <c r="U952" s="141"/>
      <c r="V952" s="139"/>
      <c r="W952" s="139"/>
      <c r="X952" s="139"/>
      <c r="Y952" s="139"/>
      <c r="Z952" s="139"/>
      <c r="AA952" s="139"/>
      <c r="AB952" s="139"/>
      <c r="AC952" s="139"/>
      <c r="AD952" s="139"/>
      <c r="AE952" s="139"/>
      <c r="AF952" s="139"/>
      <c r="AG952" s="139"/>
      <c r="AH952" s="139"/>
      <c r="AI952" s="77"/>
      <c r="AJ952" s="78"/>
    </row>
    <row r="953" spans="1:36" ht="15">
      <c r="A953" s="42"/>
      <c r="B953" s="142"/>
      <c r="C953" s="142"/>
      <c r="D953" s="144"/>
      <c r="E953" s="147"/>
      <c r="F953" s="81"/>
      <c r="G953" s="81"/>
      <c r="H953" s="81"/>
      <c r="I953" s="81"/>
      <c r="J953" s="81"/>
      <c r="K953" s="81"/>
      <c r="L953" s="81"/>
      <c r="M953" s="81"/>
      <c r="N953" s="81"/>
      <c r="O953" s="137"/>
      <c r="P953" s="138"/>
      <c r="Q953" s="138"/>
      <c r="R953" s="138"/>
      <c r="S953" s="138"/>
      <c r="T953" s="141"/>
      <c r="U953" s="141"/>
      <c r="V953" s="139"/>
      <c r="W953" s="139"/>
      <c r="X953" s="139"/>
      <c r="Y953" s="139"/>
      <c r="Z953" s="139"/>
      <c r="AA953" s="139"/>
      <c r="AB953" s="139"/>
      <c r="AC953" s="139"/>
      <c r="AD953" s="139"/>
      <c r="AE953" s="139"/>
      <c r="AF953" s="139"/>
      <c r="AG953" s="139"/>
      <c r="AH953" s="139"/>
      <c r="AI953" s="77"/>
      <c r="AJ953" s="78"/>
    </row>
    <row r="954" spans="1:36" ht="15">
      <c r="A954" s="42"/>
      <c r="B954" s="142"/>
      <c r="C954" s="142"/>
      <c r="D954" s="144"/>
      <c r="E954" s="147"/>
      <c r="F954" s="81"/>
      <c r="G954" s="81"/>
      <c r="H954" s="81"/>
      <c r="I954" s="81"/>
      <c r="J954" s="81"/>
      <c r="K954" s="81"/>
      <c r="L954" s="81"/>
      <c r="M954" s="81"/>
      <c r="N954" s="81"/>
      <c r="O954" s="137"/>
      <c r="P954" s="138"/>
      <c r="Q954" s="138"/>
      <c r="R954" s="138"/>
      <c r="S954" s="138"/>
      <c r="T954" s="141"/>
      <c r="U954" s="141"/>
      <c r="V954" s="139"/>
      <c r="W954" s="139"/>
      <c r="X954" s="139"/>
      <c r="Y954" s="139"/>
      <c r="Z954" s="139"/>
      <c r="AA954" s="139"/>
      <c r="AB954" s="139"/>
      <c r="AC954" s="139"/>
      <c r="AD954" s="139"/>
      <c r="AE954" s="139"/>
      <c r="AF954" s="139"/>
      <c r="AG954" s="139"/>
      <c r="AH954" s="139"/>
      <c r="AI954" s="77"/>
      <c r="AJ954" s="78"/>
    </row>
    <row r="955" spans="1:36" ht="15">
      <c r="A955" s="42"/>
      <c r="B955" s="142"/>
      <c r="C955" s="142"/>
      <c r="D955" s="144"/>
      <c r="E955" s="147"/>
      <c r="F955" s="81"/>
      <c r="G955" s="81"/>
      <c r="H955" s="81"/>
      <c r="I955" s="81"/>
      <c r="J955" s="81"/>
      <c r="K955" s="81"/>
      <c r="L955" s="81"/>
      <c r="M955" s="81"/>
      <c r="N955" s="81"/>
      <c r="O955" s="137"/>
      <c r="P955" s="138"/>
      <c r="Q955" s="138"/>
      <c r="R955" s="138"/>
      <c r="S955" s="138"/>
      <c r="T955" s="141"/>
      <c r="U955" s="141"/>
      <c r="V955" s="139"/>
      <c r="W955" s="139"/>
      <c r="X955" s="139"/>
      <c r="Y955" s="139"/>
      <c r="Z955" s="139"/>
      <c r="AA955" s="139"/>
      <c r="AB955" s="139"/>
      <c r="AC955" s="139"/>
      <c r="AD955" s="139"/>
      <c r="AE955" s="139"/>
      <c r="AF955" s="139"/>
      <c r="AG955" s="139"/>
      <c r="AH955" s="139"/>
      <c r="AI955" s="77"/>
      <c r="AJ955" s="78"/>
    </row>
    <row r="956" spans="1:36" ht="15">
      <c r="A956" s="42"/>
      <c r="B956" s="142"/>
      <c r="C956" s="142"/>
      <c r="D956" s="144"/>
      <c r="E956" s="147"/>
      <c r="F956" s="81"/>
      <c r="G956" s="81"/>
      <c r="H956" s="81"/>
      <c r="I956" s="81"/>
      <c r="J956" s="81"/>
      <c r="K956" s="81"/>
      <c r="L956" s="81"/>
      <c r="M956" s="81"/>
      <c r="N956" s="81"/>
      <c r="O956" s="137"/>
      <c r="P956" s="138"/>
      <c r="Q956" s="138"/>
      <c r="R956" s="138"/>
      <c r="S956" s="138"/>
      <c r="T956" s="141"/>
      <c r="U956" s="141"/>
      <c r="V956" s="139"/>
      <c r="W956" s="139"/>
      <c r="X956" s="139"/>
      <c r="Y956" s="139"/>
      <c r="Z956" s="139"/>
      <c r="AA956" s="139"/>
      <c r="AB956" s="139"/>
      <c r="AC956" s="139"/>
      <c r="AD956" s="139"/>
      <c r="AE956" s="139"/>
      <c r="AF956" s="139"/>
      <c r="AG956" s="139"/>
      <c r="AH956" s="139"/>
      <c r="AI956" s="77"/>
      <c r="AJ956" s="78"/>
    </row>
    <row r="957" spans="1:36" ht="15">
      <c r="A957" s="42"/>
      <c r="B957" s="142"/>
      <c r="C957" s="142"/>
      <c r="D957" s="144"/>
      <c r="E957" s="147"/>
      <c r="F957" s="81"/>
      <c r="G957" s="81"/>
      <c r="H957" s="81"/>
      <c r="I957" s="81"/>
      <c r="J957" s="81"/>
      <c r="K957" s="81"/>
      <c r="L957" s="81"/>
      <c r="M957" s="81"/>
      <c r="N957" s="81"/>
      <c r="O957" s="137"/>
      <c r="P957" s="138"/>
      <c r="Q957" s="138"/>
      <c r="R957" s="138"/>
      <c r="S957" s="138"/>
      <c r="T957" s="141"/>
      <c r="U957" s="141"/>
      <c r="V957" s="139"/>
      <c r="W957" s="139"/>
      <c r="X957" s="139"/>
      <c r="Y957" s="139"/>
      <c r="Z957" s="139"/>
      <c r="AA957" s="139"/>
      <c r="AB957" s="139"/>
      <c r="AC957" s="139"/>
      <c r="AD957" s="139"/>
      <c r="AE957" s="139"/>
      <c r="AF957" s="139"/>
      <c r="AG957" s="139"/>
      <c r="AH957" s="139"/>
      <c r="AI957" s="77"/>
      <c r="AJ957" s="78"/>
    </row>
    <row r="958" spans="1:36" ht="15">
      <c r="A958" s="42"/>
      <c r="B958" s="142"/>
      <c r="C958" s="142"/>
      <c r="D958" s="144"/>
      <c r="E958" s="147"/>
      <c r="F958" s="81"/>
      <c r="G958" s="81"/>
      <c r="H958" s="81"/>
      <c r="I958" s="81"/>
      <c r="J958" s="81"/>
      <c r="K958" s="81"/>
      <c r="L958" s="81"/>
      <c r="M958" s="81"/>
      <c r="N958" s="81"/>
      <c r="O958" s="137"/>
      <c r="P958" s="138"/>
      <c r="Q958" s="138"/>
      <c r="R958" s="138"/>
      <c r="S958" s="138"/>
      <c r="T958" s="141"/>
      <c r="U958" s="141"/>
      <c r="V958" s="139"/>
      <c r="W958" s="139"/>
      <c r="X958" s="139"/>
      <c r="Y958" s="139"/>
      <c r="Z958" s="139"/>
      <c r="AA958" s="139"/>
      <c r="AB958" s="139"/>
      <c r="AC958" s="139"/>
      <c r="AD958" s="139"/>
      <c r="AE958" s="139"/>
      <c r="AF958" s="139"/>
      <c r="AG958" s="139"/>
      <c r="AH958" s="139"/>
      <c r="AI958" s="77"/>
      <c r="AJ958" s="78"/>
    </row>
    <row r="959" spans="1:36" ht="15">
      <c r="A959" s="42"/>
      <c r="B959" s="142"/>
      <c r="C959" s="142"/>
      <c r="D959" s="42"/>
      <c r="E959" s="147"/>
      <c r="F959" s="81"/>
      <c r="G959" s="81"/>
      <c r="H959" s="81"/>
      <c r="I959" s="81"/>
      <c r="J959" s="81"/>
      <c r="K959" s="81"/>
      <c r="L959" s="81"/>
      <c r="M959" s="81"/>
      <c r="N959" s="81"/>
      <c r="O959" s="137"/>
      <c r="P959" s="138"/>
      <c r="Q959" s="138"/>
      <c r="R959" s="138"/>
      <c r="S959" s="138"/>
      <c r="T959" s="141"/>
      <c r="U959" s="141"/>
      <c r="V959" s="139"/>
      <c r="W959" s="139"/>
      <c r="X959" s="139"/>
      <c r="Y959" s="139"/>
      <c r="Z959" s="139"/>
      <c r="AA959" s="139"/>
      <c r="AB959" s="139"/>
      <c r="AC959" s="139"/>
      <c r="AD959" s="139"/>
      <c r="AE959" s="139"/>
      <c r="AF959" s="139"/>
      <c r="AG959" s="139"/>
      <c r="AH959" s="139"/>
      <c r="AI959" s="77"/>
      <c r="AJ959" s="78"/>
    </row>
    <row r="960" spans="1:36" ht="15">
      <c r="A960" s="42"/>
      <c r="B960" s="142"/>
      <c r="C960" s="142"/>
      <c r="D960" s="144"/>
      <c r="E960" s="147"/>
      <c r="F960" s="81"/>
      <c r="G960" s="81"/>
      <c r="H960" s="81"/>
      <c r="I960" s="81"/>
      <c r="J960" s="81"/>
      <c r="K960" s="81"/>
      <c r="L960" s="81"/>
      <c r="M960" s="81"/>
      <c r="N960" s="81"/>
      <c r="O960" s="137"/>
      <c r="P960" s="138"/>
      <c r="Q960" s="138"/>
      <c r="R960" s="138"/>
      <c r="S960" s="138"/>
      <c r="T960" s="141"/>
      <c r="U960" s="141"/>
      <c r="V960" s="139"/>
      <c r="W960" s="139"/>
      <c r="X960" s="139"/>
      <c r="Y960" s="139"/>
      <c r="Z960" s="139"/>
      <c r="AA960" s="139"/>
      <c r="AB960" s="139"/>
      <c r="AC960" s="139"/>
      <c r="AD960" s="139"/>
      <c r="AE960" s="139"/>
      <c r="AF960" s="139"/>
      <c r="AG960" s="139"/>
      <c r="AH960" s="139"/>
      <c r="AI960" s="77"/>
      <c r="AJ960" s="78"/>
    </row>
    <row r="961" spans="1:36" ht="15">
      <c r="A961" s="42"/>
      <c r="B961" s="142"/>
      <c r="C961" s="142"/>
      <c r="D961" s="144"/>
      <c r="E961" s="147"/>
      <c r="F961" s="81"/>
      <c r="G961" s="81"/>
      <c r="H961" s="81"/>
      <c r="I961" s="81"/>
      <c r="J961" s="81"/>
      <c r="K961" s="81"/>
      <c r="L961" s="81"/>
      <c r="M961" s="81"/>
      <c r="N961" s="81"/>
      <c r="O961" s="137"/>
      <c r="P961" s="138"/>
      <c r="Q961" s="138"/>
      <c r="R961" s="138"/>
      <c r="S961" s="138"/>
      <c r="T961" s="141"/>
      <c r="U961" s="141"/>
      <c r="V961" s="139"/>
      <c r="W961" s="139"/>
      <c r="X961" s="139"/>
      <c r="Y961" s="139"/>
      <c r="Z961" s="139"/>
      <c r="AA961" s="139"/>
      <c r="AB961" s="139"/>
      <c r="AC961" s="139"/>
      <c r="AD961" s="139"/>
      <c r="AE961" s="139"/>
      <c r="AF961" s="139"/>
      <c r="AG961" s="139"/>
      <c r="AH961" s="139"/>
      <c r="AI961" s="77"/>
      <c r="AJ961" s="78"/>
    </row>
    <row r="962" spans="1:36" ht="15">
      <c r="A962" s="42"/>
      <c r="B962" s="142"/>
      <c r="C962" s="142"/>
      <c r="D962" s="144"/>
      <c r="E962" s="147"/>
      <c r="F962" s="81"/>
      <c r="G962" s="81"/>
      <c r="H962" s="81"/>
      <c r="I962" s="81"/>
      <c r="J962" s="81"/>
      <c r="K962" s="81"/>
      <c r="L962" s="81"/>
      <c r="M962" s="81"/>
      <c r="N962" s="81"/>
      <c r="O962" s="137"/>
      <c r="P962" s="138"/>
      <c r="Q962" s="138"/>
      <c r="R962" s="138"/>
      <c r="S962" s="138"/>
      <c r="T962" s="141"/>
      <c r="U962" s="141"/>
      <c r="V962" s="139"/>
      <c r="W962" s="139"/>
      <c r="X962" s="139"/>
      <c r="Y962" s="139"/>
      <c r="Z962" s="139"/>
      <c r="AA962" s="139"/>
      <c r="AB962" s="139"/>
      <c r="AC962" s="139"/>
      <c r="AD962" s="139"/>
      <c r="AE962" s="139"/>
      <c r="AF962" s="139"/>
      <c r="AG962" s="139"/>
      <c r="AH962" s="139"/>
      <c r="AI962" s="77"/>
      <c r="AJ962" s="78"/>
    </row>
    <row r="963" spans="1:36" ht="15">
      <c r="A963" s="42"/>
      <c r="B963" s="142"/>
      <c r="C963" s="142"/>
      <c r="D963" s="144"/>
      <c r="E963" s="147"/>
      <c r="F963" s="81"/>
      <c r="G963" s="81"/>
      <c r="H963" s="81"/>
      <c r="I963" s="81"/>
      <c r="J963" s="81"/>
      <c r="K963" s="81"/>
      <c r="L963" s="81"/>
      <c r="M963" s="81"/>
      <c r="N963" s="81"/>
      <c r="O963" s="137"/>
      <c r="P963" s="138"/>
      <c r="Q963" s="138"/>
      <c r="R963" s="138"/>
      <c r="S963" s="138"/>
      <c r="T963" s="141"/>
      <c r="U963" s="141"/>
      <c r="V963" s="139"/>
      <c r="W963" s="139"/>
      <c r="X963" s="139"/>
      <c r="Y963" s="139"/>
      <c r="Z963" s="139"/>
      <c r="AA963" s="139"/>
      <c r="AB963" s="139"/>
      <c r="AC963" s="139"/>
      <c r="AD963" s="139"/>
      <c r="AE963" s="139"/>
      <c r="AF963" s="139"/>
      <c r="AG963" s="139"/>
      <c r="AH963" s="139"/>
      <c r="AI963" s="77"/>
      <c r="AJ963" s="78"/>
    </row>
    <row r="964" spans="1:36" ht="15">
      <c r="A964" s="42"/>
      <c r="B964" s="142"/>
      <c r="C964" s="142"/>
      <c r="D964" s="144"/>
      <c r="E964" s="147"/>
      <c r="F964" s="81"/>
      <c r="G964" s="81"/>
      <c r="H964" s="81"/>
      <c r="I964" s="81"/>
      <c r="J964" s="81"/>
      <c r="K964" s="81"/>
      <c r="L964" s="81"/>
      <c r="M964" s="81"/>
      <c r="N964" s="81"/>
      <c r="O964" s="137"/>
      <c r="P964" s="138"/>
      <c r="Q964" s="138"/>
      <c r="R964" s="138"/>
      <c r="S964" s="138"/>
      <c r="T964" s="141"/>
      <c r="U964" s="141"/>
      <c r="V964" s="139"/>
      <c r="W964" s="139"/>
      <c r="X964" s="139"/>
      <c r="Y964" s="139"/>
      <c r="Z964" s="139"/>
      <c r="AA964" s="139"/>
      <c r="AB964" s="139"/>
      <c r="AC964" s="139"/>
      <c r="AD964" s="139"/>
      <c r="AE964" s="139"/>
      <c r="AF964" s="139"/>
      <c r="AG964" s="139"/>
      <c r="AH964" s="139"/>
      <c r="AI964" s="77"/>
      <c r="AJ964" s="78"/>
    </row>
    <row r="965" spans="1:36" ht="15">
      <c r="A965" s="42"/>
      <c r="B965" s="142"/>
      <c r="C965" s="142"/>
      <c r="D965" s="144"/>
      <c r="E965" s="149"/>
      <c r="F965" s="81"/>
      <c r="G965" s="81"/>
      <c r="H965" s="81"/>
      <c r="I965" s="81"/>
      <c r="J965" s="81"/>
      <c r="K965" s="81"/>
      <c r="L965" s="81"/>
      <c r="M965" s="81"/>
      <c r="N965" s="81"/>
      <c r="O965" s="137"/>
      <c r="P965" s="138"/>
      <c r="Q965" s="138"/>
      <c r="R965" s="138"/>
      <c r="S965" s="138"/>
      <c r="T965" s="141"/>
      <c r="U965" s="141"/>
      <c r="V965" s="139"/>
      <c r="W965" s="139"/>
      <c r="X965" s="139"/>
      <c r="Y965" s="139"/>
      <c r="Z965" s="139"/>
      <c r="AA965" s="139"/>
      <c r="AB965" s="139"/>
      <c r="AC965" s="139"/>
      <c r="AD965" s="139"/>
      <c r="AE965" s="139"/>
      <c r="AF965" s="139"/>
      <c r="AG965" s="139"/>
      <c r="AH965" s="139"/>
      <c r="AI965" s="77"/>
      <c r="AJ965" s="78"/>
    </row>
    <row r="966" spans="1:36" ht="15">
      <c r="A966" s="42"/>
      <c r="B966" s="142"/>
      <c r="C966" s="142"/>
      <c r="D966" s="144"/>
      <c r="E966" s="136"/>
      <c r="F966" s="81"/>
      <c r="G966" s="81"/>
      <c r="H966" s="81"/>
      <c r="I966" s="81"/>
      <c r="J966" s="81"/>
      <c r="K966" s="81"/>
      <c r="L966" s="81"/>
      <c r="M966" s="81"/>
      <c r="N966" s="81"/>
      <c r="O966" s="137"/>
      <c r="P966" s="138"/>
      <c r="Q966" s="138"/>
      <c r="R966" s="138"/>
      <c r="S966" s="138"/>
      <c r="T966" s="141"/>
      <c r="U966" s="141"/>
      <c r="V966" s="139"/>
      <c r="W966" s="139"/>
      <c r="X966" s="139"/>
      <c r="Y966" s="139"/>
      <c r="Z966" s="139"/>
      <c r="AA966" s="139"/>
      <c r="AB966" s="139"/>
      <c r="AC966" s="139"/>
      <c r="AD966" s="139"/>
      <c r="AE966" s="139"/>
      <c r="AF966" s="139"/>
      <c r="AG966" s="139"/>
      <c r="AH966" s="139"/>
      <c r="AI966" s="77"/>
      <c r="AJ966" s="78"/>
    </row>
    <row r="967" spans="1:36" ht="15">
      <c r="B967" s="142"/>
      <c r="C967" s="142"/>
      <c r="D967" s="144"/>
      <c r="E967" s="136"/>
      <c r="F967" s="81"/>
      <c r="G967" s="81"/>
      <c r="H967" s="81"/>
      <c r="I967" s="81"/>
      <c r="J967" s="81"/>
      <c r="K967" s="81"/>
      <c r="L967" s="81"/>
      <c r="M967" s="81"/>
      <c r="N967" s="81"/>
      <c r="O967" s="137"/>
      <c r="P967" s="138"/>
      <c r="Q967" s="138"/>
      <c r="R967" s="138"/>
      <c r="S967" s="138"/>
      <c r="T967" s="141"/>
      <c r="U967" s="141"/>
      <c r="V967" s="139"/>
      <c r="W967" s="139"/>
      <c r="X967" s="139"/>
      <c r="Y967" s="139"/>
      <c r="Z967" s="139"/>
      <c r="AA967" s="139"/>
      <c r="AB967" s="139"/>
      <c r="AC967" s="139"/>
      <c r="AD967" s="139"/>
      <c r="AE967" s="139"/>
      <c r="AF967" s="139"/>
      <c r="AG967" s="139"/>
      <c r="AH967" s="139"/>
      <c r="AI967" s="77"/>
      <c r="AJ967" s="78"/>
    </row>
    <row r="968" spans="1:36" ht="15">
      <c r="B968" s="142"/>
      <c r="C968" s="142"/>
      <c r="D968" s="144"/>
      <c r="E968" s="136"/>
      <c r="F968" s="81"/>
      <c r="G968" s="81"/>
      <c r="H968" s="81"/>
      <c r="I968" s="81"/>
      <c r="J968" s="81"/>
      <c r="K968" s="81"/>
      <c r="L968" s="81"/>
      <c r="M968" s="81"/>
      <c r="N968" s="81"/>
      <c r="O968" s="137"/>
      <c r="P968" s="138"/>
      <c r="Q968" s="138"/>
      <c r="R968" s="138"/>
      <c r="S968" s="138"/>
      <c r="T968" s="141"/>
      <c r="U968" s="141"/>
      <c r="V968" s="139"/>
      <c r="W968" s="139"/>
      <c r="X968" s="139"/>
      <c r="Y968" s="139"/>
      <c r="Z968" s="139"/>
      <c r="AA968" s="139"/>
      <c r="AB968" s="139"/>
      <c r="AC968" s="139"/>
      <c r="AD968" s="139"/>
      <c r="AE968" s="139"/>
      <c r="AF968" s="139"/>
      <c r="AG968" s="139"/>
      <c r="AH968" s="139"/>
      <c r="AI968" s="77"/>
      <c r="AJ968" s="78"/>
    </row>
    <row r="969" spans="1:36" ht="15">
      <c r="B969" s="142"/>
      <c r="C969" s="142"/>
      <c r="D969" s="144"/>
      <c r="E969" s="136"/>
      <c r="F969" s="81"/>
      <c r="G969" s="81"/>
      <c r="H969" s="81"/>
      <c r="I969" s="81"/>
      <c r="J969" s="81"/>
      <c r="K969" s="81"/>
      <c r="L969" s="81"/>
      <c r="M969" s="81"/>
      <c r="N969" s="81"/>
      <c r="O969" s="137"/>
      <c r="P969" s="138"/>
      <c r="Q969" s="138"/>
      <c r="R969" s="138"/>
      <c r="S969" s="138"/>
      <c r="T969" s="141"/>
      <c r="U969" s="141"/>
      <c r="V969" s="139"/>
      <c r="W969" s="139"/>
      <c r="X969" s="139"/>
      <c r="Y969" s="139"/>
      <c r="Z969" s="139"/>
      <c r="AA969" s="139"/>
      <c r="AB969" s="139"/>
      <c r="AC969" s="139"/>
      <c r="AD969" s="139"/>
      <c r="AE969" s="139"/>
      <c r="AF969" s="139"/>
      <c r="AG969" s="139"/>
      <c r="AH969" s="139"/>
      <c r="AI969" s="77"/>
      <c r="AJ969" s="78"/>
    </row>
    <row r="970" spans="1:36" ht="15">
      <c r="B970" s="142"/>
      <c r="C970" s="142"/>
      <c r="D970" s="144"/>
      <c r="E970" s="136"/>
      <c r="F970" s="81"/>
      <c r="G970" s="81"/>
      <c r="H970" s="81"/>
      <c r="I970" s="81"/>
      <c r="J970" s="81"/>
      <c r="K970" s="81"/>
      <c r="L970" s="81"/>
      <c r="M970" s="81"/>
      <c r="N970" s="81"/>
      <c r="O970" s="137"/>
      <c r="P970" s="138"/>
      <c r="Q970" s="138"/>
      <c r="R970" s="138"/>
      <c r="S970" s="138"/>
      <c r="T970" s="141"/>
      <c r="U970" s="141"/>
      <c r="V970" s="139"/>
      <c r="W970" s="139"/>
      <c r="X970" s="139"/>
      <c r="Y970" s="139"/>
      <c r="Z970" s="139"/>
      <c r="AA970" s="139"/>
      <c r="AB970" s="139"/>
      <c r="AC970" s="139"/>
      <c r="AD970" s="139"/>
      <c r="AE970" s="139"/>
      <c r="AF970" s="139"/>
      <c r="AG970" s="139"/>
      <c r="AH970" s="139"/>
      <c r="AI970" s="77"/>
      <c r="AJ970" s="78"/>
    </row>
    <row r="971" spans="1:36" ht="15">
      <c r="B971" s="142"/>
      <c r="C971" s="142"/>
      <c r="D971" s="144"/>
      <c r="E971" s="136"/>
      <c r="F971" s="81"/>
      <c r="G971" s="81"/>
      <c r="H971" s="81"/>
      <c r="I971" s="81"/>
      <c r="J971" s="81"/>
      <c r="K971" s="81"/>
      <c r="L971" s="81"/>
      <c r="M971" s="81"/>
      <c r="N971" s="81"/>
      <c r="O971" s="137"/>
      <c r="P971" s="138"/>
      <c r="Q971" s="138"/>
      <c r="R971" s="138"/>
      <c r="S971" s="138"/>
      <c r="T971" s="141"/>
      <c r="U971" s="141"/>
      <c r="V971" s="139"/>
      <c r="W971" s="139"/>
      <c r="X971" s="139"/>
      <c r="Y971" s="139"/>
      <c r="Z971" s="139"/>
      <c r="AA971" s="139"/>
      <c r="AB971" s="139"/>
      <c r="AC971" s="139"/>
      <c r="AD971" s="139"/>
      <c r="AE971" s="139"/>
      <c r="AF971" s="139"/>
      <c r="AG971" s="139"/>
      <c r="AH971" s="139"/>
      <c r="AI971" s="77"/>
      <c r="AJ971" s="78"/>
    </row>
    <row r="972" spans="1:36" ht="15">
      <c r="B972" s="142"/>
      <c r="C972" s="142"/>
      <c r="D972" s="144"/>
      <c r="E972" s="136"/>
      <c r="F972" s="81"/>
      <c r="G972" s="81"/>
      <c r="H972" s="81"/>
      <c r="I972" s="81"/>
      <c r="J972" s="81"/>
      <c r="K972" s="81"/>
      <c r="L972" s="81"/>
      <c r="M972" s="81"/>
      <c r="N972" s="81"/>
      <c r="O972" s="137"/>
      <c r="P972" s="138"/>
      <c r="Q972" s="138"/>
      <c r="R972" s="138"/>
      <c r="S972" s="138"/>
      <c r="T972" s="141"/>
      <c r="U972" s="141"/>
      <c r="V972" s="139"/>
      <c r="W972" s="139"/>
      <c r="X972" s="139"/>
      <c r="Y972" s="139"/>
      <c r="Z972" s="139"/>
      <c r="AA972" s="139"/>
      <c r="AB972" s="139"/>
      <c r="AC972" s="139"/>
      <c r="AD972" s="139"/>
      <c r="AE972" s="139"/>
      <c r="AF972" s="139"/>
      <c r="AG972" s="139"/>
      <c r="AH972" s="139"/>
      <c r="AI972" s="77"/>
      <c r="AJ972" s="78"/>
    </row>
    <row r="973" spans="1:36" ht="15">
      <c r="B973" s="142"/>
      <c r="C973" s="142"/>
      <c r="D973" s="144"/>
      <c r="E973" s="136"/>
      <c r="F973" s="81"/>
      <c r="G973" s="81"/>
      <c r="H973" s="81"/>
      <c r="I973" s="81"/>
      <c r="J973" s="81"/>
      <c r="K973" s="81"/>
      <c r="L973" s="81"/>
      <c r="M973" s="81"/>
      <c r="N973" s="81"/>
      <c r="O973" s="137"/>
      <c r="P973" s="138"/>
      <c r="Q973" s="138"/>
      <c r="R973" s="138"/>
      <c r="S973" s="138"/>
      <c r="T973" s="141"/>
      <c r="U973" s="141"/>
      <c r="V973" s="139"/>
      <c r="W973" s="139"/>
      <c r="X973" s="139"/>
      <c r="Y973" s="139"/>
      <c r="Z973" s="139"/>
      <c r="AA973" s="139"/>
      <c r="AB973" s="139"/>
      <c r="AC973" s="139"/>
      <c r="AD973" s="139"/>
      <c r="AE973" s="139"/>
      <c r="AF973" s="139"/>
      <c r="AG973" s="139"/>
      <c r="AH973" s="139"/>
      <c r="AI973" s="77"/>
      <c r="AJ973" s="78"/>
    </row>
    <row r="974" spans="1:36" ht="15">
      <c r="B974" s="142"/>
      <c r="C974" s="142"/>
      <c r="D974" s="144"/>
      <c r="E974" s="136"/>
      <c r="F974" s="81"/>
      <c r="G974" s="81"/>
      <c r="H974" s="81"/>
      <c r="I974" s="81"/>
      <c r="J974" s="81"/>
      <c r="K974" s="81"/>
      <c r="L974" s="81"/>
      <c r="M974" s="81"/>
      <c r="N974" s="81"/>
      <c r="O974" s="137"/>
      <c r="P974" s="138"/>
      <c r="Q974" s="138"/>
      <c r="R974" s="138"/>
      <c r="S974" s="138"/>
      <c r="T974" s="141"/>
      <c r="U974" s="141"/>
      <c r="V974" s="139"/>
      <c r="W974" s="139"/>
      <c r="X974" s="139"/>
      <c r="Y974" s="139"/>
      <c r="Z974" s="139"/>
      <c r="AA974" s="139"/>
      <c r="AB974" s="139"/>
      <c r="AC974" s="139"/>
      <c r="AD974" s="139"/>
      <c r="AE974" s="139"/>
      <c r="AF974" s="139"/>
      <c r="AG974" s="139"/>
      <c r="AH974" s="139"/>
      <c r="AI974" s="77"/>
      <c r="AJ974" s="78"/>
    </row>
    <row r="975" spans="1:36" ht="15">
      <c r="B975" s="142"/>
      <c r="C975" s="142"/>
      <c r="D975" s="144"/>
      <c r="E975" s="136"/>
      <c r="F975" s="81"/>
      <c r="G975" s="81"/>
      <c r="H975" s="81"/>
      <c r="I975" s="81"/>
      <c r="J975" s="81"/>
      <c r="K975" s="81"/>
      <c r="L975" s="81"/>
      <c r="M975" s="81"/>
      <c r="N975" s="81"/>
      <c r="O975" s="137"/>
      <c r="P975" s="138"/>
      <c r="Q975" s="138"/>
      <c r="R975" s="138"/>
      <c r="S975" s="138"/>
      <c r="T975" s="141"/>
      <c r="U975" s="141"/>
      <c r="V975" s="139"/>
      <c r="W975" s="139"/>
      <c r="X975" s="139"/>
      <c r="Y975" s="139"/>
      <c r="Z975" s="139"/>
      <c r="AA975" s="139"/>
      <c r="AB975" s="139"/>
      <c r="AC975" s="139"/>
      <c r="AD975" s="139"/>
      <c r="AE975" s="139"/>
      <c r="AF975" s="139"/>
      <c r="AG975" s="139"/>
      <c r="AH975" s="139"/>
      <c r="AI975" s="77"/>
      <c r="AJ975" s="78"/>
    </row>
    <row r="976" spans="1:36" ht="15">
      <c r="B976" s="142"/>
      <c r="C976" s="142"/>
      <c r="D976" s="144"/>
      <c r="E976" s="136"/>
      <c r="F976" s="81"/>
      <c r="G976" s="81"/>
      <c r="H976" s="81"/>
      <c r="I976" s="81"/>
      <c r="J976" s="81"/>
      <c r="K976" s="81"/>
      <c r="L976" s="81"/>
      <c r="M976" s="81"/>
      <c r="N976" s="81"/>
      <c r="O976" s="137"/>
      <c r="P976" s="138"/>
      <c r="Q976" s="138"/>
      <c r="R976" s="138"/>
      <c r="S976" s="138"/>
      <c r="T976" s="141"/>
      <c r="U976" s="141"/>
      <c r="V976" s="139"/>
      <c r="W976" s="139"/>
      <c r="X976" s="139"/>
      <c r="Y976" s="139"/>
      <c r="Z976" s="139"/>
      <c r="AA976" s="139"/>
      <c r="AB976" s="139"/>
      <c r="AC976" s="139"/>
      <c r="AD976" s="139"/>
      <c r="AE976" s="139"/>
      <c r="AF976" s="139"/>
      <c r="AG976" s="139"/>
      <c r="AH976" s="139"/>
      <c r="AI976" s="77"/>
      <c r="AJ976" s="78"/>
    </row>
    <row r="977" spans="2:36" ht="15">
      <c r="B977" s="142"/>
      <c r="C977" s="142"/>
      <c r="D977" s="144"/>
      <c r="E977" s="136"/>
      <c r="F977" s="81"/>
      <c r="G977" s="81"/>
      <c r="H977" s="81"/>
      <c r="I977" s="81"/>
      <c r="J977" s="81"/>
      <c r="K977" s="81"/>
      <c r="L977" s="81"/>
      <c r="M977" s="81"/>
      <c r="N977" s="81"/>
      <c r="O977" s="137"/>
      <c r="P977" s="138"/>
      <c r="Q977" s="138"/>
      <c r="R977" s="138"/>
      <c r="S977" s="138"/>
      <c r="T977" s="141"/>
      <c r="U977" s="141"/>
      <c r="V977" s="139"/>
      <c r="W977" s="139"/>
      <c r="X977" s="139"/>
      <c r="Y977" s="139"/>
      <c r="Z977" s="139"/>
      <c r="AA977" s="139"/>
      <c r="AB977" s="139"/>
      <c r="AC977" s="139"/>
      <c r="AD977" s="139"/>
      <c r="AE977" s="139"/>
      <c r="AF977" s="139"/>
      <c r="AG977" s="139"/>
      <c r="AH977" s="139"/>
      <c r="AI977" s="77"/>
      <c r="AJ977" s="78"/>
    </row>
    <row r="978" spans="2:36" ht="15">
      <c r="B978" s="142"/>
      <c r="C978" s="142"/>
      <c r="D978" s="144"/>
      <c r="E978" s="136"/>
      <c r="F978" s="81"/>
      <c r="G978" s="81"/>
      <c r="H978" s="81"/>
      <c r="I978" s="81"/>
      <c r="J978" s="81"/>
      <c r="K978" s="81"/>
      <c r="L978" s="81"/>
      <c r="M978" s="81"/>
      <c r="N978" s="81"/>
      <c r="O978" s="137"/>
      <c r="P978" s="138"/>
      <c r="Q978" s="138"/>
      <c r="R978" s="138"/>
      <c r="S978" s="138"/>
      <c r="T978" s="141"/>
      <c r="U978" s="141"/>
      <c r="V978" s="139"/>
      <c r="W978" s="139"/>
      <c r="X978" s="139"/>
      <c r="Y978" s="139"/>
      <c r="Z978" s="139"/>
      <c r="AA978" s="139"/>
      <c r="AB978" s="139"/>
      <c r="AC978" s="139"/>
      <c r="AD978" s="139"/>
      <c r="AE978" s="139"/>
      <c r="AF978" s="139"/>
      <c r="AG978" s="139"/>
      <c r="AH978" s="139"/>
      <c r="AI978" s="77"/>
      <c r="AJ978" s="78"/>
    </row>
    <row r="979" spans="2:36" ht="15">
      <c r="B979" s="142"/>
      <c r="C979" s="142"/>
      <c r="D979" s="144"/>
      <c r="E979" s="136"/>
      <c r="F979" s="81"/>
      <c r="G979" s="81"/>
      <c r="H979" s="81"/>
      <c r="I979" s="81"/>
      <c r="J979" s="81"/>
      <c r="K979" s="81"/>
      <c r="L979" s="81"/>
      <c r="M979" s="81"/>
      <c r="N979" s="81"/>
      <c r="O979" s="137"/>
      <c r="P979" s="138"/>
      <c r="Q979" s="138"/>
      <c r="R979" s="138"/>
      <c r="S979" s="138"/>
      <c r="T979" s="141"/>
      <c r="U979" s="141"/>
      <c r="V979" s="139"/>
      <c r="W979" s="139"/>
      <c r="X979" s="139"/>
      <c r="Y979" s="139"/>
      <c r="Z979" s="139"/>
      <c r="AA979" s="139"/>
      <c r="AB979" s="139"/>
      <c r="AC979" s="139"/>
      <c r="AD979" s="139"/>
      <c r="AE979" s="139"/>
      <c r="AF979" s="139"/>
      <c r="AG979" s="139"/>
      <c r="AH979" s="139"/>
      <c r="AI979" s="77"/>
      <c r="AJ979" s="78"/>
    </row>
    <row r="980" spans="2:36" ht="15">
      <c r="B980" s="142"/>
      <c r="C980" s="142"/>
      <c r="D980" s="144"/>
      <c r="E980" s="136"/>
      <c r="F980" s="81"/>
      <c r="G980" s="81"/>
      <c r="H980" s="81"/>
      <c r="I980" s="81"/>
      <c r="J980" s="81"/>
      <c r="K980" s="81"/>
      <c r="L980" s="81"/>
      <c r="M980" s="81"/>
      <c r="N980" s="81"/>
      <c r="O980" s="137"/>
      <c r="P980" s="138"/>
      <c r="Q980" s="138"/>
      <c r="R980" s="138"/>
      <c r="S980" s="138"/>
      <c r="T980" s="141"/>
      <c r="U980" s="141"/>
      <c r="V980" s="139"/>
      <c r="W980" s="139"/>
      <c r="X980" s="139"/>
      <c r="Y980" s="139"/>
      <c r="Z980" s="139"/>
      <c r="AA980" s="139"/>
      <c r="AB980" s="139"/>
      <c r="AC980" s="139"/>
      <c r="AD980" s="139"/>
      <c r="AE980" s="139"/>
      <c r="AF980" s="139"/>
      <c r="AG980" s="139"/>
      <c r="AH980" s="139"/>
      <c r="AI980" s="77"/>
      <c r="AJ980" s="78"/>
    </row>
    <row r="981" spans="2:36" ht="15">
      <c r="B981" s="142"/>
      <c r="C981" s="142"/>
      <c r="D981" s="144"/>
      <c r="E981" s="136"/>
      <c r="F981" s="81"/>
      <c r="G981" s="81"/>
      <c r="H981" s="81"/>
      <c r="I981" s="81"/>
      <c r="J981" s="81"/>
      <c r="K981" s="81"/>
      <c r="L981" s="81"/>
      <c r="M981" s="81"/>
      <c r="N981" s="81"/>
      <c r="O981" s="137"/>
      <c r="P981" s="138"/>
      <c r="Q981" s="138"/>
      <c r="R981" s="138"/>
      <c r="S981" s="138"/>
      <c r="T981" s="141"/>
      <c r="U981" s="141"/>
      <c r="V981" s="139"/>
      <c r="W981" s="139"/>
      <c r="X981" s="139"/>
      <c r="Y981" s="139"/>
      <c r="Z981" s="139"/>
      <c r="AA981" s="139"/>
      <c r="AB981" s="139"/>
      <c r="AC981" s="139"/>
      <c r="AD981" s="139"/>
      <c r="AE981" s="139"/>
      <c r="AF981" s="139"/>
      <c r="AG981" s="139"/>
      <c r="AH981" s="139"/>
      <c r="AI981" s="77"/>
      <c r="AJ981" s="78"/>
    </row>
    <row r="982" spans="2:36" ht="15">
      <c r="B982" s="142"/>
      <c r="C982" s="142"/>
      <c r="D982" s="144"/>
      <c r="E982" s="136"/>
      <c r="F982" s="81"/>
      <c r="G982" s="81"/>
      <c r="H982" s="81"/>
      <c r="I982" s="81"/>
      <c r="J982" s="81"/>
      <c r="K982" s="81"/>
      <c r="L982" s="81"/>
      <c r="M982" s="81"/>
      <c r="N982" s="81"/>
      <c r="O982" s="137"/>
      <c r="P982" s="138"/>
      <c r="Q982" s="138"/>
      <c r="R982" s="138"/>
      <c r="S982" s="138"/>
      <c r="T982" s="141"/>
      <c r="U982" s="141"/>
      <c r="V982" s="139"/>
      <c r="W982" s="139"/>
      <c r="X982" s="139"/>
      <c r="Y982" s="139"/>
      <c r="Z982" s="139"/>
      <c r="AA982" s="139"/>
      <c r="AB982" s="139"/>
      <c r="AC982" s="139"/>
      <c r="AD982" s="139"/>
      <c r="AE982" s="139"/>
      <c r="AF982" s="139"/>
      <c r="AG982" s="139"/>
      <c r="AH982" s="139"/>
      <c r="AI982" s="77"/>
      <c r="AJ982" s="78"/>
    </row>
    <row r="983" spans="2:36" ht="13">
      <c r="B983" s="79"/>
      <c r="D983" s="79"/>
      <c r="E983" s="136"/>
      <c r="F983" s="81"/>
      <c r="G983" s="81"/>
      <c r="H983" s="81"/>
      <c r="I983" s="81"/>
      <c r="J983" s="81"/>
      <c r="K983" s="81"/>
      <c r="L983" s="81"/>
      <c r="M983" s="81"/>
      <c r="N983" s="81"/>
      <c r="O983" s="137"/>
      <c r="P983" s="138"/>
      <c r="Q983" s="138"/>
      <c r="R983" s="138"/>
      <c r="S983" s="138"/>
      <c r="T983" s="141"/>
      <c r="U983" s="141"/>
      <c r="V983" s="139"/>
      <c r="W983" s="139"/>
      <c r="X983" s="139"/>
      <c r="Y983" s="139"/>
      <c r="Z983" s="139"/>
      <c r="AA983" s="139"/>
      <c r="AB983" s="139"/>
      <c r="AC983" s="139"/>
      <c r="AD983" s="139"/>
      <c r="AE983" s="139"/>
      <c r="AF983" s="139"/>
      <c r="AG983" s="139"/>
      <c r="AH983" s="139"/>
      <c r="AI983" s="77"/>
      <c r="AJ983" s="78"/>
    </row>
    <row r="984" spans="2:36" ht="13">
      <c r="B984" s="79"/>
      <c r="D984" s="79"/>
      <c r="E984" s="136"/>
      <c r="F984" s="81"/>
      <c r="G984" s="81"/>
      <c r="H984" s="81"/>
      <c r="I984" s="81"/>
      <c r="J984" s="81"/>
      <c r="K984" s="81"/>
      <c r="L984" s="81"/>
      <c r="M984" s="81"/>
      <c r="N984" s="81"/>
      <c r="O984" s="137"/>
      <c r="P984" s="138"/>
      <c r="Q984" s="138"/>
      <c r="R984" s="138"/>
      <c r="S984" s="138"/>
      <c r="T984" s="141"/>
      <c r="U984" s="141"/>
      <c r="V984" s="139"/>
      <c r="W984" s="139"/>
      <c r="X984" s="139"/>
      <c r="Y984" s="139"/>
      <c r="Z984" s="139"/>
      <c r="AA984" s="139"/>
      <c r="AB984" s="139"/>
      <c r="AC984" s="139"/>
      <c r="AD984" s="139"/>
      <c r="AE984" s="139"/>
      <c r="AF984" s="139"/>
      <c r="AG984" s="139"/>
      <c r="AH984" s="139"/>
      <c r="AI984" s="77"/>
      <c r="AJ984" s="78"/>
    </row>
    <row r="985" spans="2:36" ht="13">
      <c r="B985" s="79"/>
      <c r="D985" s="79"/>
      <c r="E985" s="136"/>
      <c r="F985" s="81"/>
      <c r="G985" s="81"/>
      <c r="H985" s="81"/>
      <c r="I985" s="81"/>
      <c r="J985" s="81"/>
      <c r="K985" s="81"/>
      <c r="L985" s="81"/>
      <c r="M985" s="81"/>
      <c r="N985" s="81"/>
      <c r="O985" s="137"/>
      <c r="P985" s="138"/>
      <c r="Q985" s="138"/>
      <c r="R985" s="138"/>
      <c r="S985" s="138"/>
      <c r="T985" s="141"/>
      <c r="U985" s="141"/>
      <c r="V985" s="139"/>
      <c r="W985" s="139"/>
      <c r="X985" s="139"/>
      <c r="Y985" s="139"/>
      <c r="Z985" s="139"/>
      <c r="AA985" s="139"/>
      <c r="AB985" s="139"/>
      <c r="AC985" s="139"/>
      <c r="AD985" s="139"/>
      <c r="AE985" s="139"/>
      <c r="AF985" s="139"/>
      <c r="AG985" s="139"/>
      <c r="AH985" s="139"/>
      <c r="AI985" s="77"/>
      <c r="AJ985" s="78"/>
    </row>
    <row r="986" spans="2:36" ht="13">
      <c r="B986" s="79"/>
      <c r="D986" s="79"/>
      <c r="E986" s="136"/>
      <c r="F986" s="81"/>
      <c r="G986" s="81"/>
      <c r="H986" s="81"/>
      <c r="I986" s="81"/>
      <c r="J986" s="81"/>
      <c r="K986" s="81"/>
      <c r="L986" s="81"/>
      <c r="M986" s="81"/>
      <c r="N986" s="81"/>
      <c r="O986" s="137"/>
      <c r="P986" s="138"/>
      <c r="Q986" s="138"/>
      <c r="R986" s="138"/>
      <c r="S986" s="138"/>
      <c r="T986" s="141"/>
      <c r="U986" s="141"/>
      <c r="V986" s="139"/>
      <c r="W986" s="139"/>
      <c r="X986" s="139"/>
      <c r="Y986" s="139"/>
      <c r="Z986" s="139"/>
      <c r="AA986" s="139"/>
      <c r="AB986" s="139"/>
      <c r="AC986" s="139"/>
      <c r="AD986" s="139"/>
      <c r="AE986" s="139"/>
      <c r="AF986" s="139"/>
      <c r="AG986" s="139"/>
      <c r="AH986" s="139"/>
      <c r="AI986" s="77"/>
      <c r="AJ986" s="78"/>
    </row>
    <row r="987" spans="2:36" ht="13">
      <c r="B987" s="79"/>
      <c r="D987" s="79"/>
      <c r="E987" s="136"/>
      <c r="F987" s="81"/>
      <c r="G987" s="81"/>
      <c r="H987" s="81"/>
      <c r="I987" s="81"/>
      <c r="J987" s="81"/>
      <c r="K987" s="81"/>
      <c r="L987" s="81"/>
      <c r="M987" s="81"/>
      <c r="N987" s="81"/>
      <c r="O987" s="137"/>
      <c r="P987" s="138"/>
      <c r="Q987" s="138"/>
      <c r="R987" s="138"/>
      <c r="S987" s="138"/>
      <c r="T987" s="141"/>
      <c r="U987" s="141"/>
      <c r="V987" s="139"/>
      <c r="W987" s="139"/>
      <c r="X987" s="139"/>
      <c r="Y987" s="139"/>
      <c r="Z987" s="139"/>
      <c r="AA987" s="139"/>
      <c r="AB987" s="139"/>
      <c r="AC987" s="139"/>
      <c r="AD987" s="139"/>
      <c r="AE987" s="139"/>
      <c r="AF987" s="139"/>
      <c r="AG987" s="139"/>
      <c r="AH987" s="139"/>
      <c r="AI987" s="77"/>
      <c r="AJ987" s="78"/>
    </row>
    <row r="988" spans="2:36" ht="13">
      <c r="B988" s="79"/>
      <c r="D988" s="79"/>
      <c r="E988" s="136"/>
      <c r="F988" s="81"/>
      <c r="G988" s="81"/>
      <c r="H988" s="81"/>
      <c r="I988" s="81"/>
      <c r="J988" s="81"/>
      <c r="K988" s="81"/>
      <c r="L988" s="81"/>
      <c r="M988" s="81"/>
      <c r="N988" s="81"/>
      <c r="O988" s="137"/>
      <c r="P988" s="138"/>
      <c r="Q988" s="138"/>
      <c r="R988" s="138"/>
      <c r="S988" s="138"/>
      <c r="T988" s="141"/>
      <c r="U988" s="141"/>
      <c r="V988" s="139"/>
      <c r="W988" s="139"/>
      <c r="X988" s="139"/>
      <c r="Y988" s="139"/>
      <c r="Z988" s="139"/>
      <c r="AA988" s="139"/>
      <c r="AB988" s="139"/>
      <c r="AC988" s="139"/>
      <c r="AD988" s="139"/>
      <c r="AE988" s="139"/>
      <c r="AF988" s="139"/>
      <c r="AG988" s="139"/>
      <c r="AH988" s="139"/>
      <c r="AI988" s="77"/>
      <c r="AJ988" s="78"/>
    </row>
    <row r="989" spans="2:36" ht="13">
      <c r="B989" s="79"/>
      <c r="D989" s="79"/>
      <c r="E989" s="136"/>
      <c r="F989" s="81"/>
      <c r="G989" s="81"/>
      <c r="H989" s="81"/>
      <c r="I989" s="81"/>
      <c r="J989" s="81"/>
      <c r="K989" s="81"/>
      <c r="L989" s="81"/>
      <c r="M989" s="81"/>
      <c r="N989" s="81"/>
      <c r="O989" s="137"/>
      <c r="P989" s="138"/>
      <c r="Q989" s="138"/>
      <c r="R989" s="138"/>
      <c r="S989" s="138"/>
      <c r="T989" s="141"/>
      <c r="U989" s="141"/>
      <c r="V989" s="139"/>
      <c r="W989" s="139"/>
      <c r="X989" s="139"/>
      <c r="Y989" s="139"/>
      <c r="Z989" s="139"/>
      <c r="AA989" s="139"/>
      <c r="AB989" s="139"/>
      <c r="AC989" s="139"/>
      <c r="AD989" s="139"/>
      <c r="AE989" s="139"/>
      <c r="AF989" s="139"/>
      <c r="AG989" s="139"/>
      <c r="AH989" s="139"/>
      <c r="AI989" s="77"/>
      <c r="AJ989" s="78"/>
    </row>
    <row r="990" spans="2:36" ht="13">
      <c r="B990" s="79"/>
      <c r="D990" s="79"/>
      <c r="E990" s="136"/>
      <c r="F990" s="81"/>
      <c r="G990" s="81"/>
      <c r="H990" s="81"/>
      <c r="I990" s="81"/>
      <c r="J990" s="81"/>
      <c r="K990" s="81"/>
      <c r="L990" s="81"/>
      <c r="M990" s="81"/>
      <c r="N990" s="81"/>
      <c r="O990" s="137"/>
      <c r="P990" s="138"/>
      <c r="Q990" s="138"/>
      <c r="R990" s="138"/>
      <c r="S990" s="138"/>
      <c r="T990" s="141"/>
      <c r="U990" s="141"/>
      <c r="V990" s="139"/>
      <c r="W990" s="139"/>
      <c r="X990" s="139"/>
      <c r="Y990" s="139"/>
      <c r="Z990" s="139"/>
      <c r="AA990" s="139"/>
      <c r="AB990" s="139"/>
      <c r="AC990" s="139"/>
      <c r="AD990" s="139"/>
      <c r="AE990" s="139"/>
      <c r="AF990" s="139"/>
      <c r="AG990" s="139"/>
      <c r="AH990" s="139"/>
      <c r="AI990" s="77"/>
      <c r="AJ990" s="78"/>
    </row>
    <row r="991" spans="2:36" ht="13">
      <c r="B991" s="79"/>
      <c r="D991" s="79"/>
      <c r="E991" s="136"/>
      <c r="F991" s="81"/>
      <c r="G991" s="81"/>
      <c r="H991" s="81"/>
      <c r="I991" s="81"/>
      <c r="J991" s="81"/>
      <c r="K991" s="81"/>
      <c r="L991" s="81"/>
      <c r="M991" s="81"/>
      <c r="N991" s="81"/>
      <c r="O991" s="137"/>
      <c r="P991" s="138"/>
      <c r="Q991" s="138"/>
      <c r="R991" s="138"/>
      <c r="S991" s="138"/>
      <c r="T991" s="141"/>
      <c r="U991" s="141"/>
      <c r="V991" s="139"/>
      <c r="W991" s="139"/>
      <c r="X991" s="139"/>
      <c r="Y991" s="139"/>
      <c r="Z991" s="139"/>
      <c r="AA991" s="139"/>
      <c r="AB991" s="139"/>
      <c r="AC991" s="139"/>
      <c r="AD991" s="139"/>
      <c r="AE991" s="139"/>
      <c r="AF991" s="139"/>
      <c r="AG991" s="139"/>
      <c r="AH991" s="139"/>
      <c r="AI991" s="77"/>
      <c r="AJ991" s="78"/>
    </row>
    <row r="992" spans="2:36" ht="13">
      <c r="B992" s="79"/>
      <c r="D992" s="79"/>
      <c r="E992" s="136"/>
      <c r="F992" s="81"/>
      <c r="G992" s="81"/>
      <c r="H992" s="81"/>
      <c r="I992" s="81"/>
      <c r="J992" s="81"/>
      <c r="K992" s="81"/>
      <c r="L992" s="81"/>
      <c r="M992" s="81"/>
      <c r="N992" s="81"/>
      <c r="O992" s="137"/>
      <c r="P992" s="138"/>
      <c r="Q992" s="138"/>
      <c r="R992" s="138"/>
      <c r="S992" s="138"/>
      <c r="T992" s="141"/>
      <c r="U992" s="141"/>
      <c r="V992" s="139"/>
      <c r="W992" s="139"/>
      <c r="X992" s="139"/>
      <c r="Y992" s="139"/>
      <c r="Z992" s="139"/>
      <c r="AA992" s="139"/>
      <c r="AB992" s="139"/>
      <c r="AC992" s="139"/>
      <c r="AD992" s="139"/>
      <c r="AE992" s="139"/>
      <c r="AF992" s="139"/>
      <c r="AG992" s="139"/>
      <c r="AH992" s="139"/>
      <c r="AI992" s="77"/>
      <c r="AJ992" s="78"/>
    </row>
    <row r="993" spans="2:36" ht="13">
      <c r="B993" s="79"/>
      <c r="D993" s="79"/>
      <c r="E993" s="136"/>
      <c r="F993" s="81"/>
      <c r="G993" s="81"/>
      <c r="H993" s="81"/>
      <c r="I993" s="81"/>
      <c r="J993" s="81"/>
      <c r="K993" s="81"/>
      <c r="L993" s="81"/>
      <c r="M993" s="81"/>
      <c r="N993" s="81"/>
      <c r="O993" s="137"/>
      <c r="P993" s="138"/>
      <c r="Q993" s="138"/>
      <c r="R993" s="138"/>
      <c r="S993" s="138"/>
      <c r="T993" s="141"/>
      <c r="U993" s="141"/>
      <c r="V993" s="139"/>
      <c r="W993" s="139"/>
      <c r="X993" s="139"/>
      <c r="Y993" s="139"/>
      <c r="Z993" s="139"/>
      <c r="AA993" s="139"/>
      <c r="AB993" s="139"/>
      <c r="AC993" s="139"/>
      <c r="AD993" s="139"/>
      <c r="AE993" s="139"/>
      <c r="AF993" s="139"/>
      <c r="AG993" s="139"/>
      <c r="AH993" s="139"/>
      <c r="AI993" s="77"/>
      <c r="AJ993" s="78"/>
    </row>
    <row r="994" spans="2:36" ht="13">
      <c r="B994" s="79"/>
      <c r="D994" s="79"/>
      <c r="E994" s="136"/>
      <c r="F994" s="81"/>
      <c r="G994" s="81"/>
      <c r="H994" s="81"/>
      <c r="I994" s="81"/>
      <c r="J994" s="81"/>
      <c r="K994" s="81"/>
      <c r="L994" s="81"/>
      <c r="M994" s="81"/>
      <c r="N994" s="81"/>
      <c r="O994" s="137"/>
      <c r="P994" s="138"/>
      <c r="Q994" s="138"/>
      <c r="R994" s="138"/>
      <c r="S994" s="138"/>
      <c r="T994" s="141"/>
      <c r="U994" s="141"/>
      <c r="V994" s="139"/>
      <c r="W994" s="139"/>
      <c r="X994" s="139"/>
      <c r="Y994" s="139"/>
      <c r="Z994" s="139"/>
      <c r="AA994" s="139"/>
      <c r="AB994" s="139"/>
      <c r="AC994" s="139"/>
      <c r="AD994" s="139"/>
      <c r="AE994" s="139"/>
      <c r="AF994" s="139"/>
      <c r="AG994" s="139"/>
      <c r="AH994" s="139"/>
      <c r="AI994" s="77"/>
      <c r="AJ994" s="78"/>
    </row>
    <row r="995" spans="2:36" ht="13">
      <c r="B995" s="79"/>
      <c r="D995" s="79"/>
      <c r="E995" s="136"/>
      <c r="F995" s="81"/>
      <c r="G995" s="81"/>
      <c r="H995" s="81"/>
      <c r="I995" s="81"/>
      <c r="J995" s="81"/>
      <c r="K995" s="81"/>
      <c r="L995" s="81"/>
      <c r="M995" s="81"/>
      <c r="N995" s="81"/>
      <c r="O995" s="137"/>
      <c r="P995" s="138"/>
      <c r="Q995" s="138"/>
      <c r="R995" s="138"/>
      <c r="S995" s="138"/>
      <c r="T995" s="141"/>
      <c r="U995" s="141"/>
      <c r="V995" s="139"/>
      <c r="W995" s="139"/>
      <c r="X995" s="139"/>
      <c r="Y995" s="139"/>
      <c r="Z995" s="139"/>
      <c r="AA995" s="139"/>
      <c r="AB995" s="139"/>
      <c r="AC995" s="139"/>
      <c r="AD995" s="139"/>
      <c r="AE995" s="139"/>
      <c r="AF995" s="139"/>
      <c r="AG995" s="139"/>
      <c r="AH995" s="139"/>
      <c r="AI995" s="77"/>
      <c r="AJ995" s="78"/>
    </row>
    <row r="996" spans="2:36" ht="13">
      <c r="B996" s="79"/>
      <c r="D996" s="79"/>
      <c r="E996" s="136"/>
      <c r="F996" s="81"/>
      <c r="G996" s="81"/>
      <c r="H996" s="81"/>
      <c r="I996" s="81"/>
      <c r="J996" s="81"/>
      <c r="K996" s="81"/>
      <c r="L996" s="81"/>
      <c r="M996" s="81"/>
      <c r="N996" s="81"/>
      <c r="O996" s="137"/>
      <c r="P996" s="138"/>
      <c r="Q996" s="138"/>
      <c r="R996" s="138"/>
      <c r="S996" s="138"/>
      <c r="T996" s="141"/>
      <c r="U996" s="141"/>
      <c r="V996" s="139"/>
      <c r="W996" s="139"/>
      <c r="X996" s="139"/>
      <c r="Y996" s="139"/>
      <c r="Z996" s="139"/>
      <c r="AA996" s="139"/>
      <c r="AB996" s="139"/>
      <c r="AC996" s="139"/>
      <c r="AD996" s="139"/>
      <c r="AE996" s="139"/>
      <c r="AF996" s="139"/>
      <c r="AG996" s="139"/>
      <c r="AH996" s="139"/>
      <c r="AI996" s="77"/>
      <c r="AJ996" s="78"/>
    </row>
    <row r="997" spans="2:36" ht="13">
      <c r="B997" s="79"/>
      <c r="D997" s="79"/>
      <c r="E997" s="136"/>
      <c r="F997" s="81"/>
      <c r="G997" s="81"/>
      <c r="H997" s="81"/>
      <c r="I997" s="81"/>
      <c r="J997" s="81"/>
      <c r="K997" s="81"/>
      <c r="L997" s="81"/>
      <c r="M997" s="81"/>
      <c r="N997" s="81"/>
      <c r="O997" s="137"/>
      <c r="P997" s="138"/>
      <c r="Q997" s="138"/>
      <c r="R997" s="138"/>
      <c r="S997" s="138"/>
      <c r="T997" s="141"/>
      <c r="U997" s="141"/>
      <c r="V997" s="139"/>
      <c r="W997" s="139"/>
      <c r="X997" s="139"/>
      <c r="Y997" s="139"/>
      <c r="Z997" s="139"/>
      <c r="AA997" s="139"/>
      <c r="AB997" s="139"/>
      <c r="AC997" s="139"/>
      <c r="AD997" s="139"/>
      <c r="AE997" s="139"/>
      <c r="AF997" s="139"/>
      <c r="AG997" s="139"/>
      <c r="AH997" s="139"/>
      <c r="AI997" s="77"/>
      <c r="AJ997" s="78"/>
    </row>
    <row r="998" spans="2:36" ht="13">
      <c r="B998" s="79"/>
      <c r="D998" s="79"/>
      <c r="E998" s="136"/>
      <c r="F998" s="81"/>
      <c r="G998" s="81"/>
      <c r="H998" s="81"/>
      <c r="I998" s="81"/>
      <c r="J998" s="81"/>
      <c r="K998" s="81"/>
      <c r="L998" s="81"/>
      <c r="M998" s="81"/>
      <c r="N998" s="81"/>
      <c r="O998" s="137"/>
      <c r="P998" s="138"/>
      <c r="Q998" s="138"/>
      <c r="R998" s="138"/>
      <c r="S998" s="138"/>
      <c r="T998" s="141"/>
      <c r="U998" s="141"/>
      <c r="V998" s="139"/>
      <c r="W998" s="139"/>
      <c r="X998" s="139"/>
      <c r="Y998" s="139"/>
      <c r="Z998" s="139"/>
      <c r="AA998" s="139"/>
      <c r="AB998" s="139"/>
      <c r="AC998" s="139"/>
      <c r="AD998" s="139"/>
      <c r="AE998" s="139"/>
      <c r="AF998" s="139"/>
      <c r="AG998" s="139"/>
      <c r="AH998" s="139"/>
      <c r="AI998" s="77"/>
      <c r="AJ998" s="78"/>
    </row>
    <row r="999" spans="2:36" ht="13">
      <c r="B999" s="79"/>
      <c r="D999" s="79"/>
      <c r="E999" s="136"/>
      <c r="F999" s="81"/>
      <c r="G999" s="81"/>
      <c r="H999" s="81"/>
      <c r="I999" s="81"/>
      <c r="J999" s="81"/>
      <c r="K999" s="81"/>
      <c r="L999" s="81"/>
      <c r="M999" s="81"/>
      <c r="N999" s="81"/>
      <c r="O999" s="137"/>
      <c r="P999" s="138"/>
      <c r="Q999" s="138"/>
      <c r="R999" s="138"/>
      <c r="S999" s="138"/>
      <c r="T999" s="141"/>
      <c r="U999" s="141"/>
      <c r="V999" s="139"/>
      <c r="W999" s="139"/>
      <c r="X999" s="139"/>
      <c r="Y999" s="139"/>
      <c r="Z999" s="139"/>
      <c r="AA999" s="139"/>
      <c r="AB999" s="139"/>
      <c r="AC999" s="139"/>
      <c r="AD999" s="139"/>
      <c r="AE999" s="139"/>
      <c r="AF999" s="139"/>
      <c r="AG999" s="139"/>
      <c r="AH999" s="139"/>
      <c r="AI999" s="77"/>
      <c r="AJ999" s="78"/>
    </row>
    <row r="1000" spans="2:36" ht="13">
      <c r="B1000" s="79"/>
      <c r="D1000" s="79"/>
      <c r="E1000" s="136"/>
      <c r="F1000" s="81"/>
      <c r="G1000" s="81"/>
      <c r="H1000" s="81"/>
      <c r="I1000" s="81"/>
      <c r="J1000" s="81"/>
      <c r="K1000" s="81"/>
      <c r="L1000" s="81"/>
      <c r="M1000" s="81"/>
      <c r="N1000" s="81"/>
      <c r="O1000" s="137"/>
      <c r="P1000" s="138"/>
      <c r="Q1000" s="138"/>
      <c r="R1000" s="138"/>
      <c r="S1000" s="138"/>
      <c r="T1000" s="141"/>
      <c r="U1000" s="141"/>
      <c r="V1000" s="139"/>
      <c r="W1000" s="139"/>
      <c r="X1000" s="139"/>
      <c r="Y1000" s="139"/>
      <c r="Z1000" s="139"/>
      <c r="AA1000" s="139"/>
      <c r="AB1000" s="139"/>
      <c r="AC1000" s="139"/>
      <c r="AD1000" s="139"/>
      <c r="AE1000" s="139"/>
      <c r="AF1000" s="139"/>
      <c r="AG1000" s="139"/>
      <c r="AH1000" s="139"/>
      <c r="AI1000" s="77"/>
      <c r="AJ1000" s="78"/>
    </row>
    <row r="1001" spans="2:36" ht="13">
      <c r="B1001" s="79"/>
      <c r="D1001" s="79"/>
      <c r="E1001" s="136"/>
      <c r="F1001" s="81"/>
      <c r="G1001" s="81"/>
      <c r="H1001" s="81"/>
      <c r="I1001" s="81"/>
      <c r="J1001" s="81"/>
      <c r="K1001" s="81"/>
      <c r="L1001" s="81"/>
      <c r="M1001" s="81"/>
      <c r="N1001" s="81"/>
      <c r="O1001" s="137"/>
      <c r="P1001" s="138"/>
      <c r="Q1001" s="138"/>
      <c r="R1001" s="138"/>
      <c r="S1001" s="138"/>
      <c r="T1001" s="141"/>
      <c r="U1001" s="141"/>
      <c r="V1001" s="139"/>
      <c r="W1001" s="139"/>
      <c r="X1001" s="139"/>
      <c r="Y1001" s="139"/>
      <c r="Z1001" s="139"/>
      <c r="AA1001" s="139"/>
      <c r="AB1001" s="139"/>
      <c r="AC1001" s="139"/>
      <c r="AD1001" s="139"/>
      <c r="AE1001" s="139"/>
      <c r="AF1001" s="139"/>
      <c r="AG1001" s="139"/>
      <c r="AH1001" s="139"/>
      <c r="AI1001" s="77"/>
      <c r="AJ1001" s="78"/>
    </row>
    <row r="1002" spans="2:36" ht="13">
      <c r="B1002" s="79"/>
      <c r="D1002" s="79"/>
      <c r="E1002" s="136"/>
      <c r="F1002" s="81"/>
      <c r="G1002" s="81"/>
      <c r="H1002" s="81"/>
      <c r="I1002" s="81"/>
      <c r="J1002" s="81"/>
      <c r="K1002" s="81"/>
      <c r="L1002" s="81"/>
      <c r="M1002" s="81"/>
      <c r="N1002" s="81"/>
      <c r="O1002" s="137"/>
      <c r="P1002" s="138"/>
      <c r="Q1002" s="138"/>
      <c r="R1002" s="138"/>
      <c r="S1002" s="138"/>
      <c r="T1002" s="141"/>
      <c r="U1002" s="141"/>
      <c r="V1002" s="139"/>
      <c r="W1002" s="139"/>
      <c r="X1002" s="139"/>
      <c r="Y1002" s="139"/>
      <c r="Z1002" s="139"/>
      <c r="AA1002" s="139"/>
      <c r="AB1002" s="139"/>
      <c r="AC1002" s="139"/>
      <c r="AD1002" s="139"/>
      <c r="AE1002" s="139"/>
      <c r="AF1002" s="139"/>
      <c r="AG1002" s="139"/>
      <c r="AH1002" s="139"/>
      <c r="AI1002" s="77"/>
      <c r="AJ1002" s="78"/>
    </row>
    <row r="1003" spans="2:36" ht="13">
      <c r="B1003" s="79"/>
      <c r="D1003" s="79"/>
      <c r="E1003" s="136"/>
      <c r="F1003" s="81"/>
      <c r="G1003" s="81"/>
      <c r="H1003" s="81"/>
      <c r="I1003" s="81"/>
      <c r="J1003" s="81"/>
      <c r="K1003" s="81"/>
      <c r="L1003" s="81"/>
      <c r="M1003" s="81"/>
      <c r="N1003" s="81"/>
      <c r="O1003" s="137"/>
      <c r="P1003" s="138"/>
      <c r="Q1003" s="138"/>
      <c r="R1003" s="138"/>
      <c r="S1003" s="138"/>
      <c r="T1003" s="141"/>
      <c r="U1003" s="141"/>
      <c r="V1003" s="139"/>
      <c r="W1003" s="139"/>
      <c r="X1003" s="139"/>
      <c r="Y1003" s="139"/>
      <c r="Z1003" s="139"/>
      <c r="AA1003" s="139"/>
      <c r="AB1003" s="139"/>
      <c r="AC1003" s="139"/>
      <c r="AD1003" s="139"/>
      <c r="AE1003" s="139"/>
      <c r="AF1003" s="139"/>
      <c r="AG1003" s="139"/>
      <c r="AH1003" s="139"/>
      <c r="AI1003" s="77"/>
      <c r="AJ1003" s="78"/>
    </row>
    <row r="1004" spans="2:36" ht="13">
      <c r="B1004" s="79"/>
      <c r="D1004" s="79"/>
      <c r="E1004" s="136"/>
      <c r="F1004" s="81"/>
      <c r="G1004" s="81"/>
      <c r="H1004" s="81"/>
      <c r="I1004" s="81"/>
      <c r="J1004" s="81"/>
      <c r="K1004" s="81"/>
      <c r="L1004" s="81"/>
      <c r="M1004" s="81"/>
      <c r="N1004" s="81"/>
      <c r="O1004" s="137"/>
      <c r="P1004" s="138"/>
      <c r="Q1004" s="138"/>
      <c r="R1004" s="138"/>
      <c r="S1004" s="138"/>
      <c r="T1004" s="141"/>
      <c r="U1004" s="141"/>
      <c r="V1004" s="139"/>
      <c r="W1004" s="139"/>
      <c r="X1004" s="139"/>
      <c r="Y1004" s="139"/>
      <c r="Z1004" s="139"/>
      <c r="AA1004" s="139"/>
      <c r="AB1004" s="139"/>
      <c r="AC1004" s="139"/>
      <c r="AD1004" s="139"/>
      <c r="AE1004" s="139"/>
      <c r="AF1004" s="139"/>
      <c r="AG1004" s="139"/>
      <c r="AH1004" s="139"/>
      <c r="AI1004" s="77"/>
      <c r="AJ1004" s="78"/>
    </row>
    <row r="1005" spans="2:36" ht="13">
      <c r="B1005" s="79"/>
      <c r="D1005" s="79"/>
      <c r="E1005" s="136"/>
      <c r="F1005" s="81"/>
      <c r="G1005" s="81"/>
      <c r="H1005" s="81"/>
      <c r="I1005" s="81"/>
      <c r="J1005" s="81"/>
      <c r="K1005" s="81"/>
      <c r="L1005" s="81"/>
      <c r="M1005" s="81"/>
      <c r="N1005" s="81"/>
      <c r="O1005" s="137"/>
      <c r="P1005" s="138"/>
      <c r="Q1005" s="138"/>
      <c r="R1005" s="138"/>
      <c r="S1005" s="138"/>
      <c r="T1005" s="141"/>
      <c r="U1005" s="141"/>
      <c r="V1005" s="139"/>
      <c r="W1005" s="139"/>
      <c r="X1005" s="139"/>
      <c r="Y1005" s="139"/>
      <c r="Z1005" s="139"/>
      <c r="AA1005" s="139"/>
      <c r="AB1005" s="139"/>
      <c r="AC1005" s="139"/>
      <c r="AD1005" s="139"/>
      <c r="AE1005" s="139"/>
      <c r="AF1005" s="139"/>
      <c r="AG1005" s="139"/>
      <c r="AH1005" s="139"/>
      <c r="AI1005" s="77"/>
      <c r="AJ1005" s="78"/>
    </row>
    <row r="1006" spans="2:36" ht="13">
      <c r="B1006" s="79"/>
      <c r="D1006" s="79"/>
      <c r="E1006" s="136"/>
      <c r="F1006" s="81"/>
      <c r="G1006" s="81"/>
      <c r="H1006" s="81"/>
      <c r="I1006" s="81"/>
      <c r="J1006" s="81"/>
      <c r="K1006" s="81"/>
      <c r="L1006" s="81"/>
      <c r="M1006" s="81"/>
      <c r="N1006" s="81"/>
      <c r="O1006" s="137"/>
      <c r="P1006" s="138"/>
      <c r="Q1006" s="138"/>
      <c r="R1006" s="138"/>
      <c r="S1006" s="138"/>
      <c r="T1006" s="141"/>
      <c r="U1006" s="141"/>
      <c r="V1006" s="139"/>
      <c r="W1006" s="139"/>
      <c r="X1006" s="139"/>
      <c r="Y1006" s="139"/>
      <c r="Z1006" s="139"/>
      <c r="AA1006" s="139"/>
      <c r="AB1006" s="139"/>
      <c r="AC1006" s="139"/>
      <c r="AD1006" s="139"/>
      <c r="AE1006" s="139"/>
      <c r="AF1006" s="139"/>
      <c r="AG1006" s="139"/>
      <c r="AH1006" s="139"/>
      <c r="AI1006" s="77"/>
      <c r="AJ1006" s="78"/>
    </row>
    <row r="1007" spans="2:36" ht="13">
      <c r="B1007" s="79"/>
      <c r="D1007" s="79"/>
      <c r="E1007" s="136"/>
      <c r="F1007" s="81"/>
      <c r="G1007" s="81"/>
      <c r="H1007" s="81"/>
      <c r="I1007" s="81"/>
      <c r="J1007" s="81"/>
      <c r="K1007" s="81"/>
      <c r="L1007" s="81"/>
      <c r="M1007" s="81"/>
      <c r="N1007" s="81"/>
      <c r="O1007" s="137"/>
      <c r="P1007" s="138"/>
      <c r="Q1007" s="138"/>
      <c r="R1007" s="138"/>
      <c r="S1007" s="138"/>
      <c r="T1007" s="141"/>
      <c r="U1007" s="141"/>
      <c r="V1007" s="139"/>
      <c r="W1007" s="139"/>
      <c r="X1007" s="139"/>
      <c r="Y1007" s="139"/>
      <c r="Z1007" s="139"/>
      <c r="AA1007" s="139"/>
      <c r="AB1007" s="139"/>
      <c r="AC1007" s="139"/>
      <c r="AD1007" s="139"/>
      <c r="AE1007" s="139"/>
      <c r="AF1007" s="139"/>
      <c r="AG1007" s="139"/>
      <c r="AH1007" s="139"/>
      <c r="AI1007" s="77"/>
      <c r="AJ1007" s="78"/>
    </row>
    <row r="1008" spans="2:36" ht="13">
      <c r="B1008" s="79"/>
      <c r="D1008" s="79"/>
      <c r="E1008" s="136"/>
      <c r="F1008" s="81"/>
      <c r="G1008" s="81"/>
      <c r="H1008" s="81"/>
      <c r="I1008" s="81"/>
      <c r="J1008" s="81"/>
      <c r="K1008" s="81"/>
      <c r="L1008" s="81"/>
      <c r="M1008" s="81"/>
      <c r="N1008" s="81"/>
      <c r="O1008" s="137"/>
      <c r="P1008" s="138"/>
      <c r="Q1008" s="138"/>
      <c r="R1008" s="138"/>
      <c r="S1008" s="138"/>
      <c r="T1008" s="141"/>
      <c r="U1008" s="141"/>
      <c r="V1008" s="139"/>
      <c r="W1008" s="139"/>
      <c r="X1008" s="139"/>
      <c r="Y1008" s="139"/>
      <c r="Z1008" s="139"/>
      <c r="AA1008" s="139"/>
      <c r="AB1008" s="139"/>
      <c r="AC1008" s="139"/>
      <c r="AD1008" s="139"/>
      <c r="AE1008" s="139"/>
      <c r="AF1008" s="139"/>
      <c r="AG1008" s="139"/>
      <c r="AH1008" s="139"/>
      <c r="AI1008" s="77"/>
      <c r="AJ1008" s="78"/>
    </row>
    <row r="1009" spans="2:36" ht="13">
      <c r="B1009" s="79"/>
      <c r="D1009" s="79"/>
      <c r="E1009" s="136"/>
      <c r="F1009" s="81"/>
      <c r="G1009" s="81"/>
      <c r="H1009" s="81"/>
      <c r="I1009" s="81"/>
      <c r="J1009" s="81"/>
      <c r="K1009" s="81"/>
      <c r="L1009" s="81"/>
      <c r="M1009" s="81"/>
      <c r="N1009" s="81"/>
      <c r="O1009" s="137"/>
      <c r="P1009" s="138"/>
      <c r="Q1009" s="138"/>
      <c r="R1009" s="138"/>
      <c r="S1009" s="138"/>
      <c r="T1009" s="141"/>
      <c r="U1009" s="141"/>
      <c r="V1009" s="139"/>
      <c r="W1009" s="139"/>
      <c r="X1009" s="139"/>
      <c r="Y1009" s="139"/>
      <c r="Z1009" s="139"/>
      <c r="AA1009" s="139"/>
      <c r="AB1009" s="139"/>
      <c r="AC1009" s="139"/>
      <c r="AD1009" s="139"/>
      <c r="AE1009" s="139"/>
      <c r="AF1009" s="139"/>
      <c r="AG1009" s="139"/>
      <c r="AH1009" s="139"/>
      <c r="AI1009" s="77"/>
      <c r="AJ1009" s="78"/>
    </row>
    <row r="1010" spans="2:36" ht="13">
      <c r="B1010" s="79"/>
      <c r="D1010" s="79"/>
      <c r="E1010" s="136"/>
      <c r="F1010" s="81"/>
      <c r="G1010" s="81"/>
      <c r="H1010" s="81"/>
      <c r="I1010" s="81"/>
      <c r="J1010" s="81"/>
      <c r="K1010" s="81"/>
      <c r="L1010" s="81"/>
      <c r="M1010" s="81"/>
      <c r="N1010" s="81"/>
      <c r="O1010" s="137"/>
      <c r="P1010" s="138"/>
      <c r="Q1010" s="138"/>
      <c r="R1010" s="138"/>
      <c r="S1010" s="138"/>
      <c r="T1010" s="141"/>
      <c r="U1010" s="141"/>
      <c r="V1010" s="139"/>
      <c r="W1010" s="139"/>
      <c r="X1010" s="139"/>
      <c r="Y1010" s="139"/>
      <c r="Z1010" s="139"/>
      <c r="AA1010" s="139"/>
      <c r="AB1010" s="139"/>
      <c r="AC1010" s="139"/>
      <c r="AD1010" s="139"/>
      <c r="AE1010" s="139"/>
      <c r="AF1010" s="139"/>
      <c r="AG1010" s="139"/>
      <c r="AH1010" s="139"/>
      <c r="AI1010" s="77"/>
      <c r="AJ1010" s="78"/>
    </row>
    <row r="1011" spans="2:36" ht="13">
      <c r="B1011" s="79"/>
      <c r="D1011" s="79"/>
      <c r="E1011" s="136"/>
      <c r="F1011" s="81"/>
      <c r="G1011" s="81"/>
      <c r="H1011" s="81"/>
      <c r="I1011" s="81"/>
      <c r="J1011" s="81"/>
      <c r="K1011" s="81"/>
      <c r="L1011" s="81"/>
      <c r="M1011" s="81"/>
      <c r="N1011" s="81"/>
      <c r="O1011" s="137"/>
      <c r="P1011" s="138"/>
      <c r="Q1011" s="138"/>
      <c r="R1011" s="138"/>
      <c r="S1011" s="138"/>
      <c r="T1011" s="141"/>
      <c r="U1011" s="141"/>
      <c r="V1011" s="139"/>
      <c r="W1011" s="139"/>
      <c r="X1011" s="139"/>
      <c r="Y1011" s="139"/>
      <c r="Z1011" s="139"/>
      <c r="AA1011" s="139"/>
      <c r="AB1011" s="139"/>
      <c r="AC1011" s="139"/>
      <c r="AD1011" s="139"/>
      <c r="AE1011" s="139"/>
      <c r="AF1011" s="139"/>
      <c r="AG1011" s="139"/>
      <c r="AH1011" s="139"/>
      <c r="AI1011" s="77"/>
      <c r="AJ1011" s="78"/>
    </row>
    <row r="1012" spans="2:36" ht="13">
      <c r="B1012" s="79"/>
      <c r="D1012" s="79"/>
      <c r="E1012" s="136"/>
      <c r="F1012" s="81"/>
      <c r="G1012" s="81"/>
      <c r="H1012" s="81"/>
      <c r="I1012" s="81"/>
      <c r="J1012" s="81"/>
      <c r="K1012" s="81"/>
      <c r="L1012" s="81"/>
      <c r="M1012" s="81"/>
      <c r="N1012" s="81"/>
      <c r="O1012" s="137"/>
      <c r="P1012" s="138"/>
      <c r="Q1012" s="138"/>
      <c r="R1012" s="138"/>
      <c r="S1012" s="138"/>
      <c r="T1012" s="141"/>
      <c r="U1012" s="141"/>
      <c r="V1012" s="139"/>
      <c r="W1012" s="139"/>
      <c r="X1012" s="139"/>
      <c r="Y1012" s="139"/>
      <c r="Z1012" s="139"/>
      <c r="AA1012" s="139"/>
      <c r="AB1012" s="139"/>
      <c r="AC1012" s="139"/>
      <c r="AD1012" s="139"/>
      <c r="AE1012" s="139"/>
      <c r="AF1012" s="139"/>
      <c r="AG1012" s="139"/>
      <c r="AH1012" s="139"/>
      <c r="AI1012" s="77"/>
      <c r="AJ1012" s="78"/>
    </row>
    <row r="1013" spans="2:36" ht="13">
      <c r="B1013" s="79"/>
      <c r="D1013" s="79"/>
      <c r="E1013" s="136"/>
      <c r="F1013" s="81"/>
      <c r="G1013" s="81"/>
      <c r="H1013" s="81"/>
      <c r="I1013" s="81"/>
      <c r="J1013" s="81"/>
      <c r="K1013" s="81"/>
      <c r="L1013" s="81"/>
      <c r="M1013" s="81"/>
      <c r="N1013" s="81"/>
      <c r="O1013" s="137"/>
      <c r="P1013" s="138"/>
      <c r="Q1013" s="138"/>
      <c r="R1013" s="138"/>
      <c r="S1013" s="138"/>
      <c r="T1013" s="141"/>
      <c r="U1013" s="141"/>
      <c r="V1013" s="139"/>
      <c r="W1013" s="139"/>
      <c r="X1013" s="139"/>
      <c r="Y1013" s="139"/>
      <c r="Z1013" s="139"/>
      <c r="AA1013" s="139"/>
      <c r="AB1013" s="139"/>
      <c r="AC1013" s="139"/>
      <c r="AD1013" s="139"/>
      <c r="AE1013" s="139"/>
      <c r="AF1013" s="139"/>
      <c r="AG1013" s="139"/>
      <c r="AH1013" s="139"/>
      <c r="AI1013" s="77"/>
      <c r="AJ1013" s="78"/>
    </row>
    <row r="1014" spans="2:36" ht="13">
      <c r="B1014" s="79"/>
      <c r="D1014" s="79"/>
      <c r="E1014" s="136"/>
      <c r="F1014" s="81"/>
      <c r="G1014" s="81"/>
      <c r="H1014" s="81"/>
      <c r="I1014" s="81"/>
      <c r="J1014" s="81"/>
      <c r="K1014" s="81"/>
      <c r="L1014" s="81"/>
      <c r="M1014" s="81"/>
      <c r="N1014" s="81"/>
      <c r="O1014" s="137"/>
      <c r="P1014" s="138"/>
      <c r="Q1014" s="138"/>
      <c r="R1014" s="138"/>
      <c r="S1014" s="138"/>
      <c r="T1014" s="141"/>
      <c r="U1014" s="141"/>
      <c r="V1014" s="139"/>
      <c r="W1014" s="139"/>
      <c r="X1014" s="139"/>
      <c r="Y1014" s="139"/>
      <c r="Z1014" s="139"/>
      <c r="AA1014" s="139"/>
      <c r="AB1014" s="139"/>
      <c r="AC1014" s="139"/>
      <c r="AD1014" s="139"/>
      <c r="AE1014" s="139"/>
      <c r="AF1014" s="139"/>
      <c r="AG1014" s="139"/>
      <c r="AH1014" s="139"/>
      <c r="AI1014" s="77"/>
      <c r="AJ1014" s="78"/>
    </row>
    <row r="1015" spans="2:36" ht="13">
      <c r="B1015" s="79"/>
      <c r="D1015" s="79"/>
      <c r="E1015" s="136"/>
      <c r="F1015" s="81"/>
      <c r="G1015" s="81"/>
      <c r="H1015" s="81"/>
      <c r="I1015" s="81"/>
      <c r="J1015" s="81"/>
      <c r="K1015" s="81"/>
      <c r="L1015" s="81"/>
      <c r="M1015" s="81"/>
      <c r="N1015" s="81"/>
      <c r="O1015" s="137"/>
      <c r="P1015" s="138"/>
      <c r="Q1015" s="138"/>
      <c r="R1015" s="138"/>
      <c r="S1015" s="138"/>
      <c r="T1015" s="141"/>
      <c r="U1015" s="141"/>
      <c r="V1015" s="139"/>
      <c r="W1015" s="139"/>
      <c r="X1015" s="139"/>
      <c r="Y1015" s="139"/>
      <c r="Z1015" s="139"/>
      <c r="AA1015" s="139"/>
      <c r="AB1015" s="139"/>
      <c r="AC1015" s="139"/>
      <c r="AD1015" s="139"/>
      <c r="AE1015" s="139"/>
      <c r="AF1015" s="139"/>
      <c r="AG1015" s="139"/>
      <c r="AH1015" s="139"/>
      <c r="AI1015" s="77"/>
      <c r="AJ1015" s="78"/>
    </row>
    <row r="1016" spans="2:36" ht="13">
      <c r="B1016" s="79"/>
      <c r="D1016" s="79"/>
      <c r="E1016" s="136"/>
      <c r="F1016" s="81"/>
      <c r="G1016" s="81"/>
      <c r="H1016" s="81"/>
      <c r="I1016" s="81"/>
      <c r="J1016" s="81"/>
      <c r="K1016" s="81"/>
      <c r="L1016" s="81"/>
      <c r="M1016" s="81"/>
      <c r="N1016" s="81"/>
      <c r="O1016" s="137"/>
      <c r="P1016" s="138"/>
      <c r="Q1016" s="138"/>
      <c r="R1016" s="138"/>
      <c r="S1016" s="138"/>
      <c r="T1016" s="141"/>
      <c r="U1016" s="141"/>
      <c r="V1016" s="139"/>
      <c r="W1016" s="139"/>
      <c r="X1016" s="139"/>
      <c r="Y1016" s="139"/>
      <c r="Z1016" s="139"/>
      <c r="AA1016" s="139"/>
      <c r="AB1016" s="139"/>
      <c r="AC1016" s="139"/>
      <c r="AD1016" s="139"/>
      <c r="AE1016" s="139"/>
      <c r="AF1016" s="139"/>
      <c r="AG1016" s="139"/>
      <c r="AH1016" s="139"/>
      <c r="AI1016" s="77"/>
      <c r="AJ1016" s="78"/>
    </row>
    <row r="1017" spans="2:36" ht="13">
      <c r="B1017" s="79"/>
      <c r="D1017" s="79"/>
      <c r="E1017" s="136"/>
      <c r="F1017" s="81"/>
      <c r="G1017" s="81"/>
      <c r="H1017" s="81"/>
      <c r="I1017" s="81"/>
      <c r="J1017" s="81"/>
      <c r="K1017" s="81"/>
      <c r="L1017" s="81"/>
      <c r="M1017" s="81"/>
      <c r="N1017" s="81"/>
      <c r="O1017" s="137"/>
      <c r="P1017" s="138"/>
      <c r="Q1017" s="138"/>
      <c r="R1017" s="138"/>
      <c r="S1017" s="138"/>
      <c r="T1017" s="141"/>
      <c r="U1017" s="141"/>
      <c r="V1017" s="139"/>
      <c r="W1017" s="139"/>
      <c r="X1017" s="139"/>
      <c r="Y1017" s="139"/>
      <c r="Z1017" s="139"/>
      <c r="AA1017" s="139"/>
      <c r="AB1017" s="139"/>
      <c r="AC1017" s="139"/>
      <c r="AD1017" s="139"/>
      <c r="AE1017" s="139"/>
      <c r="AF1017" s="139"/>
      <c r="AG1017" s="139"/>
      <c r="AH1017" s="139"/>
      <c r="AI1017" s="77"/>
      <c r="AJ1017" s="78"/>
    </row>
    <row r="1018" spans="2:36" ht="13">
      <c r="B1018" s="79"/>
      <c r="D1018" s="79"/>
      <c r="E1018" s="136"/>
      <c r="F1018" s="81"/>
      <c r="G1018" s="81"/>
      <c r="H1018" s="81"/>
      <c r="I1018" s="81"/>
      <c r="J1018" s="81"/>
      <c r="K1018" s="81"/>
      <c r="L1018" s="81"/>
      <c r="M1018" s="81"/>
      <c r="N1018" s="81"/>
      <c r="O1018" s="137"/>
      <c r="P1018" s="138"/>
      <c r="Q1018" s="138"/>
      <c r="R1018" s="138"/>
      <c r="S1018" s="138"/>
      <c r="T1018" s="141"/>
      <c r="U1018" s="141"/>
      <c r="V1018" s="139"/>
      <c r="W1018" s="139"/>
      <c r="X1018" s="139"/>
      <c r="Y1018" s="139"/>
      <c r="Z1018" s="139"/>
      <c r="AA1018" s="139"/>
      <c r="AB1018" s="139"/>
      <c r="AC1018" s="139"/>
      <c r="AD1018" s="139"/>
      <c r="AE1018" s="139"/>
      <c r="AF1018" s="139"/>
      <c r="AG1018" s="139"/>
      <c r="AH1018" s="139"/>
      <c r="AI1018" s="77"/>
      <c r="AJ1018" s="78"/>
    </row>
    <row r="1019" spans="2:36" ht="13">
      <c r="B1019" s="79"/>
      <c r="D1019" s="79"/>
      <c r="E1019" s="136"/>
      <c r="F1019" s="81"/>
      <c r="G1019" s="81"/>
      <c r="H1019" s="81"/>
      <c r="I1019" s="81"/>
      <c r="J1019" s="81"/>
      <c r="K1019" s="81"/>
      <c r="L1019" s="81"/>
      <c r="M1019" s="81"/>
      <c r="N1019" s="81"/>
      <c r="O1019" s="137"/>
      <c r="P1019" s="138"/>
      <c r="Q1019" s="138"/>
      <c r="R1019" s="138"/>
      <c r="S1019" s="138"/>
      <c r="T1019" s="141"/>
      <c r="U1019" s="141"/>
      <c r="V1019" s="139"/>
      <c r="W1019" s="139"/>
      <c r="X1019" s="139"/>
      <c r="Y1019" s="139"/>
      <c r="Z1019" s="139"/>
      <c r="AA1019" s="139"/>
      <c r="AB1019" s="139"/>
      <c r="AC1019" s="139"/>
      <c r="AD1019" s="139"/>
      <c r="AE1019" s="139"/>
      <c r="AF1019" s="139"/>
      <c r="AG1019" s="139"/>
      <c r="AH1019" s="139"/>
      <c r="AI1019" s="77"/>
      <c r="AJ1019" s="78"/>
    </row>
    <row r="1020" spans="2:36" ht="13">
      <c r="B1020" s="79"/>
      <c r="D1020" s="79"/>
      <c r="E1020" s="136"/>
      <c r="F1020" s="81"/>
      <c r="G1020" s="81"/>
      <c r="H1020" s="81"/>
      <c r="I1020" s="81"/>
      <c r="J1020" s="81"/>
      <c r="K1020" s="81"/>
      <c r="L1020" s="81"/>
      <c r="M1020" s="81"/>
      <c r="N1020" s="81"/>
      <c r="O1020" s="137"/>
      <c r="P1020" s="138"/>
      <c r="Q1020" s="138"/>
      <c r="R1020" s="138"/>
      <c r="S1020" s="138"/>
      <c r="T1020" s="141"/>
      <c r="U1020" s="141"/>
      <c r="V1020" s="139"/>
      <c r="W1020" s="139"/>
      <c r="X1020" s="139"/>
      <c r="Y1020" s="139"/>
      <c r="Z1020" s="139"/>
      <c r="AA1020" s="139"/>
      <c r="AB1020" s="139"/>
      <c r="AC1020" s="139"/>
      <c r="AD1020" s="139"/>
      <c r="AE1020" s="139"/>
      <c r="AF1020" s="139"/>
      <c r="AG1020" s="139"/>
      <c r="AH1020" s="139"/>
      <c r="AI1020" s="77"/>
      <c r="AJ1020" s="78"/>
    </row>
    <row r="1021" spans="2:36" ht="13">
      <c r="B1021" s="79"/>
      <c r="D1021" s="79"/>
      <c r="E1021" s="136"/>
      <c r="F1021" s="81"/>
      <c r="G1021" s="81"/>
      <c r="H1021" s="81"/>
      <c r="I1021" s="81"/>
      <c r="J1021" s="81"/>
      <c r="K1021" s="81"/>
      <c r="L1021" s="81"/>
      <c r="M1021" s="81"/>
      <c r="N1021" s="81"/>
      <c r="O1021" s="137"/>
      <c r="P1021" s="138"/>
      <c r="Q1021" s="138"/>
      <c r="R1021" s="138"/>
      <c r="S1021" s="138"/>
      <c r="T1021" s="141"/>
      <c r="U1021" s="141"/>
      <c r="V1021" s="139"/>
      <c r="W1021" s="139"/>
      <c r="X1021" s="139"/>
      <c r="Y1021" s="139"/>
      <c r="Z1021" s="139"/>
      <c r="AA1021" s="139"/>
      <c r="AB1021" s="139"/>
      <c r="AC1021" s="139"/>
      <c r="AD1021" s="139"/>
      <c r="AE1021" s="139"/>
      <c r="AF1021" s="139"/>
      <c r="AG1021" s="139"/>
      <c r="AH1021" s="139"/>
      <c r="AI1021" s="77"/>
      <c r="AJ1021" s="78"/>
    </row>
    <row r="1022" spans="2:36" ht="13">
      <c r="B1022" s="79"/>
      <c r="D1022" s="79"/>
      <c r="E1022" s="136"/>
      <c r="F1022" s="81"/>
      <c r="G1022" s="81"/>
      <c r="H1022" s="81"/>
      <c r="I1022" s="81"/>
      <c r="J1022" s="81"/>
      <c r="K1022" s="81"/>
      <c r="L1022" s="81"/>
      <c r="M1022" s="81"/>
      <c r="N1022" s="81"/>
      <c r="O1022" s="137"/>
      <c r="P1022" s="138"/>
      <c r="Q1022" s="138"/>
      <c r="R1022" s="138"/>
      <c r="S1022" s="138"/>
      <c r="T1022" s="141"/>
      <c r="U1022" s="141"/>
      <c r="V1022" s="139"/>
      <c r="W1022" s="139"/>
      <c r="X1022" s="139"/>
      <c r="Y1022" s="139"/>
      <c r="Z1022" s="139"/>
      <c r="AA1022" s="139"/>
      <c r="AB1022" s="139"/>
      <c r="AC1022" s="139"/>
      <c r="AD1022" s="139"/>
      <c r="AE1022" s="139"/>
      <c r="AF1022" s="139"/>
      <c r="AG1022" s="139"/>
      <c r="AH1022" s="139"/>
      <c r="AI1022" s="77"/>
      <c r="AJ1022" s="78"/>
    </row>
    <row r="1023" spans="2:36" ht="13">
      <c r="B1023" s="79"/>
      <c r="D1023" s="79"/>
      <c r="E1023" s="136"/>
      <c r="F1023" s="81"/>
      <c r="G1023" s="81"/>
      <c r="H1023" s="81"/>
      <c r="I1023" s="81"/>
      <c r="J1023" s="81"/>
      <c r="K1023" s="81"/>
      <c r="L1023" s="81"/>
      <c r="M1023" s="81"/>
      <c r="N1023" s="81"/>
      <c r="O1023" s="137"/>
      <c r="P1023" s="138"/>
      <c r="Q1023" s="138"/>
      <c r="R1023" s="138"/>
      <c r="S1023" s="138"/>
      <c r="T1023" s="141"/>
      <c r="U1023" s="141"/>
      <c r="V1023" s="139"/>
      <c r="W1023" s="139"/>
      <c r="X1023" s="139"/>
      <c r="Y1023" s="139"/>
      <c r="Z1023" s="139"/>
      <c r="AA1023" s="139"/>
      <c r="AB1023" s="139"/>
      <c r="AC1023" s="139"/>
      <c r="AD1023" s="139"/>
      <c r="AE1023" s="139"/>
      <c r="AF1023" s="139"/>
      <c r="AG1023" s="139"/>
      <c r="AH1023" s="139"/>
      <c r="AI1023" s="77"/>
      <c r="AJ1023" s="78"/>
    </row>
    <row r="1024" spans="2:36" ht="13">
      <c r="B1024" s="79"/>
      <c r="D1024" s="79"/>
      <c r="E1024" s="136"/>
      <c r="F1024" s="81"/>
      <c r="G1024" s="81"/>
      <c r="H1024" s="81"/>
      <c r="I1024" s="81"/>
      <c r="J1024" s="81"/>
      <c r="K1024" s="81"/>
      <c r="L1024" s="81"/>
      <c r="M1024" s="81"/>
      <c r="N1024" s="81"/>
      <c r="O1024" s="137"/>
      <c r="P1024" s="138"/>
      <c r="Q1024" s="138"/>
      <c r="R1024" s="138"/>
      <c r="S1024" s="138"/>
      <c r="T1024" s="141"/>
      <c r="U1024" s="141"/>
      <c r="V1024" s="139"/>
      <c r="W1024" s="139"/>
      <c r="X1024" s="139"/>
      <c r="Y1024" s="139"/>
      <c r="Z1024" s="139"/>
      <c r="AA1024" s="139"/>
      <c r="AB1024" s="139"/>
      <c r="AC1024" s="139"/>
      <c r="AD1024" s="139"/>
      <c r="AE1024" s="139"/>
      <c r="AF1024" s="139"/>
      <c r="AG1024" s="139"/>
      <c r="AH1024" s="139"/>
      <c r="AI1024" s="77"/>
      <c r="AJ1024" s="78"/>
    </row>
    <row r="1025" spans="2:36" ht="13">
      <c r="B1025" s="79"/>
      <c r="D1025" s="79"/>
      <c r="E1025" s="136"/>
      <c r="F1025" s="81"/>
      <c r="G1025" s="81"/>
      <c r="H1025" s="81"/>
      <c r="I1025" s="81"/>
      <c r="J1025" s="81"/>
      <c r="K1025" s="81"/>
      <c r="L1025" s="81"/>
      <c r="M1025" s="81"/>
      <c r="N1025" s="81"/>
      <c r="O1025" s="137"/>
      <c r="P1025" s="138"/>
      <c r="Q1025" s="138"/>
      <c r="R1025" s="138"/>
      <c r="S1025" s="138"/>
      <c r="T1025" s="141"/>
      <c r="U1025" s="141"/>
      <c r="V1025" s="139"/>
      <c r="W1025" s="139"/>
      <c r="X1025" s="139"/>
      <c r="Y1025" s="139"/>
      <c r="Z1025" s="139"/>
      <c r="AA1025" s="139"/>
      <c r="AB1025" s="139"/>
      <c r="AC1025" s="139"/>
      <c r="AD1025" s="139"/>
      <c r="AE1025" s="139"/>
      <c r="AF1025" s="139"/>
      <c r="AG1025" s="139"/>
      <c r="AH1025" s="139"/>
      <c r="AI1025" s="77"/>
      <c r="AJ1025" s="78"/>
    </row>
    <row r="1026" spans="2:36" ht="13">
      <c r="B1026" s="79"/>
      <c r="D1026" s="79"/>
      <c r="E1026" s="136"/>
      <c r="F1026" s="81"/>
      <c r="G1026" s="81"/>
      <c r="H1026" s="81"/>
      <c r="I1026" s="81"/>
      <c r="J1026" s="81"/>
      <c r="K1026" s="81"/>
      <c r="L1026" s="81"/>
      <c r="M1026" s="81"/>
      <c r="N1026" s="81"/>
      <c r="O1026" s="137"/>
      <c r="P1026" s="138"/>
      <c r="Q1026" s="138"/>
      <c r="R1026" s="138"/>
      <c r="S1026" s="138"/>
      <c r="T1026" s="141"/>
      <c r="U1026" s="141"/>
      <c r="V1026" s="139"/>
      <c r="W1026" s="139"/>
      <c r="X1026" s="139"/>
      <c r="Y1026" s="139"/>
      <c r="Z1026" s="139"/>
      <c r="AA1026" s="139"/>
      <c r="AB1026" s="139"/>
      <c r="AC1026" s="139"/>
      <c r="AD1026" s="139"/>
      <c r="AE1026" s="139"/>
      <c r="AF1026" s="139"/>
      <c r="AG1026" s="139"/>
      <c r="AH1026" s="139"/>
      <c r="AI1026" s="77"/>
      <c r="AJ1026" s="78"/>
    </row>
    <row r="1027" spans="2:36" ht="13">
      <c r="B1027" s="79"/>
      <c r="D1027" s="79"/>
      <c r="E1027" s="136"/>
      <c r="F1027" s="81"/>
      <c r="G1027" s="81"/>
      <c r="H1027" s="81"/>
      <c r="I1027" s="81"/>
      <c r="J1027" s="81"/>
      <c r="K1027" s="81"/>
      <c r="L1027" s="81"/>
      <c r="M1027" s="81"/>
      <c r="N1027" s="81"/>
      <c r="O1027" s="137"/>
      <c r="P1027" s="138"/>
      <c r="Q1027" s="138"/>
      <c r="R1027" s="138"/>
      <c r="S1027" s="138"/>
      <c r="T1027" s="141"/>
      <c r="U1027" s="141"/>
      <c r="V1027" s="139"/>
      <c r="W1027" s="139"/>
      <c r="X1027" s="139"/>
      <c r="Y1027" s="139"/>
      <c r="Z1027" s="139"/>
      <c r="AA1027" s="139"/>
      <c r="AB1027" s="139"/>
      <c r="AC1027" s="139"/>
      <c r="AD1027" s="139"/>
      <c r="AE1027" s="139"/>
      <c r="AF1027" s="139"/>
      <c r="AG1027" s="139"/>
      <c r="AH1027" s="139"/>
      <c r="AI1027" s="77"/>
      <c r="AJ1027" s="78"/>
    </row>
    <row r="1028" spans="2:36" ht="13">
      <c r="B1028" s="79"/>
      <c r="D1028" s="79"/>
      <c r="E1028" s="136"/>
      <c r="F1028" s="81"/>
      <c r="G1028" s="81"/>
      <c r="H1028" s="81"/>
      <c r="I1028" s="81"/>
      <c r="J1028" s="81"/>
      <c r="K1028" s="81"/>
      <c r="L1028" s="81"/>
      <c r="M1028" s="81"/>
      <c r="N1028" s="81"/>
      <c r="O1028" s="137"/>
      <c r="P1028" s="138"/>
      <c r="Q1028" s="138"/>
      <c r="R1028" s="138"/>
      <c r="S1028" s="138"/>
      <c r="T1028" s="141"/>
      <c r="U1028" s="141"/>
      <c r="V1028" s="139"/>
      <c r="W1028" s="139"/>
      <c r="X1028" s="139"/>
      <c r="Y1028" s="139"/>
      <c r="Z1028" s="139"/>
      <c r="AA1028" s="139"/>
      <c r="AB1028" s="139"/>
      <c r="AC1028" s="139"/>
      <c r="AD1028" s="139"/>
      <c r="AE1028" s="139"/>
      <c r="AF1028" s="139"/>
      <c r="AG1028" s="139"/>
      <c r="AH1028" s="139"/>
      <c r="AI1028" s="77"/>
      <c r="AJ1028" s="78"/>
    </row>
    <row r="1029" spans="2:36" ht="13">
      <c r="B1029" s="79"/>
      <c r="D1029" s="79"/>
      <c r="E1029" s="136"/>
      <c r="F1029" s="81"/>
      <c r="G1029" s="81"/>
      <c r="H1029" s="81"/>
      <c r="I1029" s="81"/>
      <c r="J1029" s="81"/>
      <c r="K1029" s="81"/>
      <c r="L1029" s="81"/>
      <c r="M1029" s="81"/>
      <c r="N1029" s="81"/>
      <c r="O1029" s="137"/>
      <c r="P1029" s="138"/>
      <c r="Q1029" s="138"/>
      <c r="R1029" s="138"/>
      <c r="S1029" s="138"/>
      <c r="T1029" s="141"/>
      <c r="U1029" s="141"/>
      <c r="V1029" s="139"/>
      <c r="W1029" s="139"/>
      <c r="X1029" s="139"/>
      <c r="Y1029" s="139"/>
      <c r="Z1029" s="139"/>
      <c r="AA1029" s="139"/>
      <c r="AB1029" s="139"/>
      <c r="AC1029" s="139"/>
      <c r="AD1029" s="139"/>
      <c r="AE1029" s="139"/>
      <c r="AF1029" s="139"/>
      <c r="AG1029" s="139"/>
      <c r="AH1029" s="139"/>
      <c r="AI1029" s="77"/>
      <c r="AJ1029" s="78"/>
    </row>
    <row r="1030" spans="2:36" ht="13">
      <c r="B1030" s="79"/>
      <c r="D1030" s="79"/>
      <c r="E1030" s="136"/>
      <c r="F1030" s="81"/>
      <c r="G1030" s="81"/>
      <c r="H1030" s="81"/>
      <c r="I1030" s="81"/>
      <c r="J1030" s="81"/>
      <c r="K1030" s="81"/>
      <c r="L1030" s="81"/>
      <c r="M1030" s="81"/>
      <c r="N1030" s="81"/>
      <c r="O1030" s="137"/>
      <c r="P1030" s="138"/>
      <c r="Q1030" s="138"/>
      <c r="R1030" s="138"/>
      <c r="S1030" s="138"/>
      <c r="T1030" s="141"/>
      <c r="U1030" s="141"/>
      <c r="V1030" s="139"/>
      <c r="W1030" s="139"/>
      <c r="X1030" s="139"/>
      <c r="Y1030" s="139"/>
      <c r="Z1030" s="139"/>
      <c r="AA1030" s="139"/>
      <c r="AB1030" s="139"/>
      <c r="AC1030" s="139"/>
      <c r="AD1030" s="139"/>
      <c r="AE1030" s="139"/>
      <c r="AF1030" s="139"/>
      <c r="AG1030" s="139"/>
      <c r="AH1030" s="139"/>
      <c r="AI1030" s="77"/>
      <c r="AJ1030" s="78"/>
    </row>
    <row r="1031" spans="2:36" ht="13">
      <c r="B1031" s="79"/>
      <c r="D1031" s="79"/>
      <c r="E1031" s="136"/>
      <c r="F1031" s="81"/>
      <c r="G1031" s="81"/>
      <c r="H1031" s="81"/>
      <c r="I1031" s="81"/>
      <c r="J1031" s="81"/>
      <c r="K1031" s="81"/>
      <c r="L1031" s="81"/>
      <c r="M1031" s="81"/>
      <c r="N1031" s="81"/>
      <c r="O1031" s="137"/>
      <c r="P1031" s="138"/>
      <c r="Q1031" s="138"/>
      <c r="R1031" s="138"/>
      <c r="S1031" s="138"/>
      <c r="T1031" s="141"/>
      <c r="U1031" s="141"/>
      <c r="V1031" s="139"/>
      <c r="W1031" s="139"/>
      <c r="X1031" s="139"/>
      <c r="Y1031" s="139"/>
      <c r="Z1031" s="139"/>
      <c r="AA1031" s="139"/>
      <c r="AB1031" s="139"/>
      <c r="AC1031" s="139"/>
      <c r="AD1031" s="139"/>
      <c r="AE1031" s="139"/>
      <c r="AF1031" s="139"/>
      <c r="AG1031" s="139"/>
      <c r="AH1031" s="139"/>
      <c r="AI1031" s="77"/>
      <c r="AJ1031" s="78"/>
    </row>
    <row r="1032" spans="2:36" ht="13">
      <c r="B1032" s="79"/>
      <c r="D1032" s="79"/>
      <c r="E1032" s="136"/>
      <c r="F1032" s="81"/>
      <c r="G1032" s="81"/>
      <c r="H1032" s="81"/>
      <c r="I1032" s="81"/>
      <c r="J1032" s="81"/>
      <c r="K1032" s="81"/>
      <c r="L1032" s="81"/>
      <c r="M1032" s="81"/>
      <c r="N1032" s="81"/>
      <c r="O1032" s="137"/>
      <c r="P1032" s="138"/>
      <c r="Q1032" s="138"/>
      <c r="R1032" s="138"/>
      <c r="S1032" s="138"/>
      <c r="T1032" s="141"/>
      <c r="U1032" s="141"/>
      <c r="V1032" s="139"/>
      <c r="W1032" s="139"/>
      <c r="X1032" s="139"/>
      <c r="Y1032" s="139"/>
      <c r="Z1032" s="139"/>
      <c r="AA1032" s="139"/>
      <c r="AB1032" s="139"/>
      <c r="AC1032" s="139"/>
      <c r="AD1032" s="139"/>
      <c r="AE1032" s="139"/>
      <c r="AF1032" s="139"/>
      <c r="AG1032" s="139"/>
      <c r="AH1032" s="139"/>
      <c r="AI1032" s="77"/>
      <c r="AJ1032" s="78"/>
    </row>
    <row r="1033" spans="2:36" ht="13">
      <c r="B1033" s="79"/>
      <c r="D1033" s="79"/>
      <c r="E1033" s="136"/>
      <c r="F1033" s="81"/>
      <c r="G1033" s="81"/>
      <c r="H1033" s="81"/>
      <c r="I1033" s="81"/>
      <c r="J1033" s="81"/>
      <c r="K1033" s="81"/>
      <c r="L1033" s="81"/>
      <c r="M1033" s="81"/>
      <c r="N1033" s="81"/>
      <c r="O1033" s="137"/>
      <c r="P1033" s="138"/>
      <c r="Q1033" s="138"/>
      <c r="R1033" s="138"/>
      <c r="S1033" s="138"/>
      <c r="T1033" s="141"/>
      <c r="U1033" s="141"/>
      <c r="V1033" s="139"/>
      <c r="W1033" s="139"/>
      <c r="X1033" s="139"/>
      <c r="Y1033" s="139"/>
      <c r="Z1033" s="139"/>
      <c r="AA1033" s="139"/>
      <c r="AB1033" s="139"/>
      <c r="AC1033" s="139"/>
      <c r="AD1033" s="139"/>
      <c r="AE1033" s="139"/>
      <c r="AF1033" s="139"/>
      <c r="AG1033" s="139"/>
      <c r="AH1033" s="139"/>
      <c r="AI1033" s="77"/>
      <c r="AJ1033" s="78"/>
    </row>
    <row r="1034" spans="2:36" ht="13">
      <c r="B1034" s="79"/>
      <c r="D1034" s="79"/>
      <c r="E1034" s="136"/>
      <c r="F1034" s="81"/>
      <c r="G1034" s="81"/>
      <c r="H1034" s="81"/>
      <c r="I1034" s="81"/>
      <c r="J1034" s="81"/>
      <c r="K1034" s="81"/>
      <c r="L1034" s="81"/>
      <c r="M1034" s="81"/>
      <c r="N1034" s="81"/>
      <c r="O1034" s="137"/>
      <c r="P1034" s="138"/>
      <c r="Q1034" s="138"/>
      <c r="R1034" s="138"/>
      <c r="S1034" s="138"/>
      <c r="T1034" s="141"/>
      <c r="U1034" s="141"/>
      <c r="V1034" s="139"/>
      <c r="W1034" s="139"/>
      <c r="X1034" s="139"/>
      <c r="Y1034" s="139"/>
      <c r="Z1034" s="139"/>
      <c r="AA1034" s="139"/>
      <c r="AB1034" s="139"/>
      <c r="AC1034" s="139"/>
      <c r="AD1034" s="139"/>
      <c r="AE1034" s="139"/>
      <c r="AF1034" s="139"/>
      <c r="AG1034" s="139"/>
      <c r="AH1034" s="139"/>
      <c r="AI1034" s="77"/>
      <c r="AJ1034" s="78"/>
    </row>
    <row r="1035" spans="2:36" ht="13">
      <c r="B1035" s="79"/>
      <c r="D1035" s="79"/>
      <c r="E1035" s="136"/>
      <c r="F1035" s="81"/>
      <c r="G1035" s="81"/>
      <c r="H1035" s="81"/>
      <c r="I1035" s="81"/>
      <c r="J1035" s="81"/>
      <c r="K1035" s="81"/>
      <c r="L1035" s="81"/>
      <c r="M1035" s="81"/>
      <c r="N1035" s="81"/>
      <c r="O1035" s="137"/>
      <c r="P1035" s="138"/>
      <c r="Q1035" s="138"/>
      <c r="R1035" s="138"/>
      <c r="S1035" s="138"/>
      <c r="T1035" s="141"/>
      <c r="U1035" s="141"/>
      <c r="V1035" s="139"/>
      <c r="W1035" s="139"/>
      <c r="X1035" s="139"/>
      <c r="Y1035" s="139"/>
      <c r="Z1035" s="139"/>
      <c r="AA1035" s="139"/>
      <c r="AB1035" s="139"/>
      <c r="AC1035" s="139"/>
      <c r="AD1035" s="139"/>
      <c r="AE1035" s="139"/>
      <c r="AF1035" s="139"/>
      <c r="AG1035" s="139"/>
      <c r="AH1035" s="139"/>
      <c r="AI1035" s="77"/>
      <c r="AJ1035" s="78"/>
    </row>
    <row r="1036" spans="2:36" ht="13">
      <c r="B1036" s="79"/>
      <c r="D1036" s="79"/>
      <c r="E1036" s="136"/>
      <c r="F1036" s="81"/>
      <c r="G1036" s="81"/>
      <c r="H1036" s="81"/>
      <c r="I1036" s="81"/>
      <c r="J1036" s="81"/>
      <c r="K1036" s="81"/>
      <c r="L1036" s="81"/>
      <c r="M1036" s="81"/>
      <c r="N1036" s="81"/>
      <c r="O1036" s="137"/>
      <c r="P1036" s="138"/>
      <c r="Q1036" s="138"/>
      <c r="R1036" s="138"/>
      <c r="S1036" s="138"/>
      <c r="T1036" s="141"/>
      <c r="U1036" s="141"/>
      <c r="V1036" s="139"/>
      <c r="W1036" s="139"/>
      <c r="X1036" s="139"/>
      <c r="Y1036" s="139"/>
      <c r="Z1036" s="139"/>
      <c r="AA1036" s="139"/>
      <c r="AB1036" s="139"/>
      <c r="AC1036" s="139"/>
      <c r="AD1036" s="139"/>
      <c r="AE1036" s="139"/>
      <c r="AF1036" s="139"/>
      <c r="AG1036" s="139"/>
      <c r="AH1036" s="139"/>
      <c r="AI1036" s="77"/>
      <c r="AJ1036" s="78"/>
    </row>
    <row r="1037" spans="2:36" ht="13">
      <c r="B1037" s="79"/>
      <c r="D1037" s="79"/>
      <c r="E1037" s="136"/>
      <c r="F1037" s="81"/>
      <c r="G1037" s="81"/>
      <c r="H1037" s="81"/>
      <c r="I1037" s="81"/>
      <c r="J1037" s="81"/>
      <c r="K1037" s="81"/>
      <c r="L1037" s="81"/>
      <c r="M1037" s="81"/>
      <c r="N1037" s="81"/>
      <c r="O1037" s="137"/>
      <c r="P1037" s="138"/>
      <c r="Q1037" s="138"/>
      <c r="R1037" s="138"/>
      <c r="S1037" s="138"/>
      <c r="T1037" s="141"/>
      <c r="U1037" s="141"/>
      <c r="V1037" s="139"/>
      <c r="W1037" s="139"/>
      <c r="X1037" s="139"/>
      <c r="Y1037" s="139"/>
      <c r="Z1037" s="139"/>
      <c r="AA1037" s="139"/>
      <c r="AB1037" s="139"/>
      <c r="AC1037" s="139"/>
      <c r="AD1037" s="139"/>
      <c r="AE1037" s="139"/>
      <c r="AF1037" s="139"/>
      <c r="AG1037" s="139"/>
      <c r="AH1037" s="139"/>
      <c r="AI1037" s="77"/>
      <c r="AJ1037" s="78"/>
    </row>
    <row r="1038" spans="2:36" ht="13">
      <c r="B1038" s="79"/>
      <c r="D1038" s="79"/>
      <c r="E1038" s="136"/>
      <c r="F1038" s="81"/>
      <c r="G1038" s="81"/>
      <c r="H1038" s="81"/>
      <c r="I1038" s="81"/>
      <c r="J1038" s="81"/>
      <c r="K1038" s="81"/>
      <c r="L1038" s="81"/>
      <c r="M1038" s="81"/>
      <c r="N1038" s="81"/>
      <c r="O1038" s="137"/>
      <c r="P1038" s="138"/>
      <c r="Q1038" s="138"/>
      <c r="R1038" s="138"/>
      <c r="S1038" s="138"/>
      <c r="T1038" s="141"/>
      <c r="U1038" s="141"/>
      <c r="V1038" s="139"/>
      <c r="W1038" s="139"/>
      <c r="X1038" s="139"/>
      <c r="Y1038" s="139"/>
      <c r="Z1038" s="139"/>
      <c r="AA1038" s="139"/>
      <c r="AB1038" s="139"/>
      <c r="AC1038" s="139"/>
      <c r="AD1038" s="139"/>
      <c r="AE1038" s="139"/>
      <c r="AF1038" s="139"/>
      <c r="AG1038" s="139"/>
      <c r="AH1038" s="139"/>
      <c r="AI1038" s="77"/>
      <c r="AJ1038" s="78"/>
    </row>
    <row r="1039" spans="2:36" ht="13">
      <c r="B1039" s="79"/>
      <c r="D1039" s="79"/>
      <c r="E1039" s="136"/>
      <c r="F1039" s="81"/>
      <c r="G1039" s="81"/>
      <c r="H1039" s="81"/>
      <c r="I1039" s="81"/>
      <c r="J1039" s="81"/>
      <c r="K1039" s="81"/>
      <c r="L1039" s="81"/>
      <c r="M1039" s="81"/>
      <c r="N1039" s="81"/>
      <c r="O1039" s="137"/>
      <c r="P1039" s="138"/>
      <c r="Q1039" s="138"/>
      <c r="R1039" s="138"/>
      <c r="S1039" s="138"/>
      <c r="T1039" s="141"/>
      <c r="U1039" s="141"/>
      <c r="V1039" s="139"/>
      <c r="W1039" s="139"/>
      <c r="X1039" s="139"/>
      <c r="Y1039" s="139"/>
      <c r="Z1039" s="139"/>
      <c r="AA1039" s="139"/>
      <c r="AB1039" s="139"/>
      <c r="AC1039" s="139"/>
      <c r="AD1039" s="139"/>
      <c r="AE1039" s="139"/>
      <c r="AF1039" s="139"/>
      <c r="AG1039" s="139"/>
      <c r="AH1039" s="139"/>
      <c r="AI1039" s="77"/>
      <c r="AJ1039" s="78"/>
    </row>
    <row r="1040" spans="2:36" ht="13">
      <c r="B1040" s="79"/>
      <c r="D1040" s="79"/>
      <c r="E1040" s="136"/>
      <c r="F1040" s="81"/>
      <c r="G1040" s="81"/>
      <c r="H1040" s="81"/>
      <c r="I1040" s="81"/>
      <c r="J1040" s="81"/>
      <c r="K1040" s="81"/>
      <c r="L1040" s="81"/>
      <c r="M1040" s="81"/>
      <c r="N1040" s="81"/>
      <c r="O1040" s="137"/>
      <c r="P1040" s="138"/>
      <c r="Q1040" s="138"/>
      <c r="R1040" s="138"/>
      <c r="S1040" s="138"/>
      <c r="T1040" s="141"/>
      <c r="U1040" s="141"/>
      <c r="V1040" s="139"/>
      <c r="W1040" s="139"/>
      <c r="X1040" s="139"/>
      <c r="Y1040" s="139"/>
      <c r="Z1040" s="139"/>
      <c r="AA1040" s="139"/>
      <c r="AB1040" s="139"/>
      <c r="AC1040" s="139"/>
      <c r="AD1040" s="139"/>
      <c r="AE1040" s="139"/>
      <c r="AF1040" s="139"/>
      <c r="AG1040" s="139"/>
      <c r="AH1040" s="139"/>
      <c r="AI1040" s="77"/>
      <c r="AJ1040" s="78"/>
    </row>
    <row r="1041" spans="2:36" ht="13">
      <c r="B1041" s="79"/>
      <c r="D1041" s="79"/>
      <c r="E1041" s="136"/>
      <c r="F1041" s="81"/>
      <c r="G1041" s="81"/>
      <c r="H1041" s="81"/>
      <c r="I1041" s="81"/>
      <c r="J1041" s="81"/>
      <c r="K1041" s="81"/>
      <c r="L1041" s="81"/>
      <c r="M1041" s="81"/>
      <c r="N1041" s="81"/>
      <c r="O1041" s="137"/>
      <c r="P1041" s="138"/>
      <c r="Q1041" s="138"/>
      <c r="R1041" s="138"/>
      <c r="S1041" s="138"/>
      <c r="T1041" s="141"/>
      <c r="U1041" s="141"/>
      <c r="V1041" s="139"/>
      <c r="W1041" s="139"/>
      <c r="X1041" s="139"/>
      <c r="Y1041" s="139"/>
      <c r="Z1041" s="139"/>
      <c r="AA1041" s="139"/>
      <c r="AB1041" s="139"/>
      <c r="AC1041" s="139"/>
      <c r="AD1041" s="139"/>
      <c r="AE1041" s="139"/>
      <c r="AF1041" s="139"/>
      <c r="AG1041" s="139"/>
      <c r="AH1041" s="139"/>
      <c r="AI1041" s="77"/>
      <c r="AJ1041" s="78"/>
    </row>
    <row r="1042" spans="2:36" ht="13">
      <c r="B1042" s="79"/>
      <c r="D1042" s="79"/>
      <c r="E1042" s="136"/>
      <c r="F1042" s="81"/>
      <c r="G1042" s="81"/>
      <c r="H1042" s="81"/>
      <c r="I1042" s="81"/>
      <c r="J1042" s="81"/>
      <c r="K1042" s="81"/>
      <c r="L1042" s="81"/>
      <c r="M1042" s="81"/>
      <c r="N1042" s="81"/>
      <c r="O1042" s="137"/>
      <c r="P1042" s="138"/>
      <c r="Q1042" s="138"/>
      <c r="R1042" s="138"/>
      <c r="S1042" s="138"/>
      <c r="T1042" s="141"/>
      <c r="U1042" s="141"/>
      <c r="V1042" s="139"/>
      <c r="W1042" s="139"/>
      <c r="X1042" s="139"/>
      <c r="Y1042" s="139"/>
      <c r="Z1042" s="139"/>
      <c r="AA1042" s="139"/>
      <c r="AB1042" s="139"/>
      <c r="AC1042" s="139"/>
      <c r="AD1042" s="139"/>
      <c r="AE1042" s="139"/>
      <c r="AF1042" s="139"/>
      <c r="AG1042" s="139"/>
      <c r="AH1042" s="139"/>
      <c r="AI1042" s="77"/>
      <c r="AJ1042" s="78"/>
    </row>
    <row r="1043" spans="2:36" ht="13">
      <c r="B1043" s="79"/>
      <c r="D1043" s="79"/>
      <c r="E1043" s="136"/>
      <c r="F1043" s="81"/>
      <c r="G1043" s="81"/>
      <c r="H1043" s="81"/>
      <c r="I1043" s="81"/>
      <c r="J1043" s="81"/>
      <c r="K1043" s="81"/>
      <c r="L1043" s="81"/>
      <c r="M1043" s="81"/>
      <c r="N1043" s="81"/>
      <c r="O1043" s="137"/>
      <c r="P1043" s="138"/>
      <c r="Q1043" s="138"/>
      <c r="R1043" s="138"/>
      <c r="S1043" s="138"/>
      <c r="T1043" s="141"/>
      <c r="U1043" s="141"/>
      <c r="V1043" s="139"/>
      <c r="W1043" s="139"/>
      <c r="X1043" s="139"/>
      <c r="Y1043" s="139"/>
      <c r="Z1043" s="139"/>
      <c r="AA1043" s="139"/>
      <c r="AB1043" s="139"/>
      <c r="AC1043" s="139"/>
      <c r="AD1043" s="139"/>
      <c r="AE1043" s="139"/>
      <c r="AF1043" s="139"/>
      <c r="AG1043" s="139"/>
      <c r="AH1043" s="139"/>
      <c r="AI1043" s="77"/>
      <c r="AJ1043" s="78"/>
    </row>
    <row r="1044" spans="2:36" ht="13">
      <c r="B1044" s="79"/>
      <c r="D1044" s="79"/>
      <c r="E1044" s="136"/>
      <c r="F1044" s="81"/>
      <c r="G1044" s="81"/>
      <c r="H1044" s="81"/>
      <c r="I1044" s="81"/>
      <c r="J1044" s="81"/>
      <c r="K1044" s="81"/>
      <c r="L1044" s="81"/>
      <c r="M1044" s="81"/>
      <c r="N1044" s="81"/>
      <c r="O1044" s="137"/>
      <c r="P1044" s="138"/>
      <c r="Q1044" s="138"/>
      <c r="R1044" s="138"/>
      <c r="S1044" s="138"/>
      <c r="T1044" s="141"/>
      <c r="U1044" s="141"/>
      <c r="V1044" s="139"/>
      <c r="W1044" s="139"/>
      <c r="X1044" s="139"/>
      <c r="Y1044" s="139"/>
      <c r="Z1044" s="139"/>
      <c r="AA1044" s="139"/>
      <c r="AB1044" s="139"/>
      <c r="AC1044" s="139"/>
      <c r="AD1044" s="139"/>
      <c r="AE1044" s="139"/>
      <c r="AF1044" s="139"/>
      <c r="AG1044" s="139"/>
      <c r="AH1044" s="139"/>
      <c r="AI1044" s="77"/>
      <c r="AJ1044" s="78"/>
    </row>
    <row r="1045" spans="2:36" ht="13">
      <c r="B1045" s="79"/>
      <c r="D1045" s="79"/>
      <c r="E1045" s="136"/>
      <c r="F1045" s="81"/>
      <c r="G1045" s="81"/>
      <c r="H1045" s="81"/>
      <c r="I1045" s="81"/>
      <c r="J1045" s="81"/>
      <c r="K1045" s="81"/>
      <c r="L1045" s="81"/>
      <c r="M1045" s="81"/>
      <c r="N1045" s="81"/>
      <c r="O1045" s="137"/>
      <c r="P1045" s="138"/>
      <c r="Q1045" s="138"/>
      <c r="R1045" s="138"/>
      <c r="S1045" s="138"/>
      <c r="T1045" s="141"/>
      <c r="U1045" s="141"/>
      <c r="V1045" s="139"/>
      <c r="W1045" s="139"/>
      <c r="X1045" s="139"/>
      <c r="Y1045" s="139"/>
      <c r="Z1045" s="139"/>
      <c r="AA1045" s="139"/>
      <c r="AB1045" s="139"/>
      <c r="AC1045" s="139"/>
      <c r="AD1045" s="139"/>
      <c r="AE1045" s="139"/>
      <c r="AF1045" s="139"/>
      <c r="AG1045" s="139"/>
      <c r="AH1045" s="139"/>
      <c r="AI1045" s="77"/>
      <c r="AJ1045" s="78"/>
    </row>
    <row r="1046" spans="2:36" ht="13">
      <c r="B1046" s="79"/>
      <c r="D1046" s="79"/>
      <c r="E1046" s="136"/>
      <c r="F1046" s="81"/>
      <c r="G1046" s="81"/>
      <c r="H1046" s="81"/>
      <c r="I1046" s="81"/>
      <c r="J1046" s="81"/>
      <c r="K1046" s="81"/>
      <c r="L1046" s="81"/>
      <c r="M1046" s="81"/>
      <c r="N1046" s="81"/>
      <c r="O1046" s="137"/>
      <c r="P1046" s="138"/>
      <c r="Q1046" s="138"/>
      <c r="R1046" s="138"/>
      <c r="S1046" s="138"/>
      <c r="T1046" s="141"/>
      <c r="U1046" s="141"/>
      <c r="V1046" s="139"/>
      <c r="W1046" s="139"/>
      <c r="X1046" s="139"/>
      <c r="Y1046" s="139"/>
      <c r="Z1046" s="139"/>
      <c r="AA1046" s="139"/>
      <c r="AB1046" s="139"/>
      <c r="AC1046" s="139"/>
      <c r="AD1046" s="139"/>
      <c r="AE1046" s="139"/>
      <c r="AF1046" s="139"/>
      <c r="AG1046" s="139"/>
      <c r="AH1046" s="139"/>
      <c r="AI1046" s="77"/>
      <c r="AJ1046" s="78"/>
    </row>
    <row r="1047" spans="2:36" ht="13">
      <c r="B1047" s="79"/>
      <c r="D1047" s="79"/>
      <c r="E1047" s="136"/>
      <c r="F1047" s="81"/>
      <c r="G1047" s="81"/>
      <c r="H1047" s="81"/>
      <c r="I1047" s="81"/>
      <c r="J1047" s="81"/>
      <c r="K1047" s="81"/>
      <c r="L1047" s="81"/>
      <c r="M1047" s="81"/>
      <c r="N1047" s="81"/>
      <c r="O1047" s="137"/>
      <c r="P1047" s="138"/>
      <c r="Q1047" s="138"/>
      <c r="R1047" s="138"/>
      <c r="S1047" s="138"/>
      <c r="T1047" s="141"/>
      <c r="U1047" s="141"/>
      <c r="V1047" s="139"/>
      <c r="W1047" s="139"/>
      <c r="X1047" s="139"/>
      <c r="Y1047" s="139"/>
      <c r="Z1047" s="139"/>
      <c r="AA1047" s="139"/>
      <c r="AB1047" s="139"/>
      <c r="AC1047" s="139"/>
      <c r="AD1047" s="139"/>
      <c r="AE1047" s="139"/>
      <c r="AF1047" s="139"/>
      <c r="AG1047" s="139"/>
      <c r="AH1047" s="139"/>
      <c r="AI1047" s="77"/>
      <c r="AJ1047" s="78"/>
    </row>
    <row r="1048" spans="2:36" ht="13">
      <c r="B1048" s="79"/>
      <c r="D1048" s="79"/>
      <c r="E1048" s="136"/>
      <c r="F1048" s="81"/>
      <c r="G1048" s="81"/>
      <c r="H1048" s="81"/>
      <c r="I1048" s="81"/>
      <c r="J1048" s="81"/>
      <c r="K1048" s="81"/>
      <c r="L1048" s="81"/>
      <c r="M1048" s="81"/>
      <c r="N1048" s="81"/>
      <c r="O1048" s="137"/>
      <c r="P1048" s="138"/>
      <c r="Q1048" s="138"/>
      <c r="R1048" s="138"/>
      <c r="S1048" s="138"/>
      <c r="T1048" s="141"/>
      <c r="U1048" s="141"/>
      <c r="V1048" s="139"/>
      <c r="W1048" s="139"/>
      <c r="X1048" s="139"/>
      <c r="Y1048" s="139"/>
      <c r="Z1048" s="139"/>
      <c r="AA1048" s="139"/>
      <c r="AB1048" s="139"/>
      <c r="AC1048" s="139"/>
      <c r="AD1048" s="139"/>
      <c r="AE1048" s="139"/>
      <c r="AF1048" s="139"/>
      <c r="AG1048" s="139"/>
      <c r="AH1048" s="139"/>
      <c r="AI1048" s="77"/>
      <c r="AJ1048" s="78"/>
    </row>
    <row r="1049" spans="2:36" ht="13">
      <c r="B1049" s="79"/>
      <c r="D1049" s="79"/>
      <c r="E1049" s="136"/>
      <c r="F1049" s="81"/>
      <c r="G1049" s="81"/>
      <c r="H1049" s="81"/>
      <c r="I1049" s="81"/>
      <c r="J1049" s="81"/>
      <c r="K1049" s="81"/>
      <c r="L1049" s="81"/>
      <c r="M1049" s="81"/>
      <c r="N1049" s="81"/>
      <c r="O1049" s="137"/>
      <c r="P1049" s="138"/>
      <c r="Q1049" s="138"/>
      <c r="R1049" s="138"/>
      <c r="S1049" s="138"/>
      <c r="T1049" s="141"/>
      <c r="U1049" s="141"/>
      <c r="V1049" s="139"/>
      <c r="W1049" s="139"/>
      <c r="X1049" s="139"/>
      <c r="Y1049" s="139"/>
      <c r="Z1049" s="139"/>
      <c r="AA1049" s="139"/>
      <c r="AB1049" s="139"/>
      <c r="AC1049" s="139"/>
      <c r="AD1049" s="139"/>
      <c r="AE1049" s="139"/>
      <c r="AF1049" s="139"/>
      <c r="AG1049" s="139"/>
      <c r="AH1049" s="139"/>
      <c r="AI1049" s="77"/>
      <c r="AJ1049" s="78"/>
    </row>
    <row r="1050" spans="2:36" ht="13">
      <c r="B1050" s="79"/>
      <c r="D1050" s="79"/>
      <c r="E1050" s="136"/>
      <c r="F1050" s="81"/>
      <c r="G1050" s="81"/>
      <c r="H1050" s="81"/>
      <c r="I1050" s="81"/>
      <c r="J1050" s="81"/>
      <c r="K1050" s="81"/>
      <c r="L1050" s="81"/>
      <c r="M1050" s="81"/>
      <c r="N1050" s="81"/>
      <c r="O1050" s="137"/>
      <c r="P1050" s="138"/>
      <c r="Q1050" s="138"/>
      <c r="R1050" s="138"/>
      <c r="S1050" s="138"/>
      <c r="T1050" s="141"/>
      <c r="U1050" s="141"/>
      <c r="V1050" s="139"/>
      <c r="W1050" s="139"/>
      <c r="X1050" s="139"/>
      <c r="Y1050" s="139"/>
      <c r="Z1050" s="139"/>
      <c r="AA1050" s="139"/>
      <c r="AB1050" s="139"/>
      <c r="AC1050" s="139"/>
      <c r="AD1050" s="139"/>
      <c r="AE1050" s="139"/>
      <c r="AF1050" s="139"/>
      <c r="AG1050" s="139"/>
      <c r="AH1050" s="139"/>
      <c r="AI1050" s="77"/>
      <c r="AJ1050" s="78"/>
    </row>
    <row r="1051" spans="2:36" ht="13">
      <c r="B1051" s="79"/>
      <c r="D1051" s="79"/>
      <c r="E1051" s="136"/>
      <c r="F1051" s="81"/>
      <c r="G1051" s="81"/>
      <c r="H1051" s="81"/>
      <c r="I1051" s="81"/>
      <c r="J1051" s="81"/>
      <c r="K1051" s="81"/>
      <c r="L1051" s="81"/>
      <c r="M1051" s="81"/>
      <c r="N1051" s="81"/>
      <c r="O1051" s="137"/>
      <c r="P1051" s="138"/>
      <c r="Q1051" s="138"/>
      <c r="R1051" s="138"/>
      <c r="S1051" s="138"/>
      <c r="T1051" s="141"/>
      <c r="U1051" s="141"/>
      <c r="V1051" s="139"/>
      <c r="W1051" s="139"/>
      <c r="X1051" s="139"/>
      <c r="Y1051" s="139"/>
      <c r="Z1051" s="139"/>
      <c r="AA1051" s="139"/>
      <c r="AB1051" s="139"/>
      <c r="AC1051" s="139"/>
      <c r="AD1051" s="139"/>
      <c r="AE1051" s="139"/>
      <c r="AF1051" s="139"/>
      <c r="AG1051" s="139"/>
      <c r="AH1051" s="139"/>
      <c r="AI1051" s="77"/>
      <c r="AJ1051" s="78"/>
    </row>
    <row r="1052" spans="2:36" ht="13">
      <c r="B1052" s="79"/>
      <c r="D1052" s="79"/>
      <c r="E1052" s="136"/>
      <c r="F1052" s="81"/>
      <c r="G1052" s="81"/>
      <c r="H1052" s="81"/>
      <c r="I1052" s="81"/>
      <c r="J1052" s="81"/>
      <c r="K1052" s="81"/>
      <c r="L1052" s="81"/>
      <c r="M1052" s="81"/>
      <c r="N1052" s="81"/>
      <c r="O1052" s="137"/>
      <c r="P1052" s="138"/>
      <c r="Q1052" s="138"/>
      <c r="R1052" s="138"/>
      <c r="S1052" s="138"/>
      <c r="T1052" s="141"/>
      <c r="U1052" s="141"/>
      <c r="V1052" s="139"/>
      <c r="W1052" s="139"/>
      <c r="X1052" s="139"/>
      <c r="Y1052" s="139"/>
      <c r="Z1052" s="139"/>
      <c r="AA1052" s="139"/>
      <c r="AB1052" s="139"/>
      <c r="AC1052" s="139"/>
      <c r="AD1052" s="139"/>
      <c r="AE1052" s="139"/>
      <c r="AF1052" s="139"/>
      <c r="AG1052" s="139"/>
      <c r="AH1052" s="139"/>
      <c r="AI1052" s="77"/>
      <c r="AJ1052" s="78"/>
    </row>
    <row r="1053" spans="2:36" ht="13">
      <c r="B1053" s="79"/>
      <c r="D1053" s="79"/>
      <c r="E1053" s="136"/>
      <c r="F1053" s="81"/>
      <c r="G1053" s="81"/>
      <c r="H1053" s="81"/>
      <c r="I1053" s="81"/>
      <c r="J1053" s="81"/>
      <c r="K1053" s="81"/>
      <c r="L1053" s="81"/>
      <c r="M1053" s="81"/>
      <c r="N1053" s="81"/>
      <c r="O1053" s="137"/>
      <c r="P1053" s="138"/>
      <c r="Q1053" s="138"/>
      <c r="R1053" s="138"/>
      <c r="S1053" s="138"/>
      <c r="T1053" s="141"/>
      <c r="U1053" s="141"/>
      <c r="V1053" s="139"/>
      <c r="W1053" s="139"/>
      <c r="X1053" s="139"/>
      <c r="Y1053" s="139"/>
      <c r="Z1053" s="139"/>
      <c r="AA1053" s="139"/>
      <c r="AB1053" s="139"/>
      <c r="AC1053" s="139"/>
      <c r="AD1053" s="139"/>
      <c r="AE1053" s="139"/>
      <c r="AF1053" s="139"/>
      <c r="AG1053" s="139"/>
      <c r="AH1053" s="139"/>
      <c r="AI1053" s="77"/>
      <c r="AJ1053" s="78"/>
    </row>
    <row r="1054" spans="2:36" ht="13">
      <c r="B1054" s="79"/>
      <c r="D1054" s="79"/>
      <c r="E1054" s="136"/>
      <c r="F1054" s="81"/>
      <c r="G1054" s="81"/>
      <c r="H1054" s="81"/>
      <c r="I1054" s="81"/>
      <c r="J1054" s="81"/>
      <c r="K1054" s="81"/>
      <c r="L1054" s="81"/>
      <c r="M1054" s="81"/>
      <c r="N1054" s="81"/>
      <c r="O1054" s="137"/>
      <c r="P1054" s="138"/>
      <c r="Q1054" s="138"/>
      <c r="R1054" s="138"/>
      <c r="S1054" s="138"/>
      <c r="T1054" s="141"/>
      <c r="U1054" s="141"/>
      <c r="V1054" s="139"/>
      <c r="W1054" s="139"/>
      <c r="X1054" s="139"/>
      <c r="Y1054" s="139"/>
      <c r="Z1054" s="139"/>
      <c r="AA1054" s="139"/>
      <c r="AB1054" s="139"/>
      <c r="AC1054" s="139"/>
      <c r="AD1054" s="139"/>
      <c r="AE1054" s="139"/>
      <c r="AF1054" s="139"/>
      <c r="AG1054" s="139"/>
      <c r="AH1054" s="139"/>
      <c r="AI1054" s="77"/>
      <c r="AJ1054" s="78"/>
    </row>
    <row r="1055" spans="2:36" ht="13">
      <c r="B1055" s="79"/>
      <c r="D1055" s="79"/>
      <c r="E1055" s="136"/>
      <c r="F1055" s="81"/>
      <c r="G1055" s="81"/>
      <c r="H1055" s="81"/>
      <c r="I1055" s="81"/>
      <c r="J1055" s="81"/>
      <c r="K1055" s="81"/>
      <c r="L1055" s="81"/>
      <c r="M1055" s="81"/>
      <c r="N1055" s="81"/>
      <c r="O1055" s="137"/>
      <c r="P1055" s="138"/>
      <c r="Q1055" s="138"/>
      <c r="R1055" s="138"/>
      <c r="S1055" s="138"/>
      <c r="T1055" s="141"/>
      <c r="U1055" s="141"/>
      <c r="V1055" s="139"/>
      <c r="W1055" s="139"/>
      <c r="X1055" s="139"/>
      <c r="Y1055" s="139"/>
      <c r="Z1055" s="139"/>
      <c r="AA1055" s="139"/>
      <c r="AB1055" s="139"/>
      <c r="AC1055" s="139"/>
      <c r="AD1055" s="139"/>
      <c r="AE1055" s="139"/>
      <c r="AF1055" s="139"/>
      <c r="AG1055" s="139"/>
      <c r="AH1055" s="139"/>
      <c r="AI1055" s="77"/>
      <c r="AJ1055" s="78"/>
    </row>
    <row r="1056" spans="2:36" ht="13">
      <c r="B1056" s="79"/>
      <c r="D1056" s="79"/>
      <c r="E1056" s="136"/>
      <c r="F1056" s="81"/>
      <c r="G1056" s="81"/>
      <c r="H1056" s="81"/>
      <c r="I1056" s="81"/>
      <c r="J1056" s="81"/>
      <c r="K1056" s="81"/>
      <c r="L1056" s="81"/>
      <c r="M1056" s="81"/>
      <c r="N1056" s="81"/>
      <c r="O1056" s="137"/>
      <c r="P1056" s="138"/>
      <c r="Q1056" s="138"/>
      <c r="R1056" s="138"/>
      <c r="S1056" s="138"/>
      <c r="T1056" s="141"/>
      <c r="U1056" s="141"/>
      <c r="V1056" s="139"/>
      <c r="W1056" s="139"/>
      <c r="X1056" s="139"/>
      <c r="Y1056" s="139"/>
      <c r="Z1056" s="139"/>
      <c r="AA1056" s="139"/>
      <c r="AB1056" s="139"/>
      <c r="AC1056" s="139"/>
      <c r="AD1056" s="139"/>
      <c r="AE1056" s="139"/>
      <c r="AF1056" s="139"/>
      <c r="AG1056" s="139"/>
      <c r="AH1056" s="139"/>
      <c r="AI1056" s="77"/>
      <c r="AJ1056" s="78"/>
    </row>
    <row r="1057" spans="2:36" ht="13">
      <c r="B1057" s="79"/>
      <c r="D1057" s="79"/>
      <c r="E1057" s="136"/>
      <c r="F1057" s="81"/>
      <c r="G1057" s="81"/>
      <c r="H1057" s="81"/>
      <c r="I1057" s="81"/>
      <c r="J1057" s="81"/>
      <c r="K1057" s="81"/>
      <c r="L1057" s="81"/>
      <c r="M1057" s="81"/>
      <c r="N1057" s="81"/>
      <c r="O1057" s="137"/>
      <c r="P1057" s="138"/>
      <c r="Q1057" s="138"/>
      <c r="R1057" s="138"/>
      <c r="S1057" s="138"/>
      <c r="T1057" s="141"/>
      <c r="U1057" s="141"/>
      <c r="V1057" s="139"/>
      <c r="W1057" s="139"/>
      <c r="X1057" s="139"/>
      <c r="Y1057" s="139"/>
      <c r="Z1057" s="139"/>
      <c r="AA1057" s="139"/>
      <c r="AB1057" s="139"/>
      <c r="AC1057" s="139"/>
      <c r="AD1057" s="139"/>
      <c r="AE1057" s="139"/>
      <c r="AF1057" s="139"/>
      <c r="AG1057" s="139"/>
      <c r="AH1057" s="139"/>
      <c r="AI1057" s="77"/>
      <c r="AJ1057" s="78"/>
    </row>
    <row r="1058" spans="2:36" ht="13">
      <c r="B1058" s="79"/>
      <c r="D1058" s="79"/>
      <c r="E1058" s="136"/>
      <c r="F1058" s="81"/>
      <c r="G1058" s="81"/>
      <c r="H1058" s="81"/>
      <c r="I1058" s="81"/>
      <c r="J1058" s="81"/>
      <c r="K1058" s="81"/>
      <c r="L1058" s="81"/>
      <c r="M1058" s="81"/>
      <c r="N1058" s="81"/>
      <c r="O1058" s="137"/>
      <c r="P1058" s="138"/>
      <c r="Q1058" s="138"/>
      <c r="R1058" s="138"/>
      <c r="S1058" s="138"/>
      <c r="T1058" s="141"/>
      <c r="U1058" s="141"/>
      <c r="V1058" s="139"/>
      <c r="W1058" s="139"/>
      <c r="X1058" s="139"/>
      <c r="Y1058" s="139"/>
      <c r="Z1058" s="139"/>
      <c r="AA1058" s="139"/>
      <c r="AB1058" s="139"/>
      <c r="AC1058" s="139"/>
      <c r="AD1058" s="139"/>
      <c r="AE1058" s="139"/>
      <c r="AF1058" s="139"/>
      <c r="AG1058" s="139"/>
      <c r="AH1058" s="139"/>
      <c r="AI1058" s="77"/>
      <c r="AJ1058" s="78"/>
    </row>
    <row r="1059" spans="2:36" ht="13">
      <c r="B1059" s="79"/>
      <c r="D1059" s="79"/>
      <c r="E1059" s="136"/>
      <c r="F1059" s="81"/>
      <c r="G1059" s="81"/>
      <c r="H1059" s="81"/>
      <c r="I1059" s="81"/>
      <c r="J1059" s="81"/>
      <c r="K1059" s="81"/>
      <c r="L1059" s="81"/>
      <c r="M1059" s="81"/>
      <c r="N1059" s="81"/>
      <c r="O1059" s="137"/>
      <c r="P1059" s="138"/>
      <c r="Q1059" s="138"/>
      <c r="R1059" s="138"/>
      <c r="S1059" s="138"/>
      <c r="T1059" s="141"/>
      <c r="U1059" s="141"/>
      <c r="V1059" s="139"/>
      <c r="W1059" s="139"/>
      <c r="X1059" s="139"/>
      <c r="Y1059" s="139"/>
      <c r="Z1059" s="139"/>
      <c r="AA1059" s="139"/>
      <c r="AB1059" s="139"/>
      <c r="AC1059" s="139"/>
      <c r="AD1059" s="139"/>
      <c r="AE1059" s="139"/>
      <c r="AF1059" s="139"/>
      <c r="AG1059" s="139"/>
      <c r="AH1059" s="139"/>
      <c r="AI1059" s="77"/>
      <c r="AJ1059" s="78"/>
    </row>
    <row r="1060" spans="2:36" ht="13">
      <c r="B1060" s="79"/>
      <c r="D1060" s="79"/>
      <c r="E1060" s="136"/>
      <c r="F1060" s="81"/>
      <c r="G1060" s="81"/>
      <c r="H1060" s="81"/>
      <c r="I1060" s="81"/>
      <c r="J1060" s="81"/>
      <c r="K1060" s="81"/>
      <c r="L1060" s="81"/>
      <c r="M1060" s="81"/>
      <c r="N1060" s="81"/>
      <c r="O1060" s="137"/>
      <c r="P1060" s="138"/>
      <c r="Q1060" s="138"/>
      <c r="R1060" s="138"/>
      <c r="S1060" s="138"/>
      <c r="T1060" s="141"/>
      <c r="U1060" s="141"/>
      <c r="V1060" s="139"/>
      <c r="W1060" s="139"/>
      <c r="X1060" s="139"/>
      <c r="Y1060" s="139"/>
      <c r="Z1060" s="139"/>
      <c r="AA1060" s="139"/>
      <c r="AB1060" s="139"/>
      <c r="AC1060" s="139"/>
      <c r="AD1060" s="139"/>
      <c r="AE1060" s="139"/>
      <c r="AF1060" s="139"/>
      <c r="AG1060" s="139"/>
      <c r="AH1060" s="139"/>
      <c r="AI1060" s="77"/>
      <c r="AJ1060" s="78"/>
    </row>
    <row r="1061" spans="2:36" ht="13">
      <c r="B1061" s="79"/>
      <c r="D1061" s="79"/>
      <c r="E1061" s="136"/>
      <c r="F1061" s="81"/>
      <c r="G1061" s="81"/>
      <c r="H1061" s="81"/>
      <c r="I1061" s="81"/>
      <c r="J1061" s="81"/>
      <c r="K1061" s="81"/>
      <c r="L1061" s="81"/>
      <c r="M1061" s="81"/>
      <c r="N1061" s="81"/>
      <c r="O1061" s="137"/>
      <c r="P1061" s="138"/>
      <c r="Q1061" s="138"/>
      <c r="R1061" s="138"/>
      <c r="S1061" s="138"/>
      <c r="T1061" s="141"/>
      <c r="U1061" s="141"/>
      <c r="V1061" s="139"/>
      <c r="W1061" s="139"/>
      <c r="X1061" s="139"/>
      <c r="Y1061" s="139"/>
      <c r="Z1061" s="139"/>
      <c r="AA1061" s="139"/>
      <c r="AB1061" s="139"/>
      <c r="AC1061" s="139"/>
      <c r="AD1061" s="139"/>
      <c r="AE1061" s="139"/>
      <c r="AF1061" s="139"/>
      <c r="AG1061" s="139"/>
      <c r="AH1061" s="139"/>
      <c r="AI1061" s="77"/>
      <c r="AJ1061" s="78"/>
    </row>
    <row r="1062" spans="2:36" ht="13">
      <c r="B1062" s="79"/>
      <c r="D1062" s="79"/>
      <c r="E1062" s="136"/>
      <c r="F1062" s="81"/>
      <c r="G1062" s="81"/>
      <c r="H1062" s="81"/>
      <c r="I1062" s="81"/>
      <c r="J1062" s="81"/>
      <c r="K1062" s="81"/>
      <c r="L1062" s="81"/>
      <c r="M1062" s="81"/>
      <c r="N1062" s="81"/>
      <c r="O1062" s="137"/>
      <c r="P1062" s="138"/>
      <c r="Q1062" s="138"/>
      <c r="R1062" s="138"/>
      <c r="S1062" s="138"/>
      <c r="T1062" s="141"/>
      <c r="U1062" s="141"/>
      <c r="V1062" s="139"/>
      <c r="W1062" s="139"/>
      <c r="X1062" s="139"/>
      <c r="Y1062" s="139"/>
      <c r="Z1062" s="139"/>
      <c r="AA1062" s="139"/>
      <c r="AB1062" s="139"/>
      <c r="AC1062" s="139"/>
      <c r="AD1062" s="139"/>
      <c r="AE1062" s="139"/>
      <c r="AF1062" s="139"/>
      <c r="AG1062" s="139"/>
      <c r="AH1062" s="139"/>
      <c r="AI1062" s="77"/>
      <c r="AJ1062" s="78"/>
    </row>
    <row r="1063" spans="2:36" ht="13">
      <c r="B1063" s="79"/>
      <c r="D1063" s="79"/>
      <c r="E1063" s="136"/>
      <c r="F1063" s="81"/>
      <c r="G1063" s="81"/>
      <c r="H1063" s="81"/>
      <c r="I1063" s="81"/>
      <c r="J1063" s="81"/>
      <c r="K1063" s="81"/>
      <c r="L1063" s="81"/>
      <c r="M1063" s="81"/>
      <c r="N1063" s="81"/>
      <c r="O1063" s="137"/>
      <c r="P1063" s="138"/>
      <c r="Q1063" s="138"/>
      <c r="R1063" s="138"/>
      <c r="S1063" s="138"/>
      <c r="T1063" s="141"/>
      <c r="U1063" s="141"/>
      <c r="V1063" s="139"/>
      <c r="W1063" s="139"/>
      <c r="X1063" s="139"/>
      <c r="Y1063" s="139"/>
      <c r="Z1063" s="139"/>
      <c r="AA1063" s="139"/>
      <c r="AB1063" s="139"/>
      <c r="AC1063" s="139"/>
      <c r="AD1063" s="139"/>
      <c r="AE1063" s="139"/>
      <c r="AF1063" s="139"/>
      <c r="AG1063" s="139"/>
      <c r="AH1063" s="139"/>
      <c r="AI1063" s="77"/>
      <c r="AJ1063" s="78"/>
    </row>
    <row r="1064" spans="2:36" ht="13">
      <c r="B1064" s="79"/>
      <c r="D1064" s="79"/>
      <c r="E1064" s="136"/>
      <c r="F1064" s="81"/>
      <c r="G1064" s="81"/>
      <c r="H1064" s="81"/>
      <c r="I1064" s="81"/>
      <c r="J1064" s="81"/>
      <c r="K1064" s="81"/>
      <c r="L1064" s="81"/>
      <c r="M1064" s="81"/>
      <c r="N1064" s="81"/>
      <c r="O1064" s="137"/>
      <c r="P1064" s="138"/>
      <c r="Q1064" s="138"/>
      <c r="R1064" s="138"/>
      <c r="S1064" s="138"/>
      <c r="T1064" s="141"/>
      <c r="U1064" s="141"/>
      <c r="V1064" s="139"/>
      <c r="W1064" s="139"/>
      <c r="X1064" s="139"/>
      <c r="Y1064" s="139"/>
      <c r="Z1064" s="139"/>
      <c r="AA1064" s="139"/>
      <c r="AB1064" s="139"/>
      <c r="AC1064" s="139"/>
      <c r="AD1064" s="139"/>
      <c r="AE1064" s="139"/>
      <c r="AF1064" s="139"/>
      <c r="AG1064" s="139"/>
      <c r="AH1064" s="139"/>
      <c r="AI1064" s="77"/>
      <c r="AJ1064" s="78"/>
    </row>
    <row r="1065" spans="2:36" ht="13">
      <c r="B1065" s="79"/>
      <c r="D1065" s="79"/>
      <c r="E1065" s="136"/>
      <c r="F1065" s="81"/>
      <c r="G1065" s="81"/>
      <c r="H1065" s="81"/>
      <c r="I1065" s="81"/>
      <c r="J1065" s="81"/>
      <c r="K1065" s="81"/>
      <c r="L1065" s="81"/>
      <c r="M1065" s="81"/>
      <c r="N1065" s="81"/>
      <c r="O1065" s="137"/>
      <c r="P1065" s="138"/>
      <c r="Q1065" s="138"/>
      <c r="R1065" s="138"/>
      <c r="S1065" s="138"/>
      <c r="T1065" s="141"/>
      <c r="U1065" s="141"/>
      <c r="V1065" s="139"/>
      <c r="W1065" s="139"/>
      <c r="X1065" s="139"/>
      <c r="Y1065" s="139"/>
      <c r="Z1065" s="139"/>
      <c r="AA1065" s="139"/>
      <c r="AB1065" s="139"/>
      <c r="AC1065" s="139"/>
      <c r="AD1065" s="139"/>
      <c r="AE1065" s="139"/>
      <c r="AF1065" s="139"/>
      <c r="AG1065" s="139"/>
      <c r="AH1065" s="139"/>
      <c r="AI1065" s="77"/>
      <c r="AJ1065" s="78"/>
    </row>
    <row r="1066" spans="2:36" ht="13">
      <c r="B1066" s="79"/>
      <c r="D1066" s="79"/>
      <c r="E1066" s="136"/>
      <c r="F1066" s="81"/>
      <c r="G1066" s="81"/>
      <c r="H1066" s="81"/>
      <c r="I1066" s="81"/>
      <c r="J1066" s="81"/>
      <c r="K1066" s="81"/>
      <c r="L1066" s="81"/>
      <c r="M1066" s="81"/>
      <c r="N1066" s="81"/>
      <c r="O1066" s="137"/>
      <c r="P1066" s="138"/>
      <c r="Q1066" s="138"/>
      <c r="R1066" s="138"/>
      <c r="S1066" s="138"/>
      <c r="T1066" s="141"/>
      <c r="U1066" s="141"/>
      <c r="V1066" s="139"/>
      <c r="W1066" s="139"/>
      <c r="X1066" s="139"/>
      <c r="Y1066" s="139"/>
      <c r="Z1066" s="139"/>
      <c r="AA1066" s="139"/>
      <c r="AB1066" s="139"/>
      <c r="AC1066" s="139"/>
      <c r="AD1066" s="139"/>
      <c r="AE1066" s="139"/>
      <c r="AF1066" s="139"/>
      <c r="AG1066" s="139"/>
      <c r="AH1066" s="139"/>
      <c r="AI1066" s="77"/>
      <c r="AJ1066" s="78"/>
    </row>
    <row r="1067" spans="2:36" ht="13">
      <c r="B1067" s="79"/>
      <c r="D1067" s="79"/>
      <c r="E1067" s="136"/>
      <c r="F1067" s="81"/>
      <c r="G1067" s="81"/>
      <c r="H1067" s="81"/>
      <c r="I1067" s="81"/>
      <c r="J1067" s="81"/>
      <c r="K1067" s="81"/>
      <c r="L1067" s="81"/>
      <c r="M1067" s="81"/>
      <c r="N1067" s="81"/>
      <c r="O1067" s="137"/>
      <c r="P1067" s="138"/>
      <c r="Q1067" s="138"/>
      <c r="R1067" s="138"/>
      <c r="S1067" s="138"/>
      <c r="T1067" s="141"/>
      <c r="U1067" s="141"/>
      <c r="V1067" s="139"/>
      <c r="W1067" s="139"/>
      <c r="X1067" s="139"/>
      <c r="Y1067" s="139"/>
      <c r="Z1067" s="139"/>
      <c r="AA1067" s="139"/>
      <c r="AB1067" s="139"/>
      <c r="AC1067" s="139"/>
      <c r="AD1067" s="139"/>
      <c r="AE1067" s="139"/>
      <c r="AF1067" s="139"/>
      <c r="AG1067" s="139"/>
      <c r="AH1067" s="139"/>
      <c r="AI1067" s="77"/>
      <c r="AJ1067" s="78"/>
    </row>
    <row r="1068" spans="2:36" ht="13">
      <c r="B1068" s="79"/>
      <c r="D1068" s="79"/>
      <c r="E1068" s="136"/>
      <c r="F1068" s="81"/>
      <c r="G1068" s="81"/>
      <c r="H1068" s="81"/>
      <c r="I1068" s="81"/>
      <c r="J1068" s="81"/>
      <c r="K1068" s="81"/>
      <c r="L1068" s="81"/>
      <c r="M1068" s="81"/>
      <c r="N1068" s="81"/>
      <c r="O1068" s="137"/>
      <c r="P1068" s="138"/>
      <c r="Q1068" s="138"/>
      <c r="R1068" s="138"/>
      <c r="S1068" s="138"/>
      <c r="T1068" s="141"/>
      <c r="U1068" s="141"/>
      <c r="V1068" s="139"/>
      <c r="W1068" s="139"/>
      <c r="X1068" s="139"/>
      <c r="Y1068" s="139"/>
      <c r="Z1068" s="139"/>
      <c r="AA1068" s="139"/>
      <c r="AB1068" s="139"/>
      <c r="AC1068" s="139"/>
      <c r="AD1068" s="139"/>
      <c r="AE1068" s="139"/>
      <c r="AF1068" s="139"/>
      <c r="AG1068" s="139"/>
      <c r="AH1068" s="139"/>
      <c r="AI1068" s="77"/>
      <c r="AJ1068" s="78"/>
    </row>
    <row r="1069" spans="2:36" ht="13">
      <c r="B1069" s="79"/>
      <c r="D1069" s="79"/>
      <c r="E1069" s="136"/>
      <c r="F1069" s="81"/>
      <c r="G1069" s="81"/>
      <c r="H1069" s="81"/>
      <c r="I1069" s="81"/>
      <c r="J1069" s="81"/>
      <c r="K1069" s="81"/>
      <c r="L1069" s="81"/>
      <c r="M1069" s="81"/>
      <c r="N1069" s="81"/>
      <c r="O1069" s="137"/>
      <c r="P1069" s="138"/>
      <c r="Q1069" s="138"/>
      <c r="R1069" s="138"/>
      <c r="S1069" s="138"/>
      <c r="T1069" s="141"/>
      <c r="U1069" s="141"/>
      <c r="V1069" s="139"/>
      <c r="W1069" s="139"/>
      <c r="X1069" s="139"/>
      <c r="Y1069" s="139"/>
      <c r="Z1069" s="139"/>
      <c r="AA1069" s="139"/>
      <c r="AB1069" s="139"/>
      <c r="AC1069" s="139"/>
      <c r="AD1069" s="139"/>
      <c r="AE1069" s="139"/>
      <c r="AF1069" s="139"/>
      <c r="AG1069" s="139"/>
      <c r="AH1069" s="139"/>
      <c r="AI1069" s="77"/>
      <c r="AJ1069" s="78"/>
    </row>
    <row r="1070" spans="2:36" ht="13">
      <c r="B1070" s="79"/>
      <c r="D1070" s="79"/>
      <c r="E1070" s="136"/>
      <c r="F1070" s="81"/>
      <c r="G1070" s="81"/>
      <c r="H1070" s="81"/>
      <c r="I1070" s="81"/>
      <c r="J1070" s="81"/>
      <c r="K1070" s="81"/>
      <c r="L1070" s="81"/>
      <c r="M1070" s="81"/>
      <c r="N1070" s="81"/>
      <c r="O1070" s="137"/>
      <c r="P1070" s="138"/>
      <c r="Q1070" s="138"/>
      <c r="R1070" s="138"/>
      <c r="S1070" s="138"/>
      <c r="T1070" s="141"/>
      <c r="U1070" s="141"/>
      <c r="V1070" s="139"/>
      <c r="W1070" s="139"/>
      <c r="X1070" s="139"/>
      <c r="Y1070" s="139"/>
      <c r="Z1070" s="139"/>
      <c r="AA1070" s="139"/>
      <c r="AB1070" s="139"/>
      <c r="AC1070" s="139"/>
      <c r="AD1070" s="139"/>
      <c r="AE1070" s="139"/>
      <c r="AF1070" s="139"/>
      <c r="AG1070" s="139"/>
      <c r="AH1070" s="139"/>
      <c r="AI1070" s="77"/>
      <c r="AJ1070" s="78"/>
    </row>
    <row r="1071" spans="2:36" ht="13">
      <c r="B1071" s="79"/>
      <c r="D1071" s="79"/>
      <c r="E1071" s="136"/>
      <c r="F1071" s="81"/>
      <c r="G1071" s="81"/>
      <c r="H1071" s="81"/>
      <c r="I1071" s="81"/>
      <c r="J1071" s="81"/>
      <c r="K1071" s="81"/>
      <c r="L1071" s="81"/>
      <c r="M1071" s="81"/>
      <c r="N1071" s="81"/>
      <c r="O1071" s="137"/>
      <c r="P1071" s="138"/>
      <c r="Q1071" s="138"/>
      <c r="R1071" s="138"/>
      <c r="S1071" s="138"/>
      <c r="T1071" s="141"/>
      <c r="U1071" s="141"/>
      <c r="V1071" s="139"/>
      <c r="W1071" s="139"/>
      <c r="X1071" s="139"/>
      <c r="Y1071" s="139"/>
      <c r="Z1071" s="139"/>
      <c r="AA1071" s="139"/>
      <c r="AB1071" s="139"/>
      <c r="AC1071" s="139"/>
      <c r="AD1071" s="139"/>
      <c r="AE1071" s="139"/>
      <c r="AF1071" s="139"/>
      <c r="AG1071" s="139"/>
      <c r="AH1071" s="139"/>
      <c r="AI1071" s="77"/>
      <c r="AJ1071" s="78"/>
    </row>
    <row r="1072" spans="2:36" ht="13">
      <c r="B1072" s="79"/>
      <c r="D1072" s="79"/>
      <c r="E1072" s="136"/>
      <c r="F1072" s="81"/>
      <c r="G1072" s="81"/>
      <c r="H1072" s="81"/>
      <c r="I1072" s="81"/>
      <c r="J1072" s="81"/>
      <c r="K1072" s="81"/>
      <c r="L1072" s="81"/>
      <c r="M1072" s="81"/>
      <c r="N1072" s="81"/>
      <c r="O1072" s="137"/>
      <c r="P1072" s="138"/>
      <c r="Q1072" s="138"/>
      <c r="R1072" s="138"/>
      <c r="S1072" s="138"/>
      <c r="T1072" s="141"/>
      <c r="U1072" s="141"/>
      <c r="V1072" s="139"/>
      <c r="W1072" s="139"/>
      <c r="X1072" s="139"/>
      <c r="Y1072" s="139"/>
      <c r="Z1072" s="139"/>
      <c r="AA1072" s="139"/>
      <c r="AB1072" s="139"/>
      <c r="AC1072" s="139"/>
      <c r="AD1072" s="139"/>
      <c r="AE1072" s="139"/>
      <c r="AF1072" s="139"/>
      <c r="AG1072" s="139"/>
      <c r="AH1072" s="139"/>
      <c r="AI1072" s="77"/>
      <c r="AJ1072" s="78"/>
    </row>
    <row r="1073" spans="1:36" ht="13">
      <c r="B1073" s="79"/>
      <c r="D1073" s="79"/>
      <c r="E1073" s="136"/>
      <c r="F1073" s="81"/>
      <c r="G1073" s="81"/>
      <c r="H1073" s="81"/>
      <c r="I1073" s="81"/>
      <c r="J1073" s="81"/>
      <c r="K1073" s="81"/>
      <c r="L1073" s="81"/>
      <c r="M1073" s="81"/>
      <c r="N1073" s="81"/>
      <c r="O1073" s="137"/>
      <c r="P1073" s="138"/>
      <c r="Q1073" s="138"/>
      <c r="R1073" s="138"/>
      <c r="S1073" s="138"/>
      <c r="T1073" s="141"/>
      <c r="U1073" s="141"/>
      <c r="V1073" s="139"/>
      <c r="W1073" s="139"/>
      <c r="X1073" s="139"/>
      <c r="Y1073" s="139"/>
      <c r="Z1073" s="139"/>
      <c r="AA1073" s="139"/>
      <c r="AB1073" s="139"/>
      <c r="AC1073" s="139"/>
      <c r="AD1073" s="139"/>
      <c r="AE1073" s="139"/>
      <c r="AF1073" s="139"/>
      <c r="AG1073" s="139"/>
      <c r="AH1073" s="139"/>
      <c r="AI1073" s="77"/>
      <c r="AJ1073" s="78"/>
    </row>
    <row r="1074" spans="1:36" ht="13">
      <c r="B1074" s="79"/>
      <c r="D1074" s="79"/>
      <c r="E1074" s="136"/>
      <c r="F1074" s="81"/>
      <c r="G1074" s="81"/>
      <c r="H1074" s="81"/>
      <c r="I1074" s="81"/>
      <c r="J1074" s="81"/>
      <c r="K1074" s="81"/>
      <c r="L1074" s="81"/>
      <c r="M1074" s="81"/>
      <c r="N1074" s="81"/>
      <c r="O1074" s="137"/>
      <c r="P1074" s="138"/>
      <c r="Q1074" s="138"/>
      <c r="R1074" s="138"/>
      <c r="S1074" s="138"/>
      <c r="T1074" s="141"/>
      <c r="U1074" s="141"/>
      <c r="V1074" s="139"/>
      <c r="W1074" s="139"/>
      <c r="X1074" s="139"/>
      <c r="Y1074" s="139"/>
      <c r="Z1074" s="139"/>
      <c r="AA1074" s="139"/>
      <c r="AB1074" s="139"/>
      <c r="AC1074" s="139"/>
      <c r="AD1074" s="139"/>
      <c r="AE1074" s="139"/>
      <c r="AF1074" s="139"/>
      <c r="AG1074" s="139"/>
      <c r="AH1074" s="139"/>
      <c r="AI1074" s="77"/>
      <c r="AJ1074" s="78"/>
    </row>
    <row r="1075" spans="1:36" ht="13">
      <c r="B1075" s="79"/>
      <c r="D1075" s="79"/>
      <c r="E1075" s="136"/>
      <c r="F1075" s="81"/>
      <c r="G1075" s="81"/>
      <c r="H1075" s="81"/>
      <c r="I1075" s="81"/>
      <c r="J1075" s="81"/>
      <c r="K1075" s="81"/>
      <c r="L1075" s="81"/>
      <c r="M1075" s="81"/>
      <c r="N1075" s="81"/>
      <c r="O1075" s="137"/>
      <c r="P1075" s="138"/>
      <c r="Q1075" s="138"/>
      <c r="R1075" s="138"/>
      <c r="S1075" s="138"/>
      <c r="T1075" s="141"/>
      <c r="U1075" s="141"/>
      <c r="V1075" s="139"/>
      <c r="W1075" s="139"/>
      <c r="X1075" s="139"/>
      <c r="Y1075" s="139"/>
      <c r="Z1075" s="139"/>
      <c r="AA1075" s="139"/>
      <c r="AB1075" s="139"/>
      <c r="AC1075" s="139"/>
      <c r="AD1075" s="139"/>
      <c r="AE1075" s="139"/>
      <c r="AF1075" s="139"/>
      <c r="AG1075" s="139"/>
      <c r="AH1075" s="139"/>
      <c r="AI1075" s="77"/>
      <c r="AJ1075" s="78"/>
    </row>
    <row r="1076" spans="1:36" ht="15">
      <c r="A1076" s="144"/>
      <c r="B1076" s="79"/>
      <c r="D1076" s="79"/>
      <c r="E1076" s="136"/>
      <c r="F1076" s="81"/>
      <c r="G1076" s="81"/>
      <c r="H1076" s="81"/>
      <c r="I1076" s="81"/>
      <c r="J1076" s="81"/>
      <c r="K1076" s="81"/>
      <c r="L1076" s="81"/>
      <c r="M1076" s="81"/>
      <c r="N1076" s="81"/>
      <c r="O1076" s="137"/>
      <c r="P1076" s="138"/>
      <c r="Q1076" s="138"/>
      <c r="R1076" s="138"/>
      <c r="S1076" s="138"/>
      <c r="T1076" s="141"/>
      <c r="U1076" s="141"/>
      <c r="V1076" s="139"/>
      <c r="W1076" s="139"/>
      <c r="X1076" s="139"/>
      <c r="Y1076" s="139"/>
      <c r="Z1076" s="139"/>
      <c r="AA1076" s="139"/>
      <c r="AB1076" s="139"/>
      <c r="AC1076" s="139"/>
      <c r="AD1076" s="139"/>
      <c r="AE1076" s="139"/>
      <c r="AF1076" s="139"/>
      <c r="AG1076" s="139"/>
      <c r="AH1076" s="139"/>
      <c r="AI1076" s="77"/>
      <c r="AJ1076" s="78"/>
    </row>
    <row r="1077" spans="1:36" ht="15">
      <c r="A1077" s="144"/>
      <c r="B1077" s="79"/>
      <c r="D1077" s="79"/>
      <c r="E1077" s="136"/>
      <c r="F1077" s="81"/>
      <c r="G1077" s="81"/>
      <c r="H1077" s="81"/>
      <c r="I1077" s="81"/>
      <c r="J1077" s="81"/>
      <c r="K1077" s="81"/>
      <c r="L1077" s="81"/>
      <c r="M1077" s="81"/>
      <c r="N1077" s="81"/>
      <c r="O1077" s="137"/>
      <c r="P1077" s="138"/>
      <c r="Q1077" s="138"/>
      <c r="R1077" s="138"/>
      <c r="S1077" s="138"/>
      <c r="T1077" s="141"/>
      <c r="U1077" s="141"/>
      <c r="V1077" s="139"/>
      <c r="W1077" s="139"/>
      <c r="X1077" s="139"/>
      <c r="Y1077" s="139"/>
      <c r="Z1077" s="139"/>
      <c r="AA1077" s="139"/>
      <c r="AB1077" s="139"/>
      <c r="AC1077" s="139"/>
      <c r="AD1077" s="139"/>
      <c r="AE1077" s="139"/>
      <c r="AF1077" s="139"/>
      <c r="AG1077" s="139"/>
      <c r="AH1077" s="139"/>
      <c r="AI1077" s="77"/>
      <c r="AJ1077" s="78"/>
    </row>
    <row r="1078" spans="1:36" ht="15">
      <c r="A1078" s="144"/>
      <c r="B1078" s="79"/>
      <c r="D1078" s="79"/>
      <c r="E1078" s="136"/>
      <c r="F1078" s="81"/>
      <c r="G1078" s="81"/>
      <c r="H1078" s="81"/>
      <c r="I1078" s="81"/>
      <c r="J1078" s="81"/>
      <c r="K1078" s="81"/>
      <c r="L1078" s="81"/>
      <c r="M1078" s="81"/>
      <c r="N1078" s="81"/>
      <c r="O1078" s="137"/>
      <c r="P1078" s="138"/>
      <c r="Q1078" s="138"/>
      <c r="R1078" s="138"/>
      <c r="S1078" s="138"/>
      <c r="T1078" s="141"/>
      <c r="U1078" s="141"/>
      <c r="V1078" s="139"/>
      <c r="W1078" s="139"/>
      <c r="X1078" s="139"/>
      <c r="Y1078" s="139"/>
      <c r="Z1078" s="139"/>
      <c r="AA1078" s="139"/>
      <c r="AB1078" s="139"/>
      <c r="AC1078" s="139"/>
      <c r="AD1078" s="139"/>
      <c r="AE1078" s="139"/>
      <c r="AF1078" s="139"/>
      <c r="AG1078" s="139"/>
      <c r="AH1078" s="139"/>
      <c r="AI1078" s="77"/>
      <c r="AJ1078" s="78"/>
    </row>
    <row r="1079" spans="1:36" ht="15">
      <c r="A1079" s="144"/>
      <c r="B1079" s="79"/>
      <c r="D1079" s="79"/>
      <c r="E1079" s="136"/>
      <c r="F1079" s="81"/>
      <c r="G1079" s="81"/>
      <c r="H1079" s="81"/>
      <c r="I1079" s="81"/>
      <c r="J1079" s="81"/>
      <c r="K1079" s="81"/>
      <c r="L1079" s="81"/>
      <c r="M1079" s="81"/>
      <c r="N1079" s="81"/>
      <c r="O1079" s="137"/>
      <c r="P1079" s="138"/>
      <c r="Q1079" s="138"/>
      <c r="R1079" s="138"/>
      <c r="S1079" s="138"/>
      <c r="T1079" s="141"/>
      <c r="U1079" s="141"/>
      <c r="V1079" s="139"/>
      <c r="W1079" s="139"/>
      <c r="X1079" s="139"/>
      <c r="Y1079" s="139"/>
      <c r="Z1079" s="139"/>
      <c r="AA1079" s="139"/>
      <c r="AB1079" s="139"/>
      <c r="AC1079" s="139"/>
      <c r="AD1079" s="139"/>
      <c r="AE1079" s="139"/>
      <c r="AF1079" s="139"/>
      <c r="AG1079" s="139"/>
      <c r="AH1079" s="139"/>
      <c r="AI1079" s="77"/>
      <c r="AJ1079" s="78"/>
    </row>
    <row r="1080" spans="1:36" ht="15">
      <c r="A1080" s="144"/>
      <c r="B1080" s="79"/>
      <c r="D1080" s="79"/>
      <c r="E1080" s="136"/>
      <c r="F1080" s="81"/>
      <c r="G1080" s="81"/>
      <c r="H1080" s="81"/>
      <c r="I1080" s="81"/>
      <c r="J1080" s="81"/>
      <c r="K1080" s="81"/>
      <c r="L1080" s="81"/>
      <c r="M1080" s="81"/>
      <c r="N1080" s="81"/>
      <c r="O1080" s="137"/>
      <c r="P1080" s="138"/>
      <c r="Q1080" s="138"/>
      <c r="R1080" s="138"/>
      <c r="S1080" s="138"/>
      <c r="T1080" s="141"/>
      <c r="U1080" s="141"/>
      <c r="V1080" s="139"/>
      <c r="W1080" s="139"/>
      <c r="X1080" s="139"/>
      <c r="Y1080" s="139"/>
      <c r="Z1080" s="139"/>
      <c r="AA1080" s="139"/>
      <c r="AB1080" s="139"/>
      <c r="AC1080" s="139"/>
      <c r="AD1080" s="139"/>
      <c r="AE1080" s="139"/>
      <c r="AF1080" s="139"/>
      <c r="AG1080" s="139"/>
      <c r="AH1080" s="139"/>
      <c r="AI1080" s="77"/>
      <c r="AJ1080" s="78"/>
    </row>
    <row r="1081" spans="1:36" ht="15">
      <c r="A1081" s="144"/>
      <c r="B1081" s="79"/>
      <c r="D1081" s="79"/>
      <c r="E1081" s="136"/>
      <c r="F1081" s="81"/>
      <c r="G1081" s="81"/>
      <c r="H1081" s="81"/>
      <c r="I1081" s="81"/>
      <c r="J1081" s="81"/>
      <c r="K1081" s="81"/>
      <c r="L1081" s="81"/>
      <c r="M1081" s="81"/>
      <c r="N1081" s="81"/>
      <c r="O1081" s="137"/>
      <c r="P1081" s="138"/>
      <c r="Q1081" s="138"/>
      <c r="R1081" s="138"/>
      <c r="S1081" s="138"/>
      <c r="T1081" s="141"/>
      <c r="U1081" s="141"/>
      <c r="V1081" s="139"/>
      <c r="W1081" s="139"/>
      <c r="X1081" s="139"/>
      <c r="Y1081" s="139"/>
      <c r="Z1081" s="139"/>
      <c r="AA1081" s="139"/>
      <c r="AB1081" s="139"/>
      <c r="AC1081" s="139"/>
      <c r="AD1081" s="139"/>
      <c r="AE1081" s="139"/>
      <c r="AF1081" s="139"/>
      <c r="AG1081" s="139"/>
      <c r="AH1081" s="139"/>
      <c r="AI1081" s="77"/>
      <c r="AJ1081" s="78"/>
    </row>
    <row r="1082" spans="1:36" ht="15">
      <c r="A1082" s="144"/>
      <c r="B1082" s="79"/>
      <c r="D1082" s="79"/>
      <c r="E1082" s="136"/>
      <c r="F1082" s="81"/>
      <c r="G1082" s="81"/>
      <c r="H1082" s="81"/>
      <c r="I1082" s="81"/>
      <c r="J1082" s="81"/>
      <c r="K1082" s="81"/>
      <c r="L1082" s="81"/>
      <c r="M1082" s="81"/>
      <c r="N1082" s="81"/>
      <c r="O1082" s="137"/>
      <c r="P1082" s="138"/>
      <c r="Q1082" s="138"/>
      <c r="R1082" s="138"/>
      <c r="S1082" s="138"/>
      <c r="T1082" s="141"/>
      <c r="U1082" s="141"/>
      <c r="V1082" s="139"/>
      <c r="W1082" s="139"/>
      <c r="X1082" s="139"/>
      <c r="Y1082" s="139"/>
      <c r="Z1082" s="139"/>
      <c r="AA1082" s="139"/>
      <c r="AB1082" s="139"/>
      <c r="AC1082" s="139"/>
      <c r="AD1082" s="139"/>
      <c r="AE1082" s="139"/>
      <c r="AF1082" s="139"/>
      <c r="AG1082" s="139"/>
      <c r="AH1082" s="139"/>
      <c r="AI1082" s="77"/>
      <c r="AJ1082" s="78"/>
    </row>
    <row r="1083" spans="1:36" ht="15">
      <c r="A1083" s="144"/>
      <c r="B1083" s="79"/>
      <c r="D1083" s="79"/>
      <c r="E1083" s="136"/>
      <c r="F1083" s="81"/>
      <c r="G1083" s="81"/>
      <c r="H1083" s="81"/>
      <c r="I1083" s="81"/>
      <c r="J1083" s="81"/>
      <c r="K1083" s="81"/>
      <c r="L1083" s="81"/>
      <c r="M1083" s="81"/>
      <c r="N1083" s="81"/>
      <c r="O1083" s="137"/>
      <c r="P1083" s="138"/>
      <c r="Q1083" s="138"/>
      <c r="R1083" s="138"/>
      <c r="S1083" s="138"/>
      <c r="T1083" s="141"/>
      <c r="U1083" s="141"/>
      <c r="V1083" s="139"/>
      <c r="W1083" s="139"/>
      <c r="X1083" s="139"/>
      <c r="Y1083" s="139"/>
      <c r="Z1083" s="139"/>
      <c r="AA1083" s="139"/>
      <c r="AB1083" s="139"/>
      <c r="AC1083" s="139"/>
      <c r="AD1083" s="139"/>
      <c r="AE1083" s="139"/>
      <c r="AF1083" s="139"/>
      <c r="AG1083" s="139"/>
      <c r="AH1083" s="139"/>
      <c r="AI1083" s="77"/>
      <c r="AJ1083" s="78"/>
    </row>
    <row r="1084" spans="1:36" ht="15">
      <c r="A1084" s="144"/>
      <c r="B1084" s="79"/>
      <c r="D1084" s="79"/>
      <c r="E1084" s="136"/>
      <c r="F1084" s="81"/>
      <c r="G1084" s="81"/>
      <c r="H1084" s="81"/>
      <c r="I1084" s="81"/>
      <c r="J1084" s="81"/>
      <c r="K1084" s="81"/>
      <c r="L1084" s="81"/>
      <c r="M1084" s="81"/>
      <c r="N1084" s="81"/>
      <c r="O1084" s="137"/>
      <c r="P1084" s="138"/>
      <c r="Q1084" s="138"/>
      <c r="R1084" s="138"/>
      <c r="S1084" s="138"/>
      <c r="T1084" s="141"/>
      <c r="U1084" s="141"/>
      <c r="V1084" s="139"/>
      <c r="W1084" s="139"/>
      <c r="X1084" s="139"/>
      <c r="Y1084" s="139"/>
      <c r="Z1084" s="139"/>
      <c r="AA1084" s="139"/>
      <c r="AB1084" s="139"/>
      <c r="AC1084" s="139"/>
      <c r="AD1084" s="139"/>
      <c r="AE1084" s="139"/>
      <c r="AF1084" s="139"/>
      <c r="AG1084" s="139"/>
      <c r="AH1084" s="139"/>
      <c r="AI1084" s="77"/>
      <c r="AJ1084" s="78"/>
    </row>
    <row r="1085" spans="1:36" ht="15">
      <c r="A1085" s="144"/>
      <c r="B1085" s="79"/>
      <c r="D1085" s="79"/>
      <c r="E1085" s="136"/>
      <c r="F1085" s="81"/>
      <c r="G1085" s="81"/>
      <c r="H1085" s="81"/>
      <c r="I1085" s="81"/>
      <c r="J1085" s="81"/>
      <c r="K1085" s="81"/>
      <c r="L1085" s="81"/>
      <c r="M1085" s="81"/>
      <c r="N1085" s="81"/>
      <c r="O1085" s="137"/>
      <c r="P1085" s="138"/>
      <c r="Q1085" s="138"/>
      <c r="R1085" s="138"/>
      <c r="S1085" s="138"/>
      <c r="T1085" s="141"/>
      <c r="U1085" s="141"/>
      <c r="V1085" s="139"/>
      <c r="W1085" s="139"/>
      <c r="X1085" s="139"/>
      <c r="Y1085" s="139"/>
      <c r="Z1085" s="139"/>
      <c r="AA1085" s="139"/>
      <c r="AB1085" s="139"/>
      <c r="AC1085" s="139"/>
      <c r="AD1085" s="139"/>
      <c r="AE1085" s="139"/>
      <c r="AF1085" s="139"/>
      <c r="AG1085" s="139"/>
      <c r="AH1085" s="139"/>
      <c r="AI1085" s="77"/>
      <c r="AJ1085" s="78"/>
    </row>
    <row r="1086" spans="1:36" ht="15">
      <c r="A1086" s="144"/>
      <c r="B1086" s="79"/>
      <c r="D1086" s="79"/>
      <c r="E1086" s="136"/>
      <c r="F1086" s="81"/>
      <c r="G1086" s="81"/>
      <c r="H1086" s="81"/>
      <c r="I1086" s="81"/>
      <c r="J1086" s="81"/>
      <c r="K1086" s="81"/>
      <c r="L1086" s="81"/>
      <c r="M1086" s="81"/>
      <c r="N1086" s="81"/>
      <c r="O1086" s="137"/>
      <c r="P1086" s="138"/>
      <c r="Q1086" s="138"/>
      <c r="R1086" s="138"/>
      <c r="S1086" s="138"/>
      <c r="T1086" s="141"/>
      <c r="U1086" s="141"/>
      <c r="V1086" s="139"/>
      <c r="W1086" s="139"/>
      <c r="X1086" s="139"/>
      <c r="Y1086" s="139"/>
      <c r="Z1086" s="139"/>
      <c r="AA1086" s="139"/>
      <c r="AB1086" s="139"/>
      <c r="AC1086" s="139"/>
      <c r="AD1086" s="139"/>
      <c r="AE1086" s="139"/>
      <c r="AF1086" s="139"/>
      <c r="AG1086" s="139"/>
      <c r="AH1086" s="139"/>
      <c r="AI1086" s="77"/>
      <c r="AJ1086" s="78"/>
    </row>
    <row r="1087" spans="1:36" ht="15">
      <c r="A1087" s="144"/>
      <c r="B1087" s="79"/>
      <c r="D1087" s="79"/>
      <c r="E1087" s="136"/>
      <c r="F1087" s="81"/>
      <c r="G1087" s="81"/>
      <c r="H1087" s="81"/>
      <c r="I1087" s="81"/>
      <c r="J1087" s="81"/>
      <c r="K1087" s="81"/>
      <c r="L1087" s="81"/>
      <c r="M1087" s="81"/>
      <c r="N1087" s="81"/>
      <c r="O1087" s="137"/>
      <c r="P1087" s="138"/>
      <c r="Q1087" s="138"/>
      <c r="R1087" s="138"/>
      <c r="S1087" s="138"/>
      <c r="T1087" s="141"/>
      <c r="U1087" s="141"/>
      <c r="V1087" s="139"/>
      <c r="W1087" s="139"/>
      <c r="X1087" s="139"/>
      <c r="Y1087" s="139"/>
      <c r="Z1087" s="139"/>
      <c r="AA1087" s="139"/>
      <c r="AB1087" s="139"/>
      <c r="AC1087" s="139"/>
      <c r="AD1087" s="139"/>
      <c r="AE1087" s="139"/>
      <c r="AF1087" s="139"/>
      <c r="AG1087" s="139"/>
      <c r="AH1087" s="139"/>
      <c r="AI1087" s="77"/>
      <c r="AJ1087" s="78"/>
    </row>
    <row r="1088" spans="1:36" ht="15">
      <c r="A1088" s="144"/>
      <c r="B1088" s="79"/>
      <c r="D1088" s="79"/>
      <c r="E1088" s="136"/>
      <c r="F1088" s="81"/>
      <c r="G1088" s="81"/>
      <c r="H1088" s="81"/>
      <c r="I1088" s="81"/>
      <c r="J1088" s="81"/>
      <c r="K1088" s="81"/>
      <c r="L1088" s="81"/>
      <c r="M1088" s="81"/>
      <c r="N1088" s="81"/>
      <c r="O1088" s="137"/>
      <c r="P1088" s="138"/>
      <c r="Q1088" s="138"/>
      <c r="R1088" s="138"/>
      <c r="S1088" s="138"/>
      <c r="T1088" s="141"/>
      <c r="U1088" s="141"/>
      <c r="V1088" s="139"/>
      <c r="W1088" s="139"/>
      <c r="X1088" s="139"/>
      <c r="Y1088" s="139"/>
      <c r="Z1088" s="139"/>
      <c r="AA1088" s="139"/>
      <c r="AB1088" s="139"/>
      <c r="AC1088" s="139"/>
      <c r="AD1088" s="139"/>
      <c r="AE1088" s="139"/>
      <c r="AF1088" s="139"/>
      <c r="AG1088" s="139"/>
      <c r="AH1088" s="139"/>
      <c r="AI1088" s="77"/>
      <c r="AJ1088" s="78"/>
    </row>
    <row r="1089" spans="1:36" ht="15">
      <c r="A1089" s="144"/>
      <c r="B1089" s="79"/>
      <c r="D1089" s="79"/>
      <c r="E1089" s="136"/>
      <c r="F1089" s="81"/>
      <c r="G1089" s="81"/>
      <c r="H1089" s="81"/>
      <c r="I1089" s="81"/>
      <c r="J1089" s="81"/>
      <c r="K1089" s="81"/>
      <c r="L1089" s="81"/>
      <c r="M1089" s="81"/>
      <c r="N1089" s="81"/>
      <c r="O1089" s="137"/>
      <c r="P1089" s="138"/>
      <c r="Q1089" s="138"/>
      <c r="R1089" s="138"/>
      <c r="S1089" s="138"/>
      <c r="T1089" s="141"/>
      <c r="U1089" s="141"/>
      <c r="V1089" s="139"/>
      <c r="W1089" s="139"/>
      <c r="X1089" s="139"/>
      <c r="Y1089" s="139"/>
      <c r="Z1089" s="139"/>
      <c r="AA1089" s="139"/>
      <c r="AB1089" s="139"/>
      <c r="AC1089" s="139"/>
      <c r="AD1089" s="139"/>
      <c r="AE1089" s="139"/>
      <c r="AF1089" s="139"/>
      <c r="AG1089" s="139"/>
      <c r="AH1089" s="139"/>
      <c r="AI1089" s="77"/>
      <c r="AJ1089" s="78"/>
    </row>
    <row r="1090" spans="1:36" ht="15">
      <c r="A1090" s="144"/>
      <c r="B1090" s="79"/>
      <c r="D1090" s="79"/>
      <c r="E1090" s="136"/>
      <c r="F1090" s="81"/>
      <c r="G1090" s="81"/>
      <c r="H1090" s="81"/>
      <c r="I1090" s="81"/>
      <c r="J1090" s="81"/>
      <c r="K1090" s="81"/>
      <c r="L1090" s="81"/>
      <c r="M1090" s="81"/>
      <c r="N1090" s="81"/>
      <c r="O1090" s="137"/>
      <c r="P1090" s="138"/>
      <c r="Q1090" s="138"/>
      <c r="R1090" s="138"/>
      <c r="S1090" s="138"/>
      <c r="T1090" s="141"/>
      <c r="U1090" s="141"/>
      <c r="V1090" s="139"/>
      <c r="W1090" s="139"/>
      <c r="X1090" s="139"/>
      <c r="Y1090" s="139"/>
      <c r="Z1090" s="139"/>
      <c r="AA1090" s="139"/>
      <c r="AB1090" s="139"/>
      <c r="AC1090" s="139"/>
      <c r="AD1090" s="139"/>
      <c r="AE1090" s="139"/>
      <c r="AF1090" s="139"/>
      <c r="AG1090" s="139"/>
      <c r="AH1090" s="139"/>
      <c r="AI1090" s="77"/>
      <c r="AJ1090" s="78"/>
    </row>
    <row r="1091" spans="1:36" ht="15">
      <c r="A1091" s="144"/>
      <c r="B1091" s="79"/>
      <c r="D1091" s="79"/>
      <c r="E1091" s="136"/>
      <c r="F1091" s="81"/>
      <c r="G1091" s="81"/>
      <c r="H1091" s="81"/>
      <c r="I1091" s="81"/>
      <c r="J1091" s="81"/>
      <c r="K1091" s="81"/>
      <c r="L1091" s="81"/>
      <c r="M1091" s="81"/>
      <c r="N1091" s="81"/>
      <c r="O1091" s="137"/>
      <c r="P1091" s="138"/>
      <c r="Q1091" s="138"/>
      <c r="R1091" s="138"/>
      <c r="S1091" s="138"/>
      <c r="T1091" s="141"/>
      <c r="U1091" s="141"/>
      <c r="V1091" s="139"/>
      <c r="W1091" s="139"/>
      <c r="X1091" s="139"/>
      <c r="Y1091" s="139"/>
      <c r="Z1091" s="139"/>
      <c r="AA1091" s="139"/>
      <c r="AB1091" s="139"/>
      <c r="AC1091" s="139"/>
      <c r="AD1091" s="139"/>
      <c r="AE1091" s="139"/>
      <c r="AF1091" s="139"/>
      <c r="AG1091" s="139"/>
      <c r="AH1091" s="139"/>
      <c r="AI1091" s="77"/>
      <c r="AJ1091" s="78"/>
    </row>
    <row r="1092" spans="1:36" ht="15">
      <c r="A1092" s="144"/>
      <c r="B1092" s="79"/>
      <c r="D1092" s="79"/>
      <c r="E1092" s="136"/>
      <c r="F1092" s="81"/>
      <c r="G1092" s="81"/>
      <c r="H1092" s="81"/>
      <c r="I1092" s="81"/>
      <c r="J1092" s="81"/>
      <c r="K1092" s="81"/>
      <c r="L1092" s="81"/>
      <c r="M1092" s="81"/>
      <c r="N1092" s="81"/>
      <c r="O1092" s="137"/>
      <c r="P1092" s="138"/>
      <c r="Q1092" s="138"/>
      <c r="R1092" s="138"/>
      <c r="S1092" s="138"/>
      <c r="T1092" s="141"/>
      <c r="U1092" s="141"/>
      <c r="V1092" s="139"/>
      <c r="W1092" s="139"/>
      <c r="X1092" s="139"/>
      <c r="Y1092" s="139"/>
      <c r="Z1092" s="139"/>
      <c r="AA1092" s="139"/>
      <c r="AB1092" s="139"/>
      <c r="AC1092" s="139"/>
      <c r="AD1092" s="139"/>
      <c r="AE1092" s="139"/>
      <c r="AF1092" s="139"/>
      <c r="AG1092" s="139"/>
      <c r="AH1092" s="139"/>
      <c r="AI1092" s="77"/>
      <c r="AJ1092" s="78"/>
    </row>
    <row r="1093" spans="1:36" ht="15">
      <c r="A1093" s="144"/>
      <c r="B1093" s="79"/>
      <c r="D1093" s="79"/>
      <c r="E1093" s="136"/>
      <c r="F1093" s="81"/>
      <c r="G1093" s="81"/>
      <c r="H1093" s="81"/>
      <c r="I1093" s="81"/>
      <c r="J1093" s="81"/>
      <c r="K1093" s="81"/>
      <c r="L1093" s="81"/>
      <c r="M1093" s="81"/>
      <c r="N1093" s="81"/>
      <c r="O1093" s="137"/>
      <c r="P1093" s="138"/>
      <c r="Q1093" s="138"/>
      <c r="R1093" s="138"/>
      <c r="S1093" s="138"/>
      <c r="T1093" s="141"/>
      <c r="U1093" s="141"/>
      <c r="V1093" s="139"/>
      <c r="W1093" s="139"/>
      <c r="X1093" s="139"/>
      <c r="Y1093" s="139"/>
      <c r="Z1093" s="139"/>
      <c r="AA1093" s="139"/>
      <c r="AB1093" s="139"/>
      <c r="AC1093" s="139"/>
      <c r="AD1093" s="139"/>
      <c r="AE1093" s="139"/>
      <c r="AF1093" s="139"/>
      <c r="AG1093" s="139"/>
      <c r="AH1093" s="139"/>
      <c r="AI1093" s="77"/>
      <c r="AJ1093" s="78"/>
    </row>
    <row r="1094" spans="1:36" ht="15">
      <c r="A1094" s="144"/>
      <c r="B1094" s="79"/>
      <c r="D1094" s="79"/>
      <c r="E1094" s="136"/>
      <c r="F1094" s="81"/>
      <c r="G1094" s="81"/>
      <c r="H1094" s="81"/>
      <c r="I1094" s="81"/>
      <c r="J1094" s="81"/>
      <c r="K1094" s="81"/>
      <c r="L1094" s="81"/>
      <c r="M1094" s="81"/>
      <c r="N1094" s="81"/>
      <c r="O1094" s="137"/>
      <c r="P1094" s="138"/>
      <c r="Q1094" s="138"/>
      <c r="R1094" s="138"/>
      <c r="S1094" s="138"/>
      <c r="T1094" s="141"/>
      <c r="U1094" s="141"/>
      <c r="V1094" s="139"/>
      <c r="W1094" s="139"/>
      <c r="X1094" s="139"/>
      <c r="Y1094" s="139"/>
      <c r="Z1094" s="139"/>
      <c r="AA1094" s="139"/>
      <c r="AB1094" s="139"/>
      <c r="AC1094" s="139"/>
      <c r="AD1094" s="139"/>
      <c r="AE1094" s="139"/>
      <c r="AF1094" s="139"/>
      <c r="AG1094" s="139"/>
      <c r="AH1094" s="139"/>
      <c r="AI1094" s="77"/>
      <c r="AJ1094" s="78"/>
    </row>
    <row r="1095" spans="1:36" ht="15">
      <c r="A1095" s="144"/>
      <c r="B1095" s="79"/>
      <c r="D1095" s="79"/>
      <c r="E1095" s="136"/>
      <c r="F1095" s="81"/>
      <c r="G1095" s="81"/>
      <c r="H1095" s="81"/>
      <c r="I1095" s="81"/>
      <c r="J1095" s="81"/>
      <c r="K1095" s="81"/>
      <c r="L1095" s="81"/>
      <c r="M1095" s="81"/>
      <c r="N1095" s="81"/>
      <c r="O1095" s="137"/>
      <c r="P1095" s="138"/>
      <c r="Q1095" s="138"/>
      <c r="R1095" s="138"/>
      <c r="S1095" s="138"/>
      <c r="T1095" s="141"/>
      <c r="U1095" s="141"/>
      <c r="V1095" s="139"/>
      <c r="W1095" s="139"/>
      <c r="X1095" s="139"/>
      <c r="Y1095" s="139"/>
      <c r="Z1095" s="139"/>
      <c r="AA1095" s="139"/>
      <c r="AB1095" s="139"/>
      <c r="AC1095" s="139"/>
      <c r="AD1095" s="139"/>
      <c r="AE1095" s="139"/>
      <c r="AF1095" s="139"/>
      <c r="AG1095" s="139"/>
      <c r="AH1095" s="139"/>
      <c r="AI1095" s="77"/>
      <c r="AJ1095" s="78"/>
    </row>
    <row r="1096" spans="1:36" ht="15">
      <c r="A1096" s="144"/>
      <c r="B1096" s="79"/>
      <c r="D1096" s="79"/>
      <c r="E1096" s="136"/>
      <c r="F1096" s="81"/>
      <c r="G1096" s="81"/>
      <c r="H1096" s="81"/>
      <c r="I1096" s="81"/>
      <c r="J1096" s="81"/>
      <c r="K1096" s="81"/>
      <c r="L1096" s="81"/>
      <c r="M1096" s="81"/>
      <c r="N1096" s="81"/>
      <c r="O1096" s="137"/>
      <c r="P1096" s="138"/>
      <c r="Q1096" s="138"/>
      <c r="R1096" s="138"/>
      <c r="S1096" s="138"/>
      <c r="T1096" s="141"/>
      <c r="U1096" s="141"/>
      <c r="V1096" s="139"/>
      <c r="W1096" s="139"/>
      <c r="X1096" s="139"/>
      <c r="Y1096" s="139"/>
      <c r="Z1096" s="139"/>
      <c r="AA1096" s="139"/>
      <c r="AB1096" s="139"/>
      <c r="AC1096" s="139"/>
      <c r="AD1096" s="139"/>
      <c r="AE1096" s="139"/>
      <c r="AF1096" s="139"/>
      <c r="AG1096" s="139"/>
      <c r="AH1096" s="139"/>
      <c r="AI1096" s="77"/>
      <c r="AJ1096" s="78"/>
    </row>
    <row r="1097" spans="1:36" ht="15">
      <c r="A1097" s="144"/>
      <c r="B1097" s="79"/>
      <c r="D1097" s="79"/>
      <c r="E1097" s="136"/>
      <c r="F1097" s="81"/>
      <c r="G1097" s="81"/>
      <c r="H1097" s="81"/>
      <c r="I1097" s="81"/>
      <c r="J1097" s="81"/>
      <c r="K1097" s="81"/>
      <c r="L1097" s="81"/>
      <c r="M1097" s="81"/>
      <c r="N1097" s="81"/>
      <c r="O1097" s="137"/>
      <c r="P1097" s="138"/>
      <c r="Q1097" s="138"/>
      <c r="R1097" s="138"/>
      <c r="S1097" s="138"/>
      <c r="T1097" s="141"/>
      <c r="U1097" s="141"/>
      <c r="V1097" s="139"/>
      <c r="W1097" s="139"/>
      <c r="X1097" s="139"/>
      <c r="Y1097" s="139"/>
      <c r="Z1097" s="139"/>
      <c r="AA1097" s="139"/>
      <c r="AB1097" s="139"/>
      <c r="AC1097" s="139"/>
      <c r="AD1097" s="139"/>
      <c r="AE1097" s="139"/>
      <c r="AF1097" s="139"/>
      <c r="AG1097" s="139"/>
      <c r="AH1097" s="139"/>
      <c r="AI1097" s="77"/>
      <c r="AJ1097" s="78"/>
    </row>
    <row r="1098" spans="1:36" ht="15">
      <c r="A1098" s="144"/>
      <c r="B1098" s="79"/>
      <c r="D1098" s="79"/>
      <c r="E1098" s="136"/>
      <c r="F1098" s="81"/>
      <c r="G1098" s="81"/>
      <c r="H1098" s="81"/>
      <c r="I1098" s="81"/>
      <c r="J1098" s="81"/>
      <c r="K1098" s="81"/>
      <c r="L1098" s="81"/>
      <c r="M1098" s="81"/>
      <c r="N1098" s="81"/>
      <c r="O1098" s="137"/>
      <c r="P1098" s="138"/>
      <c r="Q1098" s="138"/>
      <c r="R1098" s="138"/>
      <c r="S1098" s="138"/>
      <c r="T1098" s="141"/>
      <c r="U1098" s="141"/>
      <c r="V1098" s="139"/>
      <c r="W1098" s="139"/>
      <c r="X1098" s="139"/>
      <c r="Y1098" s="139"/>
      <c r="Z1098" s="139"/>
      <c r="AA1098" s="139"/>
      <c r="AB1098" s="139"/>
      <c r="AC1098" s="139"/>
      <c r="AD1098" s="139"/>
      <c r="AE1098" s="139"/>
      <c r="AF1098" s="139"/>
      <c r="AG1098" s="139"/>
      <c r="AH1098" s="139"/>
      <c r="AI1098" s="77"/>
      <c r="AJ1098" s="78"/>
    </row>
    <row r="1099" spans="1:36" ht="15">
      <c r="A1099" s="144"/>
      <c r="B1099" s="79"/>
      <c r="D1099" s="79"/>
      <c r="E1099" s="136"/>
      <c r="F1099" s="81"/>
      <c r="G1099" s="81"/>
      <c r="H1099" s="81"/>
      <c r="I1099" s="81"/>
      <c r="J1099" s="81"/>
      <c r="K1099" s="81"/>
      <c r="L1099" s="81"/>
      <c r="M1099" s="81"/>
      <c r="N1099" s="81"/>
      <c r="O1099" s="137"/>
      <c r="P1099" s="138"/>
      <c r="Q1099" s="138"/>
      <c r="R1099" s="138"/>
      <c r="S1099" s="138"/>
      <c r="T1099" s="141"/>
      <c r="U1099" s="141"/>
      <c r="V1099" s="139"/>
      <c r="W1099" s="139"/>
      <c r="X1099" s="139"/>
      <c r="Y1099" s="139"/>
      <c r="Z1099" s="139"/>
      <c r="AA1099" s="139"/>
      <c r="AB1099" s="139"/>
      <c r="AC1099" s="139"/>
      <c r="AD1099" s="139"/>
      <c r="AE1099" s="139"/>
      <c r="AF1099" s="139"/>
      <c r="AG1099" s="139"/>
      <c r="AH1099" s="139"/>
      <c r="AI1099" s="77"/>
      <c r="AJ1099" s="78"/>
    </row>
    <row r="1100" spans="1:36" ht="15">
      <c r="A1100" s="144"/>
      <c r="B1100" s="79"/>
      <c r="D1100" s="79"/>
      <c r="E1100" s="136"/>
      <c r="F1100" s="81"/>
      <c r="G1100" s="81"/>
      <c r="H1100" s="81"/>
      <c r="I1100" s="81"/>
      <c r="J1100" s="81"/>
      <c r="K1100" s="81"/>
      <c r="L1100" s="81"/>
      <c r="M1100" s="81"/>
      <c r="N1100" s="81"/>
      <c r="O1100" s="137"/>
      <c r="P1100" s="138"/>
      <c r="Q1100" s="138"/>
      <c r="R1100" s="138"/>
      <c r="S1100" s="138"/>
      <c r="T1100" s="141"/>
      <c r="U1100" s="141"/>
      <c r="V1100" s="139"/>
      <c r="W1100" s="139"/>
      <c r="X1100" s="139"/>
      <c r="Y1100" s="139"/>
      <c r="Z1100" s="139"/>
      <c r="AA1100" s="139"/>
      <c r="AB1100" s="139"/>
      <c r="AC1100" s="139"/>
      <c r="AD1100" s="139"/>
      <c r="AE1100" s="139"/>
      <c r="AF1100" s="139"/>
      <c r="AG1100" s="139"/>
      <c r="AH1100" s="139"/>
      <c r="AI1100" s="77"/>
      <c r="AJ1100" s="78"/>
    </row>
    <row r="1101" spans="1:36" ht="15">
      <c r="A1101" s="144"/>
      <c r="B1101" s="79"/>
      <c r="D1101" s="79"/>
      <c r="E1101" s="136"/>
      <c r="F1101" s="81"/>
      <c r="G1101" s="81"/>
      <c r="H1101" s="81"/>
      <c r="I1101" s="81"/>
      <c r="J1101" s="81"/>
      <c r="K1101" s="81"/>
      <c r="L1101" s="81"/>
      <c r="M1101" s="81"/>
      <c r="N1101" s="81"/>
      <c r="O1101" s="137"/>
      <c r="P1101" s="138"/>
      <c r="Q1101" s="138"/>
      <c r="R1101" s="138"/>
      <c r="S1101" s="138"/>
      <c r="T1101" s="141"/>
      <c r="U1101" s="141"/>
      <c r="V1101" s="139"/>
      <c r="W1101" s="139"/>
      <c r="X1101" s="139"/>
      <c r="Y1101" s="139"/>
      <c r="Z1101" s="139"/>
      <c r="AA1101" s="139"/>
      <c r="AB1101" s="139"/>
      <c r="AC1101" s="139"/>
      <c r="AD1101" s="139"/>
      <c r="AE1101" s="139"/>
      <c r="AF1101" s="139"/>
      <c r="AG1101" s="139"/>
      <c r="AH1101" s="139"/>
      <c r="AI1101" s="77"/>
      <c r="AJ1101" s="78"/>
    </row>
    <row r="1102" spans="1:36" ht="15">
      <c r="A1102" s="144"/>
      <c r="B1102" s="79"/>
      <c r="D1102" s="79"/>
      <c r="E1102" s="136"/>
      <c r="F1102" s="81"/>
      <c r="G1102" s="81"/>
      <c r="H1102" s="81"/>
      <c r="I1102" s="81"/>
      <c r="J1102" s="81"/>
      <c r="K1102" s="81"/>
      <c r="L1102" s="81"/>
      <c r="M1102" s="81"/>
      <c r="N1102" s="81"/>
      <c r="O1102" s="137"/>
      <c r="P1102" s="138"/>
      <c r="Q1102" s="138"/>
      <c r="R1102" s="138"/>
      <c r="S1102" s="138"/>
      <c r="T1102" s="141"/>
      <c r="U1102" s="141"/>
      <c r="V1102" s="139"/>
      <c r="W1102" s="139"/>
      <c r="X1102" s="139"/>
      <c r="Y1102" s="139"/>
      <c r="Z1102" s="139"/>
      <c r="AA1102" s="139"/>
      <c r="AB1102" s="139"/>
      <c r="AC1102" s="139"/>
      <c r="AD1102" s="139"/>
      <c r="AE1102" s="139"/>
      <c r="AF1102" s="139"/>
      <c r="AG1102" s="139"/>
      <c r="AH1102" s="139"/>
      <c r="AI1102" s="77"/>
      <c r="AJ1102" s="78"/>
    </row>
    <row r="1103" spans="1:36" ht="15">
      <c r="A1103" s="144"/>
      <c r="B1103" s="79"/>
      <c r="D1103" s="79"/>
      <c r="E1103" s="136"/>
      <c r="F1103" s="81"/>
      <c r="G1103" s="81"/>
      <c r="H1103" s="81"/>
      <c r="I1103" s="81"/>
      <c r="J1103" s="81"/>
      <c r="K1103" s="81"/>
      <c r="L1103" s="81"/>
      <c r="M1103" s="81"/>
      <c r="N1103" s="81"/>
      <c r="O1103" s="137"/>
      <c r="P1103" s="138"/>
      <c r="Q1103" s="138"/>
      <c r="R1103" s="138"/>
      <c r="S1103" s="138"/>
      <c r="T1103" s="141"/>
      <c r="U1103" s="141"/>
      <c r="V1103" s="139"/>
      <c r="W1103" s="139"/>
      <c r="X1103" s="139"/>
      <c r="Y1103" s="139"/>
      <c r="Z1103" s="139"/>
      <c r="AA1103" s="139"/>
      <c r="AB1103" s="139"/>
      <c r="AC1103" s="139"/>
      <c r="AD1103" s="139"/>
      <c r="AE1103" s="139"/>
      <c r="AF1103" s="139"/>
      <c r="AG1103" s="139"/>
      <c r="AH1103" s="139"/>
      <c r="AI1103" s="77"/>
      <c r="AJ1103" s="78"/>
    </row>
    <row r="1104" spans="1:36" ht="15">
      <c r="A1104" s="144"/>
      <c r="B1104" s="79"/>
      <c r="D1104" s="79"/>
      <c r="E1104" s="136"/>
      <c r="F1104" s="81"/>
      <c r="G1104" s="81"/>
      <c r="H1104" s="81"/>
      <c r="I1104" s="81"/>
      <c r="J1104" s="81"/>
      <c r="K1104" s="81"/>
      <c r="L1104" s="81"/>
      <c r="M1104" s="81"/>
      <c r="N1104" s="81"/>
      <c r="O1104" s="137"/>
      <c r="P1104" s="138"/>
      <c r="Q1104" s="138"/>
      <c r="R1104" s="138"/>
      <c r="S1104" s="138"/>
      <c r="T1104" s="141"/>
      <c r="U1104" s="141"/>
      <c r="V1104" s="139"/>
      <c r="W1104" s="139"/>
      <c r="X1104" s="139"/>
      <c r="Y1104" s="139"/>
      <c r="Z1104" s="139"/>
      <c r="AA1104" s="139"/>
      <c r="AB1104" s="139"/>
      <c r="AC1104" s="139"/>
      <c r="AD1104" s="139"/>
      <c r="AE1104" s="139"/>
      <c r="AF1104" s="139"/>
      <c r="AG1104" s="139"/>
      <c r="AH1104" s="139"/>
      <c r="AI1104" s="77"/>
      <c r="AJ1104" s="78"/>
    </row>
    <row r="1105" spans="1:36" ht="15">
      <c r="A1105" s="144"/>
      <c r="B1105" s="79"/>
      <c r="D1105" s="79"/>
      <c r="E1105" s="136"/>
      <c r="F1105" s="81"/>
      <c r="G1105" s="81"/>
      <c r="H1105" s="81"/>
      <c r="I1105" s="81"/>
      <c r="J1105" s="81"/>
      <c r="K1105" s="81"/>
      <c r="L1105" s="81"/>
      <c r="M1105" s="81"/>
      <c r="N1105" s="81"/>
      <c r="O1105" s="137"/>
      <c r="P1105" s="138"/>
      <c r="Q1105" s="138"/>
      <c r="R1105" s="138"/>
      <c r="S1105" s="138"/>
      <c r="T1105" s="141"/>
      <c r="U1105" s="141"/>
      <c r="V1105" s="139"/>
      <c r="W1105" s="139"/>
      <c r="X1105" s="139"/>
      <c r="Y1105" s="139"/>
      <c r="Z1105" s="139"/>
      <c r="AA1105" s="139"/>
      <c r="AB1105" s="139"/>
      <c r="AC1105" s="139"/>
      <c r="AD1105" s="139"/>
      <c r="AE1105" s="139"/>
      <c r="AF1105" s="139"/>
      <c r="AG1105" s="139"/>
      <c r="AH1105" s="139"/>
      <c r="AI1105" s="77"/>
      <c r="AJ1105" s="78"/>
    </row>
    <row r="1106" spans="1:36" ht="13">
      <c r="B1106" s="79"/>
      <c r="D1106" s="79"/>
      <c r="E1106" s="136"/>
      <c r="F1106" s="81"/>
      <c r="G1106" s="81"/>
      <c r="H1106" s="81"/>
      <c r="I1106" s="81"/>
      <c r="J1106" s="81"/>
      <c r="K1106" s="81"/>
      <c r="L1106" s="81"/>
      <c r="M1106" s="81"/>
      <c r="N1106" s="81"/>
      <c r="O1106" s="137"/>
      <c r="P1106" s="138"/>
      <c r="Q1106" s="138"/>
      <c r="R1106" s="138"/>
      <c r="S1106" s="138"/>
      <c r="T1106" s="141"/>
      <c r="U1106" s="141"/>
      <c r="V1106" s="139"/>
      <c r="W1106" s="139"/>
      <c r="X1106" s="139"/>
      <c r="Y1106" s="139"/>
      <c r="Z1106" s="139"/>
      <c r="AA1106" s="139"/>
      <c r="AB1106" s="139"/>
      <c r="AC1106" s="139"/>
      <c r="AD1106" s="139"/>
      <c r="AE1106" s="139"/>
      <c r="AF1106" s="139"/>
      <c r="AG1106" s="139"/>
      <c r="AH1106" s="139"/>
      <c r="AI1106" s="77"/>
      <c r="AJ1106" s="78"/>
    </row>
    <row r="1107" spans="1:36" ht="13">
      <c r="B1107" s="79"/>
      <c r="D1107" s="79"/>
      <c r="E1107" s="136"/>
      <c r="F1107" s="81"/>
      <c r="G1107" s="81"/>
      <c r="H1107" s="81"/>
      <c r="I1107" s="81"/>
      <c r="J1107" s="81"/>
      <c r="K1107" s="81"/>
      <c r="L1107" s="81"/>
      <c r="M1107" s="81"/>
      <c r="N1107" s="81"/>
      <c r="O1107" s="137"/>
      <c r="P1107" s="138"/>
      <c r="Q1107" s="138"/>
      <c r="R1107" s="138"/>
      <c r="S1107" s="138"/>
      <c r="T1107" s="141"/>
      <c r="U1107" s="141"/>
      <c r="V1107" s="139"/>
      <c r="W1107" s="139"/>
      <c r="X1107" s="139"/>
      <c r="Y1107" s="139"/>
      <c r="Z1107" s="139"/>
      <c r="AA1107" s="139"/>
      <c r="AB1107" s="139"/>
      <c r="AC1107" s="139"/>
      <c r="AD1107" s="139"/>
      <c r="AE1107" s="139"/>
      <c r="AF1107" s="139"/>
      <c r="AG1107" s="139"/>
      <c r="AH1107" s="139"/>
      <c r="AI1107" s="77"/>
      <c r="AJ1107" s="78"/>
    </row>
    <row r="1108" spans="1:36" ht="13">
      <c r="B1108" s="79"/>
      <c r="D1108" s="79"/>
      <c r="E1108" s="136"/>
      <c r="F1108" s="81"/>
      <c r="G1108" s="81"/>
      <c r="H1108" s="81"/>
      <c r="I1108" s="81"/>
      <c r="J1108" s="81"/>
      <c r="K1108" s="81"/>
      <c r="L1108" s="81"/>
      <c r="M1108" s="81"/>
      <c r="N1108" s="81"/>
      <c r="O1108" s="137"/>
      <c r="P1108" s="138"/>
      <c r="Q1108" s="138"/>
      <c r="R1108" s="138"/>
      <c r="S1108" s="138"/>
      <c r="T1108" s="141"/>
      <c r="U1108" s="141"/>
      <c r="V1108" s="139"/>
      <c r="W1108" s="139"/>
      <c r="X1108" s="139"/>
      <c r="Y1108" s="139"/>
      <c r="Z1108" s="139"/>
      <c r="AA1108" s="139"/>
      <c r="AB1108" s="139"/>
      <c r="AC1108" s="139"/>
      <c r="AD1108" s="139"/>
      <c r="AE1108" s="139"/>
      <c r="AF1108" s="139"/>
      <c r="AG1108" s="139"/>
      <c r="AH1108" s="139"/>
      <c r="AI1108" s="77"/>
      <c r="AJ1108" s="78"/>
    </row>
    <row r="1109" spans="1:36" ht="13">
      <c r="B1109" s="79"/>
      <c r="D1109" s="79"/>
      <c r="E1109" s="136"/>
      <c r="F1109" s="81"/>
      <c r="G1109" s="81"/>
      <c r="H1109" s="81"/>
      <c r="I1109" s="81"/>
      <c r="J1109" s="81"/>
      <c r="K1109" s="81"/>
      <c r="L1109" s="81"/>
      <c r="M1109" s="81"/>
      <c r="N1109" s="81"/>
      <c r="O1109" s="137"/>
      <c r="P1109" s="138"/>
      <c r="Q1109" s="138"/>
      <c r="R1109" s="138"/>
      <c r="S1109" s="138"/>
      <c r="T1109" s="141"/>
      <c r="U1109" s="141"/>
      <c r="V1109" s="139"/>
      <c r="W1109" s="139"/>
      <c r="X1109" s="139"/>
      <c r="Y1109" s="139"/>
      <c r="Z1109" s="139"/>
      <c r="AA1109" s="139"/>
      <c r="AB1109" s="139"/>
      <c r="AC1109" s="139"/>
      <c r="AD1109" s="139"/>
      <c r="AE1109" s="139"/>
      <c r="AF1109" s="139"/>
      <c r="AG1109" s="139"/>
      <c r="AH1109" s="139"/>
      <c r="AI1109" s="77"/>
      <c r="AJ1109" s="78"/>
    </row>
    <row r="1110" spans="1:36" ht="13">
      <c r="B1110" s="79"/>
      <c r="D1110" s="79"/>
      <c r="E1110" s="136"/>
      <c r="F1110" s="81"/>
      <c r="G1110" s="81"/>
      <c r="H1110" s="81"/>
      <c r="I1110" s="81"/>
      <c r="J1110" s="81"/>
      <c r="K1110" s="81"/>
      <c r="L1110" s="81"/>
      <c r="M1110" s="81"/>
      <c r="N1110" s="81"/>
      <c r="O1110" s="137"/>
      <c r="P1110" s="138"/>
      <c r="Q1110" s="138"/>
      <c r="R1110" s="138"/>
      <c r="S1110" s="138"/>
      <c r="T1110" s="141"/>
      <c r="U1110" s="141"/>
      <c r="V1110" s="139"/>
      <c r="W1110" s="139"/>
      <c r="X1110" s="139"/>
      <c r="Y1110" s="139"/>
      <c r="Z1110" s="139"/>
      <c r="AA1110" s="139"/>
      <c r="AB1110" s="139"/>
      <c r="AC1110" s="139"/>
      <c r="AD1110" s="139"/>
      <c r="AE1110" s="139"/>
      <c r="AF1110" s="139"/>
      <c r="AG1110" s="139"/>
      <c r="AH1110" s="139"/>
      <c r="AI1110" s="77"/>
      <c r="AJ1110" s="78"/>
    </row>
    <row r="1111" spans="1:36" ht="13">
      <c r="B1111" s="79"/>
      <c r="D1111" s="79"/>
      <c r="E1111" s="136"/>
      <c r="F1111" s="81"/>
      <c r="G1111" s="81"/>
      <c r="H1111" s="81"/>
      <c r="I1111" s="81"/>
      <c r="J1111" s="81"/>
      <c r="K1111" s="81"/>
      <c r="L1111" s="81"/>
      <c r="M1111" s="81"/>
      <c r="N1111" s="81"/>
      <c r="O1111" s="137"/>
      <c r="P1111" s="138"/>
      <c r="Q1111" s="138"/>
      <c r="R1111" s="138"/>
      <c r="S1111" s="138"/>
      <c r="T1111" s="141"/>
      <c r="U1111" s="141"/>
      <c r="V1111" s="139"/>
      <c r="W1111" s="139"/>
      <c r="X1111" s="139"/>
      <c r="Y1111" s="139"/>
      <c r="Z1111" s="139"/>
      <c r="AA1111" s="139"/>
      <c r="AB1111" s="139"/>
      <c r="AC1111" s="139"/>
      <c r="AD1111" s="139"/>
      <c r="AE1111" s="139"/>
      <c r="AF1111" s="139"/>
      <c r="AG1111" s="139"/>
      <c r="AH1111" s="139"/>
      <c r="AI1111" s="77"/>
      <c r="AJ1111" s="78"/>
    </row>
    <row r="1112" spans="1:36" ht="13">
      <c r="B1112" s="79"/>
      <c r="D1112" s="79"/>
      <c r="E1112" s="136"/>
      <c r="F1112" s="81"/>
      <c r="G1112" s="81"/>
      <c r="H1112" s="81"/>
      <c r="I1112" s="81"/>
      <c r="J1112" s="81"/>
      <c r="K1112" s="81"/>
      <c r="L1112" s="81"/>
      <c r="M1112" s="81"/>
      <c r="N1112" s="81"/>
      <c r="O1112" s="137"/>
      <c r="P1112" s="138"/>
      <c r="Q1112" s="138"/>
      <c r="R1112" s="138"/>
      <c r="S1112" s="138"/>
      <c r="T1112" s="141"/>
      <c r="U1112" s="141"/>
      <c r="V1112" s="139"/>
      <c r="W1112" s="139"/>
      <c r="X1112" s="139"/>
      <c r="Y1112" s="139"/>
      <c r="Z1112" s="139"/>
      <c r="AA1112" s="139"/>
      <c r="AB1112" s="139"/>
      <c r="AC1112" s="139"/>
      <c r="AD1112" s="139"/>
      <c r="AE1112" s="139"/>
      <c r="AF1112" s="139"/>
      <c r="AG1112" s="139"/>
      <c r="AH1112" s="139"/>
      <c r="AI1112" s="77"/>
      <c r="AJ1112" s="78"/>
    </row>
    <row r="1113" spans="1:36" ht="13">
      <c r="B1113" s="79"/>
      <c r="D1113" s="79"/>
      <c r="E1113" s="136"/>
      <c r="F1113" s="81"/>
      <c r="G1113" s="81"/>
      <c r="H1113" s="81"/>
      <c r="I1113" s="81"/>
      <c r="J1113" s="81"/>
      <c r="K1113" s="81"/>
      <c r="L1113" s="81"/>
      <c r="M1113" s="81"/>
      <c r="N1113" s="81"/>
      <c r="O1113" s="137"/>
      <c r="P1113" s="138"/>
      <c r="Q1113" s="138"/>
      <c r="R1113" s="138"/>
      <c r="S1113" s="138"/>
      <c r="T1113" s="141"/>
      <c r="U1113" s="141"/>
      <c r="V1113" s="139"/>
      <c r="W1113" s="139"/>
      <c r="X1113" s="139"/>
      <c r="Y1113" s="139"/>
      <c r="Z1113" s="139"/>
      <c r="AA1113" s="139"/>
      <c r="AB1113" s="139"/>
      <c r="AC1113" s="139"/>
      <c r="AD1113" s="139"/>
      <c r="AE1113" s="139"/>
      <c r="AF1113" s="139"/>
      <c r="AG1113" s="139"/>
      <c r="AH1113" s="139"/>
      <c r="AI1113" s="77"/>
      <c r="AJ1113" s="78"/>
    </row>
    <row r="1114" spans="1:36" ht="13">
      <c r="B1114" s="79"/>
      <c r="D1114" s="79"/>
      <c r="E1114" s="136"/>
      <c r="F1114" s="81"/>
      <c r="G1114" s="81"/>
      <c r="H1114" s="81"/>
      <c r="I1114" s="81"/>
      <c r="J1114" s="81"/>
      <c r="K1114" s="81"/>
      <c r="L1114" s="81"/>
      <c r="M1114" s="81"/>
      <c r="N1114" s="81"/>
      <c r="O1114" s="137"/>
      <c r="P1114" s="138"/>
      <c r="Q1114" s="138"/>
      <c r="R1114" s="138"/>
      <c r="S1114" s="138"/>
      <c r="T1114" s="141"/>
      <c r="U1114" s="141"/>
      <c r="V1114" s="139"/>
      <c r="W1114" s="139"/>
      <c r="X1114" s="139"/>
      <c r="Y1114" s="139"/>
      <c r="Z1114" s="139"/>
      <c r="AA1114" s="139"/>
      <c r="AB1114" s="139"/>
      <c r="AC1114" s="139"/>
      <c r="AD1114" s="139"/>
      <c r="AE1114" s="139"/>
      <c r="AF1114" s="139"/>
      <c r="AG1114" s="139"/>
      <c r="AH1114" s="139"/>
      <c r="AI1114" s="77"/>
      <c r="AJ1114" s="78"/>
    </row>
    <row r="1115" spans="1:36" ht="13">
      <c r="B1115" s="79"/>
      <c r="D1115" s="79"/>
      <c r="E1115" s="136"/>
      <c r="F1115" s="81"/>
      <c r="G1115" s="81"/>
      <c r="H1115" s="81"/>
      <c r="I1115" s="81"/>
      <c r="J1115" s="81"/>
      <c r="K1115" s="81"/>
      <c r="L1115" s="81"/>
      <c r="M1115" s="81"/>
      <c r="N1115" s="81"/>
      <c r="O1115" s="137"/>
      <c r="P1115" s="138"/>
      <c r="Q1115" s="138"/>
      <c r="R1115" s="138"/>
      <c r="S1115" s="138"/>
      <c r="T1115" s="141"/>
      <c r="U1115" s="141"/>
      <c r="V1115" s="139"/>
      <c r="W1115" s="139"/>
      <c r="X1115" s="139"/>
      <c r="Y1115" s="139"/>
      <c r="Z1115" s="139"/>
      <c r="AA1115" s="139"/>
      <c r="AB1115" s="139"/>
      <c r="AC1115" s="139"/>
      <c r="AD1115" s="139"/>
      <c r="AE1115" s="139"/>
      <c r="AF1115" s="139"/>
      <c r="AG1115" s="139"/>
      <c r="AH1115" s="139"/>
      <c r="AI1115" s="77"/>
      <c r="AJ1115" s="78"/>
    </row>
    <row r="1116" spans="1:36" ht="13">
      <c r="B1116" s="79"/>
      <c r="D1116" s="79"/>
      <c r="E1116" s="136"/>
      <c r="F1116" s="81"/>
      <c r="G1116" s="81"/>
      <c r="H1116" s="81"/>
      <c r="I1116" s="81"/>
      <c r="J1116" s="81"/>
      <c r="K1116" s="81"/>
      <c r="L1116" s="81"/>
      <c r="M1116" s="81"/>
      <c r="N1116" s="81"/>
      <c r="O1116" s="137"/>
      <c r="P1116" s="138"/>
      <c r="Q1116" s="138"/>
      <c r="R1116" s="138"/>
      <c r="S1116" s="138"/>
      <c r="T1116" s="141"/>
      <c r="U1116" s="141"/>
      <c r="V1116" s="139"/>
      <c r="W1116" s="139"/>
      <c r="X1116" s="139"/>
      <c r="Y1116" s="139"/>
      <c r="Z1116" s="139"/>
      <c r="AA1116" s="139"/>
      <c r="AB1116" s="139"/>
      <c r="AC1116" s="139"/>
      <c r="AD1116" s="139"/>
      <c r="AE1116" s="139"/>
      <c r="AF1116" s="139"/>
      <c r="AG1116" s="139"/>
      <c r="AH1116" s="139"/>
      <c r="AI1116" s="77"/>
      <c r="AJ1116" s="78"/>
    </row>
    <row r="1117" spans="1:36" ht="13">
      <c r="B1117" s="79"/>
      <c r="D1117" s="79"/>
      <c r="E1117" s="136"/>
      <c r="F1117" s="81"/>
      <c r="G1117" s="81"/>
      <c r="H1117" s="81"/>
      <c r="I1117" s="81"/>
      <c r="J1117" s="81"/>
      <c r="K1117" s="81"/>
      <c r="L1117" s="81"/>
      <c r="M1117" s="81"/>
      <c r="N1117" s="81"/>
      <c r="O1117" s="137"/>
      <c r="P1117" s="138"/>
      <c r="Q1117" s="138"/>
      <c r="R1117" s="138"/>
      <c r="S1117" s="138"/>
      <c r="T1117" s="141"/>
      <c r="U1117" s="141"/>
      <c r="V1117" s="139"/>
      <c r="W1117" s="139"/>
      <c r="X1117" s="139"/>
      <c r="Y1117" s="139"/>
      <c r="Z1117" s="139"/>
      <c r="AA1117" s="139"/>
      <c r="AB1117" s="139"/>
      <c r="AC1117" s="139"/>
      <c r="AD1117" s="139"/>
      <c r="AE1117" s="139"/>
      <c r="AF1117" s="139"/>
      <c r="AG1117" s="139"/>
      <c r="AH1117" s="139"/>
      <c r="AI1117" s="77"/>
      <c r="AJ1117" s="78"/>
    </row>
    <row r="1118" spans="1:36" ht="13">
      <c r="B1118" s="79"/>
      <c r="D1118" s="79"/>
      <c r="E1118" s="136"/>
      <c r="F1118" s="81"/>
      <c r="G1118" s="81"/>
      <c r="H1118" s="81"/>
      <c r="I1118" s="81"/>
      <c r="J1118" s="81"/>
      <c r="K1118" s="81"/>
      <c r="L1118" s="81"/>
      <c r="M1118" s="81"/>
      <c r="N1118" s="81"/>
      <c r="O1118" s="137"/>
      <c r="P1118" s="138"/>
      <c r="Q1118" s="138"/>
      <c r="R1118" s="138"/>
      <c r="S1118" s="138"/>
      <c r="T1118" s="141"/>
      <c r="U1118" s="141"/>
      <c r="V1118" s="139"/>
      <c r="W1118" s="139"/>
      <c r="X1118" s="139"/>
      <c r="Y1118" s="139"/>
      <c r="Z1118" s="139"/>
      <c r="AA1118" s="139"/>
      <c r="AB1118" s="139"/>
      <c r="AC1118" s="139"/>
      <c r="AD1118" s="139"/>
      <c r="AE1118" s="139"/>
      <c r="AF1118" s="139"/>
      <c r="AG1118" s="139"/>
      <c r="AH1118" s="139"/>
      <c r="AI1118" s="77"/>
      <c r="AJ1118" s="78"/>
    </row>
    <row r="1119" spans="1:36" ht="13">
      <c r="B1119" s="79"/>
      <c r="D1119" s="79"/>
      <c r="E1119" s="136"/>
      <c r="F1119" s="81"/>
      <c r="G1119" s="81"/>
      <c r="H1119" s="81"/>
      <c r="I1119" s="81"/>
      <c r="J1119" s="81"/>
      <c r="K1119" s="81"/>
      <c r="L1119" s="81"/>
      <c r="M1119" s="81"/>
      <c r="N1119" s="81"/>
      <c r="O1119" s="137"/>
      <c r="P1119" s="138"/>
      <c r="Q1119" s="138"/>
      <c r="R1119" s="138"/>
      <c r="S1119" s="138"/>
      <c r="T1119" s="141"/>
      <c r="U1119" s="141"/>
      <c r="V1119" s="139"/>
      <c r="W1119" s="139"/>
      <c r="X1119" s="139"/>
      <c r="Y1119" s="139"/>
      <c r="Z1119" s="139"/>
      <c r="AA1119" s="139"/>
      <c r="AB1119" s="139"/>
      <c r="AC1119" s="139"/>
      <c r="AD1119" s="139"/>
      <c r="AE1119" s="139"/>
      <c r="AF1119" s="139"/>
      <c r="AG1119" s="139"/>
      <c r="AH1119" s="139"/>
      <c r="AI1119" s="77"/>
      <c r="AJ1119" s="78"/>
    </row>
    <row r="1120" spans="1:36" ht="13">
      <c r="B1120" s="79"/>
      <c r="D1120" s="79"/>
      <c r="E1120" s="136"/>
      <c r="F1120" s="81"/>
      <c r="G1120" s="81"/>
      <c r="H1120" s="81"/>
      <c r="I1120" s="81"/>
      <c r="J1120" s="81"/>
      <c r="K1120" s="81"/>
      <c r="L1120" s="81"/>
      <c r="M1120" s="81"/>
      <c r="N1120" s="81"/>
      <c r="O1120" s="137"/>
      <c r="P1120" s="138"/>
      <c r="Q1120" s="138"/>
      <c r="R1120" s="138"/>
      <c r="S1120" s="138"/>
      <c r="T1120" s="141"/>
      <c r="U1120" s="141"/>
      <c r="V1120" s="139"/>
      <c r="W1120" s="139"/>
      <c r="X1120" s="139"/>
      <c r="Y1120" s="139"/>
      <c r="Z1120" s="139"/>
      <c r="AA1120" s="139"/>
      <c r="AB1120" s="139"/>
      <c r="AC1120" s="139"/>
      <c r="AD1120" s="139"/>
      <c r="AE1120" s="139"/>
      <c r="AF1120" s="139"/>
      <c r="AG1120" s="139"/>
      <c r="AH1120" s="139"/>
      <c r="AI1120" s="77"/>
      <c r="AJ1120" s="78"/>
    </row>
    <row r="1121" spans="2:36" ht="13">
      <c r="B1121" s="79"/>
      <c r="D1121" s="79"/>
      <c r="E1121" s="136"/>
      <c r="F1121" s="81"/>
      <c r="G1121" s="81"/>
      <c r="H1121" s="81"/>
      <c r="I1121" s="81"/>
      <c r="J1121" s="81"/>
      <c r="K1121" s="81"/>
      <c r="L1121" s="81"/>
      <c r="M1121" s="81"/>
      <c r="N1121" s="81"/>
      <c r="O1121" s="137"/>
      <c r="P1121" s="138"/>
      <c r="Q1121" s="138"/>
      <c r="R1121" s="138"/>
      <c r="S1121" s="138"/>
      <c r="T1121" s="141"/>
      <c r="U1121" s="141"/>
      <c r="V1121" s="139"/>
      <c r="W1121" s="139"/>
      <c r="X1121" s="139"/>
      <c r="Y1121" s="139"/>
      <c r="Z1121" s="139"/>
      <c r="AA1121" s="139"/>
      <c r="AB1121" s="139"/>
      <c r="AC1121" s="139"/>
      <c r="AD1121" s="139"/>
      <c r="AE1121" s="139"/>
      <c r="AF1121" s="139"/>
      <c r="AG1121" s="139"/>
      <c r="AH1121" s="139"/>
      <c r="AI1121" s="77"/>
      <c r="AJ1121" s="78"/>
    </row>
    <row r="1122" spans="2:36" ht="13">
      <c r="B1122" s="79"/>
      <c r="D1122" s="79"/>
      <c r="E1122" s="136"/>
      <c r="F1122" s="81"/>
      <c r="G1122" s="81"/>
      <c r="H1122" s="81"/>
      <c r="I1122" s="81"/>
      <c r="J1122" s="81"/>
      <c r="K1122" s="81"/>
      <c r="L1122" s="81"/>
      <c r="M1122" s="81"/>
      <c r="N1122" s="81"/>
      <c r="O1122" s="137"/>
      <c r="P1122" s="138"/>
      <c r="Q1122" s="138"/>
      <c r="R1122" s="138"/>
      <c r="S1122" s="138"/>
      <c r="T1122" s="141"/>
      <c r="U1122" s="141"/>
      <c r="V1122" s="139"/>
      <c r="W1122" s="139"/>
      <c r="X1122" s="139"/>
      <c r="Y1122" s="139"/>
      <c r="Z1122" s="139"/>
      <c r="AA1122" s="139"/>
      <c r="AB1122" s="139"/>
      <c r="AC1122" s="139"/>
      <c r="AD1122" s="139"/>
      <c r="AE1122" s="139"/>
      <c r="AF1122" s="139"/>
      <c r="AG1122" s="139"/>
      <c r="AH1122" s="139"/>
      <c r="AI1122" s="77"/>
      <c r="AJ1122" s="78"/>
    </row>
    <row r="1123" spans="2:36" ht="13">
      <c r="B1123" s="79"/>
      <c r="D1123" s="79"/>
      <c r="E1123" s="136"/>
      <c r="F1123" s="81"/>
      <c r="G1123" s="81"/>
      <c r="H1123" s="81"/>
      <c r="I1123" s="81"/>
      <c r="J1123" s="81"/>
      <c r="K1123" s="81"/>
      <c r="L1123" s="81"/>
      <c r="M1123" s="81"/>
      <c r="N1123" s="81"/>
      <c r="O1123" s="137"/>
      <c r="P1123" s="138"/>
      <c r="Q1123" s="138"/>
      <c r="R1123" s="138"/>
      <c r="S1123" s="138"/>
      <c r="T1123" s="141"/>
      <c r="U1123" s="141"/>
      <c r="V1123" s="139"/>
      <c r="W1123" s="139"/>
      <c r="X1123" s="139"/>
      <c r="Y1123" s="139"/>
      <c r="Z1123" s="139"/>
      <c r="AA1123" s="139"/>
      <c r="AB1123" s="139"/>
      <c r="AC1123" s="139"/>
      <c r="AD1123" s="139"/>
      <c r="AE1123" s="139"/>
      <c r="AF1123" s="139"/>
      <c r="AG1123" s="139"/>
      <c r="AH1123" s="139"/>
      <c r="AI1123" s="77"/>
      <c r="AJ1123" s="78"/>
    </row>
    <row r="1124" spans="2:36" ht="13">
      <c r="B1124" s="79"/>
      <c r="D1124" s="79"/>
      <c r="E1124" s="136"/>
      <c r="F1124" s="81"/>
      <c r="G1124" s="81"/>
      <c r="H1124" s="81"/>
      <c r="I1124" s="81"/>
      <c r="J1124" s="81"/>
      <c r="K1124" s="81"/>
      <c r="L1124" s="81"/>
      <c r="M1124" s="81"/>
      <c r="N1124" s="81"/>
      <c r="O1124" s="137"/>
      <c r="P1124" s="138"/>
      <c r="Q1124" s="138"/>
      <c r="R1124" s="138"/>
      <c r="S1124" s="138"/>
      <c r="T1124" s="141"/>
      <c r="U1124" s="141"/>
      <c r="V1124" s="139"/>
      <c r="W1124" s="139"/>
      <c r="X1124" s="139"/>
      <c r="Y1124" s="139"/>
      <c r="Z1124" s="139"/>
      <c r="AA1124" s="139"/>
      <c r="AB1124" s="139"/>
      <c r="AC1124" s="139"/>
      <c r="AD1124" s="139"/>
      <c r="AE1124" s="139"/>
      <c r="AF1124" s="139"/>
      <c r="AG1124" s="139"/>
      <c r="AH1124" s="139"/>
      <c r="AI1124" s="77"/>
      <c r="AJ1124" s="78"/>
    </row>
    <row r="1125" spans="2:36" ht="13">
      <c r="B1125" s="79"/>
      <c r="D1125" s="79"/>
      <c r="E1125" s="136"/>
      <c r="F1125" s="81"/>
      <c r="G1125" s="81"/>
      <c r="H1125" s="81"/>
      <c r="I1125" s="81"/>
      <c r="J1125" s="81"/>
      <c r="K1125" s="81"/>
      <c r="L1125" s="81"/>
      <c r="M1125" s="81"/>
      <c r="N1125" s="81"/>
      <c r="O1125" s="137"/>
      <c r="P1125" s="138"/>
      <c r="Q1125" s="138"/>
      <c r="R1125" s="138"/>
      <c r="S1125" s="138"/>
      <c r="T1125" s="141"/>
      <c r="U1125" s="141"/>
      <c r="V1125" s="139"/>
      <c r="W1125" s="139"/>
      <c r="X1125" s="139"/>
      <c r="Y1125" s="139"/>
      <c r="Z1125" s="139"/>
      <c r="AA1125" s="139"/>
      <c r="AB1125" s="139"/>
      <c r="AC1125" s="139"/>
      <c r="AD1125" s="139"/>
      <c r="AE1125" s="139"/>
      <c r="AF1125" s="139"/>
      <c r="AG1125" s="139"/>
      <c r="AH1125" s="139"/>
      <c r="AI1125" s="77"/>
      <c r="AJ1125" s="78"/>
    </row>
    <row r="1126" spans="2:36" ht="13">
      <c r="B1126" s="79"/>
      <c r="D1126" s="79"/>
      <c r="E1126" s="136"/>
      <c r="F1126" s="81"/>
      <c r="G1126" s="81"/>
      <c r="H1126" s="81"/>
      <c r="I1126" s="81"/>
      <c r="J1126" s="81"/>
      <c r="K1126" s="81"/>
      <c r="L1126" s="81"/>
      <c r="M1126" s="81"/>
      <c r="N1126" s="81"/>
      <c r="O1126" s="137"/>
      <c r="P1126" s="138"/>
      <c r="Q1126" s="138"/>
      <c r="R1126" s="138"/>
      <c r="S1126" s="138"/>
      <c r="T1126" s="141"/>
      <c r="U1126" s="141"/>
      <c r="V1126" s="139"/>
      <c r="W1126" s="139"/>
      <c r="X1126" s="139"/>
      <c r="Y1126" s="139"/>
      <c r="Z1126" s="139"/>
      <c r="AA1126" s="139"/>
      <c r="AB1126" s="139"/>
      <c r="AC1126" s="139"/>
      <c r="AD1126" s="139"/>
      <c r="AE1126" s="139"/>
      <c r="AF1126" s="139"/>
      <c r="AG1126" s="139"/>
      <c r="AH1126" s="139"/>
      <c r="AI1126" s="77"/>
      <c r="AJ1126" s="78"/>
    </row>
    <row r="1127" spans="2:36" ht="13">
      <c r="B1127" s="79"/>
      <c r="D1127" s="79"/>
      <c r="E1127" s="136"/>
      <c r="F1127" s="81"/>
      <c r="G1127" s="81"/>
      <c r="H1127" s="81"/>
      <c r="I1127" s="81"/>
      <c r="J1127" s="81"/>
      <c r="K1127" s="81"/>
      <c r="L1127" s="81"/>
      <c r="M1127" s="81"/>
      <c r="N1127" s="81"/>
      <c r="O1127" s="137"/>
      <c r="P1127" s="138"/>
      <c r="Q1127" s="138"/>
      <c r="R1127" s="138"/>
      <c r="S1127" s="138"/>
      <c r="T1127" s="141"/>
      <c r="U1127" s="141"/>
      <c r="V1127" s="139"/>
      <c r="W1127" s="139"/>
      <c r="X1127" s="139"/>
      <c r="Y1127" s="139"/>
      <c r="Z1127" s="139"/>
      <c r="AA1127" s="139"/>
      <c r="AB1127" s="139"/>
      <c r="AC1127" s="139"/>
      <c r="AD1127" s="139"/>
      <c r="AE1127" s="139"/>
      <c r="AF1127" s="139"/>
      <c r="AG1127" s="139"/>
      <c r="AH1127" s="139"/>
      <c r="AI1127" s="77"/>
      <c r="AJ1127" s="78"/>
    </row>
    <row r="1128" spans="2:36" ht="13">
      <c r="B1128" s="79"/>
      <c r="D1128" s="79"/>
      <c r="E1128" s="136"/>
      <c r="F1128" s="81"/>
      <c r="G1128" s="81"/>
      <c r="H1128" s="81"/>
      <c r="I1128" s="81"/>
      <c r="J1128" s="81"/>
      <c r="K1128" s="81"/>
      <c r="L1128" s="81"/>
      <c r="M1128" s="81"/>
      <c r="N1128" s="81"/>
      <c r="O1128" s="137"/>
      <c r="P1128" s="138"/>
      <c r="Q1128" s="138"/>
      <c r="R1128" s="138"/>
      <c r="S1128" s="138"/>
      <c r="T1128" s="141"/>
      <c r="U1128" s="141"/>
      <c r="V1128" s="139"/>
      <c r="W1128" s="139"/>
      <c r="X1128" s="139"/>
      <c r="Y1128" s="139"/>
      <c r="Z1128" s="139"/>
      <c r="AA1128" s="139"/>
      <c r="AB1128" s="139"/>
      <c r="AC1128" s="139"/>
      <c r="AD1128" s="139"/>
      <c r="AE1128" s="139"/>
      <c r="AF1128" s="139"/>
      <c r="AG1128" s="139"/>
      <c r="AH1128" s="139"/>
      <c r="AI1128" s="77"/>
      <c r="AJ1128" s="78"/>
    </row>
    <row r="1129" spans="2:36" ht="13">
      <c r="B1129" s="79"/>
      <c r="D1129" s="79"/>
      <c r="E1129" s="136"/>
      <c r="F1129" s="81"/>
      <c r="G1129" s="81"/>
      <c r="H1129" s="81"/>
      <c r="I1129" s="81"/>
      <c r="J1129" s="81"/>
      <c r="K1129" s="81"/>
      <c r="L1129" s="81"/>
      <c r="M1129" s="81"/>
      <c r="N1129" s="81"/>
      <c r="O1129" s="137"/>
      <c r="P1129" s="138"/>
      <c r="Q1129" s="138"/>
      <c r="R1129" s="138"/>
      <c r="S1129" s="138"/>
      <c r="T1129" s="141"/>
      <c r="U1129" s="141"/>
      <c r="V1129" s="139"/>
      <c r="W1129" s="139"/>
      <c r="X1129" s="139"/>
      <c r="Y1129" s="139"/>
      <c r="Z1129" s="139"/>
      <c r="AA1129" s="139"/>
      <c r="AB1129" s="139"/>
      <c r="AC1129" s="139"/>
      <c r="AD1129" s="139"/>
      <c r="AE1129" s="139"/>
      <c r="AF1129" s="139"/>
      <c r="AG1129" s="139"/>
      <c r="AH1129" s="139"/>
      <c r="AI1129" s="77"/>
      <c r="AJ1129" s="78"/>
    </row>
    <row r="1130" spans="2:36" ht="13">
      <c r="B1130" s="79"/>
      <c r="D1130" s="79"/>
      <c r="E1130" s="136"/>
      <c r="F1130" s="81"/>
      <c r="G1130" s="81"/>
      <c r="H1130" s="81"/>
      <c r="I1130" s="81"/>
      <c r="J1130" s="81"/>
      <c r="K1130" s="81"/>
      <c r="L1130" s="81"/>
      <c r="M1130" s="81"/>
      <c r="N1130" s="81"/>
      <c r="O1130" s="137"/>
      <c r="P1130" s="138"/>
      <c r="Q1130" s="138"/>
      <c r="R1130" s="138"/>
      <c r="S1130" s="138"/>
      <c r="T1130" s="141"/>
      <c r="U1130" s="141"/>
      <c r="V1130" s="139"/>
      <c r="W1130" s="139"/>
      <c r="X1130" s="139"/>
      <c r="Y1130" s="139"/>
      <c r="Z1130" s="139"/>
      <c r="AA1130" s="139"/>
      <c r="AB1130" s="139"/>
      <c r="AC1130" s="139"/>
      <c r="AD1130" s="139"/>
      <c r="AE1130" s="139"/>
      <c r="AF1130" s="139"/>
      <c r="AG1130" s="139"/>
      <c r="AH1130" s="139"/>
      <c r="AI1130" s="77"/>
      <c r="AJ1130" s="78"/>
    </row>
    <row r="1131" spans="2:36" ht="13">
      <c r="B1131" s="79"/>
      <c r="D1131" s="79"/>
      <c r="E1131" s="136"/>
      <c r="F1131" s="81"/>
      <c r="G1131" s="81"/>
      <c r="H1131" s="81"/>
      <c r="I1131" s="81"/>
      <c r="J1131" s="81"/>
      <c r="K1131" s="81"/>
      <c r="L1131" s="81"/>
      <c r="M1131" s="81"/>
      <c r="N1131" s="81"/>
      <c r="O1131" s="137"/>
      <c r="P1131" s="138"/>
      <c r="Q1131" s="138"/>
      <c r="R1131" s="138"/>
      <c r="S1131" s="138"/>
      <c r="T1131" s="141"/>
      <c r="U1131" s="141"/>
      <c r="V1131" s="139"/>
      <c r="W1131" s="139"/>
      <c r="X1131" s="139"/>
      <c r="Y1131" s="139"/>
      <c r="Z1131" s="139"/>
      <c r="AA1131" s="139"/>
      <c r="AB1131" s="139"/>
      <c r="AC1131" s="139"/>
      <c r="AD1131" s="139"/>
      <c r="AE1131" s="139"/>
      <c r="AF1131" s="139"/>
      <c r="AG1131" s="139"/>
      <c r="AH1131" s="139"/>
      <c r="AI1131" s="77"/>
      <c r="AJ1131" s="78"/>
    </row>
    <row r="1132" spans="2:36" ht="13">
      <c r="B1132" s="79"/>
      <c r="D1132" s="79"/>
      <c r="E1132" s="136"/>
      <c r="F1132" s="81"/>
      <c r="G1132" s="81"/>
      <c r="H1132" s="81"/>
      <c r="I1132" s="81"/>
      <c r="J1132" s="81"/>
      <c r="K1132" s="81"/>
      <c r="L1132" s="81"/>
      <c r="M1132" s="81"/>
      <c r="N1132" s="81"/>
      <c r="O1132" s="137"/>
      <c r="P1132" s="138"/>
      <c r="Q1132" s="138"/>
      <c r="R1132" s="138"/>
      <c r="S1132" s="138"/>
      <c r="T1132" s="141"/>
      <c r="U1132" s="141"/>
      <c r="V1132" s="139"/>
      <c r="W1132" s="139"/>
      <c r="X1132" s="139"/>
      <c r="Y1132" s="139"/>
      <c r="Z1132" s="139"/>
      <c r="AA1132" s="139"/>
      <c r="AB1132" s="139"/>
      <c r="AC1132" s="139"/>
      <c r="AD1132" s="139"/>
      <c r="AE1132" s="139"/>
      <c r="AF1132" s="139"/>
      <c r="AG1132" s="139"/>
      <c r="AH1132" s="139"/>
      <c r="AI1132" s="77"/>
      <c r="AJ1132" s="78"/>
    </row>
    <row r="1133" spans="2:36" ht="13">
      <c r="B1133" s="79"/>
      <c r="D1133" s="79"/>
      <c r="E1133" s="136"/>
      <c r="F1133" s="81"/>
      <c r="G1133" s="81"/>
      <c r="H1133" s="81"/>
      <c r="I1133" s="81"/>
      <c r="J1133" s="81"/>
      <c r="K1133" s="81"/>
      <c r="L1133" s="81"/>
      <c r="M1133" s="81"/>
      <c r="N1133" s="81"/>
      <c r="O1133" s="137"/>
      <c r="P1133" s="138"/>
      <c r="Q1133" s="138"/>
      <c r="R1133" s="138"/>
      <c r="S1133" s="138"/>
      <c r="T1133" s="141"/>
      <c r="U1133" s="141"/>
      <c r="V1133" s="139"/>
      <c r="W1133" s="139"/>
      <c r="X1133" s="139"/>
      <c r="Y1133" s="139"/>
      <c r="Z1133" s="139"/>
      <c r="AA1133" s="139"/>
      <c r="AB1133" s="139"/>
      <c r="AC1133" s="139"/>
      <c r="AD1133" s="139"/>
      <c r="AE1133" s="139"/>
      <c r="AF1133" s="139"/>
      <c r="AG1133" s="139"/>
      <c r="AH1133" s="139"/>
      <c r="AI1133" s="77"/>
      <c r="AJ1133" s="78"/>
    </row>
    <row r="1134" spans="2:36" ht="13">
      <c r="B1134" s="79"/>
      <c r="D1134" s="79"/>
      <c r="E1134" s="136"/>
      <c r="F1134" s="81"/>
      <c r="G1134" s="81"/>
      <c r="H1134" s="81"/>
      <c r="I1134" s="81"/>
      <c r="J1134" s="81"/>
      <c r="K1134" s="81"/>
      <c r="L1134" s="81"/>
      <c r="M1134" s="81"/>
      <c r="N1134" s="81"/>
      <c r="O1134" s="137"/>
      <c r="P1134" s="138"/>
      <c r="Q1134" s="138"/>
      <c r="R1134" s="138"/>
      <c r="S1134" s="138"/>
      <c r="T1134" s="141"/>
      <c r="U1134" s="141"/>
      <c r="V1134" s="139"/>
      <c r="W1134" s="139"/>
      <c r="X1134" s="139"/>
      <c r="Y1134" s="139"/>
      <c r="Z1134" s="139"/>
      <c r="AA1134" s="139"/>
      <c r="AB1134" s="139"/>
      <c r="AC1134" s="139"/>
      <c r="AD1134" s="139"/>
      <c r="AE1134" s="139"/>
      <c r="AF1134" s="139"/>
      <c r="AG1134" s="139"/>
      <c r="AH1134" s="139"/>
      <c r="AI1134" s="77"/>
      <c r="AJ1134" s="78"/>
    </row>
    <row r="1135" spans="2:36" ht="13">
      <c r="B1135" s="79"/>
      <c r="D1135" s="79"/>
      <c r="E1135" s="136"/>
      <c r="F1135" s="81"/>
      <c r="G1135" s="81"/>
      <c r="H1135" s="81"/>
      <c r="I1135" s="81"/>
      <c r="J1135" s="81"/>
      <c r="K1135" s="81"/>
      <c r="L1135" s="81"/>
      <c r="M1135" s="81"/>
      <c r="N1135" s="81"/>
      <c r="O1135" s="137"/>
      <c r="P1135" s="138"/>
      <c r="Q1135" s="138"/>
      <c r="R1135" s="138"/>
      <c r="S1135" s="138"/>
      <c r="T1135" s="141"/>
      <c r="U1135" s="141"/>
      <c r="V1135" s="139"/>
      <c r="W1135" s="139"/>
      <c r="X1135" s="139"/>
      <c r="Y1135" s="139"/>
      <c r="Z1135" s="139"/>
      <c r="AA1135" s="139"/>
      <c r="AB1135" s="139"/>
      <c r="AC1135" s="139"/>
      <c r="AD1135" s="139"/>
      <c r="AE1135" s="139"/>
      <c r="AF1135" s="139"/>
      <c r="AG1135" s="139"/>
      <c r="AH1135" s="139"/>
      <c r="AI1135" s="77"/>
      <c r="AJ1135" s="78"/>
    </row>
    <row r="1136" spans="2:36" ht="13">
      <c r="B1136" s="79"/>
      <c r="D1136" s="79"/>
      <c r="E1136" s="136"/>
      <c r="F1136" s="81"/>
      <c r="G1136" s="81"/>
      <c r="H1136" s="81"/>
      <c r="I1136" s="81"/>
      <c r="J1136" s="81"/>
      <c r="K1136" s="81"/>
      <c r="L1136" s="81"/>
      <c r="M1136" s="81"/>
      <c r="N1136" s="81"/>
      <c r="O1136" s="137"/>
      <c r="P1136" s="138"/>
      <c r="Q1136" s="138"/>
      <c r="R1136" s="138"/>
      <c r="S1136" s="138"/>
      <c r="T1136" s="141"/>
      <c r="U1136" s="141"/>
      <c r="V1136" s="139"/>
      <c r="W1136" s="139"/>
      <c r="X1136" s="139"/>
      <c r="Y1136" s="139"/>
      <c r="Z1136" s="139"/>
      <c r="AA1136" s="139"/>
      <c r="AB1136" s="139"/>
      <c r="AC1136" s="139"/>
      <c r="AD1136" s="139"/>
      <c r="AE1136" s="139"/>
      <c r="AF1136" s="139"/>
      <c r="AG1136" s="139"/>
      <c r="AH1136" s="139"/>
      <c r="AI1136" s="77"/>
      <c r="AJ1136" s="78"/>
    </row>
    <row r="1137" spans="2:36" ht="13">
      <c r="B1137" s="79"/>
      <c r="D1137" s="79"/>
      <c r="E1137" s="136"/>
      <c r="F1137" s="81"/>
      <c r="G1137" s="81"/>
      <c r="H1137" s="81"/>
      <c r="I1137" s="81"/>
      <c r="J1137" s="81"/>
      <c r="K1137" s="81"/>
      <c r="L1137" s="81"/>
      <c r="M1137" s="81"/>
      <c r="N1137" s="81"/>
      <c r="O1137" s="137"/>
      <c r="P1137" s="138"/>
      <c r="Q1137" s="138"/>
      <c r="R1137" s="138"/>
      <c r="S1137" s="138"/>
      <c r="T1137" s="141"/>
      <c r="U1137" s="141"/>
      <c r="V1137" s="139"/>
      <c r="W1137" s="139"/>
      <c r="X1137" s="139"/>
      <c r="Y1137" s="139"/>
      <c r="Z1137" s="139"/>
      <c r="AA1137" s="139"/>
      <c r="AB1137" s="139"/>
      <c r="AC1137" s="139"/>
      <c r="AD1137" s="139"/>
      <c r="AE1137" s="139"/>
      <c r="AF1137" s="139"/>
      <c r="AG1137" s="139"/>
      <c r="AH1137" s="139"/>
      <c r="AI1137" s="77"/>
      <c r="AJ1137" s="78"/>
    </row>
    <row r="1138" spans="2:36" ht="13">
      <c r="B1138" s="79"/>
      <c r="D1138" s="79"/>
      <c r="E1138" s="136"/>
      <c r="F1138" s="81"/>
      <c r="G1138" s="81"/>
      <c r="H1138" s="81"/>
      <c r="I1138" s="81"/>
      <c r="J1138" s="81"/>
      <c r="K1138" s="81"/>
      <c r="L1138" s="81"/>
      <c r="M1138" s="81"/>
      <c r="N1138" s="81"/>
      <c r="O1138" s="137"/>
      <c r="P1138" s="138"/>
      <c r="Q1138" s="138"/>
      <c r="R1138" s="138"/>
      <c r="S1138" s="138"/>
      <c r="T1138" s="141"/>
      <c r="U1138" s="141"/>
      <c r="V1138" s="139"/>
      <c r="W1138" s="139"/>
      <c r="X1138" s="139"/>
      <c r="Y1138" s="139"/>
      <c r="Z1138" s="139"/>
      <c r="AA1138" s="139"/>
      <c r="AB1138" s="139"/>
      <c r="AC1138" s="139"/>
      <c r="AD1138" s="139"/>
      <c r="AE1138" s="139"/>
      <c r="AF1138" s="139"/>
      <c r="AG1138" s="139"/>
      <c r="AH1138" s="139"/>
      <c r="AI1138" s="77"/>
      <c r="AJ1138" s="78"/>
    </row>
    <row r="1139" spans="2:36" ht="13">
      <c r="B1139" s="79"/>
      <c r="D1139" s="79"/>
      <c r="E1139" s="136"/>
      <c r="F1139" s="81"/>
      <c r="G1139" s="81"/>
      <c r="H1139" s="81"/>
      <c r="I1139" s="81"/>
      <c r="J1139" s="81"/>
      <c r="K1139" s="81"/>
      <c r="L1139" s="81"/>
      <c r="M1139" s="81"/>
      <c r="N1139" s="81"/>
      <c r="O1139" s="137"/>
      <c r="P1139" s="138"/>
      <c r="Q1139" s="138"/>
      <c r="R1139" s="138"/>
      <c r="S1139" s="138"/>
      <c r="T1139" s="141"/>
      <c r="U1139" s="141"/>
      <c r="V1139" s="139"/>
      <c r="W1139" s="139"/>
      <c r="X1139" s="139"/>
      <c r="Y1139" s="139"/>
      <c r="Z1139" s="139"/>
      <c r="AA1139" s="139"/>
      <c r="AB1139" s="139"/>
      <c r="AC1139" s="139"/>
      <c r="AD1139" s="139"/>
      <c r="AE1139" s="139"/>
      <c r="AF1139" s="139"/>
      <c r="AG1139" s="139"/>
      <c r="AH1139" s="139"/>
      <c r="AI1139" s="77"/>
      <c r="AJ1139" s="78"/>
    </row>
    <row r="1140" spans="2:36" ht="13">
      <c r="B1140" s="79"/>
      <c r="D1140" s="79"/>
      <c r="E1140" s="136"/>
      <c r="F1140" s="81"/>
      <c r="G1140" s="81"/>
      <c r="H1140" s="81"/>
      <c r="I1140" s="81"/>
      <c r="J1140" s="81"/>
      <c r="K1140" s="81"/>
      <c r="L1140" s="81"/>
      <c r="M1140" s="81"/>
      <c r="N1140" s="81"/>
      <c r="O1140" s="137"/>
      <c r="P1140" s="138"/>
      <c r="Q1140" s="138"/>
      <c r="R1140" s="138"/>
      <c r="S1140" s="138"/>
      <c r="T1140" s="141"/>
      <c r="U1140" s="141"/>
      <c r="V1140" s="139"/>
      <c r="W1140" s="139"/>
      <c r="X1140" s="139"/>
      <c r="Y1140" s="139"/>
      <c r="Z1140" s="139"/>
      <c r="AA1140" s="139"/>
      <c r="AB1140" s="139"/>
      <c r="AC1140" s="139"/>
      <c r="AD1140" s="139"/>
      <c r="AE1140" s="139"/>
      <c r="AF1140" s="139"/>
      <c r="AG1140" s="139"/>
      <c r="AH1140" s="139"/>
      <c r="AI1140" s="77"/>
      <c r="AJ1140" s="78"/>
    </row>
    <row r="1141" spans="2:36" ht="13">
      <c r="B1141" s="79"/>
      <c r="D1141" s="79"/>
      <c r="E1141" s="136"/>
      <c r="F1141" s="81"/>
      <c r="G1141" s="81"/>
      <c r="H1141" s="81"/>
      <c r="I1141" s="81"/>
      <c r="J1141" s="81"/>
      <c r="K1141" s="81"/>
      <c r="L1141" s="81"/>
      <c r="M1141" s="81"/>
      <c r="N1141" s="81"/>
      <c r="O1141" s="137"/>
      <c r="P1141" s="138"/>
      <c r="Q1141" s="138"/>
      <c r="R1141" s="138"/>
      <c r="S1141" s="138"/>
      <c r="T1141" s="141"/>
      <c r="U1141" s="141"/>
      <c r="V1141" s="139"/>
      <c r="W1141" s="139"/>
      <c r="X1141" s="139"/>
      <c r="Y1141" s="139"/>
      <c r="Z1141" s="139"/>
      <c r="AA1141" s="139"/>
      <c r="AB1141" s="139"/>
      <c r="AC1141" s="139"/>
      <c r="AD1141" s="139"/>
      <c r="AE1141" s="139"/>
      <c r="AF1141" s="139"/>
      <c r="AG1141" s="139"/>
      <c r="AH1141" s="139"/>
      <c r="AI1141" s="77"/>
      <c r="AJ1141" s="78"/>
    </row>
    <row r="1142" spans="2:36" ht="13">
      <c r="B1142" s="79"/>
      <c r="D1142" s="79"/>
      <c r="E1142" s="136"/>
      <c r="F1142" s="81"/>
      <c r="G1142" s="81"/>
      <c r="H1142" s="81"/>
      <c r="I1142" s="81"/>
      <c r="J1142" s="81"/>
      <c r="K1142" s="81"/>
      <c r="L1142" s="81"/>
      <c r="M1142" s="81"/>
      <c r="N1142" s="81"/>
      <c r="O1142" s="137"/>
      <c r="P1142" s="138"/>
      <c r="Q1142" s="138"/>
      <c r="R1142" s="138"/>
      <c r="S1142" s="138"/>
      <c r="T1142" s="141"/>
      <c r="U1142" s="141"/>
      <c r="V1142" s="139"/>
      <c r="W1142" s="139"/>
      <c r="X1142" s="139"/>
      <c r="Y1142" s="139"/>
      <c r="Z1142" s="139"/>
      <c r="AA1142" s="139"/>
      <c r="AB1142" s="139"/>
      <c r="AC1142" s="139"/>
      <c r="AD1142" s="139"/>
      <c r="AE1142" s="139"/>
      <c r="AF1142" s="139"/>
      <c r="AG1142" s="139"/>
      <c r="AH1142" s="139"/>
      <c r="AI1142" s="77"/>
      <c r="AJ1142" s="78"/>
    </row>
    <row r="1143" spans="2:36" ht="13">
      <c r="B1143" s="79"/>
      <c r="D1143" s="79"/>
      <c r="E1143" s="136"/>
      <c r="F1143" s="81"/>
      <c r="G1143" s="81"/>
      <c r="H1143" s="81"/>
      <c r="I1143" s="81"/>
      <c r="J1143" s="81"/>
      <c r="K1143" s="81"/>
      <c r="L1143" s="81"/>
      <c r="M1143" s="81"/>
      <c r="N1143" s="81"/>
      <c r="O1143" s="137"/>
      <c r="P1143" s="138"/>
      <c r="Q1143" s="138"/>
      <c r="R1143" s="138"/>
      <c r="S1143" s="138"/>
      <c r="T1143" s="141"/>
      <c r="U1143" s="141"/>
      <c r="V1143" s="139"/>
      <c r="W1143" s="139"/>
      <c r="X1143" s="139"/>
      <c r="Y1143" s="139"/>
      <c r="Z1143" s="139"/>
      <c r="AA1143" s="139"/>
      <c r="AB1143" s="139"/>
      <c r="AC1143" s="139"/>
      <c r="AD1143" s="139"/>
      <c r="AE1143" s="139"/>
      <c r="AF1143" s="139"/>
      <c r="AG1143" s="139"/>
      <c r="AH1143" s="139"/>
      <c r="AI1143" s="77"/>
      <c r="AJ1143" s="78"/>
    </row>
    <row r="1144" spans="2:36" ht="13">
      <c r="B1144" s="79"/>
      <c r="D1144" s="79"/>
      <c r="E1144" s="136"/>
      <c r="F1144" s="81"/>
      <c r="G1144" s="81"/>
      <c r="H1144" s="81"/>
      <c r="I1144" s="81"/>
      <c r="J1144" s="81"/>
      <c r="K1144" s="81"/>
      <c r="L1144" s="81"/>
      <c r="M1144" s="81"/>
      <c r="N1144" s="81"/>
      <c r="O1144" s="137"/>
      <c r="P1144" s="138"/>
      <c r="Q1144" s="138"/>
      <c r="R1144" s="138"/>
      <c r="S1144" s="138"/>
      <c r="T1144" s="141"/>
      <c r="U1144" s="141"/>
      <c r="V1144" s="139"/>
      <c r="W1144" s="139"/>
      <c r="X1144" s="139"/>
      <c r="Y1144" s="139"/>
      <c r="Z1144" s="139"/>
      <c r="AA1144" s="139"/>
      <c r="AB1144" s="139"/>
      <c r="AC1144" s="139"/>
      <c r="AD1144" s="139"/>
      <c r="AE1144" s="139"/>
      <c r="AF1144" s="139"/>
      <c r="AG1144" s="139"/>
      <c r="AH1144" s="139"/>
      <c r="AI1144" s="77"/>
      <c r="AJ1144" s="78"/>
    </row>
    <row r="1145" spans="2:36" ht="13">
      <c r="B1145" s="79"/>
      <c r="D1145" s="79"/>
      <c r="E1145" s="136"/>
      <c r="F1145" s="81"/>
      <c r="G1145" s="81"/>
      <c r="H1145" s="81"/>
      <c r="I1145" s="81"/>
      <c r="J1145" s="81"/>
      <c r="K1145" s="81"/>
      <c r="L1145" s="81"/>
      <c r="M1145" s="81"/>
      <c r="N1145" s="81"/>
      <c r="O1145" s="137"/>
      <c r="P1145" s="138"/>
      <c r="Q1145" s="138"/>
      <c r="R1145" s="138"/>
      <c r="S1145" s="138"/>
      <c r="T1145" s="141"/>
      <c r="U1145" s="141"/>
      <c r="V1145" s="139"/>
      <c r="W1145" s="139"/>
      <c r="X1145" s="139"/>
      <c r="Y1145" s="139"/>
      <c r="Z1145" s="139"/>
      <c r="AA1145" s="139"/>
      <c r="AB1145" s="139"/>
      <c r="AC1145" s="139"/>
      <c r="AD1145" s="139"/>
      <c r="AE1145" s="139"/>
      <c r="AF1145" s="139"/>
      <c r="AG1145" s="139"/>
      <c r="AH1145" s="139"/>
      <c r="AI1145" s="77"/>
      <c r="AJ1145" s="78"/>
    </row>
    <row r="1146" spans="2:36" ht="13">
      <c r="B1146" s="79"/>
      <c r="D1146" s="79"/>
      <c r="E1146" s="136"/>
      <c r="F1146" s="81"/>
      <c r="G1146" s="81"/>
      <c r="H1146" s="81"/>
      <c r="I1146" s="81"/>
      <c r="J1146" s="81"/>
      <c r="K1146" s="81"/>
      <c r="L1146" s="81"/>
      <c r="M1146" s="81"/>
      <c r="N1146" s="81"/>
      <c r="O1146" s="137"/>
      <c r="P1146" s="138"/>
      <c r="Q1146" s="138"/>
      <c r="R1146" s="138"/>
      <c r="S1146" s="138"/>
      <c r="T1146" s="141"/>
      <c r="U1146" s="141"/>
      <c r="V1146" s="139"/>
      <c r="W1146" s="139"/>
      <c r="X1146" s="139"/>
      <c r="Y1146" s="139"/>
      <c r="Z1146" s="139"/>
      <c r="AA1146" s="139"/>
      <c r="AB1146" s="139"/>
      <c r="AC1146" s="139"/>
      <c r="AD1146" s="139"/>
      <c r="AE1146" s="139"/>
      <c r="AF1146" s="139"/>
      <c r="AG1146" s="139"/>
      <c r="AH1146" s="139"/>
      <c r="AI1146" s="77"/>
      <c r="AJ1146" s="78"/>
    </row>
    <row r="1147" spans="2:36" ht="13">
      <c r="B1147" s="79"/>
      <c r="D1147" s="79"/>
      <c r="E1147" s="136"/>
      <c r="F1147" s="81"/>
      <c r="G1147" s="81"/>
      <c r="H1147" s="81"/>
      <c r="I1147" s="81"/>
      <c r="J1147" s="81"/>
      <c r="K1147" s="81"/>
      <c r="L1147" s="81"/>
      <c r="M1147" s="81"/>
      <c r="N1147" s="81"/>
      <c r="O1147" s="137"/>
      <c r="P1147" s="138"/>
      <c r="Q1147" s="138"/>
      <c r="R1147" s="138"/>
      <c r="S1147" s="138"/>
      <c r="T1147" s="141"/>
      <c r="U1147" s="141"/>
      <c r="V1147" s="139"/>
      <c r="W1147" s="139"/>
      <c r="X1147" s="139"/>
      <c r="Y1147" s="139"/>
      <c r="Z1147" s="139"/>
      <c r="AA1147" s="139"/>
      <c r="AB1147" s="139"/>
      <c r="AC1147" s="139"/>
      <c r="AD1147" s="139"/>
      <c r="AE1147" s="139"/>
      <c r="AF1147" s="139"/>
      <c r="AG1147" s="139"/>
      <c r="AH1147" s="139"/>
      <c r="AI1147" s="77"/>
      <c r="AJ1147" s="78"/>
    </row>
    <row r="1148" spans="2:36" ht="13">
      <c r="B1148" s="79"/>
      <c r="D1148" s="79"/>
      <c r="E1148" s="136"/>
      <c r="F1148" s="81"/>
      <c r="G1148" s="81"/>
      <c r="H1148" s="81"/>
      <c r="I1148" s="81"/>
      <c r="J1148" s="81"/>
      <c r="K1148" s="81"/>
      <c r="L1148" s="81"/>
      <c r="M1148" s="81"/>
      <c r="N1148" s="81"/>
      <c r="O1148" s="137"/>
      <c r="P1148" s="138"/>
      <c r="Q1148" s="138"/>
      <c r="R1148" s="138"/>
      <c r="S1148" s="138"/>
      <c r="T1148" s="141"/>
      <c r="U1148" s="141"/>
      <c r="V1148" s="139"/>
      <c r="W1148" s="139"/>
      <c r="X1148" s="139"/>
      <c r="Y1148" s="139"/>
      <c r="Z1148" s="139"/>
      <c r="AA1148" s="139"/>
      <c r="AB1148" s="139"/>
      <c r="AC1148" s="139"/>
      <c r="AD1148" s="139"/>
      <c r="AE1148" s="139"/>
      <c r="AF1148" s="139"/>
      <c r="AG1148" s="139"/>
      <c r="AH1148" s="139"/>
      <c r="AI1148" s="77"/>
      <c r="AJ1148" s="78"/>
    </row>
    <row r="1149" spans="2:36" ht="13">
      <c r="B1149" s="79"/>
      <c r="D1149" s="79"/>
      <c r="E1149" s="136"/>
      <c r="F1149" s="81"/>
      <c r="G1149" s="81"/>
      <c r="H1149" s="81"/>
      <c r="I1149" s="81"/>
      <c r="J1149" s="81"/>
      <c r="K1149" s="81"/>
      <c r="L1149" s="81"/>
      <c r="M1149" s="81"/>
      <c r="N1149" s="81"/>
      <c r="O1149" s="137"/>
      <c r="P1149" s="138"/>
      <c r="Q1149" s="138"/>
      <c r="R1149" s="138"/>
      <c r="S1149" s="138"/>
      <c r="T1149" s="141"/>
      <c r="U1149" s="141"/>
      <c r="V1149" s="139"/>
      <c r="W1149" s="139"/>
      <c r="X1149" s="139"/>
      <c r="Y1149" s="139"/>
      <c r="Z1149" s="139"/>
      <c r="AA1149" s="139"/>
      <c r="AB1149" s="139"/>
      <c r="AC1149" s="139"/>
      <c r="AD1149" s="139"/>
      <c r="AE1149" s="139"/>
      <c r="AF1149" s="139"/>
      <c r="AG1149" s="139"/>
      <c r="AH1149" s="139"/>
      <c r="AI1149" s="77"/>
      <c r="AJ1149" s="78"/>
    </row>
    <row r="1150" spans="2:36" ht="13">
      <c r="B1150" s="79"/>
      <c r="D1150" s="79"/>
      <c r="E1150" s="136"/>
      <c r="F1150" s="81"/>
      <c r="G1150" s="81"/>
      <c r="H1150" s="81"/>
      <c r="I1150" s="81"/>
      <c r="J1150" s="81"/>
      <c r="K1150" s="81"/>
      <c r="L1150" s="81"/>
      <c r="M1150" s="81"/>
      <c r="N1150" s="81"/>
      <c r="O1150" s="137"/>
      <c r="P1150" s="138"/>
      <c r="Q1150" s="138"/>
      <c r="R1150" s="138"/>
      <c r="S1150" s="138"/>
      <c r="T1150" s="141"/>
      <c r="U1150" s="141"/>
      <c r="V1150" s="139"/>
      <c r="W1150" s="139"/>
      <c r="X1150" s="139"/>
      <c r="Y1150" s="139"/>
      <c r="Z1150" s="139"/>
      <c r="AA1150" s="139"/>
      <c r="AB1150" s="139"/>
      <c r="AC1150" s="139"/>
      <c r="AD1150" s="139"/>
      <c r="AE1150" s="139"/>
      <c r="AF1150" s="139"/>
      <c r="AG1150" s="139"/>
      <c r="AH1150" s="139"/>
      <c r="AI1150" s="77"/>
      <c r="AJ1150" s="78"/>
    </row>
    <row r="1151" spans="2:36" ht="13">
      <c r="B1151" s="79"/>
      <c r="D1151" s="79"/>
      <c r="E1151" s="136"/>
      <c r="F1151" s="81"/>
      <c r="G1151" s="81"/>
      <c r="H1151" s="81"/>
      <c r="I1151" s="81"/>
      <c r="J1151" s="81"/>
      <c r="K1151" s="81"/>
      <c r="L1151" s="81"/>
      <c r="M1151" s="81"/>
      <c r="N1151" s="81"/>
      <c r="O1151" s="137"/>
      <c r="P1151" s="138"/>
      <c r="Q1151" s="138"/>
      <c r="R1151" s="138"/>
      <c r="S1151" s="138"/>
      <c r="T1151" s="141"/>
      <c r="U1151" s="141"/>
      <c r="V1151" s="139"/>
      <c r="W1151" s="139"/>
      <c r="X1151" s="139"/>
      <c r="Y1151" s="139"/>
      <c r="Z1151" s="139"/>
      <c r="AA1151" s="139"/>
      <c r="AB1151" s="139"/>
      <c r="AC1151" s="139"/>
      <c r="AD1151" s="139"/>
      <c r="AE1151" s="139"/>
      <c r="AF1151" s="139"/>
      <c r="AG1151" s="139"/>
      <c r="AH1151" s="139"/>
      <c r="AI1151" s="77"/>
      <c r="AJ1151" s="78"/>
    </row>
    <row r="1152" spans="2:36" ht="13">
      <c r="B1152" s="79"/>
      <c r="D1152" s="79"/>
      <c r="E1152" s="136"/>
      <c r="F1152" s="81"/>
      <c r="G1152" s="81"/>
      <c r="H1152" s="81"/>
      <c r="I1152" s="81"/>
      <c r="J1152" s="81"/>
      <c r="K1152" s="81"/>
      <c r="L1152" s="81"/>
      <c r="M1152" s="81"/>
      <c r="N1152" s="81"/>
      <c r="O1152" s="137"/>
      <c r="P1152" s="138"/>
      <c r="Q1152" s="138"/>
      <c r="R1152" s="138"/>
      <c r="S1152" s="138"/>
      <c r="T1152" s="141"/>
      <c r="U1152" s="141"/>
      <c r="V1152" s="139"/>
      <c r="W1152" s="139"/>
      <c r="X1152" s="139"/>
      <c r="Y1152" s="139"/>
      <c r="Z1152" s="139"/>
      <c r="AA1152" s="139"/>
      <c r="AB1152" s="139"/>
      <c r="AC1152" s="139"/>
      <c r="AD1152" s="139"/>
      <c r="AE1152" s="139"/>
      <c r="AF1152" s="139"/>
      <c r="AG1152" s="139"/>
      <c r="AH1152" s="139"/>
      <c r="AI1152" s="77"/>
      <c r="AJ1152" s="78"/>
    </row>
    <row r="1153" spans="2:36" ht="13">
      <c r="B1153" s="79"/>
      <c r="D1153" s="79"/>
      <c r="E1153" s="136"/>
      <c r="F1153" s="81"/>
      <c r="G1153" s="81"/>
      <c r="H1153" s="81"/>
      <c r="I1153" s="81"/>
      <c r="J1153" s="81"/>
      <c r="K1153" s="81"/>
      <c r="L1153" s="81"/>
      <c r="M1153" s="81"/>
      <c r="N1153" s="81"/>
      <c r="O1153" s="137"/>
      <c r="P1153" s="138"/>
      <c r="Q1153" s="138"/>
      <c r="R1153" s="138"/>
      <c r="S1153" s="138"/>
      <c r="T1153" s="141"/>
      <c r="U1153" s="141"/>
      <c r="V1153" s="139"/>
      <c r="W1153" s="139"/>
      <c r="X1153" s="139"/>
      <c r="Y1153" s="139"/>
      <c r="Z1153" s="139"/>
      <c r="AA1153" s="139"/>
      <c r="AB1153" s="139"/>
      <c r="AC1153" s="139"/>
      <c r="AD1153" s="139"/>
      <c r="AE1153" s="139"/>
      <c r="AF1153" s="139"/>
      <c r="AG1153" s="139"/>
      <c r="AH1153" s="139"/>
      <c r="AI1153" s="77"/>
      <c r="AJ1153" s="78"/>
    </row>
    <row r="1154" spans="2:36" ht="13">
      <c r="B1154" s="79"/>
      <c r="D1154" s="79"/>
      <c r="E1154" s="136"/>
      <c r="F1154" s="81"/>
      <c r="G1154" s="81"/>
      <c r="H1154" s="81"/>
      <c r="I1154" s="81"/>
      <c r="J1154" s="81"/>
      <c r="K1154" s="81"/>
      <c r="L1154" s="81"/>
      <c r="M1154" s="81"/>
      <c r="N1154" s="81"/>
      <c r="O1154" s="137"/>
      <c r="P1154" s="138"/>
      <c r="Q1154" s="138"/>
      <c r="R1154" s="138"/>
      <c r="S1154" s="138"/>
      <c r="T1154" s="141"/>
      <c r="U1154" s="141"/>
      <c r="V1154" s="139"/>
      <c r="W1154" s="139"/>
      <c r="X1154" s="139"/>
      <c r="Y1154" s="139"/>
      <c r="Z1154" s="139"/>
      <c r="AA1154" s="139"/>
      <c r="AB1154" s="139"/>
      <c r="AC1154" s="139"/>
      <c r="AD1154" s="139"/>
      <c r="AE1154" s="139"/>
      <c r="AF1154" s="139"/>
      <c r="AG1154" s="139"/>
      <c r="AH1154" s="139"/>
      <c r="AI1154" s="77"/>
      <c r="AJ1154" s="78"/>
    </row>
    <row r="1155" spans="2:36" ht="13">
      <c r="B1155" s="79"/>
      <c r="D1155" s="79"/>
      <c r="E1155" s="136"/>
      <c r="F1155" s="81"/>
      <c r="G1155" s="81"/>
      <c r="H1155" s="81"/>
      <c r="I1155" s="81"/>
      <c r="J1155" s="81"/>
      <c r="K1155" s="81"/>
      <c r="L1155" s="81"/>
      <c r="M1155" s="81"/>
      <c r="N1155" s="81"/>
      <c r="O1155" s="137"/>
      <c r="P1155" s="138"/>
      <c r="Q1155" s="138"/>
      <c r="R1155" s="138"/>
      <c r="S1155" s="138"/>
      <c r="T1155" s="141"/>
      <c r="U1155" s="141"/>
      <c r="V1155" s="139"/>
      <c r="W1155" s="139"/>
      <c r="X1155" s="139"/>
      <c r="Y1155" s="139"/>
      <c r="Z1155" s="139"/>
      <c r="AA1155" s="139"/>
      <c r="AB1155" s="139"/>
      <c r="AC1155" s="139"/>
      <c r="AD1155" s="139"/>
      <c r="AE1155" s="139"/>
      <c r="AF1155" s="139"/>
      <c r="AG1155" s="139"/>
      <c r="AH1155" s="139"/>
      <c r="AI1155" s="77"/>
      <c r="AJ1155" s="78"/>
    </row>
    <row r="1156" spans="2:36" ht="13">
      <c r="B1156" s="79"/>
      <c r="C1156" s="79"/>
      <c r="D1156" s="136"/>
      <c r="E1156" s="80"/>
      <c r="F1156" s="81"/>
      <c r="G1156" s="81"/>
      <c r="H1156" s="81"/>
      <c r="I1156" s="81"/>
      <c r="J1156" s="81"/>
      <c r="K1156" s="81"/>
      <c r="L1156" s="81"/>
      <c r="M1156" s="81"/>
      <c r="N1156" s="81"/>
      <c r="O1156" s="137"/>
      <c r="P1156" s="138"/>
      <c r="Q1156" s="138"/>
      <c r="R1156" s="138"/>
      <c r="S1156" s="138"/>
      <c r="T1156" s="141"/>
      <c r="U1156" s="141"/>
      <c r="V1156" s="139"/>
      <c r="W1156" s="139"/>
      <c r="X1156" s="139"/>
      <c r="Y1156" s="139"/>
      <c r="Z1156" s="139"/>
      <c r="AA1156" s="139"/>
      <c r="AB1156" s="139"/>
      <c r="AC1156" s="139"/>
      <c r="AD1156" s="139"/>
      <c r="AE1156" s="139"/>
      <c r="AF1156" s="139"/>
      <c r="AG1156" s="139"/>
      <c r="AH1156" s="139"/>
      <c r="AI1156" s="77"/>
      <c r="AJ1156" s="78"/>
    </row>
    <row r="1157" spans="2:36" ht="13">
      <c r="B1157" s="79"/>
      <c r="C1157" s="79"/>
      <c r="D1157" s="136"/>
      <c r="E1157" s="80"/>
      <c r="F1157" s="81"/>
      <c r="G1157" s="81"/>
      <c r="H1157" s="81"/>
      <c r="I1157" s="81"/>
      <c r="J1157" s="81"/>
      <c r="K1157" s="81"/>
      <c r="L1157" s="81"/>
      <c r="M1157" s="81"/>
      <c r="N1157" s="81"/>
      <c r="O1157" s="137"/>
      <c r="P1157" s="138"/>
      <c r="Q1157" s="138"/>
      <c r="R1157" s="138"/>
      <c r="S1157" s="138"/>
      <c r="T1157" s="141"/>
      <c r="U1157" s="141"/>
      <c r="V1157" s="139"/>
      <c r="W1157" s="139"/>
      <c r="X1157" s="139"/>
      <c r="Y1157" s="139"/>
      <c r="Z1157" s="139"/>
      <c r="AA1157" s="139"/>
      <c r="AB1157" s="139"/>
      <c r="AC1157" s="139"/>
      <c r="AD1157" s="139"/>
      <c r="AE1157" s="139"/>
      <c r="AF1157" s="139"/>
      <c r="AG1157" s="139"/>
      <c r="AH1157" s="139"/>
      <c r="AI1157" s="77"/>
      <c r="AJ1157" s="78"/>
    </row>
    <row r="1158" spans="2:36" ht="13">
      <c r="B1158" s="79"/>
      <c r="C1158" s="79"/>
      <c r="D1158" s="136"/>
      <c r="E1158" s="80"/>
      <c r="F1158" s="81"/>
      <c r="G1158" s="81"/>
      <c r="H1158" s="81"/>
      <c r="I1158" s="81"/>
      <c r="J1158" s="81"/>
      <c r="K1158" s="81"/>
      <c r="L1158" s="81"/>
      <c r="M1158" s="81"/>
      <c r="N1158" s="81"/>
      <c r="O1158" s="137"/>
      <c r="P1158" s="138"/>
      <c r="Q1158" s="138"/>
      <c r="R1158" s="138"/>
      <c r="S1158" s="138"/>
      <c r="T1158" s="141"/>
      <c r="U1158" s="141"/>
      <c r="V1158" s="139"/>
      <c r="W1158" s="139"/>
      <c r="X1158" s="139"/>
      <c r="Y1158" s="139"/>
      <c r="Z1158" s="139"/>
      <c r="AA1158" s="139"/>
      <c r="AB1158" s="139"/>
      <c r="AC1158" s="139"/>
      <c r="AD1158" s="139"/>
      <c r="AE1158" s="139"/>
      <c r="AF1158" s="139"/>
      <c r="AG1158" s="139"/>
      <c r="AH1158" s="139"/>
      <c r="AI1158" s="77"/>
      <c r="AJ1158" s="78"/>
    </row>
    <row r="1159" spans="2:36" ht="13">
      <c r="B1159" s="79"/>
      <c r="C1159" s="79"/>
      <c r="D1159" s="136"/>
      <c r="E1159" s="80"/>
      <c r="F1159" s="81"/>
      <c r="G1159" s="81"/>
      <c r="H1159" s="81"/>
      <c r="I1159" s="81"/>
      <c r="J1159" s="81"/>
      <c r="K1159" s="81"/>
      <c r="L1159" s="81"/>
      <c r="M1159" s="81"/>
      <c r="N1159" s="81"/>
      <c r="O1159" s="137"/>
      <c r="P1159" s="138"/>
      <c r="Q1159" s="138"/>
      <c r="R1159" s="138"/>
      <c r="S1159" s="138"/>
      <c r="T1159" s="141"/>
      <c r="U1159" s="141"/>
      <c r="V1159" s="139"/>
      <c r="W1159" s="139"/>
      <c r="X1159" s="139"/>
      <c r="Y1159" s="139"/>
      <c r="Z1159" s="139"/>
      <c r="AA1159" s="139"/>
      <c r="AB1159" s="139"/>
      <c r="AC1159" s="139"/>
      <c r="AD1159" s="139"/>
      <c r="AE1159" s="139"/>
      <c r="AF1159" s="139"/>
      <c r="AG1159" s="139"/>
      <c r="AH1159" s="139"/>
      <c r="AI1159" s="77"/>
      <c r="AJ1159" s="78"/>
    </row>
    <row r="1160" spans="2:36" ht="13">
      <c r="B1160" s="79"/>
      <c r="C1160" s="79"/>
      <c r="D1160" s="136"/>
      <c r="E1160" s="80"/>
      <c r="F1160" s="81"/>
      <c r="G1160" s="81"/>
      <c r="H1160" s="81"/>
      <c r="I1160" s="81"/>
      <c r="J1160" s="81"/>
      <c r="K1160" s="81"/>
      <c r="L1160" s="81"/>
      <c r="M1160" s="81"/>
      <c r="N1160" s="81"/>
      <c r="O1160" s="137"/>
      <c r="P1160" s="138"/>
      <c r="Q1160" s="138"/>
      <c r="R1160" s="138"/>
      <c r="S1160" s="138"/>
      <c r="T1160" s="141"/>
      <c r="U1160" s="141"/>
      <c r="V1160" s="139"/>
      <c r="W1160" s="139"/>
      <c r="X1160" s="139"/>
      <c r="Y1160" s="139"/>
      <c r="Z1160" s="139"/>
      <c r="AA1160" s="139"/>
      <c r="AB1160" s="139"/>
      <c r="AC1160" s="139"/>
      <c r="AD1160" s="139"/>
      <c r="AE1160" s="139"/>
      <c r="AF1160" s="139"/>
      <c r="AG1160" s="139"/>
      <c r="AH1160" s="139"/>
      <c r="AI1160" s="77"/>
      <c r="AJ1160" s="78"/>
    </row>
    <row r="1161" spans="2:36" ht="13">
      <c r="B1161" s="79"/>
      <c r="C1161" s="79"/>
      <c r="D1161" s="136"/>
      <c r="E1161" s="80"/>
      <c r="F1161" s="81"/>
      <c r="G1161" s="81"/>
      <c r="H1161" s="81"/>
      <c r="I1161" s="81"/>
      <c r="J1161" s="81"/>
      <c r="K1161" s="81"/>
      <c r="L1161" s="81"/>
      <c r="M1161" s="81"/>
      <c r="N1161" s="81"/>
      <c r="O1161" s="137"/>
      <c r="P1161" s="138"/>
      <c r="Q1161" s="138"/>
      <c r="R1161" s="138"/>
      <c r="S1161" s="138"/>
      <c r="T1161" s="141"/>
      <c r="U1161" s="141"/>
      <c r="V1161" s="139"/>
      <c r="W1161" s="139"/>
      <c r="X1161" s="139"/>
      <c r="Y1161" s="139"/>
      <c r="Z1161" s="139"/>
      <c r="AA1161" s="139"/>
      <c r="AB1161" s="139"/>
      <c r="AC1161" s="139"/>
      <c r="AD1161" s="139"/>
      <c r="AE1161" s="139"/>
      <c r="AF1161" s="139"/>
      <c r="AG1161" s="139"/>
      <c r="AH1161" s="139"/>
      <c r="AI1161" s="77"/>
      <c r="AJ1161" s="78"/>
    </row>
    <row r="1162" spans="2:36" ht="13">
      <c r="B1162" s="79"/>
      <c r="C1162" s="79"/>
      <c r="D1162" s="136"/>
      <c r="E1162" s="80"/>
      <c r="F1162" s="81"/>
      <c r="G1162" s="81"/>
      <c r="H1162" s="81"/>
      <c r="I1162" s="81"/>
      <c r="J1162" s="81"/>
      <c r="K1162" s="81"/>
      <c r="L1162" s="81"/>
      <c r="M1162" s="81"/>
      <c r="N1162" s="81"/>
      <c r="O1162" s="137"/>
      <c r="P1162" s="138"/>
      <c r="Q1162" s="138"/>
      <c r="R1162" s="138"/>
      <c r="S1162" s="138"/>
      <c r="T1162" s="141"/>
      <c r="U1162" s="141"/>
      <c r="V1162" s="139"/>
      <c r="W1162" s="139"/>
      <c r="X1162" s="139"/>
      <c r="Y1162" s="139"/>
      <c r="Z1162" s="139"/>
      <c r="AA1162" s="139"/>
      <c r="AB1162" s="139"/>
      <c r="AC1162" s="139"/>
      <c r="AD1162" s="139"/>
      <c r="AE1162" s="139"/>
      <c r="AF1162" s="139"/>
      <c r="AG1162" s="139"/>
      <c r="AH1162" s="139"/>
      <c r="AI1162" s="77"/>
      <c r="AJ1162" s="78"/>
    </row>
    <row r="1163" spans="2:36" ht="13">
      <c r="B1163" s="79"/>
      <c r="C1163" s="79"/>
      <c r="D1163" s="136"/>
      <c r="E1163" s="80"/>
      <c r="F1163" s="81"/>
      <c r="G1163" s="81"/>
      <c r="H1163" s="81"/>
      <c r="I1163" s="81"/>
      <c r="J1163" s="81"/>
      <c r="K1163" s="81"/>
      <c r="L1163" s="81"/>
      <c r="M1163" s="81"/>
      <c r="N1163" s="81"/>
      <c r="O1163" s="137"/>
      <c r="P1163" s="138"/>
      <c r="Q1163" s="138"/>
      <c r="R1163" s="138"/>
      <c r="S1163" s="138"/>
      <c r="T1163" s="141"/>
      <c r="U1163" s="141"/>
      <c r="V1163" s="139"/>
      <c r="W1163" s="139"/>
      <c r="X1163" s="139"/>
      <c r="Y1163" s="139"/>
      <c r="Z1163" s="139"/>
      <c r="AA1163" s="139"/>
      <c r="AB1163" s="139"/>
      <c r="AC1163" s="139"/>
      <c r="AD1163" s="139"/>
      <c r="AE1163" s="139"/>
      <c r="AF1163" s="139"/>
      <c r="AG1163" s="139"/>
      <c r="AH1163" s="139"/>
      <c r="AI1163" s="77"/>
      <c r="AJ1163" s="78"/>
    </row>
    <row r="1164" spans="2:36" ht="13">
      <c r="B1164" s="79"/>
      <c r="C1164" s="79"/>
      <c r="D1164" s="136"/>
      <c r="E1164" s="80"/>
      <c r="F1164" s="81"/>
      <c r="G1164" s="81"/>
      <c r="H1164" s="81"/>
      <c r="I1164" s="81"/>
      <c r="J1164" s="81"/>
      <c r="K1164" s="81"/>
      <c r="L1164" s="81"/>
      <c r="M1164" s="81"/>
      <c r="N1164" s="81"/>
      <c r="O1164" s="137"/>
      <c r="P1164" s="138"/>
      <c r="Q1164" s="138"/>
      <c r="R1164" s="138"/>
      <c r="S1164" s="138"/>
      <c r="T1164" s="141"/>
      <c r="U1164" s="141"/>
      <c r="V1164" s="139"/>
      <c r="W1164" s="139"/>
      <c r="X1164" s="139"/>
      <c r="Y1164" s="139"/>
      <c r="Z1164" s="139"/>
      <c r="AA1164" s="139"/>
      <c r="AB1164" s="139"/>
      <c r="AC1164" s="139"/>
      <c r="AD1164" s="139"/>
      <c r="AE1164" s="139"/>
      <c r="AF1164" s="139"/>
      <c r="AG1164" s="139"/>
      <c r="AH1164" s="139"/>
      <c r="AI1164" s="77"/>
      <c r="AJ1164" s="78"/>
    </row>
    <row r="1165" spans="2:36" ht="13">
      <c r="B1165" s="79"/>
      <c r="C1165" s="79"/>
      <c r="D1165" s="136"/>
      <c r="E1165" s="80"/>
      <c r="F1165" s="81"/>
      <c r="G1165" s="81"/>
      <c r="H1165" s="81"/>
      <c r="I1165" s="81"/>
      <c r="J1165" s="81"/>
      <c r="K1165" s="81"/>
      <c r="L1165" s="81"/>
      <c r="M1165" s="81"/>
      <c r="N1165" s="81"/>
      <c r="O1165" s="137"/>
      <c r="P1165" s="138"/>
      <c r="Q1165" s="138"/>
      <c r="R1165" s="138"/>
      <c r="S1165" s="138"/>
      <c r="T1165" s="141"/>
      <c r="U1165" s="141"/>
      <c r="V1165" s="139"/>
      <c r="W1165" s="139"/>
      <c r="X1165" s="139"/>
      <c r="Y1165" s="139"/>
      <c r="Z1165" s="139"/>
      <c r="AA1165" s="139"/>
      <c r="AB1165" s="139"/>
      <c r="AC1165" s="139"/>
      <c r="AD1165" s="139"/>
      <c r="AE1165" s="139"/>
      <c r="AF1165" s="139"/>
      <c r="AG1165" s="139"/>
      <c r="AH1165" s="139"/>
      <c r="AI1165" s="77"/>
      <c r="AJ1165" s="78"/>
    </row>
    <row r="1166" spans="2:36" ht="13">
      <c r="B1166" s="79"/>
      <c r="C1166" s="79"/>
      <c r="D1166" s="136"/>
      <c r="E1166" s="80"/>
      <c r="F1166" s="81"/>
      <c r="G1166" s="81"/>
      <c r="H1166" s="81"/>
      <c r="I1166" s="81"/>
      <c r="J1166" s="81"/>
      <c r="K1166" s="81"/>
      <c r="L1166" s="81"/>
      <c r="M1166" s="81"/>
      <c r="N1166" s="81"/>
      <c r="O1166" s="137"/>
      <c r="P1166" s="138"/>
      <c r="Q1166" s="138"/>
      <c r="R1166" s="138"/>
      <c r="S1166" s="138"/>
      <c r="T1166" s="141"/>
      <c r="U1166" s="141"/>
      <c r="V1166" s="139"/>
      <c r="W1166" s="139"/>
      <c r="X1166" s="139"/>
      <c r="Y1166" s="139"/>
      <c r="Z1166" s="139"/>
      <c r="AA1166" s="139"/>
      <c r="AB1166" s="139"/>
      <c r="AC1166" s="139"/>
      <c r="AD1166" s="139"/>
      <c r="AE1166" s="139"/>
      <c r="AF1166" s="139"/>
      <c r="AG1166" s="139"/>
      <c r="AH1166" s="139"/>
      <c r="AI1166" s="77"/>
      <c r="AJ1166" s="78"/>
    </row>
    <row r="1167" spans="2:36" ht="13">
      <c r="B1167" s="79"/>
      <c r="C1167" s="79"/>
      <c r="D1167" s="136"/>
      <c r="E1167" s="80"/>
      <c r="F1167" s="81"/>
      <c r="G1167" s="81"/>
      <c r="H1167" s="81"/>
      <c r="I1167" s="81"/>
      <c r="J1167" s="81"/>
      <c r="K1167" s="81"/>
      <c r="L1167" s="81"/>
      <c r="M1167" s="81"/>
      <c r="N1167" s="81"/>
      <c r="O1167" s="137"/>
      <c r="P1167" s="138"/>
      <c r="Q1167" s="138"/>
      <c r="R1167" s="138"/>
      <c r="S1167" s="138"/>
      <c r="T1167" s="141"/>
      <c r="U1167" s="141"/>
      <c r="V1167" s="139"/>
      <c r="W1167" s="139"/>
      <c r="X1167" s="139"/>
      <c r="Y1167" s="139"/>
      <c r="Z1167" s="139"/>
      <c r="AA1167" s="139"/>
      <c r="AB1167" s="139"/>
      <c r="AC1167" s="139"/>
      <c r="AD1167" s="139"/>
      <c r="AE1167" s="139"/>
      <c r="AF1167" s="139"/>
      <c r="AG1167" s="139"/>
      <c r="AH1167" s="139"/>
      <c r="AI1167" s="77"/>
      <c r="AJ1167" s="78"/>
    </row>
    <row r="1168" spans="2:36" ht="13">
      <c r="B1168" s="79"/>
      <c r="C1168" s="79"/>
      <c r="D1168" s="136"/>
      <c r="E1168" s="80"/>
      <c r="F1168" s="81"/>
      <c r="G1168" s="81"/>
      <c r="H1168" s="81"/>
      <c r="I1168" s="81"/>
      <c r="J1168" s="81"/>
      <c r="K1168" s="81"/>
      <c r="L1168" s="81"/>
      <c r="M1168" s="81"/>
      <c r="N1168" s="81"/>
      <c r="O1168" s="137"/>
      <c r="P1168" s="138"/>
      <c r="Q1168" s="138"/>
      <c r="R1168" s="138"/>
      <c r="S1168" s="138"/>
      <c r="T1168" s="141"/>
      <c r="U1168" s="141"/>
      <c r="V1168" s="139"/>
      <c r="W1168" s="139"/>
      <c r="X1168" s="139"/>
      <c r="Y1168" s="139"/>
      <c r="Z1168" s="139"/>
      <c r="AA1168" s="139"/>
      <c r="AB1168" s="139"/>
      <c r="AC1168" s="139"/>
      <c r="AD1168" s="139"/>
      <c r="AE1168" s="139"/>
      <c r="AF1168" s="139"/>
      <c r="AG1168" s="139"/>
      <c r="AH1168" s="139"/>
      <c r="AI1168" s="77"/>
      <c r="AJ1168" s="78"/>
    </row>
    <row r="1169" spans="2:36" ht="13">
      <c r="B1169" s="79"/>
      <c r="C1169" s="79"/>
      <c r="D1169" s="136"/>
      <c r="E1169" s="80"/>
      <c r="F1169" s="81"/>
      <c r="G1169" s="81"/>
      <c r="H1169" s="81"/>
      <c r="I1169" s="81"/>
      <c r="J1169" s="81"/>
      <c r="K1169" s="81"/>
      <c r="L1169" s="81"/>
      <c r="M1169" s="81"/>
      <c r="N1169" s="81"/>
      <c r="O1169" s="137"/>
      <c r="P1169" s="138"/>
      <c r="Q1169" s="138"/>
      <c r="R1169" s="138"/>
      <c r="S1169" s="138"/>
      <c r="T1169" s="141"/>
      <c r="U1169" s="141"/>
      <c r="V1169" s="139"/>
      <c r="W1169" s="139"/>
      <c r="X1169" s="139"/>
      <c r="Y1169" s="139"/>
      <c r="Z1169" s="139"/>
      <c r="AA1169" s="139"/>
      <c r="AB1169" s="139"/>
      <c r="AC1169" s="139"/>
      <c r="AD1169" s="139"/>
      <c r="AE1169" s="139"/>
      <c r="AF1169" s="139"/>
      <c r="AG1169" s="139"/>
      <c r="AH1169" s="139"/>
      <c r="AI1169" s="77"/>
      <c r="AJ1169" s="78"/>
    </row>
    <row r="1170" spans="2:36" ht="13">
      <c r="B1170" s="79"/>
      <c r="C1170" s="79"/>
      <c r="D1170" s="136"/>
      <c r="E1170" s="80"/>
      <c r="F1170" s="81"/>
      <c r="G1170" s="81"/>
      <c r="H1170" s="81"/>
      <c r="I1170" s="81"/>
      <c r="J1170" s="81"/>
      <c r="K1170" s="81"/>
      <c r="L1170" s="81"/>
      <c r="M1170" s="81"/>
      <c r="N1170" s="81"/>
      <c r="O1170" s="137"/>
      <c r="P1170" s="138"/>
      <c r="Q1170" s="138"/>
      <c r="R1170" s="138"/>
      <c r="S1170" s="138"/>
      <c r="T1170" s="141"/>
      <c r="U1170" s="141"/>
      <c r="V1170" s="139"/>
      <c r="W1170" s="139"/>
      <c r="X1170" s="139"/>
      <c r="Y1170" s="139"/>
      <c r="Z1170" s="139"/>
      <c r="AA1170" s="139"/>
      <c r="AB1170" s="139"/>
      <c r="AC1170" s="139"/>
      <c r="AD1170" s="139"/>
      <c r="AE1170" s="139"/>
      <c r="AF1170" s="139"/>
      <c r="AG1170" s="139"/>
      <c r="AH1170" s="139"/>
      <c r="AI1170" s="77"/>
      <c r="AJ1170" s="78"/>
    </row>
    <row r="1171" spans="2:36" ht="13">
      <c r="B1171" s="79"/>
      <c r="C1171" s="79"/>
      <c r="D1171" s="136"/>
      <c r="E1171" s="80"/>
      <c r="F1171" s="81"/>
      <c r="G1171" s="81"/>
      <c r="H1171" s="81"/>
      <c r="I1171" s="81"/>
      <c r="J1171" s="81"/>
      <c r="K1171" s="81"/>
      <c r="L1171" s="81"/>
      <c r="M1171" s="81"/>
      <c r="N1171" s="81"/>
      <c r="O1171" s="137"/>
      <c r="P1171" s="138"/>
      <c r="Q1171" s="138"/>
      <c r="R1171" s="138"/>
      <c r="S1171" s="138"/>
      <c r="T1171" s="141"/>
      <c r="U1171" s="141"/>
      <c r="V1171" s="139"/>
      <c r="W1171" s="139"/>
      <c r="X1171" s="139"/>
      <c r="Y1171" s="139"/>
      <c r="Z1171" s="139"/>
      <c r="AA1171" s="139"/>
      <c r="AB1171" s="139"/>
      <c r="AC1171" s="139"/>
      <c r="AD1171" s="139"/>
      <c r="AE1171" s="139"/>
      <c r="AF1171" s="139"/>
      <c r="AG1171" s="139"/>
      <c r="AH1171" s="139"/>
      <c r="AI1171" s="77"/>
      <c r="AJ1171" s="78"/>
    </row>
    <row r="1172" spans="2:36" ht="13">
      <c r="B1172" s="79"/>
      <c r="C1172" s="79"/>
      <c r="D1172" s="136"/>
      <c r="E1172" s="80"/>
      <c r="F1172" s="81"/>
      <c r="G1172" s="81"/>
      <c r="H1172" s="81"/>
      <c r="I1172" s="81"/>
      <c r="J1172" s="81"/>
      <c r="K1172" s="81"/>
      <c r="L1172" s="81"/>
      <c r="M1172" s="81"/>
      <c r="N1172" s="81"/>
      <c r="O1172" s="137"/>
      <c r="P1172" s="138"/>
      <c r="Q1172" s="138"/>
      <c r="R1172" s="138"/>
      <c r="S1172" s="138"/>
      <c r="T1172" s="141"/>
      <c r="U1172" s="141"/>
      <c r="V1172" s="139"/>
      <c r="W1172" s="139"/>
      <c r="X1172" s="139"/>
      <c r="Y1172" s="139"/>
      <c r="Z1172" s="139"/>
      <c r="AA1172" s="139"/>
      <c r="AB1172" s="139"/>
      <c r="AC1172" s="139"/>
      <c r="AD1172" s="139"/>
      <c r="AE1172" s="139"/>
      <c r="AF1172" s="139"/>
      <c r="AG1172" s="139"/>
      <c r="AH1172" s="139"/>
      <c r="AI1172" s="77"/>
      <c r="AJ1172" s="78"/>
    </row>
    <row r="1173" spans="2:36" ht="13">
      <c r="B1173" s="79"/>
      <c r="C1173" s="79"/>
      <c r="D1173" s="136"/>
      <c r="E1173" s="80"/>
      <c r="F1173" s="81"/>
      <c r="G1173" s="81"/>
      <c r="H1173" s="81"/>
      <c r="I1173" s="81"/>
      <c r="J1173" s="81"/>
      <c r="K1173" s="81"/>
      <c r="L1173" s="81"/>
      <c r="M1173" s="81"/>
      <c r="N1173" s="81"/>
      <c r="O1173" s="137"/>
      <c r="P1173" s="138"/>
      <c r="Q1173" s="138"/>
      <c r="R1173" s="138"/>
      <c r="S1173" s="138"/>
      <c r="T1173" s="141"/>
      <c r="U1173" s="141"/>
      <c r="V1173" s="139"/>
      <c r="W1173" s="139"/>
      <c r="X1173" s="139"/>
      <c r="Y1173" s="139"/>
      <c r="Z1173" s="139"/>
      <c r="AA1173" s="139"/>
      <c r="AB1173" s="139"/>
      <c r="AC1173" s="139"/>
      <c r="AD1173" s="139"/>
      <c r="AE1173" s="139"/>
      <c r="AF1173" s="139"/>
      <c r="AG1173" s="139"/>
      <c r="AH1173" s="139"/>
      <c r="AI1173" s="77"/>
      <c r="AJ1173" s="78"/>
    </row>
    <row r="1174" spans="2:36" ht="13">
      <c r="B1174" s="79"/>
      <c r="C1174" s="79"/>
      <c r="D1174" s="136"/>
      <c r="E1174" s="80"/>
      <c r="F1174" s="81"/>
      <c r="G1174" s="81"/>
      <c r="H1174" s="81"/>
      <c r="I1174" s="81"/>
      <c r="J1174" s="81"/>
      <c r="K1174" s="81"/>
      <c r="L1174" s="81"/>
      <c r="M1174" s="81"/>
      <c r="N1174" s="81"/>
      <c r="O1174" s="137"/>
      <c r="P1174" s="138"/>
      <c r="Q1174" s="138"/>
      <c r="R1174" s="138"/>
      <c r="S1174" s="138"/>
      <c r="T1174" s="141"/>
      <c r="U1174" s="141"/>
      <c r="V1174" s="139"/>
      <c r="W1174" s="139"/>
      <c r="X1174" s="139"/>
      <c r="Y1174" s="139"/>
      <c r="Z1174" s="139"/>
      <c r="AA1174" s="139"/>
      <c r="AB1174" s="139"/>
      <c r="AC1174" s="139"/>
      <c r="AD1174" s="139"/>
      <c r="AE1174" s="139"/>
      <c r="AF1174" s="139"/>
      <c r="AG1174" s="139"/>
      <c r="AH1174" s="139"/>
      <c r="AI1174" s="77"/>
      <c r="AJ1174" s="78"/>
    </row>
    <row r="1175" spans="2:36" ht="13">
      <c r="B1175" s="79"/>
      <c r="C1175" s="79"/>
      <c r="D1175" s="136"/>
      <c r="E1175" s="80"/>
      <c r="F1175" s="81"/>
      <c r="G1175" s="81"/>
      <c r="H1175" s="81"/>
      <c r="I1175" s="81"/>
      <c r="J1175" s="81"/>
      <c r="K1175" s="81"/>
      <c r="L1175" s="81"/>
      <c r="M1175" s="81"/>
      <c r="N1175" s="81"/>
      <c r="O1175" s="137"/>
      <c r="P1175" s="138"/>
      <c r="Q1175" s="138"/>
      <c r="R1175" s="138"/>
      <c r="S1175" s="138"/>
      <c r="T1175" s="141"/>
      <c r="U1175" s="141"/>
      <c r="V1175" s="139"/>
      <c r="W1175" s="139"/>
      <c r="X1175" s="139"/>
      <c r="Y1175" s="139"/>
      <c r="Z1175" s="139"/>
      <c r="AA1175" s="139"/>
      <c r="AB1175" s="139"/>
      <c r="AC1175" s="139"/>
      <c r="AD1175" s="139"/>
      <c r="AE1175" s="139"/>
      <c r="AF1175" s="139"/>
      <c r="AG1175" s="139"/>
      <c r="AH1175" s="139"/>
      <c r="AI1175" s="77"/>
      <c r="AJ1175" s="78"/>
    </row>
    <row r="1176" spans="2:36" ht="13">
      <c r="B1176" s="79"/>
      <c r="C1176" s="79"/>
      <c r="D1176" s="136"/>
      <c r="E1176" s="80"/>
      <c r="F1176" s="81"/>
      <c r="G1176" s="81"/>
      <c r="H1176" s="81"/>
      <c r="I1176" s="81"/>
      <c r="J1176" s="81"/>
      <c r="K1176" s="81"/>
      <c r="L1176" s="81"/>
      <c r="M1176" s="81"/>
      <c r="N1176" s="81"/>
      <c r="O1176" s="137"/>
      <c r="P1176" s="138"/>
      <c r="Q1176" s="138"/>
      <c r="R1176" s="138"/>
      <c r="S1176" s="138"/>
      <c r="T1176" s="141"/>
      <c r="U1176" s="141"/>
      <c r="V1176" s="139"/>
      <c r="W1176" s="139"/>
      <c r="X1176" s="139"/>
      <c r="Y1176" s="139"/>
      <c r="Z1176" s="139"/>
      <c r="AA1176" s="139"/>
      <c r="AB1176" s="139"/>
      <c r="AC1176" s="139"/>
      <c r="AD1176" s="139"/>
      <c r="AE1176" s="139"/>
      <c r="AF1176" s="139"/>
      <c r="AG1176" s="139"/>
      <c r="AH1176" s="139"/>
      <c r="AI1176" s="77"/>
      <c r="AJ1176" s="78"/>
    </row>
    <row r="1177" spans="2:36" ht="13">
      <c r="B1177" s="79"/>
      <c r="C1177" s="79"/>
      <c r="D1177" s="136"/>
      <c r="E1177" s="80"/>
      <c r="F1177" s="81"/>
      <c r="G1177" s="81"/>
      <c r="H1177" s="81"/>
      <c r="I1177" s="81"/>
      <c r="J1177" s="81"/>
      <c r="K1177" s="81"/>
      <c r="L1177" s="81"/>
      <c r="M1177" s="81"/>
      <c r="N1177" s="81"/>
      <c r="O1177" s="137"/>
      <c r="P1177" s="138"/>
      <c r="Q1177" s="138"/>
      <c r="R1177" s="138"/>
      <c r="S1177" s="138"/>
      <c r="T1177" s="141"/>
      <c r="U1177" s="141"/>
      <c r="V1177" s="139"/>
      <c r="W1177" s="139"/>
      <c r="X1177" s="139"/>
      <c r="Y1177" s="139"/>
      <c r="Z1177" s="139"/>
      <c r="AA1177" s="139"/>
      <c r="AB1177" s="139"/>
      <c r="AC1177" s="139"/>
      <c r="AD1177" s="139"/>
      <c r="AE1177" s="139"/>
      <c r="AF1177" s="139"/>
      <c r="AG1177" s="139"/>
      <c r="AH1177" s="139"/>
      <c r="AI1177" s="77"/>
      <c r="AJ1177" s="78"/>
    </row>
    <row r="1178" spans="2:36" ht="13">
      <c r="B1178" s="79"/>
      <c r="C1178" s="79"/>
      <c r="D1178" s="136"/>
      <c r="E1178" s="80"/>
      <c r="F1178" s="81"/>
      <c r="G1178" s="81"/>
      <c r="H1178" s="81"/>
      <c r="I1178" s="81"/>
      <c r="J1178" s="81"/>
      <c r="K1178" s="81"/>
      <c r="L1178" s="81"/>
      <c r="M1178" s="81"/>
      <c r="N1178" s="81"/>
      <c r="O1178" s="137"/>
      <c r="P1178" s="138"/>
      <c r="Q1178" s="138"/>
      <c r="R1178" s="138"/>
      <c r="S1178" s="138"/>
      <c r="T1178" s="141"/>
      <c r="U1178" s="141"/>
      <c r="V1178" s="139"/>
      <c r="W1178" s="139"/>
      <c r="X1178" s="139"/>
      <c r="Y1178" s="139"/>
      <c r="Z1178" s="139"/>
      <c r="AA1178" s="139"/>
      <c r="AB1178" s="139"/>
      <c r="AC1178" s="139"/>
      <c r="AD1178" s="139"/>
      <c r="AE1178" s="139"/>
      <c r="AF1178" s="139"/>
      <c r="AG1178" s="139"/>
      <c r="AH1178" s="139"/>
      <c r="AI1178" s="77"/>
      <c r="AJ1178" s="78"/>
    </row>
    <row r="1179" spans="2:36" ht="13">
      <c r="B1179" s="79"/>
      <c r="C1179" s="79"/>
      <c r="D1179" s="136"/>
      <c r="E1179" s="80"/>
      <c r="F1179" s="81"/>
      <c r="G1179" s="81"/>
      <c r="H1179" s="81"/>
      <c r="I1179" s="81"/>
      <c r="J1179" s="81"/>
      <c r="K1179" s="81"/>
      <c r="L1179" s="81"/>
      <c r="M1179" s="81"/>
      <c r="N1179" s="81"/>
      <c r="O1179" s="137"/>
      <c r="P1179" s="138"/>
      <c r="Q1179" s="138"/>
      <c r="R1179" s="138"/>
      <c r="S1179" s="138"/>
      <c r="T1179" s="141"/>
      <c r="U1179" s="141"/>
      <c r="V1179" s="139"/>
      <c r="W1179" s="139"/>
      <c r="X1179" s="139"/>
      <c r="Y1179" s="139"/>
      <c r="Z1179" s="139"/>
      <c r="AA1179" s="139"/>
      <c r="AB1179" s="139"/>
      <c r="AC1179" s="139"/>
      <c r="AD1179" s="139"/>
      <c r="AE1179" s="139"/>
      <c r="AF1179" s="139"/>
      <c r="AG1179" s="139"/>
      <c r="AH1179" s="139"/>
      <c r="AI1179" s="77"/>
      <c r="AJ1179" s="78"/>
    </row>
    <row r="1180" spans="2:36" ht="13">
      <c r="B1180" s="79"/>
      <c r="C1180" s="79"/>
      <c r="D1180" s="136"/>
      <c r="E1180" s="80"/>
      <c r="F1180" s="81"/>
      <c r="G1180" s="81"/>
      <c r="H1180" s="81"/>
      <c r="I1180" s="81"/>
      <c r="J1180" s="81"/>
      <c r="K1180" s="81"/>
      <c r="L1180" s="81"/>
      <c r="M1180" s="81"/>
      <c r="N1180" s="81"/>
      <c r="O1180" s="137"/>
      <c r="P1180" s="138"/>
      <c r="Q1180" s="138"/>
      <c r="R1180" s="138"/>
      <c r="S1180" s="138"/>
      <c r="T1180" s="141"/>
      <c r="U1180" s="141"/>
      <c r="V1180" s="139"/>
      <c r="W1180" s="139"/>
      <c r="X1180" s="139"/>
      <c r="Y1180" s="139"/>
      <c r="Z1180" s="139"/>
      <c r="AA1180" s="139"/>
      <c r="AB1180" s="139"/>
      <c r="AC1180" s="139"/>
      <c r="AD1180" s="139"/>
      <c r="AE1180" s="139"/>
      <c r="AF1180" s="139"/>
      <c r="AG1180" s="139"/>
      <c r="AH1180" s="139"/>
      <c r="AI1180" s="77"/>
      <c r="AJ1180" s="78"/>
    </row>
    <row r="1181" spans="2:36" ht="13">
      <c r="B1181" s="79"/>
      <c r="C1181" s="79"/>
      <c r="D1181" s="136"/>
      <c r="E1181" s="80"/>
      <c r="F1181" s="81"/>
      <c r="G1181" s="81"/>
      <c r="H1181" s="81"/>
      <c r="I1181" s="81"/>
      <c r="J1181" s="81"/>
      <c r="K1181" s="81"/>
      <c r="L1181" s="81"/>
      <c r="M1181" s="81"/>
      <c r="N1181" s="81"/>
      <c r="O1181" s="137"/>
      <c r="P1181" s="138"/>
      <c r="Q1181" s="138"/>
      <c r="R1181" s="138"/>
      <c r="S1181" s="138"/>
      <c r="T1181" s="141"/>
      <c r="U1181" s="141"/>
      <c r="V1181" s="139"/>
      <c r="W1181" s="139"/>
      <c r="X1181" s="139"/>
      <c r="Y1181" s="139"/>
      <c r="Z1181" s="139"/>
      <c r="AA1181" s="139"/>
      <c r="AB1181" s="139"/>
      <c r="AC1181" s="139"/>
      <c r="AD1181" s="139"/>
      <c r="AE1181" s="139"/>
      <c r="AF1181" s="139"/>
      <c r="AG1181" s="139"/>
      <c r="AH1181" s="139"/>
      <c r="AI1181" s="77"/>
      <c r="AJ1181" s="78"/>
    </row>
    <row r="1182" spans="2:36" ht="13">
      <c r="B1182" s="79"/>
      <c r="C1182" s="79"/>
      <c r="D1182" s="136"/>
      <c r="E1182" s="80"/>
      <c r="F1182" s="81"/>
      <c r="G1182" s="81"/>
      <c r="H1182" s="81"/>
      <c r="I1182" s="81"/>
      <c r="J1182" s="81"/>
      <c r="K1182" s="81"/>
      <c r="L1182" s="81"/>
      <c r="M1182" s="81"/>
      <c r="N1182" s="81"/>
      <c r="O1182" s="137"/>
      <c r="P1182" s="138"/>
      <c r="Q1182" s="138"/>
      <c r="R1182" s="138"/>
      <c r="S1182" s="138"/>
      <c r="T1182" s="141"/>
      <c r="U1182" s="141"/>
      <c r="V1182" s="139"/>
      <c r="W1182" s="139"/>
      <c r="X1182" s="139"/>
      <c r="Y1182" s="139"/>
      <c r="Z1182" s="139"/>
      <c r="AA1182" s="139"/>
      <c r="AB1182" s="139"/>
      <c r="AC1182" s="139"/>
      <c r="AD1182" s="139"/>
      <c r="AE1182" s="139"/>
      <c r="AF1182" s="139"/>
      <c r="AG1182" s="139"/>
      <c r="AH1182" s="139"/>
      <c r="AI1182" s="77"/>
      <c r="AJ1182" s="78"/>
    </row>
    <row r="1183" spans="2:36" ht="13">
      <c r="B1183" s="79"/>
      <c r="C1183" s="79"/>
      <c r="D1183" s="136"/>
      <c r="E1183" s="80"/>
      <c r="F1183" s="81"/>
      <c r="G1183" s="81"/>
      <c r="H1183" s="81"/>
      <c r="I1183" s="81"/>
      <c r="J1183" s="81"/>
      <c r="K1183" s="81"/>
      <c r="L1183" s="81"/>
      <c r="M1183" s="81"/>
      <c r="N1183" s="81"/>
      <c r="O1183" s="137"/>
      <c r="P1183" s="138"/>
      <c r="Q1183" s="138"/>
      <c r="R1183" s="138"/>
      <c r="S1183" s="138"/>
      <c r="T1183" s="141"/>
      <c r="U1183" s="141"/>
      <c r="V1183" s="139"/>
      <c r="W1183" s="139"/>
      <c r="X1183" s="139"/>
      <c r="Y1183" s="139"/>
      <c r="Z1183" s="139"/>
      <c r="AA1183" s="139"/>
      <c r="AB1183" s="139"/>
      <c r="AC1183" s="139"/>
      <c r="AD1183" s="139"/>
      <c r="AE1183" s="139"/>
      <c r="AF1183" s="139"/>
      <c r="AG1183" s="139"/>
      <c r="AH1183" s="139"/>
      <c r="AI1183" s="77"/>
      <c r="AJ1183" s="78"/>
    </row>
    <row r="1184" spans="2:36" ht="13">
      <c r="B1184" s="79"/>
      <c r="C1184" s="79"/>
      <c r="D1184" s="136"/>
      <c r="E1184" s="80"/>
      <c r="F1184" s="81"/>
      <c r="G1184" s="81"/>
      <c r="H1184" s="81"/>
      <c r="I1184" s="81"/>
      <c r="J1184" s="81"/>
      <c r="K1184" s="81"/>
      <c r="L1184" s="81"/>
      <c r="M1184" s="81"/>
      <c r="N1184" s="81"/>
      <c r="O1184" s="137"/>
      <c r="P1184" s="138"/>
      <c r="Q1184" s="138"/>
      <c r="R1184" s="138"/>
      <c r="S1184" s="138"/>
      <c r="T1184" s="141"/>
      <c r="U1184" s="141"/>
      <c r="V1184" s="139"/>
      <c r="W1184" s="139"/>
      <c r="X1184" s="139"/>
      <c r="Y1184" s="139"/>
      <c r="Z1184" s="139"/>
      <c r="AA1184" s="139"/>
      <c r="AB1184" s="139"/>
      <c r="AC1184" s="139"/>
      <c r="AD1184" s="139"/>
      <c r="AE1184" s="139"/>
      <c r="AF1184" s="139"/>
      <c r="AG1184" s="139"/>
      <c r="AH1184" s="139"/>
      <c r="AI1184" s="77"/>
      <c r="AJ1184" s="78"/>
    </row>
    <row r="1185" spans="2:36" ht="13">
      <c r="B1185" s="79"/>
      <c r="C1185" s="79"/>
      <c r="D1185" s="136"/>
      <c r="E1185" s="80"/>
      <c r="F1185" s="81"/>
      <c r="G1185" s="81"/>
      <c r="H1185" s="81"/>
      <c r="I1185" s="81"/>
      <c r="J1185" s="81"/>
      <c r="K1185" s="81"/>
      <c r="L1185" s="81"/>
      <c r="M1185" s="81"/>
      <c r="N1185" s="81"/>
      <c r="O1185" s="137"/>
      <c r="P1185" s="138"/>
      <c r="Q1185" s="138"/>
      <c r="R1185" s="138"/>
      <c r="S1185" s="138"/>
      <c r="T1185" s="141"/>
      <c r="U1185" s="141"/>
      <c r="V1185" s="139"/>
      <c r="W1185" s="139"/>
      <c r="X1185" s="139"/>
      <c r="Y1185" s="139"/>
      <c r="Z1185" s="139"/>
      <c r="AA1185" s="139"/>
      <c r="AB1185" s="139"/>
      <c r="AC1185" s="139"/>
      <c r="AD1185" s="139"/>
      <c r="AE1185" s="139"/>
      <c r="AF1185" s="139"/>
      <c r="AG1185" s="139"/>
      <c r="AH1185" s="139"/>
      <c r="AI1185" s="77"/>
      <c r="AJ1185" s="78"/>
    </row>
    <row r="1186" spans="2:36" ht="13">
      <c r="B1186" s="79"/>
      <c r="C1186" s="79"/>
      <c r="D1186" s="136"/>
      <c r="E1186" s="80"/>
      <c r="F1186" s="81"/>
      <c r="G1186" s="81"/>
      <c r="H1186" s="81"/>
      <c r="I1186" s="81"/>
      <c r="J1186" s="81"/>
      <c r="K1186" s="81"/>
      <c r="L1186" s="81"/>
      <c r="M1186" s="81"/>
      <c r="N1186" s="81"/>
      <c r="O1186" s="137"/>
      <c r="P1186" s="138"/>
      <c r="Q1186" s="138"/>
      <c r="R1186" s="138"/>
      <c r="S1186" s="138"/>
      <c r="T1186" s="141"/>
      <c r="U1186" s="141"/>
      <c r="V1186" s="139"/>
      <c r="W1186" s="139"/>
      <c r="X1186" s="139"/>
      <c r="Y1186" s="139"/>
      <c r="Z1186" s="139"/>
      <c r="AA1186" s="139"/>
      <c r="AB1186" s="139"/>
      <c r="AC1186" s="139"/>
      <c r="AD1186" s="139"/>
      <c r="AE1186" s="139"/>
      <c r="AF1186" s="139"/>
      <c r="AG1186" s="139"/>
      <c r="AH1186" s="139"/>
      <c r="AI1186" s="77"/>
      <c r="AJ1186" s="78"/>
    </row>
    <row r="1187" spans="2:36" ht="13">
      <c r="B1187" s="79"/>
      <c r="C1187" s="79"/>
      <c r="D1187" s="136"/>
      <c r="E1187" s="80"/>
      <c r="F1187" s="81"/>
      <c r="G1187" s="81"/>
      <c r="H1187" s="81"/>
      <c r="I1187" s="81"/>
      <c r="J1187" s="81"/>
      <c r="K1187" s="81"/>
      <c r="L1187" s="81"/>
      <c r="M1187" s="81"/>
      <c r="N1187" s="81"/>
      <c r="O1187" s="137"/>
      <c r="P1187" s="138"/>
      <c r="Q1187" s="138"/>
      <c r="R1187" s="138"/>
      <c r="S1187" s="138"/>
      <c r="T1187" s="141"/>
      <c r="U1187" s="141"/>
      <c r="V1187" s="139"/>
      <c r="W1187" s="139"/>
      <c r="X1187" s="139"/>
      <c r="Y1187" s="139"/>
      <c r="Z1187" s="139"/>
      <c r="AA1187" s="139"/>
      <c r="AB1187" s="139"/>
      <c r="AC1187" s="139"/>
      <c r="AD1187" s="139"/>
      <c r="AE1187" s="139"/>
      <c r="AF1187" s="139"/>
      <c r="AG1187" s="139"/>
      <c r="AH1187" s="139"/>
      <c r="AI1187" s="77"/>
      <c r="AJ1187" s="78"/>
    </row>
    <row r="1188" spans="2:36" ht="13">
      <c r="B1188" s="79"/>
      <c r="C1188" s="79"/>
      <c r="D1188" s="136"/>
      <c r="E1188" s="80"/>
      <c r="F1188" s="81"/>
      <c r="G1188" s="81"/>
      <c r="H1188" s="81"/>
      <c r="I1188" s="81"/>
      <c r="J1188" s="81"/>
      <c r="K1188" s="81"/>
      <c r="L1188" s="81"/>
      <c r="M1188" s="81"/>
      <c r="N1188" s="81"/>
      <c r="O1188" s="137"/>
      <c r="P1188" s="138"/>
      <c r="Q1188" s="138"/>
      <c r="R1188" s="138"/>
      <c r="S1188" s="138"/>
      <c r="T1188" s="141"/>
      <c r="U1188" s="141"/>
      <c r="V1188" s="139"/>
      <c r="W1188" s="139"/>
      <c r="X1188" s="139"/>
      <c r="Y1188" s="139"/>
      <c r="Z1188" s="139"/>
      <c r="AA1188" s="139"/>
      <c r="AB1188" s="139"/>
      <c r="AC1188" s="139"/>
      <c r="AD1188" s="139"/>
      <c r="AE1188" s="139"/>
      <c r="AF1188" s="139"/>
      <c r="AG1188" s="139"/>
      <c r="AH1188" s="139"/>
      <c r="AI1188" s="77"/>
      <c r="AJ1188" s="78"/>
    </row>
    <row r="1189" spans="2:36" ht="13">
      <c r="B1189" s="79"/>
      <c r="C1189" s="79"/>
      <c r="D1189" s="136"/>
      <c r="E1189" s="80"/>
      <c r="F1189" s="81"/>
      <c r="G1189" s="81"/>
      <c r="H1189" s="81"/>
      <c r="I1189" s="81"/>
      <c r="J1189" s="81"/>
      <c r="K1189" s="81"/>
      <c r="L1189" s="81"/>
      <c r="M1189" s="81"/>
      <c r="N1189" s="81"/>
      <c r="O1189" s="137"/>
      <c r="P1189" s="138"/>
      <c r="Q1189" s="138"/>
      <c r="R1189" s="138"/>
      <c r="S1189" s="138"/>
      <c r="T1189" s="141"/>
      <c r="U1189" s="141"/>
      <c r="V1189" s="139"/>
      <c r="W1189" s="139"/>
      <c r="X1189" s="139"/>
      <c r="Y1189" s="139"/>
      <c r="Z1189" s="139"/>
      <c r="AA1189" s="139"/>
      <c r="AB1189" s="139"/>
      <c r="AC1189" s="139"/>
      <c r="AD1189" s="139"/>
      <c r="AE1189" s="139"/>
      <c r="AF1189" s="139"/>
      <c r="AG1189" s="139"/>
      <c r="AH1189" s="139"/>
      <c r="AI1189" s="77"/>
      <c r="AJ1189" s="78"/>
    </row>
    <row r="1190" spans="2:36" ht="13">
      <c r="B1190" s="79"/>
      <c r="C1190" s="79"/>
      <c r="D1190" s="136"/>
      <c r="E1190" s="80"/>
      <c r="F1190" s="81"/>
      <c r="G1190" s="81"/>
      <c r="H1190" s="81"/>
      <c r="I1190" s="81"/>
      <c r="J1190" s="81"/>
      <c r="K1190" s="81"/>
      <c r="L1190" s="81"/>
      <c r="M1190" s="81"/>
      <c r="N1190" s="81"/>
      <c r="O1190" s="137"/>
      <c r="P1190" s="138"/>
      <c r="Q1190" s="138"/>
      <c r="R1190" s="138"/>
      <c r="S1190" s="138"/>
      <c r="T1190" s="141"/>
      <c r="U1190" s="141"/>
      <c r="V1190" s="139"/>
      <c r="W1190" s="139"/>
      <c r="X1190" s="139"/>
      <c r="Y1190" s="139"/>
      <c r="Z1190" s="139"/>
      <c r="AA1190" s="139"/>
      <c r="AB1190" s="139"/>
      <c r="AC1190" s="139"/>
      <c r="AD1190" s="139"/>
      <c r="AE1190" s="139"/>
      <c r="AF1190" s="139"/>
      <c r="AG1190" s="139"/>
      <c r="AH1190" s="139"/>
      <c r="AI1190" s="77"/>
      <c r="AJ1190" s="78"/>
    </row>
    <row r="1191" spans="2:36" ht="13">
      <c r="B1191" s="79"/>
      <c r="C1191" s="79"/>
      <c r="D1191" s="136"/>
      <c r="E1191" s="80"/>
      <c r="F1191" s="81"/>
      <c r="G1191" s="81"/>
      <c r="H1191" s="81"/>
      <c r="I1191" s="81"/>
      <c r="J1191" s="81"/>
      <c r="K1191" s="81"/>
      <c r="L1191" s="81"/>
      <c r="M1191" s="81"/>
      <c r="N1191" s="81"/>
      <c r="O1191" s="137"/>
      <c r="P1191" s="138"/>
      <c r="Q1191" s="138"/>
      <c r="R1191" s="138"/>
      <c r="S1191" s="138"/>
      <c r="T1191" s="141"/>
      <c r="U1191" s="141"/>
      <c r="V1191" s="139"/>
      <c r="W1191" s="139"/>
      <c r="X1191" s="139"/>
      <c r="Y1191" s="139"/>
      <c r="Z1191" s="139"/>
      <c r="AA1191" s="139"/>
      <c r="AB1191" s="139"/>
      <c r="AC1191" s="139"/>
      <c r="AD1191" s="139"/>
      <c r="AE1191" s="139"/>
      <c r="AF1191" s="139"/>
      <c r="AG1191" s="139"/>
      <c r="AH1191" s="139"/>
      <c r="AI1191" s="77"/>
      <c r="AJ1191" s="78"/>
    </row>
    <row r="1192" spans="2:36" ht="13">
      <c r="B1192" s="79"/>
      <c r="C1192" s="79"/>
      <c r="D1192" s="136"/>
      <c r="E1192" s="80"/>
      <c r="F1192" s="81"/>
      <c r="G1192" s="81"/>
      <c r="H1192" s="81"/>
      <c r="I1192" s="81"/>
      <c r="J1192" s="81"/>
      <c r="K1192" s="81"/>
      <c r="L1192" s="81"/>
      <c r="M1192" s="81"/>
      <c r="N1192" s="81"/>
      <c r="O1192" s="137"/>
      <c r="P1192" s="138"/>
      <c r="Q1192" s="138"/>
      <c r="R1192" s="138"/>
      <c r="S1192" s="138"/>
      <c r="T1192" s="141"/>
      <c r="U1192" s="141"/>
      <c r="V1192" s="139"/>
      <c r="W1192" s="139"/>
      <c r="X1192" s="139"/>
      <c r="Y1192" s="139"/>
      <c r="Z1192" s="139"/>
      <c r="AA1192" s="139"/>
      <c r="AB1192" s="139"/>
      <c r="AC1192" s="139"/>
      <c r="AD1192" s="139"/>
      <c r="AE1192" s="139"/>
      <c r="AF1192" s="139"/>
      <c r="AG1192" s="139"/>
      <c r="AH1192" s="139"/>
      <c r="AI1192" s="77"/>
      <c r="AJ1192" s="78"/>
    </row>
    <row r="1193" spans="2:36" ht="13">
      <c r="B1193" s="79"/>
      <c r="C1193" s="79"/>
      <c r="D1193" s="136"/>
      <c r="E1193" s="80"/>
      <c r="F1193" s="81"/>
      <c r="G1193" s="81"/>
      <c r="H1193" s="81"/>
      <c r="I1193" s="81"/>
      <c r="J1193" s="81"/>
      <c r="K1193" s="81"/>
      <c r="L1193" s="81"/>
      <c r="M1193" s="81"/>
      <c r="N1193" s="81"/>
      <c r="O1193" s="137"/>
      <c r="P1193" s="138"/>
      <c r="Q1193" s="138"/>
      <c r="R1193" s="138"/>
      <c r="S1193" s="138"/>
      <c r="T1193" s="141"/>
      <c r="U1193" s="141"/>
      <c r="V1193" s="139"/>
      <c r="W1193" s="139"/>
      <c r="X1193" s="139"/>
      <c r="Y1193" s="139"/>
      <c r="Z1193" s="139"/>
      <c r="AA1193" s="139"/>
      <c r="AB1193" s="139"/>
      <c r="AC1193" s="139"/>
      <c r="AD1193" s="139"/>
      <c r="AE1193" s="139"/>
      <c r="AF1193" s="139"/>
      <c r="AG1193" s="139"/>
      <c r="AH1193" s="139"/>
      <c r="AI1193" s="77"/>
      <c r="AJ1193" s="78"/>
    </row>
    <row r="1194" spans="2:36" ht="13">
      <c r="B1194" s="79"/>
      <c r="C1194" s="79"/>
      <c r="D1194" s="136"/>
      <c r="E1194" s="80"/>
      <c r="F1194" s="81"/>
      <c r="G1194" s="81"/>
      <c r="H1194" s="81"/>
      <c r="I1194" s="81"/>
      <c r="J1194" s="81"/>
      <c r="K1194" s="81"/>
      <c r="L1194" s="81"/>
      <c r="M1194" s="81"/>
      <c r="N1194" s="81"/>
      <c r="O1194" s="137"/>
      <c r="P1194" s="138"/>
      <c r="Q1194" s="138"/>
      <c r="R1194" s="138"/>
      <c r="S1194" s="138"/>
      <c r="T1194" s="141"/>
      <c r="U1194" s="141"/>
      <c r="V1194" s="139"/>
      <c r="W1194" s="139"/>
      <c r="X1194" s="139"/>
      <c r="Y1194" s="139"/>
      <c r="Z1194" s="139"/>
      <c r="AA1194" s="139"/>
      <c r="AB1194" s="139"/>
      <c r="AC1194" s="139"/>
      <c r="AD1194" s="139"/>
      <c r="AE1194" s="139"/>
      <c r="AF1194" s="139"/>
      <c r="AG1194" s="139"/>
      <c r="AH1194" s="139"/>
      <c r="AI1194" s="77"/>
      <c r="AJ1194" s="78"/>
    </row>
    <row r="1195" spans="2:36" ht="13">
      <c r="B1195" s="79"/>
      <c r="C1195" s="79"/>
      <c r="D1195" s="136"/>
      <c r="E1195" s="80"/>
      <c r="F1195" s="81"/>
      <c r="G1195" s="81"/>
      <c r="H1195" s="81"/>
      <c r="I1195" s="81"/>
      <c r="J1195" s="81"/>
      <c r="K1195" s="81"/>
      <c r="L1195" s="81"/>
      <c r="M1195" s="81"/>
      <c r="N1195" s="81"/>
      <c r="O1195" s="137"/>
      <c r="P1195" s="138"/>
      <c r="Q1195" s="138"/>
      <c r="R1195" s="138"/>
      <c r="S1195" s="138"/>
      <c r="T1195" s="141"/>
      <c r="U1195" s="141"/>
      <c r="V1195" s="139"/>
      <c r="W1195" s="139"/>
      <c r="X1195" s="139"/>
      <c r="Y1195" s="139"/>
      <c r="Z1195" s="139"/>
      <c r="AA1195" s="139"/>
      <c r="AB1195" s="139"/>
      <c r="AC1195" s="139"/>
      <c r="AD1195" s="139"/>
      <c r="AE1195" s="139"/>
      <c r="AF1195" s="139"/>
      <c r="AG1195" s="139"/>
      <c r="AH1195" s="139"/>
      <c r="AI1195" s="77"/>
      <c r="AJ1195" s="78"/>
    </row>
    <row r="1196" spans="2:36" ht="13">
      <c r="B1196" s="79"/>
      <c r="C1196" s="79"/>
      <c r="D1196" s="136"/>
      <c r="E1196" s="80"/>
      <c r="F1196" s="81"/>
      <c r="G1196" s="81"/>
      <c r="H1196" s="81"/>
      <c r="I1196" s="81"/>
      <c r="J1196" s="81"/>
      <c r="K1196" s="81"/>
      <c r="L1196" s="81"/>
      <c r="M1196" s="81"/>
      <c r="N1196" s="81"/>
      <c r="O1196" s="137"/>
      <c r="P1196" s="138"/>
      <c r="Q1196" s="138"/>
      <c r="R1196" s="138"/>
      <c r="S1196" s="138"/>
      <c r="T1196" s="141"/>
      <c r="U1196" s="141"/>
      <c r="V1196" s="139"/>
      <c r="W1196" s="139"/>
      <c r="X1196" s="139"/>
      <c r="Y1196" s="139"/>
      <c r="Z1196" s="139"/>
      <c r="AA1196" s="139"/>
      <c r="AB1196" s="139"/>
      <c r="AC1196" s="139"/>
      <c r="AD1196" s="139"/>
      <c r="AE1196" s="139"/>
      <c r="AF1196" s="139"/>
      <c r="AG1196" s="139"/>
      <c r="AH1196" s="139"/>
      <c r="AI1196" s="77"/>
      <c r="AJ1196" s="78"/>
    </row>
    <row r="1197" spans="2:36" ht="13">
      <c r="B1197" s="79"/>
      <c r="C1197" s="79"/>
      <c r="D1197" s="136"/>
      <c r="E1197" s="80"/>
      <c r="F1197" s="81"/>
      <c r="G1197" s="81"/>
      <c r="H1197" s="81"/>
      <c r="I1197" s="81"/>
      <c r="J1197" s="81"/>
      <c r="K1197" s="81"/>
      <c r="L1197" s="81"/>
      <c r="M1197" s="81"/>
      <c r="N1197" s="81"/>
      <c r="O1197" s="137"/>
      <c r="P1197" s="138"/>
      <c r="Q1197" s="138"/>
      <c r="R1197" s="138"/>
      <c r="S1197" s="138"/>
      <c r="T1197" s="141"/>
      <c r="U1197" s="141"/>
      <c r="V1197" s="139"/>
      <c r="W1197" s="139"/>
      <c r="X1197" s="139"/>
      <c r="Y1197" s="139"/>
      <c r="Z1197" s="139"/>
      <c r="AA1197" s="139"/>
      <c r="AB1197" s="139"/>
      <c r="AC1197" s="139"/>
      <c r="AD1197" s="139"/>
      <c r="AE1197" s="139"/>
      <c r="AF1197" s="139"/>
      <c r="AG1197" s="139"/>
      <c r="AH1197" s="139"/>
      <c r="AI1197" s="77"/>
      <c r="AJ1197" s="78"/>
    </row>
    <row r="1198" spans="2:36" ht="13">
      <c r="B1198" s="79"/>
      <c r="C1198" s="79"/>
      <c r="D1198" s="136"/>
      <c r="E1198" s="80"/>
      <c r="F1198" s="81"/>
      <c r="G1198" s="81"/>
      <c r="H1198" s="81"/>
      <c r="I1198" s="81"/>
      <c r="J1198" s="81"/>
      <c r="K1198" s="81"/>
      <c r="L1198" s="81"/>
      <c r="M1198" s="81"/>
      <c r="N1198" s="81"/>
      <c r="O1198" s="137"/>
      <c r="P1198" s="138"/>
      <c r="Q1198" s="138"/>
      <c r="R1198" s="138"/>
      <c r="S1198" s="138"/>
      <c r="T1198" s="141"/>
      <c r="U1198" s="141"/>
      <c r="V1198" s="139"/>
      <c r="W1198" s="139"/>
      <c r="X1198" s="139"/>
      <c r="Y1198" s="139"/>
      <c r="Z1198" s="139"/>
      <c r="AA1198" s="139"/>
      <c r="AB1198" s="139"/>
      <c r="AC1198" s="139"/>
      <c r="AD1198" s="139"/>
      <c r="AE1198" s="139"/>
      <c r="AF1198" s="139"/>
      <c r="AG1198" s="139"/>
      <c r="AH1198" s="139"/>
      <c r="AI1198" s="77"/>
      <c r="AJ1198" s="78"/>
    </row>
    <row r="1199" spans="2:36" ht="13">
      <c r="B1199" s="79"/>
      <c r="C1199" s="79"/>
      <c r="D1199" s="136"/>
      <c r="E1199" s="80"/>
      <c r="F1199" s="81"/>
      <c r="G1199" s="81"/>
      <c r="H1199" s="81"/>
      <c r="I1199" s="81"/>
      <c r="J1199" s="81"/>
      <c r="K1199" s="81"/>
      <c r="L1199" s="81"/>
      <c r="M1199" s="81"/>
      <c r="N1199" s="81"/>
      <c r="O1199" s="137"/>
      <c r="P1199" s="138"/>
      <c r="Q1199" s="138"/>
      <c r="R1199" s="138"/>
      <c r="S1199" s="138"/>
      <c r="T1199" s="141"/>
      <c r="U1199" s="141"/>
      <c r="V1199" s="139"/>
      <c r="W1199" s="139"/>
      <c r="X1199" s="139"/>
      <c r="Y1199" s="139"/>
      <c r="Z1199" s="139"/>
      <c r="AA1199" s="139"/>
      <c r="AB1199" s="139"/>
      <c r="AC1199" s="139"/>
      <c r="AD1199" s="139"/>
      <c r="AE1199" s="139"/>
      <c r="AF1199" s="139"/>
      <c r="AG1199" s="139"/>
      <c r="AH1199" s="139"/>
      <c r="AI1199" s="77"/>
      <c r="AJ1199" s="78"/>
    </row>
    <row r="1200" spans="2:36" ht="13">
      <c r="B1200" s="79"/>
      <c r="C1200" s="79"/>
      <c r="D1200" s="136"/>
      <c r="E1200" s="80"/>
      <c r="F1200" s="81"/>
      <c r="G1200" s="81"/>
      <c r="H1200" s="81"/>
      <c r="I1200" s="81"/>
      <c r="J1200" s="81"/>
      <c r="K1200" s="81"/>
      <c r="L1200" s="81"/>
      <c r="M1200" s="81"/>
      <c r="N1200" s="81"/>
      <c r="O1200" s="137"/>
      <c r="P1200" s="138"/>
      <c r="Q1200" s="138"/>
      <c r="R1200" s="138"/>
      <c r="S1200" s="138"/>
      <c r="T1200" s="141"/>
      <c r="U1200" s="141"/>
      <c r="V1200" s="139"/>
      <c r="W1200" s="139"/>
      <c r="X1200" s="139"/>
      <c r="Y1200" s="139"/>
      <c r="Z1200" s="139"/>
      <c r="AA1200" s="139"/>
      <c r="AB1200" s="139"/>
      <c r="AC1200" s="139"/>
      <c r="AD1200" s="139"/>
      <c r="AE1200" s="139"/>
      <c r="AF1200" s="139"/>
      <c r="AG1200" s="139"/>
      <c r="AH1200" s="139"/>
      <c r="AI1200" s="77"/>
      <c r="AJ1200" s="78"/>
    </row>
    <row r="1201" spans="2:36" ht="13">
      <c r="B1201" s="79"/>
      <c r="C1201" s="79"/>
      <c r="D1201" s="136"/>
      <c r="E1201" s="80"/>
      <c r="F1201" s="81"/>
      <c r="G1201" s="81"/>
      <c r="H1201" s="81"/>
      <c r="I1201" s="81"/>
      <c r="J1201" s="81"/>
      <c r="K1201" s="81"/>
      <c r="L1201" s="81"/>
      <c r="M1201" s="81"/>
      <c r="N1201" s="81"/>
      <c r="O1201" s="137"/>
      <c r="P1201" s="138"/>
      <c r="Q1201" s="138"/>
      <c r="R1201" s="138"/>
      <c r="S1201" s="138"/>
      <c r="T1201" s="141"/>
      <c r="U1201" s="141"/>
      <c r="V1201" s="139"/>
      <c r="W1201" s="139"/>
      <c r="X1201" s="139"/>
      <c r="Y1201" s="139"/>
      <c r="Z1201" s="139"/>
      <c r="AA1201" s="139"/>
      <c r="AB1201" s="139"/>
      <c r="AC1201" s="139"/>
      <c r="AD1201" s="139"/>
      <c r="AE1201" s="139"/>
      <c r="AF1201" s="139"/>
      <c r="AG1201" s="139"/>
      <c r="AH1201" s="139"/>
      <c r="AI1201" s="77"/>
      <c r="AJ1201" s="78"/>
    </row>
    <row r="1202" spans="2:36" ht="13">
      <c r="B1202" s="79"/>
      <c r="C1202" s="79"/>
      <c r="D1202" s="136"/>
      <c r="E1202" s="80"/>
      <c r="F1202" s="81"/>
      <c r="G1202" s="81"/>
      <c r="H1202" s="81"/>
      <c r="I1202" s="81"/>
      <c r="J1202" s="81"/>
      <c r="K1202" s="81"/>
      <c r="L1202" s="81"/>
      <c r="M1202" s="81"/>
      <c r="N1202" s="81"/>
      <c r="O1202" s="137"/>
      <c r="P1202" s="138"/>
      <c r="Q1202" s="138"/>
      <c r="R1202" s="138"/>
      <c r="S1202" s="138"/>
      <c r="T1202" s="141"/>
      <c r="U1202" s="141"/>
      <c r="V1202" s="139"/>
      <c r="W1202" s="139"/>
      <c r="X1202" s="139"/>
      <c r="Y1202" s="139"/>
      <c r="Z1202" s="139"/>
      <c r="AA1202" s="139"/>
      <c r="AB1202" s="139"/>
      <c r="AC1202" s="139"/>
      <c r="AD1202" s="139"/>
      <c r="AE1202" s="139"/>
      <c r="AF1202" s="139"/>
      <c r="AG1202" s="139"/>
      <c r="AH1202" s="139"/>
      <c r="AI1202" s="77"/>
      <c r="AJ1202" s="78"/>
    </row>
    <row r="1203" spans="2:36" ht="13">
      <c r="B1203" s="79"/>
      <c r="C1203" s="79"/>
      <c r="D1203" s="136"/>
      <c r="E1203" s="80"/>
      <c r="F1203" s="81"/>
      <c r="G1203" s="81"/>
      <c r="H1203" s="81"/>
      <c r="I1203" s="81"/>
      <c r="J1203" s="81"/>
      <c r="K1203" s="81"/>
      <c r="L1203" s="81"/>
      <c r="M1203" s="81"/>
      <c r="N1203" s="81"/>
      <c r="O1203" s="137"/>
      <c r="P1203" s="138"/>
      <c r="Q1203" s="138"/>
      <c r="R1203" s="138"/>
      <c r="S1203" s="138"/>
      <c r="T1203" s="141"/>
      <c r="U1203" s="141"/>
      <c r="V1203" s="139"/>
      <c r="W1203" s="139"/>
      <c r="X1203" s="139"/>
      <c r="Y1203" s="139"/>
      <c r="Z1203" s="139"/>
      <c r="AA1203" s="139"/>
      <c r="AB1203" s="139"/>
      <c r="AC1203" s="139"/>
      <c r="AD1203" s="139"/>
      <c r="AE1203" s="139"/>
      <c r="AF1203" s="139"/>
      <c r="AG1203" s="139"/>
      <c r="AH1203" s="139"/>
      <c r="AI1203" s="77"/>
      <c r="AJ1203" s="78"/>
    </row>
    <row r="1204" spans="2:36" ht="13">
      <c r="B1204" s="79"/>
      <c r="C1204" s="79"/>
      <c r="D1204" s="136"/>
      <c r="E1204" s="80"/>
      <c r="F1204" s="81"/>
      <c r="G1204" s="81"/>
      <c r="H1204" s="81"/>
      <c r="I1204" s="81"/>
      <c r="J1204" s="81"/>
      <c r="K1204" s="81"/>
      <c r="L1204" s="81"/>
      <c r="M1204" s="81"/>
      <c r="N1204" s="81"/>
      <c r="O1204" s="137"/>
      <c r="P1204" s="138"/>
      <c r="Q1204" s="138"/>
      <c r="R1204" s="138"/>
      <c r="S1204" s="138"/>
      <c r="T1204" s="141"/>
      <c r="U1204" s="141"/>
      <c r="V1204" s="139"/>
      <c r="W1204" s="139"/>
      <c r="X1204" s="139"/>
      <c r="Y1204" s="139"/>
      <c r="Z1204" s="139"/>
      <c r="AA1204" s="139"/>
      <c r="AB1204" s="139"/>
      <c r="AC1204" s="139"/>
      <c r="AD1204" s="139"/>
      <c r="AE1204" s="139"/>
      <c r="AF1204" s="139"/>
      <c r="AG1204" s="139"/>
      <c r="AH1204" s="139"/>
      <c r="AI1204" s="77"/>
      <c r="AJ1204" s="78"/>
    </row>
    <row r="1205" spans="2:36" ht="13">
      <c r="B1205" s="79"/>
      <c r="C1205" s="79"/>
      <c r="D1205" s="136"/>
      <c r="E1205" s="80"/>
      <c r="F1205" s="81"/>
      <c r="G1205" s="81"/>
      <c r="H1205" s="81"/>
      <c r="I1205" s="81"/>
      <c r="J1205" s="81"/>
      <c r="K1205" s="81"/>
      <c r="L1205" s="81"/>
      <c r="M1205" s="81"/>
      <c r="N1205" s="81"/>
      <c r="O1205" s="137"/>
      <c r="P1205" s="138"/>
      <c r="Q1205" s="138"/>
      <c r="R1205" s="138"/>
      <c r="S1205" s="138"/>
      <c r="T1205" s="141"/>
      <c r="U1205" s="141"/>
      <c r="V1205" s="139"/>
      <c r="W1205" s="139"/>
      <c r="X1205" s="139"/>
      <c r="Y1205" s="139"/>
      <c r="Z1205" s="139"/>
      <c r="AA1205" s="139"/>
      <c r="AB1205" s="139"/>
      <c r="AC1205" s="139"/>
      <c r="AD1205" s="139"/>
      <c r="AE1205" s="139"/>
      <c r="AF1205" s="139"/>
      <c r="AG1205" s="139"/>
      <c r="AH1205" s="139"/>
      <c r="AI1205" s="77"/>
      <c r="AJ1205" s="78"/>
    </row>
    <row r="1206" spans="2:36" ht="13">
      <c r="B1206" s="79"/>
      <c r="C1206" s="79"/>
      <c r="D1206" s="136"/>
      <c r="E1206" s="80"/>
      <c r="F1206" s="81"/>
      <c r="G1206" s="81"/>
      <c r="H1206" s="81"/>
      <c r="I1206" s="81"/>
      <c r="J1206" s="81"/>
      <c r="K1206" s="81"/>
      <c r="L1206" s="81"/>
      <c r="M1206" s="81"/>
      <c r="N1206" s="81"/>
      <c r="O1206" s="137"/>
      <c r="P1206" s="138"/>
      <c r="Q1206" s="138"/>
      <c r="R1206" s="138"/>
      <c r="S1206" s="138"/>
      <c r="T1206" s="141"/>
      <c r="U1206" s="141"/>
      <c r="V1206" s="139"/>
      <c r="W1206" s="139"/>
      <c r="X1206" s="139"/>
      <c r="Y1206" s="139"/>
      <c r="Z1206" s="139"/>
      <c r="AA1206" s="139"/>
      <c r="AB1206" s="139"/>
      <c r="AC1206" s="139"/>
      <c r="AD1206" s="139"/>
      <c r="AE1206" s="139"/>
      <c r="AF1206" s="139"/>
      <c r="AG1206" s="139"/>
      <c r="AH1206" s="139"/>
      <c r="AI1206" s="77"/>
      <c r="AJ1206" s="78"/>
    </row>
    <row r="1207" spans="2:36" ht="13">
      <c r="B1207" s="79"/>
      <c r="C1207" s="79"/>
      <c r="D1207" s="136"/>
      <c r="E1207" s="80"/>
      <c r="F1207" s="81"/>
      <c r="G1207" s="81"/>
      <c r="H1207" s="81"/>
      <c r="I1207" s="81"/>
      <c r="J1207" s="81"/>
      <c r="K1207" s="81"/>
      <c r="L1207" s="81"/>
      <c r="M1207" s="81"/>
      <c r="N1207" s="81"/>
      <c r="O1207" s="137"/>
      <c r="P1207" s="138"/>
      <c r="Q1207" s="138"/>
      <c r="R1207" s="138"/>
      <c r="S1207" s="138"/>
      <c r="T1207" s="141"/>
      <c r="U1207" s="141"/>
      <c r="V1207" s="139"/>
      <c r="W1207" s="139"/>
      <c r="X1207" s="139"/>
      <c r="Y1207" s="139"/>
      <c r="Z1207" s="139"/>
      <c r="AA1207" s="139"/>
      <c r="AB1207" s="139"/>
      <c r="AC1207" s="139"/>
      <c r="AD1207" s="139"/>
      <c r="AE1207" s="139"/>
      <c r="AF1207" s="139"/>
      <c r="AG1207" s="139"/>
      <c r="AH1207" s="139"/>
      <c r="AI1207" s="77"/>
      <c r="AJ1207" s="78"/>
    </row>
    <row r="1208" spans="2:36" ht="13">
      <c r="B1208" s="79"/>
      <c r="C1208" s="79"/>
      <c r="D1208" s="136"/>
      <c r="E1208" s="80"/>
      <c r="F1208" s="81"/>
      <c r="G1208" s="81"/>
      <c r="H1208" s="81"/>
      <c r="I1208" s="81"/>
      <c r="J1208" s="81"/>
      <c r="K1208" s="81"/>
      <c r="L1208" s="81"/>
      <c r="M1208" s="81"/>
      <c r="N1208" s="81"/>
      <c r="O1208" s="137"/>
      <c r="P1208" s="138"/>
      <c r="Q1208" s="138"/>
      <c r="R1208" s="138"/>
      <c r="S1208" s="138"/>
      <c r="T1208" s="141"/>
      <c r="U1208" s="141"/>
      <c r="V1208" s="139"/>
      <c r="W1208" s="139"/>
      <c r="X1208" s="139"/>
      <c r="Y1208" s="139"/>
      <c r="Z1208" s="139"/>
      <c r="AA1208" s="139"/>
      <c r="AB1208" s="139"/>
      <c r="AC1208" s="139"/>
      <c r="AD1208" s="139"/>
      <c r="AE1208" s="139"/>
      <c r="AF1208" s="139"/>
      <c r="AG1208" s="139"/>
      <c r="AH1208" s="139"/>
      <c r="AI1208" s="77"/>
      <c r="AJ1208" s="78"/>
    </row>
    <row r="1209" spans="2:36" ht="13">
      <c r="B1209" s="79"/>
      <c r="C1209" s="79"/>
      <c r="D1209" s="136"/>
      <c r="E1209" s="80"/>
      <c r="F1209" s="81"/>
      <c r="G1209" s="81"/>
      <c r="H1209" s="81"/>
      <c r="I1209" s="81"/>
      <c r="J1209" s="81"/>
      <c r="K1209" s="81"/>
      <c r="L1209" s="81"/>
      <c r="M1209" s="81"/>
      <c r="N1209" s="81"/>
      <c r="O1209" s="137"/>
      <c r="P1209" s="138"/>
      <c r="Q1209" s="138"/>
      <c r="R1209" s="138"/>
      <c r="S1209" s="138"/>
      <c r="T1209" s="141"/>
      <c r="U1209" s="141"/>
      <c r="V1209" s="139"/>
      <c r="W1209" s="139"/>
      <c r="X1209" s="139"/>
      <c r="Y1209" s="139"/>
      <c r="Z1209" s="139"/>
      <c r="AA1209" s="139"/>
      <c r="AB1209" s="139"/>
      <c r="AC1209" s="139"/>
      <c r="AD1209" s="139"/>
      <c r="AE1209" s="139"/>
      <c r="AF1209" s="139"/>
      <c r="AG1209" s="139"/>
      <c r="AH1209" s="139"/>
      <c r="AI1209" s="77"/>
      <c r="AJ1209" s="78"/>
    </row>
    <row r="1210" spans="2:36" ht="13">
      <c r="B1210" s="79"/>
      <c r="C1210" s="79"/>
      <c r="D1210" s="136"/>
      <c r="E1210" s="80"/>
      <c r="F1210" s="81"/>
      <c r="G1210" s="81"/>
      <c r="H1210" s="81"/>
      <c r="I1210" s="81"/>
      <c r="J1210" s="81"/>
      <c r="K1210" s="81"/>
      <c r="L1210" s="81"/>
      <c r="M1210" s="81"/>
      <c r="N1210" s="81"/>
      <c r="O1210" s="137"/>
      <c r="P1210" s="138"/>
      <c r="Q1210" s="138"/>
      <c r="R1210" s="138"/>
      <c r="S1210" s="138"/>
      <c r="T1210" s="141"/>
      <c r="U1210" s="141"/>
      <c r="V1210" s="139"/>
      <c r="W1210" s="139"/>
      <c r="X1210" s="139"/>
      <c r="Y1210" s="139"/>
      <c r="Z1210" s="139"/>
      <c r="AA1210" s="139"/>
      <c r="AB1210" s="139"/>
      <c r="AC1210" s="139"/>
      <c r="AD1210" s="139"/>
      <c r="AE1210" s="139"/>
      <c r="AF1210" s="139"/>
      <c r="AG1210" s="139"/>
      <c r="AH1210" s="139"/>
      <c r="AI1210" s="77"/>
      <c r="AJ1210" s="78"/>
    </row>
    <row r="1211" spans="2:36" ht="13">
      <c r="B1211" s="79"/>
      <c r="C1211" s="79"/>
      <c r="D1211" s="136"/>
      <c r="E1211" s="80"/>
      <c r="F1211" s="81"/>
      <c r="G1211" s="81"/>
      <c r="H1211" s="81"/>
      <c r="I1211" s="81"/>
      <c r="J1211" s="81"/>
      <c r="K1211" s="81"/>
      <c r="L1211" s="81"/>
      <c r="M1211" s="81"/>
      <c r="N1211" s="81"/>
      <c r="O1211" s="137"/>
      <c r="P1211" s="138"/>
      <c r="Q1211" s="138"/>
      <c r="R1211" s="138"/>
      <c r="S1211" s="138"/>
      <c r="T1211" s="141"/>
      <c r="U1211" s="141"/>
      <c r="V1211" s="139"/>
      <c r="W1211" s="139"/>
      <c r="X1211" s="139"/>
      <c r="Y1211" s="139"/>
      <c r="Z1211" s="139"/>
      <c r="AA1211" s="139"/>
      <c r="AB1211" s="139"/>
      <c r="AC1211" s="139"/>
      <c r="AD1211" s="139"/>
      <c r="AE1211" s="139"/>
      <c r="AF1211" s="139"/>
      <c r="AG1211" s="139"/>
      <c r="AH1211" s="139"/>
      <c r="AI1211" s="77"/>
      <c r="AJ1211" s="78"/>
    </row>
    <row r="1212" spans="2:36" ht="13">
      <c r="B1212" s="79"/>
      <c r="C1212" s="79"/>
      <c r="D1212" s="136"/>
      <c r="E1212" s="80"/>
      <c r="F1212" s="81"/>
      <c r="G1212" s="81"/>
      <c r="H1212" s="81"/>
      <c r="I1212" s="81"/>
      <c r="J1212" s="81"/>
      <c r="K1212" s="81"/>
      <c r="L1212" s="81"/>
      <c r="M1212" s="81"/>
      <c r="N1212" s="81"/>
      <c r="O1212" s="137"/>
      <c r="P1212" s="138"/>
      <c r="Q1212" s="138"/>
      <c r="R1212" s="138"/>
      <c r="S1212" s="138"/>
      <c r="T1212" s="141"/>
      <c r="U1212" s="141"/>
      <c r="V1212" s="139"/>
      <c r="W1212" s="139"/>
      <c r="X1212" s="139"/>
      <c r="Y1212" s="139"/>
      <c r="Z1212" s="139"/>
      <c r="AA1212" s="139"/>
      <c r="AB1212" s="139"/>
      <c r="AC1212" s="139"/>
      <c r="AD1212" s="139"/>
      <c r="AE1212" s="139"/>
      <c r="AF1212" s="139"/>
      <c r="AG1212" s="139"/>
      <c r="AH1212" s="139"/>
      <c r="AI1212" s="77"/>
      <c r="AJ1212" s="78"/>
    </row>
    <row r="1213" spans="2:36" ht="13">
      <c r="B1213" s="79"/>
      <c r="C1213" s="79"/>
      <c r="D1213" s="136"/>
      <c r="E1213" s="80"/>
      <c r="F1213" s="81"/>
      <c r="G1213" s="81"/>
      <c r="H1213" s="81"/>
      <c r="I1213" s="81"/>
      <c r="J1213" s="81"/>
      <c r="K1213" s="81"/>
      <c r="L1213" s="81"/>
      <c r="M1213" s="81"/>
      <c r="N1213" s="81"/>
      <c r="O1213" s="137"/>
      <c r="P1213" s="138"/>
      <c r="Q1213" s="138"/>
      <c r="R1213" s="138"/>
      <c r="S1213" s="138"/>
      <c r="T1213" s="141"/>
      <c r="U1213" s="141"/>
      <c r="V1213" s="139"/>
      <c r="W1213" s="139"/>
      <c r="X1213" s="139"/>
      <c r="Y1213" s="139"/>
      <c r="Z1213" s="139"/>
      <c r="AA1213" s="139"/>
      <c r="AB1213" s="139"/>
      <c r="AC1213" s="139"/>
      <c r="AD1213" s="139"/>
      <c r="AE1213" s="139"/>
      <c r="AF1213" s="139"/>
      <c r="AG1213" s="139"/>
      <c r="AH1213" s="139"/>
      <c r="AI1213" s="77"/>
      <c r="AJ1213" s="78"/>
    </row>
    <row r="1214" spans="2:36" ht="13">
      <c r="B1214" s="79"/>
      <c r="C1214" s="79"/>
      <c r="D1214" s="136"/>
      <c r="E1214" s="80"/>
      <c r="F1214" s="81"/>
      <c r="G1214" s="81"/>
      <c r="H1214" s="81"/>
      <c r="I1214" s="81"/>
      <c r="J1214" s="81"/>
      <c r="K1214" s="81"/>
      <c r="L1214" s="81"/>
      <c r="M1214" s="81"/>
      <c r="N1214" s="81"/>
      <c r="O1214" s="137"/>
      <c r="P1214" s="138"/>
      <c r="Q1214" s="138"/>
      <c r="R1214" s="138"/>
      <c r="S1214" s="138"/>
      <c r="T1214" s="141"/>
      <c r="U1214" s="141"/>
      <c r="V1214" s="139"/>
      <c r="W1214" s="139"/>
      <c r="X1214" s="139"/>
      <c r="Y1214" s="139"/>
      <c r="Z1214" s="139"/>
      <c r="AA1214" s="139"/>
      <c r="AB1214" s="139"/>
      <c r="AC1214" s="139"/>
      <c r="AD1214" s="139"/>
      <c r="AE1214" s="139"/>
      <c r="AF1214" s="139"/>
      <c r="AG1214" s="139"/>
      <c r="AH1214" s="139"/>
      <c r="AI1214" s="77"/>
      <c r="AJ1214" s="78"/>
    </row>
    <row r="1215" spans="2:36" ht="13">
      <c r="B1215" s="79"/>
      <c r="C1215" s="79"/>
      <c r="D1215" s="136"/>
      <c r="E1215" s="80"/>
      <c r="F1215" s="81"/>
      <c r="G1215" s="81"/>
      <c r="H1215" s="81"/>
      <c r="I1215" s="81"/>
      <c r="J1215" s="81"/>
      <c r="K1215" s="81"/>
      <c r="L1215" s="81"/>
      <c r="M1215" s="81"/>
      <c r="N1215" s="81"/>
      <c r="O1215" s="137"/>
      <c r="P1215" s="138"/>
      <c r="Q1215" s="138"/>
      <c r="R1215" s="138"/>
      <c r="S1215" s="138"/>
      <c r="T1215" s="141"/>
      <c r="U1215" s="141"/>
      <c r="V1215" s="139"/>
      <c r="W1215" s="139"/>
      <c r="X1215" s="139"/>
      <c r="Y1215" s="139"/>
      <c r="Z1215" s="139"/>
      <c r="AA1215" s="139"/>
      <c r="AB1215" s="139"/>
      <c r="AC1215" s="139"/>
      <c r="AD1215" s="139"/>
      <c r="AE1215" s="139"/>
      <c r="AF1215" s="139"/>
      <c r="AG1215" s="139"/>
      <c r="AH1215" s="139"/>
      <c r="AI1215" s="77"/>
      <c r="AJ1215" s="78"/>
    </row>
    <row r="1216" spans="2:36" ht="13">
      <c r="B1216" s="79"/>
      <c r="C1216" s="79"/>
      <c r="D1216" s="136"/>
      <c r="E1216" s="80"/>
      <c r="F1216" s="81"/>
      <c r="G1216" s="81"/>
      <c r="H1216" s="81"/>
      <c r="I1216" s="81"/>
      <c r="J1216" s="81"/>
      <c r="K1216" s="81"/>
      <c r="L1216" s="81"/>
      <c r="M1216" s="81"/>
      <c r="N1216" s="81"/>
      <c r="O1216" s="137"/>
      <c r="P1216" s="138"/>
      <c r="Q1216" s="138"/>
      <c r="R1216" s="138"/>
      <c r="S1216" s="138"/>
      <c r="T1216" s="141"/>
      <c r="U1216" s="141"/>
      <c r="V1216" s="139"/>
      <c r="W1216" s="139"/>
      <c r="X1216" s="139"/>
      <c r="Y1216" s="139"/>
      <c r="Z1216" s="139"/>
      <c r="AA1216" s="139"/>
      <c r="AB1216" s="139"/>
      <c r="AC1216" s="139"/>
      <c r="AD1216" s="139"/>
      <c r="AE1216" s="139"/>
      <c r="AF1216" s="139"/>
      <c r="AG1216" s="139"/>
      <c r="AH1216" s="139"/>
      <c r="AI1216" s="77"/>
      <c r="AJ1216" s="78"/>
    </row>
    <row r="1217" spans="2:36" ht="13">
      <c r="B1217" s="79"/>
      <c r="C1217" s="79"/>
      <c r="D1217" s="136"/>
      <c r="E1217" s="80"/>
      <c r="F1217" s="81"/>
      <c r="G1217" s="81"/>
      <c r="H1217" s="81"/>
      <c r="I1217" s="81"/>
      <c r="J1217" s="81"/>
      <c r="K1217" s="81"/>
      <c r="L1217" s="81"/>
      <c r="M1217" s="81"/>
      <c r="N1217" s="81"/>
      <c r="O1217" s="137"/>
      <c r="P1217" s="138"/>
      <c r="Q1217" s="138"/>
      <c r="R1217" s="138"/>
      <c r="S1217" s="138"/>
      <c r="T1217" s="141"/>
      <c r="U1217" s="141"/>
      <c r="V1217" s="139"/>
      <c r="W1217" s="139"/>
      <c r="X1217" s="139"/>
      <c r="Y1217" s="139"/>
      <c r="Z1217" s="139"/>
      <c r="AA1217" s="139"/>
      <c r="AB1217" s="139"/>
      <c r="AC1217" s="139"/>
      <c r="AD1217" s="139"/>
      <c r="AE1217" s="139"/>
      <c r="AF1217" s="139"/>
      <c r="AG1217" s="139"/>
      <c r="AH1217" s="139"/>
      <c r="AI1217" s="77"/>
      <c r="AJ1217" s="78"/>
    </row>
    <row r="1218" spans="2:36" ht="13">
      <c r="B1218" s="79"/>
      <c r="C1218" s="79"/>
      <c r="D1218" s="136"/>
      <c r="E1218" s="80"/>
      <c r="F1218" s="81"/>
      <c r="G1218" s="81"/>
      <c r="H1218" s="81"/>
      <c r="I1218" s="81"/>
      <c r="J1218" s="81"/>
      <c r="K1218" s="81"/>
      <c r="L1218" s="81"/>
      <c r="M1218" s="81"/>
      <c r="N1218" s="81"/>
      <c r="O1218" s="137"/>
      <c r="P1218" s="138"/>
      <c r="Q1218" s="138"/>
      <c r="R1218" s="138"/>
      <c r="S1218" s="138"/>
      <c r="T1218" s="141"/>
      <c r="U1218" s="141"/>
      <c r="V1218" s="139"/>
      <c r="W1218" s="139"/>
      <c r="X1218" s="139"/>
      <c r="Y1218" s="139"/>
      <c r="Z1218" s="139"/>
      <c r="AA1218" s="139"/>
      <c r="AB1218" s="139"/>
      <c r="AC1218" s="139"/>
      <c r="AD1218" s="139"/>
      <c r="AE1218" s="139"/>
      <c r="AF1218" s="139"/>
      <c r="AG1218" s="139"/>
      <c r="AH1218" s="139"/>
      <c r="AI1218" s="77"/>
      <c r="AJ1218" s="78"/>
    </row>
    <row r="1219" spans="2:36" ht="13">
      <c r="B1219" s="79"/>
      <c r="C1219" s="79"/>
      <c r="D1219" s="136"/>
      <c r="E1219" s="80"/>
      <c r="F1219" s="81"/>
      <c r="G1219" s="81"/>
      <c r="H1219" s="81"/>
      <c r="I1219" s="81"/>
      <c r="J1219" s="81"/>
      <c r="K1219" s="81"/>
      <c r="L1219" s="81"/>
      <c r="M1219" s="81"/>
      <c r="N1219" s="81"/>
      <c r="O1219" s="137"/>
      <c r="P1219" s="138"/>
      <c r="Q1219" s="138"/>
      <c r="R1219" s="138"/>
      <c r="S1219" s="138"/>
      <c r="T1219" s="141"/>
      <c r="U1219" s="141"/>
      <c r="V1219" s="139"/>
      <c r="W1219" s="139"/>
      <c r="X1219" s="139"/>
      <c r="Y1219" s="139"/>
      <c r="Z1219" s="139"/>
      <c r="AA1219" s="139"/>
      <c r="AB1219" s="139"/>
      <c r="AC1219" s="139"/>
      <c r="AD1219" s="139"/>
      <c r="AE1219" s="139"/>
      <c r="AF1219" s="139"/>
      <c r="AG1219" s="139"/>
      <c r="AH1219" s="139"/>
      <c r="AI1219" s="77"/>
      <c r="AJ1219" s="78"/>
    </row>
    <row r="1220" spans="2:36" ht="13">
      <c r="B1220" s="79"/>
      <c r="C1220" s="79"/>
      <c r="D1220" s="136"/>
      <c r="E1220" s="80"/>
      <c r="F1220" s="81"/>
      <c r="G1220" s="81"/>
      <c r="H1220" s="81"/>
      <c r="I1220" s="81"/>
      <c r="J1220" s="81"/>
      <c r="K1220" s="81"/>
      <c r="L1220" s="81"/>
      <c r="M1220" s="81"/>
      <c r="N1220" s="81"/>
      <c r="O1220" s="137"/>
      <c r="P1220" s="138"/>
      <c r="Q1220" s="138"/>
      <c r="R1220" s="138"/>
      <c r="S1220" s="138"/>
      <c r="T1220" s="141"/>
      <c r="U1220" s="141"/>
      <c r="V1220" s="139"/>
      <c r="W1220" s="139"/>
      <c r="X1220" s="139"/>
      <c r="Y1220" s="139"/>
      <c r="Z1220" s="139"/>
      <c r="AA1220" s="139"/>
      <c r="AB1220" s="139"/>
      <c r="AC1220" s="139"/>
      <c r="AD1220" s="139"/>
      <c r="AE1220" s="139"/>
      <c r="AF1220" s="139"/>
      <c r="AG1220" s="139"/>
      <c r="AH1220" s="139"/>
      <c r="AI1220" s="77"/>
      <c r="AJ1220" s="78"/>
    </row>
    <row r="1221" spans="2:36" ht="13">
      <c r="B1221" s="79"/>
      <c r="C1221" s="79"/>
      <c r="D1221" s="136"/>
      <c r="E1221" s="80"/>
      <c r="F1221" s="81"/>
      <c r="G1221" s="81"/>
      <c r="H1221" s="81"/>
      <c r="I1221" s="81"/>
      <c r="J1221" s="81"/>
      <c r="K1221" s="81"/>
      <c r="L1221" s="81"/>
      <c r="M1221" s="81"/>
      <c r="N1221" s="81"/>
      <c r="O1221" s="137"/>
      <c r="P1221" s="138"/>
      <c r="Q1221" s="138"/>
      <c r="R1221" s="138"/>
      <c r="S1221" s="138"/>
      <c r="T1221" s="141"/>
      <c r="U1221" s="141"/>
      <c r="V1221" s="139"/>
      <c r="W1221" s="139"/>
      <c r="X1221" s="139"/>
      <c r="Y1221" s="139"/>
      <c r="Z1221" s="139"/>
      <c r="AA1221" s="139"/>
      <c r="AB1221" s="139"/>
      <c r="AC1221" s="139"/>
      <c r="AD1221" s="139"/>
      <c r="AE1221" s="139"/>
      <c r="AF1221" s="139"/>
      <c r="AG1221" s="139"/>
      <c r="AH1221" s="139"/>
      <c r="AI1221" s="77"/>
      <c r="AJ1221" s="78"/>
    </row>
    <row r="1222" spans="2:36" ht="13">
      <c r="B1222" s="79"/>
      <c r="C1222" s="79"/>
      <c r="D1222" s="136"/>
      <c r="E1222" s="80"/>
      <c r="F1222" s="81"/>
      <c r="G1222" s="81"/>
      <c r="H1222" s="81"/>
      <c r="I1222" s="81"/>
      <c r="J1222" s="81"/>
      <c r="K1222" s="81"/>
      <c r="L1222" s="81"/>
      <c r="M1222" s="81"/>
      <c r="N1222" s="81"/>
      <c r="O1222" s="137"/>
      <c r="P1222" s="138"/>
      <c r="Q1222" s="138"/>
      <c r="R1222" s="138"/>
      <c r="S1222" s="138"/>
      <c r="T1222" s="141"/>
      <c r="U1222" s="141"/>
      <c r="V1222" s="139"/>
      <c r="W1222" s="139"/>
      <c r="X1222" s="139"/>
      <c r="Y1222" s="139"/>
      <c r="Z1222" s="139"/>
      <c r="AA1222" s="139"/>
      <c r="AB1222" s="139"/>
      <c r="AC1222" s="139"/>
      <c r="AD1222" s="139"/>
      <c r="AE1222" s="139"/>
      <c r="AF1222" s="139"/>
      <c r="AG1222" s="139"/>
      <c r="AH1222" s="139"/>
      <c r="AI1222" s="77"/>
      <c r="AJ1222" s="78"/>
    </row>
    <row r="1223" spans="2:36" ht="13">
      <c r="B1223" s="79"/>
      <c r="C1223" s="79"/>
      <c r="D1223" s="136"/>
      <c r="E1223" s="80"/>
      <c r="F1223" s="81"/>
      <c r="G1223" s="81"/>
      <c r="H1223" s="81"/>
      <c r="I1223" s="81"/>
      <c r="J1223" s="81"/>
      <c r="K1223" s="81"/>
      <c r="L1223" s="81"/>
      <c r="M1223" s="81"/>
      <c r="N1223" s="81"/>
      <c r="O1223" s="137"/>
      <c r="P1223" s="138"/>
      <c r="Q1223" s="138"/>
      <c r="R1223" s="138"/>
      <c r="S1223" s="138"/>
      <c r="T1223" s="141"/>
      <c r="U1223" s="141"/>
      <c r="V1223" s="139"/>
      <c r="W1223" s="139"/>
      <c r="X1223" s="139"/>
      <c r="Y1223" s="139"/>
      <c r="Z1223" s="139"/>
      <c r="AA1223" s="139"/>
      <c r="AB1223" s="139"/>
      <c r="AC1223" s="139"/>
      <c r="AD1223" s="139"/>
      <c r="AE1223" s="139"/>
      <c r="AF1223" s="139"/>
      <c r="AG1223" s="139"/>
      <c r="AH1223" s="139"/>
      <c r="AI1223" s="77"/>
      <c r="AJ1223" s="78"/>
    </row>
    <row r="1224" spans="2:36" ht="13">
      <c r="B1224" s="79"/>
      <c r="C1224" s="79"/>
      <c r="D1224" s="136"/>
      <c r="E1224" s="80"/>
      <c r="F1224" s="81"/>
      <c r="G1224" s="81"/>
      <c r="H1224" s="81"/>
      <c r="I1224" s="81"/>
      <c r="J1224" s="81"/>
      <c r="K1224" s="81"/>
      <c r="L1224" s="81"/>
      <c r="M1224" s="81"/>
      <c r="N1224" s="81"/>
      <c r="O1224" s="137"/>
      <c r="P1224" s="138"/>
      <c r="Q1224" s="138"/>
      <c r="R1224" s="138"/>
      <c r="S1224" s="138"/>
      <c r="T1224" s="141"/>
      <c r="U1224" s="141"/>
      <c r="V1224" s="139"/>
      <c r="W1224" s="139"/>
      <c r="X1224" s="139"/>
      <c r="Y1224" s="139"/>
      <c r="Z1224" s="139"/>
      <c r="AA1224" s="139"/>
      <c r="AB1224" s="139"/>
      <c r="AC1224" s="139"/>
      <c r="AD1224" s="139"/>
      <c r="AE1224" s="139"/>
      <c r="AF1224" s="139"/>
      <c r="AG1224" s="139"/>
      <c r="AH1224" s="139"/>
      <c r="AI1224" s="77"/>
      <c r="AJ1224" s="78"/>
    </row>
    <row r="1225" spans="2:36" ht="13">
      <c r="B1225" s="79"/>
      <c r="C1225" s="79"/>
      <c r="D1225" s="136"/>
      <c r="E1225" s="80"/>
      <c r="F1225" s="81"/>
      <c r="G1225" s="81"/>
      <c r="H1225" s="81"/>
      <c r="I1225" s="81"/>
      <c r="J1225" s="81"/>
      <c r="K1225" s="81"/>
      <c r="L1225" s="81"/>
      <c r="M1225" s="81"/>
      <c r="N1225" s="81"/>
      <c r="O1225" s="137"/>
      <c r="P1225" s="138"/>
      <c r="Q1225" s="138"/>
      <c r="R1225" s="138"/>
      <c r="S1225" s="138"/>
      <c r="T1225" s="141"/>
      <c r="U1225" s="141"/>
      <c r="V1225" s="139"/>
      <c r="W1225" s="139"/>
      <c r="X1225" s="139"/>
      <c r="Y1225" s="139"/>
      <c r="Z1225" s="139"/>
      <c r="AA1225" s="139"/>
      <c r="AB1225" s="139"/>
      <c r="AC1225" s="139"/>
      <c r="AD1225" s="139"/>
      <c r="AE1225" s="139"/>
      <c r="AF1225" s="139"/>
      <c r="AG1225" s="139"/>
      <c r="AH1225" s="139"/>
      <c r="AI1225" s="77"/>
      <c r="AJ1225" s="78"/>
    </row>
    <row r="1226" spans="2:36" ht="13">
      <c r="B1226" s="79"/>
      <c r="C1226" s="79"/>
      <c r="D1226" s="136"/>
      <c r="E1226" s="80"/>
      <c r="F1226" s="81"/>
      <c r="G1226" s="81"/>
      <c r="H1226" s="81"/>
      <c r="I1226" s="81"/>
      <c r="J1226" s="81"/>
      <c r="K1226" s="81"/>
      <c r="L1226" s="81"/>
      <c r="M1226" s="81"/>
      <c r="N1226" s="81"/>
      <c r="O1226" s="137"/>
      <c r="P1226" s="138"/>
      <c r="Q1226" s="138"/>
      <c r="R1226" s="138"/>
      <c r="S1226" s="138"/>
      <c r="T1226" s="141"/>
      <c r="U1226" s="141"/>
      <c r="V1226" s="139"/>
      <c r="W1226" s="139"/>
      <c r="X1226" s="139"/>
      <c r="Y1226" s="139"/>
      <c r="Z1226" s="139"/>
      <c r="AA1226" s="139"/>
      <c r="AB1226" s="139"/>
      <c r="AC1226" s="139"/>
      <c r="AD1226" s="139"/>
      <c r="AE1226" s="139"/>
      <c r="AF1226" s="139"/>
      <c r="AG1226" s="139"/>
      <c r="AH1226" s="139"/>
      <c r="AI1226" s="77"/>
      <c r="AJ1226" s="78"/>
    </row>
    <row r="1227" spans="2:36" ht="13">
      <c r="B1227" s="79"/>
      <c r="C1227" s="79"/>
      <c r="D1227" s="136"/>
      <c r="E1227" s="80"/>
      <c r="F1227" s="81"/>
      <c r="G1227" s="81"/>
      <c r="H1227" s="81"/>
      <c r="I1227" s="81"/>
      <c r="J1227" s="81"/>
      <c r="K1227" s="81"/>
      <c r="L1227" s="81"/>
      <c r="M1227" s="81"/>
      <c r="N1227" s="81"/>
      <c r="O1227" s="137"/>
      <c r="P1227" s="138"/>
      <c r="Q1227" s="138"/>
      <c r="R1227" s="138"/>
      <c r="S1227" s="138"/>
      <c r="T1227" s="141"/>
      <c r="U1227" s="141"/>
      <c r="V1227" s="139"/>
      <c r="W1227" s="139"/>
      <c r="X1227" s="139"/>
      <c r="Y1227" s="139"/>
      <c r="Z1227" s="139"/>
      <c r="AA1227" s="139"/>
      <c r="AB1227" s="139"/>
      <c r="AC1227" s="139"/>
      <c r="AD1227" s="139"/>
      <c r="AE1227" s="139"/>
      <c r="AF1227" s="139"/>
      <c r="AG1227" s="139"/>
      <c r="AH1227" s="139"/>
      <c r="AI1227" s="77"/>
      <c r="AJ1227" s="78"/>
    </row>
    <row r="1228" spans="2:36" ht="13">
      <c r="B1228" s="79"/>
      <c r="C1228" s="79"/>
      <c r="D1228" s="136"/>
      <c r="E1228" s="80"/>
      <c r="F1228" s="81"/>
      <c r="G1228" s="81"/>
      <c r="H1228" s="81"/>
      <c r="I1228" s="81"/>
      <c r="J1228" s="81"/>
      <c r="K1228" s="81"/>
      <c r="L1228" s="81"/>
      <c r="M1228" s="81"/>
      <c r="N1228" s="81"/>
      <c r="O1228" s="137"/>
      <c r="P1228" s="138"/>
      <c r="Q1228" s="138"/>
      <c r="R1228" s="138"/>
      <c r="S1228" s="138"/>
      <c r="T1228" s="141"/>
      <c r="U1228" s="141"/>
      <c r="V1228" s="139"/>
      <c r="W1228" s="139"/>
      <c r="X1228" s="139"/>
      <c r="Y1228" s="139"/>
      <c r="Z1228" s="139"/>
      <c r="AA1228" s="139"/>
      <c r="AB1228" s="139"/>
      <c r="AC1228" s="139"/>
      <c r="AD1228" s="139"/>
      <c r="AE1228" s="139"/>
      <c r="AF1228" s="139"/>
      <c r="AG1228" s="139"/>
      <c r="AH1228" s="139"/>
      <c r="AI1228" s="77"/>
      <c r="AJ1228" s="78"/>
    </row>
    <row r="1229" spans="2:36" ht="13">
      <c r="B1229" s="79"/>
      <c r="C1229" s="79"/>
      <c r="D1229" s="136"/>
      <c r="E1229" s="80"/>
      <c r="F1229" s="81"/>
      <c r="G1229" s="81"/>
      <c r="H1229" s="81"/>
      <c r="I1229" s="81"/>
      <c r="J1229" s="81"/>
      <c r="K1229" s="81"/>
      <c r="L1229" s="81"/>
      <c r="M1229" s="81"/>
      <c r="N1229" s="81"/>
      <c r="O1229" s="137"/>
      <c r="P1229" s="138"/>
      <c r="Q1229" s="138"/>
      <c r="R1229" s="138"/>
      <c r="S1229" s="138"/>
      <c r="T1229" s="141"/>
      <c r="U1229" s="141"/>
      <c r="V1229" s="139"/>
      <c r="W1229" s="139"/>
      <c r="X1229" s="139"/>
      <c r="Y1229" s="139"/>
      <c r="Z1229" s="139"/>
      <c r="AA1229" s="139"/>
      <c r="AB1229" s="139"/>
      <c r="AC1229" s="139"/>
      <c r="AD1229" s="139"/>
      <c r="AE1229" s="139"/>
      <c r="AF1229" s="139"/>
      <c r="AG1229" s="139"/>
      <c r="AH1229" s="139"/>
      <c r="AI1229" s="77"/>
      <c r="AJ1229" s="78"/>
    </row>
    <row r="1230" spans="2:36" ht="13">
      <c r="B1230" s="79"/>
      <c r="C1230" s="79"/>
      <c r="D1230" s="136"/>
      <c r="E1230" s="80"/>
      <c r="F1230" s="81"/>
      <c r="G1230" s="81"/>
      <c r="H1230" s="81"/>
      <c r="I1230" s="81"/>
      <c r="J1230" s="81"/>
      <c r="K1230" s="81"/>
      <c r="L1230" s="81"/>
      <c r="M1230" s="81"/>
      <c r="N1230" s="81"/>
      <c r="O1230" s="137"/>
      <c r="P1230" s="138"/>
      <c r="Q1230" s="138"/>
      <c r="R1230" s="138"/>
      <c r="S1230" s="138"/>
      <c r="T1230" s="141"/>
      <c r="U1230" s="141"/>
      <c r="V1230" s="139"/>
      <c r="W1230" s="139"/>
      <c r="X1230" s="139"/>
      <c r="Y1230" s="139"/>
      <c r="Z1230" s="139"/>
      <c r="AA1230" s="139"/>
      <c r="AB1230" s="139"/>
      <c r="AC1230" s="139"/>
      <c r="AD1230" s="139"/>
      <c r="AE1230" s="139"/>
      <c r="AF1230" s="139"/>
      <c r="AG1230" s="139"/>
      <c r="AH1230" s="139"/>
      <c r="AI1230" s="77"/>
      <c r="AJ1230" s="78"/>
    </row>
    <row r="1231" spans="2:36" ht="13">
      <c r="B1231" s="79"/>
      <c r="C1231" s="79"/>
      <c r="D1231" s="136"/>
      <c r="E1231" s="80"/>
      <c r="F1231" s="81"/>
      <c r="G1231" s="81"/>
      <c r="H1231" s="81"/>
      <c r="I1231" s="81"/>
      <c r="J1231" s="81"/>
      <c r="K1231" s="81"/>
      <c r="L1231" s="81"/>
      <c r="M1231" s="81"/>
      <c r="N1231" s="81"/>
      <c r="O1231" s="137"/>
      <c r="P1231" s="138"/>
      <c r="Q1231" s="138"/>
      <c r="R1231" s="138"/>
      <c r="S1231" s="138"/>
      <c r="T1231" s="141"/>
      <c r="U1231" s="141"/>
      <c r="V1231" s="139"/>
      <c r="W1231" s="139"/>
      <c r="X1231" s="139"/>
      <c r="Y1231" s="139"/>
      <c r="Z1231" s="139"/>
      <c r="AA1231" s="139"/>
      <c r="AB1231" s="139"/>
      <c r="AC1231" s="139"/>
      <c r="AD1231" s="139"/>
      <c r="AE1231" s="139"/>
      <c r="AF1231" s="139"/>
      <c r="AG1231" s="139"/>
      <c r="AH1231" s="139"/>
      <c r="AI1231" s="77"/>
      <c r="AJ1231" s="78"/>
    </row>
    <row r="1232" spans="2:36" ht="13">
      <c r="B1232" s="79"/>
      <c r="C1232" s="79"/>
      <c r="D1232" s="136"/>
      <c r="E1232" s="80"/>
      <c r="F1232" s="81"/>
      <c r="G1232" s="81"/>
      <c r="H1232" s="81"/>
      <c r="I1232" s="81"/>
      <c r="J1232" s="81"/>
      <c r="K1232" s="81"/>
      <c r="L1232" s="81"/>
      <c r="M1232" s="81"/>
      <c r="N1232" s="81"/>
      <c r="O1232" s="137"/>
      <c r="P1232" s="138"/>
      <c r="Q1232" s="138"/>
      <c r="R1232" s="138"/>
      <c r="S1232" s="138"/>
      <c r="T1232" s="141"/>
      <c r="U1232" s="141"/>
      <c r="V1232" s="139"/>
      <c r="W1232" s="139"/>
      <c r="X1232" s="139"/>
      <c r="Y1232" s="139"/>
      <c r="Z1232" s="139"/>
      <c r="AA1232" s="139"/>
      <c r="AB1232" s="139"/>
      <c r="AC1232" s="139"/>
      <c r="AD1232" s="139"/>
      <c r="AE1232" s="139"/>
      <c r="AF1232" s="139"/>
      <c r="AG1232" s="139"/>
      <c r="AH1232" s="139"/>
      <c r="AI1232" s="77"/>
      <c r="AJ1232" s="78"/>
    </row>
    <row r="1233" spans="2:36" ht="13">
      <c r="B1233" s="79"/>
      <c r="C1233" s="79"/>
      <c r="D1233" s="136"/>
      <c r="E1233" s="80"/>
      <c r="F1233" s="81"/>
      <c r="G1233" s="81"/>
      <c r="H1233" s="81"/>
      <c r="I1233" s="81"/>
      <c r="J1233" s="81"/>
      <c r="K1233" s="81"/>
      <c r="L1233" s="81"/>
      <c r="M1233" s="81"/>
      <c r="N1233" s="81"/>
      <c r="O1233" s="137"/>
      <c r="P1233" s="138"/>
      <c r="Q1233" s="138"/>
      <c r="R1233" s="138"/>
      <c r="S1233" s="138"/>
      <c r="T1233" s="141"/>
      <c r="U1233" s="141"/>
      <c r="V1233" s="139"/>
      <c r="W1233" s="139"/>
      <c r="X1233" s="139"/>
      <c r="Y1233" s="139"/>
      <c r="Z1233" s="139"/>
      <c r="AA1233" s="139"/>
      <c r="AB1233" s="139"/>
      <c r="AC1233" s="139"/>
      <c r="AD1233" s="139"/>
      <c r="AE1233" s="139"/>
      <c r="AF1233" s="139"/>
      <c r="AG1233" s="139"/>
      <c r="AH1233" s="139"/>
      <c r="AI1233" s="77"/>
      <c r="AJ1233" s="78"/>
    </row>
    <row r="1234" spans="2:36" ht="13">
      <c r="B1234" s="79"/>
      <c r="C1234" s="79"/>
      <c r="D1234" s="136"/>
      <c r="E1234" s="80"/>
      <c r="F1234" s="81"/>
      <c r="G1234" s="81"/>
      <c r="H1234" s="81"/>
      <c r="I1234" s="81"/>
      <c r="J1234" s="81"/>
      <c r="K1234" s="81"/>
      <c r="L1234" s="81"/>
      <c r="M1234" s="81"/>
      <c r="N1234" s="81"/>
      <c r="O1234" s="137"/>
      <c r="P1234" s="138"/>
      <c r="Q1234" s="138"/>
      <c r="R1234" s="138"/>
      <c r="S1234" s="138"/>
      <c r="T1234" s="141"/>
      <c r="U1234" s="141"/>
      <c r="V1234" s="139"/>
      <c r="W1234" s="139"/>
      <c r="X1234" s="139"/>
      <c r="Y1234" s="139"/>
      <c r="Z1234" s="139"/>
      <c r="AA1234" s="139"/>
      <c r="AB1234" s="139"/>
      <c r="AC1234" s="139"/>
      <c r="AD1234" s="139"/>
      <c r="AE1234" s="139"/>
      <c r="AF1234" s="139"/>
      <c r="AG1234" s="139"/>
      <c r="AH1234" s="139"/>
      <c r="AI1234" s="77"/>
      <c r="AJ1234" s="78"/>
    </row>
    <row r="1235" spans="2:36" ht="13">
      <c r="B1235" s="79"/>
      <c r="C1235" s="79"/>
      <c r="D1235" s="136"/>
      <c r="E1235" s="80"/>
      <c r="F1235" s="81"/>
      <c r="G1235" s="81"/>
      <c r="H1235" s="81"/>
      <c r="I1235" s="81"/>
      <c r="J1235" s="81"/>
      <c r="K1235" s="81"/>
      <c r="L1235" s="81"/>
      <c r="M1235" s="81"/>
      <c r="N1235" s="81"/>
      <c r="O1235" s="137"/>
      <c r="P1235" s="138"/>
      <c r="Q1235" s="138"/>
      <c r="R1235" s="138"/>
      <c r="S1235" s="138"/>
      <c r="T1235" s="141"/>
      <c r="U1235" s="141"/>
      <c r="V1235" s="139"/>
      <c r="W1235" s="139"/>
      <c r="X1235" s="139"/>
      <c r="Y1235" s="139"/>
      <c r="Z1235" s="139"/>
      <c r="AA1235" s="139"/>
      <c r="AB1235" s="139"/>
      <c r="AC1235" s="139"/>
      <c r="AD1235" s="139"/>
      <c r="AE1235" s="139"/>
      <c r="AF1235" s="139"/>
      <c r="AG1235" s="139"/>
      <c r="AH1235" s="139"/>
      <c r="AI1235" s="77"/>
      <c r="AJ1235" s="78"/>
    </row>
    <row r="1236" spans="2:36" ht="13">
      <c r="B1236" s="79"/>
      <c r="C1236" s="79"/>
      <c r="D1236" s="136"/>
      <c r="E1236" s="80"/>
      <c r="F1236" s="81"/>
      <c r="G1236" s="81"/>
      <c r="H1236" s="81"/>
      <c r="I1236" s="81"/>
      <c r="J1236" s="81"/>
      <c r="K1236" s="81"/>
      <c r="L1236" s="81"/>
      <c r="M1236" s="81"/>
      <c r="N1236" s="81"/>
      <c r="O1236" s="137"/>
      <c r="P1236" s="138"/>
      <c r="Q1236" s="138"/>
      <c r="R1236" s="138"/>
      <c r="S1236" s="138"/>
      <c r="T1236" s="141"/>
      <c r="U1236" s="141"/>
      <c r="V1236" s="139"/>
      <c r="W1236" s="139"/>
      <c r="X1236" s="139"/>
      <c r="Y1236" s="139"/>
      <c r="Z1236" s="139"/>
      <c r="AA1236" s="139"/>
      <c r="AB1236" s="139"/>
      <c r="AC1236" s="139"/>
      <c r="AD1236" s="139"/>
      <c r="AE1236" s="139"/>
      <c r="AF1236" s="139"/>
      <c r="AG1236" s="139"/>
      <c r="AH1236" s="139"/>
      <c r="AI1236" s="77"/>
      <c r="AJ1236" s="78"/>
    </row>
    <row r="1237" spans="2:36" ht="13">
      <c r="B1237" s="79"/>
      <c r="C1237" s="79"/>
      <c r="D1237" s="136"/>
      <c r="E1237" s="80"/>
      <c r="F1237" s="81"/>
      <c r="G1237" s="81"/>
      <c r="H1237" s="81"/>
      <c r="I1237" s="81"/>
      <c r="J1237" s="81"/>
      <c r="K1237" s="81"/>
      <c r="L1237" s="81"/>
      <c r="M1237" s="81"/>
      <c r="N1237" s="81"/>
      <c r="O1237" s="137"/>
      <c r="P1237" s="138"/>
      <c r="Q1237" s="138"/>
      <c r="R1237" s="138"/>
      <c r="S1237" s="138"/>
      <c r="T1237" s="141"/>
      <c r="U1237" s="141"/>
      <c r="V1237" s="139"/>
      <c r="W1237" s="139"/>
      <c r="X1237" s="139"/>
      <c r="Y1237" s="139"/>
      <c r="Z1237" s="139"/>
      <c r="AA1237" s="139"/>
      <c r="AB1237" s="139"/>
      <c r="AC1237" s="139"/>
      <c r="AD1237" s="139"/>
      <c r="AE1237" s="139"/>
      <c r="AF1237" s="139"/>
      <c r="AG1237" s="139"/>
      <c r="AH1237" s="139"/>
      <c r="AI1237" s="77"/>
      <c r="AJ1237" s="78"/>
    </row>
    <row r="1238" spans="2:36" ht="13">
      <c r="B1238" s="79"/>
      <c r="C1238" s="79"/>
      <c r="D1238" s="136"/>
      <c r="E1238" s="80"/>
      <c r="F1238" s="81"/>
      <c r="G1238" s="81"/>
      <c r="H1238" s="81"/>
      <c r="I1238" s="81"/>
      <c r="J1238" s="81"/>
      <c r="K1238" s="81"/>
      <c r="L1238" s="81"/>
      <c r="M1238" s="81"/>
      <c r="N1238" s="81"/>
      <c r="O1238" s="137"/>
      <c r="P1238" s="138"/>
      <c r="Q1238" s="138"/>
      <c r="R1238" s="138"/>
      <c r="S1238" s="138"/>
      <c r="T1238" s="141"/>
      <c r="U1238" s="141"/>
      <c r="V1238" s="139"/>
      <c r="W1238" s="139"/>
      <c r="X1238" s="139"/>
      <c r="Y1238" s="139"/>
      <c r="Z1238" s="139"/>
      <c r="AA1238" s="139"/>
      <c r="AB1238" s="139"/>
      <c r="AC1238" s="139"/>
      <c r="AD1238" s="139"/>
      <c r="AE1238" s="139"/>
      <c r="AF1238" s="139"/>
      <c r="AG1238" s="139"/>
      <c r="AH1238" s="139"/>
      <c r="AI1238" s="77"/>
      <c r="AJ1238" s="78"/>
    </row>
    <row r="1239" spans="2:36" ht="13">
      <c r="B1239" s="79"/>
      <c r="C1239" s="79"/>
      <c r="D1239" s="136"/>
      <c r="E1239" s="80"/>
      <c r="F1239" s="81"/>
      <c r="G1239" s="81"/>
      <c r="H1239" s="81"/>
      <c r="I1239" s="81"/>
      <c r="J1239" s="81"/>
      <c r="K1239" s="81"/>
      <c r="L1239" s="81"/>
      <c r="M1239" s="81"/>
      <c r="N1239" s="81"/>
      <c r="O1239" s="137"/>
      <c r="P1239" s="138"/>
      <c r="Q1239" s="138"/>
      <c r="R1239" s="138"/>
      <c r="S1239" s="138"/>
      <c r="T1239" s="141"/>
      <c r="U1239" s="141"/>
      <c r="V1239" s="139"/>
      <c r="W1239" s="139"/>
      <c r="X1239" s="139"/>
      <c r="Y1239" s="139"/>
      <c r="Z1239" s="139"/>
      <c r="AA1239" s="139"/>
      <c r="AB1239" s="139"/>
      <c r="AC1239" s="139"/>
      <c r="AD1239" s="139"/>
      <c r="AE1239" s="139"/>
      <c r="AF1239" s="139"/>
      <c r="AG1239" s="139"/>
      <c r="AH1239" s="139"/>
      <c r="AI1239" s="77"/>
      <c r="AJ1239" s="78"/>
    </row>
    <row r="1240" spans="2:36" ht="13">
      <c r="B1240" s="79"/>
      <c r="C1240" s="79"/>
      <c r="D1240" s="136"/>
      <c r="E1240" s="80"/>
      <c r="F1240" s="81"/>
      <c r="G1240" s="81"/>
      <c r="H1240" s="81"/>
      <c r="I1240" s="81"/>
      <c r="J1240" s="81"/>
      <c r="K1240" s="81"/>
      <c r="L1240" s="81"/>
      <c r="M1240" s="81"/>
      <c r="N1240" s="81"/>
      <c r="O1240" s="137"/>
      <c r="P1240" s="138"/>
      <c r="Q1240" s="138"/>
      <c r="R1240" s="138"/>
      <c r="S1240" s="138"/>
      <c r="T1240" s="141"/>
      <c r="U1240" s="141"/>
      <c r="V1240" s="139"/>
      <c r="W1240" s="139"/>
      <c r="X1240" s="139"/>
      <c r="Y1240" s="139"/>
      <c r="Z1240" s="139"/>
      <c r="AA1240" s="139"/>
      <c r="AB1240" s="139"/>
      <c r="AC1240" s="139"/>
      <c r="AD1240" s="139"/>
      <c r="AE1240" s="139"/>
      <c r="AF1240" s="139"/>
      <c r="AG1240" s="139"/>
      <c r="AH1240" s="139"/>
      <c r="AI1240" s="77"/>
      <c r="AJ1240" s="78"/>
    </row>
    <row r="1241" spans="2:36" ht="13">
      <c r="B1241" s="79"/>
      <c r="C1241" s="79"/>
      <c r="D1241" s="136"/>
      <c r="E1241" s="80"/>
      <c r="F1241" s="81"/>
      <c r="G1241" s="81"/>
      <c r="H1241" s="81"/>
      <c r="I1241" s="81"/>
      <c r="J1241" s="81"/>
      <c r="K1241" s="81"/>
      <c r="L1241" s="81"/>
      <c r="M1241" s="81"/>
      <c r="N1241" s="81"/>
      <c r="O1241" s="137"/>
      <c r="P1241" s="138"/>
      <c r="Q1241" s="138"/>
      <c r="R1241" s="138"/>
      <c r="S1241" s="138"/>
      <c r="T1241" s="141"/>
      <c r="U1241" s="141"/>
      <c r="V1241" s="139"/>
      <c r="W1241" s="139"/>
      <c r="X1241" s="139"/>
      <c r="Y1241" s="139"/>
      <c r="Z1241" s="139"/>
      <c r="AA1241" s="139"/>
      <c r="AB1241" s="139"/>
      <c r="AC1241" s="139"/>
      <c r="AD1241" s="139"/>
      <c r="AE1241" s="139"/>
      <c r="AF1241" s="139"/>
      <c r="AG1241" s="139"/>
      <c r="AH1241" s="139"/>
      <c r="AI1241" s="77"/>
      <c r="AJ1241" s="78"/>
    </row>
    <row r="1242" spans="2:36" ht="13">
      <c r="B1242" s="79"/>
      <c r="C1242" s="79"/>
      <c r="D1242" s="136"/>
      <c r="E1242" s="80"/>
      <c r="F1242" s="81"/>
      <c r="G1242" s="81"/>
      <c r="H1242" s="81"/>
      <c r="I1242" s="81"/>
      <c r="J1242" s="81"/>
      <c r="K1242" s="81"/>
      <c r="L1242" s="81"/>
      <c r="M1242" s="81"/>
      <c r="N1242" s="81"/>
      <c r="O1242" s="137"/>
      <c r="P1242" s="138"/>
      <c r="Q1242" s="138"/>
      <c r="R1242" s="138"/>
      <c r="S1242" s="138"/>
      <c r="T1242" s="141"/>
      <c r="U1242" s="141"/>
      <c r="V1242" s="139"/>
      <c r="W1242" s="139"/>
      <c r="X1242" s="139"/>
      <c r="Y1242" s="139"/>
      <c r="Z1242" s="139"/>
      <c r="AA1242" s="139"/>
      <c r="AB1242" s="139"/>
      <c r="AC1242" s="139"/>
      <c r="AD1242" s="139"/>
      <c r="AE1242" s="139"/>
      <c r="AF1242" s="139"/>
      <c r="AG1242" s="139"/>
      <c r="AH1242" s="139"/>
      <c r="AI1242" s="77"/>
      <c r="AJ1242" s="78"/>
    </row>
    <row r="1243" spans="2:36" ht="13">
      <c r="B1243" s="79"/>
      <c r="C1243" s="79"/>
      <c r="D1243" s="136"/>
      <c r="E1243" s="80"/>
      <c r="F1243" s="81"/>
      <c r="G1243" s="81"/>
      <c r="H1243" s="81"/>
      <c r="I1243" s="81"/>
      <c r="J1243" s="81"/>
      <c r="K1243" s="81"/>
      <c r="L1243" s="81"/>
      <c r="M1243" s="81"/>
      <c r="N1243" s="81"/>
      <c r="O1243" s="137"/>
      <c r="P1243" s="138"/>
      <c r="Q1243" s="138"/>
      <c r="R1243" s="138"/>
      <c r="S1243" s="138"/>
      <c r="T1243" s="141"/>
      <c r="U1243" s="141"/>
      <c r="V1243" s="139"/>
      <c r="W1243" s="139"/>
      <c r="X1243" s="139"/>
      <c r="Y1243" s="139"/>
      <c r="Z1243" s="139"/>
      <c r="AA1243" s="139"/>
      <c r="AB1243" s="139"/>
      <c r="AC1243" s="139"/>
      <c r="AD1243" s="139"/>
      <c r="AE1243" s="139"/>
      <c r="AF1243" s="139"/>
      <c r="AG1243" s="139"/>
      <c r="AH1243" s="139"/>
      <c r="AI1243" s="77"/>
      <c r="AJ1243" s="78"/>
    </row>
    <row r="1244" spans="2:36" ht="13">
      <c r="B1244" s="79"/>
      <c r="C1244" s="79"/>
      <c r="D1244" s="136"/>
      <c r="E1244" s="80"/>
      <c r="F1244" s="81"/>
      <c r="G1244" s="81"/>
      <c r="H1244" s="81"/>
      <c r="I1244" s="81"/>
      <c r="J1244" s="81"/>
      <c r="K1244" s="81"/>
      <c r="L1244" s="81"/>
      <c r="M1244" s="81"/>
      <c r="N1244" s="81"/>
      <c r="O1244" s="137"/>
      <c r="P1244" s="138"/>
      <c r="Q1244" s="138"/>
      <c r="R1244" s="138"/>
      <c r="S1244" s="138"/>
      <c r="T1244" s="141"/>
      <c r="U1244" s="141"/>
      <c r="V1244" s="139"/>
      <c r="W1244" s="139"/>
      <c r="X1244" s="139"/>
      <c r="Y1244" s="139"/>
      <c r="Z1244" s="139"/>
      <c r="AA1244" s="139"/>
      <c r="AB1244" s="139"/>
      <c r="AC1244" s="139"/>
      <c r="AD1244" s="139"/>
      <c r="AE1244" s="139"/>
      <c r="AF1244" s="139"/>
      <c r="AG1244" s="139"/>
      <c r="AH1244" s="139"/>
      <c r="AI1244" s="77"/>
      <c r="AJ1244" s="78"/>
    </row>
    <row r="1245" spans="2:36" ht="13">
      <c r="B1245" s="79"/>
      <c r="C1245" s="79"/>
      <c r="D1245" s="136"/>
      <c r="E1245" s="80"/>
      <c r="F1245" s="81"/>
      <c r="G1245" s="81"/>
      <c r="H1245" s="81"/>
      <c r="I1245" s="81"/>
      <c r="J1245" s="81"/>
      <c r="K1245" s="81"/>
      <c r="L1245" s="81"/>
      <c r="M1245" s="81"/>
      <c r="N1245" s="81"/>
      <c r="O1245" s="137"/>
      <c r="P1245" s="138"/>
      <c r="Q1245" s="138"/>
      <c r="R1245" s="138"/>
      <c r="S1245" s="138"/>
      <c r="T1245" s="141"/>
      <c r="U1245" s="141"/>
      <c r="V1245" s="139"/>
      <c r="W1245" s="139"/>
      <c r="X1245" s="139"/>
      <c r="Y1245" s="139"/>
      <c r="Z1245" s="139"/>
      <c r="AA1245" s="139"/>
      <c r="AB1245" s="139"/>
      <c r="AC1245" s="139"/>
      <c r="AD1245" s="139"/>
      <c r="AE1245" s="139"/>
      <c r="AF1245" s="139"/>
      <c r="AG1245" s="139"/>
      <c r="AH1245" s="139"/>
      <c r="AI1245" s="77"/>
      <c r="AJ1245" s="78"/>
    </row>
    <row r="1246" spans="2:36" ht="13">
      <c r="B1246" s="79"/>
      <c r="C1246" s="79"/>
      <c r="D1246" s="136"/>
      <c r="E1246" s="80"/>
      <c r="F1246" s="81"/>
      <c r="G1246" s="81"/>
      <c r="H1246" s="81"/>
      <c r="I1246" s="81"/>
      <c r="J1246" s="81"/>
      <c r="K1246" s="81"/>
      <c r="L1246" s="81"/>
      <c r="M1246" s="81"/>
      <c r="N1246" s="81"/>
      <c r="O1246" s="137"/>
      <c r="P1246" s="138"/>
      <c r="Q1246" s="138"/>
      <c r="R1246" s="138"/>
      <c r="S1246" s="138"/>
      <c r="T1246" s="141"/>
      <c r="U1246" s="141"/>
      <c r="V1246" s="139"/>
      <c r="W1246" s="139"/>
      <c r="X1246" s="139"/>
      <c r="Y1246" s="139"/>
      <c r="Z1246" s="139"/>
      <c r="AA1246" s="139"/>
      <c r="AB1246" s="139"/>
      <c r="AC1246" s="139"/>
      <c r="AD1246" s="139"/>
      <c r="AE1246" s="139"/>
      <c r="AF1246" s="139"/>
      <c r="AG1246" s="139"/>
      <c r="AH1246" s="139"/>
      <c r="AI1246" s="77"/>
      <c r="AJ1246" s="78"/>
    </row>
    <row r="1247" spans="2:36" ht="13">
      <c r="B1247" s="79"/>
      <c r="C1247" s="79"/>
      <c r="D1247" s="136"/>
      <c r="E1247" s="80"/>
      <c r="F1247" s="81"/>
      <c r="G1247" s="81"/>
      <c r="H1247" s="81"/>
      <c r="I1247" s="81"/>
      <c r="J1247" s="81"/>
      <c r="K1247" s="81"/>
      <c r="L1247" s="81"/>
      <c r="M1247" s="81"/>
      <c r="N1247" s="81"/>
      <c r="O1247" s="137"/>
      <c r="P1247" s="138"/>
      <c r="Q1247" s="138"/>
      <c r="R1247" s="138"/>
      <c r="S1247" s="138"/>
      <c r="T1247" s="141"/>
      <c r="U1247" s="141"/>
      <c r="V1247" s="139"/>
      <c r="W1247" s="139"/>
      <c r="X1247" s="139"/>
      <c r="Y1247" s="139"/>
      <c r="Z1247" s="139"/>
      <c r="AA1247" s="139"/>
      <c r="AB1247" s="139"/>
      <c r="AC1247" s="139"/>
      <c r="AD1247" s="139"/>
      <c r="AE1247" s="139"/>
      <c r="AF1247" s="139"/>
      <c r="AG1247" s="139"/>
      <c r="AH1247" s="139"/>
      <c r="AI1247" s="77"/>
      <c r="AJ1247" s="78"/>
    </row>
    <row r="1248" spans="2:36" ht="13">
      <c r="B1248" s="79"/>
      <c r="C1248" s="79"/>
      <c r="D1248" s="136"/>
      <c r="E1248" s="80"/>
      <c r="F1248" s="81"/>
      <c r="G1248" s="81"/>
      <c r="H1248" s="81"/>
      <c r="I1248" s="81"/>
      <c r="J1248" s="81"/>
      <c r="K1248" s="81"/>
      <c r="L1248" s="81"/>
      <c r="M1248" s="81"/>
      <c r="N1248" s="81"/>
      <c r="O1248" s="137"/>
      <c r="P1248" s="138"/>
      <c r="Q1248" s="138"/>
      <c r="R1248" s="138"/>
      <c r="S1248" s="138"/>
      <c r="T1248" s="141"/>
      <c r="U1248" s="141"/>
      <c r="V1248" s="139"/>
      <c r="W1248" s="139"/>
      <c r="X1248" s="139"/>
      <c r="Y1248" s="139"/>
      <c r="Z1248" s="139"/>
      <c r="AA1248" s="139"/>
      <c r="AB1248" s="139"/>
      <c r="AC1248" s="139"/>
      <c r="AD1248" s="139"/>
      <c r="AE1248" s="139"/>
      <c r="AF1248" s="139"/>
      <c r="AG1248" s="139"/>
      <c r="AH1248" s="139"/>
      <c r="AI1248" s="77"/>
      <c r="AJ1248" s="78"/>
    </row>
    <row r="1249" spans="2:36" ht="13">
      <c r="B1249" s="79"/>
      <c r="C1249" s="79"/>
      <c r="D1249" s="136"/>
      <c r="E1249" s="80"/>
      <c r="F1249" s="81"/>
      <c r="G1249" s="81"/>
      <c r="H1249" s="81"/>
      <c r="I1249" s="81"/>
      <c r="J1249" s="81"/>
      <c r="K1249" s="81"/>
      <c r="L1249" s="81"/>
      <c r="M1249" s="81"/>
      <c r="N1249" s="81"/>
      <c r="O1249" s="137"/>
      <c r="P1249" s="138"/>
      <c r="Q1249" s="138"/>
      <c r="R1249" s="138"/>
      <c r="S1249" s="138"/>
      <c r="T1249" s="141"/>
      <c r="U1249" s="141"/>
      <c r="V1249" s="139"/>
      <c r="W1249" s="139"/>
      <c r="X1249" s="139"/>
      <c r="Y1249" s="139"/>
      <c r="Z1249" s="139"/>
      <c r="AA1249" s="139"/>
      <c r="AB1249" s="139"/>
      <c r="AC1249" s="139"/>
      <c r="AD1249" s="139"/>
      <c r="AE1249" s="139"/>
      <c r="AF1249" s="139"/>
      <c r="AG1249" s="139"/>
      <c r="AH1249" s="139"/>
      <c r="AI1249" s="77"/>
      <c r="AJ1249" s="78"/>
    </row>
    <row r="1250" spans="2:36" ht="13">
      <c r="B1250" s="79"/>
      <c r="C1250" s="79"/>
      <c r="D1250" s="136"/>
      <c r="E1250" s="80"/>
      <c r="F1250" s="81"/>
      <c r="G1250" s="81"/>
      <c r="H1250" s="81"/>
      <c r="I1250" s="81"/>
      <c r="J1250" s="81"/>
      <c r="K1250" s="81"/>
      <c r="L1250" s="81"/>
      <c r="M1250" s="81"/>
      <c r="N1250" s="81"/>
      <c r="O1250" s="137"/>
      <c r="P1250" s="138"/>
      <c r="Q1250" s="138"/>
      <c r="R1250" s="138"/>
      <c r="S1250" s="138"/>
      <c r="T1250" s="141"/>
      <c r="U1250" s="141"/>
      <c r="V1250" s="139"/>
      <c r="W1250" s="139"/>
      <c r="X1250" s="139"/>
      <c r="Y1250" s="139"/>
      <c r="Z1250" s="139"/>
      <c r="AA1250" s="139"/>
      <c r="AB1250" s="139"/>
      <c r="AC1250" s="139"/>
      <c r="AD1250" s="139"/>
      <c r="AE1250" s="139"/>
      <c r="AF1250" s="139"/>
      <c r="AG1250" s="139"/>
      <c r="AH1250" s="139"/>
      <c r="AI1250" s="77"/>
      <c r="AJ1250" s="78"/>
    </row>
    <row r="1251" spans="2:36" ht="13">
      <c r="B1251" s="79"/>
      <c r="C1251" s="79"/>
      <c r="D1251" s="136"/>
      <c r="E1251" s="80"/>
      <c r="F1251" s="81"/>
      <c r="G1251" s="81"/>
      <c r="H1251" s="81"/>
      <c r="I1251" s="81"/>
      <c r="J1251" s="81"/>
      <c r="K1251" s="81"/>
      <c r="L1251" s="81"/>
      <c r="M1251" s="81"/>
      <c r="N1251" s="81"/>
      <c r="O1251" s="137"/>
      <c r="P1251" s="138"/>
      <c r="Q1251" s="138"/>
      <c r="R1251" s="138"/>
      <c r="S1251" s="138"/>
      <c r="T1251" s="141"/>
      <c r="U1251" s="141"/>
      <c r="V1251" s="139"/>
      <c r="W1251" s="139"/>
      <c r="X1251" s="139"/>
      <c r="Y1251" s="139"/>
      <c r="Z1251" s="139"/>
      <c r="AA1251" s="139"/>
      <c r="AB1251" s="139"/>
      <c r="AC1251" s="139"/>
      <c r="AD1251" s="139"/>
      <c r="AE1251" s="139"/>
      <c r="AF1251" s="139"/>
      <c r="AG1251" s="139"/>
      <c r="AH1251" s="139"/>
      <c r="AI1251" s="77"/>
      <c r="AJ1251" s="78"/>
    </row>
    <row r="1252" spans="2:36" ht="13">
      <c r="B1252" s="79"/>
      <c r="C1252" s="79"/>
      <c r="D1252" s="136"/>
      <c r="E1252" s="80"/>
      <c r="F1252" s="81"/>
      <c r="G1252" s="81"/>
      <c r="H1252" s="81"/>
      <c r="I1252" s="81"/>
      <c r="J1252" s="81"/>
      <c r="K1252" s="81"/>
      <c r="L1252" s="81"/>
      <c r="M1252" s="81"/>
      <c r="N1252" s="81"/>
      <c r="O1252" s="137"/>
      <c r="P1252" s="138"/>
      <c r="Q1252" s="138"/>
      <c r="R1252" s="138"/>
      <c r="S1252" s="138"/>
      <c r="T1252" s="141"/>
      <c r="U1252" s="141"/>
      <c r="V1252" s="139"/>
      <c r="W1252" s="139"/>
      <c r="X1252" s="139"/>
      <c r="Y1252" s="139"/>
      <c r="Z1252" s="139"/>
      <c r="AA1252" s="139"/>
      <c r="AB1252" s="139"/>
      <c r="AC1252" s="139"/>
      <c r="AD1252" s="139"/>
      <c r="AE1252" s="139"/>
      <c r="AF1252" s="139"/>
      <c r="AG1252" s="139"/>
      <c r="AH1252" s="139"/>
      <c r="AI1252" s="77"/>
      <c r="AJ1252" s="78"/>
    </row>
    <row r="1253" spans="2:36" ht="13">
      <c r="B1253" s="79"/>
      <c r="C1253" s="79"/>
      <c r="D1253" s="136"/>
      <c r="E1253" s="80"/>
      <c r="F1253" s="81"/>
      <c r="G1253" s="81"/>
      <c r="H1253" s="81"/>
      <c r="I1253" s="81"/>
      <c r="J1253" s="81"/>
      <c r="K1253" s="81"/>
      <c r="L1253" s="81"/>
      <c r="M1253" s="81"/>
      <c r="N1253" s="81"/>
      <c r="O1253" s="137"/>
      <c r="P1253" s="138"/>
      <c r="Q1253" s="138"/>
      <c r="R1253" s="138"/>
      <c r="S1253" s="138"/>
      <c r="T1253" s="141"/>
      <c r="U1253" s="141"/>
      <c r="V1253" s="139"/>
      <c r="W1253" s="139"/>
      <c r="X1253" s="139"/>
      <c r="Y1253" s="139"/>
      <c r="Z1253" s="139"/>
      <c r="AA1253" s="139"/>
      <c r="AB1253" s="139"/>
      <c r="AC1253" s="139"/>
      <c r="AD1253" s="139"/>
      <c r="AE1253" s="139"/>
      <c r="AF1253" s="139"/>
      <c r="AG1253" s="139"/>
      <c r="AH1253" s="139"/>
      <c r="AI1253" s="77"/>
      <c r="AJ1253" s="78"/>
    </row>
    <row r="1254" spans="2:36" ht="13">
      <c r="B1254" s="79"/>
      <c r="C1254" s="79"/>
      <c r="D1254" s="136"/>
      <c r="E1254" s="80"/>
      <c r="F1254" s="81"/>
      <c r="G1254" s="81"/>
      <c r="H1254" s="81"/>
      <c r="I1254" s="81"/>
      <c r="J1254" s="81"/>
      <c r="K1254" s="81"/>
      <c r="L1254" s="81"/>
      <c r="M1254" s="81"/>
      <c r="N1254" s="81"/>
      <c r="O1254" s="137"/>
      <c r="P1254" s="138"/>
      <c r="Q1254" s="138"/>
      <c r="R1254" s="138"/>
      <c r="S1254" s="138"/>
      <c r="T1254" s="141"/>
      <c r="U1254" s="141"/>
      <c r="V1254" s="139"/>
      <c r="W1254" s="139"/>
      <c r="X1254" s="139"/>
      <c r="Y1254" s="139"/>
      <c r="Z1254" s="139"/>
      <c r="AA1254" s="139"/>
      <c r="AB1254" s="139"/>
      <c r="AC1254" s="139"/>
      <c r="AD1254" s="139"/>
      <c r="AE1254" s="139"/>
      <c r="AF1254" s="139"/>
      <c r="AG1254" s="139"/>
      <c r="AH1254" s="139"/>
      <c r="AI1254" s="77"/>
      <c r="AJ1254" s="78"/>
    </row>
    <row r="1255" spans="2:36" ht="13">
      <c r="B1255" s="79"/>
      <c r="C1255" s="79"/>
      <c r="D1255" s="136"/>
      <c r="E1255" s="80"/>
      <c r="F1255" s="81"/>
      <c r="G1255" s="81"/>
      <c r="H1255" s="81"/>
      <c r="I1255" s="81"/>
      <c r="J1255" s="81"/>
      <c r="K1255" s="81"/>
      <c r="L1255" s="81"/>
      <c r="M1255" s="81"/>
      <c r="N1255" s="81"/>
      <c r="O1255" s="137"/>
      <c r="P1255" s="138"/>
      <c r="Q1255" s="138"/>
      <c r="R1255" s="138"/>
      <c r="S1255" s="138"/>
      <c r="T1255" s="141"/>
      <c r="U1255" s="141"/>
      <c r="V1255" s="139"/>
      <c r="W1255" s="139"/>
      <c r="X1255" s="139"/>
      <c r="Y1255" s="139"/>
      <c r="Z1255" s="139"/>
      <c r="AA1255" s="139"/>
      <c r="AB1255" s="139"/>
      <c r="AC1255" s="139"/>
      <c r="AD1255" s="139"/>
      <c r="AE1255" s="139"/>
      <c r="AF1255" s="139"/>
      <c r="AG1255" s="139"/>
      <c r="AH1255" s="139"/>
      <c r="AI1255" s="77"/>
      <c r="AJ1255" s="78"/>
    </row>
    <row r="1256" spans="2:36" ht="13">
      <c r="B1256" s="79"/>
      <c r="C1256" s="79"/>
      <c r="D1256" s="136"/>
      <c r="E1256" s="80"/>
      <c r="F1256" s="81"/>
      <c r="G1256" s="81"/>
      <c r="H1256" s="81"/>
      <c r="I1256" s="81"/>
      <c r="J1256" s="81"/>
      <c r="K1256" s="81"/>
      <c r="L1256" s="81"/>
      <c r="M1256" s="81"/>
      <c r="N1256" s="81"/>
      <c r="O1256" s="137"/>
      <c r="P1256" s="138"/>
      <c r="Q1256" s="138"/>
      <c r="R1256" s="138"/>
      <c r="S1256" s="138"/>
      <c r="T1256" s="141"/>
      <c r="U1256" s="141"/>
      <c r="V1256" s="139"/>
      <c r="W1256" s="139"/>
      <c r="X1256" s="139"/>
      <c r="Y1256" s="139"/>
      <c r="Z1256" s="139"/>
      <c r="AA1256" s="139"/>
      <c r="AB1256" s="139"/>
      <c r="AC1256" s="139"/>
      <c r="AD1256" s="139"/>
      <c r="AE1256" s="139"/>
      <c r="AF1256" s="139"/>
      <c r="AG1256" s="139"/>
      <c r="AH1256" s="139"/>
      <c r="AI1256" s="77"/>
      <c r="AJ1256" s="78"/>
    </row>
    <row r="1257" spans="2:36" ht="13">
      <c r="B1257" s="79"/>
      <c r="C1257" s="79"/>
      <c r="D1257" s="136"/>
      <c r="E1257" s="80"/>
      <c r="F1257" s="81"/>
      <c r="G1257" s="81"/>
      <c r="H1257" s="81"/>
      <c r="I1257" s="81"/>
      <c r="J1257" s="81"/>
      <c r="K1257" s="81"/>
      <c r="L1257" s="81"/>
      <c r="M1257" s="81"/>
      <c r="N1257" s="81"/>
      <c r="O1257" s="137"/>
      <c r="P1257" s="138"/>
      <c r="Q1257" s="138"/>
      <c r="R1257" s="138"/>
      <c r="S1257" s="138"/>
      <c r="T1257" s="141"/>
      <c r="U1257" s="141"/>
      <c r="V1257" s="139"/>
      <c r="W1257" s="139"/>
      <c r="X1257" s="139"/>
      <c r="Y1257" s="139"/>
      <c r="Z1257" s="139"/>
      <c r="AA1257" s="139"/>
      <c r="AB1257" s="139"/>
      <c r="AC1257" s="139"/>
      <c r="AD1257" s="139"/>
      <c r="AE1257" s="139"/>
      <c r="AF1257" s="139"/>
      <c r="AG1257" s="139"/>
      <c r="AH1257" s="139"/>
      <c r="AI1257" s="77"/>
      <c r="AJ1257" s="78"/>
    </row>
    <row r="1258" spans="2:36" ht="13">
      <c r="B1258" s="79"/>
      <c r="C1258" s="79"/>
      <c r="D1258" s="136"/>
      <c r="E1258" s="80"/>
      <c r="F1258" s="81"/>
      <c r="G1258" s="81"/>
      <c r="H1258" s="81"/>
      <c r="I1258" s="81"/>
      <c r="J1258" s="81"/>
      <c r="K1258" s="81"/>
      <c r="L1258" s="81"/>
      <c r="M1258" s="81"/>
      <c r="N1258" s="81"/>
      <c r="O1258" s="137"/>
      <c r="P1258" s="138"/>
      <c r="Q1258" s="138"/>
      <c r="R1258" s="138"/>
      <c r="S1258" s="138"/>
      <c r="T1258" s="141"/>
      <c r="U1258" s="141"/>
      <c r="V1258" s="139"/>
      <c r="W1258" s="139"/>
      <c r="X1258" s="139"/>
      <c r="Y1258" s="139"/>
      <c r="Z1258" s="139"/>
      <c r="AA1258" s="139"/>
      <c r="AB1258" s="139"/>
      <c r="AC1258" s="139"/>
      <c r="AD1258" s="139"/>
      <c r="AE1258" s="139"/>
      <c r="AF1258" s="139"/>
      <c r="AG1258" s="139"/>
      <c r="AH1258" s="139"/>
      <c r="AI1258" s="77"/>
      <c r="AJ1258" s="78"/>
    </row>
    <row r="1259" spans="2:36" ht="13">
      <c r="B1259" s="79"/>
      <c r="C1259" s="79"/>
      <c r="D1259" s="136"/>
      <c r="E1259" s="80"/>
      <c r="F1259" s="81"/>
      <c r="G1259" s="81"/>
      <c r="H1259" s="81"/>
      <c r="I1259" s="81"/>
      <c r="J1259" s="81"/>
      <c r="K1259" s="81"/>
      <c r="L1259" s="81"/>
      <c r="M1259" s="81"/>
      <c r="N1259" s="81"/>
      <c r="O1259" s="137"/>
      <c r="P1259" s="138"/>
      <c r="Q1259" s="138"/>
      <c r="R1259" s="138"/>
      <c r="S1259" s="138"/>
      <c r="T1259" s="141"/>
      <c r="U1259" s="141"/>
      <c r="V1259" s="139"/>
      <c r="W1259" s="139"/>
      <c r="X1259" s="139"/>
      <c r="Y1259" s="139"/>
      <c r="Z1259" s="139"/>
      <c r="AA1259" s="139"/>
      <c r="AB1259" s="139"/>
      <c r="AC1259" s="139"/>
      <c r="AD1259" s="139"/>
      <c r="AE1259" s="139"/>
      <c r="AF1259" s="139"/>
      <c r="AG1259" s="139"/>
      <c r="AH1259" s="139"/>
      <c r="AI1259" s="77"/>
      <c r="AJ1259" s="78"/>
    </row>
    <row r="1260" spans="2:36" ht="13">
      <c r="B1260" s="79"/>
      <c r="C1260" s="79"/>
      <c r="D1260" s="136"/>
      <c r="E1260" s="80"/>
      <c r="F1260" s="81"/>
      <c r="G1260" s="81"/>
      <c r="H1260" s="81"/>
      <c r="I1260" s="81"/>
      <c r="J1260" s="81"/>
      <c r="K1260" s="81"/>
      <c r="L1260" s="81"/>
      <c r="M1260" s="81"/>
      <c r="N1260" s="81"/>
      <c r="O1260" s="137"/>
      <c r="P1260" s="138"/>
      <c r="Q1260" s="138"/>
      <c r="R1260" s="138"/>
      <c r="S1260" s="138"/>
      <c r="T1260" s="141"/>
      <c r="U1260" s="141"/>
      <c r="V1260" s="139"/>
      <c r="W1260" s="139"/>
      <c r="X1260" s="139"/>
      <c r="Y1260" s="139"/>
      <c r="Z1260" s="139"/>
      <c r="AA1260" s="139"/>
      <c r="AB1260" s="139"/>
      <c r="AC1260" s="139"/>
      <c r="AD1260" s="139"/>
      <c r="AE1260" s="139"/>
      <c r="AF1260" s="139"/>
      <c r="AG1260" s="139"/>
      <c r="AH1260" s="139"/>
      <c r="AI1260" s="77"/>
      <c r="AJ1260" s="78"/>
    </row>
    <row r="1261" spans="2:36" ht="13">
      <c r="B1261" s="79"/>
      <c r="C1261" s="79"/>
      <c r="D1261" s="136"/>
      <c r="E1261" s="80"/>
      <c r="F1261" s="81"/>
      <c r="G1261" s="81"/>
      <c r="H1261" s="81"/>
      <c r="I1261" s="81"/>
      <c r="J1261" s="81"/>
      <c r="K1261" s="81"/>
      <c r="L1261" s="81"/>
      <c r="M1261" s="81"/>
      <c r="N1261" s="81"/>
      <c r="O1261" s="137"/>
      <c r="P1261" s="138"/>
      <c r="Q1261" s="138"/>
      <c r="R1261" s="138"/>
      <c r="S1261" s="138"/>
      <c r="T1261" s="141"/>
      <c r="U1261" s="141"/>
      <c r="V1261" s="139"/>
      <c r="W1261" s="139"/>
      <c r="X1261" s="139"/>
      <c r="Y1261" s="139"/>
      <c r="Z1261" s="139"/>
      <c r="AA1261" s="139"/>
      <c r="AB1261" s="139"/>
      <c r="AC1261" s="139"/>
      <c r="AD1261" s="139"/>
      <c r="AE1261" s="139"/>
      <c r="AF1261" s="139"/>
      <c r="AG1261" s="139"/>
      <c r="AH1261" s="139"/>
      <c r="AI1261" s="77"/>
      <c r="AJ1261" s="78"/>
    </row>
    <row r="1262" spans="2:36" ht="13">
      <c r="B1262" s="79"/>
      <c r="C1262" s="79"/>
      <c r="D1262" s="136"/>
      <c r="E1262" s="80"/>
      <c r="F1262" s="81"/>
      <c r="G1262" s="81"/>
      <c r="H1262" s="81"/>
      <c r="I1262" s="81"/>
      <c r="J1262" s="81"/>
      <c r="K1262" s="81"/>
      <c r="L1262" s="81"/>
      <c r="M1262" s="81"/>
      <c r="N1262" s="81"/>
      <c r="O1262" s="137"/>
      <c r="P1262" s="138"/>
      <c r="Q1262" s="138"/>
      <c r="R1262" s="138"/>
      <c r="S1262" s="138"/>
      <c r="T1262" s="141"/>
      <c r="U1262" s="141"/>
      <c r="V1262" s="139"/>
      <c r="W1262" s="139"/>
      <c r="X1262" s="139"/>
      <c r="Y1262" s="139"/>
      <c r="Z1262" s="139"/>
      <c r="AA1262" s="139"/>
      <c r="AB1262" s="139"/>
      <c r="AC1262" s="139"/>
      <c r="AD1262" s="139"/>
      <c r="AE1262" s="139"/>
      <c r="AF1262" s="139"/>
      <c r="AG1262" s="139"/>
      <c r="AH1262" s="139"/>
      <c r="AI1262" s="77"/>
      <c r="AJ1262" s="78"/>
    </row>
    <row r="1263" spans="2:36" ht="13">
      <c r="B1263" s="79"/>
      <c r="C1263" s="79"/>
      <c r="D1263" s="136"/>
      <c r="E1263" s="80"/>
      <c r="F1263" s="81"/>
      <c r="G1263" s="81"/>
      <c r="H1263" s="81"/>
      <c r="I1263" s="81"/>
      <c r="J1263" s="81"/>
      <c r="K1263" s="81"/>
      <c r="L1263" s="81"/>
      <c r="M1263" s="81"/>
      <c r="N1263" s="81"/>
      <c r="O1263" s="137"/>
      <c r="P1263" s="138"/>
      <c r="Q1263" s="138"/>
      <c r="R1263" s="138"/>
      <c r="S1263" s="138"/>
      <c r="T1263" s="141"/>
      <c r="U1263" s="141"/>
      <c r="V1263" s="139"/>
      <c r="W1263" s="139"/>
      <c r="X1263" s="139"/>
      <c r="Y1263" s="139"/>
      <c r="Z1263" s="139"/>
      <c r="AA1263" s="139"/>
      <c r="AB1263" s="139"/>
      <c r="AC1263" s="139"/>
      <c r="AD1263" s="139"/>
      <c r="AE1263" s="139"/>
      <c r="AF1263" s="139"/>
      <c r="AG1263" s="139"/>
      <c r="AH1263" s="139"/>
      <c r="AI1263" s="77"/>
      <c r="AJ1263" s="78"/>
    </row>
    <row r="1264" spans="2:36" ht="13">
      <c r="B1264" s="79"/>
      <c r="C1264" s="79"/>
      <c r="D1264" s="136"/>
      <c r="E1264" s="80"/>
      <c r="F1264" s="81"/>
      <c r="G1264" s="81"/>
      <c r="H1264" s="81"/>
      <c r="I1264" s="81"/>
      <c r="J1264" s="81"/>
      <c r="K1264" s="81"/>
      <c r="L1264" s="81"/>
      <c r="M1264" s="81"/>
      <c r="N1264" s="81"/>
      <c r="O1264" s="137"/>
      <c r="P1264" s="138"/>
      <c r="Q1264" s="138"/>
      <c r="R1264" s="138"/>
      <c r="S1264" s="138"/>
      <c r="T1264" s="141"/>
      <c r="U1264" s="141"/>
      <c r="V1264" s="139"/>
      <c r="W1264" s="139"/>
      <c r="X1264" s="139"/>
      <c r="Y1264" s="139"/>
      <c r="Z1264" s="139"/>
      <c r="AA1264" s="139"/>
      <c r="AB1264" s="139"/>
      <c r="AC1264" s="139"/>
      <c r="AD1264" s="139"/>
      <c r="AE1264" s="139"/>
      <c r="AF1264" s="139"/>
      <c r="AG1264" s="139"/>
      <c r="AH1264" s="139"/>
      <c r="AI1264" s="77"/>
      <c r="AJ1264" s="78"/>
    </row>
    <row r="1265" spans="2:36" ht="13">
      <c r="B1265" s="79"/>
      <c r="C1265" s="79"/>
      <c r="D1265" s="136"/>
      <c r="E1265" s="80"/>
      <c r="F1265" s="81"/>
      <c r="G1265" s="81"/>
      <c r="H1265" s="81"/>
      <c r="I1265" s="81"/>
      <c r="J1265" s="81"/>
      <c r="K1265" s="81"/>
      <c r="L1265" s="81"/>
      <c r="M1265" s="81"/>
      <c r="N1265" s="81"/>
      <c r="O1265" s="137"/>
      <c r="P1265" s="138"/>
      <c r="Q1265" s="138"/>
      <c r="R1265" s="138"/>
      <c r="S1265" s="138"/>
      <c r="T1265" s="141"/>
      <c r="U1265" s="141"/>
      <c r="V1265" s="139"/>
      <c r="W1265" s="139"/>
      <c r="X1265" s="139"/>
      <c r="Y1265" s="139"/>
      <c r="Z1265" s="139"/>
      <c r="AA1265" s="139"/>
      <c r="AB1265" s="139"/>
      <c r="AC1265" s="139"/>
      <c r="AD1265" s="139"/>
      <c r="AE1265" s="139"/>
      <c r="AF1265" s="139"/>
      <c r="AG1265" s="139"/>
      <c r="AH1265" s="139"/>
      <c r="AI1265" s="77"/>
      <c r="AJ1265" s="78"/>
    </row>
    <row r="1266" spans="2:36" ht="13">
      <c r="B1266" s="79"/>
      <c r="C1266" s="79"/>
      <c r="D1266" s="136"/>
      <c r="E1266" s="80"/>
      <c r="F1266" s="81"/>
      <c r="G1266" s="81"/>
      <c r="H1266" s="81"/>
      <c r="I1266" s="81"/>
      <c r="J1266" s="81"/>
      <c r="K1266" s="81"/>
      <c r="L1266" s="81"/>
      <c r="M1266" s="81"/>
      <c r="N1266" s="81"/>
      <c r="O1266" s="137"/>
      <c r="P1266" s="138"/>
      <c r="Q1266" s="138"/>
      <c r="R1266" s="138"/>
      <c r="S1266" s="138"/>
      <c r="T1266" s="141"/>
      <c r="U1266" s="141"/>
      <c r="V1266" s="139"/>
      <c r="W1266" s="139"/>
      <c r="X1266" s="139"/>
      <c r="Y1266" s="139"/>
      <c r="Z1266" s="139"/>
      <c r="AA1266" s="139"/>
      <c r="AB1266" s="139"/>
      <c r="AC1266" s="139"/>
      <c r="AD1266" s="139"/>
      <c r="AE1266" s="139"/>
      <c r="AF1266" s="139"/>
      <c r="AG1266" s="139"/>
      <c r="AH1266" s="139"/>
      <c r="AI1266" s="77"/>
      <c r="AJ1266" s="78"/>
    </row>
    <row r="1267" spans="2:36" ht="13">
      <c r="B1267" s="79"/>
      <c r="C1267" s="79"/>
      <c r="D1267" s="136"/>
      <c r="E1267" s="80"/>
      <c r="F1267" s="81"/>
      <c r="G1267" s="81"/>
      <c r="H1267" s="81"/>
      <c r="I1267" s="81"/>
      <c r="J1267" s="81"/>
      <c r="K1267" s="81"/>
      <c r="L1267" s="81"/>
      <c r="M1267" s="81"/>
      <c r="N1267" s="81"/>
      <c r="O1267" s="137"/>
      <c r="P1267" s="138"/>
      <c r="Q1267" s="138"/>
      <c r="R1267" s="138"/>
      <c r="S1267" s="138"/>
      <c r="T1267" s="141"/>
      <c r="U1267" s="141"/>
      <c r="V1267" s="139"/>
      <c r="W1267" s="139"/>
      <c r="X1267" s="139"/>
      <c r="Y1267" s="139"/>
      <c r="Z1267" s="139"/>
      <c r="AA1267" s="139"/>
      <c r="AB1267" s="139"/>
      <c r="AC1267" s="139"/>
      <c r="AD1267" s="139"/>
      <c r="AE1267" s="139"/>
      <c r="AF1267" s="139"/>
      <c r="AG1267" s="139"/>
      <c r="AH1267" s="139"/>
      <c r="AI1267" s="77"/>
      <c r="AJ1267" s="78"/>
    </row>
    <row r="1268" spans="2:36" ht="13">
      <c r="B1268" s="79"/>
      <c r="C1268" s="79"/>
      <c r="D1268" s="136"/>
      <c r="E1268" s="80"/>
      <c r="F1268" s="81"/>
      <c r="G1268" s="81"/>
      <c r="H1268" s="81"/>
      <c r="I1268" s="81"/>
      <c r="J1268" s="81"/>
      <c r="K1268" s="81"/>
      <c r="L1268" s="81"/>
      <c r="M1268" s="81"/>
      <c r="N1268" s="81"/>
      <c r="O1268" s="137"/>
      <c r="P1268" s="138"/>
      <c r="Q1268" s="138"/>
      <c r="R1268" s="138"/>
      <c r="S1268" s="138"/>
      <c r="T1268" s="141"/>
      <c r="U1268" s="141"/>
      <c r="V1268" s="139"/>
      <c r="W1268" s="139"/>
      <c r="X1268" s="139"/>
      <c r="Y1268" s="139"/>
      <c r="Z1268" s="139"/>
      <c r="AA1268" s="139"/>
      <c r="AB1268" s="139"/>
      <c r="AC1268" s="139"/>
      <c r="AD1268" s="139"/>
      <c r="AE1268" s="139"/>
      <c r="AF1268" s="139"/>
      <c r="AG1268" s="139"/>
      <c r="AH1268" s="139"/>
      <c r="AI1268" s="77"/>
      <c r="AJ1268" s="78"/>
    </row>
    <row r="1269" spans="2:36" ht="13">
      <c r="B1269" s="79"/>
      <c r="C1269" s="79"/>
      <c r="D1269" s="136"/>
      <c r="E1269" s="80"/>
      <c r="F1269" s="81"/>
      <c r="G1269" s="81"/>
      <c r="H1269" s="81"/>
      <c r="I1269" s="81"/>
      <c r="J1269" s="81"/>
      <c r="K1269" s="81"/>
      <c r="L1269" s="81"/>
      <c r="M1269" s="81"/>
      <c r="N1269" s="81"/>
      <c r="O1269" s="137"/>
      <c r="P1269" s="138"/>
      <c r="Q1269" s="138"/>
      <c r="R1269" s="138"/>
      <c r="S1269" s="138"/>
      <c r="T1269" s="141"/>
      <c r="U1269" s="141"/>
      <c r="V1269" s="139"/>
      <c r="W1269" s="139"/>
      <c r="X1269" s="139"/>
      <c r="Y1269" s="139"/>
      <c r="Z1269" s="139"/>
      <c r="AA1269" s="139"/>
      <c r="AB1269" s="139"/>
      <c r="AC1269" s="139"/>
      <c r="AD1269" s="139"/>
      <c r="AE1269" s="139"/>
      <c r="AF1269" s="139"/>
      <c r="AG1269" s="139"/>
      <c r="AH1269" s="139"/>
      <c r="AI1269" s="77"/>
      <c r="AJ1269" s="78"/>
    </row>
    <row r="1270" spans="2:36" ht="13">
      <c r="B1270" s="79"/>
      <c r="C1270" s="79"/>
      <c r="D1270" s="136"/>
      <c r="E1270" s="80"/>
      <c r="F1270" s="81"/>
      <c r="G1270" s="81"/>
      <c r="H1270" s="81"/>
      <c r="I1270" s="81"/>
      <c r="J1270" s="81"/>
      <c r="K1270" s="81"/>
      <c r="L1270" s="81"/>
      <c r="M1270" s="81"/>
      <c r="N1270" s="81"/>
      <c r="O1270" s="137"/>
      <c r="P1270" s="138"/>
      <c r="Q1270" s="138"/>
      <c r="R1270" s="138"/>
      <c r="S1270" s="138"/>
      <c r="T1270" s="141"/>
      <c r="U1270" s="141"/>
      <c r="V1270" s="139"/>
      <c r="W1270" s="139"/>
      <c r="X1270" s="139"/>
      <c r="Y1270" s="139"/>
      <c r="Z1270" s="139"/>
      <c r="AA1270" s="139"/>
      <c r="AB1270" s="139"/>
      <c r="AC1270" s="139"/>
      <c r="AD1270" s="139"/>
      <c r="AE1270" s="139"/>
      <c r="AF1270" s="139"/>
      <c r="AG1270" s="139"/>
      <c r="AH1270" s="139"/>
      <c r="AI1270" s="77"/>
      <c r="AJ1270" s="78"/>
    </row>
    <row r="1271" spans="2:36" ht="13">
      <c r="B1271" s="79"/>
      <c r="C1271" s="79"/>
      <c r="D1271" s="136"/>
      <c r="E1271" s="80"/>
      <c r="F1271" s="81"/>
      <c r="G1271" s="81"/>
      <c r="H1271" s="81"/>
      <c r="I1271" s="81"/>
      <c r="J1271" s="81"/>
      <c r="K1271" s="81"/>
      <c r="L1271" s="81"/>
      <c r="M1271" s="81"/>
      <c r="N1271" s="81"/>
      <c r="O1271" s="137"/>
      <c r="P1271" s="138"/>
      <c r="Q1271" s="138"/>
      <c r="R1271" s="138"/>
      <c r="S1271" s="138"/>
      <c r="T1271" s="141"/>
      <c r="U1271" s="141"/>
      <c r="V1271" s="139"/>
      <c r="W1271" s="139"/>
      <c r="X1271" s="139"/>
      <c r="Y1271" s="139"/>
      <c r="Z1271" s="139"/>
      <c r="AA1271" s="139"/>
      <c r="AB1271" s="139"/>
      <c r="AC1271" s="139"/>
      <c r="AD1271" s="139"/>
      <c r="AE1271" s="139"/>
      <c r="AF1271" s="139"/>
      <c r="AG1271" s="139"/>
      <c r="AH1271" s="139"/>
      <c r="AI1271" s="77"/>
      <c r="AJ1271" s="78"/>
    </row>
    <row r="1272" spans="2:36" ht="13">
      <c r="B1272" s="79"/>
      <c r="C1272" s="79"/>
      <c r="D1272" s="136"/>
      <c r="E1272" s="80"/>
      <c r="F1272" s="81"/>
      <c r="G1272" s="81"/>
      <c r="H1272" s="81"/>
      <c r="I1272" s="81"/>
      <c r="J1272" s="81"/>
      <c r="K1272" s="81"/>
      <c r="L1272" s="81"/>
      <c r="M1272" s="81"/>
      <c r="N1272" s="81"/>
      <c r="O1272" s="137"/>
      <c r="P1272" s="138"/>
      <c r="Q1272" s="138"/>
      <c r="R1272" s="138"/>
      <c r="S1272" s="138"/>
      <c r="T1272" s="141"/>
      <c r="U1272" s="141"/>
      <c r="V1272" s="139"/>
      <c r="W1272" s="139"/>
      <c r="X1272" s="139"/>
      <c r="Y1272" s="139"/>
      <c r="Z1272" s="139"/>
      <c r="AA1272" s="139"/>
      <c r="AB1272" s="139"/>
      <c r="AC1272" s="139"/>
      <c r="AD1272" s="139"/>
      <c r="AE1272" s="139"/>
      <c r="AF1272" s="139"/>
      <c r="AG1272" s="139"/>
      <c r="AH1272" s="139"/>
      <c r="AI1272" s="77"/>
      <c r="AJ1272" s="78"/>
    </row>
    <row r="1273" spans="2:36" ht="13">
      <c r="B1273" s="79"/>
      <c r="C1273" s="79"/>
      <c r="D1273" s="136"/>
      <c r="E1273" s="80"/>
      <c r="F1273" s="81"/>
      <c r="G1273" s="81"/>
      <c r="H1273" s="81"/>
      <c r="I1273" s="81"/>
      <c r="J1273" s="81"/>
      <c r="K1273" s="81"/>
      <c r="L1273" s="81"/>
      <c r="M1273" s="81"/>
      <c r="N1273" s="81"/>
      <c r="O1273" s="137"/>
      <c r="P1273" s="138"/>
      <c r="Q1273" s="138"/>
      <c r="R1273" s="138"/>
      <c r="S1273" s="138"/>
      <c r="T1273" s="141"/>
      <c r="U1273" s="141"/>
      <c r="V1273" s="139"/>
      <c r="W1273" s="139"/>
      <c r="X1273" s="139"/>
      <c r="Y1273" s="139"/>
      <c r="Z1273" s="139"/>
      <c r="AA1273" s="139"/>
      <c r="AB1273" s="139"/>
      <c r="AC1273" s="139"/>
      <c r="AD1273" s="139"/>
      <c r="AE1273" s="139"/>
      <c r="AF1273" s="139"/>
      <c r="AG1273" s="139"/>
      <c r="AH1273" s="139"/>
      <c r="AI1273" s="77"/>
      <c r="AJ1273" s="78"/>
    </row>
    <row r="1274" spans="2:36" ht="13">
      <c r="B1274" s="79"/>
      <c r="C1274" s="79"/>
      <c r="D1274" s="136"/>
      <c r="E1274" s="80"/>
      <c r="F1274" s="81"/>
      <c r="G1274" s="81"/>
      <c r="H1274" s="81"/>
      <c r="I1274" s="81"/>
      <c r="J1274" s="81"/>
      <c r="K1274" s="81"/>
      <c r="L1274" s="81"/>
      <c r="M1274" s="81"/>
      <c r="N1274" s="81"/>
      <c r="O1274" s="137"/>
      <c r="P1274" s="138"/>
      <c r="Q1274" s="138"/>
      <c r="R1274" s="138"/>
      <c r="S1274" s="138"/>
      <c r="T1274" s="141"/>
      <c r="U1274" s="141"/>
      <c r="V1274" s="139"/>
      <c r="W1274" s="139"/>
      <c r="X1274" s="139"/>
      <c r="Y1274" s="139"/>
      <c r="Z1274" s="139"/>
      <c r="AA1274" s="139"/>
      <c r="AB1274" s="139"/>
      <c r="AC1274" s="139"/>
      <c r="AD1274" s="139"/>
      <c r="AE1274" s="139"/>
      <c r="AF1274" s="139"/>
      <c r="AG1274" s="139"/>
      <c r="AH1274" s="139"/>
      <c r="AI1274" s="77"/>
      <c r="AJ1274" s="78"/>
    </row>
    <row r="1275" spans="2:36" ht="13">
      <c r="B1275" s="79"/>
      <c r="C1275" s="79"/>
      <c r="D1275" s="136"/>
      <c r="E1275" s="80"/>
      <c r="F1275" s="81"/>
      <c r="G1275" s="81"/>
      <c r="H1275" s="81"/>
      <c r="I1275" s="81"/>
      <c r="J1275" s="81"/>
      <c r="K1275" s="81"/>
      <c r="L1275" s="81"/>
      <c r="M1275" s="81"/>
      <c r="N1275" s="81"/>
      <c r="O1275" s="137"/>
      <c r="P1275" s="138"/>
      <c r="Q1275" s="138"/>
      <c r="R1275" s="138"/>
      <c r="S1275" s="138"/>
      <c r="T1275" s="141"/>
      <c r="U1275" s="141"/>
      <c r="V1275" s="139"/>
      <c r="W1275" s="139"/>
      <c r="X1275" s="139"/>
      <c r="Y1275" s="139"/>
      <c r="Z1275" s="139"/>
      <c r="AA1275" s="139"/>
      <c r="AB1275" s="139"/>
      <c r="AC1275" s="139"/>
      <c r="AD1275" s="139"/>
      <c r="AE1275" s="139"/>
      <c r="AF1275" s="139"/>
      <c r="AG1275" s="139"/>
      <c r="AH1275" s="139"/>
      <c r="AI1275" s="77"/>
      <c r="AJ1275" s="78"/>
    </row>
    <row r="1276" spans="2:36" ht="13">
      <c r="B1276" s="79"/>
      <c r="C1276" s="79"/>
      <c r="D1276" s="136"/>
      <c r="E1276" s="80"/>
      <c r="F1276" s="81"/>
      <c r="G1276" s="81"/>
      <c r="H1276" s="81"/>
      <c r="I1276" s="81"/>
      <c r="J1276" s="81"/>
      <c r="K1276" s="81"/>
      <c r="L1276" s="81"/>
      <c r="M1276" s="81"/>
      <c r="N1276" s="81"/>
      <c r="O1276" s="137"/>
      <c r="P1276" s="138"/>
      <c r="Q1276" s="138"/>
      <c r="R1276" s="138"/>
      <c r="S1276" s="138"/>
      <c r="T1276" s="141"/>
      <c r="U1276" s="141"/>
      <c r="V1276" s="139"/>
      <c r="W1276" s="139"/>
      <c r="X1276" s="139"/>
      <c r="Y1276" s="139"/>
      <c r="Z1276" s="139"/>
      <c r="AA1276" s="139"/>
      <c r="AB1276" s="139"/>
      <c r="AC1276" s="139"/>
      <c r="AD1276" s="139"/>
      <c r="AE1276" s="139"/>
      <c r="AF1276" s="139"/>
      <c r="AG1276" s="139"/>
      <c r="AH1276" s="139"/>
      <c r="AI1276" s="77"/>
      <c r="AJ1276" s="78"/>
    </row>
    <row r="1277" spans="2:36" ht="13">
      <c r="B1277" s="79"/>
      <c r="C1277" s="79"/>
      <c r="D1277" s="136"/>
      <c r="E1277" s="80"/>
      <c r="F1277" s="81"/>
      <c r="G1277" s="81"/>
      <c r="H1277" s="81"/>
      <c r="I1277" s="81"/>
      <c r="J1277" s="81"/>
      <c r="K1277" s="81"/>
      <c r="L1277" s="81"/>
      <c r="M1277" s="81"/>
      <c r="N1277" s="81"/>
      <c r="O1277" s="137"/>
      <c r="P1277" s="138"/>
      <c r="Q1277" s="138"/>
      <c r="R1277" s="138"/>
      <c r="S1277" s="138"/>
      <c r="T1277" s="141"/>
      <c r="U1277" s="141"/>
      <c r="V1277" s="139"/>
      <c r="W1277" s="139"/>
      <c r="X1277" s="139"/>
      <c r="Y1277" s="139"/>
      <c r="Z1277" s="139"/>
      <c r="AA1277" s="139"/>
      <c r="AB1277" s="139"/>
      <c r="AC1277" s="139"/>
      <c r="AD1277" s="139"/>
      <c r="AE1277" s="139"/>
      <c r="AF1277" s="139"/>
      <c r="AG1277" s="139"/>
      <c r="AH1277" s="139"/>
      <c r="AI1277" s="77"/>
      <c r="AJ1277" s="78"/>
    </row>
    <row r="1278" spans="2:36" ht="13">
      <c r="B1278" s="79"/>
      <c r="C1278" s="79"/>
      <c r="D1278" s="136"/>
      <c r="E1278" s="80"/>
      <c r="F1278" s="81"/>
      <c r="G1278" s="81"/>
      <c r="H1278" s="81"/>
      <c r="I1278" s="81"/>
      <c r="J1278" s="81"/>
      <c r="K1278" s="81"/>
      <c r="L1278" s="81"/>
      <c r="M1278" s="81"/>
      <c r="N1278" s="81"/>
      <c r="O1278" s="137"/>
      <c r="P1278" s="138"/>
      <c r="Q1278" s="138"/>
      <c r="R1278" s="138"/>
      <c r="S1278" s="138"/>
      <c r="T1278" s="141"/>
      <c r="U1278" s="141"/>
      <c r="V1278" s="139"/>
      <c r="W1278" s="139"/>
      <c r="X1278" s="139"/>
      <c r="Y1278" s="139"/>
      <c r="Z1278" s="139"/>
      <c r="AA1278" s="139"/>
      <c r="AB1278" s="139"/>
      <c r="AC1278" s="139"/>
      <c r="AD1278" s="139"/>
      <c r="AE1278" s="139"/>
      <c r="AF1278" s="139"/>
      <c r="AG1278" s="139"/>
      <c r="AH1278" s="139"/>
      <c r="AI1278" s="77"/>
      <c r="AJ1278" s="78"/>
    </row>
    <row r="1279" spans="2:36" ht="13">
      <c r="B1279" s="79"/>
      <c r="C1279" s="79"/>
      <c r="D1279" s="136"/>
      <c r="E1279" s="80"/>
      <c r="F1279" s="81"/>
      <c r="G1279" s="81"/>
      <c r="H1279" s="81"/>
      <c r="I1279" s="81"/>
      <c r="J1279" s="81"/>
      <c r="K1279" s="81"/>
      <c r="L1279" s="81"/>
      <c r="M1279" s="81"/>
      <c r="N1279" s="81"/>
      <c r="O1279" s="137"/>
      <c r="P1279" s="138"/>
      <c r="Q1279" s="138"/>
      <c r="R1279" s="138"/>
      <c r="S1279" s="138"/>
      <c r="T1279" s="141"/>
      <c r="U1279" s="141"/>
      <c r="V1279" s="139"/>
      <c r="W1279" s="139"/>
      <c r="X1279" s="139"/>
      <c r="Y1279" s="139"/>
      <c r="Z1279" s="139"/>
      <c r="AA1279" s="139"/>
      <c r="AB1279" s="139"/>
      <c r="AC1279" s="139"/>
      <c r="AD1279" s="139"/>
      <c r="AE1279" s="139"/>
      <c r="AF1279" s="139"/>
      <c r="AG1279" s="139"/>
      <c r="AH1279" s="139"/>
      <c r="AI1279" s="77"/>
      <c r="AJ1279" s="78"/>
    </row>
    <row r="1280" spans="2:36" ht="13">
      <c r="B1280" s="79"/>
      <c r="C1280" s="79"/>
      <c r="D1280" s="136"/>
      <c r="E1280" s="80"/>
      <c r="F1280" s="81"/>
      <c r="G1280" s="81"/>
      <c r="H1280" s="81"/>
      <c r="I1280" s="81"/>
      <c r="J1280" s="81"/>
      <c r="K1280" s="81"/>
      <c r="L1280" s="81"/>
      <c r="M1280" s="81"/>
      <c r="N1280" s="81"/>
      <c r="O1280" s="137"/>
      <c r="P1280" s="138"/>
      <c r="Q1280" s="138"/>
      <c r="R1280" s="138"/>
      <c r="S1280" s="138"/>
      <c r="T1280" s="141"/>
      <c r="U1280" s="141"/>
      <c r="V1280" s="139"/>
      <c r="W1280" s="139"/>
      <c r="X1280" s="139"/>
      <c r="Y1280" s="139"/>
      <c r="Z1280" s="139"/>
      <c r="AA1280" s="139"/>
      <c r="AB1280" s="139"/>
      <c r="AC1280" s="139"/>
      <c r="AD1280" s="139"/>
      <c r="AE1280" s="139"/>
      <c r="AF1280" s="139"/>
      <c r="AG1280" s="139"/>
      <c r="AH1280" s="139"/>
      <c r="AI1280" s="77"/>
      <c r="AJ1280" s="78"/>
    </row>
    <row r="1281" spans="2:36" ht="13">
      <c r="B1281" s="79"/>
      <c r="C1281" s="79"/>
      <c r="D1281" s="136"/>
      <c r="E1281" s="80"/>
      <c r="F1281" s="81"/>
      <c r="G1281" s="81"/>
      <c r="H1281" s="81"/>
      <c r="I1281" s="81"/>
      <c r="J1281" s="81"/>
      <c r="K1281" s="81"/>
      <c r="L1281" s="81"/>
      <c r="M1281" s="81"/>
      <c r="N1281" s="81"/>
      <c r="O1281" s="137"/>
      <c r="P1281" s="138"/>
      <c r="Q1281" s="138"/>
      <c r="R1281" s="138"/>
      <c r="S1281" s="138"/>
      <c r="T1281" s="141"/>
      <c r="U1281" s="141"/>
      <c r="V1281" s="139"/>
      <c r="W1281" s="139"/>
      <c r="X1281" s="139"/>
      <c r="Y1281" s="139"/>
      <c r="Z1281" s="139"/>
      <c r="AA1281" s="139"/>
      <c r="AB1281" s="139"/>
      <c r="AC1281" s="139"/>
      <c r="AD1281" s="139"/>
      <c r="AE1281" s="139"/>
      <c r="AF1281" s="139"/>
      <c r="AG1281" s="139"/>
      <c r="AH1281" s="139"/>
      <c r="AI1281" s="77"/>
      <c r="AJ1281" s="78"/>
    </row>
    <row r="1282" spans="2:36" ht="13">
      <c r="B1282" s="79"/>
      <c r="C1282" s="79"/>
      <c r="D1282" s="136"/>
      <c r="E1282" s="80"/>
      <c r="F1282" s="81"/>
      <c r="G1282" s="81"/>
      <c r="H1282" s="81"/>
      <c r="I1282" s="81"/>
      <c r="J1282" s="81"/>
      <c r="K1282" s="81"/>
      <c r="L1282" s="81"/>
      <c r="M1282" s="81"/>
      <c r="N1282" s="81"/>
      <c r="O1282" s="137"/>
      <c r="P1282" s="138"/>
      <c r="Q1282" s="138"/>
      <c r="R1282" s="138"/>
      <c r="S1282" s="138"/>
      <c r="T1282" s="141"/>
      <c r="U1282" s="141"/>
      <c r="V1282" s="139"/>
      <c r="W1282" s="139"/>
      <c r="X1282" s="139"/>
      <c r="Y1282" s="139"/>
      <c r="Z1282" s="139"/>
      <c r="AA1282" s="139"/>
      <c r="AB1282" s="139"/>
      <c r="AC1282" s="139"/>
      <c r="AD1282" s="139"/>
      <c r="AE1282" s="139"/>
      <c r="AF1282" s="139"/>
      <c r="AG1282" s="139"/>
      <c r="AH1282" s="139"/>
      <c r="AI1282" s="77"/>
      <c r="AJ1282" s="78"/>
    </row>
    <row r="1283" spans="2:36" ht="13">
      <c r="B1283" s="79"/>
      <c r="C1283" s="79"/>
      <c r="D1283" s="136"/>
      <c r="E1283" s="80"/>
      <c r="F1283" s="81"/>
      <c r="G1283" s="81"/>
      <c r="H1283" s="81"/>
      <c r="I1283" s="81"/>
      <c r="J1283" s="81"/>
      <c r="K1283" s="81"/>
      <c r="L1283" s="81"/>
      <c r="M1283" s="81"/>
      <c r="N1283" s="81"/>
      <c r="O1283" s="137"/>
      <c r="P1283" s="138"/>
      <c r="Q1283" s="138"/>
      <c r="R1283" s="138"/>
      <c r="S1283" s="138"/>
      <c r="T1283" s="141"/>
      <c r="U1283" s="141"/>
      <c r="V1283" s="139"/>
      <c r="W1283" s="139"/>
      <c r="X1283" s="139"/>
      <c r="Y1283" s="139"/>
      <c r="Z1283" s="139"/>
      <c r="AA1283" s="139"/>
      <c r="AB1283" s="139"/>
      <c r="AC1283" s="139"/>
      <c r="AD1283" s="139"/>
      <c r="AE1283" s="139"/>
      <c r="AF1283" s="139"/>
      <c r="AG1283" s="139"/>
      <c r="AH1283" s="139"/>
      <c r="AI1283" s="77"/>
      <c r="AJ1283" s="78"/>
    </row>
    <row r="1284" spans="2:36" ht="13">
      <c r="B1284" s="79"/>
      <c r="C1284" s="79"/>
      <c r="D1284" s="136"/>
      <c r="E1284" s="80"/>
      <c r="F1284" s="81"/>
      <c r="G1284" s="81"/>
      <c r="H1284" s="81"/>
      <c r="I1284" s="81"/>
      <c r="J1284" s="81"/>
      <c r="K1284" s="81"/>
      <c r="L1284" s="81"/>
      <c r="M1284" s="81"/>
      <c r="N1284" s="81"/>
      <c r="O1284" s="137"/>
      <c r="P1284" s="138"/>
      <c r="Q1284" s="138"/>
      <c r="R1284" s="138"/>
      <c r="S1284" s="138"/>
      <c r="T1284" s="141"/>
      <c r="U1284" s="141"/>
      <c r="V1284" s="139"/>
      <c r="W1284" s="139"/>
      <c r="X1284" s="139"/>
      <c r="Y1284" s="139"/>
      <c r="Z1284" s="139"/>
      <c r="AA1284" s="139"/>
      <c r="AB1284" s="139"/>
      <c r="AC1284" s="139"/>
      <c r="AD1284" s="139"/>
      <c r="AE1284" s="139"/>
      <c r="AF1284" s="139"/>
      <c r="AG1284" s="139"/>
      <c r="AH1284" s="139"/>
      <c r="AI1284" s="77"/>
      <c r="AJ1284" s="78"/>
    </row>
    <row r="1285" spans="2:36" ht="13">
      <c r="B1285" s="79"/>
      <c r="C1285" s="79"/>
      <c r="D1285" s="136"/>
      <c r="E1285" s="80"/>
      <c r="F1285" s="81"/>
      <c r="G1285" s="81"/>
      <c r="H1285" s="81"/>
      <c r="I1285" s="81"/>
      <c r="J1285" s="81"/>
      <c r="K1285" s="81"/>
      <c r="L1285" s="81"/>
      <c r="M1285" s="81"/>
      <c r="N1285" s="81"/>
      <c r="O1285" s="137"/>
      <c r="P1285" s="138"/>
      <c r="Q1285" s="138"/>
      <c r="R1285" s="138"/>
      <c r="S1285" s="138"/>
      <c r="T1285" s="141"/>
      <c r="U1285" s="141"/>
      <c r="V1285" s="139"/>
      <c r="W1285" s="139"/>
      <c r="X1285" s="139"/>
      <c r="Y1285" s="139"/>
      <c r="Z1285" s="139"/>
      <c r="AA1285" s="139"/>
      <c r="AB1285" s="139"/>
      <c r="AC1285" s="139"/>
      <c r="AD1285" s="139"/>
      <c r="AE1285" s="139"/>
      <c r="AF1285" s="139"/>
      <c r="AG1285" s="139"/>
      <c r="AH1285" s="139"/>
      <c r="AI1285" s="77"/>
      <c r="AJ1285" s="78"/>
    </row>
    <row r="1286" spans="2:36" ht="13">
      <c r="B1286" s="79"/>
      <c r="C1286" s="79"/>
      <c r="D1286" s="136"/>
      <c r="E1286" s="80"/>
      <c r="F1286" s="81"/>
      <c r="G1286" s="81"/>
      <c r="H1286" s="81"/>
      <c r="I1286" s="81"/>
      <c r="J1286" s="81"/>
      <c r="K1286" s="81"/>
      <c r="L1286" s="81"/>
      <c r="M1286" s="81"/>
      <c r="N1286" s="81"/>
      <c r="O1286" s="137"/>
      <c r="P1286" s="138"/>
      <c r="Q1286" s="138"/>
      <c r="R1286" s="138"/>
      <c r="S1286" s="138"/>
      <c r="T1286" s="141"/>
      <c r="U1286" s="141"/>
      <c r="V1286" s="139"/>
      <c r="W1286" s="139"/>
      <c r="X1286" s="139"/>
      <c r="Y1286" s="139"/>
      <c r="Z1286" s="139"/>
      <c r="AA1286" s="139"/>
      <c r="AB1286" s="139"/>
      <c r="AC1286" s="139"/>
      <c r="AD1286" s="139"/>
      <c r="AE1286" s="139"/>
      <c r="AF1286" s="139"/>
      <c r="AG1286" s="139"/>
      <c r="AH1286" s="139"/>
      <c r="AI1286" s="77"/>
      <c r="AJ1286" s="78"/>
    </row>
    <row r="1287" spans="2:36" ht="13">
      <c r="B1287" s="79"/>
      <c r="C1287" s="79"/>
      <c r="D1287" s="136"/>
      <c r="E1287" s="80"/>
      <c r="F1287" s="81"/>
      <c r="G1287" s="81"/>
      <c r="H1287" s="81"/>
      <c r="I1287" s="81"/>
      <c r="J1287" s="81"/>
      <c r="K1287" s="81"/>
      <c r="L1287" s="81"/>
      <c r="M1287" s="81"/>
      <c r="N1287" s="81"/>
      <c r="O1287" s="137"/>
      <c r="P1287" s="138"/>
      <c r="Q1287" s="138"/>
      <c r="R1287" s="138"/>
      <c r="S1287" s="138"/>
      <c r="T1287" s="141"/>
      <c r="U1287" s="141"/>
      <c r="V1287" s="139"/>
      <c r="W1287" s="139"/>
      <c r="X1287" s="139"/>
      <c r="Y1287" s="139"/>
      <c r="Z1287" s="139"/>
      <c r="AA1287" s="139"/>
      <c r="AB1287" s="139"/>
      <c r="AC1287" s="139"/>
      <c r="AD1287" s="139"/>
      <c r="AE1287" s="139"/>
      <c r="AF1287" s="139"/>
      <c r="AG1287" s="139"/>
      <c r="AH1287" s="139"/>
      <c r="AI1287" s="77"/>
      <c r="AJ1287" s="78"/>
    </row>
    <row r="1288" spans="2:36" ht="13">
      <c r="B1288" s="79"/>
      <c r="C1288" s="79"/>
      <c r="D1288" s="136"/>
      <c r="E1288" s="80"/>
      <c r="F1288" s="81"/>
      <c r="G1288" s="81"/>
      <c r="H1288" s="81"/>
      <c r="I1288" s="81"/>
      <c r="J1288" s="81"/>
      <c r="K1288" s="81"/>
      <c r="L1288" s="81"/>
      <c r="M1288" s="81"/>
      <c r="N1288" s="81"/>
      <c r="O1288" s="137"/>
      <c r="P1288" s="138"/>
      <c r="Q1288" s="138"/>
      <c r="R1288" s="138"/>
      <c r="S1288" s="138"/>
      <c r="T1288" s="141"/>
      <c r="U1288" s="141"/>
      <c r="V1288" s="139"/>
      <c r="W1288" s="139"/>
      <c r="X1288" s="139"/>
      <c r="Y1288" s="139"/>
      <c r="Z1288" s="139"/>
      <c r="AA1288" s="139"/>
      <c r="AB1288" s="139"/>
      <c r="AC1288" s="139"/>
      <c r="AD1288" s="139"/>
      <c r="AE1288" s="139"/>
      <c r="AF1288" s="139"/>
      <c r="AG1288" s="139"/>
      <c r="AH1288" s="139"/>
      <c r="AI1288" s="77"/>
      <c r="AJ1288" s="78"/>
    </row>
    <row r="1289" spans="2:36" ht="13">
      <c r="B1289" s="79"/>
      <c r="C1289" s="79"/>
      <c r="D1289" s="136"/>
      <c r="E1289" s="80"/>
      <c r="F1289" s="81"/>
      <c r="G1289" s="81"/>
      <c r="H1289" s="81"/>
      <c r="I1289" s="81"/>
      <c r="J1289" s="81"/>
      <c r="K1289" s="81"/>
      <c r="L1289" s="81"/>
      <c r="M1289" s="81"/>
      <c r="N1289" s="81"/>
      <c r="O1289" s="137"/>
      <c r="P1289" s="138"/>
      <c r="Q1289" s="138"/>
      <c r="R1289" s="138"/>
      <c r="S1289" s="138"/>
      <c r="T1289" s="141"/>
      <c r="U1289" s="141"/>
      <c r="V1289" s="139"/>
      <c r="W1289" s="139"/>
      <c r="X1289" s="139"/>
      <c r="Y1289" s="139"/>
      <c r="Z1289" s="139"/>
      <c r="AA1289" s="139"/>
      <c r="AB1289" s="139"/>
      <c r="AC1289" s="139"/>
      <c r="AD1289" s="139"/>
      <c r="AE1289" s="139"/>
      <c r="AF1289" s="139"/>
      <c r="AG1289" s="139"/>
      <c r="AH1289" s="139"/>
      <c r="AI1289" s="77"/>
      <c r="AJ1289" s="78"/>
    </row>
    <row r="1290" spans="2:36" ht="13">
      <c r="B1290" s="79"/>
      <c r="C1290" s="79"/>
      <c r="D1290" s="136"/>
      <c r="E1290" s="80"/>
      <c r="F1290" s="81"/>
      <c r="G1290" s="81"/>
      <c r="H1290" s="81"/>
      <c r="I1290" s="81"/>
      <c r="J1290" s="81"/>
      <c r="K1290" s="81"/>
      <c r="L1290" s="81"/>
      <c r="M1290" s="81"/>
      <c r="N1290" s="81"/>
      <c r="O1290" s="137"/>
      <c r="P1290" s="138"/>
      <c r="Q1290" s="138"/>
      <c r="R1290" s="138"/>
      <c r="S1290" s="138"/>
      <c r="T1290" s="141"/>
      <c r="U1290" s="141"/>
      <c r="V1290" s="139"/>
      <c r="W1290" s="139"/>
      <c r="X1290" s="139"/>
      <c r="Y1290" s="139"/>
      <c r="Z1290" s="139"/>
      <c r="AA1290" s="139"/>
      <c r="AB1290" s="139"/>
      <c r="AC1290" s="139"/>
      <c r="AD1290" s="139"/>
      <c r="AE1290" s="139"/>
      <c r="AF1290" s="139"/>
      <c r="AG1290" s="139"/>
      <c r="AH1290" s="139"/>
      <c r="AI1290" s="77"/>
      <c r="AJ1290" s="78"/>
    </row>
    <row r="1291" spans="2:36" ht="13">
      <c r="B1291" s="79"/>
      <c r="C1291" s="79"/>
      <c r="D1291" s="136"/>
      <c r="E1291" s="80"/>
      <c r="F1291" s="81"/>
      <c r="G1291" s="81"/>
      <c r="H1291" s="81"/>
      <c r="I1291" s="81"/>
      <c r="J1291" s="81"/>
      <c r="K1291" s="81"/>
      <c r="L1291" s="81"/>
      <c r="M1291" s="81"/>
      <c r="N1291" s="81"/>
      <c r="O1291" s="137"/>
      <c r="P1291" s="138"/>
      <c r="Q1291" s="138"/>
      <c r="R1291" s="138"/>
      <c r="S1291" s="138"/>
      <c r="T1291" s="141"/>
      <c r="U1291" s="141"/>
      <c r="V1291" s="139"/>
      <c r="W1291" s="139"/>
      <c r="X1291" s="139"/>
      <c r="Y1291" s="139"/>
      <c r="Z1291" s="139"/>
      <c r="AA1291" s="139"/>
      <c r="AB1291" s="139"/>
      <c r="AC1291" s="139"/>
      <c r="AD1291" s="139"/>
      <c r="AE1291" s="139"/>
      <c r="AF1291" s="139"/>
      <c r="AG1291" s="139"/>
      <c r="AH1291" s="139"/>
      <c r="AI1291" s="77"/>
      <c r="AJ1291" s="78"/>
    </row>
    <row r="1292" spans="2:36" ht="13">
      <c r="B1292" s="79"/>
      <c r="C1292" s="79"/>
      <c r="D1292" s="136"/>
      <c r="E1292" s="80"/>
      <c r="F1292" s="81"/>
      <c r="G1292" s="81"/>
      <c r="H1292" s="81"/>
      <c r="I1292" s="81"/>
      <c r="J1292" s="81"/>
      <c r="K1292" s="81"/>
      <c r="L1292" s="81"/>
      <c r="M1292" s="81"/>
      <c r="N1292" s="81"/>
      <c r="O1292" s="137"/>
      <c r="P1292" s="138"/>
      <c r="Q1292" s="138"/>
      <c r="R1292" s="138"/>
      <c r="S1292" s="138"/>
      <c r="T1292" s="141"/>
      <c r="U1292" s="141"/>
      <c r="V1292" s="139"/>
      <c r="W1292" s="139"/>
      <c r="X1292" s="139"/>
      <c r="Y1292" s="139"/>
      <c r="Z1292" s="139"/>
      <c r="AA1292" s="139"/>
      <c r="AB1292" s="139"/>
      <c r="AC1292" s="139"/>
      <c r="AD1292" s="139"/>
      <c r="AE1292" s="139"/>
      <c r="AF1292" s="139"/>
      <c r="AG1292" s="139"/>
      <c r="AH1292" s="139"/>
      <c r="AI1292" s="77"/>
      <c r="AJ1292" s="78"/>
    </row>
    <row r="1293" spans="2:36" ht="13">
      <c r="B1293" s="79"/>
      <c r="C1293" s="79"/>
      <c r="D1293" s="136"/>
      <c r="E1293" s="80"/>
      <c r="F1293" s="81"/>
      <c r="G1293" s="81"/>
      <c r="H1293" s="81"/>
      <c r="I1293" s="81"/>
      <c r="J1293" s="81"/>
      <c r="K1293" s="81"/>
      <c r="L1293" s="81"/>
      <c r="M1293" s="81"/>
      <c r="N1293" s="81"/>
      <c r="O1293" s="137"/>
      <c r="P1293" s="138"/>
      <c r="Q1293" s="138"/>
      <c r="R1293" s="138"/>
      <c r="S1293" s="138"/>
      <c r="T1293" s="141"/>
      <c r="U1293" s="141"/>
      <c r="V1293" s="139"/>
      <c r="W1293" s="139"/>
      <c r="X1293" s="139"/>
      <c r="Y1293" s="139"/>
      <c r="Z1293" s="139"/>
      <c r="AA1293" s="139"/>
      <c r="AB1293" s="139"/>
      <c r="AC1293" s="139"/>
      <c r="AD1293" s="139"/>
      <c r="AE1293" s="139"/>
      <c r="AF1293" s="139"/>
      <c r="AG1293" s="139"/>
      <c r="AH1293" s="139"/>
      <c r="AI1293" s="77"/>
      <c r="AJ1293" s="78"/>
    </row>
    <row r="1294" spans="2:36" ht="13">
      <c r="B1294" s="79"/>
      <c r="C1294" s="79"/>
      <c r="D1294" s="136"/>
      <c r="E1294" s="80"/>
      <c r="F1294" s="81"/>
      <c r="G1294" s="81"/>
      <c r="H1294" s="81"/>
      <c r="I1294" s="81"/>
      <c r="J1294" s="81"/>
      <c r="K1294" s="81"/>
      <c r="L1294" s="81"/>
      <c r="M1294" s="81"/>
      <c r="N1294" s="81"/>
      <c r="O1294" s="137"/>
      <c r="P1294" s="138"/>
      <c r="Q1294" s="138"/>
      <c r="R1294" s="138"/>
      <c r="S1294" s="138"/>
      <c r="T1294" s="141"/>
      <c r="U1294" s="141"/>
      <c r="V1294" s="139"/>
      <c r="W1294" s="139"/>
      <c r="X1294" s="139"/>
      <c r="Y1294" s="139"/>
      <c r="Z1294" s="139"/>
      <c r="AA1294" s="139"/>
      <c r="AB1294" s="139"/>
      <c r="AC1294" s="139"/>
      <c r="AD1294" s="139"/>
      <c r="AE1294" s="139"/>
      <c r="AF1294" s="139"/>
      <c r="AG1294" s="139"/>
      <c r="AH1294" s="139"/>
      <c r="AI1294" s="77"/>
      <c r="AJ1294" s="78"/>
    </row>
    <row r="1295" spans="2:36" ht="13">
      <c r="B1295" s="79"/>
      <c r="C1295" s="79"/>
      <c r="D1295" s="136"/>
      <c r="E1295" s="80"/>
      <c r="F1295" s="81"/>
      <c r="G1295" s="81"/>
      <c r="H1295" s="81"/>
      <c r="I1295" s="81"/>
      <c r="J1295" s="81"/>
      <c r="K1295" s="81"/>
      <c r="L1295" s="81"/>
      <c r="M1295" s="81"/>
      <c r="N1295" s="81"/>
      <c r="O1295" s="137"/>
      <c r="P1295" s="138"/>
      <c r="Q1295" s="138"/>
      <c r="R1295" s="138"/>
      <c r="S1295" s="138"/>
      <c r="T1295" s="141"/>
      <c r="U1295" s="141"/>
      <c r="V1295" s="139"/>
      <c r="W1295" s="139"/>
      <c r="X1295" s="139"/>
      <c r="Y1295" s="139"/>
      <c r="Z1295" s="139"/>
      <c r="AA1295" s="139"/>
      <c r="AB1295" s="139"/>
      <c r="AC1295" s="139"/>
      <c r="AD1295" s="139"/>
      <c r="AE1295" s="139"/>
      <c r="AF1295" s="139"/>
      <c r="AG1295" s="139"/>
      <c r="AH1295" s="139"/>
      <c r="AI1295" s="77"/>
      <c r="AJ1295" s="78"/>
    </row>
    <row r="1296" spans="2:36" ht="13">
      <c r="B1296" s="79"/>
      <c r="C1296" s="79"/>
      <c r="D1296" s="136"/>
      <c r="E1296" s="80"/>
      <c r="F1296" s="81"/>
      <c r="G1296" s="81"/>
      <c r="H1296" s="81"/>
      <c r="I1296" s="81"/>
      <c r="J1296" s="81"/>
      <c r="K1296" s="81"/>
      <c r="L1296" s="81"/>
      <c r="M1296" s="81"/>
      <c r="N1296" s="81"/>
      <c r="O1296" s="137"/>
      <c r="P1296" s="138"/>
      <c r="Q1296" s="138"/>
      <c r="R1296" s="138"/>
      <c r="S1296" s="138"/>
      <c r="T1296" s="141"/>
      <c r="U1296" s="141"/>
      <c r="V1296" s="139"/>
      <c r="W1296" s="139"/>
      <c r="X1296" s="139"/>
      <c r="Y1296" s="139"/>
      <c r="Z1296" s="139"/>
      <c r="AA1296" s="139"/>
      <c r="AB1296" s="139"/>
      <c r="AC1296" s="139"/>
      <c r="AD1296" s="139"/>
      <c r="AE1296" s="139"/>
      <c r="AF1296" s="139"/>
      <c r="AG1296" s="139"/>
      <c r="AH1296" s="139"/>
      <c r="AI1296" s="77"/>
      <c r="AJ1296" s="78"/>
    </row>
    <row r="1297" spans="2:36" ht="13">
      <c r="B1297" s="79"/>
      <c r="C1297" s="79"/>
      <c r="D1297" s="136"/>
      <c r="E1297" s="80"/>
      <c r="F1297" s="81"/>
      <c r="G1297" s="81"/>
      <c r="H1297" s="81"/>
      <c r="I1297" s="81"/>
      <c r="J1297" s="81"/>
      <c r="K1297" s="81"/>
      <c r="L1297" s="81"/>
      <c r="M1297" s="81"/>
      <c r="N1297" s="81"/>
      <c r="O1297" s="137"/>
      <c r="P1297" s="138"/>
      <c r="Q1297" s="138"/>
      <c r="R1297" s="138"/>
      <c r="S1297" s="138"/>
      <c r="T1297" s="141"/>
      <c r="U1297" s="141"/>
      <c r="V1297" s="139"/>
      <c r="W1297" s="139"/>
      <c r="X1297" s="139"/>
      <c r="Y1297" s="139"/>
      <c r="Z1297" s="139"/>
      <c r="AA1297" s="139"/>
      <c r="AB1297" s="139"/>
      <c r="AC1297" s="139"/>
      <c r="AD1297" s="139"/>
      <c r="AE1297" s="139"/>
      <c r="AF1297" s="139"/>
      <c r="AG1297" s="139"/>
      <c r="AH1297" s="139"/>
      <c r="AI1297" s="77"/>
      <c r="AJ1297" s="78"/>
    </row>
    <row r="1298" spans="2:36" ht="13">
      <c r="B1298" s="79"/>
      <c r="C1298" s="79"/>
      <c r="D1298" s="136"/>
      <c r="E1298" s="80"/>
      <c r="F1298" s="81"/>
      <c r="G1298" s="81"/>
      <c r="H1298" s="81"/>
      <c r="I1298" s="81"/>
      <c r="J1298" s="81"/>
      <c r="K1298" s="81"/>
      <c r="L1298" s="81"/>
      <c r="M1298" s="81"/>
      <c r="N1298" s="81"/>
      <c r="O1298" s="137"/>
      <c r="P1298" s="138"/>
      <c r="Q1298" s="138"/>
      <c r="R1298" s="138"/>
      <c r="S1298" s="138"/>
      <c r="T1298" s="141"/>
      <c r="U1298" s="141"/>
      <c r="V1298" s="139"/>
      <c r="W1298" s="139"/>
      <c r="X1298" s="139"/>
      <c r="Y1298" s="139"/>
      <c r="Z1298" s="139"/>
      <c r="AA1298" s="139"/>
      <c r="AB1298" s="139"/>
      <c r="AC1298" s="139"/>
      <c r="AD1298" s="139"/>
      <c r="AE1298" s="139"/>
      <c r="AF1298" s="139"/>
      <c r="AG1298" s="139"/>
      <c r="AH1298" s="139"/>
      <c r="AI1298" s="77"/>
      <c r="AJ1298" s="78"/>
    </row>
    <row r="1299" spans="2:36" ht="13">
      <c r="B1299" s="79"/>
      <c r="C1299" s="79"/>
      <c r="D1299" s="136"/>
      <c r="E1299" s="80"/>
      <c r="F1299" s="81"/>
      <c r="G1299" s="81"/>
      <c r="H1299" s="81"/>
      <c r="I1299" s="81"/>
      <c r="J1299" s="81"/>
      <c r="K1299" s="81"/>
      <c r="L1299" s="81"/>
      <c r="M1299" s="81"/>
      <c r="N1299" s="81"/>
      <c r="O1299" s="137"/>
      <c r="P1299" s="138"/>
      <c r="Q1299" s="138"/>
      <c r="R1299" s="138"/>
      <c r="S1299" s="138"/>
      <c r="T1299" s="141"/>
      <c r="U1299" s="141"/>
      <c r="V1299" s="139"/>
      <c r="W1299" s="139"/>
      <c r="X1299" s="139"/>
      <c r="Y1299" s="139"/>
      <c r="Z1299" s="139"/>
      <c r="AA1299" s="139"/>
      <c r="AB1299" s="139"/>
      <c r="AC1299" s="139"/>
      <c r="AD1299" s="139"/>
      <c r="AE1299" s="139"/>
      <c r="AF1299" s="139"/>
      <c r="AG1299" s="139"/>
      <c r="AH1299" s="139"/>
      <c r="AI1299" s="77"/>
      <c r="AJ1299" s="78"/>
    </row>
    <row r="1300" spans="2:36" ht="13">
      <c r="B1300" s="79"/>
      <c r="C1300" s="79"/>
      <c r="D1300" s="136"/>
      <c r="E1300" s="80"/>
      <c r="F1300" s="81"/>
      <c r="G1300" s="81"/>
      <c r="H1300" s="81"/>
      <c r="I1300" s="81"/>
      <c r="J1300" s="81"/>
      <c r="K1300" s="81"/>
      <c r="L1300" s="81"/>
      <c r="M1300" s="81"/>
      <c r="N1300" s="81"/>
      <c r="O1300" s="137"/>
      <c r="P1300" s="138"/>
      <c r="Q1300" s="138"/>
      <c r="R1300" s="138"/>
      <c r="S1300" s="138"/>
      <c r="T1300" s="141"/>
      <c r="U1300" s="141"/>
      <c r="V1300" s="139"/>
      <c r="W1300" s="139"/>
      <c r="X1300" s="139"/>
      <c r="Y1300" s="139"/>
      <c r="Z1300" s="139"/>
      <c r="AA1300" s="139"/>
      <c r="AB1300" s="139"/>
      <c r="AC1300" s="139"/>
      <c r="AD1300" s="139"/>
      <c r="AE1300" s="139"/>
      <c r="AF1300" s="139"/>
      <c r="AG1300" s="139"/>
      <c r="AH1300" s="139"/>
      <c r="AI1300" s="77"/>
      <c r="AJ1300" s="78"/>
    </row>
    <row r="1301" spans="2:36" ht="13">
      <c r="B1301" s="79"/>
      <c r="C1301" s="79"/>
      <c r="D1301" s="136"/>
      <c r="E1301" s="80"/>
      <c r="F1301" s="81"/>
      <c r="G1301" s="81"/>
      <c r="H1301" s="81"/>
      <c r="I1301" s="81"/>
      <c r="J1301" s="81"/>
      <c r="K1301" s="81"/>
      <c r="L1301" s="81"/>
      <c r="M1301" s="81"/>
      <c r="N1301" s="81"/>
      <c r="O1301" s="137"/>
      <c r="P1301" s="138"/>
      <c r="Q1301" s="138"/>
      <c r="R1301" s="138"/>
      <c r="S1301" s="138"/>
      <c r="T1301" s="141"/>
      <c r="U1301" s="141"/>
      <c r="V1301" s="139"/>
      <c r="W1301" s="139"/>
      <c r="X1301" s="139"/>
      <c r="Y1301" s="139"/>
      <c r="Z1301" s="139"/>
      <c r="AA1301" s="139"/>
      <c r="AB1301" s="139"/>
      <c r="AC1301" s="139"/>
      <c r="AD1301" s="139"/>
      <c r="AE1301" s="139"/>
      <c r="AF1301" s="139"/>
      <c r="AG1301" s="139"/>
      <c r="AH1301" s="139"/>
      <c r="AI1301" s="77"/>
      <c r="AJ1301" s="78"/>
    </row>
    <row r="1302" spans="2:36" ht="13">
      <c r="B1302" s="79"/>
      <c r="C1302" s="79"/>
      <c r="D1302" s="136"/>
      <c r="E1302" s="80"/>
      <c r="F1302" s="81"/>
      <c r="G1302" s="81"/>
      <c r="H1302" s="81"/>
      <c r="I1302" s="81"/>
      <c r="J1302" s="81"/>
      <c r="K1302" s="81"/>
      <c r="L1302" s="81"/>
      <c r="M1302" s="81"/>
      <c r="N1302" s="81"/>
      <c r="O1302" s="137"/>
      <c r="P1302" s="138"/>
      <c r="Q1302" s="138"/>
      <c r="R1302" s="138"/>
      <c r="S1302" s="138"/>
      <c r="T1302" s="141"/>
      <c r="U1302" s="141"/>
      <c r="V1302" s="139"/>
      <c r="W1302" s="139"/>
      <c r="X1302" s="139"/>
      <c r="Y1302" s="139"/>
      <c r="Z1302" s="139"/>
      <c r="AA1302" s="139"/>
      <c r="AB1302" s="139"/>
      <c r="AC1302" s="139"/>
      <c r="AD1302" s="139"/>
      <c r="AE1302" s="139"/>
      <c r="AF1302" s="139"/>
      <c r="AG1302" s="139"/>
      <c r="AH1302" s="139"/>
      <c r="AI1302" s="77"/>
      <c r="AJ1302" s="78"/>
    </row>
    <row r="1303" spans="2:36" ht="13">
      <c r="B1303" s="79"/>
      <c r="C1303" s="79"/>
      <c r="D1303" s="136"/>
      <c r="E1303" s="80"/>
      <c r="F1303" s="81"/>
      <c r="G1303" s="81"/>
      <c r="H1303" s="81"/>
      <c r="I1303" s="81"/>
      <c r="J1303" s="81"/>
      <c r="K1303" s="81"/>
      <c r="L1303" s="81"/>
      <c r="M1303" s="81"/>
      <c r="N1303" s="81"/>
      <c r="O1303" s="137"/>
      <c r="P1303" s="138"/>
      <c r="Q1303" s="138"/>
      <c r="R1303" s="138"/>
      <c r="S1303" s="138"/>
      <c r="T1303" s="141"/>
      <c r="U1303" s="141"/>
      <c r="V1303" s="139"/>
      <c r="W1303" s="139"/>
      <c r="X1303" s="139"/>
      <c r="Y1303" s="139"/>
      <c r="Z1303" s="139"/>
      <c r="AA1303" s="139"/>
      <c r="AB1303" s="139"/>
      <c r="AC1303" s="139"/>
      <c r="AD1303" s="139"/>
      <c r="AE1303" s="139"/>
      <c r="AF1303" s="139"/>
      <c r="AG1303" s="139"/>
      <c r="AH1303" s="139"/>
      <c r="AI1303" s="77"/>
      <c r="AJ1303" s="78"/>
    </row>
    <row r="1304" spans="2:36" ht="13">
      <c r="B1304" s="79"/>
      <c r="C1304" s="79"/>
      <c r="D1304" s="136"/>
      <c r="E1304" s="80"/>
      <c r="F1304" s="81"/>
      <c r="G1304" s="81"/>
      <c r="H1304" s="81"/>
      <c r="I1304" s="81"/>
      <c r="J1304" s="81"/>
      <c r="K1304" s="81"/>
      <c r="L1304" s="81"/>
      <c r="M1304" s="81"/>
      <c r="N1304" s="81"/>
      <c r="O1304" s="137"/>
      <c r="P1304" s="138"/>
      <c r="Q1304" s="138"/>
      <c r="R1304" s="138"/>
      <c r="S1304" s="138"/>
      <c r="T1304" s="141"/>
      <c r="U1304" s="141"/>
      <c r="V1304" s="139"/>
      <c r="W1304" s="139"/>
      <c r="X1304" s="139"/>
      <c r="Y1304" s="139"/>
      <c r="Z1304" s="139"/>
      <c r="AA1304" s="139"/>
      <c r="AB1304" s="139"/>
      <c r="AC1304" s="139"/>
      <c r="AD1304" s="139"/>
      <c r="AE1304" s="139"/>
      <c r="AF1304" s="139"/>
      <c r="AG1304" s="139"/>
      <c r="AH1304" s="139"/>
      <c r="AI1304" s="77"/>
      <c r="AJ1304" s="78"/>
    </row>
    <row r="1305" spans="2:36" ht="13">
      <c r="B1305" s="79"/>
      <c r="C1305" s="79"/>
      <c r="D1305" s="136"/>
      <c r="E1305" s="80"/>
      <c r="F1305" s="81"/>
      <c r="G1305" s="81"/>
      <c r="H1305" s="81"/>
      <c r="I1305" s="81"/>
      <c r="J1305" s="81"/>
      <c r="K1305" s="81"/>
      <c r="L1305" s="81"/>
      <c r="M1305" s="81"/>
      <c r="N1305" s="81"/>
      <c r="O1305" s="137"/>
      <c r="P1305" s="138"/>
      <c r="Q1305" s="138"/>
      <c r="R1305" s="138"/>
      <c r="S1305" s="138"/>
      <c r="T1305" s="141"/>
      <c r="U1305" s="141"/>
      <c r="V1305" s="139"/>
      <c r="W1305" s="139"/>
      <c r="X1305" s="139"/>
      <c r="Y1305" s="139"/>
      <c r="Z1305" s="139"/>
      <c r="AA1305" s="139"/>
      <c r="AB1305" s="139"/>
      <c r="AC1305" s="139"/>
      <c r="AD1305" s="139"/>
      <c r="AE1305" s="139"/>
      <c r="AF1305" s="139"/>
      <c r="AG1305" s="139"/>
      <c r="AH1305" s="139"/>
      <c r="AI1305" s="77"/>
      <c r="AJ1305" s="78"/>
    </row>
    <row r="1306" spans="2:36" ht="13">
      <c r="B1306" s="79"/>
      <c r="C1306" s="79"/>
      <c r="D1306" s="136"/>
      <c r="E1306" s="80"/>
      <c r="F1306" s="81"/>
      <c r="G1306" s="81"/>
      <c r="H1306" s="81"/>
      <c r="I1306" s="81"/>
      <c r="J1306" s="81"/>
      <c r="K1306" s="81"/>
      <c r="L1306" s="81"/>
      <c r="M1306" s="81"/>
      <c r="N1306" s="81"/>
      <c r="O1306" s="137"/>
      <c r="P1306" s="138"/>
      <c r="Q1306" s="138"/>
      <c r="R1306" s="138"/>
      <c r="S1306" s="138"/>
      <c r="T1306" s="141"/>
      <c r="U1306" s="141"/>
      <c r="V1306" s="139"/>
      <c r="W1306" s="139"/>
      <c r="X1306" s="139"/>
      <c r="Y1306" s="139"/>
      <c r="Z1306" s="139"/>
      <c r="AA1306" s="139"/>
      <c r="AB1306" s="139"/>
      <c r="AC1306" s="139"/>
      <c r="AD1306" s="139"/>
      <c r="AE1306" s="139"/>
      <c r="AF1306" s="139"/>
      <c r="AG1306" s="139"/>
      <c r="AH1306" s="139"/>
      <c r="AI1306" s="77"/>
      <c r="AJ1306" s="78"/>
    </row>
    <row r="1307" spans="2:36" ht="13">
      <c r="B1307" s="79"/>
      <c r="C1307" s="79"/>
      <c r="D1307" s="136"/>
      <c r="E1307" s="80"/>
      <c r="F1307" s="81"/>
      <c r="G1307" s="81"/>
      <c r="H1307" s="81"/>
      <c r="I1307" s="81"/>
      <c r="J1307" s="81"/>
      <c r="K1307" s="81"/>
      <c r="L1307" s="81"/>
      <c r="M1307" s="81"/>
      <c r="N1307" s="81"/>
      <c r="O1307" s="137"/>
      <c r="P1307" s="138"/>
      <c r="Q1307" s="138"/>
      <c r="R1307" s="138"/>
      <c r="S1307" s="138"/>
      <c r="T1307" s="141"/>
      <c r="U1307" s="141"/>
      <c r="V1307" s="139"/>
      <c r="W1307" s="139"/>
      <c r="X1307" s="139"/>
      <c r="Y1307" s="139"/>
      <c r="Z1307" s="139"/>
      <c r="AA1307" s="139"/>
      <c r="AB1307" s="139"/>
      <c r="AC1307" s="139"/>
      <c r="AD1307" s="139"/>
      <c r="AE1307" s="139"/>
      <c r="AF1307" s="139"/>
      <c r="AG1307" s="139"/>
      <c r="AH1307" s="139"/>
      <c r="AI1307" s="77"/>
      <c r="AJ1307" s="78"/>
    </row>
    <row r="1308" spans="2:36" ht="13">
      <c r="B1308" s="79"/>
      <c r="C1308" s="79"/>
      <c r="D1308" s="136"/>
      <c r="E1308" s="80"/>
      <c r="F1308" s="81"/>
      <c r="G1308" s="81"/>
      <c r="H1308" s="81"/>
      <c r="I1308" s="81"/>
      <c r="J1308" s="81"/>
      <c r="K1308" s="81"/>
      <c r="L1308" s="81"/>
      <c r="M1308" s="81"/>
      <c r="N1308" s="81"/>
      <c r="O1308" s="137"/>
      <c r="P1308" s="138"/>
      <c r="Q1308" s="138"/>
      <c r="R1308" s="138"/>
      <c r="S1308" s="138"/>
      <c r="T1308" s="141"/>
      <c r="U1308" s="141"/>
      <c r="V1308" s="139"/>
      <c r="W1308" s="139"/>
      <c r="X1308" s="139"/>
      <c r="Y1308" s="139"/>
      <c r="Z1308" s="139"/>
      <c r="AA1308" s="139"/>
      <c r="AB1308" s="139"/>
      <c r="AC1308" s="139"/>
      <c r="AD1308" s="139"/>
      <c r="AE1308" s="139"/>
      <c r="AF1308" s="139"/>
      <c r="AG1308" s="139"/>
      <c r="AH1308" s="139"/>
      <c r="AI1308" s="77"/>
      <c r="AJ1308" s="78"/>
    </row>
    <row r="1309" spans="2:36" ht="13">
      <c r="B1309" s="79"/>
      <c r="C1309" s="79"/>
      <c r="D1309" s="136"/>
      <c r="E1309" s="80"/>
      <c r="F1309" s="81"/>
      <c r="G1309" s="81"/>
      <c r="H1309" s="81"/>
      <c r="I1309" s="81"/>
      <c r="J1309" s="81"/>
      <c r="K1309" s="81"/>
      <c r="L1309" s="81"/>
      <c r="M1309" s="81"/>
      <c r="N1309" s="81"/>
      <c r="O1309" s="137"/>
      <c r="P1309" s="138"/>
      <c r="Q1309" s="138"/>
      <c r="R1309" s="138"/>
      <c r="S1309" s="138"/>
      <c r="T1309" s="141"/>
      <c r="U1309" s="141"/>
      <c r="V1309" s="139"/>
      <c r="W1309" s="139"/>
      <c r="X1309" s="139"/>
      <c r="Y1309" s="139"/>
      <c r="Z1309" s="139"/>
      <c r="AA1309" s="139"/>
      <c r="AB1309" s="139"/>
      <c r="AC1309" s="139"/>
      <c r="AD1309" s="139"/>
      <c r="AE1309" s="139"/>
      <c r="AF1309" s="139"/>
      <c r="AG1309" s="139"/>
      <c r="AH1309" s="139"/>
      <c r="AI1309" s="77"/>
      <c r="AJ1309" s="78"/>
    </row>
    <row r="1310" spans="2:36" ht="13">
      <c r="B1310" s="79"/>
      <c r="C1310" s="79"/>
      <c r="D1310" s="136"/>
      <c r="E1310" s="80"/>
      <c r="F1310" s="81"/>
      <c r="G1310" s="81"/>
      <c r="H1310" s="81"/>
      <c r="I1310" s="81"/>
      <c r="J1310" s="81"/>
      <c r="K1310" s="81"/>
      <c r="L1310" s="81"/>
      <c r="M1310" s="81"/>
      <c r="N1310" s="81"/>
      <c r="O1310" s="137"/>
      <c r="P1310" s="138"/>
      <c r="Q1310" s="138"/>
      <c r="R1310" s="138"/>
      <c r="S1310" s="138"/>
      <c r="T1310" s="141"/>
      <c r="U1310" s="141"/>
      <c r="V1310" s="139"/>
      <c r="W1310" s="139"/>
      <c r="X1310" s="139"/>
      <c r="Y1310" s="139"/>
      <c r="Z1310" s="139"/>
      <c r="AA1310" s="139"/>
      <c r="AB1310" s="139"/>
      <c r="AC1310" s="139"/>
      <c r="AD1310" s="139"/>
      <c r="AE1310" s="139"/>
      <c r="AF1310" s="139"/>
      <c r="AG1310" s="139"/>
      <c r="AH1310" s="139"/>
      <c r="AI1310" s="77"/>
      <c r="AJ1310" s="78"/>
    </row>
    <row r="1311" spans="2:36" ht="13">
      <c r="B1311" s="79"/>
      <c r="C1311" s="79"/>
      <c r="D1311" s="136"/>
      <c r="E1311" s="80"/>
      <c r="F1311" s="81"/>
      <c r="G1311" s="81"/>
      <c r="H1311" s="81"/>
      <c r="I1311" s="81"/>
      <c r="J1311" s="81"/>
      <c r="K1311" s="81"/>
      <c r="L1311" s="81"/>
      <c r="M1311" s="81"/>
      <c r="N1311" s="81"/>
      <c r="O1311" s="137"/>
      <c r="P1311" s="138"/>
      <c r="Q1311" s="138"/>
      <c r="R1311" s="138"/>
      <c r="S1311" s="138"/>
      <c r="T1311" s="141"/>
      <c r="U1311" s="141"/>
      <c r="V1311" s="139"/>
      <c r="W1311" s="139"/>
      <c r="X1311" s="139"/>
      <c r="Y1311" s="139"/>
      <c r="Z1311" s="139"/>
      <c r="AA1311" s="139"/>
      <c r="AB1311" s="139"/>
      <c r="AC1311" s="139"/>
      <c r="AD1311" s="139"/>
      <c r="AE1311" s="139"/>
      <c r="AF1311" s="139"/>
      <c r="AG1311" s="139"/>
      <c r="AH1311" s="139"/>
      <c r="AI1311" s="77"/>
      <c r="AJ1311" s="78"/>
    </row>
    <row r="1312" spans="2:36" ht="13">
      <c r="B1312" s="79"/>
      <c r="C1312" s="79"/>
      <c r="D1312" s="136"/>
      <c r="E1312" s="80"/>
      <c r="F1312" s="81"/>
      <c r="G1312" s="81"/>
      <c r="H1312" s="81"/>
      <c r="I1312" s="81"/>
      <c r="J1312" s="81"/>
      <c r="K1312" s="81"/>
      <c r="L1312" s="81"/>
      <c r="M1312" s="81"/>
      <c r="N1312" s="81"/>
      <c r="O1312" s="137"/>
      <c r="P1312" s="138"/>
      <c r="Q1312" s="138"/>
      <c r="R1312" s="138"/>
      <c r="S1312" s="138"/>
      <c r="T1312" s="141"/>
      <c r="U1312" s="141"/>
      <c r="V1312" s="139"/>
      <c r="W1312" s="139"/>
      <c r="X1312" s="139"/>
      <c r="Y1312" s="139"/>
      <c r="Z1312" s="139"/>
      <c r="AA1312" s="139"/>
      <c r="AB1312" s="139"/>
      <c r="AC1312" s="139"/>
      <c r="AD1312" s="139"/>
      <c r="AE1312" s="139"/>
      <c r="AF1312" s="139"/>
      <c r="AG1312" s="139"/>
      <c r="AH1312" s="139"/>
      <c r="AI1312" s="77"/>
      <c r="AJ1312" s="78"/>
    </row>
    <row r="1313" spans="2:36" ht="13">
      <c r="B1313" s="79"/>
      <c r="C1313" s="79"/>
      <c r="D1313" s="136"/>
      <c r="E1313" s="80"/>
      <c r="F1313" s="81"/>
      <c r="G1313" s="81"/>
      <c r="H1313" s="81"/>
      <c r="I1313" s="81"/>
      <c r="J1313" s="81"/>
      <c r="K1313" s="81"/>
      <c r="L1313" s="81"/>
      <c r="M1313" s="81"/>
      <c r="N1313" s="81"/>
      <c r="O1313" s="137"/>
      <c r="P1313" s="138"/>
      <c r="Q1313" s="138"/>
      <c r="R1313" s="138"/>
      <c r="S1313" s="138"/>
      <c r="T1313" s="141"/>
      <c r="U1313" s="141"/>
      <c r="V1313" s="139"/>
      <c r="W1313" s="139"/>
      <c r="X1313" s="139"/>
      <c r="Y1313" s="139"/>
      <c r="Z1313" s="139"/>
      <c r="AA1313" s="139"/>
      <c r="AB1313" s="139"/>
      <c r="AC1313" s="139"/>
      <c r="AD1313" s="139"/>
      <c r="AE1313" s="139"/>
      <c r="AF1313" s="139"/>
      <c r="AG1313" s="139"/>
      <c r="AH1313" s="139"/>
      <c r="AI1313" s="77"/>
      <c r="AJ1313" s="78"/>
    </row>
    <row r="1314" spans="2:36" ht="13">
      <c r="B1314" s="79"/>
      <c r="C1314" s="79"/>
      <c r="D1314" s="136"/>
      <c r="E1314" s="80"/>
      <c r="F1314" s="81"/>
      <c r="G1314" s="81"/>
      <c r="H1314" s="81"/>
      <c r="I1314" s="81"/>
      <c r="J1314" s="81"/>
      <c r="K1314" s="81"/>
      <c r="L1314" s="81"/>
      <c r="M1314" s="81"/>
      <c r="N1314" s="81"/>
      <c r="O1314" s="137"/>
      <c r="P1314" s="138"/>
      <c r="Q1314" s="138"/>
      <c r="R1314" s="138"/>
      <c r="S1314" s="138"/>
      <c r="T1314" s="141"/>
      <c r="U1314" s="141"/>
      <c r="V1314" s="139"/>
      <c r="W1314" s="139"/>
      <c r="X1314" s="139"/>
      <c r="Y1314" s="139"/>
      <c r="Z1314" s="139"/>
      <c r="AA1314" s="139"/>
      <c r="AB1314" s="139"/>
      <c r="AC1314" s="139"/>
      <c r="AD1314" s="139"/>
      <c r="AE1314" s="139"/>
      <c r="AF1314" s="139"/>
      <c r="AG1314" s="139"/>
      <c r="AH1314" s="139"/>
      <c r="AI1314" s="77"/>
      <c r="AJ1314" s="78"/>
    </row>
    <row r="1315" spans="2:36" ht="13">
      <c r="B1315" s="79"/>
      <c r="C1315" s="79"/>
      <c r="D1315" s="136"/>
      <c r="E1315" s="80"/>
      <c r="F1315" s="81"/>
      <c r="G1315" s="81"/>
      <c r="H1315" s="81"/>
      <c r="I1315" s="81"/>
      <c r="J1315" s="81"/>
      <c r="K1315" s="81"/>
      <c r="L1315" s="81"/>
      <c r="M1315" s="81"/>
      <c r="N1315" s="81"/>
      <c r="O1315" s="137"/>
      <c r="P1315" s="138"/>
      <c r="Q1315" s="138"/>
      <c r="R1315" s="138"/>
      <c r="S1315" s="138"/>
      <c r="T1315" s="141"/>
      <c r="U1315" s="141"/>
      <c r="V1315" s="139"/>
      <c r="W1315" s="139"/>
      <c r="X1315" s="139"/>
      <c r="Y1315" s="139"/>
      <c r="Z1315" s="139"/>
      <c r="AA1315" s="139"/>
      <c r="AB1315" s="139"/>
      <c r="AC1315" s="139"/>
      <c r="AD1315" s="139"/>
      <c r="AE1315" s="139"/>
      <c r="AF1315" s="139"/>
      <c r="AG1315" s="139"/>
      <c r="AH1315" s="139"/>
      <c r="AI1315" s="77"/>
      <c r="AJ1315" s="78"/>
    </row>
    <row r="1316" spans="2:36" ht="13">
      <c r="B1316" s="79"/>
      <c r="C1316" s="79"/>
      <c r="D1316" s="136"/>
      <c r="E1316" s="80"/>
      <c r="F1316" s="81"/>
      <c r="G1316" s="81"/>
      <c r="H1316" s="81"/>
      <c r="I1316" s="81"/>
      <c r="J1316" s="81"/>
      <c r="K1316" s="81"/>
      <c r="L1316" s="81"/>
      <c r="M1316" s="81"/>
      <c r="N1316" s="81"/>
      <c r="O1316" s="137"/>
      <c r="P1316" s="138"/>
      <c r="Q1316" s="138"/>
      <c r="R1316" s="138"/>
      <c r="S1316" s="138"/>
      <c r="T1316" s="141"/>
      <c r="U1316" s="141"/>
      <c r="V1316" s="139"/>
      <c r="W1316" s="139"/>
      <c r="X1316" s="139"/>
      <c r="Y1316" s="139"/>
      <c r="Z1316" s="139"/>
      <c r="AA1316" s="139"/>
      <c r="AB1316" s="139"/>
      <c r="AC1316" s="139"/>
      <c r="AD1316" s="139"/>
      <c r="AE1316" s="139"/>
      <c r="AF1316" s="139"/>
      <c r="AG1316" s="139"/>
      <c r="AH1316" s="139"/>
      <c r="AI1316" s="77"/>
      <c r="AJ1316" s="78"/>
    </row>
    <row r="1317" spans="2:36" ht="13">
      <c r="B1317" s="79"/>
      <c r="C1317" s="79"/>
      <c r="D1317" s="136"/>
      <c r="E1317" s="80"/>
      <c r="F1317" s="81"/>
      <c r="G1317" s="81"/>
      <c r="H1317" s="81"/>
      <c r="I1317" s="81"/>
      <c r="J1317" s="81"/>
      <c r="K1317" s="81"/>
      <c r="L1317" s="81"/>
      <c r="M1317" s="81"/>
      <c r="N1317" s="81"/>
      <c r="O1317" s="137"/>
      <c r="P1317" s="138"/>
      <c r="Q1317" s="138"/>
      <c r="R1317" s="138"/>
      <c r="S1317" s="138"/>
      <c r="T1317" s="141"/>
      <c r="U1317" s="141"/>
      <c r="V1317" s="139"/>
      <c r="W1317" s="139"/>
      <c r="X1317" s="139"/>
      <c r="Y1317" s="139"/>
      <c r="Z1317" s="139"/>
      <c r="AA1317" s="139"/>
      <c r="AB1317" s="139"/>
      <c r="AC1317" s="139"/>
      <c r="AD1317" s="139"/>
      <c r="AE1317" s="139"/>
      <c r="AF1317" s="139"/>
      <c r="AG1317" s="139"/>
      <c r="AH1317" s="139"/>
      <c r="AI1317" s="77"/>
      <c r="AJ1317" s="78"/>
    </row>
    <row r="1318" spans="2:36" ht="13">
      <c r="B1318" s="79"/>
      <c r="C1318" s="79"/>
      <c r="D1318" s="136"/>
      <c r="E1318" s="80"/>
      <c r="F1318" s="81"/>
      <c r="G1318" s="81"/>
      <c r="H1318" s="81"/>
      <c r="I1318" s="81"/>
      <c r="J1318" s="81"/>
      <c r="K1318" s="81"/>
      <c r="L1318" s="81"/>
      <c r="M1318" s="81"/>
      <c r="N1318" s="81"/>
      <c r="O1318" s="137"/>
      <c r="P1318" s="138"/>
      <c r="Q1318" s="138"/>
      <c r="R1318" s="138"/>
      <c r="S1318" s="138"/>
      <c r="T1318" s="141"/>
      <c r="U1318" s="141"/>
      <c r="V1318" s="139"/>
      <c r="W1318" s="139"/>
      <c r="X1318" s="139"/>
      <c r="Y1318" s="139"/>
      <c r="Z1318" s="139"/>
      <c r="AA1318" s="139"/>
      <c r="AB1318" s="139"/>
      <c r="AC1318" s="139"/>
      <c r="AD1318" s="139"/>
      <c r="AE1318" s="139"/>
      <c r="AF1318" s="139"/>
      <c r="AG1318" s="139"/>
      <c r="AH1318" s="139"/>
      <c r="AI1318" s="77"/>
      <c r="AJ1318" s="78"/>
    </row>
    <row r="1319" spans="2:36" ht="13">
      <c r="B1319" s="79"/>
      <c r="C1319" s="79"/>
      <c r="D1319" s="136"/>
      <c r="E1319" s="80"/>
      <c r="F1319" s="81"/>
      <c r="G1319" s="81"/>
      <c r="H1319" s="81"/>
      <c r="I1319" s="81"/>
      <c r="J1319" s="81"/>
      <c r="K1319" s="81"/>
      <c r="L1319" s="81"/>
      <c r="M1319" s="81"/>
      <c r="N1319" s="81"/>
      <c r="O1319" s="137"/>
      <c r="P1319" s="138"/>
      <c r="Q1319" s="138"/>
      <c r="R1319" s="138"/>
      <c r="S1319" s="138"/>
      <c r="T1319" s="141"/>
      <c r="U1319" s="141"/>
      <c r="V1319" s="139"/>
      <c r="W1319" s="139"/>
      <c r="X1319" s="139"/>
      <c r="Y1319" s="139"/>
      <c r="Z1319" s="139"/>
      <c r="AA1319" s="139"/>
      <c r="AB1319" s="139"/>
      <c r="AC1319" s="139"/>
      <c r="AD1319" s="139"/>
      <c r="AE1319" s="139"/>
      <c r="AF1319" s="139"/>
      <c r="AG1319" s="139"/>
      <c r="AH1319" s="139"/>
      <c r="AI1319" s="77"/>
      <c r="AJ1319" s="78"/>
    </row>
    <row r="1320" spans="2:36" ht="13">
      <c r="B1320" s="79"/>
      <c r="C1320" s="79"/>
      <c r="D1320" s="136"/>
      <c r="E1320" s="80"/>
      <c r="F1320" s="81"/>
      <c r="G1320" s="81"/>
      <c r="H1320" s="81"/>
      <c r="I1320" s="81"/>
      <c r="J1320" s="81"/>
      <c r="K1320" s="81"/>
      <c r="L1320" s="81"/>
      <c r="M1320" s="81"/>
      <c r="N1320" s="81"/>
      <c r="O1320" s="137"/>
      <c r="P1320" s="138"/>
      <c r="Q1320" s="138"/>
      <c r="R1320" s="138"/>
      <c r="S1320" s="138"/>
      <c r="T1320" s="141"/>
      <c r="U1320" s="141"/>
      <c r="V1320" s="139"/>
      <c r="W1320" s="139"/>
      <c r="X1320" s="139"/>
      <c r="Y1320" s="139"/>
      <c r="Z1320" s="139"/>
      <c r="AA1320" s="139"/>
      <c r="AB1320" s="139"/>
      <c r="AC1320" s="139"/>
      <c r="AD1320" s="139"/>
      <c r="AE1320" s="139"/>
      <c r="AF1320" s="139"/>
      <c r="AG1320" s="139"/>
      <c r="AH1320" s="139"/>
      <c r="AI1320" s="77"/>
      <c r="AJ1320" s="78"/>
    </row>
    <row r="1321" spans="2:36" ht="13">
      <c r="B1321" s="79"/>
      <c r="C1321" s="79"/>
      <c r="D1321" s="136"/>
      <c r="E1321" s="80"/>
      <c r="F1321" s="81"/>
      <c r="G1321" s="81"/>
      <c r="H1321" s="81"/>
      <c r="I1321" s="81"/>
      <c r="J1321" s="81"/>
      <c r="K1321" s="81"/>
      <c r="L1321" s="81"/>
      <c r="M1321" s="81"/>
      <c r="N1321" s="81"/>
      <c r="O1321" s="137"/>
      <c r="P1321" s="138"/>
      <c r="Q1321" s="138"/>
      <c r="R1321" s="138"/>
      <c r="S1321" s="138"/>
      <c r="T1321" s="141"/>
      <c r="U1321" s="141"/>
      <c r="V1321" s="139"/>
      <c r="W1321" s="139"/>
      <c r="X1321" s="139"/>
      <c r="Y1321" s="139"/>
      <c r="Z1321" s="139"/>
      <c r="AA1321" s="139"/>
      <c r="AB1321" s="139"/>
      <c r="AC1321" s="139"/>
      <c r="AD1321" s="139"/>
      <c r="AE1321" s="139"/>
      <c r="AF1321" s="139"/>
      <c r="AG1321" s="139"/>
      <c r="AH1321" s="139"/>
      <c r="AI1321" s="77"/>
      <c r="AJ1321" s="78"/>
    </row>
    <row r="1322" spans="2:36" ht="13">
      <c r="B1322" s="79"/>
      <c r="C1322" s="79"/>
      <c r="D1322" s="136"/>
      <c r="E1322" s="80"/>
      <c r="F1322" s="81"/>
      <c r="G1322" s="81"/>
      <c r="H1322" s="81"/>
      <c r="I1322" s="81"/>
      <c r="J1322" s="81"/>
      <c r="K1322" s="81"/>
      <c r="L1322" s="81"/>
      <c r="M1322" s="81"/>
      <c r="N1322" s="81"/>
      <c r="O1322" s="137"/>
      <c r="P1322" s="138"/>
      <c r="Q1322" s="138"/>
      <c r="R1322" s="138"/>
      <c r="S1322" s="138"/>
      <c r="T1322" s="141"/>
      <c r="U1322" s="141"/>
      <c r="V1322" s="139"/>
      <c r="W1322" s="139"/>
      <c r="X1322" s="139"/>
      <c r="Y1322" s="139"/>
      <c r="Z1322" s="139"/>
      <c r="AA1322" s="139"/>
      <c r="AB1322" s="139"/>
      <c r="AC1322" s="139"/>
      <c r="AD1322" s="139"/>
      <c r="AE1322" s="139"/>
      <c r="AF1322" s="139"/>
      <c r="AG1322" s="139"/>
      <c r="AH1322" s="139"/>
      <c r="AI1322" s="77"/>
      <c r="AJ1322" s="78"/>
    </row>
    <row r="1323" spans="2:36" ht="13">
      <c r="B1323" s="79"/>
      <c r="C1323" s="79"/>
      <c r="D1323" s="136"/>
      <c r="E1323" s="80"/>
      <c r="F1323" s="81"/>
      <c r="G1323" s="81"/>
      <c r="H1323" s="81"/>
      <c r="I1323" s="81"/>
      <c r="J1323" s="81"/>
      <c r="K1323" s="81"/>
      <c r="L1323" s="81"/>
      <c r="M1323" s="81"/>
      <c r="N1323" s="81"/>
      <c r="O1323" s="137"/>
      <c r="P1323" s="138"/>
      <c r="Q1323" s="138"/>
      <c r="R1323" s="138"/>
      <c r="S1323" s="138"/>
      <c r="T1323" s="141"/>
      <c r="U1323" s="141"/>
      <c r="V1323" s="139"/>
      <c r="W1323" s="139"/>
      <c r="X1323" s="139"/>
      <c r="Y1323" s="139"/>
      <c r="Z1323" s="139"/>
      <c r="AA1323" s="139"/>
      <c r="AB1323" s="139"/>
      <c r="AC1323" s="139"/>
      <c r="AD1323" s="139"/>
      <c r="AE1323" s="139"/>
      <c r="AF1323" s="139"/>
      <c r="AG1323" s="139"/>
      <c r="AH1323" s="139"/>
      <c r="AI1323" s="77"/>
      <c r="AJ1323" s="78"/>
    </row>
    <row r="1324" spans="2:36" ht="13">
      <c r="B1324" s="79"/>
      <c r="C1324" s="79"/>
      <c r="D1324" s="136"/>
      <c r="E1324" s="80"/>
      <c r="F1324" s="81"/>
      <c r="G1324" s="81"/>
      <c r="H1324" s="81"/>
      <c r="I1324" s="81"/>
      <c r="J1324" s="81"/>
      <c r="K1324" s="81"/>
      <c r="L1324" s="81"/>
      <c r="M1324" s="81"/>
      <c r="N1324" s="81"/>
      <c r="O1324" s="137"/>
      <c r="P1324" s="138"/>
      <c r="Q1324" s="138"/>
      <c r="R1324" s="138"/>
      <c r="S1324" s="138"/>
      <c r="T1324" s="141"/>
      <c r="U1324" s="141"/>
      <c r="V1324" s="139"/>
      <c r="W1324" s="139"/>
      <c r="X1324" s="139"/>
      <c r="Y1324" s="139"/>
      <c r="Z1324" s="139"/>
      <c r="AA1324" s="139"/>
      <c r="AB1324" s="139"/>
      <c r="AC1324" s="139"/>
      <c r="AD1324" s="139"/>
      <c r="AE1324" s="139"/>
      <c r="AF1324" s="139"/>
      <c r="AG1324" s="139"/>
      <c r="AH1324" s="139"/>
      <c r="AI1324" s="77"/>
      <c r="AJ1324" s="78"/>
    </row>
    <row r="1325" spans="2:36" ht="13">
      <c r="B1325" s="79"/>
      <c r="C1325" s="79"/>
      <c r="D1325" s="136"/>
      <c r="E1325" s="80"/>
      <c r="F1325" s="81"/>
      <c r="G1325" s="81"/>
      <c r="H1325" s="81"/>
      <c r="I1325" s="81"/>
      <c r="J1325" s="81"/>
      <c r="K1325" s="81"/>
      <c r="L1325" s="81"/>
      <c r="M1325" s="81"/>
      <c r="N1325" s="81"/>
      <c r="O1325" s="137"/>
      <c r="P1325" s="138"/>
      <c r="Q1325" s="138"/>
      <c r="R1325" s="138"/>
      <c r="S1325" s="138"/>
      <c r="T1325" s="141"/>
      <c r="U1325" s="141"/>
      <c r="V1325" s="139"/>
      <c r="W1325" s="139"/>
      <c r="X1325" s="139"/>
      <c r="Y1325" s="139"/>
      <c r="Z1325" s="139"/>
      <c r="AA1325" s="139"/>
      <c r="AB1325" s="139"/>
      <c r="AC1325" s="139"/>
      <c r="AD1325" s="139"/>
      <c r="AE1325" s="139"/>
      <c r="AF1325" s="139"/>
      <c r="AG1325" s="139"/>
      <c r="AH1325" s="139"/>
      <c r="AI1325" s="77"/>
      <c r="AJ1325" s="78"/>
    </row>
    <row r="1326" spans="2:36" ht="13">
      <c r="B1326" s="79"/>
      <c r="C1326" s="79"/>
      <c r="D1326" s="136"/>
      <c r="E1326" s="80"/>
      <c r="F1326" s="81"/>
      <c r="G1326" s="81"/>
      <c r="H1326" s="81"/>
      <c r="I1326" s="81"/>
      <c r="J1326" s="81"/>
      <c r="K1326" s="81"/>
      <c r="L1326" s="81"/>
      <c r="M1326" s="81"/>
      <c r="N1326" s="81"/>
      <c r="O1326" s="137"/>
      <c r="P1326" s="138"/>
      <c r="Q1326" s="138"/>
      <c r="R1326" s="138"/>
      <c r="S1326" s="138"/>
      <c r="T1326" s="141"/>
      <c r="U1326" s="141"/>
      <c r="V1326" s="139"/>
      <c r="W1326" s="139"/>
      <c r="X1326" s="139"/>
      <c r="Y1326" s="139"/>
      <c r="Z1326" s="139"/>
      <c r="AA1326" s="139"/>
      <c r="AB1326" s="139"/>
      <c r="AC1326" s="139"/>
      <c r="AD1326" s="139"/>
      <c r="AE1326" s="139"/>
      <c r="AF1326" s="139"/>
      <c r="AG1326" s="139"/>
      <c r="AH1326" s="139"/>
      <c r="AI1326" s="77"/>
      <c r="AJ1326" s="78"/>
    </row>
    <row r="1327" spans="2:36" ht="13">
      <c r="B1327" s="79"/>
      <c r="C1327" s="79"/>
      <c r="D1327" s="136"/>
      <c r="E1327" s="80"/>
      <c r="F1327" s="81"/>
      <c r="G1327" s="81"/>
      <c r="H1327" s="81"/>
      <c r="I1327" s="81"/>
      <c r="J1327" s="81"/>
      <c r="K1327" s="81"/>
      <c r="L1327" s="81"/>
      <c r="M1327" s="81"/>
      <c r="N1327" s="81"/>
      <c r="O1327" s="137"/>
      <c r="P1327" s="138"/>
      <c r="Q1327" s="138"/>
      <c r="R1327" s="138"/>
      <c r="S1327" s="138"/>
      <c r="T1327" s="141"/>
      <c r="U1327" s="141"/>
      <c r="V1327" s="139"/>
      <c r="W1327" s="139"/>
      <c r="X1327" s="139"/>
      <c r="Y1327" s="139"/>
      <c r="Z1327" s="139"/>
      <c r="AA1327" s="139"/>
      <c r="AB1327" s="139"/>
      <c r="AC1327" s="139"/>
      <c r="AD1327" s="139"/>
      <c r="AE1327" s="139"/>
      <c r="AF1327" s="139"/>
      <c r="AG1327" s="139"/>
      <c r="AH1327" s="139"/>
      <c r="AI1327" s="77"/>
      <c r="AJ1327" s="78"/>
    </row>
    <row r="1328" spans="2:36" ht="13">
      <c r="B1328" s="79"/>
      <c r="C1328" s="79"/>
      <c r="D1328" s="136"/>
      <c r="E1328" s="80"/>
      <c r="F1328" s="81"/>
      <c r="G1328" s="81"/>
      <c r="H1328" s="81"/>
      <c r="I1328" s="81"/>
      <c r="J1328" s="81"/>
      <c r="K1328" s="81"/>
      <c r="L1328" s="81"/>
      <c r="M1328" s="81"/>
      <c r="N1328" s="81"/>
      <c r="O1328" s="137"/>
      <c r="P1328" s="138"/>
      <c r="Q1328" s="138"/>
      <c r="R1328" s="138"/>
      <c r="S1328" s="138"/>
      <c r="T1328" s="141"/>
      <c r="U1328" s="141"/>
      <c r="V1328" s="139"/>
      <c r="W1328" s="139"/>
      <c r="X1328" s="139"/>
      <c r="Y1328" s="139"/>
      <c r="Z1328" s="139"/>
      <c r="AA1328" s="139"/>
      <c r="AB1328" s="139"/>
      <c r="AC1328" s="139"/>
      <c r="AD1328" s="139"/>
      <c r="AE1328" s="139"/>
      <c r="AF1328" s="139"/>
      <c r="AG1328" s="139"/>
      <c r="AH1328" s="139"/>
      <c r="AI1328" s="77"/>
      <c r="AJ1328" s="78"/>
    </row>
    <row r="1329" spans="2:36" ht="13">
      <c r="B1329" s="79"/>
      <c r="C1329" s="79"/>
      <c r="D1329" s="136"/>
      <c r="E1329" s="80"/>
      <c r="F1329" s="81"/>
      <c r="G1329" s="81"/>
      <c r="H1329" s="81"/>
      <c r="I1329" s="81"/>
      <c r="J1329" s="81"/>
      <c r="K1329" s="81"/>
      <c r="L1329" s="81"/>
      <c r="M1329" s="81"/>
      <c r="N1329" s="81"/>
      <c r="O1329" s="137"/>
      <c r="P1329" s="138"/>
      <c r="Q1329" s="138"/>
      <c r="R1329" s="138"/>
      <c r="S1329" s="138"/>
      <c r="T1329" s="141"/>
      <c r="U1329" s="141"/>
      <c r="V1329" s="139"/>
      <c r="W1329" s="139"/>
      <c r="X1329" s="139"/>
      <c r="Y1329" s="139"/>
      <c r="Z1329" s="139"/>
      <c r="AA1329" s="139"/>
      <c r="AB1329" s="139"/>
      <c r="AC1329" s="139"/>
      <c r="AD1329" s="139"/>
      <c r="AE1329" s="139"/>
      <c r="AF1329" s="139"/>
      <c r="AG1329" s="139"/>
      <c r="AH1329" s="139"/>
      <c r="AI1329" s="77"/>
      <c r="AJ1329" s="78"/>
    </row>
    <row r="1330" spans="2:36" ht="13">
      <c r="B1330" s="79"/>
      <c r="C1330" s="79"/>
      <c r="D1330" s="136"/>
      <c r="E1330" s="80"/>
      <c r="F1330" s="81"/>
      <c r="G1330" s="81"/>
      <c r="H1330" s="81"/>
      <c r="I1330" s="81"/>
      <c r="J1330" s="81"/>
      <c r="K1330" s="81"/>
      <c r="L1330" s="81"/>
      <c r="M1330" s="81"/>
      <c r="N1330" s="81"/>
      <c r="O1330" s="137"/>
      <c r="P1330" s="138"/>
      <c r="Q1330" s="138"/>
      <c r="R1330" s="138"/>
      <c r="S1330" s="138"/>
      <c r="T1330" s="141"/>
      <c r="U1330" s="141"/>
      <c r="V1330" s="139"/>
      <c r="W1330" s="139"/>
      <c r="X1330" s="139"/>
      <c r="Y1330" s="139"/>
      <c r="Z1330" s="139"/>
      <c r="AA1330" s="139"/>
      <c r="AB1330" s="139"/>
      <c r="AC1330" s="139"/>
      <c r="AD1330" s="139"/>
      <c r="AE1330" s="139"/>
      <c r="AF1330" s="139"/>
      <c r="AG1330" s="139"/>
      <c r="AH1330" s="139"/>
      <c r="AI1330" s="77"/>
      <c r="AJ1330" s="78"/>
    </row>
    <row r="1331" spans="2:36" ht="13">
      <c r="B1331" s="79"/>
      <c r="C1331" s="79"/>
      <c r="D1331" s="136"/>
      <c r="E1331" s="80"/>
      <c r="F1331" s="81"/>
      <c r="G1331" s="81"/>
      <c r="H1331" s="81"/>
      <c r="I1331" s="81"/>
      <c r="J1331" s="81"/>
      <c r="K1331" s="81"/>
      <c r="L1331" s="81"/>
      <c r="M1331" s="81"/>
      <c r="N1331" s="81"/>
      <c r="O1331" s="137"/>
      <c r="P1331" s="138"/>
      <c r="Q1331" s="138"/>
      <c r="R1331" s="138"/>
      <c r="S1331" s="138"/>
      <c r="T1331" s="141"/>
      <c r="U1331" s="141"/>
      <c r="V1331" s="139"/>
      <c r="W1331" s="139"/>
      <c r="X1331" s="139"/>
      <c r="Y1331" s="139"/>
      <c r="Z1331" s="139"/>
      <c r="AA1331" s="139"/>
      <c r="AB1331" s="139"/>
      <c r="AC1331" s="139"/>
      <c r="AD1331" s="139"/>
      <c r="AE1331" s="139"/>
      <c r="AF1331" s="139"/>
      <c r="AG1331" s="139"/>
      <c r="AH1331" s="139"/>
      <c r="AI1331" s="77"/>
      <c r="AJ1331" s="78"/>
    </row>
    <row r="1332" spans="2:36" ht="13">
      <c r="B1332" s="79"/>
      <c r="C1332" s="79"/>
      <c r="D1332" s="136"/>
      <c r="E1332" s="80"/>
      <c r="F1332" s="81"/>
      <c r="G1332" s="81"/>
      <c r="H1332" s="81"/>
      <c r="I1332" s="81"/>
      <c r="J1332" s="81"/>
      <c r="K1332" s="81"/>
      <c r="L1332" s="81"/>
      <c r="M1332" s="81"/>
      <c r="N1332" s="81"/>
      <c r="O1332" s="137"/>
      <c r="P1332" s="138"/>
      <c r="Q1332" s="138"/>
      <c r="R1332" s="138"/>
      <c r="S1332" s="138"/>
      <c r="T1332" s="141"/>
      <c r="U1332" s="141"/>
      <c r="V1332" s="139"/>
      <c r="W1332" s="139"/>
      <c r="X1332" s="139"/>
      <c r="Y1332" s="139"/>
      <c r="Z1332" s="139"/>
      <c r="AA1332" s="139"/>
      <c r="AB1332" s="139"/>
      <c r="AC1332" s="139"/>
      <c r="AD1332" s="139"/>
      <c r="AE1332" s="139"/>
      <c r="AF1332" s="139"/>
      <c r="AG1332" s="139"/>
      <c r="AH1332" s="139"/>
      <c r="AI1332" s="77"/>
      <c r="AJ1332" s="78"/>
    </row>
    <row r="1333" spans="2:36" ht="13">
      <c r="B1333" s="79"/>
      <c r="C1333" s="79"/>
      <c r="D1333" s="136"/>
      <c r="E1333" s="80"/>
      <c r="F1333" s="81"/>
      <c r="G1333" s="81"/>
      <c r="H1333" s="81"/>
      <c r="I1333" s="81"/>
      <c r="J1333" s="81"/>
      <c r="K1333" s="81"/>
      <c r="L1333" s="81"/>
      <c r="M1333" s="81"/>
      <c r="N1333" s="81"/>
      <c r="O1333" s="137"/>
      <c r="P1333" s="138"/>
      <c r="Q1333" s="138"/>
      <c r="R1333" s="138"/>
      <c r="S1333" s="138"/>
      <c r="T1333" s="141"/>
      <c r="U1333" s="141"/>
      <c r="V1333" s="139"/>
      <c r="W1333" s="139"/>
      <c r="X1333" s="139"/>
      <c r="Y1333" s="139"/>
      <c r="Z1333" s="139"/>
      <c r="AA1333" s="139"/>
      <c r="AB1333" s="139"/>
      <c r="AC1333" s="139"/>
      <c r="AD1333" s="139"/>
      <c r="AE1333" s="139"/>
      <c r="AF1333" s="139"/>
      <c r="AG1333" s="139"/>
      <c r="AH1333" s="139"/>
      <c r="AI1333" s="77"/>
      <c r="AJ1333" s="78"/>
    </row>
    <row r="1334" spans="2:36" ht="13">
      <c r="B1334" s="79"/>
      <c r="C1334" s="79"/>
      <c r="D1334" s="136"/>
      <c r="E1334" s="80"/>
      <c r="F1334" s="81"/>
      <c r="G1334" s="81"/>
      <c r="H1334" s="81"/>
      <c r="I1334" s="81"/>
      <c r="J1334" s="81"/>
      <c r="K1334" s="81"/>
      <c r="L1334" s="81"/>
      <c r="M1334" s="81"/>
      <c r="N1334" s="81"/>
      <c r="O1334" s="137"/>
      <c r="P1334" s="138"/>
      <c r="Q1334" s="138"/>
      <c r="R1334" s="138"/>
      <c r="S1334" s="138"/>
      <c r="T1334" s="141"/>
      <c r="U1334" s="141"/>
      <c r="V1334" s="139"/>
      <c r="W1334" s="139"/>
      <c r="X1334" s="139"/>
      <c r="Y1334" s="139"/>
      <c r="Z1334" s="139"/>
      <c r="AA1334" s="139"/>
      <c r="AB1334" s="139"/>
      <c r="AC1334" s="139"/>
      <c r="AD1334" s="139"/>
      <c r="AE1334" s="139"/>
      <c r="AF1334" s="139"/>
      <c r="AG1334" s="139"/>
      <c r="AH1334" s="139"/>
      <c r="AI1334" s="77"/>
      <c r="AJ1334" s="78"/>
    </row>
    <row r="1335" spans="2:36" ht="13">
      <c r="B1335" s="79"/>
      <c r="C1335" s="79"/>
      <c r="D1335" s="136"/>
      <c r="E1335" s="80"/>
      <c r="F1335" s="81"/>
      <c r="G1335" s="81"/>
      <c r="H1335" s="81"/>
      <c r="I1335" s="81"/>
      <c r="J1335" s="81"/>
      <c r="K1335" s="81"/>
      <c r="L1335" s="81"/>
      <c r="M1335" s="81"/>
      <c r="N1335" s="81"/>
      <c r="O1335" s="137"/>
      <c r="P1335" s="138"/>
      <c r="Q1335" s="138"/>
      <c r="R1335" s="138"/>
      <c r="S1335" s="138"/>
      <c r="T1335" s="141"/>
      <c r="U1335" s="141"/>
      <c r="V1335" s="139"/>
      <c r="W1335" s="139"/>
      <c r="X1335" s="139"/>
      <c r="Y1335" s="139"/>
      <c r="Z1335" s="139"/>
      <c r="AA1335" s="139"/>
      <c r="AB1335" s="139"/>
      <c r="AC1335" s="139"/>
      <c r="AD1335" s="139"/>
      <c r="AE1335" s="139"/>
      <c r="AF1335" s="139"/>
      <c r="AG1335" s="139"/>
      <c r="AH1335" s="139"/>
      <c r="AI1335" s="77"/>
      <c r="AJ1335" s="78"/>
    </row>
    <row r="1336" spans="2:36" ht="13">
      <c r="B1336" s="79"/>
      <c r="C1336" s="79"/>
      <c r="D1336" s="136"/>
      <c r="E1336" s="80"/>
      <c r="F1336" s="81"/>
      <c r="G1336" s="81"/>
      <c r="H1336" s="81"/>
      <c r="I1336" s="81"/>
      <c r="J1336" s="81"/>
      <c r="K1336" s="81"/>
      <c r="L1336" s="81"/>
      <c r="M1336" s="81"/>
      <c r="N1336" s="81"/>
      <c r="O1336" s="137"/>
      <c r="P1336" s="138"/>
      <c r="Q1336" s="138"/>
      <c r="R1336" s="138"/>
      <c r="S1336" s="138"/>
      <c r="T1336" s="141"/>
      <c r="U1336" s="141"/>
      <c r="V1336" s="139"/>
      <c r="W1336" s="139"/>
      <c r="X1336" s="139"/>
      <c r="Y1336" s="139"/>
      <c r="Z1336" s="139"/>
      <c r="AA1336" s="139"/>
      <c r="AB1336" s="139"/>
      <c r="AC1336" s="139"/>
      <c r="AD1336" s="139"/>
      <c r="AE1336" s="139"/>
      <c r="AF1336" s="139"/>
      <c r="AG1336" s="139"/>
      <c r="AH1336" s="139"/>
      <c r="AI1336" s="77"/>
      <c r="AJ1336" s="78"/>
    </row>
    <row r="1337" spans="2:36" ht="13">
      <c r="B1337" s="79"/>
      <c r="C1337" s="79"/>
      <c r="D1337" s="136"/>
      <c r="E1337" s="80"/>
      <c r="F1337" s="81"/>
      <c r="G1337" s="81"/>
      <c r="H1337" s="81"/>
      <c r="I1337" s="81"/>
      <c r="J1337" s="81"/>
      <c r="K1337" s="81"/>
      <c r="L1337" s="81"/>
      <c r="M1337" s="81"/>
      <c r="N1337" s="81"/>
      <c r="O1337" s="137"/>
      <c r="P1337" s="138"/>
      <c r="Q1337" s="138"/>
      <c r="R1337" s="138"/>
      <c r="S1337" s="138"/>
      <c r="T1337" s="141"/>
      <c r="U1337" s="141"/>
      <c r="V1337" s="139"/>
      <c r="W1337" s="139"/>
      <c r="X1337" s="139"/>
      <c r="Y1337" s="139"/>
      <c r="Z1337" s="139"/>
      <c r="AA1337" s="139"/>
      <c r="AB1337" s="139"/>
      <c r="AC1337" s="139"/>
      <c r="AD1337" s="139"/>
      <c r="AE1337" s="139"/>
      <c r="AF1337" s="139"/>
      <c r="AG1337" s="139"/>
      <c r="AH1337" s="139"/>
      <c r="AI1337" s="77"/>
      <c r="AJ1337" s="78"/>
    </row>
    <row r="1338" spans="2:36" ht="13">
      <c r="B1338" s="79"/>
      <c r="C1338" s="79"/>
      <c r="D1338" s="136"/>
      <c r="E1338" s="80"/>
      <c r="F1338" s="81"/>
      <c r="G1338" s="81"/>
      <c r="H1338" s="81"/>
      <c r="I1338" s="81"/>
      <c r="J1338" s="81"/>
      <c r="K1338" s="81"/>
      <c r="L1338" s="81"/>
      <c r="M1338" s="81"/>
      <c r="N1338" s="81"/>
      <c r="O1338" s="137"/>
      <c r="P1338" s="138"/>
      <c r="Q1338" s="138"/>
      <c r="R1338" s="138"/>
      <c r="S1338" s="138"/>
      <c r="T1338" s="141"/>
      <c r="U1338" s="141"/>
      <c r="V1338" s="139"/>
      <c r="W1338" s="139"/>
      <c r="X1338" s="139"/>
      <c r="Y1338" s="139"/>
      <c r="Z1338" s="139"/>
      <c r="AA1338" s="139"/>
      <c r="AB1338" s="139"/>
      <c r="AC1338" s="139"/>
      <c r="AD1338" s="139"/>
      <c r="AE1338" s="139"/>
      <c r="AF1338" s="139"/>
      <c r="AG1338" s="139"/>
      <c r="AH1338" s="139"/>
      <c r="AI1338" s="77"/>
      <c r="AJ1338" s="78"/>
    </row>
    <row r="1339" spans="2:36" ht="13">
      <c r="B1339" s="79"/>
      <c r="C1339" s="79"/>
      <c r="D1339" s="136"/>
      <c r="E1339" s="80"/>
      <c r="F1339" s="81"/>
      <c r="G1339" s="81"/>
      <c r="H1339" s="81"/>
      <c r="I1339" s="81"/>
      <c r="J1339" s="81"/>
      <c r="K1339" s="81"/>
      <c r="L1339" s="81"/>
      <c r="M1339" s="81"/>
      <c r="N1339" s="81"/>
      <c r="O1339" s="137"/>
      <c r="P1339" s="138"/>
      <c r="Q1339" s="138"/>
      <c r="R1339" s="138"/>
      <c r="S1339" s="138"/>
      <c r="T1339" s="141"/>
      <c r="U1339" s="141"/>
      <c r="V1339" s="139"/>
      <c r="W1339" s="139"/>
      <c r="X1339" s="139"/>
      <c r="Y1339" s="139"/>
      <c r="Z1339" s="139"/>
      <c r="AA1339" s="139"/>
      <c r="AB1339" s="139"/>
      <c r="AC1339" s="139"/>
      <c r="AD1339" s="139"/>
      <c r="AE1339" s="139"/>
      <c r="AF1339" s="139"/>
      <c r="AG1339" s="139"/>
      <c r="AH1339" s="139"/>
      <c r="AI1339" s="77"/>
      <c r="AJ1339" s="78"/>
    </row>
    <row r="1340" spans="2:36" ht="13">
      <c r="B1340" s="79"/>
      <c r="C1340" s="79"/>
      <c r="D1340" s="136"/>
      <c r="E1340" s="80"/>
      <c r="F1340" s="81"/>
      <c r="G1340" s="81"/>
      <c r="H1340" s="81"/>
      <c r="I1340" s="81"/>
      <c r="J1340" s="81"/>
      <c r="K1340" s="81"/>
      <c r="L1340" s="81"/>
      <c r="M1340" s="81"/>
      <c r="N1340" s="81"/>
      <c r="O1340" s="137"/>
      <c r="P1340" s="138"/>
      <c r="Q1340" s="138"/>
      <c r="R1340" s="138"/>
      <c r="S1340" s="138"/>
      <c r="T1340" s="141"/>
      <c r="U1340" s="141"/>
      <c r="V1340" s="139"/>
      <c r="W1340" s="139"/>
      <c r="X1340" s="139"/>
      <c r="Y1340" s="139"/>
      <c r="Z1340" s="139"/>
      <c r="AA1340" s="139"/>
      <c r="AB1340" s="139"/>
      <c r="AC1340" s="139"/>
      <c r="AD1340" s="139"/>
      <c r="AE1340" s="139"/>
      <c r="AF1340" s="139"/>
      <c r="AG1340" s="139"/>
      <c r="AH1340" s="139"/>
      <c r="AI1340" s="77"/>
      <c r="AJ1340" s="78"/>
    </row>
    <row r="1341" spans="2:36" ht="13">
      <c r="B1341" s="79"/>
      <c r="C1341" s="79"/>
      <c r="D1341" s="136"/>
      <c r="E1341" s="80"/>
      <c r="F1341" s="81"/>
      <c r="G1341" s="81"/>
      <c r="H1341" s="81"/>
      <c r="I1341" s="81"/>
      <c r="J1341" s="81"/>
      <c r="K1341" s="81"/>
      <c r="L1341" s="81"/>
      <c r="M1341" s="81"/>
      <c r="N1341" s="81"/>
      <c r="O1341" s="137"/>
      <c r="P1341" s="138"/>
      <c r="Q1341" s="138"/>
      <c r="R1341" s="138"/>
      <c r="S1341" s="138"/>
      <c r="T1341" s="141"/>
      <c r="U1341" s="141"/>
      <c r="V1341" s="139"/>
      <c r="W1341" s="139"/>
      <c r="X1341" s="139"/>
      <c r="Y1341" s="139"/>
      <c r="Z1341" s="139"/>
      <c r="AA1341" s="139"/>
      <c r="AB1341" s="139"/>
      <c r="AC1341" s="139"/>
      <c r="AD1341" s="139"/>
      <c r="AE1341" s="139"/>
      <c r="AF1341" s="139"/>
      <c r="AG1341" s="139"/>
      <c r="AH1341" s="139"/>
      <c r="AI1341" s="77"/>
      <c r="AJ1341" s="78"/>
    </row>
    <row r="1342" spans="2:36" ht="13">
      <c r="B1342" s="79"/>
      <c r="C1342" s="79"/>
      <c r="D1342" s="136"/>
      <c r="E1342" s="80"/>
      <c r="F1342" s="81"/>
      <c r="G1342" s="81"/>
      <c r="H1342" s="81"/>
      <c r="I1342" s="81"/>
      <c r="J1342" s="81"/>
      <c r="K1342" s="81"/>
      <c r="L1342" s="81"/>
      <c r="M1342" s="81"/>
      <c r="N1342" s="81"/>
      <c r="O1342" s="137"/>
      <c r="P1342" s="138"/>
      <c r="Q1342" s="138"/>
      <c r="R1342" s="138"/>
      <c r="S1342" s="138"/>
      <c r="T1342" s="141"/>
      <c r="U1342" s="141"/>
      <c r="V1342" s="139"/>
      <c r="W1342" s="139"/>
      <c r="X1342" s="139"/>
      <c r="Y1342" s="139"/>
      <c r="Z1342" s="139"/>
      <c r="AA1342" s="139"/>
      <c r="AB1342" s="139"/>
      <c r="AC1342" s="139"/>
      <c r="AD1342" s="139"/>
      <c r="AE1342" s="139"/>
      <c r="AF1342" s="139"/>
      <c r="AG1342" s="139"/>
      <c r="AH1342" s="139"/>
      <c r="AI1342" s="77"/>
      <c r="AJ1342" s="78"/>
    </row>
    <row r="1343" spans="2:36" ht="13">
      <c r="B1343" s="79"/>
      <c r="C1343" s="79"/>
      <c r="D1343" s="136"/>
      <c r="E1343" s="80"/>
      <c r="F1343" s="81"/>
      <c r="G1343" s="81"/>
      <c r="H1343" s="81"/>
      <c r="I1343" s="81"/>
      <c r="J1343" s="81"/>
      <c r="K1343" s="81"/>
      <c r="L1343" s="81"/>
      <c r="M1343" s="81"/>
      <c r="N1343" s="81"/>
      <c r="O1343" s="137"/>
      <c r="P1343" s="138"/>
      <c r="Q1343" s="138"/>
      <c r="R1343" s="138"/>
      <c r="S1343" s="138"/>
      <c r="T1343" s="141"/>
      <c r="U1343" s="141"/>
      <c r="V1343" s="139"/>
      <c r="W1343" s="139"/>
      <c r="X1343" s="139"/>
      <c r="Y1343" s="139"/>
      <c r="Z1343" s="139"/>
      <c r="AA1343" s="139"/>
      <c r="AB1343" s="139"/>
      <c r="AC1343" s="139"/>
      <c r="AD1343" s="139"/>
      <c r="AE1343" s="139"/>
      <c r="AF1343" s="139"/>
      <c r="AG1343" s="139"/>
      <c r="AH1343" s="139"/>
      <c r="AI1343" s="77"/>
      <c r="AJ1343" s="78"/>
    </row>
    <row r="1344" spans="2:36" ht="13">
      <c r="B1344" s="79"/>
      <c r="C1344" s="79"/>
      <c r="D1344" s="136"/>
      <c r="E1344" s="80"/>
      <c r="F1344" s="81"/>
      <c r="G1344" s="81"/>
      <c r="H1344" s="81"/>
      <c r="I1344" s="81"/>
      <c r="J1344" s="81"/>
      <c r="K1344" s="81"/>
      <c r="L1344" s="81"/>
      <c r="M1344" s="81"/>
      <c r="N1344" s="81"/>
      <c r="O1344" s="137"/>
      <c r="P1344" s="138"/>
      <c r="Q1344" s="138"/>
      <c r="R1344" s="138"/>
      <c r="S1344" s="138"/>
      <c r="T1344" s="141"/>
      <c r="U1344" s="141"/>
      <c r="V1344" s="139"/>
      <c r="W1344" s="139"/>
      <c r="X1344" s="139"/>
      <c r="Y1344" s="139"/>
      <c r="Z1344" s="139"/>
      <c r="AA1344" s="139"/>
      <c r="AB1344" s="139"/>
      <c r="AC1344" s="139"/>
      <c r="AD1344" s="139"/>
      <c r="AE1344" s="139"/>
      <c r="AF1344" s="139"/>
      <c r="AG1344" s="139"/>
      <c r="AH1344" s="139"/>
      <c r="AI1344" s="77"/>
      <c r="AJ1344" s="78"/>
    </row>
    <row r="1345" spans="2:36" ht="13">
      <c r="B1345" s="79"/>
      <c r="C1345" s="79"/>
      <c r="D1345" s="136"/>
      <c r="E1345" s="80"/>
      <c r="F1345" s="81"/>
      <c r="G1345" s="81"/>
      <c r="H1345" s="81"/>
      <c r="I1345" s="81"/>
      <c r="J1345" s="81"/>
      <c r="K1345" s="81"/>
      <c r="L1345" s="81"/>
      <c r="M1345" s="81"/>
      <c r="N1345" s="81"/>
      <c r="O1345" s="137"/>
      <c r="P1345" s="138"/>
      <c r="Q1345" s="138"/>
      <c r="R1345" s="138"/>
      <c r="S1345" s="138"/>
      <c r="T1345" s="141"/>
      <c r="U1345" s="141"/>
      <c r="V1345" s="139"/>
      <c r="W1345" s="139"/>
      <c r="X1345" s="139"/>
      <c r="Y1345" s="139"/>
      <c r="Z1345" s="139"/>
      <c r="AA1345" s="139"/>
      <c r="AB1345" s="139"/>
      <c r="AC1345" s="139"/>
      <c r="AD1345" s="139"/>
      <c r="AE1345" s="139"/>
      <c r="AF1345" s="139"/>
      <c r="AG1345" s="139"/>
      <c r="AH1345" s="139"/>
      <c r="AI1345" s="77"/>
      <c r="AJ1345" s="78"/>
    </row>
    <row r="1346" spans="2:36" ht="13">
      <c r="B1346" s="79"/>
      <c r="C1346" s="79"/>
      <c r="D1346" s="136"/>
      <c r="E1346" s="80"/>
      <c r="F1346" s="81"/>
      <c r="G1346" s="81"/>
      <c r="H1346" s="81"/>
      <c r="I1346" s="81"/>
      <c r="J1346" s="81"/>
      <c r="K1346" s="81"/>
      <c r="L1346" s="81"/>
      <c r="M1346" s="81"/>
      <c r="N1346" s="81"/>
      <c r="O1346" s="137"/>
      <c r="P1346" s="138"/>
      <c r="Q1346" s="138"/>
      <c r="R1346" s="138"/>
      <c r="S1346" s="138"/>
      <c r="T1346" s="141"/>
      <c r="U1346" s="141"/>
      <c r="V1346" s="139"/>
      <c r="W1346" s="139"/>
      <c r="X1346" s="139"/>
      <c r="Y1346" s="139"/>
      <c r="Z1346" s="139"/>
      <c r="AA1346" s="139"/>
      <c r="AB1346" s="139"/>
      <c r="AC1346" s="139"/>
      <c r="AD1346" s="139"/>
      <c r="AE1346" s="139"/>
      <c r="AF1346" s="139"/>
      <c r="AG1346" s="139"/>
      <c r="AH1346" s="139"/>
      <c r="AI1346" s="77"/>
      <c r="AJ1346" s="78"/>
    </row>
    <row r="1347" spans="2:36" ht="13">
      <c r="B1347" s="79"/>
      <c r="C1347" s="79"/>
      <c r="D1347" s="136"/>
      <c r="E1347" s="80"/>
      <c r="F1347" s="81"/>
      <c r="G1347" s="81"/>
      <c r="H1347" s="81"/>
      <c r="I1347" s="81"/>
      <c r="J1347" s="81"/>
      <c r="K1347" s="81"/>
      <c r="L1347" s="81"/>
      <c r="M1347" s="81"/>
      <c r="N1347" s="81"/>
      <c r="O1347" s="137"/>
      <c r="P1347" s="138"/>
      <c r="Q1347" s="138"/>
      <c r="R1347" s="138"/>
      <c r="S1347" s="138"/>
      <c r="T1347" s="141"/>
      <c r="U1347" s="141"/>
      <c r="V1347" s="139"/>
      <c r="W1347" s="139"/>
      <c r="X1347" s="139"/>
      <c r="Y1347" s="139"/>
      <c r="Z1347" s="139"/>
      <c r="AA1347" s="139"/>
      <c r="AB1347" s="139"/>
      <c r="AC1347" s="139"/>
      <c r="AD1347" s="139"/>
      <c r="AE1347" s="139"/>
      <c r="AF1347" s="139"/>
      <c r="AG1347" s="139"/>
      <c r="AH1347" s="139"/>
      <c r="AI1347" s="77"/>
      <c r="AJ1347" s="78"/>
    </row>
    <row r="1348" spans="2:36" ht="13">
      <c r="B1348" s="79"/>
      <c r="C1348" s="79"/>
      <c r="D1348" s="136"/>
      <c r="E1348" s="80"/>
      <c r="F1348" s="81"/>
      <c r="G1348" s="81"/>
      <c r="H1348" s="81"/>
      <c r="I1348" s="81"/>
      <c r="J1348" s="81"/>
      <c r="K1348" s="81"/>
      <c r="L1348" s="81"/>
      <c r="M1348" s="81"/>
      <c r="N1348" s="81"/>
      <c r="O1348" s="137"/>
      <c r="P1348" s="138"/>
      <c r="Q1348" s="138"/>
      <c r="R1348" s="138"/>
      <c r="S1348" s="138"/>
      <c r="T1348" s="141"/>
      <c r="U1348" s="141"/>
      <c r="V1348" s="139"/>
      <c r="W1348" s="139"/>
      <c r="X1348" s="139"/>
      <c r="Y1348" s="139"/>
      <c r="Z1348" s="139"/>
      <c r="AA1348" s="139"/>
      <c r="AB1348" s="139"/>
      <c r="AC1348" s="139"/>
      <c r="AD1348" s="139"/>
      <c r="AE1348" s="139"/>
      <c r="AF1348" s="139"/>
      <c r="AG1348" s="139"/>
      <c r="AH1348" s="139"/>
      <c r="AI1348" s="77"/>
      <c r="AJ1348" s="78"/>
    </row>
    <row r="1349" spans="2:36" ht="13">
      <c r="B1349" s="79"/>
      <c r="C1349" s="79"/>
      <c r="D1349" s="136"/>
      <c r="E1349" s="80"/>
      <c r="F1349" s="81"/>
      <c r="G1349" s="81"/>
      <c r="H1349" s="81"/>
      <c r="I1349" s="81"/>
      <c r="J1349" s="81"/>
      <c r="K1349" s="81"/>
      <c r="L1349" s="81"/>
      <c r="M1349" s="81"/>
      <c r="N1349" s="81"/>
      <c r="O1349" s="137"/>
      <c r="P1349" s="138"/>
      <c r="Q1349" s="138"/>
      <c r="R1349" s="138"/>
      <c r="S1349" s="138"/>
      <c r="T1349" s="141"/>
      <c r="U1349" s="141"/>
      <c r="V1349" s="139"/>
      <c r="W1349" s="139"/>
      <c r="X1349" s="139"/>
      <c r="Y1349" s="139"/>
      <c r="Z1349" s="139"/>
      <c r="AA1349" s="139"/>
      <c r="AB1349" s="139"/>
      <c r="AC1349" s="139"/>
      <c r="AD1349" s="139"/>
      <c r="AE1349" s="139"/>
      <c r="AF1349" s="139"/>
      <c r="AG1349" s="139"/>
      <c r="AH1349" s="139"/>
      <c r="AI1349" s="77"/>
      <c r="AJ1349" s="78"/>
    </row>
    <row r="1350" spans="2:36" ht="13">
      <c r="B1350" s="79"/>
      <c r="C1350" s="79"/>
      <c r="D1350" s="136"/>
      <c r="E1350" s="80"/>
      <c r="F1350" s="81"/>
      <c r="G1350" s="81"/>
      <c r="H1350" s="81"/>
      <c r="I1350" s="81"/>
      <c r="J1350" s="81"/>
      <c r="K1350" s="81"/>
      <c r="L1350" s="81"/>
      <c r="M1350" s="81"/>
      <c r="N1350" s="81"/>
      <c r="O1350" s="137"/>
      <c r="P1350" s="138"/>
      <c r="Q1350" s="138"/>
      <c r="R1350" s="138"/>
      <c r="S1350" s="138"/>
      <c r="T1350" s="141"/>
      <c r="U1350" s="141"/>
      <c r="V1350" s="139"/>
      <c r="W1350" s="139"/>
      <c r="X1350" s="139"/>
      <c r="Y1350" s="139"/>
      <c r="Z1350" s="139"/>
      <c r="AA1350" s="139"/>
      <c r="AB1350" s="139"/>
      <c r="AC1350" s="139"/>
      <c r="AD1350" s="139"/>
      <c r="AE1350" s="139"/>
      <c r="AF1350" s="139"/>
      <c r="AG1350" s="139"/>
      <c r="AH1350" s="139"/>
      <c r="AI1350" s="77"/>
      <c r="AJ1350" s="78"/>
    </row>
    <row r="1351" spans="2:36" ht="13">
      <c r="B1351" s="79"/>
      <c r="C1351" s="79"/>
      <c r="D1351" s="136"/>
      <c r="E1351" s="80"/>
      <c r="F1351" s="81"/>
      <c r="G1351" s="81"/>
      <c r="H1351" s="81"/>
      <c r="I1351" s="81"/>
      <c r="J1351" s="81"/>
      <c r="K1351" s="81"/>
      <c r="L1351" s="81"/>
      <c r="M1351" s="81"/>
      <c r="N1351" s="81"/>
      <c r="O1351" s="137"/>
      <c r="P1351" s="138"/>
      <c r="Q1351" s="138"/>
      <c r="R1351" s="138"/>
      <c r="S1351" s="138"/>
      <c r="T1351" s="141"/>
      <c r="U1351" s="141"/>
      <c r="V1351" s="139"/>
      <c r="W1351" s="139"/>
      <c r="X1351" s="139"/>
      <c r="Y1351" s="139"/>
      <c r="Z1351" s="139"/>
      <c r="AA1351" s="139"/>
      <c r="AB1351" s="139"/>
      <c r="AC1351" s="139"/>
      <c r="AD1351" s="139"/>
      <c r="AE1351" s="139"/>
      <c r="AF1351" s="139"/>
      <c r="AG1351" s="139"/>
      <c r="AH1351" s="139"/>
      <c r="AI1351" s="77"/>
      <c r="AJ1351" s="78"/>
    </row>
    <row r="1352" spans="2:36" ht="13">
      <c r="B1352" s="79"/>
      <c r="C1352" s="79"/>
      <c r="D1352" s="136"/>
      <c r="E1352" s="80"/>
      <c r="F1352" s="81"/>
      <c r="G1352" s="81"/>
      <c r="H1352" s="81"/>
      <c r="I1352" s="81"/>
      <c r="J1352" s="81"/>
      <c r="K1352" s="81"/>
      <c r="L1352" s="81"/>
      <c r="M1352" s="81"/>
      <c r="N1352" s="81"/>
      <c r="O1352" s="137"/>
      <c r="P1352" s="138"/>
      <c r="Q1352" s="138"/>
      <c r="R1352" s="138"/>
      <c r="S1352" s="138"/>
      <c r="T1352" s="141"/>
      <c r="U1352" s="141"/>
      <c r="V1352" s="139"/>
      <c r="W1352" s="139"/>
      <c r="X1352" s="139"/>
      <c r="Y1352" s="139"/>
      <c r="Z1352" s="139"/>
      <c r="AA1352" s="139"/>
      <c r="AB1352" s="139"/>
      <c r="AC1352" s="139"/>
      <c r="AD1352" s="139"/>
      <c r="AE1352" s="139"/>
      <c r="AF1352" s="139"/>
      <c r="AG1352" s="139"/>
      <c r="AH1352" s="139"/>
      <c r="AI1352" s="77"/>
      <c r="AJ1352" s="78"/>
    </row>
    <row r="1353" spans="2:36" ht="13">
      <c r="B1353" s="79"/>
      <c r="C1353" s="79"/>
      <c r="D1353" s="136"/>
      <c r="E1353" s="80"/>
      <c r="F1353" s="81"/>
      <c r="G1353" s="81"/>
      <c r="H1353" s="81"/>
      <c r="I1353" s="81"/>
      <c r="J1353" s="81"/>
      <c r="K1353" s="81"/>
      <c r="L1353" s="81"/>
      <c r="M1353" s="81"/>
      <c r="N1353" s="81"/>
      <c r="O1353" s="137"/>
      <c r="P1353" s="138"/>
      <c r="Q1353" s="138"/>
      <c r="R1353" s="138"/>
      <c r="S1353" s="138"/>
      <c r="T1353" s="141"/>
      <c r="U1353" s="141"/>
      <c r="V1353" s="139"/>
      <c r="W1353" s="139"/>
      <c r="X1353" s="139"/>
      <c r="Y1353" s="139"/>
      <c r="Z1353" s="139"/>
      <c r="AA1353" s="139"/>
      <c r="AB1353" s="139"/>
      <c r="AC1353" s="139"/>
      <c r="AD1353" s="139"/>
      <c r="AE1353" s="139"/>
      <c r="AF1353" s="139"/>
      <c r="AG1353" s="139"/>
      <c r="AH1353" s="139"/>
      <c r="AI1353" s="77"/>
      <c r="AJ1353" s="78"/>
    </row>
    <row r="1354" spans="2:36" ht="13">
      <c r="B1354" s="79"/>
      <c r="C1354" s="79"/>
      <c r="D1354" s="136"/>
      <c r="E1354" s="80"/>
      <c r="F1354" s="81"/>
      <c r="G1354" s="81"/>
      <c r="H1354" s="81"/>
      <c r="I1354" s="81"/>
      <c r="J1354" s="81"/>
      <c r="K1354" s="81"/>
      <c r="L1354" s="81"/>
      <c r="M1354" s="81"/>
      <c r="N1354" s="81"/>
      <c r="O1354" s="137"/>
      <c r="P1354" s="138"/>
      <c r="Q1354" s="138"/>
      <c r="R1354" s="138"/>
      <c r="S1354" s="138"/>
      <c r="T1354" s="141"/>
      <c r="U1354" s="141"/>
      <c r="V1354" s="139"/>
      <c r="W1354" s="139"/>
      <c r="X1354" s="139"/>
      <c r="Y1354" s="139"/>
      <c r="Z1354" s="139"/>
      <c r="AA1354" s="139"/>
      <c r="AB1354" s="139"/>
      <c r="AC1354" s="139"/>
      <c r="AD1354" s="139"/>
      <c r="AE1354" s="139"/>
      <c r="AF1354" s="139"/>
      <c r="AG1354" s="139"/>
      <c r="AH1354" s="139"/>
      <c r="AI1354" s="77"/>
      <c r="AJ1354" s="78"/>
    </row>
    <row r="1355" spans="2:36" ht="13">
      <c r="B1355" s="79"/>
      <c r="C1355" s="79"/>
      <c r="D1355" s="136"/>
      <c r="E1355" s="80"/>
      <c r="F1355" s="81"/>
      <c r="G1355" s="81"/>
      <c r="H1355" s="81"/>
      <c r="I1355" s="81"/>
      <c r="J1355" s="81"/>
      <c r="K1355" s="81"/>
      <c r="L1355" s="81"/>
      <c r="M1355" s="81"/>
      <c r="N1355" s="81"/>
      <c r="O1355" s="137"/>
      <c r="P1355" s="138"/>
      <c r="Q1355" s="138"/>
      <c r="R1355" s="138"/>
      <c r="S1355" s="138"/>
      <c r="T1355" s="141"/>
      <c r="U1355" s="141"/>
      <c r="V1355" s="139"/>
      <c r="W1355" s="139"/>
      <c r="X1355" s="139"/>
      <c r="Y1355" s="139"/>
      <c r="Z1355" s="139"/>
      <c r="AA1355" s="139"/>
      <c r="AB1355" s="139"/>
      <c r="AC1355" s="139"/>
      <c r="AD1355" s="139"/>
      <c r="AE1355" s="139"/>
      <c r="AF1355" s="139"/>
      <c r="AG1355" s="139"/>
      <c r="AH1355" s="139"/>
      <c r="AI1355" s="77"/>
      <c r="AJ1355" s="78"/>
    </row>
    <row r="1356" spans="2:36" ht="13">
      <c r="B1356" s="79"/>
      <c r="C1356" s="79"/>
      <c r="D1356" s="136"/>
      <c r="E1356" s="80"/>
      <c r="F1356" s="81"/>
      <c r="G1356" s="81"/>
      <c r="H1356" s="81"/>
      <c r="I1356" s="81"/>
      <c r="J1356" s="81"/>
      <c r="K1356" s="81"/>
      <c r="L1356" s="81"/>
      <c r="M1356" s="81"/>
      <c r="N1356" s="81"/>
      <c r="O1356" s="137"/>
      <c r="P1356" s="138"/>
      <c r="Q1356" s="138"/>
      <c r="R1356" s="138"/>
      <c r="S1356" s="138"/>
      <c r="T1356" s="141"/>
      <c r="U1356" s="141"/>
      <c r="V1356" s="139"/>
      <c r="W1356" s="139"/>
      <c r="X1356" s="139"/>
      <c r="Y1356" s="139"/>
      <c r="Z1356" s="139"/>
      <c r="AA1356" s="139"/>
      <c r="AB1356" s="139"/>
      <c r="AC1356" s="139"/>
      <c r="AD1356" s="139"/>
      <c r="AE1356" s="139"/>
      <c r="AF1356" s="139"/>
      <c r="AG1356" s="139"/>
      <c r="AH1356" s="139"/>
      <c r="AI1356" s="77"/>
      <c r="AJ1356" s="78"/>
    </row>
    <row r="1357" spans="2:36" ht="13">
      <c r="B1357" s="79"/>
      <c r="C1357" s="79"/>
      <c r="D1357" s="136"/>
      <c r="E1357" s="80"/>
      <c r="F1357" s="81"/>
      <c r="G1357" s="81"/>
      <c r="H1357" s="81"/>
      <c r="I1357" s="81"/>
      <c r="J1357" s="81"/>
      <c r="K1357" s="81"/>
      <c r="L1357" s="81"/>
      <c r="M1357" s="81"/>
      <c r="N1357" s="81"/>
      <c r="O1357" s="137"/>
      <c r="P1357" s="138"/>
      <c r="Q1357" s="138"/>
      <c r="R1357" s="138"/>
      <c r="S1357" s="138"/>
      <c r="T1357" s="141"/>
      <c r="U1357" s="141"/>
      <c r="V1357" s="139"/>
      <c r="W1357" s="139"/>
      <c r="X1357" s="139"/>
      <c r="Y1357" s="139"/>
      <c r="Z1357" s="139"/>
      <c r="AA1357" s="139"/>
      <c r="AB1357" s="139"/>
      <c r="AC1357" s="139"/>
      <c r="AD1357" s="139"/>
      <c r="AE1357" s="139"/>
      <c r="AF1357" s="139"/>
      <c r="AG1357" s="139"/>
      <c r="AH1357" s="139"/>
      <c r="AI1357" s="77"/>
      <c r="AJ1357" s="78"/>
    </row>
    <row r="1358" spans="2:36" ht="13">
      <c r="B1358" s="79"/>
      <c r="C1358" s="79"/>
      <c r="D1358" s="136"/>
      <c r="E1358" s="80"/>
      <c r="F1358" s="81"/>
      <c r="G1358" s="81"/>
      <c r="H1358" s="81"/>
      <c r="I1358" s="81"/>
      <c r="J1358" s="81"/>
      <c r="K1358" s="81"/>
      <c r="L1358" s="81"/>
      <c r="M1358" s="81"/>
      <c r="N1358" s="81"/>
      <c r="O1358" s="137"/>
      <c r="P1358" s="138"/>
      <c r="Q1358" s="138"/>
      <c r="R1358" s="138"/>
      <c r="S1358" s="138"/>
      <c r="T1358" s="141"/>
      <c r="U1358" s="141"/>
      <c r="V1358" s="139"/>
      <c r="W1358" s="139"/>
      <c r="X1358" s="139"/>
      <c r="Y1358" s="139"/>
      <c r="Z1358" s="139"/>
      <c r="AA1358" s="139"/>
      <c r="AB1358" s="139"/>
      <c r="AC1358" s="139"/>
      <c r="AD1358" s="139"/>
      <c r="AE1358" s="139"/>
      <c r="AF1358" s="139"/>
      <c r="AG1358" s="139"/>
      <c r="AH1358" s="139"/>
      <c r="AI1358" s="77"/>
      <c r="AJ1358" s="78"/>
    </row>
    <row r="1359" spans="2:36" ht="13">
      <c r="B1359" s="79"/>
      <c r="C1359" s="79"/>
      <c r="D1359" s="136"/>
      <c r="E1359" s="80"/>
      <c r="F1359" s="81"/>
      <c r="G1359" s="81"/>
      <c r="H1359" s="81"/>
      <c r="I1359" s="81"/>
      <c r="J1359" s="81"/>
      <c r="K1359" s="81"/>
      <c r="L1359" s="81"/>
      <c r="M1359" s="81"/>
      <c r="N1359" s="81"/>
      <c r="O1359" s="137"/>
      <c r="P1359" s="138"/>
      <c r="Q1359" s="138"/>
      <c r="R1359" s="138"/>
      <c r="S1359" s="138"/>
      <c r="T1359" s="141"/>
      <c r="U1359" s="141"/>
      <c r="V1359" s="139"/>
      <c r="W1359" s="139"/>
      <c r="X1359" s="139"/>
      <c r="Y1359" s="139"/>
      <c r="Z1359" s="139"/>
      <c r="AA1359" s="139"/>
      <c r="AB1359" s="139"/>
      <c r="AC1359" s="139"/>
      <c r="AD1359" s="139"/>
      <c r="AE1359" s="139"/>
      <c r="AF1359" s="139"/>
      <c r="AG1359" s="139"/>
      <c r="AH1359" s="139"/>
      <c r="AI1359" s="77"/>
      <c r="AJ1359" s="78"/>
    </row>
    <row r="1360" spans="2:36" ht="13">
      <c r="B1360" s="79"/>
      <c r="C1360" s="79"/>
      <c r="D1360" s="136"/>
      <c r="E1360" s="80"/>
      <c r="F1360" s="81"/>
      <c r="G1360" s="81"/>
      <c r="H1360" s="81"/>
      <c r="I1360" s="81"/>
      <c r="J1360" s="81"/>
      <c r="K1360" s="81"/>
      <c r="L1360" s="81"/>
      <c r="M1360" s="81"/>
      <c r="N1360" s="81"/>
      <c r="O1360" s="137"/>
      <c r="P1360" s="138"/>
      <c r="Q1360" s="138"/>
      <c r="R1360" s="138"/>
      <c r="S1360" s="138"/>
      <c r="T1360" s="141"/>
      <c r="U1360" s="141"/>
      <c r="V1360" s="139"/>
      <c r="W1360" s="139"/>
      <c r="X1360" s="139"/>
      <c r="Y1360" s="139"/>
      <c r="Z1360" s="139"/>
      <c r="AA1360" s="139"/>
      <c r="AB1360" s="139"/>
      <c r="AC1360" s="139"/>
      <c r="AD1360" s="139"/>
      <c r="AE1360" s="139"/>
      <c r="AF1360" s="139"/>
      <c r="AG1360" s="139"/>
      <c r="AH1360" s="139"/>
      <c r="AI1360" s="77"/>
      <c r="AJ1360" s="78"/>
    </row>
    <row r="1361" spans="2:36" ht="13">
      <c r="B1361" s="79"/>
      <c r="C1361" s="79"/>
      <c r="D1361" s="136"/>
      <c r="E1361" s="80"/>
      <c r="F1361" s="81"/>
      <c r="G1361" s="81"/>
      <c r="H1361" s="81"/>
      <c r="I1361" s="81"/>
      <c r="J1361" s="81"/>
      <c r="K1361" s="81"/>
      <c r="L1361" s="81"/>
      <c r="M1361" s="81"/>
      <c r="N1361" s="81"/>
      <c r="O1361" s="137"/>
      <c r="P1361" s="138"/>
      <c r="Q1361" s="138"/>
      <c r="R1361" s="138"/>
      <c r="S1361" s="138"/>
      <c r="T1361" s="141"/>
      <c r="U1361" s="141"/>
      <c r="V1361" s="139"/>
      <c r="W1361" s="139"/>
      <c r="X1361" s="139"/>
      <c r="Y1361" s="139"/>
      <c r="Z1361" s="139"/>
      <c r="AA1361" s="139"/>
      <c r="AB1361" s="139"/>
      <c r="AC1361" s="139"/>
      <c r="AD1361" s="139"/>
      <c r="AE1361" s="139"/>
      <c r="AF1361" s="139"/>
      <c r="AG1361" s="139"/>
      <c r="AH1361" s="139"/>
      <c r="AI1361" s="77"/>
      <c r="AJ1361" s="78"/>
    </row>
    <row r="1362" spans="2:36" ht="13">
      <c r="B1362" s="79"/>
      <c r="C1362" s="79"/>
      <c r="D1362" s="136"/>
      <c r="E1362" s="80"/>
      <c r="F1362" s="81"/>
      <c r="G1362" s="81"/>
      <c r="H1362" s="81"/>
      <c r="I1362" s="81"/>
      <c r="J1362" s="81"/>
      <c r="K1362" s="81"/>
      <c r="L1362" s="81"/>
      <c r="M1362" s="81"/>
      <c r="N1362" s="81"/>
      <c r="O1362" s="137"/>
      <c r="P1362" s="138"/>
      <c r="Q1362" s="138"/>
      <c r="R1362" s="138"/>
      <c r="S1362" s="138"/>
      <c r="T1362" s="141"/>
      <c r="U1362" s="141"/>
      <c r="V1362" s="139"/>
      <c r="W1362" s="139"/>
      <c r="X1362" s="139"/>
      <c r="Y1362" s="139"/>
      <c r="Z1362" s="139"/>
      <c r="AA1362" s="139"/>
      <c r="AB1362" s="139"/>
      <c r="AC1362" s="139"/>
      <c r="AD1362" s="139"/>
      <c r="AE1362" s="139"/>
      <c r="AF1362" s="139"/>
      <c r="AG1362" s="139"/>
      <c r="AH1362" s="139"/>
      <c r="AI1362" s="77"/>
      <c r="AJ1362" s="78"/>
    </row>
    <row r="1363" spans="2:36" ht="13">
      <c r="B1363" s="79"/>
      <c r="C1363" s="79"/>
      <c r="D1363" s="136"/>
      <c r="E1363" s="80"/>
      <c r="F1363" s="81"/>
      <c r="G1363" s="81"/>
      <c r="H1363" s="81"/>
      <c r="I1363" s="81"/>
      <c r="J1363" s="81"/>
      <c r="K1363" s="81"/>
      <c r="L1363" s="81"/>
      <c r="M1363" s="81"/>
      <c r="N1363" s="81"/>
      <c r="O1363" s="137"/>
      <c r="P1363" s="138"/>
      <c r="Q1363" s="138"/>
      <c r="R1363" s="138"/>
      <c r="S1363" s="138"/>
      <c r="T1363" s="141"/>
      <c r="U1363" s="141"/>
      <c r="V1363" s="139"/>
      <c r="W1363" s="139"/>
      <c r="X1363" s="139"/>
      <c r="Y1363" s="139"/>
      <c r="Z1363" s="139"/>
      <c r="AA1363" s="139"/>
      <c r="AB1363" s="139"/>
      <c r="AC1363" s="139"/>
      <c r="AD1363" s="139"/>
      <c r="AE1363" s="139"/>
      <c r="AF1363" s="139"/>
      <c r="AG1363" s="139"/>
      <c r="AH1363" s="139"/>
      <c r="AI1363" s="77"/>
      <c r="AJ1363" s="78"/>
    </row>
    <row r="1364" spans="2:36" ht="13">
      <c r="B1364" s="79"/>
      <c r="C1364" s="79"/>
      <c r="D1364" s="136"/>
      <c r="E1364" s="80"/>
      <c r="F1364" s="81"/>
      <c r="G1364" s="81"/>
      <c r="H1364" s="81"/>
      <c r="I1364" s="81"/>
      <c r="J1364" s="81"/>
      <c r="K1364" s="81"/>
      <c r="L1364" s="81"/>
      <c r="M1364" s="81"/>
      <c r="N1364" s="81"/>
      <c r="O1364" s="137"/>
      <c r="P1364" s="138"/>
      <c r="Q1364" s="138"/>
      <c r="R1364" s="138"/>
      <c r="S1364" s="138"/>
      <c r="T1364" s="141"/>
      <c r="U1364" s="141"/>
      <c r="V1364" s="139"/>
      <c r="W1364" s="139"/>
      <c r="X1364" s="139"/>
      <c r="Y1364" s="139"/>
      <c r="Z1364" s="139"/>
      <c r="AA1364" s="139"/>
      <c r="AB1364" s="139"/>
      <c r="AC1364" s="139"/>
      <c r="AD1364" s="139"/>
      <c r="AE1364" s="139"/>
      <c r="AF1364" s="139"/>
      <c r="AG1364" s="139"/>
      <c r="AH1364" s="139"/>
      <c r="AI1364" s="77"/>
      <c r="AJ1364" s="78"/>
    </row>
    <row r="1365" spans="2:36" ht="13">
      <c r="B1365" s="79"/>
      <c r="C1365" s="79"/>
      <c r="D1365" s="136"/>
      <c r="E1365" s="80"/>
      <c r="F1365" s="81"/>
      <c r="G1365" s="81"/>
      <c r="H1365" s="81"/>
      <c r="I1365" s="81"/>
      <c r="J1365" s="81"/>
      <c r="K1365" s="81"/>
      <c r="L1365" s="81"/>
      <c r="M1365" s="81"/>
      <c r="N1365" s="81"/>
      <c r="O1365" s="137"/>
      <c r="P1365" s="138"/>
      <c r="Q1365" s="138"/>
      <c r="R1365" s="138"/>
      <c r="S1365" s="138"/>
      <c r="T1365" s="141"/>
      <c r="U1365" s="141"/>
      <c r="V1365" s="139"/>
      <c r="W1365" s="139"/>
      <c r="X1365" s="139"/>
      <c r="Y1365" s="139"/>
      <c r="Z1365" s="139"/>
      <c r="AA1365" s="139"/>
      <c r="AB1365" s="139"/>
      <c r="AC1365" s="139"/>
      <c r="AD1365" s="139"/>
      <c r="AE1365" s="139"/>
      <c r="AF1365" s="139"/>
      <c r="AG1365" s="139"/>
      <c r="AH1365" s="139"/>
      <c r="AI1365" s="77"/>
      <c r="AJ1365" s="78"/>
    </row>
    <row r="1366" spans="2:36" ht="13">
      <c r="B1366" s="79"/>
      <c r="C1366" s="79"/>
      <c r="D1366" s="136"/>
      <c r="E1366" s="80"/>
      <c r="F1366" s="81"/>
      <c r="G1366" s="81"/>
      <c r="H1366" s="81"/>
      <c r="I1366" s="81"/>
      <c r="J1366" s="81"/>
      <c r="K1366" s="81"/>
      <c r="L1366" s="81"/>
      <c r="M1366" s="81"/>
      <c r="N1366" s="81"/>
      <c r="O1366" s="137"/>
      <c r="P1366" s="138"/>
      <c r="Q1366" s="138"/>
      <c r="R1366" s="138"/>
      <c r="S1366" s="138"/>
      <c r="T1366" s="141"/>
      <c r="U1366" s="141"/>
      <c r="V1366" s="139"/>
      <c r="W1366" s="139"/>
      <c r="X1366" s="139"/>
      <c r="Y1366" s="139"/>
      <c r="Z1366" s="139"/>
      <c r="AA1366" s="139"/>
      <c r="AB1366" s="139"/>
      <c r="AC1366" s="139"/>
      <c r="AD1366" s="139"/>
      <c r="AE1366" s="139"/>
      <c r="AF1366" s="139"/>
      <c r="AG1366" s="139"/>
      <c r="AH1366" s="139"/>
      <c r="AI1366" s="77"/>
      <c r="AJ1366" s="78"/>
    </row>
    <row r="1367" spans="2:36" ht="13">
      <c r="B1367" s="79"/>
      <c r="C1367" s="79"/>
      <c r="D1367" s="136"/>
      <c r="E1367" s="80"/>
      <c r="F1367" s="81"/>
      <c r="G1367" s="81"/>
      <c r="H1367" s="81"/>
      <c r="I1367" s="81"/>
      <c r="J1367" s="81"/>
      <c r="K1367" s="81"/>
      <c r="L1367" s="81"/>
      <c r="M1367" s="81"/>
      <c r="N1367" s="81"/>
      <c r="O1367" s="137"/>
      <c r="P1367" s="138"/>
      <c r="Q1367" s="138"/>
      <c r="R1367" s="138"/>
      <c r="S1367" s="138"/>
      <c r="T1367" s="141"/>
      <c r="U1367" s="141"/>
      <c r="V1367" s="139"/>
      <c r="W1367" s="139"/>
      <c r="X1367" s="139"/>
      <c r="Y1367" s="139"/>
      <c r="Z1367" s="139"/>
      <c r="AA1367" s="139"/>
      <c r="AB1367" s="139"/>
      <c r="AC1367" s="139"/>
      <c r="AD1367" s="139"/>
      <c r="AE1367" s="139"/>
      <c r="AF1367" s="139"/>
      <c r="AG1367" s="139"/>
      <c r="AH1367" s="139"/>
      <c r="AI1367" s="77"/>
      <c r="AJ1367" s="78"/>
    </row>
    <row r="1368" spans="2:36" ht="13">
      <c r="B1368" s="79"/>
      <c r="C1368" s="79"/>
      <c r="D1368" s="136"/>
      <c r="E1368" s="80"/>
      <c r="F1368" s="81"/>
      <c r="G1368" s="81"/>
      <c r="H1368" s="81"/>
      <c r="I1368" s="81"/>
      <c r="J1368" s="81"/>
      <c r="K1368" s="81"/>
      <c r="L1368" s="81"/>
      <c r="M1368" s="81"/>
      <c r="N1368" s="81"/>
      <c r="O1368" s="137"/>
      <c r="P1368" s="138"/>
      <c r="Q1368" s="138"/>
      <c r="R1368" s="138"/>
      <c r="S1368" s="138"/>
      <c r="T1368" s="141"/>
      <c r="U1368" s="141"/>
      <c r="V1368" s="139"/>
      <c r="W1368" s="139"/>
      <c r="X1368" s="139"/>
      <c r="Y1368" s="139"/>
      <c r="Z1368" s="139"/>
      <c r="AA1368" s="139"/>
      <c r="AB1368" s="139"/>
      <c r="AC1368" s="139"/>
      <c r="AD1368" s="139"/>
      <c r="AE1368" s="139"/>
      <c r="AF1368" s="139"/>
      <c r="AG1368" s="139"/>
      <c r="AH1368" s="139"/>
      <c r="AI1368" s="77"/>
      <c r="AJ1368" s="78"/>
    </row>
    <row r="1369" spans="2:36" ht="13">
      <c r="B1369" s="79"/>
      <c r="C1369" s="79"/>
      <c r="D1369" s="136"/>
      <c r="E1369" s="80"/>
      <c r="F1369" s="81"/>
      <c r="G1369" s="81"/>
      <c r="H1369" s="81"/>
      <c r="I1369" s="81"/>
      <c r="J1369" s="81"/>
      <c r="K1369" s="81"/>
      <c r="L1369" s="81"/>
      <c r="M1369" s="81"/>
      <c r="N1369" s="81"/>
      <c r="O1369" s="137"/>
      <c r="P1369" s="138"/>
      <c r="Q1369" s="138"/>
      <c r="R1369" s="138"/>
      <c r="S1369" s="138"/>
      <c r="T1369" s="141"/>
      <c r="U1369" s="141"/>
      <c r="V1369" s="139"/>
      <c r="W1369" s="139"/>
      <c r="X1369" s="139"/>
      <c r="Y1369" s="139"/>
      <c r="Z1369" s="139"/>
      <c r="AA1369" s="139"/>
      <c r="AB1369" s="139"/>
      <c r="AC1369" s="139"/>
      <c r="AD1369" s="139"/>
      <c r="AE1369" s="139"/>
      <c r="AF1369" s="139"/>
      <c r="AG1369" s="139"/>
      <c r="AH1369" s="139"/>
      <c r="AI1369" s="77"/>
      <c r="AJ1369" s="78"/>
    </row>
    <row r="1370" spans="2:36" ht="13">
      <c r="B1370" s="79"/>
      <c r="C1370" s="79"/>
      <c r="D1370" s="136"/>
      <c r="E1370" s="80"/>
      <c r="F1370" s="81"/>
      <c r="G1370" s="81"/>
      <c r="H1370" s="81"/>
      <c r="I1370" s="81"/>
      <c r="J1370" s="81"/>
      <c r="K1370" s="81"/>
      <c r="L1370" s="81"/>
      <c r="M1370" s="81"/>
      <c r="N1370" s="81"/>
      <c r="O1370" s="137"/>
      <c r="P1370" s="138"/>
      <c r="Q1370" s="138"/>
      <c r="R1370" s="138"/>
      <c r="S1370" s="138"/>
      <c r="T1370" s="141"/>
      <c r="U1370" s="141"/>
      <c r="V1370" s="139"/>
      <c r="W1370" s="139"/>
      <c r="X1370" s="139"/>
      <c r="Y1370" s="139"/>
      <c r="Z1370" s="139"/>
      <c r="AA1370" s="139"/>
      <c r="AB1370" s="139"/>
      <c r="AC1370" s="139"/>
      <c r="AD1370" s="139"/>
      <c r="AE1370" s="139"/>
      <c r="AF1370" s="139"/>
      <c r="AG1370" s="139"/>
      <c r="AH1370" s="139"/>
      <c r="AI1370" s="77"/>
      <c r="AJ1370" s="78"/>
    </row>
    <row r="1371" spans="2:36" ht="13">
      <c r="B1371" s="79"/>
      <c r="C1371" s="79"/>
      <c r="D1371" s="136"/>
      <c r="E1371" s="80"/>
      <c r="F1371" s="81"/>
      <c r="G1371" s="81"/>
      <c r="H1371" s="81"/>
      <c r="I1371" s="81"/>
      <c r="J1371" s="81"/>
      <c r="K1371" s="81"/>
      <c r="L1371" s="81"/>
      <c r="M1371" s="81"/>
      <c r="N1371" s="81"/>
      <c r="O1371" s="137"/>
      <c r="P1371" s="138"/>
      <c r="Q1371" s="138"/>
      <c r="R1371" s="138"/>
      <c r="S1371" s="138"/>
      <c r="T1371" s="141"/>
      <c r="U1371" s="141"/>
      <c r="V1371" s="139"/>
      <c r="W1371" s="139"/>
      <c r="X1371" s="139"/>
      <c r="Y1371" s="139"/>
      <c r="Z1371" s="139"/>
      <c r="AA1371" s="139"/>
      <c r="AB1371" s="139"/>
      <c r="AC1371" s="139"/>
      <c r="AD1371" s="139"/>
      <c r="AE1371" s="139"/>
      <c r="AF1371" s="139"/>
      <c r="AG1371" s="139"/>
      <c r="AH1371" s="139"/>
      <c r="AI1371" s="77"/>
      <c r="AJ1371" s="78"/>
    </row>
    <row r="1372" spans="2:36" ht="13">
      <c r="B1372" s="79"/>
      <c r="C1372" s="79"/>
      <c r="D1372" s="136"/>
      <c r="E1372" s="80"/>
      <c r="F1372" s="81"/>
      <c r="G1372" s="81"/>
      <c r="H1372" s="81"/>
      <c r="I1372" s="81"/>
      <c r="J1372" s="81"/>
      <c r="K1372" s="81"/>
      <c r="L1372" s="81"/>
      <c r="M1372" s="81"/>
      <c r="N1372" s="81"/>
      <c r="O1372" s="137"/>
      <c r="P1372" s="138"/>
      <c r="Q1372" s="138"/>
      <c r="R1372" s="138"/>
      <c r="S1372" s="138"/>
      <c r="T1372" s="141"/>
      <c r="U1372" s="141"/>
      <c r="V1372" s="139"/>
      <c r="W1372" s="139"/>
      <c r="X1372" s="139"/>
      <c r="Y1372" s="139"/>
      <c r="Z1372" s="139"/>
      <c r="AA1372" s="139"/>
      <c r="AB1372" s="139"/>
      <c r="AC1372" s="139"/>
      <c r="AD1372" s="139"/>
      <c r="AE1372" s="139"/>
      <c r="AF1372" s="139"/>
      <c r="AG1372" s="139"/>
      <c r="AH1372" s="139"/>
      <c r="AI1372" s="77"/>
      <c r="AJ1372" s="78"/>
    </row>
    <row r="1373" spans="2:36" ht="13">
      <c r="B1373" s="79"/>
      <c r="C1373" s="79"/>
      <c r="D1373" s="136"/>
      <c r="E1373" s="80"/>
      <c r="F1373" s="81"/>
      <c r="G1373" s="81"/>
      <c r="H1373" s="81"/>
      <c r="I1373" s="81"/>
      <c r="J1373" s="81"/>
      <c r="K1373" s="81"/>
      <c r="L1373" s="81"/>
      <c r="M1373" s="81"/>
      <c r="N1373" s="81"/>
      <c r="O1373" s="137"/>
      <c r="P1373" s="138"/>
      <c r="Q1373" s="138"/>
      <c r="R1373" s="138"/>
      <c r="S1373" s="138"/>
      <c r="T1373" s="141"/>
      <c r="U1373" s="141"/>
      <c r="V1373" s="139"/>
      <c r="W1373" s="139"/>
      <c r="X1373" s="139"/>
      <c r="Y1373" s="139"/>
      <c r="Z1373" s="139"/>
      <c r="AA1373" s="139"/>
      <c r="AB1373" s="139"/>
      <c r="AC1373" s="139"/>
      <c r="AD1373" s="139"/>
      <c r="AE1373" s="139"/>
      <c r="AF1373" s="139"/>
      <c r="AG1373" s="139"/>
      <c r="AH1373" s="139"/>
      <c r="AI1373" s="77"/>
      <c r="AJ1373" s="78"/>
    </row>
    <row r="1374" spans="2:36" ht="13">
      <c r="B1374" s="79"/>
      <c r="C1374" s="79"/>
      <c r="D1374" s="136"/>
      <c r="E1374" s="80"/>
      <c r="F1374" s="81"/>
      <c r="G1374" s="81"/>
      <c r="H1374" s="81"/>
      <c r="I1374" s="81"/>
      <c r="J1374" s="81"/>
      <c r="K1374" s="81"/>
      <c r="L1374" s="81"/>
      <c r="M1374" s="81"/>
      <c r="N1374" s="81"/>
      <c r="O1374" s="137"/>
      <c r="P1374" s="138"/>
      <c r="Q1374" s="138"/>
      <c r="R1374" s="138"/>
      <c r="S1374" s="138"/>
      <c r="T1374" s="141"/>
      <c r="U1374" s="141"/>
      <c r="V1374" s="139"/>
      <c r="W1374" s="139"/>
      <c r="X1374" s="139"/>
      <c r="Y1374" s="139"/>
      <c r="Z1374" s="139"/>
      <c r="AA1374" s="139"/>
      <c r="AB1374" s="139"/>
      <c r="AC1374" s="139"/>
      <c r="AD1374" s="139"/>
      <c r="AE1374" s="139"/>
      <c r="AF1374" s="139"/>
      <c r="AG1374" s="139"/>
      <c r="AH1374" s="139"/>
      <c r="AI1374" s="77"/>
      <c r="AJ1374" s="78"/>
    </row>
    <row r="1375" spans="2:36" ht="13">
      <c r="B1375" s="79"/>
      <c r="C1375" s="79"/>
      <c r="D1375" s="136"/>
      <c r="E1375" s="80"/>
      <c r="F1375" s="81"/>
      <c r="G1375" s="81"/>
      <c r="H1375" s="81"/>
      <c r="I1375" s="81"/>
      <c r="J1375" s="81"/>
      <c r="K1375" s="81"/>
      <c r="L1375" s="81"/>
      <c r="M1375" s="81"/>
      <c r="N1375" s="81"/>
      <c r="O1375" s="137"/>
      <c r="P1375" s="138"/>
      <c r="Q1375" s="138"/>
      <c r="R1375" s="138"/>
      <c r="S1375" s="138"/>
      <c r="T1375" s="141"/>
      <c r="U1375" s="141"/>
      <c r="V1375" s="139"/>
      <c r="W1375" s="139"/>
      <c r="X1375" s="139"/>
      <c r="Y1375" s="139"/>
      <c r="Z1375" s="139"/>
      <c r="AA1375" s="139"/>
      <c r="AB1375" s="139"/>
      <c r="AC1375" s="139"/>
      <c r="AD1375" s="139"/>
      <c r="AE1375" s="139"/>
      <c r="AF1375" s="139"/>
      <c r="AG1375" s="139"/>
      <c r="AH1375" s="139"/>
      <c r="AI1375" s="77"/>
      <c r="AJ1375" s="78"/>
    </row>
    <row r="1376" spans="2:36" ht="13">
      <c r="B1376" s="79"/>
      <c r="C1376" s="79"/>
      <c r="D1376" s="136"/>
      <c r="E1376" s="80"/>
      <c r="F1376" s="81"/>
      <c r="G1376" s="81"/>
      <c r="H1376" s="81"/>
      <c r="I1376" s="81"/>
      <c r="J1376" s="81"/>
      <c r="K1376" s="81"/>
      <c r="L1376" s="81"/>
      <c r="M1376" s="81"/>
      <c r="N1376" s="81"/>
      <c r="O1376" s="137"/>
      <c r="P1376" s="138"/>
      <c r="Q1376" s="138"/>
      <c r="R1376" s="138"/>
      <c r="S1376" s="138"/>
      <c r="T1376" s="141"/>
      <c r="U1376" s="141"/>
      <c r="V1376" s="139"/>
      <c r="W1376" s="139"/>
      <c r="X1376" s="139"/>
      <c r="Y1376" s="139"/>
      <c r="Z1376" s="139"/>
      <c r="AA1376" s="139"/>
      <c r="AB1376" s="139"/>
      <c r="AC1376" s="139"/>
      <c r="AD1376" s="139"/>
      <c r="AE1376" s="139"/>
      <c r="AF1376" s="139"/>
      <c r="AG1376" s="139"/>
      <c r="AH1376" s="139"/>
      <c r="AI1376" s="77"/>
      <c r="AJ1376" s="78"/>
    </row>
    <row r="1377" spans="2:36" ht="13">
      <c r="B1377" s="79"/>
      <c r="C1377" s="79"/>
      <c r="D1377" s="136"/>
      <c r="E1377" s="80"/>
      <c r="F1377" s="81"/>
      <c r="G1377" s="81"/>
      <c r="H1377" s="81"/>
      <c r="I1377" s="81"/>
      <c r="J1377" s="81"/>
      <c r="K1377" s="81"/>
      <c r="L1377" s="81"/>
      <c r="M1377" s="81"/>
      <c r="N1377" s="81"/>
      <c r="O1377" s="137"/>
      <c r="P1377" s="138"/>
      <c r="Q1377" s="138"/>
      <c r="R1377" s="138"/>
      <c r="S1377" s="138"/>
      <c r="T1377" s="141"/>
      <c r="U1377" s="141"/>
      <c r="V1377" s="139"/>
      <c r="W1377" s="139"/>
      <c r="X1377" s="139"/>
      <c r="Y1377" s="139"/>
      <c r="Z1377" s="139"/>
      <c r="AA1377" s="139"/>
      <c r="AB1377" s="139"/>
      <c r="AC1377" s="139"/>
      <c r="AD1377" s="139"/>
      <c r="AE1377" s="139"/>
      <c r="AF1377" s="139"/>
      <c r="AG1377" s="139"/>
      <c r="AH1377" s="139"/>
      <c r="AI1377" s="77"/>
      <c r="AJ1377" s="78"/>
    </row>
    <row r="1378" spans="2:36" ht="13">
      <c r="B1378" s="79"/>
      <c r="C1378" s="79"/>
      <c r="D1378" s="136"/>
      <c r="E1378" s="80"/>
      <c r="F1378" s="81"/>
      <c r="G1378" s="81"/>
      <c r="H1378" s="81"/>
      <c r="I1378" s="81"/>
      <c r="J1378" s="81"/>
      <c r="K1378" s="81"/>
      <c r="L1378" s="81"/>
      <c r="M1378" s="81"/>
      <c r="N1378" s="81"/>
      <c r="O1378" s="137"/>
      <c r="P1378" s="138"/>
      <c r="Q1378" s="138"/>
      <c r="R1378" s="138"/>
      <c r="S1378" s="138"/>
      <c r="T1378" s="141"/>
      <c r="U1378" s="141"/>
      <c r="V1378" s="139"/>
      <c r="W1378" s="139"/>
      <c r="X1378" s="139"/>
      <c r="Y1378" s="139"/>
      <c r="Z1378" s="139"/>
      <c r="AA1378" s="139"/>
      <c r="AB1378" s="139"/>
      <c r="AC1378" s="139"/>
      <c r="AD1378" s="139"/>
      <c r="AE1378" s="139"/>
      <c r="AF1378" s="139"/>
      <c r="AG1378" s="139"/>
      <c r="AH1378" s="139"/>
      <c r="AI1378" s="77"/>
      <c r="AJ1378" s="78"/>
    </row>
    <row r="1379" spans="2:36" ht="13">
      <c r="B1379" s="79"/>
      <c r="C1379" s="79"/>
      <c r="D1379" s="136"/>
      <c r="E1379" s="80"/>
      <c r="F1379" s="81"/>
      <c r="G1379" s="81"/>
      <c r="H1379" s="81"/>
      <c r="I1379" s="81"/>
      <c r="J1379" s="81"/>
      <c r="K1379" s="81"/>
      <c r="L1379" s="81"/>
      <c r="M1379" s="81"/>
      <c r="N1379" s="81"/>
      <c r="O1379" s="137"/>
      <c r="P1379" s="138"/>
      <c r="Q1379" s="138"/>
      <c r="R1379" s="138"/>
      <c r="S1379" s="138"/>
      <c r="T1379" s="141"/>
      <c r="U1379" s="141"/>
      <c r="V1379" s="139"/>
      <c r="W1379" s="139"/>
      <c r="X1379" s="139"/>
      <c r="Y1379" s="139"/>
      <c r="Z1379" s="139"/>
      <c r="AA1379" s="139"/>
      <c r="AB1379" s="139"/>
      <c r="AC1379" s="139"/>
      <c r="AD1379" s="139"/>
      <c r="AE1379" s="139"/>
      <c r="AF1379" s="139"/>
      <c r="AG1379" s="139"/>
      <c r="AH1379" s="139"/>
      <c r="AI1379" s="77"/>
      <c r="AJ1379" s="78"/>
    </row>
    <row r="1380" spans="2:36" ht="13">
      <c r="B1380" s="79"/>
      <c r="C1380" s="79"/>
      <c r="D1380" s="136"/>
      <c r="E1380" s="80"/>
      <c r="F1380" s="81"/>
      <c r="G1380" s="81"/>
      <c r="H1380" s="81"/>
      <c r="I1380" s="81"/>
      <c r="J1380" s="81"/>
      <c r="K1380" s="81"/>
      <c r="L1380" s="81"/>
      <c r="M1380" s="81"/>
      <c r="N1380" s="81"/>
      <c r="O1380" s="137"/>
      <c r="P1380" s="138"/>
      <c r="Q1380" s="138"/>
      <c r="R1380" s="138"/>
      <c r="S1380" s="138"/>
      <c r="T1380" s="141"/>
      <c r="U1380" s="141"/>
      <c r="V1380" s="139"/>
      <c r="W1380" s="139"/>
      <c r="X1380" s="139"/>
      <c r="Y1380" s="139"/>
      <c r="Z1380" s="139"/>
      <c r="AA1380" s="139"/>
      <c r="AB1380" s="139"/>
      <c r="AC1380" s="139"/>
      <c r="AD1380" s="139"/>
      <c r="AE1380" s="139"/>
      <c r="AF1380" s="139"/>
      <c r="AG1380" s="139"/>
      <c r="AH1380" s="139"/>
      <c r="AI1380" s="77"/>
      <c r="AJ1380" s="78"/>
    </row>
    <row r="1381" spans="2:36" ht="13">
      <c r="B1381" s="79"/>
      <c r="C1381" s="79"/>
      <c r="D1381" s="136"/>
      <c r="E1381" s="80"/>
      <c r="F1381" s="81"/>
      <c r="G1381" s="81"/>
      <c r="H1381" s="81"/>
      <c r="I1381" s="81"/>
      <c r="J1381" s="81"/>
      <c r="K1381" s="81"/>
      <c r="L1381" s="81"/>
      <c r="M1381" s="81"/>
      <c r="N1381" s="81"/>
      <c r="O1381" s="137"/>
      <c r="P1381" s="138"/>
      <c r="Q1381" s="138"/>
      <c r="R1381" s="138"/>
      <c r="S1381" s="138"/>
      <c r="T1381" s="141"/>
      <c r="U1381" s="141"/>
      <c r="V1381" s="139"/>
      <c r="W1381" s="139"/>
      <c r="X1381" s="139"/>
      <c r="Y1381" s="139"/>
      <c r="Z1381" s="139"/>
      <c r="AA1381" s="139"/>
      <c r="AB1381" s="139"/>
      <c r="AC1381" s="139"/>
      <c r="AD1381" s="139"/>
      <c r="AE1381" s="139"/>
      <c r="AF1381" s="139"/>
      <c r="AG1381" s="139"/>
      <c r="AH1381" s="139"/>
      <c r="AI1381" s="77"/>
      <c r="AJ1381" s="78"/>
    </row>
    <row r="1382" spans="2:36" ht="13">
      <c r="B1382" s="79"/>
      <c r="C1382" s="79"/>
      <c r="D1382" s="136"/>
      <c r="E1382" s="80"/>
      <c r="F1382" s="81"/>
      <c r="G1382" s="81"/>
      <c r="H1382" s="81"/>
      <c r="I1382" s="81"/>
      <c r="J1382" s="81"/>
      <c r="K1382" s="81"/>
      <c r="L1382" s="81"/>
      <c r="M1382" s="81"/>
      <c r="N1382" s="81"/>
      <c r="O1382" s="137"/>
      <c r="P1382" s="138"/>
      <c r="Q1382" s="138"/>
      <c r="R1382" s="138"/>
      <c r="S1382" s="138"/>
      <c r="T1382" s="141"/>
      <c r="U1382" s="141"/>
      <c r="V1382" s="139"/>
      <c r="W1382" s="139"/>
      <c r="X1382" s="139"/>
      <c r="Y1382" s="139"/>
      <c r="Z1382" s="139"/>
      <c r="AA1382" s="139"/>
      <c r="AB1382" s="139"/>
      <c r="AC1382" s="139"/>
      <c r="AD1382" s="139"/>
      <c r="AE1382" s="139"/>
      <c r="AF1382" s="139"/>
      <c r="AG1382" s="139"/>
      <c r="AH1382" s="139"/>
      <c r="AI1382" s="77"/>
      <c r="AJ1382" s="78"/>
    </row>
    <row r="1383" spans="2:36" ht="13">
      <c r="B1383" s="79"/>
      <c r="C1383" s="79"/>
      <c r="D1383" s="136"/>
      <c r="E1383" s="80"/>
      <c r="F1383" s="81"/>
      <c r="G1383" s="81"/>
      <c r="H1383" s="81"/>
      <c r="I1383" s="81"/>
      <c r="J1383" s="81"/>
      <c r="K1383" s="81"/>
      <c r="L1383" s="81"/>
      <c r="M1383" s="81"/>
      <c r="N1383" s="81"/>
      <c r="O1383" s="137"/>
      <c r="P1383" s="138"/>
      <c r="Q1383" s="138"/>
      <c r="R1383" s="138"/>
      <c r="S1383" s="138"/>
      <c r="T1383" s="141"/>
      <c r="U1383" s="141"/>
      <c r="V1383" s="139"/>
      <c r="W1383" s="139"/>
      <c r="X1383" s="139"/>
      <c r="Y1383" s="139"/>
      <c r="Z1383" s="139"/>
      <c r="AA1383" s="139"/>
      <c r="AB1383" s="139"/>
      <c r="AC1383" s="139"/>
      <c r="AD1383" s="139"/>
      <c r="AE1383" s="139"/>
      <c r="AF1383" s="139"/>
      <c r="AG1383" s="139"/>
      <c r="AH1383" s="139"/>
      <c r="AI1383" s="77"/>
      <c r="AJ1383" s="78"/>
    </row>
    <row r="1384" spans="2:36" ht="13">
      <c r="B1384" s="79"/>
      <c r="C1384" s="79"/>
      <c r="D1384" s="136"/>
      <c r="E1384" s="80"/>
      <c r="F1384" s="81"/>
      <c r="G1384" s="81"/>
      <c r="H1384" s="81"/>
      <c r="I1384" s="81"/>
      <c r="J1384" s="81"/>
      <c r="K1384" s="81"/>
      <c r="L1384" s="81"/>
      <c r="M1384" s="81"/>
      <c r="N1384" s="81"/>
      <c r="O1384" s="137"/>
      <c r="P1384" s="138"/>
      <c r="Q1384" s="138"/>
      <c r="R1384" s="138"/>
      <c r="S1384" s="138"/>
      <c r="T1384" s="141"/>
      <c r="U1384" s="141"/>
      <c r="V1384" s="139"/>
      <c r="W1384" s="139"/>
      <c r="X1384" s="139"/>
      <c r="Y1384" s="139"/>
      <c r="Z1384" s="139"/>
      <c r="AA1384" s="139"/>
      <c r="AB1384" s="139"/>
      <c r="AC1384" s="139"/>
      <c r="AD1384" s="139"/>
      <c r="AE1384" s="139"/>
      <c r="AF1384" s="139"/>
      <c r="AG1384" s="139"/>
      <c r="AH1384" s="139"/>
      <c r="AI1384" s="77"/>
      <c r="AJ1384" s="78"/>
    </row>
    <row r="1385" spans="2:36" ht="13">
      <c r="B1385" s="79"/>
      <c r="C1385" s="79"/>
      <c r="D1385" s="136"/>
      <c r="E1385" s="80"/>
      <c r="F1385" s="81"/>
      <c r="G1385" s="81"/>
      <c r="H1385" s="81"/>
      <c r="I1385" s="81"/>
      <c r="J1385" s="81"/>
      <c r="K1385" s="81"/>
      <c r="L1385" s="81"/>
      <c r="M1385" s="81"/>
      <c r="N1385" s="81"/>
      <c r="O1385" s="137"/>
      <c r="P1385" s="138"/>
      <c r="Q1385" s="138"/>
      <c r="R1385" s="138"/>
      <c r="S1385" s="138"/>
      <c r="T1385" s="141"/>
      <c r="U1385" s="141"/>
      <c r="V1385" s="139"/>
      <c r="W1385" s="139"/>
      <c r="X1385" s="139"/>
      <c r="Y1385" s="139"/>
      <c r="Z1385" s="139"/>
      <c r="AA1385" s="139"/>
      <c r="AB1385" s="139"/>
      <c r="AC1385" s="139"/>
      <c r="AD1385" s="139"/>
      <c r="AE1385" s="139"/>
      <c r="AF1385" s="139"/>
      <c r="AG1385" s="139"/>
      <c r="AH1385" s="139"/>
      <c r="AI1385" s="77"/>
      <c r="AJ1385" s="78"/>
    </row>
    <row r="1386" spans="2:36" ht="13">
      <c r="B1386" s="79"/>
      <c r="C1386" s="79"/>
      <c r="D1386" s="136"/>
      <c r="E1386" s="80"/>
      <c r="F1386" s="81"/>
      <c r="G1386" s="81"/>
      <c r="H1386" s="81"/>
      <c r="I1386" s="81"/>
      <c r="J1386" s="81"/>
      <c r="K1386" s="81"/>
      <c r="L1386" s="81"/>
      <c r="M1386" s="81"/>
      <c r="N1386" s="81"/>
      <c r="O1386" s="137"/>
      <c r="P1386" s="138"/>
      <c r="Q1386" s="138"/>
      <c r="R1386" s="138"/>
      <c r="S1386" s="138"/>
      <c r="T1386" s="141"/>
      <c r="U1386" s="141"/>
      <c r="V1386" s="139"/>
      <c r="W1386" s="139"/>
      <c r="X1386" s="139"/>
      <c r="Y1386" s="139"/>
      <c r="Z1386" s="139"/>
      <c r="AA1386" s="139"/>
      <c r="AB1386" s="139"/>
      <c r="AC1386" s="139"/>
      <c r="AD1386" s="139"/>
      <c r="AE1386" s="139"/>
      <c r="AF1386" s="139"/>
      <c r="AG1386" s="139"/>
      <c r="AH1386" s="139"/>
      <c r="AI1386" s="77"/>
      <c r="AJ1386" s="78"/>
    </row>
    <row r="1387" spans="2:36" ht="13">
      <c r="B1387" s="79"/>
      <c r="C1387" s="79"/>
      <c r="D1387" s="136"/>
      <c r="E1387" s="80"/>
      <c r="F1387" s="81"/>
      <c r="G1387" s="81"/>
      <c r="H1387" s="81"/>
      <c r="I1387" s="81"/>
      <c r="J1387" s="81"/>
      <c r="K1387" s="81"/>
      <c r="L1387" s="81"/>
      <c r="M1387" s="81"/>
      <c r="N1387" s="81"/>
      <c r="O1387" s="137"/>
      <c r="P1387" s="138"/>
      <c r="Q1387" s="138"/>
      <c r="R1387" s="138"/>
      <c r="S1387" s="138"/>
      <c r="T1387" s="141"/>
      <c r="U1387" s="141"/>
      <c r="V1387" s="139"/>
      <c r="W1387" s="139"/>
      <c r="X1387" s="139"/>
      <c r="Y1387" s="139"/>
      <c r="Z1387" s="139"/>
      <c r="AA1387" s="139"/>
      <c r="AB1387" s="139"/>
      <c r="AC1387" s="139"/>
      <c r="AD1387" s="139"/>
      <c r="AE1387" s="139"/>
      <c r="AF1387" s="139"/>
      <c r="AG1387" s="139"/>
      <c r="AH1387" s="139"/>
      <c r="AI1387" s="77"/>
      <c r="AJ1387" s="78"/>
    </row>
    <row r="1388" spans="2:36" ht="13">
      <c r="B1388" s="79"/>
      <c r="C1388" s="79"/>
      <c r="D1388" s="136"/>
      <c r="E1388" s="80"/>
      <c r="F1388" s="81"/>
      <c r="G1388" s="81"/>
      <c r="H1388" s="81"/>
      <c r="I1388" s="81"/>
      <c r="J1388" s="81"/>
      <c r="K1388" s="81"/>
      <c r="L1388" s="81"/>
      <c r="M1388" s="81"/>
      <c r="N1388" s="81"/>
      <c r="O1388" s="137"/>
      <c r="P1388" s="138"/>
      <c r="Q1388" s="138"/>
      <c r="R1388" s="138"/>
      <c r="S1388" s="138"/>
      <c r="T1388" s="141"/>
      <c r="U1388" s="141"/>
      <c r="V1388" s="139"/>
      <c r="W1388" s="139"/>
      <c r="X1388" s="139"/>
      <c r="Y1388" s="139"/>
      <c r="Z1388" s="139"/>
      <c r="AA1388" s="139"/>
      <c r="AB1388" s="139"/>
      <c r="AC1388" s="139"/>
      <c r="AD1388" s="139"/>
      <c r="AE1388" s="139"/>
      <c r="AF1388" s="139"/>
      <c r="AG1388" s="139"/>
      <c r="AH1388" s="139"/>
      <c r="AI1388" s="77"/>
      <c r="AJ1388" s="78"/>
    </row>
    <row r="1389" spans="2:36" ht="13">
      <c r="B1389" s="79"/>
      <c r="C1389" s="79"/>
      <c r="D1389" s="136"/>
      <c r="E1389" s="80"/>
      <c r="F1389" s="81"/>
      <c r="G1389" s="81"/>
      <c r="H1389" s="81"/>
      <c r="I1389" s="81"/>
      <c r="J1389" s="81"/>
      <c r="K1389" s="81"/>
      <c r="L1389" s="81"/>
      <c r="M1389" s="81"/>
      <c r="N1389" s="81"/>
      <c r="O1389" s="137"/>
      <c r="P1389" s="138"/>
      <c r="Q1389" s="138"/>
      <c r="R1389" s="138"/>
      <c r="S1389" s="138"/>
      <c r="T1389" s="141"/>
      <c r="U1389" s="141"/>
      <c r="V1389" s="139"/>
      <c r="W1389" s="139"/>
      <c r="X1389" s="139"/>
      <c r="Y1389" s="139"/>
      <c r="Z1389" s="139"/>
      <c r="AA1389" s="139"/>
      <c r="AB1389" s="139"/>
      <c r="AC1389" s="139"/>
      <c r="AD1389" s="139"/>
      <c r="AE1389" s="139"/>
      <c r="AF1389" s="139"/>
      <c r="AG1389" s="139"/>
      <c r="AH1389" s="139"/>
      <c r="AI1389" s="77"/>
      <c r="AJ1389" s="78"/>
    </row>
    <row r="1390" spans="2:36" ht="13">
      <c r="B1390" s="79"/>
      <c r="C1390" s="79"/>
      <c r="D1390" s="136"/>
      <c r="E1390" s="80"/>
      <c r="F1390" s="81"/>
      <c r="G1390" s="81"/>
      <c r="H1390" s="81"/>
      <c r="I1390" s="81"/>
      <c r="J1390" s="81"/>
      <c r="K1390" s="81"/>
      <c r="L1390" s="81"/>
      <c r="M1390" s="81"/>
      <c r="N1390" s="81"/>
      <c r="O1390" s="137"/>
      <c r="P1390" s="138"/>
      <c r="Q1390" s="138"/>
      <c r="R1390" s="138"/>
      <c r="S1390" s="138"/>
      <c r="T1390" s="141"/>
      <c r="U1390" s="141"/>
      <c r="V1390" s="139"/>
      <c r="W1390" s="139"/>
      <c r="X1390" s="139"/>
      <c r="Y1390" s="139"/>
      <c r="Z1390" s="139"/>
      <c r="AA1390" s="139"/>
      <c r="AB1390" s="139"/>
      <c r="AC1390" s="139"/>
      <c r="AD1390" s="139"/>
      <c r="AE1390" s="139"/>
      <c r="AF1390" s="139"/>
      <c r="AG1390" s="139"/>
      <c r="AH1390" s="139"/>
      <c r="AI1390" s="77"/>
      <c r="AJ1390" s="78"/>
    </row>
    <row r="1391" spans="2:36" ht="13">
      <c r="B1391" s="79"/>
      <c r="C1391" s="79"/>
      <c r="D1391" s="136"/>
      <c r="E1391" s="80"/>
      <c r="F1391" s="81"/>
      <c r="G1391" s="81"/>
      <c r="H1391" s="81"/>
      <c r="I1391" s="81"/>
      <c r="J1391" s="81"/>
      <c r="K1391" s="81"/>
      <c r="L1391" s="81"/>
      <c r="M1391" s="81"/>
      <c r="N1391" s="81"/>
      <c r="O1391" s="137"/>
      <c r="P1391" s="138"/>
      <c r="Q1391" s="138"/>
      <c r="R1391" s="138"/>
      <c r="S1391" s="138"/>
      <c r="T1391" s="141"/>
      <c r="U1391" s="141"/>
      <c r="V1391" s="139"/>
      <c r="W1391" s="139"/>
      <c r="X1391" s="139"/>
      <c r="Y1391" s="139"/>
      <c r="Z1391" s="139"/>
      <c r="AA1391" s="139"/>
      <c r="AB1391" s="139"/>
      <c r="AC1391" s="139"/>
      <c r="AD1391" s="139"/>
      <c r="AE1391" s="139"/>
      <c r="AF1391" s="139"/>
      <c r="AG1391" s="139"/>
      <c r="AH1391" s="139"/>
      <c r="AI1391" s="77"/>
      <c r="AJ1391" s="78"/>
    </row>
    <row r="1392" spans="2:36" ht="13">
      <c r="B1392" s="79"/>
      <c r="C1392" s="79"/>
      <c r="D1392" s="136"/>
      <c r="E1392" s="80"/>
      <c r="F1392" s="81"/>
      <c r="G1392" s="81"/>
      <c r="H1392" s="81"/>
      <c r="I1392" s="81"/>
      <c r="J1392" s="81"/>
      <c r="K1392" s="81"/>
      <c r="L1392" s="81"/>
      <c r="M1392" s="81"/>
      <c r="N1392" s="81"/>
      <c r="O1392" s="137"/>
      <c r="P1392" s="138"/>
      <c r="Q1392" s="138"/>
      <c r="R1392" s="138"/>
      <c r="S1392" s="138"/>
      <c r="T1392" s="141"/>
      <c r="U1392" s="141"/>
      <c r="V1392" s="139"/>
      <c r="W1392" s="139"/>
      <c r="X1392" s="139"/>
      <c r="Y1392" s="139"/>
      <c r="Z1392" s="139"/>
      <c r="AA1392" s="139"/>
      <c r="AB1392" s="139"/>
      <c r="AC1392" s="139"/>
      <c r="AD1392" s="139"/>
      <c r="AE1392" s="139"/>
      <c r="AF1392" s="139"/>
      <c r="AG1392" s="139"/>
      <c r="AH1392" s="139"/>
      <c r="AI1392" s="77"/>
      <c r="AJ1392" s="78"/>
    </row>
    <row r="1393" spans="2:36" ht="13">
      <c r="B1393" s="79"/>
      <c r="C1393" s="79"/>
      <c r="D1393" s="136"/>
      <c r="E1393" s="80"/>
      <c r="F1393" s="81"/>
      <c r="G1393" s="81"/>
      <c r="H1393" s="81"/>
      <c r="I1393" s="81"/>
      <c r="J1393" s="81"/>
      <c r="K1393" s="81"/>
      <c r="L1393" s="81"/>
      <c r="M1393" s="81"/>
      <c r="N1393" s="81"/>
      <c r="O1393" s="137"/>
      <c r="P1393" s="138"/>
      <c r="Q1393" s="138"/>
      <c r="R1393" s="138"/>
      <c r="S1393" s="138"/>
      <c r="T1393" s="141"/>
      <c r="U1393" s="141"/>
      <c r="V1393" s="139"/>
      <c r="W1393" s="139"/>
      <c r="X1393" s="139"/>
      <c r="Y1393" s="139"/>
      <c r="Z1393" s="139"/>
      <c r="AA1393" s="139"/>
      <c r="AB1393" s="139"/>
      <c r="AC1393" s="139"/>
      <c r="AD1393" s="139"/>
      <c r="AE1393" s="139"/>
      <c r="AF1393" s="139"/>
      <c r="AG1393" s="139"/>
      <c r="AH1393" s="139"/>
      <c r="AI1393" s="77"/>
      <c r="AJ1393" s="78"/>
    </row>
    <row r="1394" spans="2:36" ht="13">
      <c r="B1394" s="79"/>
      <c r="C1394" s="79"/>
      <c r="D1394" s="136"/>
      <c r="E1394" s="80"/>
      <c r="F1394" s="81"/>
      <c r="G1394" s="81"/>
      <c r="H1394" s="81"/>
      <c r="I1394" s="81"/>
      <c r="J1394" s="81"/>
      <c r="K1394" s="81"/>
      <c r="L1394" s="81"/>
      <c r="M1394" s="81"/>
      <c r="N1394" s="81"/>
      <c r="O1394" s="137"/>
      <c r="P1394" s="138"/>
      <c r="Q1394" s="138"/>
      <c r="R1394" s="138"/>
      <c r="S1394" s="138"/>
      <c r="T1394" s="141"/>
      <c r="U1394" s="141"/>
      <c r="V1394" s="139"/>
      <c r="W1394" s="139"/>
      <c r="X1394" s="139"/>
      <c r="Y1394" s="139"/>
      <c r="Z1394" s="139"/>
      <c r="AA1394" s="139"/>
      <c r="AB1394" s="139"/>
      <c r="AC1394" s="139"/>
      <c r="AD1394" s="139"/>
      <c r="AE1394" s="139"/>
      <c r="AF1394" s="139"/>
      <c r="AG1394" s="139"/>
      <c r="AH1394" s="139"/>
      <c r="AI1394" s="77"/>
      <c r="AJ1394" s="78"/>
    </row>
    <row r="1395" spans="2:36" ht="13">
      <c r="B1395" s="79"/>
      <c r="C1395" s="79"/>
      <c r="D1395" s="136"/>
      <c r="E1395" s="80"/>
      <c r="F1395" s="81"/>
      <c r="G1395" s="81"/>
      <c r="H1395" s="81"/>
      <c r="I1395" s="81"/>
      <c r="J1395" s="81"/>
      <c r="K1395" s="81"/>
      <c r="L1395" s="81"/>
      <c r="M1395" s="81"/>
      <c r="N1395" s="81"/>
      <c r="O1395" s="137"/>
      <c r="P1395" s="138"/>
      <c r="Q1395" s="138"/>
      <c r="R1395" s="138"/>
      <c r="S1395" s="138"/>
      <c r="T1395" s="141"/>
      <c r="U1395" s="141"/>
      <c r="V1395" s="139"/>
      <c r="W1395" s="139"/>
      <c r="X1395" s="139"/>
      <c r="Y1395" s="139"/>
      <c r="Z1395" s="139"/>
      <c r="AA1395" s="139"/>
      <c r="AB1395" s="139"/>
      <c r="AC1395" s="139"/>
      <c r="AD1395" s="139"/>
      <c r="AE1395" s="139"/>
      <c r="AF1395" s="139"/>
      <c r="AG1395" s="139"/>
      <c r="AH1395" s="139"/>
      <c r="AI1395" s="77"/>
      <c r="AJ1395" s="78"/>
    </row>
    <row r="1396" spans="2:36" ht="13">
      <c r="B1396" s="79"/>
      <c r="C1396" s="79"/>
      <c r="D1396" s="136"/>
      <c r="E1396" s="80"/>
      <c r="F1396" s="81"/>
      <c r="G1396" s="81"/>
      <c r="H1396" s="81"/>
      <c r="I1396" s="81"/>
      <c r="J1396" s="81"/>
      <c r="K1396" s="81"/>
      <c r="L1396" s="81"/>
      <c r="M1396" s="81"/>
      <c r="N1396" s="81"/>
      <c r="O1396" s="137"/>
      <c r="P1396" s="138"/>
      <c r="Q1396" s="138"/>
      <c r="R1396" s="138"/>
      <c r="S1396" s="138"/>
      <c r="T1396" s="141"/>
      <c r="U1396" s="141"/>
      <c r="V1396" s="139"/>
      <c r="W1396" s="139"/>
      <c r="X1396" s="139"/>
      <c r="Y1396" s="139"/>
      <c r="Z1396" s="139"/>
      <c r="AA1396" s="139"/>
      <c r="AB1396" s="139"/>
      <c r="AC1396" s="139"/>
      <c r="AD1396" s="139"/>
      <c r="AE1396" s="139"/>
      <c r="AF1396" s="139"/>
      <c r="AG1396" s="139"/>
      <c r="AH1396" s="139"/>
      <c r="AI1396" s="77"/>
      <c r="AJ1396" s="78"/>
    </row>
    <row r="1397" spans="2:36" ht="13">
      <c r="B1397" s="79"/>
      <c r="C1397" s="79"/>
      <c r="D1397" s="136"/>
      <c r="E1397" s="80"/>
      <c r="F1397" s="81"/>
      <c r="G1397" s="81"/>
      <c r="H1397" s="81"/>
      <c r="I1397" s="81"/>
      <c r="J1397" s="81"/>
      <c r="K1397" s="81"/>
      <c r="L1397" s="81"/>
      <c r="M1397" s="81"/>
      <c r="N1397" s="81"/>
      <c r="O1397" s="137"/>
      <c r="P1397" s="138"/>
      <c r="Q1397" s="138"/>
      <c r="R1397" s="138"/>
      <c r="S1397" s="138"/>
      <c r="T1397" s="141"/>
      <c r="U1397" s="141"/>
      <c r="V1397" s="139"/>
      <c r="W1397" s="139"/>
      <c r="X1397" s="139"/>
      <c r="Y1397" s="139"/>
      <c r="Z1397" s="139"/>
      <c r="AA1397" s="139"/>
      <c r="AB1397" s="139"/>
      <c r="AC1397" s="139"/>
      <c r="AD1397" s="139"/>
      <c r="AE1397" s="139"/>
      <c r="AF1397" s="139"/>
      <c r="AG1397" s="139"/>
      <c r="AH1397" s="139"/>
      <c r="AI1397" s="77"/>
      <c r="AJ1397" s="78"/>
    </row>
    <row r="1398" spans="2:36" ht="13">
      <c r="B1398" s="79"/>
      <c r="C1398" s="79"/>
      <c r="D1398" s="136"/>
      <c r="E1398" s="80"/>
      <c r="F1398" s="81"/>
      <c r="G1398" s="81"/>
      <c r="H1398" s="81"/>
      <c r="I1398" s="81"/>
      <c r="J1398" s="81"/>
      <c r="K1398" s="81"/>
      <c r="L1398" s="81"/>
      <c r="M1398" s="81"/>
      <c r="N1398" s="81"/>
      <c r="O1398" s="137"/>
      <c r="P1398" s="138"/>
      <c r="Q1398" s="138"/>
      <c r="R1398" s="138"/>
      <c r="S1398" s="138"/>
      <c r="T1398" s="141"/>
      <c r="U1398" s="141"/>
      <c r="V1398" s="139"/>
      <c r="W1398" s="139"/>
      <c r="X1398" s="139"/>
      <c r="Y1398" s="139"/>
      <c r="Z1398" s="139"/>
      <c r="AA1398" s="139"/>
      <c r="AB1398" s="139"/>
      <c r="AC1398" s="139"/>
      <c r="AD1398" s="139"/>
      <c r="AE1398" s="139"/>
      <c r="AF1398" s="139"/>
      <c r="AG1398" s="139"/>
      <c r="AH1398" s="139"/>
      <c r="AI1398" s="77"/>
      <c r="AJ1398" s="78"/>
    </row>
    <row r="1399" spans="2:36" ht="13">
      <c r="B1399" s="79"/>
      <c r="C1399" s="79"/>
      <c r="D1399" s="136"/>
      <c r="E1399" s="80"/>
      <c r="F1399" s="81"/>
      <c r="G1399" s="81"/>
      <c r="H1399" s="81"/>
      <c r="I1399" s="81"/>
      <c r="J1399" s="81"/>
      <c r="K1399" s="81"/>
      <c r="L1399" s="81"/>
      <c r="M1399" s="81"/>
      <c r="N1399" s="81"/>
      <c r="O1399" s="137"/>
      <c r="P1399" s="138"/>
      <c r="Q1399" s="138"/>
      <c r="R1399" s="138"/>
      <c r="S1399" s="138"/>
      <c r="T1399" s="141"/>
      <c r="U1399" s="141"/>
      <c r="V1399" s="139"/>
      <c r="W1399" s="139"/>
      <c r="X1399" s="139"/>
      <c r="Y1399" s="139"/>
      <c r="Z1399" s="139"/>
      <c r="AA1399" s="139"/>
      <c r="AB1399" s="139"/>
      <c r="AC1399" s="139"/>
      <c r="AD1399" s="139"/>
      <c r="AE1399" s="139"/>
      <c r="AF1399" s="139"/>
      <c r="AG1399" s="139"/>
      <c r="AH1399" s="139"/>
      <c r="AI1399" s="77"/>
      <c r="AJ1399" s="78"/>
    </row>
    <row r="1400" spans="2:36" ht="13">
      <c r="B1400" s="79"/>
      <c r="C1400" s="79"/>
      <c r="D1400" s="136"/>
      <c r="E1400" s="80"/>
      <c r="F1400" s="81"/>
      <c r="G1400" s="81"/>
      <c r="H1400" s="81"/>
      <c r="I1400" s="81"/>
      <c r="J1400" s="81"/>
      <c r="K1400" s="81"/>
      <c r="L1400" s="81"/>
      <c r="M1400" s="81"/>
      <c r="N1400" s="81"/>
      <c r="O1400" s="137"/>
      <c r="P1400" s="138"/>
      <c r="Q1400" s="138"/>
      <c r="R1400" s="138"/>
      <c r="S1400" s="138"/>
      <c r="T1400" s="141"/>
      <c r="U1400" s="141"/>
      <c r="V1400" s="139"/>
      <c r="W1400" s="139"/>
      <c r="X1400" s="139"/>
      <c r="Y1400" s="139"/>
      <c r="Z1400" s="139"/>
      <c r="AA1400" s="139"/>
      <c r="AB1400" s="139"/>
      <c r="AC1400" s="139"/>
      <c r="AD1400" s="139"/>
      <c r="AE1400" s="139"/>
      <c r="AF1400" s="139"/>
      <c r="AG1400" s="139"/>
      <c r="AH1400" s="139"/>
      <c r="AI1400" s="77"/>
      <c r="AJ1400" s="78"/>
    </row>
    <row r="1401" spans="2:36" ht="13">
      <c r="B1401" s="79"/>
      <c r="C1401" s="79"/>
      <c r="D1401" s="136"/>
      <c r="E1401" s="80"/>
      <c r="F1401" s="81"/>
      <c r="G1401" s="81"/>
      <c r="H1401" s="81"/>
      <c r="I1401" s="81"/>
      <c r="J1401" s="81"/>
      <c r="K1401" s="81"/>
      <c r="L1401" s="81"/>
      <c r="M1401" s="81"/>
      <c r="N1401" s="81"/>
      <c r="O1401" s="137"/>
      <c r="P1401" s="138"/>
      <c r="Q1401" s="138"/>
      <c r="R1401" s="138"/>
      <c r="S1401" s="138"/>
      <c r="T1401" s="141"/>
      <c r="U1401" s="141"/>
      <c r="V1401" s="139"/>
      <c r="W1401" s="139"/>
      <c r="X1401" s="139"/>
      <c r="Y1401" s="139"/>
      <c r="Z1401" s="139"/>
      <c r="AA1401" s="139"/>
      <c r="AB1401" s="139"/>
      <c r="AC1401" s="139"/>
      <c r="AD1401" s="139"/>
      <c r="AE1401" s="139"/>
      <c r="AF1401" s="139"/>
      <c r="AG1401" s="139"/>
      <c r="AH1401" s="139"/>
      <c r="AI1401" s="77"/>
      <c r="AJ1401" s="78"/>
    </row>
    <row r="1402" spans="2:36" ht="13">
      <c r="B1402" s="79"/>
      <c r="C1402" s="79"/>
      <c r="D1402" s="136"/>
      <c r="E1402" s="80"/>
      <c r="F1402" s="81"/>
      <c r="G1402" s="81"/>
      <c r="H1402" s="81"/>
      <c r="I1402" s="81"/>
      <c r="J1402" s="81"/>
      <c r="K1402" s="81"/>
      <c r="L1402" s="81"/>
      <c r="M1402" s="81"/>
      <c r="N1402" s="81"/>
      <c r="O1402" s="137"/>
      <c r="P1402" s="138"/>
      <c r="Q1402" s="138"/>
      <c r="R1402" s="138"/>
      <c r="S1402" s="138"/>
      <c r="T1402" s="141"/>
      <c r="U1402" s="141"/>
      <c r="V1402" s="139"/>
      <c r="W1402" s="139"/>
      <c r="X1402" s="139"/>
      <c r="Y1402" s="139"/>
      <c r="Z1402" s="139"/>
      <c r="AA1402" s="139"/>
      <c r="AB1402" s="139"/>
      <c r="AC1402" s="139"/>
      <c r="AD1402" s="139"/>
      <c r="AE1402" s="139"/>
      <c r="AF1402" s="139"/>
      <c r="AG1402" s="139"/>
      <c r="AH1402" s="139"/>
      <c r="AI1402" s="77"/>
      <c r="AJ1402" s="78"/>
    </row>
    <row r="1403" spans="2:36" ht="13">
      <c r="B1403" s="79"/>
      <c r="C1403" s="79"/>
      <c r="D1403" s="136"/>
      <c r="E1403" s="80"/>
      <c r="F1403" s="81"/>
      <c r="G1403" s="81"/>
      <c r="H1403" s="81"/>
      <c r="I1403" s="81"/>
      <c r="J1403" s="81"/>
      <c r="K1403" s="81"/>
      <c r="L1403" s="81"/>
      <c r="M1403" s="81"/>
      <c r="N1403" s="81"/>
      <c r="O1403" s="137"/>
      <c r="P1403" s="138"/>
      <c r="Q1403" s="138"/>
      <c r="R1403" s="138"/>
      <c r="S1403" s="138"/>
      <c r="T1403" s="141"/>
      <c r="U1403" s="141"/>
      <c r="V1403" s="139"/>
      <c r="W1403" s="139"/>
      <c r="X1403" s="139"/>
      <c r="Y1403" s="139"/>
      <c r="Z1403" s="139"/>
      <c r="AA1403" s="139"/>
      <c r="AB1403" s="139"/>
      <c r="AC1403" s="139"/>
      <c r="AD1403" s="139"/>
      <c r="AE1403" s="139"/>
      <c r="AF1403" s="139"/>
      <c r="AG1403" s="139"/>
      <c r="AH1403" s="139"/>
      <c r="AI1403" s="77"/>
      <c r="AJ1403" s="78"/>
    </row>
    <row r="1404" spans="2:36" ht="13">
      <c r="B1404" s="79"/>
      <c r="C1404" s="79"/>
      <c r="D1404" s="136"/>
      <c r="E1404" s="80"/>
      <c r="F1404" s="81"/>
      <c r="G1404" s="81"/>
      <c r="H1404" s="81"/>
      <c r="I1404" s="81"/>
      <c r="J1404" s="81"/>
      <c r="K1404" s="81"/>
      <c r="L1404" s="81"/>
      <c r="M1404" s="81"/>
      <c r="N1404" s="81"/>
      <c r="O1404" s="137"/>
      <c r="P1404" s="138"/>
      <c r="Q1404" s="138"/>
      <c r="R1404" s="138"/>
      <c r="S1404" s="138"/>
      <c r="T1404" s="141"/>
      <c r="U1404" s="141"/>
      <c r="V1404" s="139"/>
      <c r="W1404" s="139"/>
      <c r="X1404" s="139"/>
      <c r="Y1404" s="139"/>
      <c r="Z1404" s="139"/>
      <c r="AA1404" s="139"/>
      <c r="AB1404" s="139"/>
      <c r="AC1404" s="139"/>
      <c r="AD1404" s="139"/>
      <c r="AE1404" s="139"/>
      <c r="AF1404" s="139"/>
      <c r="AG1404" s="139"/>
      <c r="AH1404" s="139"/>
      <c r="AI1404" s="77"/>
      <c r="AJ1404" s="78"/>
    </row>
    <row r="1405" spans="2:36" ht="13">
      <c r="B1405" s="79"/>
      <c r="C1405" s="79"/>
      <c r="D1405" s="136"/>
      <c r="E1405" s="80"/>
      <c r="F1405" s="81"/>
      <c r="G1405" s="81"/>
      <c r="H1405" s="81"/>
      <c r="I1405" s="81"/>
      <c r="J1405" s="81"/>
      <c r="K1405" s="81"/>
      <c r="L1405" s="81"/>
      <c r="M1405" s="81"/>
      <c r="N1405" s="81"/>
      <c r="O1405" s="137"/>
      <c r="P1405" s="138"/>
      <c r="Q1405" s="138"/>
      <c r="R1405" s="138"/>
      <c r="S1405" s="138"/>
      <c r="T1405" s="141"/>
      <c r="U1405" s="141"/>
      <c r="V1405" s="139"/>
      <c r="W1405" s="139"/>
      <c r="X1405" s="139"/>
      <c r="Y1405" s="139"/>
      <c r="Z1405" s="139"/>
      <c r="AA1405" s="139"/>
      <c r="AB1405" s="139"/>
      <c r="AC1405" s="139"/>
      <c r="AD1405" s="139"/>
      <c r="AE1405" s="139"/>
      <c r="AF1405" s="139"/>
      <c r="AG1405" s="139"/>
      <c r="AH1405" s="139"/>
      <c r="AI1405" s="77"/>
      <c r="AJ1405" s="78"/>
    </row>
    <row r="1406" spans="2:36" ht="13">
      <c r="B1406" s="79"/>
      <c r="C1406" s="79"/>
      <c r="D1406" s="136"/>
      <c r="E1406" s="80"/>
      <c r="F1406" s="81"/>
      <c r="G1406" s="81"/>
      <c r="H1406" s="81"/>
      <c r="I1406" s="81"/>
      <c r="J1406" s="81"/>
      <c r="K1406" s="81"/>
      <c r="L1406" s="81"/>
      <c r="M1406" s="81"/>
      <c r="N1406" s="81"/>
      <c r="O1406" s="137"/>
      <c r="P1406" s="138"/>
      <c r="Q1406" s="138"/>
      <c r="R1406" s="138"/>
      <c r="S1406" s="138"/>
      <c r="T1406" s="141"/>
      <c r="U1406" s="141"/>
      <c r="V1406" s="139"/>
      <c r="W1406" s="139"/>
      <c r="X1406" s="139"/>
      <c r="Y1406" s="139"/>
      <c r="Z1406" s="139"/>
      <c r="AA1406" s="139"/>
      <c r="AB1406" s="139"/>
      <c r="AC1406" s="139"/>
      <c r="AD1406" s="139"/>
      <c r="AE1406" s="139"/>
      <c r="AF1406" s="139"/>
      <c r="AG1406" s="139"/>
      <c r="AH1406" s="139"/>
      <c r="AI1406" s="77"/>
      <c r="AJ1406" s="78"/>
    </row>
    <row r="1407" spans="2:36" ht="13">
      <c r="B1407" s="79"/>
      <c r="C1407" s="79"/>
      <c r="D1407" s="136"/>
      <c r="E1407" s="80"/>
      <c r="F1407" s="81"/>
      <c r="G1407" s="81"/>
      <c r="H1407" s="81"/>
      <c r="I1407" s="81"/>
      <c r="J1407" s="81"/>
      <c r="K1407" s="81"/>
      <c r="L1407" s="81"/>
      <c r="M1407" s="81"/>
      <c r="N1407" s="81"/>
      <c r="O1407" s="137"/>
      <c r="P1407" s="138"/>
      <c r="Q1407" s="138"/>
      <c r="R1407" s="138"/>
      <c r="S1407" s="138"/>
      <c r="T1407" s="141"/>
      <c r="U1407" s="141"/>
      <c r="V1407" s="139"/>
      <c r="W1407" s="139"/>
      <c r="X1407" s="139"/>
      <c r="Y1407" s="139"/>
      <c r="Z1407" s="139"/>
      <c r="AA1407" s="139"/>
      <c r="AB1407" s="139"/>
      <c r="AC1407" s="139"/>
      <c r="AD1407" s="139"/>
      <c r="AE1407" s="139"/>
      <c r="AF1407" s="139"/>
      <c r="AG1407" s="139"/>
      <c r="AH1407" s="139"/>
      <c r="AI1407" s="77"/>
      <c r="AJ1407" s="78"/>
    </row>
    <row r="1408" spans="2:36" ht="13">
      <c r="B1408" s="79"/>
      <c r="C1408" s="79"/>
      <c r="D1408" s="136"/>
      <c r="E1408" s="80"/>
      <c r="F1408" s="81"/>
      <c r="G1408" s="81"/>
      <c r="H1408" s="81"/>
      <c r="I1408" s="81"/>
      <c r="J1408" s="81"/>
      <c r="K1408" s="81"/>
      <c r="L1408" s="81"/>
      <c r="M1408" s="81"/>
      <c r="N1408" s="81"/>
      <c r="O1408" s="137"/>
      <c r="P1408" s="138"/>
      <c r="Q1408" s="138"/>
      <c r="R1408" s="138"/>
      <c r="S1408" s="138"/>
      <c r="T1408" s="141"/>
      <c r="U1408" s="141"/>
      <c r="V1408" s="139"/>
      <c r="W1408" s="139"/>
      <c r="X1408" s="139"/>
      <c r="Y1408" s="139"/>
      <c r="Z1408" s="139"/>
      <c r="AA1408" s="139"/>
      <c r="AB1408" s="139"/>
      <c r="AC1408" s="139"/>
      <c r="AD1408" s="139"/>
      <c r="AE1408" s="139"/>
      <c r="AF1408" s="139"/>
      <c r="AG1408" s="139"/>
      <c r="AH1408" s="139"/>
      <c r="AI1408" s="77"/>
      <c r="AJ1408" s="78"/>
    </row>
    <row r="1409" spans="2:36" ht="13">
      <c r="B1409" s="79"/>
      <c r="C1409" s="79"/>
      <c r="D1409" s="136"/>
      <c r="E1409" s="80"/>
      <c r="F1409" s="81"/>
      <c r="G1409" s="81"/>
      <c r="H1409" s="81"/>
      <c r="I1409" s="81"/>
      <c r="J1409" s="81"/>
      <c r="K1409" s="81"/>
      <c r="L1409" s="81"/>
      <c r="M1409" s="81"/>
      <c r="N1409" s="81"/>
      <c r="O1409" s="137"/>
      <c r="P1409" s="138"/>
      <c r="Q1409" s="138"/>
      <c r="R1409" s="138"/>
      <c r="S1409" s="138"/>
      <c r="T1409" s="141"/>
      <c r="U1409" s="141"/>
      <c r="V1409" s="139"/>
      <c r="W1409" s="139"/>
      <c r="X1409" s="139"/>
      <c r="Y1409" s="139"/>
      <c r="Z1409" s="139"/>
      <c r="AA1409" s="139"/>
      <c r="AB1409" s="139"/>
      <c r="AC1409" s="139"/>
      <c r="AD1409" s="139"/>
      <c r="AE1409" s="139"/>
      <c r="AF1409" s="139"/>
      <c r="AG1409" s="139"/>
      <c r="AH1409" s="139"/>
      <c r="AI1409" s="77"/>
      <c r="AJ1409" s="78"/>
    </row>
    <row r="1410" spans="2:36" ht="13">
      <c r="B1410" s="79"/>
      <c r="C1410" s="79"/>
      <c r="D1410" s="136"/>
      <c r="E1410" s="80"/>
      <c r="F1410" s="81"/>
      <c r="G1410" s="81"/>
      <c r="H1410" s="81"/>
      <c r="I1410" s="81"/>
      <c r="J1410" s="81"/>
      <c r="K1410" s="81"/>
      <c r="L1410" s="81"/>
      <c r="M1410" s="81"/>
      <c r="N1410" s="81"/>
      <c r="O1410" s="137"/>
      <c r="P1410" s="138"/>
      <c r="Q1410" s="138"/>
      <c r="R1410" s="138"/>
      <c r="S1410" s="138"/>
      <c r="T1410" s="141"/>
      <c r="U1410" s="141"/>
      <c r="V1410" s="139"/>
      <c r="W1410" s="139"/>
      <c r="X1410" s="139"/>
      <c r="Y1410" s="139"/>
      <c r="Z1410" s="139"/>
      <c r="AA1410" s="139"/>
      <c r="AB1410" s="139"/>
      <c r="AC1410" s="139"/>
      <c r="AD1410" s="139"/>
      <c r="AE1410" s="139"/>
      <c r="AF1410" s="139"/>
      <c r="AG1410" s="139"/>
      <c r="AH1410" s="139"/>
      <c r="AI1410" s="77"/>
      <c r="AJ1410" s="78"/>
    </row>
    <row r="1411" spans="2:36" ht="13">
      <c r="B1411" s="79"/>
      <c r="C1411" s="79"/>
      <c r="D1411" s="136"/>
      <c r="E1411" s="80"/>
      <c r="F1411" s="81"/>
      <c r="G1411" s="81"/>
      <c r="H1411" s="81"/>
      <c r="I1411" s="81"/>
      <c r="J1411" s="81"/>
      <c r="K1411" s="81"/>
      <c r="L1411" s="81"/>
      <c r="M1411" s="81"/>
      <c r="N1411" s="81"/>
      <c r="O1411" s="137"/>
      <c r="P1411" s="138"/>
      <c r="Q1411" s="138"/>
      <c r="R1411" s="138"/>
      <c r="S1411" s="138"/>
      <c r="T1411" s="141"/>
      <c r="U1411" s="141"/>
      <c r="V1411" s="139"/>
      <c r="W1411" s="139"/>
      <c r="X1411" s="139"/>
      <c r="Y1411" s="139"/>
      <c r="Z1411" s="139"/>
      <c r="AA1411" s="139"/>
      <c r="AB1411" s="139"/>
      <c r="AC1411" s="139"/>
      <c r="AD1411" s="139"/>
      <c r="AE1411" s="139"/>
      <c r="AF1411" s="139"/>
      <c r="AG1411" s="139"/>
      <c r="AH1411" s="139"/>
      <c r="AI1411" s="77"/>
      <c r="AJ1411" s="78"/>
    </row>
    <row r="1412" spans="2:36" ht="13">
      <c r="B1412" s="79"/>
      <c r="C1412" s="79"/>
      <c r="D1412" s="136"/>
      <c r="E1412" s="80"/>
      <c r="F1412" s="81"/>
      <c r="G1412" s="81"/>
      <c r="H1412" s="81"/>
      <c r="I1412" s="81"/>
      <c r="J1412" s="81"/>
      <c r="K1412" s="81"/>
      <c r="L1412" s="81"/>
      <c r="M1412" s="81"/>
      <c r="N1412" s="81"/>
      <c r="O1412" s="137"/>
      <c r="P1412" s="138"/>
      <c r="Q1412" s="138"/>
      <c r="R1412" s="138"/>
      <c r="S1412" s="138"/>
      <c r="T1412" s="141"/>
      <c r="U1412" s="141"/>
      <c r="V1412" s="139"/>
      <c r="W1412" s="139"/>
      <c r="X1412" s="139"/>
      <c r="Y1412" s="139"/>
      <c r="Z1412" s="139"/>
      <c r="AA1412" s="139"/>
      <c r="AB1412" s="139"/>
      <c r="AC1412" s="139"/>
      <c r="AD1412" s="139"/>
      <c r="AE1412" s="139"/>
      <c r="AF1412" s="139"/>
      <c r="AG1412" s="139"/>
      <c r="AH1412" s="139"/>
      <c r="AI1412" s="77"/>
      <c r="AJ1412" s="78"/>
    </row>
    <row r="1413" spans="2:36" ht="13">
      <c r="B1413" s="79"/>
      <c r="C1413" s="79"/>
      <c r="D1413" s="136"/>
      <c r="E1413" s="80"/>
      <c r="F1413" s="81"/>
      <c r="G1413" s="81"/>
      <c r="H1413" s="81"/>
      <c r="I1413" s="81"/>
      <c r="J1413" s="81"/>
      <c r="K1413" s="81"/>
      <c r="L1413" s="81"/>
      <c r="M1413" s="81"/>
      <c r="N1413" s="81"/>
      <c r="O1413" s="137"/>
      <c r="P1413" s="138"/>
      <c r="Q1413" s="138"/>
      <c r="R1413" s="138"/>
      <c r="S1413" s="138"/>
      <c r="T1413" s="141"/>
      <c r="U1413" s="141"/>
      <c r="V1413" s="139"/>
      <c r="W1413" s="139"/>
      <c r="X1413" s="139"/>
      <c r="Y1413" s="139"/>
      <c r="Z1413" s="139"/>
      <c r="AA1413" s="139"/>
      <c r="AB1413" s="139"/>
      <c r="AC1413" s="139"/>
      <c r="AD1413" s="139"/>
      <c r="AE1413" s="139"/>
      <c r="AF1413" s="139"/>
      <c r="AG1413" s="139"/>
      <c r="AH1413" s="139"/>
      <c r="AI1413" s="77"/>
      <c r="AJ1413" s="78"/>
    </row>
    <row r="1414" spans="2:36" ht="13">
      <c r="B1414" s="79"/>
      <c r="C1414" s="79"/>
      <c r="D1414" s="136"/>
      <c r="E1414" s="80"/>
      <c r="F1414" s="81"/>
      <c r="G1414" s="81"/>
      <c r="H1414" s="81"/>
      <c r="I1414" s="81"/>
      <c r="J1414" s="81"/>
      <c r="K1414" s="81"/>
      <c r="L1414" s="81"/>
      <c r="M1414" s="81"/>
      <c r="N1414" s="81"/>
      <c r="O1414" s="137"/>
      <c r="P1414" s="138"/>
      <c r="Q1414" s="138"/>
      <c r="R1414" s="138"/>
      <c r="S1414" s="138"/>
      <c r="T1414" s="141"/>
      <c r="U1414" s="141"/>
      <c r="V1414" s="139"/>
      <c r="W1414" s="139"/>
      <c r="X1414" s="139"/>
      <c r="Y1414" s="139"/>
      <c r="Z1414" s="139"/>
      <c r="AA1414" s="139"/>
      <c r="AB1414" s="139"/>
      <c r="AC1414" s="139"/>
      <c r="AD1414" s="139"/>
      <c r="AE1414" s="139"/>
      <c r="AF1414" s="139"/>
      <c r="AG1414" s="139"/>
      <c r="AH1414" s="139"/>
      <c r="AI1414" s="77"/>
      <c r="AJ1414" s="78"/>
    </row>
    <row r="1415" spans="2:36" ht="13">
      <c r="B1415" s="79"/>
      <c r="C1415" s="79"/>
      <c r="D1415" s="136"/>
      <c r="E1415" s="80"/>
      <c r="F1415" s="81"/>
      <c r="G1415" s="81"/>
      <c r="H1415" s="81"/>
      <c r="I1415" s="81"/>
      <c r="J1415" s="81"/>
      <c r="K1415" s="81"/>
      <c r="L1415" s="81"/>
      <c r="M1415" s="81"/>
      <c r="N1415" s="81"/>
      <c r="O1415" s="137"/>
      <c r="P1415" s="138"/>
      <c r="Q1415" s="138"/>
      <c r="R1415" s="138"/>
      <c r="S1415" s="138"/>
      <c r="T1415" s="141"/>
      <c r="U1415" s="141"/>
      <c r="V1415" s="139"/>
      <c r="W1415" s="139"/>
      <c r="X1415" s="139"/>
      <c r="Y1415" s="139"/>
      <c r="Z1415" s="139"/>
      <c r="AA1415" s="139"/>
      <c r="AB1415" s="139"/>
      <c r="AC1415" s="139"/>
      <c r="AD1415" s="139"/>
      <c r="AE1415" s="139"/>
      <c r="AF1415" s="139"/>
      <c r="AG1415" s="139"/>
      <c r="AH1415" s="139"/>
      <c r="AI1415" s="77"/>
      <c r="AJ1415" s="78"/>
    </row>
    <row r="1416" spans="2:36" ht="13">
      <c r="B1416" s="79"/>
      <c r="C1416" s="79"/>
      <c r="D1416" s="136"/>
      <c r="E1416" s="80"/>
      <c r="F1416" s="81"/>
      <c r="G1416" s="81"/>
      <c r="H1416" s="81"/>
      <c r="I1416" s="81"/>
      <c r="J1416" s="81"/>
      <c r="K1416" s="81"/>
      <c r="L1416" s="81"/>
      <c r="M1416" s="81"/>
      <c r="N1416" s="81"/>
      <c r="O1416" s="137"/>
      <c r="P1416" s="138"/>
      <c r="Q1416" s="138"/>
      <c r="R1416" s="138"/>
      <c r="S1416" s="138"/>
      <c r="T1416" s="141"/>
      <c r="U1416" s="141"/>
      <c r="V1416" s="139"/>
      <c r="W1416" s="139"/>
      <c r="X1416" s="139"/>
      <c r="Y1416" s="139"/>
      <c r="Z1416" s="139"/>
      <c r="AA1416" s="139"/>
      <c r="AB1416" s="139"/>
      <c r="AC1416" s="139"/>
      <c r="AD1416" s="139"/>
      <c r="AE1416" s="139"/>
      <c r="AF1416" s="139"/>
      <c r="AG1416" s="139"/>
      <c r="AH1416" s="139"/>
      <c r="AI1416" s="77"/>
      <c r="AJ1416" s="78"/>
    </row>
    <row r="1417" spans="2:36" ht="13">
      <c r="B1417" s="79"/>
      <c r="C1417" s="79"/>
      <c r="D1417" s="136"/>
      <c r="E1417" s="80"/>
      <c r="F1417" s="81"/>
      <c r="G1417" s="81"/>
      <c r="H1417" s="81"/>
      <c r="I1417" s="81"/>
      <c r="J1417" s="81"/>
      <c r="K1417" s="81"/>
      <c r="L1417" s="81"/>
      <c r="M1417" s="81"/>
      <c r="N1417" s="81"/>
      <c r="O1417" s="137"/>
      <c r="P1417" s="138"/>
      <c r="Q1417" s="138"/>
      <c r="R1417" s="138"/>
      <c r="S1417" s="138"/>
      <c r="T1417" s="141"/>
      <c r="U1417" s="141"/>
      <c r="V1417" s="139"/>
      <c r="W1417" s="139"/>
      <c r="X1417" s="139"/>
      <c r="Y1417" s="139"/>
      <c r="Z1417" s="139"/>
      <c r="AA1417" s="139"/>
      <c r="AB1417" s="139"/>
      <c r="AC1417" s="139"/>
      <c r="AD1417" s="139"/>
      <c r="AE1417" s="139"/>
      <c r="AF1417" s="139"/>
      <c r="AG1417" s="139"/>
      <c r="AH1417" s="139"/>
      <c r="AI1417" s="77"/>
      <c r="AJ1417" s="78"/>
    </row>
    <row r="1418" spans="2:36" ht="13">
      <c r="B1418" s="79"/>
      <c r="C1418" s="79"/>
      <c r="D1418" s="136"/>
      <c r="E1418" s="80"/>
      <c r="F1418" s="81"/>
      <c r="G1418" s="81"/>
      <c r="H1418" s="81"/>
      <c r="I1418" s="81"/>
      <c r="J1418" s="81"/>
      <c r="K1418" s="81"/>
      <c r="L1418" s="81"/>
      <c r="M1418" s="81"/>
      <c r="N1418" s="81"/>
      <c r="O1418" s="137"/>
      <c r="P1418" s="138"/>
      <c r="Q1418" s="138"/>
      <c r="R1418" s="138"/>
      <c r="S1418" s="138"/>
      <c r="T1418" s="141"/>
      <c r="U1418" s="141"/>
      <c r="V1418" s="139"/>
      <c r="W1418" s="139"/>
      <c r="X1418" s="139"/>
      <c r="Y1418" s="139"/>
      <c r="Z1418" s="139"/>
      <c r="AA1418" s="139"/>
      <c r="AB1418" s="139"/>
      <c r="AC1418" s="139"/>
      <c r="AD1418" s="139"/>
      <c r="AE1418" s="139"/>
      <c r="AF1418" s="139"/>
      <c r="AG1418" s="139"/>
      <c r="AH1418" s="139"/>
      <c r="AI1418" s="77"/>
      <c r="AJ1418" s="78"/>
    </row>
    <row r="1419" spans="2:36" ht="13">
      <c r="B1419" s="79"/>
      <c r="C1419" s="79"/>
      <c r="D1419" s="136"/>
      <c r="E1419" s="80"/>
      <c r="F1419" s="81"/>
      <c r="G1419" s="81"/>
      <c r="H1419" s="81"/>
      <c r="I1419" s="81"/>
      <c r="J1419" s="81"/>
      <c r="K1419" s="81"/>
      <c r="L1419" s="81"/>
      <c r="M1419" s="81"/>
      <c r="N1419" s="81"/>
      <c r="O1419" s="137"/>
      <c r="P1419" s="138"/>
      <c r="Q1419" s="138"/>
      <c r="R1419" s="138"/>
      <c r="S1419" s="138"/>
      <c r="T1419" s="141"/>
      <c r="U1419" s="141"/>
      <c r="V1419" s="139"/>
      <c r="W1419" s="139"/>
      <c r="X1419" s="139"/>
      <c r="Y1419" s="139"/>
      <c r="Z1419" s="139"/>
      <c r="AA1419" s="139"/>
      <c r="AB1419" s="139"/>
      <c r="AC1419" s="139"/>
      <c r="AD1419" s="139"/>
      <c r="AE1419" s="139"/>
      <c r="AF1419" s="139"/>
      <c r="AG1419" s="139"/>
      <c r="AH1419" s="139"/>
      <c r="AI1419" s="77"/>
      <c r="AJ1419" s="78"/>
    </row>
    <row r="1420" spans="2:36" ht="13">
      <c r="B1420" s="79"/>
      <c r="C1420" s="79"/>
      <c r="D1420" s="136"/>
      <c r="E1420" s="80"/>
      <c r="F1420" s="81"/>
      <c r="G1420" s="81"/>
      <c r="H1420" s="81"/>
      <c r="I1420" s="81"/>
      <c r="J1420" s="81"/>
      <c r="K1420" s="81"/>
      <c r="L1420" s="81"/>
      <c r="M1420" s="81"/>
      <c r="N1420" s="81"/>
      <c r="O1420" s="137"/>
      <c r="P1420" s="138"/>
      <c r="Q1420" s="138"/>
      <c r="R1420" s="138"/>
      <c r="S1420" s="138"/>
      <c r="T1420" s="141"/>
      <c r="U1420" s="141"/>
      <c r="V1420" s="139"/>
      <c r="W1420" s="139"/>
      <c r="X1420" s="139"/>
      <c r="Y1420" s="139"/>
      <c r="Z1420" s="139"/>
      <c r="AA1420" s="139"/>
      <c r="AB1420" s="139"/>
      <c r="AC1420" s="139"/>
      <c r="AD1420" s="139"/>
      <c r="AE1420" s="139"/>
      <c r="AF1420" s="139"/>
      <c r="AG1420" s="139"/>
      <c r="AH1420" s="139"/>
      <c r="AI1420" s="77"/>
      <c r="AJ1420" s="78"/>
    </row>
    <row r="1421" spans="2:36" ht="13">
      <c r="B1421" s="79"/>
      <c r="C1421" s="79"/>
      <c r="D1421" s="136"/>
      <c r="E1421" s="80"/>
      <c r="F1421" s="81"/>
      <c r="G1421" s="81"/>
      <c r="H1421" s="81"/>
      <c r="I1421" s="81"/>
      <c r="J1421" s="81"/>
      <c r="K1421" s="81"/>
      <c r="L1421" s="81"/>
      <c r="M1421" s="81"/>
      <c r="N1421" s="81"/>
      <c r="O1421" s="137"/>
      <c r="P1421" s="138"/>
      <c r="Q1421" s="138"/>
      <c r="R1421" s="138"/>
      <c r="S1421" s="138"/>
      <c r="T1421" s="141"/>
      <c r="U1421" s="141"/>
      <c r="V1421" s="139"/>
      <c r="W1421" s="139"/>
      <c r="X1421" s="139"/>
      <c r="Y1421" s="139"/>
      <c r="Z1421" s="139"/>
      <c r="AA1421" s="139"/>
      <c r="AB1421" s="139"/>
      <c r="AC1421" s="139"/>
      <c r="AD1421" s="139"/>
      <c r="AE1421" s="139"/>
      <c r="AF1421" s="139"/>
      <c r="AG1421" s="139"/>
      <c r="AH1421" s="139"/>
      <c r="AI1421" s="77"/>
      <c r="AJ1421" s="78"/>
    </row>
    <row r="1422" spans="2:36" ht="13">
      <c r="B1422" s="79"/>
      <c r="C1422" s="79"/>
      <c r="D1422" s="136"/>
      <c r="E1422" s="80"/>
      <c r="F1422" s="81"/>
      <c r="G1422" s="81"/>
      <c r="H1422" s="81"/>
      <c r="I1422" s="81"/>
      <c r="J1422" s="81"/>
      <c r="K1422" s="81"/>
      <c r="L1422" s="81"/>
      <c r="M1422" s="81"/>
      <c r="N1422" s="81"/>
      <c r="O1422" s="137"/>
      <c r="P1422" s="138"/>
      <c r="Q1422" s="138"/>
      <c r="R1422" s="138"/>
      <c r="S1422" s="138"/>
      <c r="T1422" s="141"/>
      <c r="U1422" s="141"/>
      <c r="V1422" s="139"/>
      <c r="W1422" s="139"/>
      <c r="X1422" s="139"/>
      <c r="Y1422" s="139"/>
      <c r="Z1422" s="139"/>
      <c r="AA1422" s="139"/>
      <c r="AB1422" s="139"/>
      <c r="AC1422" s="139"/>
      <c r="AD1422" s="139"/>
      <c r="AE1422" s="139"/>
      <c r="AF1422" s="139"/>
      <c r="AG1422" s="139"/>
      <c r="AH1422" s="139"/>
      <c r="AI1422" s="77"/>
      <c r="AJ1422" s="78"/>
    </row>
    <row r="1423" spans="2:36" ht="13">
      <c r="B1423" s="79"/>
      <c r="C1423" s="79"/>
      <c r="D1423" s="136"/>
      <c r="E1423" s="80"/>
      <c r="F1423" s="81"/>
      <c r="G1423" s="81"/>
      <c r="H1423" s="81"/>
      <c r="I1423" s="81"/>
      <c r="J1423" s="81"/>
      <c r="K1423" s="81"/>
      <c r="L1423" s="81"/>
      <c r="M1423" s="81"/>
      <c r="N1423" s="81"/>
      <c r="O1423" s="137"/>
      <c r="P1423" s="138"/>
      <c r="Q1423" s="138"/>
      <c r="R1423" s="138"/>
      <c r="S1423" s="138"/>
      <c r="T1423" s="141"/>
      <c r="U1423" s="141"/>
      <c r="V1423" s="139"/>
      <c r="W1423" s="139"/>
      <c r="X1423" s="139"/>
      <c r="Y1423" s="139"/>
      <c r="Z1423" s="139"/>
      <c r="AA1423" s="139"/>
      <c r="AB1423" s="139"/>
      <c r="AC1423" s="139"/>
      <c r="AD1423" s="139"/>
      <c r="AE1423" s="139"/>
      <c r="AF1423" s="139"/>
      <c r="AG1423" s="139"/>
      <c r="AH1423" s="139"/>
      <c r="AI1423" s="77"/>
      <c r="AJ1423" s="78"/>
    </row>
    <row r="1424" spans="2:36" ht="13">
      <c r="B1424" s="79"/>
      <c r="C1424" s="79"/>
      <c r="D1424" s="136"/>
      <c r="E1424" s="80"/>
      <c r="F1424" s="81"/>
      <c r="G1424" s="81"/>
      <c r="H1424" s="81"/>
      <c r="I1424" s="81"/>
      <c r="J1424" s="81"/>
      <c r="K1424" s="81"/>
      <c r="L1424" s="81"/>
      <c r="M1424" s="81"/>
      <c r="N1424" s="81"/>
      <c r="O1424" s="137"/>
      <c r="P1424" s="138"/>
      <c r="Q1424" s="138"/>
      <c r="R1424" s="138"/>
      <c r="S1424" s="138"/>
      <c r="T1424" s="141"/>
      <c r="U1424" s="141"/>
      <c r="V1424" s="139"/>
      <c r="W1424" s="139"/>
      <c r="X1424" s="139"/>
      <c r="Y1424" s="139"/>
      <c r="Z1424" s="139"/>
      <c r="AA1424" s="139"/>
      <c r="AB1424" s="139"/>
      <c r="AC1424" s="139"/>
      <c r="AD1424" s="139"/>
      <c r="AE1424" s="139"/>
      <c r="AF1424" s="139"/>
      <c r="AG1424" s="139"/>
      <c r="AH1424" s="139"/>
      <c r="AI1424" s="77"/>
      <c r="AJ1424" s="78"/>
    </row>
    <row r="1425" spans="2:36" ht="13">
      <c r="B1425" s="79"/>
      <c r="C1425" s="79"/>
      <c r="D1425" s="136"/>
      <c r="E1425" s="80"/>
      <c r="F1425" s="81"/>
      <c r="G1425" s="81"/>
      <c r="H1425" s="81"/>
      <c r="I1425" s="81"/>
      <c r="J1425" s="81"/>
      <c r="K1425" s="81"/>
      <c r="L1425" s="81"/>
      <c r="M1425" s="81"/>
      <c r="N1425" s="81"/>
      <c r="O1425" s="137"/>
      <c r="P1425" s="138"/>
      <c r="Q1425" s="138"/>
      <c r="R1425" s="138"/>
      <c r="S1425" s="138"/>
      <c r="T1425" s="141"/>
      <c r="U1425" s="141"/>
      <c r="V1425" s="139"/>
      <c r="W1425" s="139"/>
      <c r="X1425" s="139"/>
      <c r="Y1425" s="139"/>
      <c r="Z1425" s="139"/>
      <c r="AA1425" s="139"/>
      <c r="AB1425" s="139"/>
      <c r="AC1425" s="139"/>
      <c r="AD1425" s="139"/>
      <c r="AE1425" s="139"/>
      <c r="AF1425" s="139"/>
      <c r="AG1425" s="139"/>
      <c r="AH1425" s="139"/>
      <c r="AI1425" s="77"/>
      <c r="AJ1425" s="78"/>
    </row>
    <row r="1426" spans="2:36" ht="13">
      <c r="B1426" s="79"/>
      <c r="C1426" s="79"/>
      <c r="D1426" s="136"/>
      <c r="E1426" s="80"/>
      <c r="F1426" s="81"/>
      <c r="G1426" s="81"/>
      <c r="H1426" s="81"/>
      <c r="I1426" s="81"/>
      <c r="J1426" s="81"/>
      <c r="K1426" s="81"/>
      <c r="L1426" s="81"/>
      <c r="M1426" s="81"/>
      <c r="N1426" s="81"/>
      <c r="O1426" s="137"/>
      <c r="P1426" s="138"/>
      <c r="Q1426" s="138"/>
      <c r="R1426" s="138"/>
      <c r="S1426" s="138"/>
      <c r="T1426" s="141"/>
      <c r="U1426" s="141"/>
      <c r="V1426" s="139"/>
      <c r="W1426" s="139"/>
      <c r="X1426" s="139"/>
      <c r="Y1426" s="139"/>
      <c r="Z1426" s="139"/>
      <c r="AA1426" s="139"/>
      <c r="AB1426" s="139"/>
      <c r="AC1426" s="139"/>
      <c r="AD1426" s="139"/>
      <c r="AE1426" s="139"/>
      <c r="AF1426" s="139"/>
      <c r="AG1426" s="139"/>
      <c r="AH1426" s="139"/>
      <c r="AI1426" s="77"/>
      <c r="AJ1426" s="78"/>
    </row>
    <row r="1427" spans="2:36" ht="13">
      <c r="B1427" s="79"/>
      <c r="C1427" s="79"/>
      <c r="D1427" s="136"/>
      <c r="E1427" s="80"/>
      <c r="F1427" s="81"/>
      <c r="G1427" s="81"/>
      <c r="H1427" s="81"/>
      <c r="I1427" s="81"/>
      <c r="J1427" s="81"/>
      <c r="K1427" s="81"/>
      <c r="L1427" s="81"/>
      <c r="M1427" s="81"/>
      <c r="N1427" s="81"/>
      <c r="O1427" s="137"/>
      <c r="P1427" s="138"/>
      <c r="Q1427" s="138"/>
      <c r="R1427" s="138"/>
      <c r="S1427" s="138"/>
      <c r="T1427" s="141"/>
      <c r="U1427" s="141"/>
      <c r="V1427" s="139"/>
      <c r="W1427" s="139"/>
      <c r="X1427" s="139"/>
      <c r="Y1427" s="139"/>
      <c r="Z1427" s="139"/>
      <c r="AA1427" s="139"/>
      <c r="AB1427" s="139"/>
      <c r="AC1427" s="139"/>
      <c r="AD1427" s="139"/>
      <c r="AE1427" s="139"/>
      <c r="AF1427" s="139"/>
      <c r="AG1427" s="139"/>
      <c r="AH1427" s="139"/>
      <c r="AI1427" s="77"/>
      <c r="AJ1427" s="78"/>
    </row>
    <row r="1428" spans="2:36" ht="13">
      <c r="B1428" s="79"/>
      <c r="C1428" s="79"/>
      <c r="D1428" s="136"/>
      <c r="E1428" s="80"/>
      <c r="F1428" s="81"/>
      <c r="G1428" s="81"/>
      <c r="H1428" s="81"/>
      <c r="I1428" s="81"/>
      <c r="J1428" s="81"/>
      <c r="K1428" s="81"/>
      <c r="L1428" s="81"/>
      <c r="M1428" s="81"/>
      <c r="N1428" s="81"/>
      <c r="O1428" s="137"/>
      <c r="P1428" s="138"/>
      <c r="Q1428" s="138"/>
      <c r="R1428" s="138"/>
      <c r="S1428" s="138"/>
      <c r="T1428" s="141"/>
      <c r="U1428" s="141"/>
      <c r="V1428" s="139"/>
      <c r="W1428" s="139"/>
      <c r="X1428" s="139"/>
      <c r="Y1428" s="139"/>
      <c r="Z1428" s="139"/>
      <c r="AA1428" s="139"/>
      <c r="AB1428" s="139"/>
      <c r="AC1428" s="139"/>
      <c r="AD1428" s="139"/>
      <c r="AE1428" s="139"/>
      <c r="AF1428" s="139"/>
      <c r="AG1428" s="139"/>
      <c r="AH1428" s="139"/>
      <c r="AI1428" s="77"/>
      <c r="AJ1428" s="78"/>
    </row>
    <row r="1429" spans="2:36" ht="13">
      <c r="B1429" s="79"/>
      <c r="C1429" s="79"/>
      <c r="D1429" s="136"/>
      <c r="E1429" s="80"/>
      <c r="F1429" s="81"/>
      <c r="G1429" s="81"/>
      <c r="H1429" s="81"/>
      <c r="I1429" s="81"/>
      <c r="J1429" s="81"/>
      <c r="K1429" s="81"/>
      <c r="L1429" s="81"/>
      <c r="M1429" s="81"/>
      <c r="N1429" s="81"/>
      <c r="O1429" s="137"/>
      <c r="P1429" s="138"/>
      <c r="Q1429" s="138"/>
      <c r="R1429" s="138"/>
      <c r="S1429" s="138"/>
      <c r="T1429" s="141"/>
      <c r="U1429" s="141"/>
      <c r="V1429" s="139"/>
      <c r="W1429" s="139"/>
      <c r="X1429" s="139"/>
      <c r="Y1429" s="139"/>
      <c r="Z1429" s="139"/>
      <c r="AA1429" s="139"/>
      <c r="AB1429" s="139"/>
      <c r="AC1429" s="139"/>
      <c r="AD1429" s="139"/>
      <c r="AE1429" s="139"/>
      <c r="AF1429" s="139"/>
      <c r="AG1429" s="139"/>
      <c r="AH1429" s="139"/>
      <c r="AI1429" s="77"/>
      <c r="AJ1429" s="78"/>
    </row>
    <row r="1430" spans="2:36" ht="13">
      <c r="B1430" s="79"/>
      <c r="C1430" s="79"/>
      <c r="D1430" s="136"/>
      <c r="E1430" s="80"/>
      <c r="F1430" s="81"/>
      <c r="G1430" s="81"/>
      <c r="H1430" s="81"/>
      <c r="I1430" s="81"/>
      <c r="J1430" s="81"/>
      <c r="K1430" s="81"/>
      <c r="L1430" s="81"/>
      <c r="M1430" s="81"/>
      <c r="N1430" s="81"/>
      <c r="O1430" s="137"/>
      <c r="P1430" s="138"/>
      <c r="Q1430" s="138"/>
      <c r="R1430" s="138"/>
      <c r="S1430" s="138"/>
      <c r="T1430" s="141"/>
      <c r="U1430" s="141"/>
      <c r="V1430" s="139"/>
      <c r="W1430" s="139"/>
      <c r="X1430" s="139"/>
      <c r="Y1430" s="139"/>
      <c r="Z1430" s="139"/>
      <c r="AA1430" s="139"/>
      <c r="AB1430" s="139"/>
      <c r="AC1430" s="139"/>
      <c r="AD1430" s="139"/>
      <c r="AE1430" s="139"/>
      <c r="AF1430" s="139"/>
      <c r="AG1430" s="139"/>
      <c r="AH1430" s="139"/>
      <c r="AI1430" s="77"/>
      <c r="AJ1430" s="78"/>
    </row>
    <row r="1431" spans="2:36" ht="13">
      <c r="B1431" s="79"/>
      <c r="C1431" s="79"/>
      <c r="D1431" s="136"/>
      <c r="E1431" s="80"/>
      <c r="F1431" s="81"/>
      <c r="G1431" s="81"/>
      <c r="H1431" s="81"/>
      <c r="I1431" s="81"/>
      <c r="J1431" s="81"/>
      <c r="K1431" s="81"/>
      <c r="L1431" s="81"/>
      <c r="M1431" s="81"/>
      <c r="N1431" s="81"/>
      <c r="O1431" s="137"/>
      <c r="P1431" s="138"/>
      <c r="Q1431" s="138"/>
      <c r="R1431" s="138"/>
      <c r="S1431" s="138"/>
      <c r="T1431" s="141"/>
      <c r="U1431" s="141"/>
      <c r="V1431" s="139"/>
      <c r="W1431" s="139"/>
      <c r="X1431" s="139"/>
      <c r="Y1431" s="139"/>
      <c r="Z1431" s="139"/>
      <c r="AA1431" s="139"/>
      <c r="AB1431" s="139"/>
      <c r="AC1431" s="139"/>
      <c r="AD1431" s="139"/>
      <c r="AE1431" s="139"/>
      <c r="AF1431" s="139"/>
      <c r="AG1431" s="139"/>
      <c r="AH1431" s="139"/>
      <c r="AI1431" s="77"/>
      <c r="AJ1431" s="78"/>
    </row>
    <row r="1432" spans="2:36" ht="13">
      <c r="B1432" s="79"/>
      <c r="C1432" s="79"/>
      <c r="D1432" s="136"/>
      <c r="E1432" s="80"/>
      <c r="F1432" s="81"/>
      <c r="G1432" s="81"/>
      <c r="H1432" s="81"/>
      <c r="I1432" s="81"/>
      <c r="J1432" s="81"/>
      <c r="K1432" s="81"/>
      <c r="L1432" s="81"/>
      <c r="M1432" s="81"/>
      <c r="N1432" s="81"/>
      <c r="O1432" s="137"/>
      <c r="P1432" s="138"/>
      <c r="Q1432" s="138"/>
      <c r="R1432" s="138"/>
      <c r="S1432" s="138"/>
      <c r="T1432" s="141"/>
      <c r="U1432" s="141"/>
      <c r="V1432" s="139"/>
      <c r="W1432" s="139"/>
      <c r="X1432" s="139"/>
      <c r="Y1432" s="139"/>
      <c r="Z1432" s="139"/>
      <c r="AA1432" s="139"/>
      <c r="AB1432" s="139"/>
      <c r="AC1432" s="139"/>
      <c r="AD1432" s="139"/>
      <c r="AE1432" s="139"/>
      <c r="AF1432" s="139"/>
      <c r="AG1432" s="139"/>
      <c r="AH1432" s="139"/>
      <c r="AI1432" s="77"/>
      <c r="AJ1432" s="78"/>
    </row>
    <row r="1433" spans="2:36" ht="13">
      <c r="B1433" s="79"/>
      <c r="C1433" s="79"/>
      <c r="D1433" s="136"/>
      <c r="E1433" s="80"/>
      <c r="F1433" s="81"/>
      <c r="G1433" s="81"/>
      <c r="H1433" s="81"/>
      <c r="I1433" s="81"/>
      <c r="J1433" s="81"/>
      <c r="K1433" s="81"/>
      <c r="L1433" s="81"/>
      <c r="M1433" s="81"/>
      <c r="N1433" s="81"/>
      <c r="O1433" s="137"/>
      <c r="P1433" s="138"/>
      <c r="Q1433" s="138"/>
      <c r="R1433" s="138"/>
      <c r="S1433" s="138"/>
      <c r="T1433" s="141"/>
      <c r="U1433" s="141"/>
      <c r="V1433" s="139"/>
      <c r="W1433" s="139"/>
      <c r="X1433" s="139"/>
      <c r="Y1433" s="139"/>
      <c r="Z1433" s="139"/>
      <c r="AA1433" s="139"/>
      <c r="AB1433" s="139"/>
      <c r="AC1433" s="139"/>
      <c r="AD1433" s="139"/>
      <c r="AE1433" s="139"/>
      <c r="AF1433" s="139"/>
      <c r="AG1433" s="139"/>
      <c r="AH1433" s="139"/>
      <c r="AI1433" s="77"/>
      <c r="AJ1433" s="78"/>
    </row>
    <row r="1434" spans="2:36" ht="13">
      <c r="B1434" s="79"/>
      <c r="C1434" s="79"/>
      <c r="D1434" s="136"/>
      <c r="E1434" s="80"/>
      <c r="F1434" s="81"/>
      <c r="G1434" s="81"/>
      <c r="H1434" s="81"/>
      <c r="I1434" s="81"/>
      <c r="J1434" s="81"/>
      <c r="K1434" s="81"/>
      <c r="L1434" s="81"/>
      <c r="M1434" s="81"/>
      <c r="N1434" s="81"/>
      <c r="O1434" s="137"/>
      <c r="P1434" s="138"/>
      <c r="Q1434" s="138"/>
      <c r="R1434" s="138"/>
      <c r="S1434" s="138"/>
      <c r="T1434" s="141"/>
      <c r="U1434" s="141"/>
      <c r="V1434" s="139"/>
      <c r="W1434" s="139"/>
      <c r="X1434" s="139"/>
      <c r="Y1434" s="139"/>
      <c r="Z1434" s="139"/>
      <c r="AA1434" s="139"/>
      <c r="AB1434" s="139"/>
      <c r="AC1434" s="139"/>
      <c r="AD1434" s="139"/>
      <c r="AE1434" s="139"/>
      <c r="AF1434" s="139"/>
      <c r="AG1434" s="139"/>
      <c r="AH1434" s="139"/>
      <c r="AI1434" s="77"/>
      <c r="AJ1434" s="78"/>
    </row>
    <row r="1435" spans="2:36" ht="13">
      <c r="B1435" s="79"/>
      <c r="C1435" s="79"/>
      <c r="D1435" s="136"/>
      <c r="E1435" s="80"/>
      <c r="F1435" s="81"/>
      <c r="G1435" s="81"/>
      <c r="H1435" s="81"/>
      <c r="I1435" s="81"/>
      <c r="J1435" s="81"/>
      <c r="K1435" s="81"/>
      <c r="L1435" s="81"/>
      <c r="M1435" s="81"/>
      <c r="N1435" s="81"/>
      <c r="O1435" s="137"/>
      <c r="P1435" s="138"/>
      <c r="Q1435" s="138"/>
      <c r="R1435" s="138"/>
      <c r="S1435" s="138"/>
      <c r="T1435" s="141"/>
      <c r="U1435" s="141"/>
      <c r="V1435" s="139"/>
      <c r="W1435" s="139"/>
      <c r="X1435" s="139"/>
      <c r="Y1435" s="139"/>
      <c r="Z1435" s="139"/>
      <c r="AA1435" s="139"/>
      <c r="AB1435" s="139"/>
      <c r="AC1435" s="139"/>
      <c r="AD1435" s="139"/>
      <c r="AE1435" s="139"/>
      <c r="AF1435" s="139"/>
      <c r="AG1435" s="139"/>
      <c r="AH1435" s="139"/>
      <c r="AI1435" s="77"/>
      <c r="AJ1435" s="78"/>
    </row>
    <row r="1436" spans="2:36" ht="13">
      <c r="B1436" s="79"/>
      <c r="C1436" s="79"/>
      <c r="D1436" s="136"/>
      <c r="E1436" s="80"/>
      <c r="F1436" s="81"/>
      <c r="G1436" s="81"/>
      <c r="H1436" s="81"/>
      <c r="I1436" s="81"/>
      <c r="J1436" s="81"/>
      <c r="K1436" s="81"/>
      <c r="L1436" s="81"/>
      <c r="M1436" s="81"/>
      <c r="N1436" s="81"/>
      <c r="O1436" s="137"/>
      <c r="P1436" s="138"/>
      <c r="Q1436" s="138"/>
      <c r="R1436" s="138"/>
      <c r="S1436" s="138"/>
      <c r="T1436" s="141"/>
      <c r="U1436" s="141"/>
      <c r="V1436" s="139"/>
      <c r="W1436" s="139"/>
      <c r="X1436" s="139"/>
      <c r="Y1436" s="139"/>
      <c r="Z1436" s="139"/>
      <c r="AA1436" s="139"/>
      <c r="AB1436" s="139"/>
      <c r="AC1436" s="139"/>
      <c r="AD1436" s="139"/>
      <c r="AE1436" s="139"/>
      <c r="AF1436" s="139"/>
      <c r="AG1436" s="139"/>
      <c r="AH1436" s="139"/>
      <c r="AI1436" s="77"/>
      <c r="AJ1436" s="78"/>
    </row>
    <row r="1437" spans="2:36" ht="13">
      <c r="B1437" s="79"/>
      <c r="C1437" s="79"/>
      <c r="D1437" s="136"/>
      <c r="E1437" s="80"/>
      <c r="F1437" s="81"/>
      <c r="G1437" s="81"/>
      <c r="H1437" s="81"/>
      <c r="I1437" s="81"/>
      <c r="J1437" s="81"/>
      <c r="K1437" s="81"/>
      <c r="L1437" s="81"/>
      <c r="M1437" s="81"/>
      <c r="N1437" s="81"/>
      <c r="O1437" s="137"/>
      <c r="P1437" s="138"/>
      <c r="Q1437" s="138"/>
      <c r="R1437" s="138"/>
      <c r="S1437" s="138"/>
      <c r="T1437" s="141"/>
      <c r="U1437" s="141"/>
      <c r="V1437" s="139"/>
      <c r="W1437" s="139"/>
      <c r="X1437" s="139"/>
      <c r="Y1437" s="139"/>
      <c r="Z1437" s="139"/>
      <c r="AA1437" s="139"/>
      <c r="AB1437" s="139"/>
      <c r="AC1437" s="139"/>
      <c r="AD1437" s="139"/>
      <c r="AE1437" s="139"/>
      <c r="AF1437" s="139"/>
      <c r="AG1437" s="139"/>
      <c r="AH1437" s="139"/>
      <c r="AI1437" s="77"/>
      <c r="AJ1437" s="78"/>
    </row>
    <row r="1438" spans="2:36" ht="13">
      <c r="B1438" s="79"/>
      <c r="C1438" s="79"/>
      <c r="D1438" s="136"/>
      <c r="E1438" s="80"/>
      <c r="F1438" s="81"/>
      <c r="G1438" s="81"/>
      <c r="H1438" s="81"/>
      <c r="I1438" s="81"/>
      <c r="J1438" s="81"/>
      <c r="K1438" s="81"/>
      <c r="L1438" s="81"/>
      <c r="M1438" s="81"/>
      <c r="N1438" s="81"/>
      <c r="O1438" s="137"/>
      <c r="P1438" s="138"/>
      <c r="Q1438" s="138"/>
      <c r="R1438" s="138"/>
      <c r="S1438" s="138"/>
      <c r="T1438" s="141"/>
      <c r="U1438" s="141"/>
      <c r="V1438" s="139"/>
      <c r="W1438" s="139"/>
      <c r="X1438" s="139"/>
      <c r="Y1438" s="139"/>
      <c r="Z1438" s="139"/>
      <c r="AA1438" s="139"/>
      <c r="AB1438" s="139"/>
      <c r="AC1438" s="139"/>
      <c r="AD1438" s="139"/>
      <c r="AE1438" s="139"/>
      <c r="AF1438" s="139"/>
      <c r="AG1438" s="139"/>
      <c r="AH1438" s="139"/>
      <c r="AI1438" s="77"/>
      <c r="AJ1438" s="78"/>
    </row>
    <row r="1439" spans="2:36" ht="13">
      <c r="B1439" s="79"/>
      <c r="C1439" s="79"/>
      <c r="D1439" s="136"/>
      <c r="E1439" s="80"/>
      <c r="F1439" s="81"/>
      <c r="G1439" s="81"/>
      <c r="H1439" s="81"/>
      <c r="I1439" s="81"/>
      <c r="J1439" s="81"/>
      <c r="K1439" s="81"/>
      <c r="L1439" s="81"/>
      <c r="M1439" s="81"/>
      <c r="N1439" s="81"/>
      <c r="O1439" s="137"/>
      <c r="P1439" s="138"/>
      <c r="Q1439" s="138"/>
      <c r="R1439" s="138"/>
      <c r="S1439" s="138"/>
      <c r="T1439" s="141"/>
      <c r="U1439" s="141"/>
      <c r="V1439" s="139"/>
      <c r="W1439" s="139"/>
      <c r="X1439" s="139"/>
      <c r="Y1439" s="139"/>
      <c r="Z1439" s="139"/>
      <c r="AA1439" s="139"/>
      <c r="AB1439" s="139"/>
      <c r="AC1439" s="139"/>
      <c r="AD1439" s="139"/>
      <c r="AE1439" s="139"/>
      <c r="AF1439" s="139"/>
      <c r="AG1439" s="139"/>
      <c r="AH1439" s="139"/>
      <c r="AI1439" s="77"/>
      <c r="AJ1439" s="78"/>
    </row>
    <row r="1440" spans="2:36" ht="13">
      <c r="B1440" s="79"/>
      <c r="C1440" s="79"/>
      <c r="D1440" s="136"/>
      <c r="E1440" s="80"/>
      <c r="F1440" s="81"/>
      <c r="G1440" s="81"/>
      <c r="H1440" s="81"/>
      <c r="I1440" s="81"/>
      <c r="J1440" s="81"/>
      <c r="K1440" s="81"/>
      <c r="L1440" s="81"/>
      <c r="M1440" s="81"/>
      <c r="N1440" s="81"/>
      <c r="O1440" s="137"/>
      <c r="P1440" s="138"/>
      <c r="Q1440" s="138"/>
      <c r="R1440" s="138"/>
      <c r="S1440" s="138"/>
      <c r="T1440" s="141"/>
      <c r="U1440" s="141"/>
      <c r="V1440" s="139"/>
      <c r="W1440" s="139"/>
      <c r="X1440" s="139"/>
      <c r="Y1440" s="139"/>
      <c r="Z1440" s="139"/>
      <c r="AA1440" s="139"/>
      <c r="AB1440" s="139"/>
      <c r="AC1440" s="139"/>
      <c r="AD1440" s="139"/>
      <c r="AE1440" s="139"/>
      <c r="AF1440" s="139"/>
      <c r="AG1440" s="139"/>
      <c r="AH1440" s="139"/>
      <c r="AI1440" s="77"/>
      <c r="AJ1440" s="78"/>
    </row>
    <row r="1441" spans="2:36" ht="13">
      <c r="B1441" s="79"/>
      <c r="C1441" s="79"/>
      <c r="D1441" s="136"/>
      <c r="E1441" s="80"/>
      <c r="F1441" s="81"/>
      <c r="G1441" s="81"/>
      <c r="H1441" s="81"/>
      <c r="I1441" s="81"/>
      <c r="J1441" s="81"/>
      <c r="K1441" s="81"/>
      <c r="L1441" s="81"/>
      <c r="M1441" s="81"/>
      <c r="N1441" s="81"/>
      <c r="O1441" s="137"/>
      <c r="P1441" s="138"/>
      <c r="Q1441" s="138"/>
      <c r="R1441" s="138"/>
      <c r="S1441" s="138"/>
      <c r="T1441" s="141"/>
      <c r="U1441" s="141"/>
      <c r="V1441" s="139"/>
      <c r="W1441" s="139"/>
      <c r="X1441" s="139"/>
      <c r="Y1441" s="139"/>
      <c r="Z1441" s="139"/>
      <c r="AA1441" s="139"/>
      <c r="AB1441" s="139"/>
      <c r="AC1441" s="139"/>
      <c r="AD1441" s="139"/>
      <c r="AE1441" s="139"/>
      <c r="AF1441" s="139"/>
      <c r="AG1441" s="139"/>
      <c r="AH1441" s="139"/>
      <c r="AI1441" s="77"/>
      <c r="AJ1441" s="78"/>
    </row>
    <row r="1442" spans="2:36" ht="13">
      <c r="B1442" s="79"/>
      <c r="C1442" s="79"/>
      <c r="D1442" s="136"/>
      <c r="E1442" s="80"/>
      <c r="F1442" s="81"/>
      <c r="G1442" s="81"/>
      <c r="H1442" s="81"/>
      <c r="I1442" s="81"/>
      <c r="J1442" s="81"/>
      <c r="K1442" s="81"/>
      <c r="L1442" s="81"/>
      <c r="M1442" s="81"/>
      <c r="N1442" s="81"/>
      <c r="O1442" s="137"/>
      <c r="P1442" s="138"/>
      <c r="Q1442" s="138"/>
      <c r="R1442" s="138"/>
      <c r="S1442" s="138"/>
      <c r="T1442" s="141"/>
      <c r="U1442" s="141"/>
      <c r="V1442" s="139"/>
      <c r="W1442" s="139"/>
      <c r="X1442" s="139"/>
      <c r="Y1442" s="139"/>
      <c r="Z1442" s="139"/>
      <c r="AA1442" s="139"/>
      <c r="AB1442" s="139"/>
      <c r="AC1442" s="139"/>
      <c r="AD1442" s="139"/>
      <c r="AE1442" s="139"/>
      <c r="AF1442" s="139"/>
      <c r="AG1442" s="139"/>
      <c r="AH1442" s="139"/>
      <c r="AI1442" s="77"/>
      <c r="AJ1442" s="78"/>
    </row>
    <row r="1443" spans="2:36" ht="13">
      <c r="B1443" s="79"/>
      <c r="C1443" s="79"/>
      <c r="D1443" s="136"/>
      <c r="E1443" s="80"/>
      <c r="F1443" s="81"/>
      <c r="G1443" s="81"/>
      <c r="H1443" s="81"/>
      <c r="I1443" s="81"/>
      <c r="J1443" s="81"/>
      <c r="K1443" s="81"/>
      <c r="L1443" s="81"/>
      <c r="M1443" s="81"/>
      <c r="N1443" s="81"/>
      <c r="O1443" s="137"/>
      <c r="P1443" s="138"/>
      <c r="Q1443" s="138"/>
      <c r="R1443" s="138"/>
      <c r="S1443" s="138"/>
      <c r="T1443" s="141"/>
      <c r="U1443" s="141"/>
      <c r="V1443" s="139"/>
      <c r="W1443" s="139"/>
      <c r="X1443" s="139"/>
      <c r="Y1443" s="139"/>
      <c r="Z1443" s="139"/>
      <c r="AA1443" s="139"/>
      <c r="AB1443" s="139"/>
      <c r="AC1443" s="139"/>
      <c r="AD1443" s="139"/>
      <c r="AE1443" s="139"/>
      <c r="AF1443" s="139"/>
      <c r="AG1443" s="139"/>
      <c r="AH1443" s="139"/>
      <c r="AI1443" s="77"/>
      <c r="AJ1443" s="78"/>
    </row>
    <row r="1444" spans="2:36" ht="13">
      <c r="B1444" s="79"/>
      <c r="C1444" s="79"/>
      <c r="D1444" s="136"/>
      <c r="E1444" s="80"/>
      <c r="F1444" s="81"/>
      <c r="G1444" s="81"/>
      <c r="H1444" s="81"/>
      <c r="I1444" s="81"/>
      <c r="J1444" s="81"/>
      <c r="K1444" s="81"/>
      <c r="L1444" s="81"/>
      <c r="M1444" s="81"/>
      <c r="N1444" s="81"/>
      <c r="O1444" s="137"/>
      <c r="P1444" s="138"/>
      <c r="Q1444" s="138"/>
      <c r="R1444" s="138"/>
      <c r="S1444" s="138"/>
      <c r="T1444" s="141"/>
      <c r="U1444" s="141"/>
      <c r="V1444" s="139"/>
      <c r="W1444" s="139"/>
      <c r="X1444" s="139"/>
      <c r="Y1444" s="139"/>
      <c r="Z1444" s="139"/>
      <c r="AA1444" s="139"/>
      <c r="AB1444" s="139"/>
      <c r="AC1444" s="139"/>
      <c r="AD1444" s="139"/>
      <c r="AE1444" s="139"/>
      <c r="AF1444" s="139"/>
      <c r="AG1444" s="139"/>
      <c r="AH1444" s="139"/>
      <c r="AI1444" s="77"/>
      <c r="AJ1444" s="78"/>
    </row>
    <row r="1445" spans="2:36" ht="13">
      <c r="B1445" s="79"/>
      <c r="C1445" s="79"/>
      <c r="D1445" s="136"/>
      <c r="E1445" s="80"/>
      <c r="F1445" s="81"/>
      <c r="G1445" s="81"/>
      <c r="H1445" s="81"/>
      <c r="I1445" s="81"/>
      <c r="J1445" s="81"/>
      <c r="K1445" s="81"/>
      <c r="L1445" s="81"/>
      <c r="M1445" s="81"/>
      <c r="N1445" s="81"/>
      <c r="O1445" s="137"/>
      <c r="P1445" s="138"/>
      <c r="Q1445" s="138"/>
      <c r="R1445" s="138"/>
      <c r="S1445" s="138"/>
      <c r="T1445" s="141"/>
      <c r="U1445" s="141"/>
      <c r="V1445" s="139"/>
      <c r="W1445" s="139"/>
      <c r="X1445" s="139"/>
      <c r="Y1445" s="139"/>
      <c r="Z1445" s="139"/>
      <c r="AA1445" s="139"/>
      <c r="AB1445" s="139"/>
      <c r="AC1445" s="139"/>
      <c r="AD1445" s="139"/>
      <c r="AE1445" s="139"/>
      <c r="AF1445" s="139"/>
      <c r="AG1445" s="139"/>
      <c r="AH1445" s="139"/>
      <c r="AI1445" s="77"/>
      <c r="AJ1445" s="78"/>
    </row>
    <row r="1446" spans="2:36" ht="13">
      <c r="B1446" s="79"/>
      <c r="C1446" s="79"/>
      <c r="D1446" s="136"/>
      <c r="E1446" s="80"/>
      <c r="F1446" s="81"/>
      <c r="G1446" s="81"/>
      <c r="H1446" s="81"/>
      <c r="I1446" s="81"/>
      <c r="J1446" s="81"/>
      <c r="K1446" s="81"/>
      <c r="L1446" s="81"/>
      <c r="M1446" s="81"/>
      <c r="N1446" s="81"/>
      <c r="O1446" s="137"/>
      <c r="P1446" s="138"/>
      <c r="Q1446" s="138"/>
      <c r="R1446" s="138"/>
      <c r="S1446" s="138"/>
      <c r="T1446" s="141"/>
      <c r="U1446" s="141"/>
      <c r="V1446" s="139"/>
      <c r="W1446" s="139"/>
      <c r="X1446" s="139"/>
      <c r="Y1446" s="139"/>
      <c r="Z1446" s="139"/>
      <c r="AA1446" s="139"/>
      <c r="AB1446" s="139"/>
      <c r="AC1446" s="139"/>
      <c r="AD1446" s="139"/>
      <c r="AE1446" s="139"/>
      <c r="AF1446" s="139"/>
      <c r="AG1446" s="139"/>
      <c r="AH1446" s="139"/>
      <c r="AI1446" s="77"/>
      <c r="AJ1446" s="78"/>
    </row>
    <row r="1447" spans="2:36" ht="13">
      <c r="B1447" s="79"/>
      <c r="C1447" s="79"/>
      <c r="D1447" s="136"/>
      <c r="E1447" s="80"/>
      <c r="F1447" s="81"/>
      <c r="G1447" s="81"/>
      <c r="H1447" s="81"/>
      <c r="I1447" s="81"/>
      <c r="J1447" s="81"/>
      <c r="K1447" s="81"/>
      <c r="L1447" s="81"/>
      <c r="M1447" s="81"/>
      <c r="N1447" s="81"/>
      <c r="O1447" s="137"/>
      <c r="P1447" s="138"/>
      <c r="Q1447" s="138"/>
      <c r="R1447" s="138"/>
      <c r="S1447" s="138"/>
      <c r="T1447" s="141"/>
      <c r="U1447" s="141"/>
      <c r="V1447" s="139"/>
      <c r="W1447" s="139"/>
      <c r="X1447" s="139"/>
      <c r="Y1447" s="139"/>
      <c r="Z1447" s="139"/>
      <c r="AA1447" s="139"/>
      <c r="AB1447" s="139"/>
      <c r="AC1447" s="139"/>
      <c r="AD1447" s="139"/>
      <c r="AE1447" s="139"/>
      <c r="AF1447" s="139"/>
      <c r="AG1447" s="139"/>
      <c r="AH1447" s="139"/>
      <c r="AI1447" s="77"/>
      <c r="AJ1447" s="78"/>
    </row>
    <row r="1448" spans="2:36" ht="13">
      <c r="B1448" s="79"/>
      <c r="C1448" s="79"/>
      <c r="D1448" s="136"/>
      <c r="E1448" s="80"/>
      <c r="F1448" s="81"/>
      <c r="G1448" s="81"/>
      <c r="H1448" s="81"/>
      <c r="I1448" s="81"/>
      <c r="J1448" s="81"/>
      <c r="K1448" s="81"/>
      <c r="L1448" s="81"/>
      <c r="M1448" s="81"/>
      <c r="N1448" s="81"/>
      <c r="O1448" s="137"/>
      <c r="P1448" s="138"/>
      <c r="Q1448" s="138"/>
      <c r="R1448" s="138"/>
      <c r="S1448" s="138"/>
      <c r="T1448" s="141"/>
      <c r="U1448" s="141"/>
      <c r="V1448" s="139"/>
      <c r="W1448" s="139"/>
      <c r="X1448" s="139"/>
      <c r="Y1448" s="139"/>
      <c r="Z1448" s="139"/>
      <c r="AA1448" s="139"/>
      <c r="AB1448" s="139"/>
      <c r="AC1448" s="139"/>
      <c r="AD1448" s="139"/>
      <c r="AE1448" s="139"/>
      <c r="AF1448" s="139"/>
      <c r="AG1448" s="139"/>
      <c r="AH1448" s="139"/>
      <c r="AI1448" s="77"/>
      <c r="AJ1448" s="78"/>
    </row>
    <row r="1449" spans="2:36" ht="13">
      <c r="B1449" s="79"/>
      <c r="C1449" s="79"/>
      <c r="D1449" s="136"/>
      <c r="E1449" s="80"/>
      <c r="F1449" s="81"/>
      <c r="G1449" s="81"/>
      <c r="H1449" s="81"/>
      <c r="I1449" s="81"/>
      <c r="J1449" s="81"/>
      <c r="K1449" s="81"/>
      <c r="L1449" s="81"/>
      <c r="M1449" s="81"/>
      <c r="N1449" s="81"/>
      <c r="O1449" s="137"/>
      <c r="P1449" s="138"/>
      <c r="Q1449" s="138"/>
      <c r="R1449" s="138"/>
      <c r="S1449" s="138"/>
      <c r="T1449" s="141"/>
      <c r="U1449" s="141"/>
      <c r="V1449" s="139"/>
      <c r="W1449" s="139"/>
      <c r="X1449" s="139"/>
      <c r="Y1449" s="139"/>
      <c r="Z1449" s="139"/>
      <c r="AA1449" s="139"/>
      <c r="AB1449" s="139"/>
      <c r="AC1449" s="139"/>
      <c r="AD1449" s="139"/>
      <c r="AE1449" s="139"/>
      <c r="AF1449" s="139"/>
      <c r="AG1449" s="139"/>
      <c r="AH1449" s="139"/>
      <c r="AI1449" s="77"/>
      <c r="AJ1449" s="78"/>
    </row>
    <row r="1450" spans="2:36" ht="13">
      <c r="B1450" s="79"/>
      <c r="C1450" s="79"/>
      <c r="D1450" s="136"/>
      <c r="E1450" s="80"/>
      <c r="F1450" s="81"/>
      <c r="G1450" s="81"/>
      <c r="H1450" s="81"/>
      <c r="I1450" s="81"/>
      <c r="J1450" s="81"/>
      <c r="K1450" s="81"/>
      <c r="L1450" s="81"/>
      <c r="M1450" s="81"/>
      <c r="N1450" s="81"/>
      <c r="O1450" s="137"/>
      <c r="P1450" s="138"/>
      <c r="Q1450" s="138"/>
      <c r="R1450" s="138"/>
      <c r="S1450" s="138"/>
      <c r="T1450" s="141"/>
      <c r="U1450" s="141"/>
      <c r="V1450" s="139"/>
      <c r="W1450" s="139"/>
      <c r="X1450" s="139"/>
      <c r="Y1450" s="139"/>
      <c r="Z1450" s="139"/>
      <c r="AA1450" s="139"/>
      <c r="AB1450" s="139"/>
      <c r="AC1450" s="139"/>
      <c r="AD1450" s="139"/>
      <c r="AE1450" s="139"/>
      <c r="AF1450" s="139"/>
      <c r="AG1450" s="139"/>
      <c r="AH1450" s="139"/>
      <c r="AI1450" s="77"/>
      <c r="AJ1450" s="78"/>
    </row>
    <row r="1451" spans="2:36" ht="13">
      <c r="B1451" s="79"/>
      <c r="C1451" s="79"/>
      <c r="D1451" s="136"/>
      <c r="E1451" s="80"/>
      <c r="F1451" s="81"/>
      <c r="G1451" s="81"/>
      <c r="H1451" s="81"/>
      <c r="I1451" s="81"/>
      <c r="J1451" s="81"/>
      <c r="K1451" s="81"/>
      <c r="L1451" s="81"/>
      <c r="M1451" s="81"/>
      <c r="N1451" s="81"/>
      <c r="O1451" s="137"/>
      <c r="P1451" s="138"/>
      <c r="Q1451" s="138"/>
      <c r="R1451" s="138"/>
      <c r="S1451" s="138"/>
      <c r="T1451" s="141"/>
      <c r="U1451" s="141"/>
      <c r="V1451" s="139"/>
      <c r="W1451" s="139"/>
      <c r="X1451" s="139"/>
      <c r="Y1451" s="139"/>
      <c r="Z1451" s="139"/>
      <c r="AA1451" s="139"/>
      <c r="AB1451" s="139"/>
      <c r="AC1451" s="139"/>
      <c r="AD1451" s="139"/>
      <c r="AE1451" s="139"/>
      <c r="AF1451" s="139"/>
      <c r="AG1451" s="139"/>
      <c r="AH1451" s="139"/>
      <c r="AI1451" s="77"/>
      <c r="AJ1451" s="78"/>
    </row>
    <row r="1452" spans="2:36" ht="13">
      <c r="B1452" s="79"/>
      <c r="C1452" s="79"/>
      <c r="D1452" s="136"/>
      <c r="E1452" s="80"/>
      <c r="F1452" s="81"/>
      <c r="G1452" s="81"/>
      <c r="H1452" s="81"/>
      <c r="I1452" s="81"/>
      <c r="J1452" s="81"/>
      <c r="K1452" s="81"/>
      <c r="L1452" s="81"/>
      <c r="M1452" s="81"/>
      <c r="N1452" s="81"/>
      <c r="O1452" s="137"/>
      <c r="P1452" s="138"/>
      <c r="Q1452" s="138"/>
      <c r="R1452" s="138"/>
      <c r="S1452" s="138"/>
      <c r="T1452" s="141"/>
      <c r="U1452" s="141"/>
      <c r="V1452" s="139"/>
      <c r="W1452" s="139"/>
      <c r="X1452" s="139"/>
      <c r="Y1452" s="139"/>
      <c r="Z1452" s="139"/>
      <c r="AA1452" s="139"/>
      <c r="AB1452" s="139"/>
      <c r="AC1452" s="139"/>
      <c r="AD1452" s="139"/>
      <c r="AE1452" s="139"/>
      <c r="AF1452" s="139"/>
      <c r="AG1452" s="139"/>
      <c r="AH1452" s="139"/>
      <c r="AI1452" s="77"/>
      <c r="AJ1452" s="78"/>
    </row>
    <row r="1453" spans="2:36" ht="13">
      <c r="B1453" s="79"/>
      <c r="C1453" s="79"/>
      <c r="D1453" s="136"/>
      <c r="E1453" s="80"/>
      <c r="F1453" s="81"/>
      <c r="G1453" s="81"/>
      <c r="H1453" s="81"/>
      <c r="I1453" s="81"/>
      <c r="J1453" s="81"/>
      <c r="K1453" s="81"/>
      <c r="L1453" s="81"/>
      <c r="M1453" s="81"/>
      <c r="N1453" s="81"/>
      <c r="O1453" s="137"/>
      <c r="P1453" s="138"/>
      <c r="Q1453" s="138"/>
      <c r="R1453" s="138"/>
      <c r="S1453" s="138"/>
      <c r="T1453" s="141"/>
      <c r="U1453" s="141"/>
      <c r="V1453" s="139"/>
      <c r="W1453" s="139"/>
      <c r="X1453" s="139"/>
      <c r="Y1453" s="139"/>
      <c r="Z1453" s="139"/>
      <c r="AA1453" s="139"/>
      <c r="AB1453" s="139"/>
      <c r="AC1453" s="139"/>
      <c r="AD1453" s="139"/>
      <c r="AE1453" s="139"/>
      <c r="AF1453" s="139"/>
      <c r="AG1453" s="139"/>
      <c r="AH1453" s="139"/>
      <c r="AI1453" s="77"/>
      <c r="AJ1453" s="78"/>
    </row>
    <row r="1454" spans="2:36" ht="13">
      <c r="B1454" s="79"/>
      <c r="C1454" s="79"/>
      <c r="D1454" s="136"/>
      <c r="E1454" s="80"/>
      <c r="F1454" s="81"/>
      <c r="G1454" s="81"/>
      <c r="H1454" s="81"/>
      <c r="I1454" s="81"/>
      <c r="J1454" s="81"/>
      <c r="K1454" s="81"/>
      <c r="L1454" s="81"/>
      <c r="M1454" s="81"/>
      <c r="N1454" s="81"/>
      <c r="O1454" s="137"/>
      <c r="P1454" s="138"/>
      <c r="Q1454" s="138"/>
      <c r="R1454" s="138"/>
      <c r="S1454" s="138"/>
      <c r="T1454" s="141"/>
      <c r="U1454" s="141"/>
      <c r="V1454" s="139"/>
      <c r="W1454" s="139"/>
      <c r="X1454" s="139"/>
      <c r="Y1454" s="139"/>
      <c r="Z1454" s="139"/>
      <c r="AA1454" s="139"/>
      <c r="AB1454" s="139"/>
      <c r="AC1454" s="139"/>
      <c r="AD1454" s="139"/>
      <c r="AE1454" s="139"/>
      <c r="AF1454" s="139"/>
      <c r="AG1454" s="139"/>
      <c r="AH1454" s="139"/>
      <c r="AI1454" s="77"/>
      <c r="AJ1454" s="78"/>
    </row>
    <row r="1455" spans="2:36" ht="13">
      <c r="B1455" s="79"/>
      <c r="C1455" s="79"/>
      <c r="D1455" s="136"/>
      <c r="E1455" s="80"/>
      <c r="F1455" s="81"/>
      <c r="G1455" s="81"/>
      <c r="H1455" s="81"/>
      <c r="I1455" s="81"/>
      <c r="J1455" s="81"/>
      <c r="K1455" s="81"/>
      <c r="L1455" s="81"/>
      <c r="M1455" s="81"/>
      <c r="N1455" s="81"/>
      <c r="O1455" s="137"/>
      <c r="P1455" s="138"/>
      <c r="Q1455" s="138"/>
      <c r="R1455" s="138"/>
      <c r="S1455" s="138"/>
      <c r="T1455" s="141"/>
      <c r="U1455" s="141"/>
      <c r="V1455" s="139"/>
      <c r="W1455" s="139"/>
      <c r="X1455" s="139"/>
      <c r="Y1455" s="139"/>
      <c r="Z1455" s="139"/>
      <c r="AA1455" s="139"/>
      <c r="AB1455" s="139"/>
      <c r="AC1455" s="139"/>
      <c r="AD1455" s="139"/>
      <c r="AE1455" s="139"/>
      <c r="AF1455" s="139"/>
      <c r="AG1455" s="139"/>
      <c r="AH1455" s="139"/>
      <c r="AI1455" s="77"/>
      <c r="AJ1455" s="78"/>
    </row>
    <row r="1456" spans="2:36" ht="13">
      <c r="B1456" s="79"/>
      <c r="C1456" s="79"/>
      <c r="D1456" s="136"/>
      <c r="E1456" s="80"/>
      <c r="F1456" s="81"/>
      <c r="G1456" s="81"/>
      <c r="H1456" s="81"/>
      <c r="I1456" s="81"/>
      <c r="J1456" s="81"/>
      <c r="K1456" s="81"/>
      <c r="L1456" s="81"/>
      <c r="M1456" s="81"/>
      <c r="N1456" s="81"/>
      <c r="O1456" s="137"/>
      <c r="P1456" s="138"/>
      <c r="Q1456" s="138"/>
      <c r="R1456" s="138"/>
      <c r="S1456" s="138"/>
      <c r="T1456" s="141"/>
      <c r="U1456" s="141"/>
      <c r="V1456" s="139"/>
      <c r="W1456" s="139"/>
      <c r="X1456" s="139"/>
      <c r="Y1456" s="139"/>
      <c r="Z1456" s="139"/>
      <c r="AA1456" s="139"/>
      <c r="AB1456" s="139"/>
      <c r="AC1456" s="139"/>
      <c r="AD1456" s="139"/>
      <c r="AE1456" s="139"/>
      <c r="AF1456" s="139"/>
      <c r="AG1456" s="139"/>
      <c r="AH1456" s="139"/>
      <c r="AI1456" s="77"/>
      <c r="AJ1456" s="78"/>
    </row>
    <row r="1457" spans="2:36" ht="13">
      <c r="B1457" s="79"/>
      <c r="C1457" s="79"/>
      <c r="D1457" s="136"/>
      <c r="E1457" s="80"/>
      <c r="F1457" s="81"/>
      <c r="G1457" s="81"/>
      <c r="H1457" s="81"/>
      <c r="I1457" s="81"/>
      <c r="J1457" s="81"/>
      <c r="K1457" s="81"/>
      <c r="L1457" s="81"/>
      <c r="M1457" s="81"/>
      <c r="N1457" s="81"/>
      <c r="O1457" s="137"/>
      <c r="P1457" s="138"/>
      <c r="Q1457" s="138"/>
      <c r="R1457" s="138"/>
      <c r="S1457" s="138"/>
      <c r="T1457" s="141"/>
      <c r="U1457" s="141"/>
      <c r="V1457" s="139"/>
      <c r="W1457" s="139"/>
      <c r="X1457" s="139"/>
      <c r="Y1457" s="139"/>
      <c r="Z1457" s="139"/>
      <c r="AA1457" s="139"/>
      <c r="AB1457" s="139"/>
      <c r="AC1457" s="139"/>
      <c r="AD1457" s="139"/>
      <c r="AE1457" s="139"/>
      <c r="AF1457" s="139"/>
      <c r="AG1457" s="139"/>
      <c r="AH1457" s="139"/>
      <c r="AI1457" s="77"/>
      <c r="AJ1457" s="78"/>
    </row>
    <row r="1458" spans="2:36" ht="13">
      <c r="B1458" s="79"/>
      <c r="C1458" s="79"/>
      <c r="D1458" s="136"/>
      <c r="E1458" s="80"/>
      <c r="F1458" s="81"/>
      <c r="G1458" s="81"/>
      <c r="H1458" s="81"/>
      <c r="I1458" s="81"/>
      <c r="J1458" s="81"/>
      <c r="K1458" s="81"/>
      <c r="L1458" s="81"/>
      <c r="M1458" s="81"/>
      <c r="N1458" s="81"/>
      <c r="O1458" s="137"/>
      <c r="P1458" s="138"/>
      <c r="Q1458" s="138"/>
      <c r="R1458" s="138"/>
      <c r="S1458" s="138"/>
      <c r="T1458" s="141"/>
      <c r="U1458" s="141"/>
      <c r="V1458" s="139"/>
      <c r="W1458" s="139"/>
      <c r="X1458" s="139"/>
      <c r="Y1458" s="139"/>
      <c r="Z1458" s="139"/>
      <c r="AA1458" s="139"/>
      <c r="AB1458" s="139"/>
      <c r="AC1458" s="139"/>
      <c r="AD1458" s="139"/>
      <c r="AE1458" s="139"/>
      <c r="AF1458" s="139"/>
      <c r="AG1458" s="139"/>
      <c r="AH1458" s="139"/>
      <c r="AI1458" s="77"/>
      <c r="AJ1458" s="78"/>
    </row>
    <row r="1459" spans="2:36" ht="13">
      <c r="B1459" s="79"/>
      <c r="C1459" s="79"/>
      <c r="D1459" s="136"/>
      <c r="E1459" s="80"/>
      <c r="F1459" s="81"/>
      <c r="G1459" s="81"/>
      <c r="H1459" s="81"/>
      <c r="I1459" s="81"/>
      <c r="J1459" s="81"/>
      <c r="K1459" s="81"/>
      <c r="L1459" s="81"/>
      <c r="M1459" s="81"/>
      <c r="N1459" s="81"/>
      <c r="O1459" s="137"/>
      <c r="P1459" s="138"/>
      <c r="Q1459" s="138"/>
      <c r="R1459" s="138"/>
      <c r="S1459" s="138"/>
      <c r="T1459" s="141"/>
      <c r="U1459" s="141"/>
      <c r="V1459" s="139"/>
      <c r="W1459" s="139"/>
      <c r="X1459" s="139"/>
      <c r="Y1459" s="139"/>
      <c r="Z1459" s="139"/>
      <c r="AA1459" s="139"/>
      <c r="AB1459" s="139"/>
      <c r="AC1459" s="139"/>
      <c r="AD1459" s="139"/>
      <c r="AE1459" s="139"/>
      <c r="AF1459" s="139"/>
      <c r="AG1459" s="139"/>
      <c r="AH1459" s="139"/>
      <c r="AI1459" s="77"/>
      <c r="AJ1459" s="78"/>
    </row>
    <row r="1460" spans="2:36" ht="13">
      <c r="B1460" s="79"/>
      <c r="C1460" s="79"/>
      <c r="D1460" s="136"/>
      <c r="E1460" s="80"/>
      <c r="F1460" s="81"/>
      <c r="G1460" s="81"/>
      <c r="H1460" s="81"/>
      <c r="I1460" s="81"/>
      <c r="J1460" s="81"/>
      <c r="K1460" s="81"/>
      <c r="L1460" s="81"/>
      <c r="M1460" s="81"/>
      <c r="N1460" s="81"/>
      <c r="O1460" s="137"/>
      <c r="P1460" s="138"/>
      <c r="Q1460" s="138"/>
      <c r="R1460" s="138"/>
      <c r="S1460" s="138"/>
      <c r="T1460" s="141"/>
      <c r="U1460" s="141"/>
      <c r="V1460" s="139"/>
      <c r="W1460" s="139"/>
      <c r="X1460" s="139"/>
      <c r="Y1460" s="139"/>
      <c r="Z1460" s="139"/>
      <c r="AA1460" s="139"/>
      <c r="AB1460" s="139"/>
      <c r="AC1460" s="139"/>
      <c r="AD1460" s="139"/>
      <c r="AE1460" s="139"/>
      <c r="AF1460" s="139"/>
      <c r="AG1460" s="139"/>
      <c r="AH1460" s="139"/>
      <c r="AI1460" s="77"/>
      <c r="AJ1460" s="78"/>
    </row>
    <row r="1461" spans="2:36" ht="13">
      <c r="B1461" s="79"/>
      <c r="C1461" s="79"/>
      <c r="D1461" s="136"/>
      <c r="E1461" s="80"/>
      <c r="F1461" s="81"/>
      <c r="G1461" s="81"/>
      <c r="H1461" s="81"/>
      <c r="I1461" s="81"/>
      <c r="J1461" s="81"/>
      <c r="K1461" s="81"/>
      <c r="L1461" s="81"/>
      <c r="M1461" s="81"/>
      <c r="N1461" s="81"/>
      <c r="O1461" s="137"/>
      <c r="P1461" s="138"/>
      <c r="Q1461" s="138"/>
      <c r="R1461" s="138"/>
      <c r="S1461" s="138"/>
      <c r="T1461" s="141"/>
      <c r="U1461" s="141"/>
      <c r="V1461" s="139"/>
      <c r="W1461" s="139"/>
      <c r="X1461" s="139"/>
      <c r="Y1461" s="139"/>
      <c r="Z1461" s="139"/>
      <c r="AA1461" s="139"/>
      <c r="AB1461" s="139"/>
      <c r="AC1461" s="139"/>
      <c r="AD1461" s="139"/>
      <c r="AE1461" s="139"/>
      <c r="AF1461" s="139"/>
      <c r="AG1461" s="139"/>
      <c r="AH1461" s="139"/>
      <c r="AI1461" s="77"/>
      <c r="AJ1461" s="78"/>
    </row>
    <row r="1462" spans="2:36" ht="13">
      <c r="B1462" s="79"/>
      <c r="C1462" s="79"/>
      <c r="D1462" s="136"/>
      <c r="E1462" s="80"/>
      <c r="F1462" s="81"/>
      <c r="G1462" s="81"/>
      <c r="H1462" s="81"/>
      <c r="I1462" s="81"/>
      <c r="J1462" s="81"/>
      <c r="K1462" s="81"/>
      <c r="L1462" s="81"/>
      <c r="M1462" s="81"/>
      <c r="N1462" s="81"/>
      <c r="O1462" s="137"/>
      <c r="P1462" s="138"/>
      <c r="Q1462" s="138"/>
      <c r="R1462" s="138"/>
      <c r="S1462" s="138"/>
      <c r="T1462" s="141"/>
      <c r="U1462" s="141"/>
      <c r="V1462" s="139"/>
      <c r="W1462" s="139"/>
      <c r="X1462" s="139"/>
      <c r="Y1462" s="139"/>
      <c r="Z1462" s="139"/>
      <c r="AA1462" s="139"/>
      <c r="AB1462" s="139"/>
      <c r="AC1462" s="139"/>
      <c r="AD1462" s="139"/>
      <c r="AE1462" s="139"/>
      <c r="AF1462" s="139"/>
      <c r="AG1462" s="139"/>
      <c r="AH1462" s="139"/>
      <c r="AI1462" s="77"/>
      <c r="AJ1462" s="78"/>
    </row>
    <row r="1463" spans="2:36" ht="13">
      <c r="B1463" s="79"/>
      <c r="C1463" s="79"/>
      <c r="D1463" s="136"/>
      <c r="E1463" s="80"/>
      <c r="F1463" s="81"/>
      <c r="G1463" s="81"/>
      <c r="H1463" s="81"/>
      <c r="I1463" s="81"/>
      <c r="J1463" s="81"/>
      <c r="K1463" s="81"/>
      <c r="L1463" s="81"/>
      <c r="M1463" s="81"/>
      <c r="N1463" s="81"/>
      <c r="O1463" s="137"/>
      <c r="P1463" s="138"/>
      <c r="Q1463" s="138"/>
      <c r="R1463" s="138"/>
      <c r="S1463" s="138"/>
      <c r="T1463" s="141"/>
      <c r="U1463" s="141"/>
      <c r="V1463" s="139"/>
      <c r="W1463" s="139"/>
      <c r="X1463" s="139"/>
      <c r="Y1463" s="139"/>
      <c r="Z1463" s="139"/>
      <c r="AA1463" s="139"/>
      <c r="AB1463" s="139"/>
      <c r="AC1463" s="139"/>
      <c r="AD1463" s="139"/>
      <c r="AE1463" s="139"/>
      <c r="AF1463" s="139"/>
      <c r="AG1463" s="139"/>
      <c r="AH1463" s="139"/>
      <c r="AI1463" s="77"/>
      <c r="AJ1463" s="78"/>
    </row>
    <row r="1464" spans="2:36" ht="13">
      <c r="B1464" s="79"/>
      <c r="C1464" s="79"/>
      <c r="D1464" s="136"/>
      <c r="E1464" s="80"/>
      <c r="F1464" s="81"/>
      <c r="G1464" s="81"/>
      <c r="H1464" s="81"/>
      <c r="I1464" s="81"/>
      <c r="J1464" s="81"/>
      <c r="K1464" s="81"/>
      <c r="L1464" s="81"/>
      <c r="M1464" s="81"/>
      <c r="N1464" s="81"/>
      <c r="O1464" s="137"/>
      <c r="P1464" s="138"/>
      <c r="Q1464" s="138"/>
      <c r="R1464" s="138"/>
      <c r="S1464" s="138"/>
      <c r="T1464" s="141"/>
      <c r="U1464" s="141"/>
      <c r="V1464" s="139"/>
      <c r="W1464" s="139"/>
      <c r="X1464" s="139"/>
      <c r="Y1464" s="139"/>
      <c r="Z1464" s="139"/>
      <c r="AA1464" s="139"/>
      <c r="AB1464" s="139"/>
      <c r="AC1464" s="139"/>
      <c r="AD1464" s="139"/>
      <c r="AE1464" s="139"/>
      <c r="AF1464" s="139"/>
      <c r="AG1464" s="139"/>
      <c r="AH1464" s="139"/>
      <c r="AI1464" s="77"/>
      <c r="AJ1464" s="78"/>
    </row>
    <row r="1465" spans="2:36" ht="13">
      <c r="B1465" s="79"/>
      <c r="C1465" s="79"/>
      <c r="D1465" s="136"/>
      <c r="E1465" s="80"/>
      <c r="F1465" s="81"/>
      <c r="G1465" s="81"/>
      <c r="H1465" s="81"/>
      <c r="I1465" s="81"/>
      <c r="J1465" s="81"/>
      <c r="K1465" s="81"/>
      <c r="L1465" s="81"/>
      <c r="M1465" s="81"/>
      <c r="N1465" s="81"/>
      <c r="O1465" s="137"/>
      <c r="P1465" s="138"/>
      <c r="Q1465" s="138"/>
      <c r="R1465" s="138"/>
      <c r="S1465" s="138"/>
      <c r="T1465" s="141"/>
      <c r="U1465" s="141"/>
      <c r="V1465" s="139"/>
      <c r="W1465" s="139"/>
      <c r="X1465" s="139"/>
      <c r="Y1465" s="139"/>
      <c r="Z1465" s="139"/>
      <c r="AA1465" s="139"/>
      <c r="AB1465" s="139"/>
      <c r="AC1465" s="139"/>
      <c r="AD1465" s="139"/>
      <c r="AE1465" s="139"/>
      <c r="AF1465" s="139"/>
      <c r="AG1465" s="139"/>
      <c r="AH1465" s="139"/>
      <c r="AI1465" s="77"/>
      <c r="AJ1465" s="78"/>
    </row>
    <row r="1466" spans="2:36" ht="13">
      <c r="B1466" s="79"/>
      <c r="C1466" s="79"/>
      <c r="D1466" s="136"/>
      <c r="E1466" s="80"/>
      <c r="F1466" s="81"/>
      <c r="G1466" s="81"/>
      <c r="H1466" s="81"/>
      <c r="I1466" s="81"/>
      <c r="J1466" s="81"/>
      <c r="K1466" s="81"/>
      <c r="L1466" s="81"/>
      <c r="M1466" s="81"/>
      <c r="N1466" s="81"/>
      <c r="O1466" s="137"/>
      <c r="P1466" s="138"/>
      <c r="Q1466" s="138"/>
      <c r="R1466" s="138"/>
      <c r="S1466" s="138"/>
      <c r="T1466" s="141"/>
      <c r="U1466" s="141"/>
      <c r="V1466" s="139"/>
      <c r="W1466" s="139"/>
      <c r="X1466" s="139"/>
      <c r="Y1466" s="139"/>
      <c r="Z1466" s="139"/>
      <c r="AA1466" s="139"/>
      <c r="AB1466" s="139"/>
      <c r="AC1466" s="139"/>
      <c r="AD1466" s="139"/>
      <c r="AE1466" s="139"/>
      <c r="AF1466" s="139"/>
      <c r="AG1466" s="139"/>
      <c r="AH1466" s="139"/>
      <c r="AI1466" s="77"/>
      <c r="AJ1466" s="78"/>
    </row>
    <row r="1467" spans="2:36" ht="13">
      <c r="B1467" s="79"/>
      <c r="C1467" s="79"/>
      <c r="D1467" s="136"/>
      <c r="E1467" s="80"/>
      <c r="F1467" s="81"/>
      <c r="G1467" s="81"/>
      <c r="H1467" s="81"/>
      <c r="I1467" s="81"/>
      <c r="J1467" s="81"/>
      <c r="K1467" s="81"/>
      <c r="L1467" s="81"/>
      <c r="M1467" s="81"/>
      <c r="N1467" s="81"/>
      <c r="O1467" s="137"/>
      <c r="P1467" s="138"/>
      <c r="Q1467" s="138"/>
      <c r="R1467" s="138"/>
      <c r="S1467" s="138"/>
      <c r="T1467" s="141"/>
      <c r="U1467" s="141"/>
      <c r="V1467" s="139"/>
      <c r="W1467" s="139"/>
      <c r="X1467" s="139"/>
      <c r="Y1467" s="139"/>
      <c r="Z1467" s="139"/>
      <c r="AA1467" s="139"/>
      <c r="AB1467" s="139"/>
      <c r="AC1467" s="139"/>
      <c r="AD1467" s="139"/>
      <c r="AE1467" s="139"/>
      <c r="AF1467" s="139"/>
      <c r="AG1467" s="139"/>
      <c r="AH1467" s="139"/>
      <c r="AI1467" s="77"/>
      <c r="AJ1467" s="78"/>
    </row>
    <row r="1468" spans="2:36" ht="13">
      <c r="B1468" s="79"/>
      <c r="C1468" s="79"/>
      <c r="D1468" s="136"/>
      <c r="E1468" s="80"/>
      <c r="F1468" s="81"/>
      <c r="G1468" s="81"/>
      <c r="H1468" s="81"/>
      <c r="I1468" s="81"/>
      <c r="J1468" s="81"/>
      <c r="K1468" s="81"/>
      <c r="L1468" s="81"/>
      <c r="M1468" s="81"/>
      <c r="N1468" s="81"/>
      <c r="O1468" s="137"/>
      <c r="P1468" s="138"/>
      <c r="Q1468" s="138"/>
      <c r="R1468" s="138"/>
      <c r="S1468" s="138"/>
      <c r="T1468" s="141"/>
      <c r="U1468" s="141"/>
      <c r="V1468" s="139"/>
      <c r="W1468" s="139"/>
      <c r="X1468" s="139"/>
      <c r="Y1468" s="139"/>
      <c r="Z1468" s="139"/>
      <c r="AA1468" s="139"/>
      <c r="AB1468" s="139"/>
      <c r="AC1468" s="139"/>
      <c r="AD1468" s="139"/>
      <c r="AE1468" s="139"/>
      <c r="AF1468" s="139"/>
      <c r="AG1468" s="139"/>
      <c r="AH1468" s="139"/>
      <c r="AI1468" s="77"/>
      <c r="AJ1468" s="78"/>
    </row>
    <row r="1469" spans="2:36" ht="13">
      <c r="B1469" s="79"/>
      <c r="C1469" s="79"/>
      <c r="D1469" s="136"/>
      <c r="E1469" s="80"/>
      <c r="F1469" s="81"/>
      <c r="G1469" s="81"/>
      <c r="H1469" s="81"/>
      <c r="I1469" s="81"/>
      <c r="J1469" s="81"/>
      <c r="K1469" s="81"/>
      <c r="L1469" s="81"/>
      <c r="M1469" s="81"/>
      <c r="N1469" s="81"/>
      <c r="O1469" s="137"/>
      <c r="P1469" s="138"/>
      <c r="Q1469" s="138"/>
      <c r="R1469" s="138"/>
      <c r="S1469" s="138"/>
      <c r="T1469" s="141"/>
      <c r="U1469" s="141"/>
      <c r="V1469" s="139"/>
      <c r="W1469" s="139"/>
      <c r="X1469" s="139"/>
      <c r="Y1469" s="139"/>
      <c r="Z1469" s="139"/>
      <c r="AA1469" s="139"/>
      <c r="AB1469" s="139"/>
      <c r="AC1469" s="139"/>
      <c r="AD1469" s="139"/>
      <c r="AE1469" s="139"/>
      <c r="AF1469" s="139"/>
      <c r="AG1469" s="139"/>
      <c r="AH1469" s="139"/>
      <c r="AI1469" s="77"/>
      <c r="AJ1469" s="78"/>
    </row>
    <row r="1470" spans="2:36" ht="13">
      <c r="B1470" s="79"/>
      <c r="C1470" s="79"/>
      <c r="D1470" s="136"/>
      <c r="E1470" s="80"/>
      <c r="F1470" s="81"/>
      <c r="G1470" s="81"/>
      <c r="H1470" s="81"/>
      <c r="I1470" s="81"/>
      <c r="J1470" s="81"/>
      <c r="K1470" s="81"/>
      <c r="L1470" s="81"/>
      <c r="M1470" s="81"/>
      <c r="N1470" s="81"/>
      <c r="O1470" s="137"/>
      <c r="P1470" s="138"/>
      <c r="Q1470" s="138"/>
      <c r="R1470" s="138"/>
      <c r="S1470" s="138"/>
      <c r="T1470" s="141"/>
      <c r="U1470" s="141"/>
      <c r="V1470" s="139"/>
      <c r="W1470" s="139"/>
      <c r="X1470" s="139"/>
      <c r="Y1470" s="139"/>
      <c r="Z1470" s="139"/>
      <c r="AA1470" s="139"/>
      <c r="AB1470" s="139"/>
      <c r="AC1470" s="139"/>
      <c r="AD1470" s="139"/>
      <c r="AE1470" s="139"/>
      <c r="AF1470" s="139"/>
      <c r="AG1470" s="139"/>
      <c r="AH1470" s="139"/>
      <c r="AI1470" s="77"/>
      <c r="AJ1470" s="78"/>
    </row>
    <row r="1471" spans="2:36" ht="13">
      <c r="B1471" s="79"/>
      <c r="C1471" s="79"/>
      <c r="D1471" s="136"/>
      <c r="E1471" s="80"/>
      <c r="F1471" s="81"/>
      <c r="G1471" s="81"/>
      <c r="H1471" s="81"/>
      <c r="I1471" s="81"/>
      <c r="J1471" s="81"/>
      <c r="K1471" s="81"/>
      <c r="L1471" s="81"/>
      <c r="M1471" s="81"/>
      <c r="N1471" s="81"/>
      <c r="O1471" s="137"/>
      <c r="P1471" s="138"/>
      <c r="Q1471" s="138"/>
      <c r="R1471" s="138"/>
      <c r="S1471" s="138"/>
      <c r="T1471" s="141"/>
      <c r="U1471" s="141"/>
      <c r="V1471" s="139"/>
      <c r="W1471" s="139"/>
      <c r="X1471" s="139"/>
      <c r="Y1471" s="139"/>
      <c r="Z1471" s="139"/>
      <c r="AA1471" s="139"/>
      <c r="AB1471" s="139"/>
      <c r="AC1471" s="139"/>
      <c r="AD1471" s="139"/>
      <c r="AE1471" s="139"/>
      <c r="AF1471" s="139"/>
      <c r="AG1471" s="139"/>
      <c r="AH1471" s="139"/>
      <c r="AI1471" s="77"/>
      <c r="AJ1471" s="78"/>
    </row>
    <row r="1472" spans="2:36" ht="13">
      <c r="B1472" s="79"/>
      <c r="C1472" s="79"/>
      <c r="D1472" s="136"/>
      <c r="E1472" s="80"/>
      <c r="F1472" s="81"/>
      <c r="G1472" s="81"/>
      <c r="H1472" s="81"/>
      <c r="I1472" s="81"/>
      <c r="J1472" s="81"/>
      <c r="K1472" s="81"/>
      <c r="L1472" s="81"/>
      <c r="M1472" s="81"/>
      <c r="N1472" s="81"/>
      <c r="O1472" s="137"/>
      <c r="P1472" s="138"/>
      <c r="Q1472" s="138"/>
      <c r="R1472" s="138"/>
      <c r="S1472" s="138"/>
      <c r="T1472" s="141"/>
      <c r="U1472" s="141"/>
      <c r="V1472" s="139"/>
      <c r="W1472" s="139"/>
      <c r="X1472" s="139"/>
      <c r="Y1472" s="139"/>
      <c r="Z1472" s="139"/>
      <c r="AA1472" s="139"/>
      <c r="AB1472" s="139"/>
      <c r="AC1472" s="139"/>
      <c r="AD1472" s="139"/>
      <c r="AE1472" s="139"/>
      <c r="AF1472" s="139"/>
      <c r="AG1472" s="139"/>
      <c r="AH1472" s="139"/>
      <c r="AI1472" s="77"/>
      <c r="AJ1472" s="78"/>
    </row>
    <row r="1473" spans="2:36" ht="13">
      <c r="B1473" s="79"/>
      <c r="C1473" s="79"/>
      <c r="D1473" s="136"/>
      <c r="E1473" s="80"/>
      <c r="F1473" s="81"/>
      <c r="G1473" s="81"/>
      <c r="H1473" s="81"/>
      <c r="I1473" s="81"/>
      <c r="J1473" s="81"/>
      <c r="K1473" s="81"/>
      <c r="L1473" s="81"/>
      <c r="M1473" s="81"/>
      <c r="N1473" s="81"/>
      <c r="O1473" s="137"/>
      <c r="P1473" s="138"/>
      <c r="Q1473" s="138"/>
      <c r="R1473" s="138"/>
      <c r="S1473" s="138"/>
      <c r="T1473" s="141"/>
      <c r="U1473" s="141"/>
      <c r="V1473" s="139"/>
      <c r="W1473" s="139"/>
      <c r="X1473" s="139"/>
      <c r="Y1473" s="139"/>
      <c r="Z1473" s="139"/>
      <c r="AA1473" s="139"/>
      <c r="AB1473" s="139"/>
      <c r="AC1473" s="139"/>
      <c r="AD1473" s="139"/>
      <c r="AE1473" s="139"/>
      <c r="AF1473" s="139"/>
      <c r="AG1473" s="139"/>
      <c r="AH1473" s="139"/>
      <c r="AI1473" s="77"/>
      <c r="AJ1473" s="78"/>
    </row>
    <row r="1474" spans="2:36" ht="13">
      <c r="B1474" s="79"/>
      <c r="C1474" s="79"/>
      <c r="D1474" s="136"/>
      <c r="E1474" s="80"/>
      <c r="F1474" s="81"/>
      <c r="G1474" s="81"/>
      <c r="H1474" s="81"/>
      <c r="I1474" s="81"/>
      <c r="J1474" s="81"/>
      <c r="K1474" s="81"/>
      <c r="L1474" s="81"/>
      <c r="M1474" s="81"/>
      <c r="N1474" s="81"/>
      <c r="O1474" s="137"/>
      <c r="P1474" s="138"/>
      <c r="Q1474" s="138"/>
      <c r="R1474" s="138"/>
      <c r="S1474" s="138"/>
      <c r="T1474" s="141"/>
      <c r="U1474" s="141"/>
      <c r="V1474" s="139"/>
      <c r="W1474" s="139"/>
      <c r="X1474" s="139"/>
      <c r="Y1474" s="139"/>
      <c r="Z1474" s="139"/>
      <c r="AA1474" s="139"/>
      <c r="AB1474" s="139"/>
      <c r="AC1474" s="139"/>
      <c r="AD1474" s="139"/>
      <c r="AE1474" s="139"/>
      <c r="AF1474" s="139"/>
      <c r="AG1474" s="139"/>
      <c r="AH1474" s="139"/>
      <c r="AI1474" s="77"/>
      <c r="AJ1474" s="78"/>
    </row>
    <row r="1475" spans="2:36" ht="13">
      <c r="B1475" s="79"/>
      <c r="C1475" s="79"/>
      <c r="D1475" s="136"/>
      <c r="E1475" s="80"/>
      <c r="F1475" s="81"/>
      <c r="G1475" s="81"/>
      <c r="H1475" s="81"/>
      <c r="I1475" s="81"/>
      <c r="J1475" s="81"/>
      <c r="K1475" s="81"/>
      <c r="L1475" s="81"/>
      <c r="M1475" s="81"/>
      <c r="N1475" s="81"/>
      <c r="O1475" s="137"/>
      <c r="P1475" s="138"/>
      <c r="Q1475" s="138"/>
      <c r="R1475" s="138"/>
      <c r="S1475" s="138"/>
      <c r="T1475" s="141"/>
      <c r="U1475" s="141"/>
      <c r="V1475" s="139"/>
      <c r="W1475" s="139"/>
      <c r="X1475" s="139"/>
      <c r="Y1475" s="139"/>
      <c r="Z1475" s="139"/>
      <c r="AA1475" s="139"/>
      <c r="AB1475" s="139"/>
      <c r="AC1475" s="139"/>
      <c r="AD1475" s="139"/>
      <c r="AE1475" s="139"/>
      <c r="AF1475" s="139"/>
      <c r="AG1475" s="139"/>
      <c r="AH1475" s="139"/>
      <c r="AI1475" s="77"/>
      <c r="AJ1475" s="78"/>
    </row>
    <row r="1476" spans="2:36" ht="13">
      <c r="B1476" s="79"/>
      <c r="C1476" s="79"/>
      <c r="D1476" s="136"/>
      <c r="E1476" s="80"/>
      <c r="F1476" s="81"/>
      <c r="G1476" s="81"/>
      <c r="H1476" s="81"/>
      <c r="I1476" s="81"/>
      <c r="J1476" s="81"/>
      <c r="K1476" s="81"/>
      <c r="L1476" s="81"/>
      <c r="M1476" s="81"/>
      <c r="N1476" s="81"/>
      <c r="O1476" s="137"/>
      <c r="P1476" s="138"/>
      <c r="Q1476" s="138"/>
      <c r="R1476" s="138"/>
      <c r="S1476" s="138"/>
      <c r="T1476" s="141"/>
      <c r="U1476" s="141"/>
      <c r="V1476" s="139"/>
      <c r="W1476" s="139"/>
      <c r="X1476" s="139"/>
      <c r="Y1476" s="139"/>
      <c r="Z1476" s="139"/>
      <c r="AA1476" s="139"/>
      <c r="AB1476" s="139"/>
      <c r="AC1476" s="139"/>
      <c r="AD1476" s="139"/>
      <c r="AE1476" s="139"/>
      <c r="AF1476" s="139"/>
      <c r="AG1476" s="139"/>
      <c r="AH1476" s="139"/>
      <c r="AI1476" s="77"/>
      <c r="AJ1476" s="78"/>
    </row>
    <row r="1477" spans="2:36" ht="13">
      <c r="B1477" s="79"/>
      <c r="C1477" s="79"/>
      <c r="D1477" s="136"/>
      <c r="E1477" s="80"/>
      <c r="F1477" s="81"/>
      <c r="G1477" s="81"/>
      <c r="H1477" s="81"/>
      <c r="I1477" s="81"/>
      <c r="J1477" s="81"/>
      <c r="K1477" s="81"/>
      <c r="L1477" s="81"/>
      <c r="M1477" s="81"/>
      <c r="N1477" s="81"/>
      <c r="O1477" s="137"/>
      <c r="P1477" s="138"/>
      <c r="Q1477" s="138"/>
      <c r="R1477" s="138"/>
      <c r="S1477" s="138"/>
      <c r="T1477" s="141"/>
      <c r="U1477" s="141"/>
      <c r="V1477" s="139"/>
      <c r="W1477" s="139"/>
      <c r="X1477" s="139"/>
      <c r="Y1477" s="139"/>
      <c r="Z1477" s="139"/>
      <c r="AA1477" s="139"/>
      <c r="AB1477" s="139"/>
      <c r="AC1477" s="139"/>
      <c r="AD1477" s="139"/>
      <c r="AE1477" s="139"/>
      <c r="AF1477" s="139"/>
      <c r="AG1477" s="139"/>
      <c r="AH1477" s="139"/>
      <c r="AI1477" s="77"/>
      <c r="AJ1477" s="78"/>
    </row>
    <row r="1478" spans="2:36" ht="13">
      <c r="B1478" s="79"/>
      <c r="C1478" s="79"/>
      <c r="D1478" s="136"/>
      <c r="E1478" s="80"/>
      <c r="F1478" s="81"/>
      <c r="G1478" s="81"/>
      <c r="H1478" s="81"/>
      <c r="I1478" s="81"/>
      <c r="J1478" s="81"/>
      <c r="K1478" s="81"/>
      <c r="L1478" s="81"/>
      <c r="M1478" s="81"/>
      <c r="N1478" s="81"/>
      <c r="O1478" s="137"/>
      <c r="P1478" s="138"/>
      <c r="Q1478" s="138"/>
      <c r="R1478" s="138"/>
      <c r="S1478" s="138"/>
      <c r="T1478" s="141"/>
      <c r="U1478" s="141"/>
      <c r="V1478" s="139"/>
      <c r="W1478" s="139"/>
      <c r="X1478" s="139"/>
      <c r="Y1478" s="139"/>
      <c r="Z1478" s="139"/>
      <c r="AA1478" s="139"/>
      <c r="AB1478" s="139"/>
      <c r="AC1478" s="139"/>
      <c r="AD1478" s="139"/>
      <c r="AE1478" s="139"/>
      <c r="AF1478" s="139"/>
      <c r="AG1478" s="139"/>
      <c r="AH1478" s="139"/>
      <c r="AI1478" s="77"/>
      <c r="AJ1478" s="78"/>
    </row>
    <row r="1479" spans="2:36" ht="13">
      <c r="B1479" s="79"/>
      <c r="C1479" s="79"/>
      <c r="D1479" s="136"/>
      <c r="E1479" s="80"/>
      <c r="F1479" s="81"/>
      <c r="G1479" s="81"/>
      <c r="H1479" s="81"/>
      <c r="I1479" s="81"/>
      <c r="J1479" s="81"/>
      <c r="K1479" s="81"/>
      <c r="L1479" s="81"/>
      <c r="M1479" s="81"/>
      <c r="N1479" s="81"/>
      <c r="O1479" s="137"/>
      <c r="P1479" s="138"/>
      <c r="Q1479" s="138"/>
      <c r="R1479" s="138"/>
      <c r="S1479" s="138"/>
      <c r="T1479" s="141"/>
      <c r="U1479" s="141"/>
      <c r="V1479" s="139"/>
      <c r="W1479" s="139"/>
      <c r="X1479" s="139"/>
      <c r="Y1479" s="139"/>
      <c r="Z1479" s="139"/>
      <c r="AA1479" s="139"/>
      <c r="AB1479" s="139"/>
      <c r="AC1479" s="139"/>
      <c r="AD1479" s="139"/>
      <c r="AE1479" s="139"/>
      <c r="AF1479" s="139"/>
      <c r="AG1479" s="139"/>
      <c r="AH1479" s="139"/>
      <c r="AI1479" s="77"/>
      <c r="AJ1479" s="78"/>
    </row>
    <row r="1480" spans="2:36" ht="13">
      <c r="B1480" s="79"/>
      <c r="C1480" s="79"/>
      <c r="D1480" s="136"/>
      <c r="E1480" s="80"/>
      <c r="F1480" s="81"/>
      <c r="G1480" s="81"/>
      <c r="H1480" s="81"/>
      <c r="I1480" s="81"/>
      <c r="J1480" s="81"/>
      <c r="K1480" s="81"/>
      <c r="L1480" s="81"/>
      <c r="M1480" s="81"/>
      <c r="N1480" s="81"/>
      <c r="O1480" s="137"/>
      <c r="P1480" s="138"/>
      <c r="Q1480" s="138"/>
      <c r="R1480" s="138"/>
      <c r="S1480" s="138"/>
      <c r="T1480" s="141"/>
      <c r="U1480" s="141"/>
      <c r="V1480" s="139"/>
      <c r="W1480" s="139"/>
      <c r="X1480" s="139"/>
      <c r="Y1480" s="139"/>
      <c r="Z1480" s="139"/>
      <c r="AA1480" s="139"/>
      <c r="AB1480" s="139"/>
      <c r="AC1480" s="139"/>
      <c r="AD1480" s="139"/>
      <c r="AE1480" s="139"/>
      <c r="AF1480" s="139"/>
      <c r="AG1480" s="139"/>
      <c r="AH1480" s="139"/>
      <c r="AI1480" s="77"/>
      <c r="AJ1480" s="78"/>
    </row>
    <row r="1481" spans="2:36" ht="13">
      <c r="B1481" s="79"/>
      <c r="C1481" s="79"/>
      <c r="D1481" s="136"/>
      <c r="E1481" s="80"/>
      <c r="F1481" s="81"/>
      <c r="G1481" s="81"/>
      <c r="H1481" s="81"/>
      <c r="I1481" s="81"/>
      <c r="J1481" s="81"/>
      <c r="K1481" s="81"/>
      <c r="L1481" s="81"/>
      <c r="M1481" s="81"/>
      <c r="N1481" s="81"/>
      <c r="O1481" s="137"/>
      <c r="P1481" s="138"/>
      <c r="Q1481" s="138"/>
      <c r="R1481" s="138"/>
      <c r="S1481" s="138"/>
      <c r="T1481" s="141"/>
      <c r="U1481" s="141"/>
      <c r="V1481" s="139"/>
      <c r="W1481" s="139"/>
      <c r="X1481" s="139"/>
      <c r="Y1481" s="139"/>
      <c r="Z1481" s="139"/>
      <c r="AA1481" s="139"/>
      <c r="AB1481" s="139"/>
      <c r="AC1481" s="139"/>
      <c r="AD1481" s="139"/>
      <c r="AE1481" s="139"/>
      <c r="AF1481" s="139"/>
      <c r="AG1481" s="139"/>
      <c r="AH1481" s="139"/>
      <c r="AI1481" s="77"/>
      <c r="AJ1481" s="78"/>
    </row>
    <row r="1482" spans="2:36" ht="13">
      <c r="B1482" s="79"/>
      <c r="C1482" s="79"/>
      <c r="D1482" s="136"/>
      <c r="E1482" s="80"/>
      <c r="F1482" s="81"/>
      <c r="G1482" s="81"/>
      <c r="H1482" s="81"/>
      <c r="I1482" s="81"/>
      <c r="J1482" s="81"/>
      <c r="K1482" s="81"/>
      <c r="L1482" s="81"/>
      <c r="M1482" s="81"/>
      <c r="N1482" s="81"/>
      <c r="O1482" s="137"/>
      <c r="P1482" s="138"/>
      <c r="Q1482" s="138"/>
      <c r="R1482" s="138"/>
      <c r="S1482" s="138"/>
      <c r="T1482" s="141"/>
      <c r="U1482" s="141"/>
      <c r="V1482" s="139"/>
      <c r="W1482" s="139"/>
      <c r="X1482" s="139"/>
      <c r="Y1482" s="139"/>
      <c r="Z1482" s="139"/>
      <c r="AA1482" s="139"/>
      <c r="AB1482" s="139"/>
      <c r="AC1482" s="139"/>
      <c r="AD1482" s="139"/>
      <c r="AE1482" s="139"/>
      <c r="AF1482" s="139"/>
      <c r="AG1482" s="139"/>
      <c r="AH1482" s="139"/>
      <c r="AI1482" s="77"/>
      <c r="AJ1482" s="78"/>
    </row>
    <row r="1483" spans="2:36" ht="13">
      <c r="B1483" s="79"/>
      <c r="C1483" s="79"/>
      <c r="D1483" s="136"/>
      <c r="E1483" s="80"/>
      <c r="F1483" s="81"/>
      <c r="G1483" s="81"/>
      <c r="H1483" s="81"/>
      <c r="I1483" s="81"/>
      <c r="J1483" s="81"/>
      <c r="K1483" s="81"/>
      <c r="L1483" s="81"/>
      <c r="M1483" s="81"/>
      <c r="N1483" s="81"/>
      <c r="O1483" s="137"/>
      <c r="P1483" s="138"/>
      <c r="Q1483" s="138"/>
      <c r="R1483" s="138"/>
      <c r="S1483" s="138"/>
      <c r="T1483" s="141"/>
      <c r="U1483" s="141"/>
      <c r="V1483" s="139"/>
      <c r="W1483" s="139"/>
      <c r="X1483" s="139"/>
      <c r="Y1483" s="139"/>
      <c r="Z1483" s="139"/>
      <c r="AA1483" s="139"/>
      <c r="AB1483" s="139"/>
      <c r="AC1483" s="139"/>
      <c r="AD1483" s="139"/>
      <c r="AE1483" s="139"/>
      <c r="AF1483" s="139"/>
      <c r="AG1483" s="139"/>
      <c r="AH1483" s="139"/>
      <c r="AI1483" s="77"/>
      <c r="AJ1483" s="78"/>
    </row>
    <row r="1484" spans="2:36" ht="13">
      <c r="B1484" s="79"/>
      <c r="C1484" s="79"/>
      <c r="D1484" s="136"/>
      <c r="E1484" s="80"/>
      <c r="F1484" s="81"/>
      <c r="G1484" s="81"/>
      <c r="H1484" s="81"/>
      <c r="I1484" s="81"/>
      <c r="J1484" s="81"/>
      <c r="K1484" s="81"/>
      <c r="L1484" s="81"/>
      <c r="M1484" s="81"/>
      <c r="N1484" s="81"/>
      <c r="O1484" s="137"/>
      <c r="P1484" s="138"/>
      <c r="Q1484" s="138"/>
      <c r="R1484" s="138"/>
      <c r="S1484" s="138"/>
      <c r="T1484" s="141"/>
      <c r="U1484" s="141"/>
      <c r="V1484" s="139"/>
      <c r="W1484" s="139"/>
      <c r="X1484" s="139"/>
      <c r="Y1484" s="139"/>
      <c r="Z1484" s="139"/>
      <c r="AA1484" s="139"/>
      <c r="AB1484" s="139"/>
      <c r="AC1484" s="139"/>
      <c r="AD1484" s="139"/>
      <c r="AE1484" s="139"/>
      <c r="AF1484" s="139"/>
      <c r="AG1484" s="139"/>
      <c r="AH1484" s="139"/>
      <c r="AI1484" s="77"/>
      <c r="AJ1484" s="78"/>
    </row>
    <row r="1485" spans="2:36" ht="13">
      <c r="B1485" s="79"/>
      <c r="C1485" s="79"/>
      <c r="D1485" s="136"/>
      <c r="E1485" s="80"/>
      <c r="F1485" s="81"/>
      <c r="G1485" s="81"/>
      <c r="H1485" s="81"/>
      <c r="I1485" s="81"/>
      <c r="J1485" s="81"/>
      <c r="K1485" s="81"/>
      <c r="L1485" s="81"/>
      <c r="M1485" s="81"/>
      <c r="N1485" s="81"/>
      <c r="O1485" s="137"/>
      <c r="P1485" s="138"/>
      <c r="Q1485" s="138"/>
      <c r="R1485" s="138"/>
      <c r="S1485" s="138"/>
      <c r="T1485" s="141"/>
      <c r="U1485" s="141"/>
      <c r="V1485" s="139"/>
      <c r="W1485" s="139"/>
      <c r="X1485" s="139"/>
      <c r="Y1485" s="139"/>
      <c r="Z1485" s="139"/>
      <c r="AA1485" s="139"/>
      <c r="AB1485" s="139"/>
      <c r="AC1485" s="139"/>
      <c r="AD1485" s="139"/>
      <c r="AE1485" s="139"/>
      <c r="AF1485" s="139"/>
      <c r="AG1485" s="139"/>
      <c r="AH1485" s="139"/>
      <c r="AI1485" s="77"/>
      <c r="AJ1485" s="78"/>
    </row>
    <row r="1486" spans="2:36" ht="13">
      <c r="B1486" s="79"/>
      <c r="C1486" s="79"/>
      <c r="D1486" s="136"/>
      <c r="E1486" s="80"/>
      <c r="F1486" s="81"/>
      <c r="G1486" s="81"/>
      <c r="H1486" s="81"/>
      <c r="I1486" s="81"/>
      <c r="J1486" s="81"/>
      <c r="K1486" s="81"/>
      <c r="L1486" s="81"/>
      <c r="M1486" s="81"/>
      <c r="N1486" s="81"/>
      <c r="O1486" s="137"/>
      <c r="P1486" s="138"/>
      <c r="Q1486" s="138"/>
      <c r="R1486" s="138"/>
      <c r="S1486" s="138"/>
      <c r="T1486" s="141"/>
      <c r="U1486" s="141"/>
      <c r="V1486" s="139"/>
      <c r="W1486" s="139"/>
      <c r="X1486" s="139"/>
      <c r="Y1486" s="139"/>
      <c r="Z1486" s="139"/>
      <c r="AA1486" s="139"/>
      <c r="AB1486" s="139"/>
      <c r="AC1486" s="139"/>
      <c r="AD1486" s="139"/>
      <c r="AE1486" s="139"/>
      <c r="AF1486" s="139"/>
      <c r="AG1486" s="139"/>
      <c r="AH1486" s="139"/>
      <c r="AI1486" s="77"/>
      <c r="AJ1486" s="78"/>
    </row>
    <row r="1487" spans="2:36" ht="13">
      <c r="B1487" s="79"/>
      <c r="C1487" s="79"/>
      <c r="D1487" s="136"/>
      <c r="E1487" s="80"/>
      <c r="F1487" s="81"/>
      <c r="G1487" s="81"/>
      <c r="H1487" s="81"/>
      <c r="I1487" s="81"/>
      <c r="J1487" s="81"/>
      <c r="K1487" s="81"/>
      <c r="L1487" s="81"/>
      <c r="M1487" s="81"/>
      <c r="N1487" s="81"/>
      <c r="O1487" s="137"/>
      <c r="P1487" s="138"/>
      <c r="Q1487" s="138"/>
      <c r="R1487" s="138"/>
      <c r="S1487" s="138"/>
      <c r="T1487" s="141"/>
      <c r="U1487" s="141"/>
      <c r="V1487" s="139"/>
      <c r="W1487" s="139"/>
      <c r="X1487" s="139"/>
      <c r="Y1487" s="139"/>
      <c r="Z1487" s="139"/>
      <c r="AA1487" s="139"/>
      <c r="AB1487" s="139"/>
      <c r="AC1487" s="139"/>
      <c r="AD1487" s="139"/>
      <c r="AE1487" s="139"/>
      <c r="AF1487" s="139"/>
      <c r="AG1487" s="139"/>
      <c r="AH1487" s="139"/>
      <c r="AI1487" s="77"/>
      <c r="AJ1487" s="78"/>
    </row>
    <row r="1488" spans="2:36" ht="13">
      <c r="B1488" s="79"/>
      <c r="C1488" s="79"/>
      <c r="D1488" s="136"/>
      <c r="E1488" s="80"/>
      <c r="F1488" s="81"/>
      <c r="G1488" s="81"/>
      <c r="H1488" s="81"/>
      <c r="I1488" s="81"/>
      <c r="J1488" s="81"/>
      <c r="K1488" s="81"/>
      <c r="L1488" s="81"/>
      <c r="M1488" s="81"/>
      <c r="N1488" s="81"/>
      <c r="O1488" s="137"/>
      <c r="P1488" s="138"/>
      <c r="Q1488" s="138"/>
      <c r="R1488" s="138"/>
      <c r="S1488" s="138"/>
      <c r="T1488" s="141"/>
      <c r="U1488" s="141"/>
      <c r="V1488" s="139"/>
      <c r="W1488" s="139"/>
      <c r="X1488" s="139"/>
      <c r="Y1488" s="139"/>
      <c r="Z1488" s="139"/>
      <c r="AA1488" s="139"/>
      <c r="AB1488" s="139"/>
      <c r="AC1488" s="139"/>
      <c r="AD1488" s="139"/>
      <c r="AE1488" s="139"/>
      <c r="AF1488" s="139"/>
      <c r="AG1488" s="139"/>
      <c r="AH1488" s="139"/>
      <c r="AI1488" s="77"/>
      <c r="AJ1488" s="78"/>
    </row>
    <row r="1489" spans="2:36" ht="13">
      <c r="B1489" s="79"/>
      <c r="C1489" s="79"/>
      <c r="D1489" s="136"/>
      <c r="E1489" s="80"/>
      <c r="F1489" s="81"/>
      <c r="G1489" s="81"/>
      <c r="H1489" s="81"/>
      <c r="I1489" s="81"/>
      <c r="J1489" s="81"/>
      <c r="K1489" s="81"/>
      <c r="L1489" s="81"/>
      <c r="M1489" s="81"/>
      <c r="N1489" s="81"/>
      <c r="O1489" s="137"/>
      <c r="P1489" s="138"/>
      <c r="Q1489" s="138"/>
      <c r="R1489" s="138"/>
      <c r="S1489" s="138"/>
      <c r="T1489" s="141"/>
      <c r="U1489" s="141"/>
      <c r="V1489" s="139"/>
      <c r="W1489" s="139"/>
      <c r="X1489" s="139"/>
      <c r="Y1489" s="139"/>
      <c r="Z1489" s="139"/>
      <c r="AA1489" s="139"/>
      <c r="AB1489" s="139"/>
      <c r="AC1489" s="139"/>
      <c r="AD1489" s="139"/>
      <c r="AE1489" s="139"/>
      <c r="AF1489" s="139"/>
      <c r="AG1489" s="139"/>
      <c r="AH1489" s="139"/>
      <c r="AI1489" s="77"/>
      <c r="AJ1489" s="78"/>
    </row>
    <row r="1490" spans="2:36" ht="13">
      <c r="B1490" s="79"/>
      <c r="C1490" s="79"/>
      <c r="D1490" s="136"/>
      <c r="E1490" s="80"/>
      <c r="F1490" s="81"/>
      <c r="G1490" s="81"/>
      <c r="H1490" s="81"/>
      <c r="I1490" s="81"/>
      <c r="J1490" s="81"/>
      <c r="K1490" s="81"/>
      <c r="L1490" s="81"/>
      <c r="M1490" s="81"/>
      <c r="N1490" s="81"/>
      <c r="O1490" s="137"/>
      <c r="P1490" s="138"/>
      <c r="Q1490" s="138"/>
      <c r="R1490" s="138"/>
      <c r="S1490" s="138"/>
      <c r="T1490" s="141"/>
      <c r="U1490" s="141"/>
      <c r="V1490" s="139"/>
      <c r="W1490" s="139"/>
      <c r="X1490" s="139"/>
      <c r="Y1490" s="139"/>
      <c r="Z1490" s="139"/>
      <c r="AA1490" s="139"/>
      <c r="AB1490" s="139"/>
      <c r="AC1490" s="139"/>
      <c r="AD1490" s="139"/>
      <c r="AE1490" s="139"/>
      <c r="AF1490" s="139"/>
      <c r="AG1490" s="139"/>
      <c r="AH1490" s="139"/>
      <c r="AI1490" s="77"/>
      <c r="AJ1490" s="78"/>
    </row>
    <row r="1491" spans="2:36" ht="13">
      <c r="B1491" s="79"/>
      <c r="C1491" s="79"/>
      <c r="D1491" s="136"/>
      <c r="E1491" s="80"/>
      <c r="F1491" s="81"/>
      <c r="G1491" s="81"/>
      <c r="H1491" s="81"/>
      <c r="I1491" s="81"/>
      <c r="J1491" s="81"/>
      <c r="K1491" s="81"/>
      <c r="L1491" s="81"/>
      <c r="M1491" s="81"/>
      <c r="N1491" s="81"/>
      <c r="O1491" s="137"/>
      <c r="P1491" s="138"/>
      <c r="Q1491" s="138"/>
      <c r="R1491" s="138"/>
      <c r="S1491" s="138"/>
      <c r="T1491" s="141"/>
      <c r="U1491" s="141"/>
      <c r="V1491" s="139"/>
      <c r="W1491" s="139"/>
      <c r="X1491" s="139"/>
      <c r="Y1491" s="139"/>
      <c r="Z1491" s="139"/>
      <c r="AA1491" s="139"/>
      <c r="AB1491" s="139"/>
      <c r="AC1491" s="139"/>
      <c r="AD1491" s="139"/>
      <c r="AE1491" s="139"/>
      <c r="AF1491" s="139"/>
      <c r="AG1491" s="139"/>
      <c r="AH1491" s="139"/>
      <c r="AI1491" s="77"/>
      <c r="AJ1491" s="78"/>
    </row>
    <row r="1492" spans="2:36" ht="13">
      <c r="B1492" s="79"/>
      <c r="C1492" s="79"/>
      <c r="D1492" s="136"/>
      <c r="E1492" s="80"/>
      <c r="F1492" s="81"/>
      <c r="G1492" s="81"/>
      <c r="H1492" s="81"/>
      <c r="I1492" s="81"/>
      <c r="J1492" s="81"/>
      <c r="K1492" s="81"/>
      <c r="L1492" s="81"/>
      <c r="M1492" s="81"/>
      <c r="N1492" s="81"/>
      <c r="O1492" s="137"/>
      <c r="P1492" s="138"/>
      <c r="Q1492" s="138"/>
      <c r="R1492" s="138"/>
      <c r="S1492" s="138"/>
      <c r="T1492" s="141"/>
      <c r="U1492" s="141"/>
      <c r="V1492" s="139"/>
      <c r="W1492" s="139"/>
      <c r="X1492" s="139"/>
      <c r="Y1492" s="139"/>
      <c r="Z1492" s="139"/>
      <c r="AA1492" s="139"/>
      <c r="AB1492" s="139"/>
      <c r="AC1492" s="139"/>
      <c r="AD1492" s="139"/>
      <c r="AE1492" s="139"/>
      <c r="AF1492" s="139"/>
      <c r="AG1492" s="139"/>
      <c r="AH1492" s="139"/>
      <c r="AI1492" s="77"/>
      <c r="AJ1492" s="78"/>
    </row>
    <row r="1493" spans="2:36" ht="13">
      <c r="B1493" s="79"/>
      <c r="C1493" s="79"/>
      <c r="D1493" s="136"/>
      <c r="E1493" s="80"/>
      <c r="F1493" s="81"/>
      <c r="G1493" s="81"/>
      <c r="H1493" s="81"/>
      <c r="I1493" s="81"/>
      <c r="J1493" s="81"/>
      <c r="K1493" s="81"/>
      <c r="L1493" s="81"/>
      <c r="M1493" s="81"/>
      <c r="N1493" s="81"/>
      <c r="O1493" s="137"/>
      <c r="P1493" s="138"/>
      <c r="Q1493" s="138"/>
      <c r="R1493" s="138"/>
      <c r="S1493" s="138"/>
      <c r="T1493" s="141"/>
      <c r="U1493" s="141"/>
      <c r="V1493" s="139"/>
      <c r="W1493" s="139"/>
      <c r="X1493" s="139"/>
      <c r="Y1493" s="139"/>
      <c r="Z1493" s="139"/>
      <c r="AA1493" s="139"/>
      <c r="AB1493" s="139"/>
      <c r="AC1493" s="139"/>
      <c r="AD1493" s="139"/>
      <c r="AE1493" s="139"/>
      <c r="AF1493" s="139"/>
      <c r="AG1493" s="139"/>
      <c r="AH1493" s="139"/>
      <c r="AI1493" s="77"/>
      <c r="AJ1493" s="78"/>
    </row>
    <row r="1494" spans="2:36" ht="13">
      <c r="B1494" s="79"/>
      <c r="C1494" s="79"/>
      <c r="D1494" s="136"/>
      <c r="E1494" s="80"/>
      <c r="F1494" s="81"/>
      <c r="G1494" s="81"/>
      <c r="H1494" s="81"/>
      <c r="I1494" s="81"/>
      <c r="J1494" s="81"/>
      <c r="K1494" s="81"/>
      <c r="L1494" s="81"/>
      <c r="M1494" s="81"/>
      <c r="N1494" s="81"/>
      <c r="O1494" s="137"/>
      <c r="P1494" s="138"/>
      <c r="Q1494" s="138"/>
      <c r="R1494" s="138"/>
      <c r="S1494" s="138"/>
      <c r="T1494" s="141"/>
      <c r="U1494" s="141"/>
      <c r="V1494" s="139"/>
      <c r="W1494" s="139"/>
      <c r="X1494" s="139"/>
      <c r="Y1494" s="139"/>
      <c r="Z1494" s="139"/>
      <c r="AA1494" s="139"/>
      <c r="AB1494" s="139"/>
      <c r="AC1494" s="139"/>
      <c r="AD1494" s="139"/>
      <c r="AE1494" s="139"/>
      <c r="AF1494" s="139"/>
      <c r="AG1494" s="139"/>
      <c r="AH1494" s="139"/>
      <c r="AI1494" s="77"/>
      <c r="AJ1494" s="78"/>
    </row>
    <row r="1495" spans="2:36" ht="13">
      <c r="B1495" s="79"/>
      <c r="C1495" s="79"/>
      <c r="D1495" s="136"/>
      <c r="E1495" s="80"/>
      <c r="F1495" s="81"/>
      <c r="G1495" s="81"/>
      <c r="H1495" s="81"/>
      <c r="I1495" s="81"/>
      <c r="J1495" s="81"/>
      <c r="K1495" s="81"/>
      <c r="L1495" s="81"/>
      <c r="M1495" s="81"/>
      <c r="N1495" s="81"/>
      <c r="O1495" s="137"/>
      <c r="P1495" s="138"/>
      <c r="Q1495" s="138"/>
      <c r="R1495" s="138"/>
      <c r="S1495" s="138"/>
      <c r="T1495" s="141"/>
      <c r="U1495" s="141"/>
      <c r="V1495" s="139"/>
      <c r="W1495" s="139"/>
      <c r="X1495" s="139"/>
      <c r="Y1495" s="139"/>
      <c r="Z1495" s="139"/>
      <c r="AA1495" s="139"/>
      <c r="AB1495" s="139"/>
      <c r="AC1495" s="139"/>
      <c r="AD1495" s="139"/>
      <c r="AE1495" s="139"/>
      <c r="AF1495" s="139"/>
      <c r="AG1495" s="139"/>
      <c r="AH1495" s="139"/>
      <c r="AI1495" s="77"/>
      <c r="AJ1495" s="78"/>
    </row>
    <row r="1496" spans="2:36" ht="13">
      <c r="B1496" s="79"/>
      <c r="C1496" s="79"/>
      <c r="D1496" s="136"/>
      <c r="E1496" s="80"/>
      <c r="F1496" s="81"/>
      <c r="G1496" s="81"/>
      <c r="H1496" s="81"/>
      <c r="I1496" s="81"/>
      <c r="J1496" s="81"/>
      <c r="K1496" s="81"/>
      <c r="L1496" s="81"/>
      <c r="M1496" s="81"/>
      <c r="N1496" s="81"/>
      <c r="O1496" s="137"/>
      <c r="P1496" s="138"/>
      <c r="Q1496" s="138"/>
      <c r="R1496" s="138"/>
      <c r="S1496" s="138"/>
      <c r="T1496" s="141"/>
      <c r="U1496" s="141"/>
      <c r="V1496" s="139"/>
      <c r="W1496" s="139"/>
      <c r="X1496" s="139"/>
      <c r="Y1496" s="139"/>
      <c r="Z1496" s="139"/>
      <c r="AA1496" s="139"/>
      <c r="AB1496" s="139"/>
      <c r="AC1496" s="139"/>
      <c r="AD1496" s="139"/>
      <c r="AE1496" s="139"/>
      <c r="AF1496" s="139"/>
      <c r="AG1496" s="139"/>
      <c r="AH1496" s="139"/>
      <c r="AI1496" s="77"/>
      <c r="AJ1496" s="78"/>
    </row>
    <row r="1497" spans="2:36" ht="13">
      <c r="B1497" s="79"/>
      <c r="C1497" s="79"/>
      <c r="D1497" s="136"/>
      <c r="E1497" s="80"/>
      <c r="F1497" s="81"/>
      <c r="G1497" s="81"/>
      <c r="H1497" s="81"/>
      <c r="I1497" s="81"/>
      <c r="J1497" s="81"/>
      <c r="K1497" s="81"/>
      <c r="L1497" s="81"/>
      <c r="M1497" s="81"/>
      <c r="N1497" s="81"/>
      <c r="O1497" s="137"/>
      <c r="P1497" s="138"/>
      <c r="Q1497" s="138"/>
      <c r="R1497" s="138"/>
      <c r="S1497" s="138"/>
      <c r="T1497" s="141"/>
      <c r="U1497" s="141"/>
      <c r="V1497" s="139"/>
      <c r="W1497" s="139"/>
      <c r="X1497" s="139"/>
      <c r="Y1497" s="139"/>
      <c r="Z1497" s="139"/>
      <c r="AA1497" s="139"/>
      <c r="AB1497" s="139"/>
      <c r="AC1497" s="139"/>
      <c r="AD1497" s="139"/>
      <c r="AE1497" s="139"/>
      <c r="AF1497" s="139"/>
      <c r="AG1497" s="139"/>
      <c r="AH1497" s="139"/>
      <c r="AI1497" s="77"/>
      <c r="AJ1497" s="78"/>
    </row>
    <row r="1498" spans="2:36" ht="13">
      <c r="B1498" s="79"/>
      <c r="C1498" s="79"/>
      <c r="D1498" s="136"/>
      <c r="E1498" s="80"/>
      <c r="F1498" s="81"/>
      <c r="G1498" s="81"/>
      <c r="H1498" s="81"/>
      <c r="I1498" s="81"/>
      <c r="J1498" s="81"/>
      <c r="K1498" s="81"/>
      <c r="L1498" s="81"/>
      <c r="M1498" s="81"/>
      <c r="N1498" s="81"/>
      <c r="O1498" s="137"/>
      <c r="P1498" s="138"/>
      <c r="Q1498" s="138"/>
      <c r="R1498" s="138"/>
      <c r="S1498" s="138"/>
      <c r="T1498" s="141"/>
      <c r="U1498" s="141"/>
      <c r="V1498" s="139"/>
      <c r="W1498" s="139"/>
      <c r="X1498" s="139"/>
      <c r="Y1498" s="139"/>
      <c r="Z1498" s="139"/>
      <c r="AA1498" s="139"/>
      <c r="AB1498" s="139"/>
      <c r="AC1498" s="139"/>
      <c r="AD1498" s="139"/>
      <c r="AE1498" s="139"/>
      <c r="AF1498" s="139"/>
      <c r="AG1498" s="139"/>
      <c r="AH1498" s="139"/>
      <c r="AI1498" s="77"/>
      <c r="AJ1498" s="78"/>
    </row>
    <row r="1499" spans="2:36" ht="13">
      <c r="B1499" s="79"/>
      <c r="C1499" s="79"/>
      <c r="D1499" s="136"/>
      <c r="E1499" s="80"/>
      <c r="F1499" s="81"/>
      <c r="G1499" s="81"/>
      <c r="H1499" s="81"/>
      <c r="I1499" s="81"/>
      <c r="J1499" s="81"/>
      <c r="K1499" s="81"/>
      <c r="L1499" s="81"/>
      <c r="M1499" s="81"/>
      <c r="N1499" s="81"/>
      <c r="O1499" s="137"/>
      <c r="P1499" s="138"/>
      <c r="Q1499" s="138"/>
      <c r="R1499" s="138"/>
      <c r="S1499" s="138"/>
      <c r="T1499" s="141"/>
      <c r="U1499" s="141"/>
      <c r="V1499" s="139"/>
      <c r="W1499" s="139"/>
      <c r="X1499" s="139"/>
      <c r="Y1499" s="139"/>
      <c r="Z1499" s="139"/>
      <c r="AA1499" s="139"/>
      <c r="AB1499" s="139"/>
      <c r="AC1499" s="139"/>
      <c r="AD1499" s="139"/>
      <c r="AE1499" s="139"/>
      <c r="AF1499" s="139"/>
      <c r="AG1499" s="139"/>
      <c r="AH1499" s="139"/>
      <c r="AI1499" s="77"/>
      <c r="AJ1499" s="78"/>
    </row>
    <row r="1500" spans="2:36" ht="13">
      <c r="B1500" s="79"/>
      <c r="C1500" s="79"/>
      <c r="D1500" s="136"/>
      <c r="E1500" s="80"/>
      <c r="F1500" s="81"/>
      <c r="G1500" s="81"/>
      <c r="H1500" s="81"/>
      <c r="I1500" s="81"/>
      <c r="J1500" s="81"/>
      <c r="K1500" s="81"/>
      <c r="L1500" s="81"/>
      <c r="M1500" s="81"/>
      <c r="N1500" s="81"/>
      <c r="O1500" s="137"/>
      <c r="P1500" s="138"/>
      <c r="Q1500" s="138"/>
      <c r="R1500" s="138"/>
      <c r="S1500" s="138"/>
      <c r="T1500" s="141"/>
      <c r="U1500" s="141"/>
      <c r="V1500" s="139"/>
      <c r="W1500" s="139"/>
      <c r="X1500" s="139"/>
      <c r="Y1500" s="139"/>
      <c r="Z1500" s="139"/>
      <c r="AA1500" s="139"/>
      <c r="AB1500" s="139"/>
      <c r="AC1500" s="139"/>
      <c r="AD1500" s="139"/>
      <c r="AE1500" s="139"/>
      <c r="AF1500" s="139"/>
      <c r="AG1500" s="139"/>
      <c r="AH1500" s="139"/>
      <c r="AI1500" s="77"/>
      <c r="AJ1500" s="78"/>
    </row>
    <row r="1501" spans="2:36" ht="13">
      <c r="B1501" s="79"/>
      <c r="C1501" s="79"/>
      <c r="D1501" s="136"/>
      <c r="E1501" s="80"/>
      <c r="F1501" s="81"/>
      <c r="G1501" s="81"/>
      <c r="H1501" s="81"/>
      <c r="I1501" s="81"/>
      <c r="J1501" s="81"/>
      <c r="K1501" s="81"/>
      <c r="L1501" s="81"/>
      <c r="M1501" s="81"/>
      <c r="N1501" s="81"/>
      <c r="O1501" s="137"/>
      <c r="P1501" s="138"/>
      <c r="Q1501" s="138"/>
      <c r="R1501" s="138"/>
      <c r="S1501" s="138"/>
      <c r="T1501" s="141"/>
      <c r="U1501" s="141"/>
      <c r="V1501" s="139"/>
      <c r="W1501" s="139"/>
      <c r="X1501" s="139"/>
      <c r="Y1501" s="139"/>
      <c r="Z1501" s="139"/>
      <c r="AA1501" s="139"/>
      <c r="AB1501" s="139"/>
      <c r="AC1501" s="139"/>
      <c r="AD1501" s="139"/>
      <c r="AE1501" s="139"/>
      <c r="AF1501" s="139"/>
      <c r="AG1501" s="139"/>
      <c r="AH1501" s="139"/>
      <c r="AI1501" s="77"/>
      <c r="AJ1501" s="78"/>
    </row>
    <row r="1502" spans="2:36" ht="13">
      <c r="B1502" s="79"/>
      <c r="C1502" s="79"/>
      <c r="D1502" s="136"/>
      <c r="E1502" s="80"/>
      <c r="F1502" s="81"/>
      <c r="G1502" s="81"/>
      <c r="H1502" s="81"/>
      <c r="I1502" s="81"/>
      <c r="J1502" s="81"/>
      <c r="K1502" s="81"/>
      <c r="L1502" s="81"/>
      <c r="M1502" s="81"/>
      <c r="N1502" s="81"/>
      <c r="O1502" s="137"/>
      <c r="P1502" s="138"/>
      <c r="Q1502" s="138"/>
      <c r="R1502" s="138"/>
      <c r="S1502" s="138"/>
      <c r="T1502" s="141"/>
      <c r="U1502" s="141"/>
      <c r="V1502" s="139"/>
      <c r="W1502" s="139"/>
      <c r="X1502" s="139"/>
      <c r="Y1502" s="139"/>
      <c r="Z1502" s="139"/>
      <c r="AA1502" s="139"/>
      <c r="AB1502" s="139"/>
      <c r="AC1502" s="139"/>
      <c r="AD1502" s="139"/>
      <c r="AE1502" s="139"/>
      <c r="AF1502" s="139"/>
      <c r="AG1502" s="139"/>
      <c r="AH1502" s="139"/>
      <c r="AI1502" s="77"/>
      <c r="AJ1502" s="78"/>
    </row>
    <row r="1503" spans="2:36" ht="13">
      <c r="B1503" s="79"/>
      <c r="C1503" s="79"/>
      <c r="D1503" s="136"/>
      <c r="E1503" s="80"/>
      <c r="F1503" s="81"/>
      <c r="G1503" s="81"/>
      <c r="H1503" s="81"/>
      <c r="I1503" s="81"/>
      <c r="J1503" s="81"/>
      <c r="K1503" s="81"/>
      <c r="L1503" s="81"/>
      <c r="M1503" s="81"/>
      <c r="N1503" s="81"/>
      <c r="O1503" s="137"/>
      <c r="P1503" s="138"/>
      <c r="Q1503" s="138"/>
      <c r="R1503" s="138"/>
      <c r="S1503" s="138"/>
      <c r="T1503" s="141"/>
      <c r="U1503" s="141"/>
      <c r="V1503" s="139"/>
      <c r="W1503" s="139"/>
      <c r="X1503" s="139"/>
      <c r="Y1503" s="139"/>
      <c r="Z1503" s="139"/>
      <c r="AA1503" s="139"/>
      <c r="AB1503" s="139"/>
      <c r="AC1503" s="139"/>
      <c r="AD1503" s="139"/>
      <c r="AE1503" s="139"/>
      <c r="AF1503" s="139"/>
      <c r="AG1503" s="139"/>
      <c r="AH1503" s="139"/>
      <c r="AI1503" s="77"/>
      <c r="AJ1503" s="78"/>
    </row>
    <row r="1504" spans="2:36" ht="13">
      <c r="B1504" s="79"/>
      <c r="C1504" s="79"/>
      <c r="D1504" s="136"/>
      <c r="E1504" s="80"/>
      <c r="F1504" s="81"/>
      <c r="G1504" s="81"/>
      <c r="H1504" s="81"/>
      <c r="I1504" s="81"/>
      <c r="J1504" s="81"/>
      <c r="K1504" s="81"/>
      <c r="L1504" s="81"/>
      <c r="M1504" s="81"/>
      <c r="N1504" s="81"/>
      <c r="O1504" s="137"/>
      <c r="P1504" s="138"/>
      <c r="Q1504" s="138"/>
      <c r="R1504" s="138"/>
      <c r="S1504" s="138"/>
      <c r="T1504" s="141"/>
      <c r="U1504" s="141"/>
      <c r="V1504" s="139"/>
      <c r="W1504" s="139"/>
      <c r="X1504" s="139"/>
      <c r="Y1504" s="139"/>
      <c r="Z1504" s="139"/>
      <c r="AA1504" s="139"/>
      <c r="AB1504" s="139"/>
      <c r="AC1504" s="139"/>
      <c r="AD1504" s="139"/>
      <c r="AE1504" s="139"/>
      <c r="AF1504" s="139"/>
      <c r="AG1504" s="139"/>
      <c r="AH1504" s="139"/>
      <c r="AI1504" s="77"/>
      <c r="AJ1504" s="78"/>
    </row>
    <row r="1505" spans="2:36" ht="13">
      <c r="B1505" s="79"/>
      <c r="C1505" s="79"/>
      <c r="D1505" s="136"/>
      <c r="E1505" s="80"/>
      <c r="F1505" s="81"/>
      <c r="G1505" s="81"/>
      <c r="H1505" s="81"/>
      <c r="I1505" s="81"/>
      <c r="J1505" s="81"/>
      <c r="K1505" s="81"/>
      <c r="L1505" s="81"/>
      <c r="M1505" s="81"/>
      <c r="N1505" s="81"/>
      <c r="O1505" s="137"/>
      <c r="P1505" s="138"/>
      <c r="Q1505" s="138"/>
      <c r="R1505" s="138"/>
      <c r="S1505" s="138"/>
      <c r="T1505" s="141"/>
      <c r="U1505" s="141"/>
      <c r="V1505" s="139"/>
      <c r="W1505" s="139"/>
      <c r="X1505" s="139"/>
      <c r="Y1505" s="139"/>
      <c r="Z1505" s="139"/>
      <c r="AA1505" s="139"/>
      <c r="AB1505" s="139"/>
      <c r="AC1505" s="139"/>
      <c r="AD1505" s="139"/>
      <c r="AE1505" s="139"/>
      <c r="AF1505" s="139"/>
      <c r="AG1505" s="139"/>
      <c r="AH1505" s="139"/>
      <c r="AI1505" s="77"/>
      <c r="AJ1505" s="78"/>
    </row>
    <row r="1506" spans="2:36" ht="13">
      <c r="B1506" s="79"/>
      <c r="C1506" s="79"/>
      <c r="D1506" s="136"/>
      <c r="E1506" s="80"/>
      <c r="F1506" s="81"/>
      <c r="G1506" s="81"/>
      <c r="H1506" s="81"/>
      <c r="I1506" s="81"/>
      <c r="J1506" s="81"/>
      <c r="K1506" s="81"/>
      <c r="L1506" s="81"/>
      <c r="M1506" s="81"/>
      <c r="N1506" s="81"/>
      <c r="O1506" s="137"/>
      <c r="P1506" s="138"/>
      <c r="Q1506" s="138"/>
      <c r="R1506" s="138"/>
      <c r="S1506" s="138"/>
      <c r="T1506" s="141"/>
      <c r="U1506" s="141"/>
      <c r="V1506" s="139"/>
      <c r="W1506" s="139"/>
      <c r="X1506" s="139"/>
      <c r="Y1506" s="139"/>
      <c r="Z1506" s="139"/>
      <c r="AA1506" s="139"/>
      <c r="AB1506" s="139"/>
      <c r="AC1506" s="139"/>
      <c r="AD1506" s="139"/>
      <c r="AE1506" s="139"/>
      <c r="AF1506" s="139"/>
      <c r="AG1506" s="139"/>
      <c r="AH1506" s="139"/>
      <c r="AI1506" s="77"/>
      <c r="AJ1506" s="78"/>
    </row>
    <row r="1507" spans="2:36" ht="13">
      <c r="B1507" s="79"/>
      <c r="C1507" s="79"/>
      <c r="D1507" s="136"/>
      <c r="E1507" s="80"/>
      <c r="F1507" s="81"/>
      <c r="G1507" s="81"/>
      <c r="H1507" s="81"/>
      <c r="I1507" s="81"/>
      <c r="J1507" s="81"/>
      <c r="K1507" s="81"/>
      <c r="L1507" s="81"/>
      <c r="M1507" s="81"/>
      <c r="N1507" s="81"/>
      <c r="O1507" s="137"/>
      <c r="P1507" s="138"/>
      <c r="Q1507" s="138"/>
      <c r="R1507" s="138"/>
      <c r="S1507" s="138"/>
      <c r="T1507" s="141"/>
      <c r="U1507" s="141"/>
      <c r="V1507" s="139"/>
      <c r="W1507" s="139"/>
      <c r="X1507" s="139"/>
      <c r="Y1507" s="139"/>
      <c r="Z1507" s="139"/>
      <c r="AA1507" s="139"/>
      <c r="AB1507" s="139"/>
      <c r="AC1507" s="139"/>
      <c r="AD1507" s="139"/>
      <c r="AE1507" s="139"/>
      <c r="AF1507" s="139"/>
      <c r="AG1507" s="139"/>
      <c r="AH1507" s="139"/>
      <c r="AI1507" s="77"/>
      <c r="AJ1507" s="78"/>
    </row>
    <row r="1508" spans="2:36" ht="13">
      <c r="B1508" s="79"/>
      <c r="C1508" s="79"/>
      <c r="D1508" s="136"/>
      <c r="E1508" s="80"/>
      <c r="F1508" s="81"/>
      <c r="G1508" s="81"/>
      <c r="H1508" s="81"/>
      <c r="I1508" s="81"/>
      <c r="J1508" s="81"/>
      <c r="K1508" s="81"/>
      <c r="L1508" s="81"/>
      <c r="M1508" s="81"/>
      <c r="N1508" s="81"/>
      <c r="O1508" s="137"/>
      <c r="P1508" s="138"/>
      <c r="Q1508" s="138"/>
      <c r="R1508" s="138"/>
      <c r="S1508" s="138"/>
      <c r="T1508" s="141"/>
      <c r="U1508" s="141"/>
      <c r="V1508" s="139"/>
      <c r="W1508" s="139"/>
      <c r="X1508" s="139"/>
      <c r="Y1508" s="139"/>
      <c r="Z1508" s="139"/>
      <c r="AA1508" s="139"/>
      <c r="AB1508" s="139"/>
      <c r="AC1508" s="139"/>
      <c r="AD1508" s="139"/>
      <c r="AE1508" s="139"/>
      <c r="AF1508" s="139"/>
      <c r="AG1508" s="139"/>
      <c r="AH1508" s="139"/>
      <c r="AI1508" s="77"/>
      <c r="AJ1508" s="78"/>
    </row>
    <row r="1509" spans="2:36" ht="13">
      <c r="B1509" s="79"/>
      <c r="C1509" s="79"/>
      <c r="D1509" s="136"/>
      <c r="E1509" s="80"/>
      <c r="F1509" s="81"/>
      <c r="G1509" s="81"/>
      <c r="H1509" s="81"/>
      <c r="I1509" s="81"/>
      <c r="J1509" s="81"/>
      <c r="K1509" s="81"/>
      <c r="L1509" s="81"/>
      <c r="M1509" s="81"/>
      <c r="N1509" s="81"/>
      <c r="O1509" s="137"/>
      <c r="P1509" s="138"/>
      <c r="Q1509" s="138"/>
      <c r="R1509" s="138"/>
      <c r="S1509" s="138"/>
      <c r="T1509" s="141"/>
      <c r="U1509" s="141"/>
      <c r="V1509" s="139"/>
      <c r="W1509" s="139"/>
      <c r="X1509" s="139"/>
      <c r="Y1509" s="139"/>
      <c r="Z1509" s="139"/>
      <c r="AA1509" s="139"/>
      <c r="AB1509" s="139"/>
      <c r="AC1509" s="139"/>
      <c r="AD1509" s="139"/>
      <c r="AE1509" s="139"/>
      <c r="AF1509" s="139"/>
      <c r="AG1509" s="139"/>
      <c r="AH1509" s="139"/>
      <c r="AI1509" s="77"/>
      <c r="AJ1509" s="78"/>
    </row>
    <row r="1510" spans="2:36" ht="13">
      <c r="B1510" s="79"/>
      <c r="C1510" s="79"/>
      <c r="D1510" s="136"/>
      <c r="E1510" s="80"/>
      <c r="F1510" s="81"/>
      <c r="G1510" s="81"/>
      <c r="H1510" s="81"/>
      <c r="I1510" s="81"/>
      <c r="J1510" s="81"/>
      <c r="K1510" s="81"/>
      <c r="L1510" s="81"/>
      <c r="M1510" s="81"/>
      <c r="N1510" s="81"/>
      <c r="O1510" s="137"/>
      <c r="P1510" s="138"/>
      <c r="Q1510" s="138"/>
      <c r="R1510" s="138"/>
      <c r="S1510" s="138"/>
      <c r="T1510" s="141"/>
      <c r="U1510" s="141"/>
      <c r="V1510" s="139"/>
      <c r="W1510" s="139"/>
      <c r="X1510" s="139"/>
      <c r="Y1510" s="139"/>
      <c r="Z1510" s="139"/>
      <c r="AA1510" s="139"/>
      <c r="AB1510" s="139"/>
      <c r="AC1510" s="139"/>
      <c r="AD1510" s="139"/>
      <c r="AE1510" s="139"/>
      <c r="AF1510" s="139"/>
      <c r="AG1510" s="139"/>
      <c r="AH1510" s="139"/>
      <c r="AI1510" s="77"/>
      <c r="AJ1510" s="78"/>
    </row>
    <row r="1511" spans="2:36" ht="13">
      <c r="B1511" s="79"/>
      <c r="C1511" s="79"/>
      <c r="D1511" s="136"/>
      <c r="E1511" s="80"/>
      <c r="F1511" s="81"/>
      <c r="G1511" s="81"/>
      <c r="H1511" s="81"/>
      <c r="I1511" s="81"/>
      <c r="J1511" s="81"/>
      <c r="K1511" s="81"/>
      <c r="L1511" s="81"/>
      <c r="M1511" s="81"/>
      <c r="N1511" s="81"/>
      <c r="O1511" s="137"/>
      <c r="P1511" s="138"/>
      <c r="Q1511" s="138"/>
      <c r="R1511" s="138"/>
      <c r="S1511" s="138"/>
      <c r="T1511" s="141"/>
      <c r="U1511" s="141"/>
      <c r="V1511" s="139"/>
      <c r="W1511" s="139"/>
      <c r="X1511" s="139"/>
      <c r="Y1511" s="139"/>
      <c r="Z1511" s="139"/>
      <c r="AA1511" s="139"/>
      <c r="AB1511" s="139"/>
      <c r="AC1511" s="139"/>
      <c r="AD1511" s="139"/>
      <c r="AE1511" s="139"/>
      <c r="AF1511" s="139"/>
      <c r="AG1511" s="139"/>
      <c r="AH1511" s="139"/>
      <c r="AI1511" s="77"/>
      <c r="AJ1511" s="78"/>
    </row>
    <row r="1512" spans="2:36" ht="13">
      <c r="B1512" s="79"/>
      <c r="C1512" s="79"/>
      <c r="D1512" s="136"/>
      <c r="E1512" s="80"/>
      <c r="F1512" s="81"/>
      <c r="G1512" s="81"/>
      <c r="H1512" s="81"/>
      <c r="I1512" s="81"/>
      <c r="J1512" s="81"/>
      <c r="K1512" s="81"/>
      <c r="L1512" s="81"/>
      <c r="M1512" s="81"/>
      <c r="N1512" s="81"/>
      <c r="O1512" s="137"/>
      <c r="P1512" s="138"/>
      <c r="Q1512" s="138"/>
      <c r="R1512" s="138"/>
      <c r="S1512" s="138"/>
      <c r="T1512" s="141"/>
      <c r="U1512" s="141"/>
      <c r="V1512" s="139"/>
      <c r="W1512" s="139"/>
      <c r="X1512" s="139"/>
      <c r="Y1512" s="139"/>
      <c r="Z1512" s="139"/>
      <c r="AA1512" s="139"/>
      <c r="AB1512" s="139"/>
      <c r="AC1512" s="139"/>
      <c r="AD1512" s="139"/>
      <c r="AE1512" s="139"/>
      <c r="AF1512" s="139"/>
      <c r="AG1512" s="139"/>
      <c r="AH1512" s="139"/>
      <c r="AI1512" s="77"/>
      <c r="AJ1512" s="78"/>
    </row>
    <row r="1513" spans="2:36" ht="13">
      <c r="B1513" s="79"/>
      <c r="C1513" s="79"/>
      <c r="D1513" s="136"/>
      <c r="E1513" s="80"/>
      <c r="F1513" s="81"/>
      <c r="G1513" s="81"/>
      <c r="H1513" s="81"/>
      <c r="I1513" s="81"/>
      <c r="J1513" s="81"/>
      <c r="K1513" s="81"/>
      <c r="L1513" s="81"/>
      <c r="M1513" s="81"/>
      <c r="N1513" s="81"/>
      <c r="O1513" s="137"/>
      <c r="P1513" s="138"/>
      <c r="Q1513" s="138"/>
      <c r="R1513" s="138"/>
      <c r="S1513" s="138"/>
      <c r="T1513" s="141"/>
      <c r="U1513" s="141"/>
      <c r="V1513" s="139"/>
      <c r="W1513" s="139"/>
      <c r="X1513" s="139"/>
      <c r="Y1513" s="139"/>
      <c r="Z1513" s="139"/>
      <c r="AA1513" s="139"/>
      <c r="AB1513" s="139"/>
      <c r="AC1513" s="139"/>
      <c r="AD1513" s="139"/>
      <c r="AE1513" s="139"/>
      <c r="AF1513" s="139"/>
      <c r="AG1513" s="139"/>
      <c r="AH1513" s="139"/>
      <c r="AI1513" s="77"/>
      <c r="AJ1513" s="78"/>
    </row>
    <row r="1514" spans="2:36" ht="13">
      <c r="B1514" s="79"/>
      <c r="C1514" s="79"/>
      <c r="D1514" s="136"/>
      <c r="E1514" s="80"/>
      <c r="F1514" s="81"/>
      <c r="G1514" s="81"/>
      <c r="H1514" s="81"/>
      <c r="I1514" s="81"/>
      <c r="J1514" s="81"/>
      <c r="K1514" s="81"/>
      <c r="L1514" s="81"/>
      <c r="M1514" s="81"/>
      <c r="N1514" s="81"/>
      <c r="O1514" s="137"/>
      <c r="P1514" s="138"/>
      <c r="Q1514" s="138"/>
      <c r="R1514" s="138"/>
      <c r="S1514" s="138"/>
      <c r="T1514" s="141"/>
      <c r="U1514" s="141"/>
      <c r="V1514" s="139"/>
      <c r="W1514" s="139"/>
      <c r="X1514" s="139"/>
      <c r="Y1514" s="139"/>
      <c r="Z1514" s="139"/>
      <c r="AA1514" s="139"/>
      <c r="AB1514" s="139"/>
      <c r="AC1514" s="139"/>
      <c r="AD1514" s="139"/>
      <c r="AE1514" s="139"/>
      <c r="AF1514" s="139"/>
      <c r="AG1514" s="139"/>
      <c r="AH1514" s="139"/>
      <c r="AI1514" s="77"/>
      <c r="AJ1514" s="78"/>
    </row>
    <row r="1515" spans="2:36" ht="13">
      <c r="B1515" s="79"/>
      <c r="C1515" s="79"/>
      <c r="D1515" s="136"/>
      <c r="E1515" s="80"/>
      <c r="F1515" s="81"/>
      <c r="G1515" s="81"/>
      <c r="H1515" s="81"/>
      <c r="I1515" s="81"/>
      <c r="J1515" s="81"/>
      <c r="K1515" s="81"/>
      <c r="L1515" s="81"/>
      <c r="M1515" s="81"/>
      <c r="N1515" s="81"/>
      <c r="O1515" s="137"/>
      <c r="P1515" s="138"/>
      <c r="Q1515" s="138"/>
      <c r="R1515" s="138"/>
      <c r="S1515" s="138"/>
      <c r="T1515" s="141"/>
      <c r="U1515" s="141"/>
      <c r="V1515" s="139"/>
      <c r="W1515" s="139"/>
      <c r="X1515" s="139"/>
      <c r="Y1515" s="139"/>
      <c r="Z1515" s="139"/>
      <c r="AA1515" s="139"/>
      <c r="AB1515" s="139"/>
      <c r="AC1515" s="139"/>
      <c r="AD1515" s="139"/>
      <c r="AE1515" s="139"/>
      <c r="AF1515" s="139"/>
      <c r="AG1515" s="139"/>
      <c r="AH1515" s="139"/>
      <c r="AI1515" s="77"/>
      <c r="AJ1515" s="78"/>
    </row>
    <row r="1516" spans="2:36" ht="13">
      <c r="B1516" s="79"/>
      <c r="C1516" s="79"/>
      <c r="D1516" s="136"/>
      <c r="E1516" s="80"/>
      <c r="F1516" s="81"/>
      <c r="G1516" s="81"/>
      <c r="H1516" s="81"/>
      <c r="I1516" s="81"/>
      <c r="J1516" s="81"/>
      <c r="K1516" s="81"/>
      <c r="L1516" s="81"/>
      <c r="M1516" s="81"/>
      <c r="N1516" s="81"/>
      <c r="O1516" s="137"/>
      <c r="P1516" s="138"/>
      <c r="Q1516" s="138"/>
      <c r="R1516" s="138"/>
      <c r="S1516" s="138"/>
      <c r="T1516" s="141"/>
      <c r="U1516" s="141"/>
      <c r="V1516" s="139"/>
      <c r="W1516" s="139"/>
      <c r="X1516" s="139"/>
      <c r="Y1516" s="139"/>
      <c r="Z1516" s="139"/>
      <c r="AA1516" s="139"/>
      <c r="AB1516" s="139"/>
      <c r="AC1516" s="139"/>
      <c r="AD1516" s="139"/>
      <c r="AE1516" s="139"/>
      <c r="AF1516" s="139"/>
      <c r="AG1516" s="139"/>
      <c r="AH1516" s="139"/>
      <c r="AI1516" s="77"/>
      <c r="AJ1516" s="78"/>
    </row>
    <row r="1517" spans="2:36" ht="13">
      <c r="B1517" s="79"/>
      <c r="C1517" s="79"/>
      <c r="D1517" s="136"/>
      <c r="E1517" s="80"/>
      <c r="F1517" s="81"/>
      <c r="G1517" s="81"/>
      <c r="H1517" s="81"/>
      <c r="I1517" s="81"/>
      <c r="J1517" s="81"/>
      <c r="K1517" s="81"/>
      <c r="L1517" s="81"/>
      <c r="M1517" s="81"/>
      <c r="N1517" s="81"/>
      <c r="O1517" s="137"/>
      <c r="P1517" s="138"/>
      <c r="Q1517" s="138"/>
      <c r="R1517" s="138"/>
      <c r="S1517" s="138"/>
      <c r="T1517" s="141"/>
      <c r="U1517" s="141"/>
      <c r="V1517" s="139"/>
      <c r="W1517" s="139"/>
      <c r="X1517" s="139"/>
      <c r="Y1517" s="139"/>
      <c r="Z1517" s="139"/>
      <c r="AA1517" s="139"/>
      <c r="AB1517" s="139"/>
      <c r="AC1517" s="139"/>
      <c r="AD1517" s="139"/>
      <c r="AE1517" s="139"/>
      <c r="AF1517" s="139"/>
      <c r="AG1517" s="139"/>
      <c r="AH1517" s="139"/>
      <c r="AI1517" s="77"/>
      <c r="AJ1517" s="78"/>
    </row>
    <row r="1518" spans="2:36" ht="13">
      <c r="B1518" s="79"/>
      <c r="C1518" s="79"/>
      <c r="D1518" s="136"/>
      <c r="E1518" s="80"/>
      <c r="F1518" s="81"/>
      <c r="G1518" s="81"/>
      <c r="H1518" s="81"/>
      <c r="I1518" s="81"/>
      <c r="J1518" s="81"/>
      <c r="K1518" s="81"/>
      <c r="L1518" s="81"/>
      <c r="M1518" s="81"/>
      <c r="N1518" s="81"/>
      <c r="O1518" s="137"/>
      <c r="P1518" s="138"/>
      <c r="Q1518" s="138"/>
      <c r="R1518" s="138"/>
      <c r="S1518" s="138"/>
      <c r="T1518" s="141"/>
      <c r="U1518" s="141"/>
      <c r="V1518" s="139"/>
      <c r="W1518" s="139"/>
      <c r="X1518" s="139"/>
      <c r="Y1518" s="139"/>
      <c r="Z1518" s="139"/>
      <c r="AA1518" s="139"/>
      <c r="AB1518" s="139"/>
      <c r="AC1518" s="139"/>
      <c r="AD1518" s="139"/>
      <c r="AE1518" s="139"/>
      <c r="AF1518" s="139"/>
      <c r="AG1518" s="139"/>
      <c r="AH1518" s="139"/>
      <c r="AI1518" s="77"/>
      <c r="AJ1518" s="78"/>
    </row>
    <row r="1519" spans="2:36" ht="13">
      <c r="B1519" s="79"/>
      <c r="C1519" s="79"/>
      <c r="D1519" s="136"/>
      <c r="E1519" s="80"/>
      <c r="F1519" s="81"/>
      <c r="G1519" s="81"/>
      <c r="H1519" s="81"/>
      <c r="I1519" s="81"/>
      <c r="J1519" s="81"/>
      <c r="K1519" s="81"/>
      <c r="L1519" s="81"/>
      <c r="M1519" s="81"/>
      <c r="N1519" s="81"/>
      <c r="O1519" s="137"/>
      <c r="P1519" s="138"/>
      <c r="Q1519" s="138"/>
      <c r="R1519" s="138"/>
      <c r="S1519" s="138"/>
      <c r="T1519" s="141"/>
      <c r="U1519" s="141"/>
      <c r="V1519" s="139"/>
      <c r="W1519" s="139"/>
      <c r="X1519" s="139"/>
      <c r="Y1519" s="139"/>
      <c r="Z1519" s="139"/>
      <c r="AA1519" s="139"/>
      <c r="AB1519" s="139"/>
      <c r="AC1519" s="139"/>
      <c r="AD1519" s="139"/>
      <c r="AE1519" s="139"/>
      <c r="AF1519" s="139"/>
      <c r="AG1519" s="139"/>
      <c r="AH1519" s="139"/>
      <c r="AI1519" s="77"/>
      <c r="AJ1519" s="78"/>
    </row>
    <row r="1520" spans="2:36" ht="13">
      <c r="B1520" s="79"/>
      <c r="C1520" s="79"/>
      <c r="D1520" s="136"/>
      <c r="E1520" s="80"/>
      <c r="F1520" s="81"/>
      <c r="G1520" s="81"/>
      <c r="H1520" s="81"/>
      <c r="I1520" s="81"/>
      <c r="J1520" s="81"/>
      <c r="K1520" s="81"/>
      <c r="L1520" s="81"/>
      <c r="M1520" s="81"/>
      <c r="N1520" s="81"/>
      <c r="O1520" s="137"/>
      <c r="P1520" s="138"/>
      <c r="Q1520" s="138"/>
      <c r="R1520" s="138"/>
      <c r="S1520" s="138"/>
      <c r="T1520" s="141"/>
      <c r="U1520" s="141"/>
      <c r="V1520" s="139"/>
      <c r="W1520" s="139"/>
      <c r="X1520" s="139"/>
      <c r="Y1520" s="139"/>
      <c r="Z1520" s="139"/>
      <c r="AA1520" s="139"/>
      <c r="AB1520" s="139"/>
      <c r="AC1520" s="139"/>
      <c r="AD1520" s="139"/>
      <c r="AE1520" s="139"/>
      <c r="AF1520" s="139"/>
      <c r="AG1520" s="139"/>
      <c r="AH1520" s="139"/>
      <c r="AI1520" s="77"/>
      <c r="AJ1520" s="78"/>
    </row>
    <row r="1521" spans="2:36" ht="13">
      <c r="B1521" s="79"/>
      <c r="C1521" s="79"/>
      <c r="D1521" s="136"/>
      <c r="E1521" s="80"/>
      <c r="F1521" s="81"/>
      <c r="G1521" s="81"/>
      <c r="H1521" s="81"/>
      <c r="I1521" s="81"/>
      <c r="J1521" s="81"/>
      <c r="K1521" s="81"/>
      <c r="L1521" s="81"/>
      <c r="M1521" s="81"/>
      <c r="N1521" s="81"/>
      <c r="O1521" s="137"/>
      <c r="P1521" s="138"/>
      <c r="Q1521" s="138"/>
      <c r="R1521" s="138"/>
      <c r="S1521" s="138"/>
      <c r="T1521" s="141"/>
      <c r="U1521" s="141"/>
      <c r="V1521" s="139"/>
      <c r="W1521" s="139"/>
      <c r="X1521" s="139"/>
      <c r="Y1521" s="139"/>
      <c r="Z1521" s="139"/>
      <c r="AA1521" s="139"/>
      <c r="AB1521" s="139"/>
      <c r="AC1521" s="139"/>
      <c r="AD1521" s="139"/>
      <c r="AE1521" s="139"/>
      <c r="AF1521" s="139"/>
      <c r="AG1521" s="139"/>
      <c r="AH1521" s="139"/>
      <c r="AI1521" s="77"/>
      <c r="AJ1521" s="78"/>
    </row>
    <row r="1522" spans="2:36" ht="13">
      <c r="B1522" s="79"/>
      <c r="C1522" s="79"/>
      <c r="D1522" s="136"/>
      <c r="E1522" s="80"/>
      <c r="F1522" s="81"/>
      <c r="G1522" s="81"/>
      <c r="H1522" s="81"/>
      <c r="I1522" s="81"/>
      <c r="J1522" s="81"/>
      <c r="K1522" s="81"/>
      <c r="L1522" s="81"/>
      <c r="M1522" s="81"/>
      <c r="N1522" s="81"/>
      <c r="O1522" s="137"/>
      <c r="P1522" s="138"/>
      <c r="Q1522" s="138"/>
      <c r="R1522" s="138"/>
      <c r="S1522" s="138"/>
      <c r="T1522" s="141"/>
      <c r="U1522" s="141"/>
      <c r="V1522" s="139"/>
      <c r="W1522" s="139"/>
      <c r="X1522" s="139"/>
      <c r="Y1522" s="139"/>
      <c r="Z1522" s="139"/>
      <c r="AA1522" s="139"/>
      <c r="AB1522" s="139"/>
      <c r="AC1522" s="139"/>
      <c r="AD1522" s="139"/>
      <c r="AE1522" s="139"/>
      <c r="AF1522" s="139"/>
      <c r="AG1522" s="139"/>
      <c r="AH1522" s="139"/>
      <c r="AI1522" s="77"/>
      <c r="AJ1522" s="78"/>
    </row>
    <row r="1523" spans="2:36" ht="13">
      <c r="B1523" s="79"/>
      <c r="C1523" s="79"/>
      <c r="D1523" s="136"/>
      <c r="E1523" s="80"/>
      <c r="F1523" s="81"/>
      <c r="G1523" s="81"/>
      <c r="H1523" s="81"/>
      <c r="I1523" s="81"/>
      <c r="J1523" s="81"/>
      <c r="K1523" s="81"/>
      <c r="L1523" s="81"/>
      <c r="M1523" s="81"/>
      <c r="N1523" s="81"/>
      <c r="O1523" s="137"/>
      <c r="P1523" s="138"/>
      <c r="Q1523" s="138"/>
      <c r="R1523" s="138"/>
      <c r="S1523" s="138"/>
      <c r="T1523" s="141"/>
      <c r="U1523" s="141"/>
      <c r="V1523" s="139"/>
      <c r="W1523" s="139"/>
      <c r="X1523" s="139"/>
      <c r="Y1523" s="139"/>
      <c r="Z1523" s="139"/>
      <c r="AA1523" s="139"/>
      <c r="AB1523" s="139"/>
      <c r="AC1523" s="139"/>
      <c r="AD1523" s="139"/>
      <c r="AE1523" s="139"/>
      <c r="AF1523" s="139"/>
      <c r="AG1523" s="139"/>
      <c r="AH1523" s="139"/>
      <c r="AI1523" s="77"/>
      <c r="AJ1523" s="78"/>
    </row>
    <row r="1524" spans="2:36" ht="13">
      <c r="B1524" s="79"/>
      <c r="C1524" s="79"/>
      <c r="D1524" s="136"/>
      <c r="E1524" s="80"/>
      <c r="F1524" s="81"/>
      <c r="G1524" s="81"/>
      <c r="H1524" s="81"/>
      <c r="I1524" s="81"/>
      <c r="J1524" s="81"/>
      <c r="K1524" s="81"/>
      <c r="L1524" s="81"/>
      <c r="M1524" s="81"/>
      <c r="N1524" s="81"/>
      <c r="O1524" s="137"/>
      <c r="P1524" s="138"/>
      <c r="Q1524" s="138"/>
      <c r="R1524" s="138"/>
      <c r="S1524" s="138"/>
      <c r="T1524" s="141"/>
      <c r="U1524" s="141"/>
      <c r="V1524" s="139"/>
      <c r="W1524" s="139"/>
      <c r="X1524" s="139"/>
      <c r="Y1524" s="139"/>
      <c r="Z1524" s="139"/>
      <c r="AA1524" s="139"/>
      <c r="AB1524" s="139"/>
      <c r="AC1524" s="139"/>
      <c r="AD1524" s="139"/>
      <c r="AE1524" s="139"/>
      <c r="AF1524" s="139"/>
      <c r="AG1524" s="139"/>
      <c r="AH1524" s="139"/>
      <c r="AI1524" s="77"/>
      <c r="AJ1524" s="78"/>
    </row>
    <row r="1525" spans="2:36" ht="13">
      <c r="B1525" s="79"/>
      <c r="C1525" s="79"/>
      <c r="D1525" s="136"/>
      <c r="E1525" s="80"/>
      <c r="F1525" s="81"/>
      <c r="G1525" s="81"/>
      <c r="H1525" s="81"/>
      <c r="I1525" s="81"/>
      <c r="J1525" s="81"/>
      <c r="K1525" s="81"/>
      <c r="L1525" s="81"/>
      <c r="M1525" s="81"/>
      <c r="N1525" s="81"/>
      <c r="O1525" s="137"/>
      <c r="P1525" s="138"/>
      <c r="Q1525" s="138"/>
      <c r="R1525" s="138"/>
      <c r="S1525" s="138"/>
      <c r="T1525" s="141"/>
      <c r="U1525" s="141"/>
      <c r="V1525" s="139"/>
      <c r="W1525" s="139"/>
      <c r="X1525" s="139"/>
      <c r="Y1525" s="139"/>
      <c r="Z1525" s="139"/>
      <c r="AA1525" s="139"/>
      <c r="AB1525" s="139"/>
      <c r="AC1525" s="139"/>
      <c r="AD1525" s="139"/>
      <c r="AE1525" s="139"/>
      <c r="AF1525" s="139"/>
      <c r="AG1525" s="139"/>
      <c r="AH1525" s="139"/>
      <c r="AI1525" s="77"/>
      <c r="AJ1525" s="78"/>
    </row>
    <row r="1526" spans="2:36" ht="13">
      <c r="B1526" s="79"/>
      <c r="C1526" s="79"/>
      <c r="D1526" s="136"/>
      <c r="E1526" s="80"/>
      <c r="F1526" s="81"/>
      <c r="G1526" s="81"/>
      <c r="H1526" s="81"/>
      <c r="I1526" s="81"/>
      <c r="J1526" s="81"/>
      <c r="K1526" s="81"/>
      <c r="L1526" s="81"/>
      <c r="M1526" s="81"/>
      <c r="N1526" s="81"/>
      <c r="O1526" s="137"/>
      <c r="P1526" s="138"/>
      <c r="Q1526" s="138"/>
      <c r="R1526" s="138"/>
      <c r="S1526" s="138"/>
      <c r="T1526" s="141"/>
      <c r="U1526" s="141"/>
      <c r="V1526" s="139"/>
      <c r="W1526" s="139"/>
      <c r="X1526" s="139"/>
      <c r="Y1526" s="139"/>
      <c r="Z1526" s="139"/>
      <c r="AA1526" s="139"/>
      <c r="AB1526" s="139"/>
      <c r="AC1526" s="139"/>
      <c r="AD1526" s="139"/>
      <c r="AE1526" s="139"/>
      <c r="AF1526" s="139"/>
      <c r="AG1526" s="139"/>
      <c r="AH1526" s="139"/>
      <c r="AI1526" s="77"/>
      <c r="AJ1526" s="78"/>
    </row>
    <row r="1527" spans="2:36" ht="13">
      <c r="B1527" s="79"/>
      <c r="C1527" s="79"/>
      <c r="D1527" s="136"/>
      <c r="E1527" s="80"/>
      <c r="F1527" s="81"/>
      <c r="G1527" s="81"/>
      <c r="H1527" s="81"/>
      <c r="I1527" s="81"/>
      <c r="J1527" s="81"/>
      <c r="K1527" s="81"/>
      <c r="L1527" s="81"/>
      <c r="M1527" s="81"/>
      <c r="N1527" s="81"/>
      <c r="O1527" s="137"/>
      <c r="P1527" s="138"/>
      <c r="Q1527" s="138"/>
      <c r="R1527" s="138"/>
      <c r="S1527" s="138"/>
      <c r="T1527" s="141"/>
      <c r="U1527" s="141"/>
      <c r="V1527" s="139"/>
      <c r="W1527" s="139"/>
      <c r="X1527" s="139"/>
      <c r="Y1527" s="139"/>
      <c r="Z1527" s="139"/>
      <c r="AA1527" s="139"/>
      <c r="AB1527" s="139"/>
      <c r="AC1527" s="139"/>
      <c r="AD1527" s="139"/>
      <c r="AE1527" s="139"/>
      <c r="AF1527" s="139"/>
      <c r="AG1527" s="139"/>
      <c r="AH1527" s="139"/>
      <c r="AI1527" s="77"/>
      <c r="AJ1527" s="78"/>
    </row>
    <row r="1528" spans="2:36" ht="13">
      <c r="B1528" s="79"/>
      <c r="C1528" s="79"/>
      <c r="D1528" s="136"/>
      <c r="E1528" s="80"/>
      <c r="F1528" s="81"/>
      <c r="G1528" s="81"/>
      <c r="H1528" s="81"/>
      <c r="I1528" s="81"/>
      <c r="J1528" s="81"/>
      <c r="K1528" s="81"/>
      <c r="L1528" s="81"/>
      <c r="M1528" s="81"/>
      <c r="N1528" s="81"/>
      <c r="O1528" s="137"/>
      <c r="P1528" s="138"/>
      <c r="Q1528" s="138"/>
      <c r="R1528" s="138"/>
      <c r="S1528" s="138"/>
      <c r="T1528" s="141"/>
      <c r="U1528" s="141"/>
      <c r="V1528" s="139"/>
      <c r="W1528" s="139"/>
      <c r="X1528" s="139"/>
      <c r="Y1528" s="139"/>
      <c r="Z1528" s="139"/>
      <c r="AA1528" s="139"/>
      <c r="AB1528" s="139"/>
      <c r="AC1528" s="139"/>
      <c r="AD1528" s="139"/>
      <c r="AE1528" s="139"/>
      <c r="AF1528" s="139"/>
      <c r="AG1528" s="139"/>
      <c r="AH1528" s="139"/>
      <c r="AI1528" s="77"/>
      <c r="AJ1528" s="78"/>
    </row>
    <row r="1529" spans="2:36" ht="13">
      <c r="B1529" s="79"/>
      <c r="C1529" s="79"/>
      <c r="D1529" s="136"/>
      <c r="E1529" s="80"/>
      <c r="F1529" s="81"/>
      <c r="G1529" s="81"/>
      <c r="H1529" s="81"/>
      <c r="I1529" s="81"/>
      <c r="J1529" s="81"/>
      <c r="K1529" s="81"/>
      <c r="L1529" s="81"/>
      <c r="M1529" s="81"/>
      <c r="N1529" s="81"/>
      <c r="O1529" s="137"/>
      <c r="P1529" s="138"/>
      <c r="Q1529" s="138"/>
      <c r="R1529" s="138"/>
      <c r="S1529" s="138"/>
      <c r="T1529" s="141"/>
      <c r="U1529" s="141"/>
      <c r="V1529" s="139"/>
      <c r="W1529" s="139"/>
      <c r="X1529" s="139"/>
      <c r="Y1529" s="139"/>
      <c r="Z1529" s="139"/>
      <c r="AA1529" s="139"/>
      <c r="AB1529" s="139"/>
      <c r="AC1529" s="139"/>
      <c r="AD1529" s="139"/>
      <c r="AE1529" s="139"/>
      <c r="AF1529" s="139"/>
      <c r="AG1529" s="139"/>
      <c r="AH1529" s="139"/>
      <c r="AI1529" s="77"/>
      <c r="AJ1529" s="78"/>
    </row>
    <row r="1530" spans="2:36" ht="13">
      <c r="B1530" s="79"/>
      <c r="C1530" s="79"/>
      <c r="D1530" s="136"/>
      <c r="E1530" s="80"/>
      <c r="F1530" s="81"/>
      <c r="G1530" s="81"/>
      <c r="H1530" s="81"/>
      <c r="I1530" s="81"/>
      <c r="J1530" s="81"/>
      <c r="K1530" s="81"/>
      <c r="L1530" s="81"/>
      <c r="M1530" s="81"/>
      <c r="N1530" s="81"/>
      <c r="O1530" s="137"/>
      <c r="P1530" s="138"/>
      <c r="Q1530" s="138"/>
      <c r="R1530" s="138"/>
      <c r="S1530" s="138"/>
      <c r="T1530" s="141"/>
      <c r="U1530" s="141"/>
      <c r="V1530" s="139"/>
      <c r="W1530" s="139"/>
      <c r="X1530" s="139"/>
      <c r="Y1530" s="139"/>
      <c r="Z1530" s="139"/>
      <c r="AA1530" s="139"/>
      <c r="AB1530" s="139"/>
      <c r="AC1530" s="139"/>
      <c r="AD1530" s="139"/>
      <c r="AE1530" s="139"/>
      <c r="AF1530" s="139"/>
      <c r="AG1530" s="139"/>
      <c r="AH1530" s="139"/>
      <c r="AI1530" s="77"/>
      <c r="AJ1530" s="78"/>
    </row>
    <row r="1531" spans="2:36" ht="13">
      <c r="B1531" s="79"/>
      <c r="C1531" s="79"/>
      <c r="D1531" s="136"/>
      <c r="E1531" s="80"/>
      <c r="F1531" s="81"/>
      <c r="G1531" s="81"/>
      <c r="H1531" s="81"/>
      <c r="I1531" s="81"/>
      <c r="J1531" s="81"/>
      <c r="K1531" s="81"/>
      <c r="L1531" s="81"/>
      <c r="M1531" s="81"/>
      <c r="N1531" s="81"/>
      <c r="O1531" s="137"/>
      <c r="P1531" s="138"/>
      <c r="Q1531" s="138"/>
      <c r="R1531" s="138"/>
      <c r="S1531" s="138"/>
      <c r="T1531" s="141"/>
      <c r="U1531" s="141"/>
      <c r="V1531" s="139"/>
      <c r="W1531" s="139"/>
      <c r="X1531" s="139"/>
      <c r="Y1531" s="139"/>
      <c r="Z1531" s="139"/>
      <c r="AA1531" s="139"/>
      <c r="AB1531" s="139"/>
      <c r="AC1531" s="139"/>
      <c r="AD1531" s="139"/>
      <c r="AE1531" s="139"/>
      <c r="AF1531" s="139"/>
      <c r="AG1531" s="139"/>
      <c r="AH1531" s="139"/>
      <c r="AI1531" s="77"/>
      <c r="AJ1531" s="78"/>
    </row>
    <row r="1532" spans="2:36" ht="13">
      <c r="B1532" s="79"/>
      <c r="C1532" s="79"/>
      <c r="D1532" s="136"/>
      <c r="E1532" s="80"/>
      <c r="F1532" s="81"/>
      <c r="G1532" s="81"/>
      <c r="H1532" s="81"/>
      <c r="I1532" s="81"/>
      <c r="J1532" s="81"/>
      <c r="K1532" s="81"/>
      <c r="L1532" s="81"/>
      <c r="M1532" s="81"/>
      <c r="N1532" s="81"/>
      <c r="O1532" s="137"/>
      <c r="P1532" s="138"/>
      <c r="Q1532" s="138"/>
      <c r="R1532" s="138"/>
      <c r="S1532" s="138"/>
      <c r="T1532" s="141"/>
      <c r="U1532" s="141"/>
      <c r="V1532" s="139"/>
      <c r="W1532" s="139"/>
      <c r="X1532" s="139"/>
      <c r="Y1532" s="139"/>
      <c r="Z1532" s="139"/>
      <c r="AA1532" s="139"/>
      <c r="AB1532" s="139"/>
      <c r="AC1532" s="139"/>
      <c r="AD1532" s="139"/>
      <c r="AE1532" s="139"/>
      <c r="AF1532" s="139"/>
      <c r="AG1532" s="139"/>
      <c r="AH1532" s="139"/>
      <c r="AI1532" s="77"/>
      <c r="AJ1532" s="78"/>
    </row>
    <row r="1533" spans="2:36" ht="13">
      <c r="B1533" s="79"/>
      <c r="C1533" s="79"/>
      <c r="D1533" s="136"/>
      <c r="E1533" s="80"/>
      <c r="F1533" s="81"/>
      <c r="G1533" s="81"/>
      <c r="H1533" s="81"/>
      <c r="I1533" s="81"/>
      <c r="J1533" s="81"/>
      <c r="K1533" s="81"/>
      <c r="L1533" s="81"/>
      <c r="M1533" s="81"/>
      <c r="N1533" s="81"/>
      <c r="O1533" s="137"/>
      <c r="P1533" s="138"/>
      <c r="Q1533" s="138"/>
      <c r="R1533" s="138"/>
      <c r="S1533" s="138"/>
      <c r="T1533" s="141"/>
      <c r="U1533" s="141"/>
      <c r="V1533" s="139"/>
      <c r="W1533" s="139"/>
      <c r="X1533" s="139"/>
      <c r="Y1533" s="139"/>
      <c r="Z1533" s="139"/>
      <c r="AA1533" s="139"/>
      <c r="AB1533" s="139"/>
      <c r="AC1533" s="139"/>
      <c r="AD1533" s="139"/>
      <c r="AE1533" s="139"/>
      <c r="AF1533" s="139"/>
      <c r="AG1533" s="139"/>
      <c r="AH1533" s="139"/>
      <c r="AI1533" s="77"/>
      <c r="AJ1533" s="78"/>
    </row>
    <row r="1534" spans="2:36" ht="13">
      <c r="B1534" s="79"/>
      <c r="C1534" s="79"/>
      <c r="D1534" s="136"/>
      <c r="E1534" s="80"/>
      <c r="F1534" s="81"/>
      <c r="G1534" s="81"/>
      <c r="H1534" s="81"/>
      <c r="I1534" s="81"/>
      <c r="J1534" s="81"/>
      <c r="K1534" s="81"/>
      <c r="L1534" s="81"/>
      <c r="M1534" s="81"/>
      <c r="N1534" s="81"/>
      <c r="O1534" s="137"/>
      <c r="P1534" s="138"/>
      <c r="Q1534" s="138"/>
      <c r="R1534" s="138"/>
      <c r="S1534" s="138"/>
      <c r="T1534" s="141"/>
      <c r="U1534" s="141"/>
      <c r="V1534" s="139"/>
      <c r="W1534" s="139"/>
      <c r="X1534" s="139"/>
      <c r="Y1534" s="139"/>
      <c r="Z1534" s="139"/>
      <c r="AA1534" s="139"/>
      <c r="AB1534" s="139"/>
      <c r="AC1534" s="139"/>
      <c r="AD1534" s="139"/>
      <c r="AE1534" s="139"/>
      <c r="AF1534" s="139"/>
      <c r="AG1534" s="139"/>
      <c r="AH1534" s="139"/>
      <c r="AI1534" s="77"/>
      <c r="AJ1534" s="78"/>
    </row>
    <row r="1535" spans="2:36" ht="13">
      <c r="B1535" s="79"/>
      <c r="C1535" s="79"/>
      <c r="D1535" s="136"/>
      <c r="E1535" s="80"/>
      <c r="F1535" s="81"/>
      <c r="G1535" s="81"/>
      <c r="H1535" s="81"/>
      <c r="I1535" s="81"/>
      <c r="J1535" s="81"/>
      <c r="K1535" s="81"/>
      <c r="L1535" s="81"/>
      <c r="M1535" s="81"/>
      <c r="N1535" s="81"/>
      <c r="O1535" s="137"/>
      <c r="P1535" s="138"/>
      <c r="Q1535" s="138"/>
      <c r="R1535" s="138"/>
      <c r="S1535" s="138"/>
      <c r="T1535" s="141"/>
      <c r="U1535" s="141"/>
      <c r="V1535" s="139"/>
      <c r="W1535" s="139"/>
      <c r="X1535" s="139"/>
      <c r="Y1535" s="139"/>
      <c r="Z1535" s="139"/>
      <c r="AA1535" s="139"/>
      <c r="AB1535" s="139"/>
      <c r="AC1535" s="139"/>
      <c r="AD1535" s="139"/>
      <c r="AE1535" s="139"/>
      <c r="AF1535" s="139"/>
      <c r="AG1535" s="139"/>
      <c r="AH1535" s="139"/>
      <c r="AI1535" s="77"/>
      <c r="AJ1535" s="78"/>
    </row>
    <row r="1536" spans="2:36" ht="13">
      <c r="B1536" s="79"/>
      <c r="C1536" s="79"/>
      <c r="D1536" s="136"/>
      <c r="E1536" s="80"/>
      <c r="F1536" s="81"/>
      <c r="G1536" s="81"/>
      <c r="H1536" s="81"/>
      <c r="I1536" s="81"/>
      <c r="J1536" s="81"/>
      <c r="K1536" s="81"/>
      <c r="L1536" s="81"/>
      <c r="M1536" s="81"/>
      <c r="N1536" s="81"/>
      <c r="O1536" s="137"/>
      <c r="P1536" s="138"/>
      <c r="Q1536" s="138"/>
      <c r="R1536" s="138"/>
      <c r="S1536" s="138"/>
      <c r="T1536" s="141"/>
      <c r="U1536" s="141"/>
      <c r="V1536" s="139"/>
      <c r="W1536" s="139"/>
      <c r="X1536" s="139"/>
      <c r="Y1536" s="139"/>
      <c r="Z1536" s="139"/>
      <c r="AA1536" s="139"/>
      <c r="AB1536" s="139"/>
      <c r="AC1536" s="139"/>
      <c r="AD1536" s="139"/>
      <c r="AE1536" s="139"/>
      <c r="AF1536" s="139"/>
      <c r="AG1536" s="139"/>
      <c r="AH1536" s="139"/>
      <c r="AI1536" s="77"/>
      <c r="AJ1536" s="78"/>
    </row>
    <row r="1537" spans="2:36" ht="13">
      <c r="B1537" s="79"/>
      <c r="C1537" s="79"/>
      <c r="D1537" s="136"/>
      <c r="E1537" s="80"/>
      <c r="F1537" s="81"/>
      <c r="G1537" s="81"/>
      <c r="H1537" s="81"/>
      <c r="I1537" s="81"/>
      <c r="J1537" s="81"/>
      <c r="K1537" s="81"/>
      <c r="L1537" s="81"/>
      <c r="M1537" s="81"/>
      <c r="N1537" s="81"/>
      <c r="O1537" s="137"/>
      <c r="P1537" s="138"/>
      <c r="Q1537" s="138"/>
      <c r="R1537" s="138"/>
      <c r="S1537" s="138"/>
      <c r="T1537" s="141"/>
      <c r="U1537" s="141"/>
      <c r="V1537" s="139"/>
      <c r="W1537" s="139"/>
      <c r="X1537" s="139"/>
      <c r="Y1537" s="139"/>
      <c r="Z1537" s="139"/>
      <c r="AA1537" s="139"/>
      <c r="AB1537" s="139"/>
      <c r="AC1537" s="139"/>
      <c r="AD1537" s="139"/>
      <c r="AE1537" s="139"/>
      <c r="AF1537" s="139"/>
      <c r="AG1537" s="139"/>
      <c r="AH1537" s="139"/>
      <c r="AI1537" s="77"/>
      <c r="AJ1537" s="78"/>
    </row>
    <row r="1538" spans="2:36" ht="13">
      <c r="B1538" s="79"/>
      <c r="C1538" s="79"/>
      <c r="D1538" s="136"/>
      <c r="E1538" s="80"/>
      <c r="F1538" s="81"/>
      <c r="G1538" s="81"/>
      <c r="H1538" s="81"/>
      <c r="I1538" s="81"/>
      <c r="J1538" s="81"/>
      <c r="K1538" s="81"/>
      <c r="L1538" s="81"/>
      <c r="M1538" s="81"/>
      <c r="N1538" s="81"/>
      <c r="O1538" s="137"/>
      <c r="P1538" s="138"/>
      <c r="Q1538" s="138"/>
      <c r="R1538" s="138"/>
      <c r="S1538" s="138"/>
      <c r="T1538" s="141"/>
      <c r="U1538" s="141"/>
      <c r="V1538" s="139"/>
      <c r="W1538" s="139"/>
      <c r="X1538" s="139"/>
      <c r="Y1538" s="139"/>
      <c r="Z1538" s="139"/>
      <c r="AA1538" s="139"/>
      <c r="AB1538" s="139"/>
      <c r="AC1538" s="139"/>
      <c r="AD1538" s="139"/>
      <c r="AE1538" s="139"/>
      <c r="AF1538" s="139"/>
      <c r="AG1538" s="139"/>
      <c r="AH1538" s="139"/>
      <c r="AI1538" s="77"/>
      <c r="AJ1538" s="78"/>
    </row>
    <row r="1539" spans="2:36" ht="13">
      <c r="B1539" s="79"/>
      <c r="C1539" s="79"/>
      <c r="D1539" s="136"/>
      <c r="E1539" s="80"/>
      <c r="F1539" s="81"/>
      <c r="G1539" s="81"/>
      <c r="H1539" s="81"/>
      <c r="I1539" s="81"/>
      <c r="J1539" s="81"/>
      <c r="K1539" s="81"/>
      <c r="L1539" s="81"/>
      <c r="M1539" s="81"/>
      <c r="N1539" s="81"/>
      <c r="O1539" s="137"/>
      <c r="P1539" s="138"/>
      <c r="Q1539" s="138"/>
      <c r="R1539" s="138"/>
      <c r="S1539" s="138"/>
      <c r="T1539" s="141"/>
      <c r="U1539" s="141"/>
      <c r="V1539" s="139"/>
      <c r="W1539" s="139"/>
      <c r="X1539" s="139"/>
      <c r="Y1539" s="139"/>
      <c r="Z1539" s="139"/>
      <c r="AA1539" s="139"/>
      <c r="AB1539" s="139"/>
      <c r="AC1539" s="139"/>
      <c r="AD1539" s="139"/>
      <c r="AE1539" s="139"/>
      <c r="AF1539" s="139"/>
      <c r="AG1539" s="139"/>
      <c r="AH1539" s="139"/>
      <c r="AI1539" s="77"/>
      <c r="AJ1539" s="78"/>
    </row>
    <row r="1540" spans="2:36" ht="13">
      <c r="B1540" s="79"/>
      <c r="C1540" s="79"/>
      <c r="D1540" s="136"/>
      <c r="E1540" s="80"/>
      <c r="F1540" s="81"/>
      <c r="G1540" s="81"/>
      <c r="H1540" s="81"/>
      <c r="I1540" s="81"/>
      <c r="J1540" s="81"/>
      <c r="K1540" s="81"/>
      <c r="L1540" s="81"/>
      <c r="M1540" s="81"/>
      <c r="N1540" s="81"/>
      <c r="O1540" s="137"/>
      <c r="P1540" s="138"/>
      <c r="Q1540" s="138"/>
      <c r="R1540" s="138"/>
      <c r="S1540" s="138"/>
      <c r="T1540" s="141"/>
      <c r="U1540" s="141"/>
      <c r="V1540" s="139"/>
      <c r="W1540" s="139"/>
      <c r="X1540" s="139"/>
      <c r="Y1540" s="139"/>
      <c r="Z1540" s="139"/>
      <c r="AA1540" s="139"/>
      <c r="AB1540" s="139"/>
      <c r="AC1540" s="139"/>
      <c r="AD1540" s="139"/>
      <c r="AE1540" s="139"/>
      <c r="AF1540" s="139"/>
      <c r="AG1540" s="139"/>
      <c r="AH1540" s="139"/>
      <c r="AI1540" s="77"/>
      <c r="AJ1540" s="78"/>
    </row>
    <row r="1541" spans="2:36" ht="13">
      <c r="B1541" s="79"/>
      <c r="C1541" s="79"/>
      <c r="D1541" s="136"/>
      <c r="E1541" s="80"/>
      <c r="F1541" s="81"/>
      <c r="G1541" s="81"/>
      <c r="H1541" s="81"/>
      <c r="I1541" s="81"/>
      <c r="J1541" s="81"/>
      <c r="K1541" s="81"/>
      <c r="L1541" s="81"/>
      <c r="M1541" s="81"/>
      <c r="N1541" s="81"/>
      <c r="O1541" s="137"/>
      <c r="P1541" s="138"/>
      <c r="Q1541" s="138"/>
      <c r="R1541" s="138"/>
      <c r="S1541" s="138"/>
      <c r="T1541" s="141"/>
      <c r="U1541" s="141"/>
      <c r="V1541" s="139"/>
      <c r="W1541" s="139"/>
      <c r="X1541" s="139"/>
      <c r="Y1541" s="139"/>
      <c r="Z1541" s="139"/>
      <c r="AA1541" s="139"/>
      <c r="AB1541" s="139"/>
      <c r="AC1541" s="139"/>
      <c r="AD1541" s="139"/>
      <c r="AE1541" s="139"/>
      <c r="AF1541" s="139"/>
      <c r="AG1541" s="139"/>
      <c r="AH1541" s="139"/>
      <c r="AI1541" s="77"/>
      <c r="AJ1541" s="78"/>
    </row>
    <row r="1542" spans="2:36" ht="13">
      <c r="B1542" s="79"/>
      <c r="C1542" s="79"/>
      <c r="D1542" s="136"/>
      <c r="E1542" s="80"/>
      <c r="F1542" s="81"/>
      <c r="G1542" s="81"/>
      <c r="H1542" s="81"/>
      <c r="I1542" s="81"/>
      <c r="J1542" s="81"/>
      <c r="K1542" s="81"/>
      <c r="L1542" s="81"/>
      <c r="M1542" s="81"/>
      <c r="N1542" s="81"/>
      <c r="O1542" s="137"/>
      <c r="P1542" s="138"/>
      <c r="Q1542" s="138"/>
      <c r="R1542" s="138"/>
      <c r="S1542" s="138"/>
      <c r="T1542" s="141"/>
      <c r="U1542" s="141"/>
      <c r="V1542" s="139"/>
      <c r="W1542" s="139"/>
      <c r="X1542" s="139"/>
      <c r="Y1542" s="139"/>
      <c r="Z1542" s="139"/>
      <c r="AA1542" s="139"/>
      <c r="AB1542" s="139"/>
      <c r="AC1542" s="139"/>
      <c r="AD1542" s="139"/>
      <c r="AE1542" s="139"/>
      <c r="AF1542" s="139"/>
      <c r="AG1542" s="139"/>
      <c r="AH1542" s="139"/>
      <c r="AI1542" s="77"/>
      <c r="AJ1542" s="78"/>
    </row>
    <row r="1543" spans="2:36" ht="13">
      <c r="B1543" s="79"/>
      <c r="C1543" s="79"/>
      <c r="D1543" s="136"/>
      <c r="E1543" s="80"/>
      <c r="F1543" s="81"/>
      <c r="G1543" s="81"/>
      <c r="H1543" s="81"/>
      <c r="I1543" s="81"/>
      <c r="J1543" s="81"/>
      <c r="K1543" s="81"/>
      <c r="L1543" s="81"/>
      <c r="M1543" s="81"/>
      <c r="N1543" s="81"/>
      <c r="O1543" s="137"/>
      <c r="P1543" s="138"/>
      <c r="Q1543" s="138"/>
      <c r="R1543" s="138"/>
      <c r="S1543" s="138"/>
      <c r="T1543" s="141"/>
      <c r="U1543" s="141"/>
      <c r="V1543" s="139"/>
      <c r="W1543" s="139"/>
      <c r="X1543" s="139"/>
      <c r="Y1543" s="139"/>
      <c r="Z1543" s="139"/>
      <c r="AA1543" s="139"/>
      <c r="AB1543" s="139"/>
      <c r="AC1543" s="139"/>
      <c r="AD1543" s="139"/>
      <c r="AE1543" s="139"/>
      <c r="AF1543" s="139"/>
      <c r="AG1543" s="139"/>
      <c r="AH1543" s="139"/>
      <c r="AI1543" s="77"/>
      <c r="AJ1543" s="78"/>
    </row>
    <row r="1544" spans="2:36" ht="13">
      <c r="B1544" s="79"/>
      <c r="C1544" s="79"/>
      <c r="D1544" s="136"/>
      <c r="E1544" s="80"/>
      <c r="F1544" s="81"/>
      <c r="G1544" s="81"/>
      <c r="H1544" s="81"/>
      <c r="I1544" s="81"/>
      <c r="J1544" s="81"/>
      <c r="K1544" s="81"/>
      <c r="L1544" s="81"/>
      <c r="M1544" s="81"/>
      <c r="N1544" s="81"/>
      <c r="O1544" s="137"/>
      <c r="P1544" s="138"/>
      <c r="Q1544" s="138"/>
      <c r="R1544" s="138"/>
      <c r="S1544" s="138"/>
      <c r="T1544" s="141"/>
      <c r="U1544" s="141"/>
      <c r="V1544" s="139"/>
      <c r="W1544" s="139"/>
      <c r="X1544" s="139"/>
      <c r="Y1544" s="139"/>
      <c r="Z1544" s="139"/>
      <c r="AA1544" s="139"/>
      <c r="AB1544" s="139"/>
      <c r="AC1544" s="139"/>
      <c r="AD1544" s="139"/>
      <c r="AE1544" s="139"/>
      <c r="AF1544" s="139"/>
      <c r="AG1544" s="139"/>
      <c r="AH1544" s="139"/>
      <c r="AI1544" s="77"/>
      <c r="AJ1544" s="78"/>
    </row>
    <row r="1545" spans="2:36" ht="13">
      <c r="B1545" s="79"/>
      <c r="C1545" s="79"/>
      <c r="D1545" s="136"/>
      <c r="E1545" s="80"/>
      <c r="F1545" s="81"/>
      <c r="G1545" s="81"/>
      <c r="H1545" s="81"/>
      <c r="I1545" s="81"/>
      <c r="J1545" s="81"/>
      <c r="K1545" s="81"/>
      <c r="L1545" s="81"/>
      <c r="M1545" s="81"/>
      <c r="N1545" s="81"/>
      <c r="O1545" s="137"/>
      <c r="P1545" s="138"/>
      <c r="Q1545" s="138"/>
      <c r="R1545" s="138"/>
      <c r="S1545" s="138"/>
      <c r="T1545" s="141"/>
      <c r="U1545" s="141"/>
      <c r="V1545" s="139"/>
      <c r="W1545" s="139"/>
      <c r="X1545" s="139"/>
      <c r="Y1545" s="139"/>
      <c r="Z1545" s="139"/>
      <c r="AA1545" s="139"/>
      <c r="AB1545" s="139"/>
      <c r="AC1545" s="139"/>
      <c r="AD1545" s="139"/>
      <c r="AE1545" s="139"/>
      <c r="AF1545" s="139"/>
      <c r="AG1545" s="139"/>
      <c r="AH1545" s="139"/>
      <c r="AI1545" s="77"/>
      <c r="AJ1545" s="78"/>
    </row>
    <row r="1546" spans="2:36" ht="13">
      <c r="B1546" s="79"/>
      <c r="C1546" s="79"/>
      <c r="D1546" s="136"/>
      <c r="E1546" s="80"/>
      <c r="F1546" s="81"/>
      <c r="G1546" s="81"/>
      <c r="H1546" s="81"/>
      <c r="I1546" s="81"/>
      <c r="J1546" s="81"/>
      <c r="K1546" s="81"/>
      <c r="L1546" s="81"/>
      <c r="M1546" s="81"/>
      <c r="N1546" s="81"/>
      <c r="O1546" s="137"/>
      <c r="P1546" s="138"/>
      <c r="Q1546" s="138"/>
      <c r="R1546" s="138"/>
      <c r="S1546" s="138"/>
      <c r="T1546" s="141"/>
      <c r="U1546" s="141"/>
      <c r="V1546" s="139"/>
      <c r="W1546" s="139"/>
      <c r="X1546" s="139"/>
      <c r="Y1546" s="139"/>
      <c r="Z1546" s="139"/>
      <c r="AA1546" s="139"/>
      <c r="AB1546" s="139"/>
      <c r="AC1546" s="139"/>
      <c r="AD1546" s="139"/>
      <c r="AE1546" s="139"/>
      <c r="AF1546" s="139"/>
      <c r="AG1546" s="139"/>
      <c r="AH1546" s="139"/>
      <c r="AI1546" s="77"/>
      <c r="AJ1546" s="78"/>
    </row>
    <row r="1547" spans="2:36" ht="13">
      <c r="B1547" s="79"/>
      <c r="C1547" s="79"/>
      <c r="D1547" s="136"/>
      <c r="E1547" s="80"/>
      <c r="F1547" s="81"/>
      <c r="G1547" s="81"/>
      <c r="H1547" s="81"/>
      <c r="I1547" s="81"/>
      <c r="J1547" s="81"/>
      <c r="K1547" s="81"/>
      <c r="L1547" s="81"/>
      <c r="M1547" s="81"/>
      <c r="N1547" s="81"/>
      <c r="O1547" s="137"/>
      <c r="P1547" s="138"/>
      <c r="Q1547" s="138"/>
      <c r="R1547" s="138"/>
      <c r="S1547" s="138"/>
      <c r="T1547" s="141"/>
      <c r="U1547" s="141"/>
      <c r="V1547" s="139"/>
      <c r="W1547" s="139"/>
      <c r="X1547" s="139"/>
      <c r="Y1547" s="139"/>
      <c r="Z1547" s="139"/>
      <c r="AA1547" s="139"/>
      <c r="AB1547" s="139"/>
      <c r="AC1547" s="139"/>
      <c r="AD1547" s="139"/>
      <c r="AE1547" s="139"/>
      <c r="AF1547" s="139"/>
      <c r="AG1547" s="139"/>
      <c r="AH1547" s="139"/>
      <c r="AI1547" s="77"/>
      <c r="AJ1547" s="78"/>
    </row>
    <row r="1548" spans="2:36" ht="13">
      <c r="B1548" s="79"/>
      <c r="C1548" s="79"/>
      <c r="D1548" s="136"/>
      <c r="E1548" s="80"/>
      <c r="F1548" s="81"/>
      <c r="G1548" s="81"/>
      <c r="H1548" s="81"/>
      <c r="I1548" s="81"/>
      <c r="J1548" s="81"/>
      <c r="K1548" s="81"/>
      <c r="L1548" s="81"/>
      <c r="M1548" s="81"/>
      <c r="N1548" s="81"/>
      <c r="O1548" s="137"/>
      <c r="P1548" s="138"/>
      <c r="Q1548" s="138"/>
      <c r="R1548" s="138"/>
      <c r="S1548" s="138"/>
      <c r="T1548" s="141"/>
      <c r="U1548" s="141"/>
      <c r="V1548" s="139"/>
      <c r="W1548" s="139"/>
      <c r="X1548" s="139"/>
      <c r="Y1548" s="139"/>
      <c r="Z1548" s="139"/>
      <c r="AA1548" s="139"/>
      <c r="AB1548" s="139"/>
      <c r="AC1548" s="139"/>
      <c r="AD1548" s="139"/>
      <c r="AE1548" s="139"/>
      <c r="AF1548" s="139"/>
      <c r="AG1548" s="139"/>
      <c r="AH1548" s="139"/>
      <c r="AI1548" s="77"/>
      <c r="AJ1548" s="78"/>
    </row>
    <row r="1549" spans="2:36" ht="13">
      <c r="B1549" s="79"/>
      <c r="C1549" s="79"/>
      <c r="D1549" s="136"/>
      <c r="E1549" s="80"/>
      <c r="F1549" s="81"/>
      <c r="G1549" s="81"/>
      <c r="H1549" s="81"/>
      <c r="I1549" s="81"/>
      <c r="J1549" s="81"/>
      <c r="K1549" s="81"/>
      <c r="L1549" s="81"/>
      <c r="M1549" s="81"/>
      <c r="N1549" s="81"/>
      <c r="O1549" s="137"/>
      <c r="P1549" s="138"/>
      <c r="Q1549" s="138"/>
      <c r="R1549" s="138"/>
      <c r="S1549" s="138"/>
      <c r="T1549" s="141"/>
      <c r="U1549" s="141"/>
      <c r="V1549" s="139"/>
      <c r="W1549" s="139"/>
      <c r="X1549" s="139"/>
      <c r="Y1549" s="139"/>
      <c r="Z1549" s="139"/>
      <c r="AA1549" s="139"/>
      <c r="AB1549" s="139"/>
      <c r="AC1549" s="139"/>
      <c r="AD1549" s="139"/>
      <c r="AE1549" s="139"/>
      <c r="AF1549" s="139"/>
      <c r="AG1549" s="139"/>
      <c r="AH1549" s="139"/>
      <c r="AI1549" s="77"/>
      <c r="AJ1549" s="78"/>
    </row>
    <row r="1550" spans="2:36" ht="13">
      <c r="B1550" s="79"/>
      <c r="C1550" s="79"/>
      <c r="D1550" s="136"/>
      <c r="E1550" s="80"/>
      <c r="F1550" s="81"/>
      <c r="G1550" s="81"/>
      <c r="H1550" s="81"/>
      <c r="I1550" s="81"/>
      <c r="J1550" s="81"/>
      <c r="K1550" s="81"/>
      <c r="L1550" s="81"/>
      <c r="M1550" s="81"/>
      <c r="N1550" s="81"/>
      <c r="O1550" s="137"/>
      <c r="P1550" s="138"/>
      <c r="Q1550" s="138"/>
      <c r="R1550" s="138"/>
      <c r="S1550" s="138"/>
      <c r="T1550" s="141"/>
      <c r="U1550" s="141"/>
      <c r="V1550" s="139"/>
      <c r="W1550" s="139"/>
      <c r="X1550" s="139"/>
      <c r="Y1550" s="139"/>
      <c r="Z1550" s="139"/>
      <c r="AA1550" s="139"/>
      <c r="AB1550" s="139"/>
      <c r="AC1550" s="139"/>
      <c r="AD1550" s="139"/>
      <c r="AE1550" s="139"/>
      <c r="AF1550" s="139"/>
      <c r="AG1550" s="139"/>
      <c r="AH1550" s="139"/>
      <c r="AI1550" s="77"/>
      <c r="AJ1550" s="78"/>
    </row>
    <row r="1551" spans="2:36" ht="13">
      <c r="B1551" s="79"/>
      <c r="C1551" s="79"/>
      <c r="D1551" s="136"/>
      <c r="E1551" s="80"/>
      <c r="F1551" s="81"/>
      <c r="G1551" s="81"/>
      <c r="H1551" s="81"/>
      <c r="I1551" s="81"/>
      <c r="J1551" s="81"/>
      <c r="K1551" s="81"/>
      <c r="L1551" s="81"/>
      <c r="M1551" s="81"/>
      <c r="N1551" s="81"/>
      <c r="O1551" s="137"/>
      <c r="P1551" s="138"/>
      <c r="Q1551" s="138"/>
      <c r="R1551" s="138"/>
      <c r="S1551" s="138"/>
      <c r="T1551" s="141"/>
      <c r="U1551" s="141"/>
      <c r="V1551" s="139"/>
      <c r="W1551" s="139"/>
      <c r="X1551" s="139"/>
      <c r="Y1551" s="139"/>
      <c r="Z1551" s="139"/>
      <c r="AA1551" s="139"/>
      <c r="AB1551" s="139"/>
      <c r="AC1551" s="139"/>
      <c r="AD1551" s="139"/>
      <c r="AE1551" s="139"/>
      <c r="AF1551" s="139"/>
      <c r="AG1551" s="139"/>
      <c r="AH1551" s="139"/>
      <c r="AI1551" s="77"/>
      <c r="AJ1551" s="78"/>
    </row>
    <row r="1552" spans="2:36" ht="13">
      <c r="B1552" s="79"/>
      <c r="C1552" s="79"/>
      <c r="D1552" s="136"/>
      <c r="E1552" s="80"/>
      <c r="F1552" s="81"/>
      <c r="G1552" s="81"/>
      <c r="H1552" s="81"/>
      <c r="I1552" s="81"/>
      <c r="J1552" s="81"/>
      <c r="K1552" s="81"/>
      <c r="L1552" s="81"/>
      <c r="M1552" s="81"/>
      <c r="N1552" s="81"/>
      <c r="O1552" s="137"/>
      <c r="P1552" s="138"/>
      <c r="Q1552" s="138"/>
      <c r="R1552" s="138"/>
      <c r="S1552" s="138"/>
      <c r="T1552" s="141"/>
      <c r="U1552" s="141"/>
      <c r="V1552" s="139"/>
      <c r="W1552" s="139"/>
      <c r="X1552" s="139"/>
      <c r="Y1552" s="139"/>
      <c r="Z1552" s="139"/>
      <c r="AA1552" s="139"/>
      <c r="AB1552" s="139"/>
      <c r="AC1552" s="139"/>
      <c r="AD1552" s="139"/>
      <c r="AE1552" s="139"/>
      <c r="AF1552" s="139"/>
      <c r="AG1552" s="139"/>
      <c r="AH1552" s="139"/>
      <c r="AI1552" s="77"/>
      <c r="AJ1552" s="78"/>
    </row>
    <row r="1553" spans="2:36" ht="13">
      <c r="B1553" s="79"/>
      <c r="C1553" s="79"/>
      <c r="D1553" s="136"/>
      <c r="E1553" s="80"/>
      <c r="F1553" s="81"/>
      <c r="G1553" s="81"/>
      <c r="H1553" s="81"/>
      <c r="I1553" s="81"/>
      <c r="J1553" s="81"/>
      <c r="K1553" s="81"/>
      <c r="L1553" s="81"/>
      <c r="M1553" s="81"/>
      <c r="N1553" s="81"/>
      <c r="O1553" s="137"/>
      <c r="P1553" s="138"/>
      <c r="Q1553" s="138"/>
      <c r="R1553" s="138"/>
      <c r="S1553" s="138"/>
      <c r="T1553" s="141"/>
      <c r="U1553" s="141"/>
      <c r="V1553" s="139"/>
      <c r="W1553" s="139"/>
      <c r="X1553" s="139"/>
      <c r="Y1553" s="139"/>
      <c r="Z1553" s="139"/>
      <c r="AA1553" s="139"/>
      <c r="AB1553" s="139"/>
      <c r="AC1553" s="139"/>
      <c r="AD1553" s="139"/>
      <c r="AE1553" s="139"/>
      <c r="AF1553" s="139"/>
      <c r="AG1553" s="139"/>
      <c r="AH1553" s="139"/>
      <c r="AI1553" s="77"/>
      <c r="AJ1553" s="78"/>
    </row>
    <row r="1554" spans="2:36" ht="13">
      <c r="B1554" s="79"/>
      <c r="C1554" s="79"/>
      <c r="D1554" s="136"/>
      <c r="E1554" s="80"/>
      <c r="F1554" s="81"/>
      <c r="G1554" s="81"/>
      <c r="H1554" s="81"/>
      <c r="I1554" s="81"/>
      <c r="J1554" s="81"/>
      <c r="K1554" s="81"/>
      <c r="L1554" s="81"/>
      <c r="M1554" s="81"/>
      <c r="N1554" s="81"/>
      <c r="O1554" s="137"/>
      <c r="P1554" s="138"/>
      <c r="Q1554" s="138"/>
      <c r="R1554" s="138"/>
      <c r="S1554" s="138"/>
      <c r="T1554" s="141"/>
      <c r="U1554" s="141"/>
      <c r="V1554" s="139"/>
      <c r="W1554" s="139"/>
      <c r="X1554" s="139"/>
      <c r="Y1554" s="139"/>
      <c r="Z1554" s="139"/>
      <c r="AA1554" s="139"/>
      <c r="AB1554" s="139"/>
      <c r="AC1554" s="139"/>
      <c r="AD1554" s="139"/>
      <c r="AE1554" s="139"/>
      <c r="AF1554" s="139"/>
      <c r="AG1554" s="139"/>
      <c r="AH1554" s="139"/>
      <c r="AI1554" s="77"/>
      <c r="AJ1554" s="78"/>
    </row>
    <row r="1555" spans="2:36" ht="13">
      <c r="B1555" s="79"/>
      <c r="C1555" s="79"/>
      <c r="D1555" s="136"/>
      <c r="E1555" s="80"/>
      <c r="F1555" s="81"/>
      <c r="G1555" s="81"/>
      <c r="H1555" s="81"/>
      <c r="I1555" s="81"/>
      <c r="J1555" s="81"/>
      <c r="K1555" s="81"/>
      <c r="L1555" s="81"/>
      <c r="M1555" s="81"/>
      <c r="N1555" s="81"/>
      <c r="O1555" s="137"/>
      <c r="P1555" s="138"/>
      <c r="Q1555" s="138"/>
      <c r="R1555" s="138"/>
      <c r="S1555" s="138"/>
      <c r="T1555" s="141"/>
      <c r="U1555" s="141"/>
      <c r="V1555" s="139"/>
      <c r="W1555" s="139"/>
      <c r="X1555" s="139"/>
      <c r="Y1555" s="139"/>
      <c r="Z1555" s="139"/>
      <c r="AA1555" s="139"/>
      <c r="AB1555" s="139"/>
      <c r="AC1555" s="139"/>
      <c r="AD1555" s="139"/>
      <c r="AE1555" s="139"/>
      <c r="AF1555" s="139"/>
      <c r="AG1555" s="139"/>
      <c r="AH1555" s="139"/>
      <c r="AI1555" s="77"/>
      <c r="AJ1555" s="78"/>
    </row>
    <row r="1556" spans="2:36" ht="13">
      <c r="B1556" s="79"/>
      <c r="C1556" s="79"/>
      <c r="D1556" s="136"/>
      <c r="E1556" s="80"/>
      <c r="F1556" s="81"/>
      <c r="G1556" s="81"/>
      <c r="H1556" s="81"/>
      <c r="I1556" s="81"/>
      <c r="J1556" s="81"/>
      <c r="K1556" s="81"/>
      <c r="L1556" s="81"/>
      <c r="M1556" s="81"/>
      <c r="N1556" s="81"/>
      <c r="O1556" s="137"/>
      <c r="P1556" s="138"/>
      <c r="Q1556" s="138"/>
      <c r="R1556" s="138"/>
      <c r="S1556" s="138"/>
      <c r="T1556" s="141"/>
      <c r="U1556" s="141"/>
      <c r="V1556" s="139"/>
      <c r="W1556" s="139"/>
      <c r="X1556" s="139"/>
      <c r="Y1556" s="139"/>
      <c r="Z1556" s="139"/>
      <c r="AA1556" s="139"/>
      <c r="AB1556" s="139"/>
      <c r="AC1556" s="139"/>
      <c r="AD1556" s="139"/>
      <c r="AE1556" s="139"/>
      <c r="AF1556" s="139"/>
      <c r="AG1556" s="139"/>
      <c r="AH1556" s="139"/>
      <c r="AI1556" s="77"/>
      <c r="AJ1556" s="78"/>
    </row>
    <row r="1557" spans="2:36" ht="13">
      <c r="B1557" s="79"/>
      <c r="C1557" s="79"/>
      <c r="D1557" s="136"/>
      <c r="E1557" s="80"/>
      <c r="F1557" s="81"/>
      <c r="G1557" s="81"/>
      <c r="H1557" s="81"/>
      <c r="I1557" s="81"/>
      <c r="J1557" s="81"/>
      <c r="K1557" s="81"/>
      <c r="L1557" s="81"/>
      <c r="M1557" s="81"/>
      <c r="N1557" s="81"/>
      <c r="O1557" s="137"/>
      <c r="P1557" s="138"/>
      <c r="Q1557" s="138"/>
      <c r="R1557" s="138"/>
      <c r="S1557" s="138"/>
      <c r="T1557" s="141"/>
      <c r="U1557" s="141"/>
      <c r="V1557" s="139"/>
      <c r="W1557" s="139"/>
      <c r="X1557" s="139"/>
      <c r="Y1557" s="139"/>
      <c r="Z1557" s="139"/>
      <c r="AA1557" s="139"/>
      <c r="AB1557" s="139"/>
      <c r="AC1557" s="139"/>
      <c r="AD1557" s="139"/>
      <c r="AE1557" s="139"/>
      <c r="AF1557" s="139"/>
      <c r="AG1557" s="139"/>
      <c r="AH1557" s="139"/>
      <c r="AI1557" s="77"/>
      <c r="AJ1557" s="78"/>
    </row>
    <row r="1558" spans="2:36" ht="13">
      <c r="B1558" s="79"/>
      <c r="C1558" s="79"/>
      <c r="D1558" s="136"/>
      <c r="E1558" s="80"/>
      <c r="F1558" s="81"/>
      <c r="G1558" s="81"/>
      <c r="H1558" s="81"/>
      <c r="I1558" s="81"/>
      <c r="J1558" s="81"/>
      <c r="K1558" s="81"/>
      <c r="L1558" s="81"/>
      <c r="M1558" s="81"/>
      <c r="N1558" s="81"/>
      <c r="O1558" s="137"/>
      <c r="P1558" s="138"/>
      <c r="Q1558" s="138"/>
      <c r="R1558" s="138"/>
      <c r="S1558" s="138"/>
      <c r="T1558" s="141"/>
      <c r="U1558" s="141"/>
      <c r="V1558" s="139"/>
      <c r="W1558" s="139"/>
      <c r="X1558" s="139"/>
      <c r="Y1558" s="139"/>
      <c r="Z1558" s="139"/>
      <c r="AA1558" s="139"/>
      <c r="AB1558" s="139"/>
      <c r="AC1558" s="139"/>
      <c r="AD1558" s="139"/>
      <c r="AE1558" s="139"/>
      <c r="AF1558" s="139"/>
      <c r="AG1558" s="139"/>
      <c r="AH1558" s="139"/>
      <c r="AI1558" s="77"/>
      <c r="AJ1558" s="78"/>
    </row>
    <row r="1559" spans="2:36" ht="13">
      <c r="B1559" s="79"/>
      <c r="C1559" s="79"/>
      <c r="D1559" s="136"/>
      <c r="E1559" s="80"/>
      <c r="F1559" s="81"/>
      <c r="G1559" s="81"/>
      <c r="H1559" s="81"/>
      <c r="I1559" s="81"/>
      <c r="J1559" s="81"/>
      <c r="K1559" s="81"/>
      <c r="L1559" s="81"/>
      <c r="M1559" s="81"/>
      <c r="N1559" s="81"/>
      <c r="O1559" s="137"/>
      <c r="P1559" s="138"/>
      <c r="Q1559" s="138"/>
      <c r="R1559" s="138"/>
      <c r="S1559" s="138"/>
      <c r="T1559" s="141"/>
      <c r="U1559" s="141"/>
      <c r="V1559" s="139"/>
      <c r="W1559" s="139"/>
      <c r="X1559" s="139"/>
      <c r="Y1559" s="139"/>
      <c r="Z1559" s="139"/>
      <c r="AA1559" s="139"/>
      <c r="AB1559" s="139"/>
      <c r="AC1559" s="139"/>
      <c r="AD1559" s="139"/>
      <c r="AE1559" s="139"/>
      <c r="AF1559" s="139"/>
      <c r="AG1559" s="139"/>
      <c r="AH1559" s="139"/>
      <c r="AI1559" s="77"/>
      <c r="AJ1559" s="78"/>
    </row>
    <row r="1560" spans="2:36" ht="13">
      <c r="B1560" s="79"/>
      <c r="C1560" s="79"/>
      <c r="D1560" s="136"/>
      <c r="E1560" s="80"/>
      <c r="F1560" s="81"/>
      <c r="G1560" s="81"/>
      <c r="H1560" s="81"/>
      <c r="I1560" s="81"/>
      <c r="J1560" s="81"/>
      <c r="K1560" s="81"/>
      <c r="L1560" s="81"/>
      <c r="M1560" s="81"/>
      <c r="N1560" s="81"/>
      <c r="O1560" s="137"/>
      <c r="P1560" s="138"/>
      <c r="Q1560" s="138"/>
      <c r="R1560" s="138"/>
      <c r="S1560" s="138"/>
      <c r="T1560" s="141"/>
      <c r="U1560" s="141"/>
      <c r="V1560" s="139"/>
      <c r="W1560" s="139"/>
      <c r="X1560" s="139"/>
      <c r="Y1560" s="139"/>
      <c r="Z1560" s="139"/>
      <c r="AA1560" s="139"/>
      <c r="AB1560" s="139"/>
      <c r="AC1560" s="139"/>
      <c r="AD1560" s="139"/>
      <c r="AE1560" s="139"/>
      <c r="AF1560" s="139"/>
      <c r="AG1560" s="139"/>
      <c r="AH1560" s="139"/>
      <c r="AI1560" s="77"/>
      <c r="AJ1560" s="78"/>
    </row>
    <row r="1561" spans="2:36" ht="13">
      <c r="B1561" s="79"/>
      <c r="C1561" s="79"/>
      <c r="D1561" s="136"/>
      <c r="E1561" s="80"/>
      <c r="F1561" s="81"/>
      <c r="G1561" s="81"/>
      <c r="H1561" s="81"/>
      <c r="I1561" s="81"/>
      <c r="J1561" s="81"/>
      <c r="K1561" s="81"/>
      <c r="L1561" s="81"/>
      <c r="M1561" s="81"/>
      <c r="N1561" s="81"/>
      <c r="O1561" s="137"/>
      <c r="P1561" s="138"/>
      <c r="Q1561" s="138"/>
      <c r="R1561" s="138"/>
      <c r="S1561" s="138"/>
      <c r="T1561" s="141"/>
      <c r="U1561" s="141"/>
      <c r="V1561" s="139"/>
      <c r="W1561" s="139"/>
      <c r="X1561" s="139"/>
      <c r="Y1561" s="139"/>
      <c r="Z1561" s="139"/>
      <c r="AA1561" s="139"/>
      <c r="AB1561" s="139"/>
      <c r="AC1561" s="139"/>
      <c r="AD1561" s="139"/>
      <c r="AE1561" s="139"/>
      <c r="AF1561" s="139"/>
      <c r="AG1561" s="139"/>
      <c r="AH1561" s="139"/>
      <c r="AI1561" s="77"/>
      <c r="AJ1561" s="78"/>
    </row>
    <row r="1562" spans="2:36" ht="13">
      <c r="B1562" s="79"/>
      <c r="C1562" s="79"/>
      <c r="D1562" s="136"/>
      <c r="E1562" s="80"/>
      <c r="F1562" s="81"/>
      <c r="G1562" s="81"/>
      <c r="H1562" s="81"/>
      <c r="I1562" s="81"/>
      <c r="J1562" s="81"/>
      <c r="K1562" s="81"/>
      <c r="L1562" s="81"/>
      <c r="M1562" s="81"/>
      <c r="N1562" s="81"/>
      <c r="O1562" s="137"/>
      <c r="P1562" s="138"/>
      <c r="Q1562" s="138"/>
      <c r="R1562" s="138"/>
      <c r="S1562" s="138"/>
      <c r="T1562" s="141"/>
      <c r="U1562" s="141"/>
      <c r="V1562" s="139"/>
      <c r="W1562" s="139"/>
      <c r="X1562" s="139"/>
      <c r="Y1562" s="139"/>
      <c r="Z1562" s="139"/>
      <c r="AA1562" s="139"/>
      <c r="AB1562" s="139"/>
      <c r="AC1562" s="139"/>
      <c r="AD1562" s="139"/>
      <c r="AE1562" s="139"/>
      <c r="AF1562" s="139"/>
      <c r="AG1562" s="139"/>
      <c r="AH1562" s="139"/>
      <c r="AI1562" s="77"/>
      <c r="AJ1562" s="78"/>
    </row>
    <row r="1563" spans="2:36" ht="13">
      <c r="B1563" s="79"/>
      <c r="C1563" s="79"/>
      <c r="D1563" s="136"/>
      <c r="E1563" s="80"/>
      <c r="F1563" s="81"/>
      <c r="G1563" s="81"/>
      <c r="H1563" s="81"/>
      <c r="I1563" s="81"/>
      <c r="J1563" s="81"/>
      <c r="K1563" s="81"/>
      <c r="L1563" s="81"/>
      <c r="M1563" s="81"/>
      <c r="N1563" s="81"/>
      <c r="O1563" s="137"/>
      <c r="P1563" s="138"/>
      <c r="Q1563" s="138"/>
      <c r="R1563" s="138"/>
      <c r="S1563" s="138"/>
      <c r="T1563" s="141"/>
      <c r="U1563" s="141"/>
      <c r="V1563" s="139"/>
      <c r="W1563" s="139"/>
      <c r="X1563" s="139"/>
      <c r="Y1563" s="139"/>
      <c r="Z1563" s="139"/>
      <c r="AA1563" s="139"/>
      <c r="AB1563" s="139"/>
      <c r="AC1563" s="139"/>
      <c r="AD1563" s="139"/>
      <c r="AE1563" s="139"/>
      <c r="AF1563" s="139"/>
      <c r="AG1563" s="139"/>
      <c r="AH1563" s="139"/>
      <c r="AI1563" s="77"/>
      <c r="AJ1563" s="78"/>
    </row>
    <row r="1564" spans="2:36" ht="13">
      <c r="B1564" s="79"/>
      <c r="C1564" s="79"/>
      <c r="D1564" s="136"/>
      <c r="E1564" s="80"/>
      <c r="F1564" s="81"/>
      <c r="G1564" s="81"/>
      <c r="H1564" s="81"/>
      <c r="I1564" s="81"/>
      <c r="J1564" s="81"/>
      <c r="K1564" s="81"/>
      <c r="L1564" s="81"/>
      <c r="M1564" s="81"/>
      <c r="N1564" s="81"/>
      <c r="O1564" s="137"/>
      <c r="P1564" s="138"/>
      <c r="Q1564" s="138"/>
      <c r="R1564" s="138"/>
      <c r="S1564" s="138"/>
      <c r="T1564" s="141"/>
      <c r="U1564" s="141"/>
      <c r="V1564" s="139"/>
      <c r="W1564" s="139"/>
      <c r="X1564" s="139"/>
      <c r="Y1564" s="139"/>
      <c r="Z1564" s="139"/>
      <c r="AA1564" s="139"/>
      <c r="AB1564" s="139"/>
      <c r="AC1564" s="139"/>
      <c r="AD1564" s="139"/>
      <c r="AE1564" s="139"/>
      <c r="AF1564" s="139"/>
      <c r="AG1564" s="139"/>
      <c r="AH1564" s="139"/>
      <c r="AI1564" s="77"/>
      <c r="AJ1564" s="78"/>
    </row>
    <row r="1565" spans="2:36" ht="13">
      <c r="B1565" s="79"/>
      <c r="C1565" s="79"/>
      <c r="D1565" s="136"/>
      <c r="E1565" s="80"/>
      <c r="F1565" s="81"/>
      <c r="G1565" s="81"/>
      <c r="H1565" s="81"/>
      <c r="I1565" s="81"/>
      <c r="J1565" s="81"/>
      <c r="K1565" s="81"/>
      <c r="L1565" s="81"/>
      <c r="M1565" s="81"/>
      <c r="N1565" s="81"/>
      <c r="O1565" s="137"/>
      <c r="P1565" s="138"/>
      <c r="Q1565" s="138"/>
      <c r="R1565" s="138"/>
      <c r="S1565" s="138"/>
      <c r="T1565" s="141"/>
      <c r="U1565" s="141"/>
      <c r="V1565" s="139"/>
      <c r="W1565" s="139"/>
      <c r="X1565" s="139"/>
      <c r="Y1565" s="139"/>
      <c r="Z1565" s="139"/>
      <c r="AA1565" s="139"/>
      <c r="AB1565" s="139"/>
      <c r="AC1565" s="139"/>
      <c r="AD1565" s="139"/>
      <c r="AE1565" s="139"/>
      <c r="AF1565" s="139"/>
      <c r="AG1565" s="139"/>
      <c r="AH1565" s="139"/>
      <c r="AI1565" s="77"/>
      <c r="AJ1565" s="78"/>
    </row>
    <row r="1566" spans="2:36" ht="13">
      <c r="B1566" s="79"/>
      <c r="C1566" s="79"/>
      <c r="D1566" s="136"/>
      <c r="E1566" s="80"/>
      <c r="F1566" s="81"/>
      <c r="G1566" s="81"/>
      <c r="H1566" s="81"/>
      <c r="I1566" s="81"/>
      <c r="J1566" s="81"/>
      <c r="K1566" s="81"/>
      <c r="L1566" s="81"/>
      <c r="M1566" s="81"/>
      <c r="N1566" s="81"/>
      <c r="O1566" s="137"/>
      <c r="P1566" s="138"/>
      <c r="Q1566" s="138"/>
      <c r="R1566" s="138"/>
      <c r="S1566" s="138"/>
      <c r="T1566" s="141"/>
      <c r="U1566" s="141"/>
      <c r="V1566" s="139"/>
      <c r="W1566" s="139"/>
      <c r="X1566" s="139"/>
      <c r="Y1566" s="139"/>
      <c r="Z1566" s="139"/>
      <c r="AA1566" s="139"/>
      <c r="AB1566" s="139"/>
      <c r="AC1566" s="139"/>
      <c r="AD1566" s="139"/>
      <c r="AE1566" s="139"/>
      <c r="AF1566" s="139"/>
      <c r="AG1566" s="139"/>
      <c r="AH1566" s="139"/>
      <c r="AI1566" s="77"/>
      <c r="AJ1566" s="78"/>
    </row>
    <row r="1567" spans="2:36" ht="13">
      <c r="B1567" s="79"/>
      <c r="C1567" s="79"/>
      <c r="D1567" s="136"/>
      <c r="E1567" s="80"/>
      <c r="F1567" s="81"/>
      <c r="G1567" s="81"/>
      <c r="H1567" s="81"/>
      <c r="I1567" s="81"/>
      <c r="J1567" s="81"/>
      <c r="K1567" s="81"/>
      <c r="L1567" s="81"/>
      <c r="M1567" s="81"/>
      <c r="N1567" s="81"/>
      <c r="O1567" s="137"/>
      <c r="P1567" s="138"/>
      <c r="Q1567" s="138"/>
      <c r="R1567" s="138"/>
      <c r="S1567" s="138"/>
      <c r="T1567" s="141"/>
      <c r="U1567" s="141"/>
      <c r="V1567" s="139"/>
      <c r="W1567" s="139"/>
      <c r="X1567" s="139"/>
      <c r="Y1567" s="139"/>
      <c r="Z1567" s="139"/>
      <c r="AA1567" s="139"/>
      <c r="AB1567" s="139"/>
      <c r="AC1567" s="139"/>
      <c r="AD1567" s="139"/>
      <c r="AE1567" s="139"/>
      <c r="AF1567" s="139"/>
      <c r="AG1567" s="139"/>
      <c r="AH1567" s="139"/>
      <c r="AI1567" s="77"/>
      <c r="AJ1567" s="78"/>
    </row>
    <row r="1568" spans="2:36" ht="13">
      <c r="B1568" s="79"/>
      <c r="C1568" s="79"/>
      <c r="D1568" s="136"/>
      <c r="E1568" s="80"/>
      <c r="F1568" s="81"/>
      <c r="G1568" s="81"/>
      <c r="H1568" s="81"/>
      <c r="I1568" s="81"/>
      <c r="J1568" s="81"/>
      <c r="K1568" s="81"/>
      <c r="L1568" s="81"/>
      <c r="M1568" s="81"/>
      <c r="N1568" s="81"/>
      <c r="O1568" s="137"/>
      <c r="P1568" s="138"/>
      <c r="Q1568" s="138"/>
      <c r="R1568" s="138"/>
      <c r="S1568" s="138"/>
      <c r="T1568" s="141"/>
      <c r="U1568" s="141"/>
      <c r="V1568" s="139"/>
      <c r="W1568" s="139"/>
      <c r="X1568" s="139"/>
      <c r="Y1568" s="139"/>
      <c r="Z1568" s="139"/>
      <c r="AA1568" s="139"/>
      <c r="AB1568" s="139"/>
      <c r="AC1568" s="139"/>
      <c r="AD1568" s="139"/>
      <c r="AE1568" s="139"/>
      <c r="AF1568" s="139"/>
      <c r="AG1568" s="139"/>
      <c r="AH1568" s="139"/>
      <c r="AI1568" s="77"/>
      <c r="AJ1568" s="78"/>
    </row>
    <row r="1569" spans="2:36" ht="13">
      <c r="B1569" s="79"/>
      <c r="C1569" s="79"/>
      <c r="D1569" s="136"/>
      <c r="E1569" s="80"/>
      <c r="F1569" s="81"/>
      <c r="G1569" s="81"/>
      <c r="H1569" s="81"/>
      <c r="I1569" s="81"/>
      <c r="J1569" s="81"/>
      <c r="K1569" s="81"/>
      <c r="L1569" s="81"/>
      <c r="M1569" s="81"/>
      <c r="N1569" s="81"/>
      <c r="O1569" s="137"/>
      <c r="P1569" s="138"/>
      <c r="Q1569" s="138"/>
      <c r="R1569" s="138"/>
      <c r="S1569" s="138"/>
      <c r="T1569" s="141"/>
      <c r="U1569" s="141"/>
      <c r="V1569" s="139"/>
      <c r="W1569" s="139"/>
      <c r="X1569" s="139"/>
      <c r="Y1569" s="139"/>
      <c r="Z1569" s="139"/>
      <c r="AA1569" s="139"/>
      <c r="AB1569" s="139"/>
      <c r="AC1569" s="139"/>
      <c r="AD1569" s="139"/>
      <c r="AE1569" s="139"/>
      <c r="AF1569" s="139"/>
      <c r="AG1569" s="139"/>
      <c r="AH1569" s="139"/>
      <c r="AI1569" s="77"/>
      <c r="AJ1569" s="78"/>
    </row>
    <row r="1570" spans="2:36" ht="13">
      <c r="B1570" s="79"/>
      <c r="C1570" s="79"/>
      <c r="D1570" s="136"/>
      <c r="E1570" s="80"/>
      <c r="F1570" s="81"/>
      <c r="G1570" s="81"/>
      <c r="H1570" s="81"/>
      <c r="I1570" s="81"/>
      <c r="J1570" s="81"/>
      <c r="K1570" s="81"/>
      <c r="L1570" s="81"/>
      <c r="M1570" s="81"/>
      <c r="N1570" s="81"/>
      <c r="O1570" s="137"/>
      <c r="P1570" s="138"/>
      <c r="Q1570" s="138"/>
      <c r="R1570" s="138"/>
      <c r="S1570" s="138"/>
      <c r="T1570" s="141"/>
      <c r="U1570" s="141"/>
      <c r="V1570" s="139"/>
      <c r="W1570" s="139"/>
      <c r="X1570" s="139"/>
      <c r="Y1570" s="139"/>
      <c r="Z1570" s="139"/>
      <c r="AA1570" s="139"/>
      <c r="AB1570" s="139"/>
      <c r="AC1570" s="139"/>
      <c r="AD1570" s="139"/>
      <c r="AE1570" s="139"/>
      <c r="AF1570" s="139"/>
      <c r="AG1570" s="139"/>
      <c r="AH1570" s="139"/>
      <c r="AI1570" s="77"/>
      <c r="AJ1570" s="78"/>
    </row>
    <row r="1571" spans="2:36" ht="13">
      <c r="B1571" s="79"/>
      <c r="C1571" s="79"/>
      <c r="D1571" s="136"/>
      <c r="E1571" s="80"/>
      <c r="F1571" s="81"/>
      <c r="G1571" s="81"/>
      <c r="H1571" s="81"/>
      <c r="I1571" s="81"/>
      <c r="J1571" s="81"/>
      <c r="K1571" s="81"/>
      <c r="L1571" s="81"/>
      <c r="M1571" s="81"/>
      <c r="N1571" s="81"/>
      <c r="O1571" s="137"/>
      <c r="P1571" s="138"/>
      <c r="Q1571" s="138"/>
      <c r="R1571" s="138"/>
      <c r="S1571" s="138"/>
      <c r="T1571" s="141"/>
      <c r="U1571" s="141"/>
      <c r="V1571" s="139"/>
      <c r="W1571" s="139"/>
      <c r="X1571" s="139"/>
      <c r="Y1571" s="139"/>
      <c r="Z1571" s="139"/>
      <c r="AA1571" s="139"/>
      <c r="AB1571" s="139"/>
      <c r="AC1571" s="139"/>
      <c r="AD1571" s="139"/>
      <c r="AE1571" s="139"/>
      <c r="AF1571" s="139"/>
      <c r="AG1571" s="139"/>
      <c r="AH1571" s="139"/>
      <c r="AI1571" s="77"/>
      <c r="AJ1571" s="78"/>
    </row>
    <row r="1572" spans="2:36" ht="13">
      <c r="B1572" s="79"/>
      <c r="C1572" s="79"/>
      <c r="D1572" s="136"/>
      <c r="E1572" s="80"/>
      <c r="F1572" s="81"/>
      <c r="G1572" s="81"/>
      <c r="H1572" s="81"/>
      <c r="I1572" s="81"/>
      <c r="J1572" s="81"/>
      <c r="K1572" s="81"/>
      <c r="L1572" s="81"/>
      <c r="M1572" s="81"/>
      <c r="N1572" s="81"/>
      <c r="O1572" s="137"/>
      <c r="P1572" s="138"/>
      <c r="Q1572" s="138"/>
      <c r="R1572" s="138"/>
      <c r="S1572" s="138"/>
      <c r="T1572" s="141"/>
      <c r="U1572" s="141"/>
      <c r="V1572" s="139"/>
      <c r="W1572" s="139"/>
      <c r="X1572" s="139"/>
      <c r="Y1572" s="139"/>
      <c r="Z1572" s="139"/>
      <c r="AA1572" s="139"/>
      <c r="AB1572" s="139"/>
      <c r="AC1572" s="139"/>
      <c r="AD1572" s="139"/>
      <c r="AE1572" s="139"/>
      <c r="AF1572" s="139"/>
      <c r="AG1572" s="139"/>
      <c r="AH1572" s="139"/>
      <c r="AI1572" s="77"/>
      <c r="AJ1572" s="78"/>
    </row>
    <row r="1573" spans="2:36" ht="13">
      <c r="B1573" s="79"/>
      <c r="C1573" s="79"/>
      <c r="D1573" s="136"/>
      <c r="E1573" s="80"/>
      <c r="F1573" s="81"/>
      <c r="G1573" s="81"/>
      <c r="H1573" s="81"/>
      <c r="I1573" s="81"/>
      <c r="J1573" s="81"/>
      <c r="K1573" s="81"/>
      <c r="L1573" s="81"/>
      <c r="M1573" s="81"/>
      <c r="N1573" s="81"/>
      <c r="O1573" s="137"/>
      <c r="P1573" s="138"/>
      <c r="Q1573" s="138"/>
      <c r="R1573" s="138"/>
      <c r="S1573" s="138"/>
      <c r="T1573" s="141"/>
      <c r="U1573" s="141"/>
      <c r="V1573" s="139"/>
      <c r="W1573" s="139"/>
      <c r="X1573" s="139"/>
      <c r="Y1573" s="139"/>
      <c r="Z1573" s="139"/>
      <c r="AA1573" s="139"/>
      <c r="AB1573" s="139"/>
      <c r="AC1573" s="139"/>
      <c r="AD1573" s="139"/>
      <c r="AE1573" s="139"/>
      <c r="AF1573" s="139"/>
      <c r="AG1573" s="139"/>
      <c r="AH1573" s="139"/>
      <c r="AI1573" s="77"/>
      <c r="AJ1573" s="78"/>
    </row>
    <row r="1574" spans="2:36" ht="13">
      <c r="B1574" s="79"/>
      <c r="C1574" s="79"/>
      <c r="D1574" s="136"/>
      <c r="E1574" s="80"/>
      <c r="F1574" s="81"/>
      <c r="G1574" s="81"/>
      <c r="H1574" s="81"/>
      <c r="I1574" s="81"/>
      <c r="J1574" s="81"/>
      <c r="K1574" s="81"/>
      <c r="L1574" s="81"/>
      <c r="M1574" s="81"/>
      <c r="N1574" s="81"/>
      <c r="O1574" s="137"/>
      <c r="P1574" s="138"/>
      <c r="Q1574" s="138"/>
      <c r="R1574" s="138"/>
      <c r="S1574" s="138"/>
      <c r="T1574" s="141"/>
      <c r="U1574" s="141"/>
      <c r="V1574" s="139"/>
      <c r="W1574" s="139"/>
      <c r="X1574" s="139"/>
      <c r="Y1574" s="139"/>
      <c r="Z1574" s="139"/>
      <c r="AA1574" s="139"/>
      <c r="AB1574" s="139"/>
      <c r="AC1574" s="139"/>
      <c r="AD1574" s="139"/>
      <c r="AE1574" s="139"/>
      <c r="AF1574" s="139"/>
      <c r="AG1574" s="139"/>
      <c r="AH1574" s="139"/>
      <c r="AI1574" s="77"/>
      <c r="AJ1574" s="78"/>
    </row>
    <row r="1575" spans="2:36" ht="13">
      <c r="B1575" s="79"/>
      <c r="C1575" s="79"/>
      <c r="D1575" s="136"/>
      <c r="E1575" s="80"/>
      <c r="F1575" s="81"/>
      <c r="G1575" s="81"/>
      <c r="H1575" s="81"/>
      <c r="I1575" s="81"/>
      <c r="J1575" s="81"/>
      <c r="K1575" s="81"/>
      <c r="L1575" s="81"/>
      <c r="M1575" s="81"/>
      <c r="N1575" s="81"/>
      <c r="O1575" s="137"/>
      <c r="P1575" s="138"/>
      <c r="Q1575" s="138"/>
      <c r="R1575" s="138"/>
      <c r="S1575" s="138"/>
      <c r="T1575" s="141"/>
      <c r="U1575" s="141"/>
      <c r="V1575" s="139"/>
      <c r="W1575" s="139"/>
      <c r="X1575" s="139"/>
      <c r="Y1575" s="139"/>
      <c r="Z1575" s="139"/>
      <c r="AA1575" s="139"/>
      <c r="AB1575" s="139"/>
      <c r="AC1575" s="139"/>
      <c r="AD1575" s="139"/>
      <c r="AE1575" s="139"/>
      <c r="AF1575" s="139"/>
      <c r="AG1575" s="139"/>
      <c r="AH1575" s="139"/>
      <c r="AI1575" s="77"/>
      <c r="AJ1575" s="78"/>
    </row>
    <row r="1576" spans="2:36" ht="13">
      <c r="B1576" s="79"/>
      <c r="C1576" s="79"/>
      <c r="D1576" s="136"/>
      <c r="E1576" s="80"/>
      <c r="F1576" s="81"/>
      <c r="G1576" s="81"/>
      <c r="H1576" s="81"/>
      <c r="I1576" s="81"/>
      <c r="J1576" s="81"/>
      <c r="K1576" s="81"/>
      <c r="L1576" s="81"/>
      <c r="M1576" s="81"/>
      <c r="N1576" s="81"/>
      <c r="O1576" s="137"/>
      <c r="P1576" s="138"/>
      <c r="Q1576" s="138"/>
      <c r="R1576" s="138"/>
      <c r="S1576" s="138"/>
      <c r="T1576" s="141"/>
      <c r="U1576" s="141"/>
      <c r="V1576" s="139"/>
      <c r="W1576" s="139"/>
      <c r="X1576" s="139"/>
      <c r="Y1576" s="139"/>
      <c r="Z1576" s="139"/>
      <c r="AA1576" s="139"/>
      <c r="AB1576" s="139"/>
      <c r="AC1576" s="139"/>
      <c r="AD1576" s="139"/>
      <c r="AE1576" s="139"/>
      <c r="AF1576" s="139"/>
      <c r="AG1576" s="139"/>
      <c r="AH1576" s="139"/>
      <c r="AI1576" s="77"/>
      <c r="AJ1576" s="78"/>
    </row>
    <row r="1577" spans="2:36" ht="13">
      <c r="B1577" s="79"/>
      <c r="C1577" s="79"/>
      <c r="D1577" s="136"/>
      <c r="E1577" s="80"/>
      <c r="F1577" s="81"/>
      <c r="G1577" s="81"/>
      <c r="H1577" s="81"/>
      <c r="I1577" s="81"/>
      <c r="J1577" s="81"/>
      <c r="K1577" s="81"/>
      <c r="L1577" s="81"/>
      <c r="M1577" s="81"/>
      <c r="N1577" s="81"/>
      <c r="O1577" s="137"/>
      <c r="P1577" s="138"/>
      <c r="Q1577" s="138"/>
      <c r="R1577" s="138"/>
      <c r="S1577" s="138"/>
      <c r="T1577" s="141"/>
      <c r="U1577" s="141"/>
      <c r="V1577" s="139"/>
      <c r="W1577" s="139"/>
      <c r="X1577" s="139"/>
      <c r="Y1577" s="139"/>
      <c r="Z1577" s="139"/>
      <c r="AA1577" s="139"/>
      <c r="AB1577" s="139"/>
      <c r="AC1577" s="139"/>
      <c r="AD1577" s="139"/>
      <c r="AE1577" s="139"/>
      <c r="AF1577" s="139"/>
      <c r="AG1577" s="139"/>
      <c r="AH1577" s="139"/>
      <c r="AI1577" s="77"/>
      <c r="AJ1577" s="78"/>
    </row>
    <row r="1578" spans="2:36" ht="13">
      <c r="B1578" s="79"/>
      <c r="C1578" s="79"/>
      <c r="D1578" s="136"/>
      <c r="E1578" s="80"/>
      <c r="F1578" s="81"/>
      <c r="G1578" s="81"/>
      <c r="H1578" s="81"/>
      <c r="I1578" s="81"/>
      <c r="J1578" s="81"/>
      <c r="K1578" s="81"/>
      <c r="L1578" s="81"/>
      <c r="M1578" s="81"/>
      <c r="N1578" s="81"/>
      <c r="O1578" s="137"/>
      <c r="P1578" s="138"/>
      <c r="Q1578" s="138"/>
      <c r="R1578" s="138"/>
      <c r="S1578" s="138"/>
      <c r="T1578" s="141"/>
      <c r="U1578" s="141"/>
      <c r="V1578" s="139"/>
      <c r="W1578" s="139"/>
      <c r="X1578" s="139"/>
      <c r="Y1578" s="139"/>
      <c r="Z1578" s="139"/>
      <c r="AA1578" s="139"/>
      <c r="AB1578" s="139"/>
      <c r="AC1578" s="139"/>
      <c r="AD1578" s="139"/>
      <c r="AE1578" s="139"/>
      <c r="AF1578" s="139"/>
      <c r="AG1578" s="139"/>
      <c r="AH1578" s="139"/>
      <c r="AI1578" s="77"/>
      <c r="AJ1578" s="78"/>
    </row>
    <row r="1579" spans="2:36" ht="13">
      <c r="B1579" s="79"/>
      <c r="C1579" s="79"/>
      <c r="D1579" s="136"/>
      <c r="E1579" s="80"/>
      <c r="F1579" s="81"/>
      <c r="G1579" s="81"/>
      <c r="H1579" s="81"/>
      <c r="I1579" s="81"/>
      <c r="J1579" s="81"/>
      <c r="K1579" s="81"/>
      <c r="L1579" s="81"/>
      <c r="M1579" s="81"/>
      <c r="N1579" s="81"/>
      <c r="O1579" s="137"/>
      <c r="P1579" s="138"/>
      <c r="Q1579" s="138"/>
      <c r="R1579" s="138"/>
      <c r="S1579" s="138"/>
      <c r="T1579" s="141"/>
      <c r="U1579" s="141"/>
      <c r="V1579" s="139"/>
      <c r="W1579" s="139"/>
      <c r="X1579" s="139"/>
      <c r="Y1579" s="139"/>
      <c r="Z1579" s="139"/>
      <c r="AA1579" s="139"/>
      <c r="AB1579" s="139"/>
      <c r="AC1579" s="139"/>
      <c r="AD1579" s="139"/>
      <c r="AE1579" s="139"/>
      <c r="AF1579" s="139"/>
      <c r="AG1579" s="139"/>
      <c r="AH1579" s="139"/>
      <c r="AI1579" s="77"/>
      <c r="AJ1579" s="78"/>
    </row>
    <row r="1580" spans="2:36" ht="13">
      <c r="B1580" s="79"/>
      <c r="C1580" s="79"/>
      <c r="D1580" s="136"/>
      <c r="E1580" s="80"/>
      <c r="F1580" s="81"/>
      <c r="G1580" s="81"/>
      <c r="H1580" s="81"/>
      <c r="I1580" s="81"/>
      <c r="J1580" s="81"/>
      <c r="K1580" s="81"/>
      <c r="L1580" s="81"/>
      <c r="M1580" s="81"/>
      <c r="N1580" s="81"/>
      <c r="O1580" s="137"/>
      <c r="P1580" s="138"/>
      <c r="Q1580" s="138"/>
      <c r="R1580" s="138"/>
      <c r="S1580" s="138"/>
      <c r="T1580" s="141"/>
      <c r="U1580" s="141"/>
      <c r="V1580" s="139"/>
      <c r="W1580" s="139"/>
      <c r="X1580" s="139"/>
      <c r="Y1580" s="139"/>
      <c r="Z1580" s="139"/>
      <c r="AA1580" s="139"/>
      <c r="AB1580" s="139"/>
      <c r="AC1580" s="139"/>
      <c r="AD1580" s="139"/>
      <c r="AE1580" s="139"/>
      <c r="AF1580" s="139"/>
      <c r="AG1580" s="139"/>
      <c r="AH1580" s="139"/>
      <c r="AI1580" s="77"/>
      <c r="AJ1580" s="78"/>
    </row>
    <row r="1581" spans="2:36" ht="13">
      <c r="B1581" s="79"/>
      <c r="C1581" s="79"/>
      <c r="D1581" s="136"/>
      <c r="E1581" s="80"/>
      <c r="F1581" s="81"/>
      <c r="G1581" s="81"/>
      <c r="H1581" s="81"/>
      <c r="I1581" s="81"/>
      <c r="J1581" s="81"/>
      <c r="K1581" s="81"/>
      <c r="L1581" s="81"/>
      <c r="M1581" s="81"/>
      <c r="N1581" s="81"/>
      <c r="O1581" s="137"/>
      <c r="P1581" s="138"/>
      <c r="Q1581" s="138"/>
      <c r="R1581" s="138"/>
      <c r="S1581" s="138"/>
      <c r="T1581" s="141"/>
      <c r="U1581" s="141"/>
      <c r="V1581" s="139"/>
      <c r="W1581" s="139"/>
      <c r="X1581" s="139"/>
      <c r="Y1581" s="139"/>
      <c r="Z1581" s="139"/>
      <c r="AA1581" s="139"/>
      <c r="AB1581" s="139"/>
      <c r="AC1581" s="139"/>
      <c r="AD1581" s="139"/>
      <c r="AE1581" s="139"/>
      <c r="AF1581" s="139"/>
      <c r="AG1581" s="139"/>
      <c r="AH1581" s="139"/>
      <c r="AI1581" s="77"/>
      <c r="AJ1581" s="78"/>
    </row>
    <row r="1582" spans="2:36" ht="13">
      <c r="B1582" s="79"/>
      <c r="C1582" s="79"/>
      <c r="D1582" s="136"/>
      <c r="E1582" s="80"/>
      <c r="F1582" s="81"/>
      <c r="G1582" s="81"/>
      <c r="H1582" s="81"/>
      <c r="I1582" s="81"/>
      <c r="J1582" s="81"/>
      <c r="K1582" s="81"/>
      <c r="L1582" s="81"/>
      <c r="M1582" s="81"/>
      <c r="N1582" s="81"/>
      <c r="O1582" s="137"/>
      <c r="P1582" s="138"/>
      <c r="Q1582" s="138"/>
      <c r="R1582" s="138"/>
      <c r="S1582" s="138"/>
      <c r="T1582" s="141"/>
      <c r="U1582" s="141"/>
      <c r="V1582" s="139"/>
      <c r="W1582" s="139"/>
      <c r="X1582" s="139"/>
      <c r="Y1582" s="139"/>
      <c r="Z1582" s="139"/>
      <c r="AA1582" s="139"/>
      <c r="AB1582" s="139"/>
      <c r="AC1582" s="139"/>
      <c r="AD1582" s="139"/>
      <c r="AE1582" s="139"/>
      <c r="AF1582" s="139"/>
      <c r="AG1582" s="139"/>
      <c r="AH1582" s="139"/>
      <c r="AI1582" s="77"/>
      <c r="AJ1582" s="78"/>
    </row>
    <row r="1583" spans="2:36" ht="13">
      <c r="B1583" s="79"/>
      <c r="C1583" s="79"/>
      <c r="D1583" s="136"/>
      <c r="E1583" s="80"/>
      <c r="F1583" s="81"/>
      <c r="G1583" s="81"/>
      <c r="H1583" s="81"/>
      <c r="I1583" s="81"/>
      <c r="J1583" s="81"/>
      <c r="K1583" s="81"/>
      <c r="L1583" s="81"/>
      <c r="M1583" s="81"/>
      <c r="N1583" s="81"/>
      <c r="O1583" s="137"/>
      <c r="P1583" s="138"/>
      <c r="Q1583" s="138"/>
      <c r="R1583" s="138"/>
      <c r="S1583" s="138"/>
      <c r="T1583" s="141"/>
      <c r="U1583" s="141"/>
      <c r="V1583" s="139"/>
      <c r="W1583" s="139"/>
      <c r="X1583" s="139"/>
      <c r="Y1583" s="139"/>
      <c r="Z1583" s="139"/>
      <c r="AA1583" s="139"/>
      <c r="AB1583" s="139"/>
      <c r="AC1583" s="139"/>
      <c r="AD1583" s="139"/>
      <c r="AE1583" s="139"/>
      <c r="AF1583" s="139"/>
      <c r="AG1583" s="139"/>
      <c r="AH1583" s="139"/>
      <c r="AI1583" s="77"/>
      <c r="AJ1583" s="78"/>
    </row>
    <row r="1584" spans="2:36" ht="13">
      <c r="B1584" s="79"/>
      <c r="C1584" s="79"/>
      <c r="D1584" s="136"/>
      <c r="E1584" s="80"/>
      <c r="F1584" s="81"/>
      <c r="G1584" s="81"/>
      <c r="H1584" s="81"/>
      <c r="I1584" s="81"/>
      <c r="J1584" s="81"/>
      <c r="K1584" s="81"/>
      <c r="L1584" s="81"/>
      <c r="M1584" s="81"/>
      <c r="N1584" s="81"/>
      <c r="O1584" s="137"/>
      <c r="P1584" s="138"/>
      <c r="Q1584" s="138"/>
      <c r="R1584" s="138"/>
      <c r="S1584" s="138"/>
      <c r="T1584" s="141"/>
      <c r="U1584" s="141"/>
      <c r="V1584" s="139"/>
      <c r="W1584" s="139"/>
      <c r="X1584" s="139"/>
      <c r="Y1584" s="139"/>
      <c r="Z1584" s="139"/>
      <c r="AA1584" s="139"/>
      <c r="AB1584" s="139"/>
      <c r="AC1584" s="139"/>
      <c r="AD1584" s="139"/>
      <c r="AE1584" s="139"/>
      <c r="AF1584" s="139"/>
      <c r="AG1584" s="139"/>
      <c r="AH1584" s="139"/>
      <c r="AI1584" s="77"/>
      <c r="AJ1584" s="78"/>
    </row>
    <row r="1585" spans="2:36" ht="13">
      <c r="B1585" s="79"/>
      <c r="C1585" s="79"/>
      <c r="D1585" s="136"/>
      <c r="E1585" s="80"/>
      <c r="F1585" s="81"/>
      <c r="G1585" s="81"/>
      <c r="H1585" s="81"/>
      <c r="I1585" s="81"/>
      <c r="J1585" s="81"/>
      <c r="K1585" s="81"/>
      <c r="L1585" s="81"/>
      <c r="M1585" s="81"/>
      <c r="N1585" s="81"/>
      <c r="O1585" s="137"/>
      <c r="P1585" s="138"/>
      <c r="Q1585" s="138"/>
      <c r="R1585" s="138"/>
      <c r="S1585" s="138"/>
      <c r="T1585" s="141"/>
      <c r="U1585" s="141"/>
      <c r="V1585" s="139"/>
      <c r="W1585" s="139"/>
      <c r="X1585" s="139"/>
      <c r="Y1585" s="139"/>
      <c r="Z1585" s="139"/>
      <c r="AA1585" s="139"/>
      <c r="AB1585" s="139"/>
      <c r="AC1585" s="139"/>
      <c r="AD1585" s="139"/>
      <c r="AE1585" s="139"/>
      <c r="AF1585" s="139"/>
      <c r="AG1585" s="139"/>
      <c r="AH1585" s="139"/>
      <c r="AI1585" s="77"/>
      <c r="AJ1585" s="78"/>
    </row>
    <row r="1586" spans="2:36" ht="13">
      <c r="B1586" s="79"/>
      <c r="C1586" s="79"/>
      <c r="D1586" s="136"/>
      <c r="E1586" s="80"/>
      <c r="F1586" s="81"/>
      <c r="G1586" s="81"/>
      <c r="H1586" s="81"/>
      <c r="I1586" s="81"/>
      <c r="J1586" s="81"/>
      <c r="K1586" s="81"/>
      <c r="L1586" s="81"/>
      <c r="M1586" s="81"/>
      <c r="N1586" s="81"/>
      <c r="O1586" s="137"/>
      <c r="P1586" s="138"/>
      <c r="Q1586" s="138"/>
      <c r="R1586" s="138"/>
      <c r="S1586" s="138"/>
      <c r="T1586" s="141"/>
      <c r="U1586" s="141"/>
      <c r="V1586" s="139"/>
      <c r="W1586" s="139"/>
      <c r="X1586" s="139"/>
      <c r="Y1586" s="139"/>
      <c r="Z1586" s="139"/>
      <c r="AA1586" s="139"/>
      <c r="AB1586" s="139"/>
      <c r="AC1586" s="139"/>
      <c r="AD1586" s="139"/>
      <c r="AE1586" s="139"/>
      <c r="AF1586" s="139"/>
      <c r="AG1586" s="139"/>
      <c r="AH1586" s="139"/>
      <c r="AI1586" s="77"/>
      <c r="AJ1586" s="78"/>
    </row>
    <row r="1587" spans="2:36" ht="13">
      <c r="B1587" s="79"/>
      <c r="C1587" s="79"/>
      <c r="D1587" s="136"/>
      <c r="E1587" s="80"/>
      <c r="F1587" s="81"/>
      <c r="G1587" s="81"/>
      <c r="H1587" s="81"/>
      <c r="I1587" s="81"/>
      <c r="J1587" s="81"/>
      <c r="K1587" s="81"/>
      <c r="L1587" s="81"/>
      <c r="M1587" s="81"/>
      <c r="N1587" s="81"/>
      <c r="O1587" s="137"/>
      <c r="P1587" s="138"/>
      <c r="Q1587" s="138"/>
      <c r="R1587" s="138"/>
      <c r="S1587" s="138"/>
      <c r="T1587" s="141"/>
      <c r="U1587" s="141"/>
      <c r="V1587" s="139"/>
      <c r="W1587" s="139"/>
      <c r="X1587" s="139"/>
      <c r="Y1587" s="139"/>
      <c r="Z1587" s="139"/>
      <c r="AA1587" s="139"/>
      <c r="AB1587" s="139"/>
      <c r="AC1587" s="139"/>
      <c r="AD1587" s="139"/>
      <c r="AE1587" s="139"/>
      <c r="AF1587" s="139"/>
      <c r="AG1587" s="139"/>
      <c r="AH1587" s="139"/>
      <c r="AI1587" s="77"/>
      <c r="AJ1587" s="78"/>
    </row>
    <row r="1588" spans="2:36" ht="13">
      <c r="B1588" s="79"/>
      <c r="C1588" s="79"/>
      <c r="D1588" s="136"/>
      <c r="E1588" s="80"/>
      <c r="F1588" s="81"/>
      <c r="G1588" s="81"/>
      <c r="H1588" s="81"/>
      <c r="I1588" s="81"/>
      <c r="J1588" s="81"/>
      <c r="K1588" s="81"/>
      <c r="L1588" s="81"/>
      <c r="M1588" s="81"/>
      <c r="N1588" s="81"/>
      <c r="O1588" s="137"/>
      <c r="P1588" s="138"/>
      <c r="Q1588" s="138"/>
      <c r="R1588" s="138"/>
      <c r="S1588" s="138"/>
      <c r="T1588" s="141"/>
      <c r="U1588" s="141"/>
      <c r="V1588" s="139"/>
      <c r="W1588" s="139"/>
      <c r="X1588" s="139"/>
      <c r="Y1588" s="139"/>
      <c r="Z1588" s="139"/>
      <c r="AA1588" s="139"/>
      <c r="AB1588" s="139"/>
      <c r="AC1588" s="139"/>
      <c r="AD1588" s="139"/>
      <c r="AE1588" s="139"/>
      <c r="AF1588" s="139"/>
      <c r="AG1588" s="139"/>
      <c r="AH1588" s="139"/>
      <c r="AI1588" s="77"/>
      <c r="AJ1588" s="78"/>
    </row>
    <row r="1589" spans="2:36" ht="13">
      <c r="B1589" s="79"/>
      <c r="C1589" s="79"/>
      <c r="D1589" s="136"/>
      <c r="E1589" s="80"/>
      <c r="F1589" s="81"/>
      <c r="G1589" s="81"/>
      <c r="H1589" s="81"/>
      <c r="I1589" s="81"/>
      <c r="J1589" s="81"/>
      <c r="K1589" s="81"/>
      <c r="L1589" s="81"/>
      <c r="M1589" s="81"/>
      <c r="N1589" s="81"/>
      <c r="O1589" s="137"/>
      <c r="P1589" s="138"/>
      <c r="Q1589" s="138"/>
      <c r="R1589" s="138"/>
      <c r="S1589" s="138"/>
      <c r="T1589" s="141"/>
      <c r="U1589" s="141"/>
      <c r="V1589" s="139"/>
      <c r="W1589" s="139"/>
      <c r="X1589" s="139"/>
      <c r="Y1589" s="139"/>
      <c r="Z1589" s="139"/>
      <c r="AA1589" s="139"/>
      <c r="AB1589" s="139"/>
      <c r="AC1589" s="139"/>
      <c r="AD1589" s="139"/>
      <c r="AE1589" s="139"/>
      <c r="AF1589" s="139"/>
      <c r="AG1589" s="139"/>
      <c r="AH1589" s="139"/>
      <c r="AI1589" s="77"/>
      <c r="AJ1589" s="78"/>
    </row>
    <row r="1590" spans="2:36" ht="13">
      <c r="B1590" s="79"/>
      <c r="C1590" s="79"/>
      <c r="D1590" s="136"/>
      <c r="E1590" s="80"/>
      <c r="F1590" s="81"/>
      <c r="G1590" s="81"/>
      <c r="H1590" s="81"/>
      <c r="I1590" s="81"/>
      <c r="J1590" s="81"/>
      <c r="K1590" s="81"/>
      <c r="L1590" s="81"/>
      <c r="M1590" s="81"/>
      <c r="N1590" s="81"/>
      <c r="O1590" s="137"/>
      <c r="P1590" s="138"/>
      <c r="Q1590" s="138"/>
      <c r="R1590" s="138"/>
      <c r="S1590" s="138"/>
      <c r="T1590" s="141"/>
      <c r="U1590" s="141"/>
      <c r="V1590" s="139"/>
      <c r="W1590" s="139"/>
      <c r="X1590" s="139"/>
      <c r="Y1590" s="139"/>
      <c r="Z1590" s="139"/>
      <c r="AA1590" s="139"/>
      <c r="AB1590" s="139"/>
      <c r="AC1590" s="139"/>
      <c r="AD1590" s="139"/>
      <c r="AE1590" s="139"/>
      <c r="AF1590" s="139"/>
      <c r="AG1590" s="139"/>
      <c r="AH1590" s="139"/>
      <c r="AI1590" s="77"/>
      <c r="AJ1590" s="78"/>
    </row>
    <row r="1591" spans="2:36" ht="13">
      <c r="B1591" s="79"/>
      <c r="C1591" s="79"/>
      <c r="D1591" s="136"/>
      <c r="E1591" s="80"/>
      <c r="F1591" s="81"/>
      <c r="G1591" s="81"/>
      <c r="H1591" s="81"/>
      <c r="I1591" s="81"/>
      <c r="J1591" s="81"/>
      <c r="K1591" s="81"/>
      <c r="L1591" s="81"/>
      <c r="M1591" s="81"/>
      <c r="N1591" s="81"/>
      <c r="O1591" s="137"/>
      <c r="P1591" s="138"/>
      <c r="Q1591" s="138"/>
      <c r="R1591" s="138"/>
      <c r="S1591" s="138"/>
      <c r="T1591" s="141"/>
      <c r="U1591" s="141"/>
      <c r="V1591" s="139"/>
      <c r="W1591" s="139"/>
      <c r="X1591" s="139"/>
      <c r="Y1591" s="139"/>
      <c r="Z1591" s="139"/>
      <c r="AA1591" s="139"/>
      <c r="AB1591" s="139"/>
      <c r="AC1591" s="139"/>
      <c r="AD1591" s="139"/>
      <c r="AE1591" s="139"/>
      <c r="AF1591" s="139"/>
      <c r="AG1591" s="139"/>
      <c r="AH1591" s="139"/>
      <c r="AI1591" s="77"/>
      <c r="AJ1591" s="78"/>
    </row>
    <row r="1592" spans="2:36" ht="13">
      <c r="B1592" s="79"/>
      <c r="C1592" s="79"/>
      <c r="D1592" s="136"/>
      <c r="E1592" s="80"/>
      <c r="F1592" s="81"/>
      <c r="G1592" s="81"/>
      <c r="H1592" s="81"/>
      <c r="I1592" s="81"/>
      <c r="J1592" s="81"/>
      <c r="K1592" s="81"/>
      <c r="L1592" s="81"/>
      <c r="M1592" s="81"/>
      <c r="N1592" s="81"/>
      <c r="O1592" s="137"/>
      <c r="P1592" s="138"/>
      <c r="Q1592" s="138"/>
      <c r="R1592" s="138"/>
      <c r="S1592" s="138"/>
      <c r="T1592" s="141"/>
      <c r="U1592" s="141"/>
      <c r="V1592" s="139"/>
      <c r="W1592" s="139"/>
      <c r="X1592" s="139"/>
      <c r="Y1592" s="139"/>
      <c r="Z1592" s="139"/>
      <c r="AA1592" s="139"/>
      <c r="AB1592" s="139"/>
      <c r="AC1592" s="139"/>
      <c r="AD1592" s="139"/>
      <c r="AE1592" s="139"/>
      <c r="AF1592" s="139"/>
      <c r="AG1592" s="139"/>
      <c r="AH1592" s="139"/>
      <c r="AI1592" s="77"/>
      <c r="AJ1592" s="78"/>
    </row>
    <row r="1593" spans="2:36" ht="13">
      <c r="B1593" s="79"/>
      <c r="C1593" s="79"/>
      <c r="D1593" s="136"/>
      <c r="E1593" s="80"/>
      <c r="F1593" s="81"/>
      <c r="G1593" s="81"/>
      <c r="H1593" s="81"/>
      <c r="I1593" s="81"/>
      <c r="J1593" s="81"/>
      <c r="K1593" s="81"/>
      <c r="L1593" s="81"/>
      <c r="M1593" s="81"/>
      <c r="N1593" s="81"/>
      <c r="O1593" s="137"/>
      <c r="P1593" s="138"/>
      <c r="Q1593" s="138"/>
      <c r="R1593" s="138"/>
      <c r="S1593" s="138"/>
      <c r="T1593" s="141"/>
      <c r="U1593" s="141"/>
      <c r="V1593" s="139"/>
      <c r="W1593" s="139"/>
      <c r="X1593" s="139"/>
      <c r="Y1593" s="139"/>
      <c r="Z1593" s="139"/>
      <c r="AA1593" s="139"/>
      <c r="AB1593" s="139"/>
      <c r="AC1593" s="139"/>
      <c r="AD1593" s="139"/>
      <c r="AE1593" s="139"/>
      <c r="AF1593" s="139"/>
      <c r="AG1593" s="139"/>
      <c r="AH1593" s="139"/>
      <c r="AI1593" s="77"/>
      <c r="AJ1593" s="78"/>
    </row>
    <row r="1594" spans="2:36" ht="13">
      <c r="B1594" s="79"/>
      <c r="C1594" s="79"/>
      <c r="D1594" s="136"/>
      <c r="E1594" s="80"/>
      <c r="F1594" s="81"/>
      <c r="G1594" s="81"/>
      <c r="H1594" s="81"/>
      <c r="I1594" s="81"/>
      <c r="J1594" s="81"/>
      <c r="K1594" s="81"/>
      <c r="L1594" s="81"/>
      <c r="M1594" s="81"/>
      <c r="N1594" s="81"/>
      <c r="O1594" s="137"/>
      <c r="P1594" s="138"/>
      <c r="Q1594" s="138"/>
      <c r="R1594" s="138"/>
      <c r="S1594" s="138"/>
      <c r="T1594" s="141"/>
      <c r="U1594" s="141"/>
      <c r="V1594" s="139"/>
      <c r="W1594" s="139"/>
      <c r="X1594" s="139"/>
      <c r="Y1594" s="139"/>
      <c r="Z1594" s="139"/>
      <c r="AA1594" s="139"/>
      <c r="AB1594" s="139"/>
      <c r="AC1594" s="139"/>
      <c r="AD1594" s="139"/>
      <c r="AE1594" s="139"/>
      <c r="AF1594" s="139"/>
      <c r="AG1594" s="139"/>
      <c r="AH1594" s="139"/>
      <c r="AI1594" s="77"/>
      <c r="AJ1594" s="78"/>
    </row>
    <row r="1595" spans="2:36" ht="13">
      <c r="B1595" s="79"/>
      <c r="C1595" s="79"/>
      <c r="D1595" s="136"/>
      <c r="E1595" s="80"/>
      <c r="F1595" s="81"/>
      <c r="G1595" s="81"/>
      <c r="H1595" s="81"/>
      <c r="I1595" s="81"/>
      <c r="J1595" s="81"/>
      <c r="K1595" s="81"/>
      <c r="L1595" s="81"/>
      <c r="M1595" s="81"/>
      <c r="N1595" s="81"/>
      <c r="O1595" s="137"/>
      <c r="P1595" s="138"/>
      <c r="Q1595" s="138"/>
      <c r="R1595" s="138"/>
      <c r="S1595" s="138"/>
      <c r="T1595" s="141"/>
      <c r="U1595" s="141"/>
      <c r="V1595" s="139"/>
      <c r="W1595" s="139"/>
      <c r="X1595" s="139"/>
      <c r="Y1595" s="139"/>
      <c r="Z1595" s="139"/>
      <c r="AA1595" s="139"/>
      <c r="AB1595" s="139"/>
      <c r="AC1595" s="139"/>
      <c r="AD1595" s="139"/>
      <c r="AE1595" s="139"/>
      <c r="AF1595" s="139"/>
      <c r="AG1595" s="139"/>
      <c r="AH1595" s="139"/>
      <c r="AI1595" s="77"/>
      <c r="AJ1595" s="78"/>
    </row>
    <row r="1596" spans="2:36" ht="13">
      <c r="B1596" s="79"/>
      <c r="C1596" s="79"/>
      <c r="D1596" s="136"/>
      <c r="E1596" s="80"/>
      <c r="F1596" s="81"/>
      <c r="G1596" s="81"/>
      <c r="H1596" s="81"/>
      <c r="I1596" s="81"/>
      <c r="J1596" s="81"/>
      <c r="K1596" s="81"/>
      <c r="L1596" s="81"/>
      <c r="M1596" s="81"/>
      <c r="N1596" s="81"/>
      <c r="O1596" s="137"/>
      <c r="P1596" s="138"/>
      <c r="Q1596" s="138"/>
      <c r="R1596" s="138"/>
      <c r="S1596" s="138"/>
      <c r="T1596" s="141"/>
      <c r="U1596" s="141"/>
      <c r="V1596" s="139"/>
      <c r="W1596" s="139"/>
      <c r="X1596" s="139"/>
      <c r="Y1596" s="139"/>
      <c r="Z1596" s="139"/>
      <c r="AA1596" s="139"/>
      <c r="AB1596" s="139"/>
      <c r="AC1596" s="139"/>
      <c r="AD1596" s="139"/>
      <c r="AE1596" s="139"/>
      <c r="AF1596" s="139"/>
      <c r="AG1596" s="139"/>
      <c r="AH1596" s="139"/>
      <c r="AI1596" s="77"/>
      <c r="AJ1596" s="78"/>
    </row>
    <row r="1597" spans="2:36" ht="13">
      <c r="B1597" s="79"/>
      <c r="C1597" s="79"/>
      <c r="D1597" s="136"/>
      <c r="E1597" s="80"/>
      <c r="F1597" s="81"/>
      <c r="G1597" s="81"/>
      <c r="H1597" s="81"/>
      <c r="I1597" s="81"/>
      <c r="J1597" s="81"/>
      <c r="K1597" s="81"/>
      <c r="L1597" s="81"/>
      <c r="M1597" s="81"/>
      <c r="N1597" s="81"/>
      <c r="O1597" s="137"/>
      <c r="P1597" s="138"/>
      <c r="Q1597" s="138"/>
      <c r="R1597" s="138"/>
      <c r="S1597" s="138"/>
      <c r="T1597" s="141"/>
      <c r="U1597" s="141"/>
      <c r="V1597" s="139"/>
      <c r="W1597" s="139"/>
      <c r="X1597" s="139"/>
      <c r="Y1597" s="139"/>
      <c r="Z1597" s="139"/>
      <c r="AA1597" s="139"/>
      <c r="AB1597" s="139"/>
      <c r="AC1597" s="139"/>
      <c r="AD1597" s="139"/>
      <c r="AE1597" s="139"/>
      <c r="AF1597" s="139"/>
      <c r="AG1597" s="139"/>
      <c r="AH1597" s="139"/>
      <c r="AI1597" s="77"/>
      <c r="AJ1597" s="78"/>
    </row>
    <row r="1598" spans="2:36" ht="13">
      <c r="B1598" s="79"/>
      <c r="C1598" s="79"/>
      <c r="D1598" s="136"/>
      <c r="E1598" s="80"/>
      <c r="F1598" s="81"/>
      <c r="G1598" s="81"/>
      <c r="H1598" s="81"/>
      <c r="I1598" s="81"/>
      <c r="J1598" s="81"/>
      <c r="K1598" s="81"/>
      <c r="L1598" s="81"/>
      <c r="M1598" s="81"/>
      <c r="N1598" s="81"/>
      <c r="O1598" s="137"/>
      <c r="P1598" s="138"/>
      <c r="Q1598" s="138"/>
      <c r="R1598" s="138"/>
      <c r="S1598" s="138"/>
      <c r="T1598" s="141"/>
      <c r="U1598" s="141"/>
      <c r="V1598" s="139"/>
      <c r="W1598" s="139"/>
      <c r="X1598" s="139"/>
      <c r="Y1598" s="139"/>
      <c r="Z1598" s="139"/>
      <c r="AA1598" s="139"/>
      <c r="AB1598" s="139"/>
      <c r="AC1598" s="139"/>
      <c r="AD1598" s="139"/>
      <c r="AE1598" s="139"/>
      <c r="AF1598" s="139"/>
      <c r="AG1598" s="139"/>
      <c r="AH1598" s="139"/>
      <c r="AI1598" s="77"/>
      <c r="AJ1598" s="78"/>
    </row>
    <row r="1599" spans="2:36" ht="13">
      <c r="B1599" s="79"/>
      <c r="C1599" s="79"/>
      <c r="D1599" s="136"/>
      <c r="E1599" s="80"/>
      <c r="F1599" s="81"/>
      <c r="G1599" s="81"/>
      <c r="H1599" s="81"/>
      <c r="I1599" s="81"/>
      <c r="J1599" s="81"/>
      <c r="K1599" s="81"/>
      <c r="L1599" s="81"/>
      <c r="M1599" s="81"/>
      <c r="N1599" s="81"/>
      <c r="O1599" s="137"/>
      <c r="P1599" s="138"/>
      <c r="Q1599" s="138"/>
      <c r="R1599" s="138"/>
      <c r="S1599" s="138"/>
      <c r="T1599" s="141"/>
      <c r="U1599" s="141"/>
      <c r="V1599" s="139"/>
      <c r="W1599" s="139"/>
      <c r="X1599" s="139"/>
      <c r="Y1599" s="139"/>
      <c r="Z1599" s="139"/>
      <c r="AA1599" s="139"/>
      <c r="AB1599" s="139"/>
      <c r="AC1599" s="139"/>
      <c r="AD1599" s="139"/>
      <c r="AE1599" s="139"/>
      <c r="AF1599" s="139"/>
      <c r="AG1599" s="139"/>
      <c r="AH1599" s="139"/>
      <c r="AI1599" s="77"/>
      <c r="AJ1599" s="78"/>
    </row>
    <row r="1600" spans="2:36" ht="13">
      <c r="B1600" s="79"/>
      <c r="C1600" s="79"/>
      <c r="D1600" s="136"/>
      <c r="E1600" s="80"/>
      <c r="F1600" s="81"/>
      <c r="G1600" s="81"/>
      <c r="H1600" s="81"/>
      <c r="I1600" s="81"/>
      <c r="J1600" s="81"/>
      <c r="K1600" s="81"/>
      <c r="L1600" s="81"/>
      <c r="M1600" s="81"/>
      <c r="N1600" s="81"/>
      <c r="O1600" s="137"/>
      <c r="P1600" s="138"/>
      <c r="Q1600" s="138"/>
      <c r="R1600" s="138"/>
      <c r="S1600" s="138"/>
      <c r="T1600" s="141"/>
      <c r="U1600" s="141"/>
      <c r="V1600" s="139"/>
      <c r="W1600" s="139"/>
      <c r="X1600" s="139"/>
      <c r="Y1600" s="139"/>
      <c r="Z1600" s="139"/>
      <c r="AA1600" s="139"/>
      <c r="AB1600" s="139"/>
      <c r="AC1600" s="139"/>
      <c r="AD1600" s="139"/>
      <c r="AE1600" s="139"/>
      <c r="AF1600" s="139"/>
      <c r="AG1600" s="139"/>
      <c r="AH1600" s="139"/>
      <c r="AI1600" s="77"/>
      <c r="AJ1600" s="78"/>
    </row>
    <row r="1601" spans="2:36" ht="13">
      <c r="B1601" s="79"/>
      <c r="C1601" s="79"/>
      <c r="D1601" s="136"/>
      <c r="E1601" s="80"/>
      <c r="F1601" s="81"/>
      <c r="G1601" s="81"/>
      <c r="H1601" s="81"/>
      <c r="I1601" s="81"/>
      <c r="J1601" s="81"/>
      <c r="K1601" s="81"/>
      <c r="L1601" s="81"/>
      <c r="M1601" s="81"/>
      <c r="N1601" s="81"/>
      <c r="O1601" s="137"/>
      <c r="P1601" s="138"/>
      <c r="Q1601" s="138"/>
      <c r="R1601" s="138"/>
      <c r="S1601" s="138"/>
      <c r="T1601" s="141"/>
      <c r="U1601" s="141"/>
      <c r="V1601" s="139"/>
      <c r="W1601" s="139"/>
      <c r="X1601" s="139"/>
      <c r="Y1601" s="139"/>
      <c r="Z1601" s="139"/>
      <c r="AA1601" s="139"/>
      <c r="AB1601" s="139"/>
      <c r="AC1601" s="139"/>
      <c r="AD1601" s="139"/>
      <c r="AE1601" s="139"/>
      <c r="AF1601" s="139"/>
      <c r="AG1601" s="139"/>
      <c r="AH1601" s="139"/>
      <c r="AI1601" s="77"/>
      <c r="AJ1601" s="78"/>
    </row>
    <row r="1602" spans="2:36" ht="13">
      <c r="B1602" s="79"/>
      <c r="C1602" s="79"/>
      <c r="D1602" s="136"/>
      <c r="E1602" s="80"/>
      <c r="F1602" s="81"/>
      <c r="G1602" s="81"/>
      <c r="H1602" s="81"/>
      <c r="I1602" s="81"/>
      <c r="J1602" s="81"/>
      <c r="K1602" s="81"/>
      <c r="L1602" s="81"/>
      <c r="M1602" s="81"/>
      <c r="N1602" s="81"/>
      <c r="O1602" s="137"/>
      <c r="P1602" s="138"/>
      <c r="Q1602" s="138"/>
      <c r="R1602" s="138"/>
      <c r="S1602" s="138"/>
      <c r="T1602" s="141"/>
      <c r="U1602" s="141"/>
      <c r="V1602" s="139"/>
      <c r="W1602" s="139"/>
      <c r="X1602" s="139"/>
      <c r="Y1602" s="139"/>
      <c r="Z1602" s="139"/>
      <c r="AA1602" s="139"/>
      <c r="AB1602" s="139"/>
      <c r="AC1602" s="139"/>
      <c r="AD1602" s="139"/>
      <c r="AE1602" s="139"/>
      <c r="AF1602" s="139"/>
      <c r="AG1602" s="139"/>
      <c r="AH1602" s="139"/>
      <c r="AI1602" s="77"/>
      <c r="AJ1602" s="78"/>
    </row>
    <row r="1603" spans="2:36" ht="13">
      <c r="B1603" s="79"/>
      <c r="C1603" s="79"/>
      <c r="D1603" s="136"/>
      <c r="E1603" s="80"/>
      <c r="F1603" s="81"/>
      <c r="G1603" s="81"/>
      <c r="H1603" s="81"/>
      <c r="I1603" s="81"/>
      <c r="J1603" s="81"/>
      <c r="K1603" s="81"/>
      <c r="L1603" s="81"/>
      <c r="M1603" s="81"/>
      <c r="N1603" s="81"/>
      <c r="O1603" s="137"/>
      <c r="P1603" s="138"/>
      <c r="Q1603" s="138"/>
      <c r="R1603" s="138"/>
      <c r="S1603" s="138"/>
      <c r="T1603" s="141"/>
      <c r="U1603" s="141"/>
      <c r="V1603" s="139"/>
      <c r="W1603" s="139"/>
      <c r="X1603" s="139"/>
      <c r="Y1603" s="139"/>
      <c r="Z1603" s="139"/>
      <c r="AA1603" s="139"/>
      <c r="AB1603" s="139"/>
      <c r="AC1603" s="139"/>
      <c r="AD1603" s="139"/>
      <c r="AE1603" s="139"/>
      <c r="AF1603" s="139"/>
      <c r="AG1603" s="139"/>
      <c r="AH1603" s="139"/>
      <c r="AI1603" s="77"/>
      <c r="AJ1603" s="78"/>
    </row>
    <row r="1604" spans="2:36" ht="13">
      <c r="B1604" s="79"/>
      <c r="C1604" s="79"/>
      <c r="D1604" s="136"/>
      <c r="E1604" s="80"/>
      <c r="F1604" s="81"/>
      <c r="G1604" s="81"/>
      <c r="H1604" s="81"/>
      <c r="I1604" s="81"/>
      <c r="J1604" s="81"/>
      <c r="K1604" s="81"/>
      <c r="L1604" s="81"/>
      <c r="M1604" s="81"/>
      <c r="N1604" s="81"/>
      <c r="O1604" s="137"/>
      <c r="P1604" s="138"/>
      <c r="Q1604" s="138"/>
      <c r="R1604" s="138"/>
      <c r="S1604" s="138"/>
      <c r="T1604" s="141"/>
      <c r="U1604" s="141"/>
      <c r="V1604" s="139"/>
      <c r="W1604" s="139"/>
      <c r="X1604" s="139"/>
      <c r="Y1604" s="139"/>
      <c r="Z1604" s="139"/>
      <c r="AA1604" s="139"/>
      <c r="AB1604" s="139"/>
      <c r="AC1604" s="139"/>
      <c r="AD1604" s="139"/>
      <c r="AE1604" s="139"/>
      <c r="AF1604" s="139"/>
      <c r="AG1604" s="139"/>
      <c r="AH1604" s="139"/>
      <c r="AI1604" s="77"/>
      <c r="AJ1604" s="78"/>
    </row>
    <row r="1605" spans="2:36" ht="13">
      <c r="B1605" s="79"/>
      <c r="C1605" s="79"/>
      <c r="D1605" s="136"/>
      <c r="E1605" s="80"/>
      <c r="F1605" s="81"/>
      <c r="G1605" s="81"/>
      <c r="H1605" s="81"/>
      <c r="I1605" s="81"/>
      <c r="J1605" s="81"/>
      <c r="K1605" s="81"/>
      <c r="L1605" s="81"/>
      <c r="M1605" s="81"/>
      <c r="N1605" s="81"/>
      <c r="O1605" s="137"/>
      <c r="P1605" s="138"/>
      <c r="Q1605" s="138"/>
      <c r="R1605" s="138"/>
      <c r="S1605" s="138"/>
      <c r="T1605" s="141"/>
      <c r="U1605" s="141"/>
      <c r="V1605" s="139"/>
      <c r="W1605" s="139"/>
      <c r="X1605" s="139"/>
      <c r="Y1605" s="139"/>
      <c r="Z1605" s="139"/>
      <c r="AA1605" s="139"/>
      <c r="AB1605" s="139"/>
      <c r="AC1605" s="139"/>
      <c r="AD1605" s="139"/>
      <c r="AE1605" s="139"/>
      <c r="AF1605" s="139"/>
      <c r="AG1605" s="139"/>
      <c r="AH1605" s="139"/>
      <c r="AI1605" s="77"/>
      <c r="AJ1605" s="78"/>
    </row>
    <row r="1606" spans="2:36" ht="13">
      <c r="B1606" s="79"/>
      <c r="C1606" s="79"/>
      <c r="D1606" s="136"/>
      <c r="E1606" s="80"/>
      <c r="F1606" s="81"/>
      <c r="G1606" s="81"/>
      <c r="H1606" s="81"/>
      <c r="I1606" s="81"/>
      <c r="J1606" s="81"/>
      <c r="K1606" s="81"/>
      <c r="L1606" s="81"/>
      <c r="M1606" s="81"/>
      <c r="N1606" s="81"/>
      <c r="O1606" s="137"/>
      <c r="P1606" s="138"/>
      <c r="Q1606" s="138"/>
      <c r="R1606" s="138"/>
      <c r="S1606" s="138"/>
      <c r="T1606" s="141"/>
      <c r="U1606" s="141"/>
      <c r="V1606" s="139"/>
      <c r="W1606" s="139"/>
      <c r="X1606" s="139"/>
      <c r="Y1606" s="139"/>
      <c r="Z1606" s="139"/>
      <c r="AA1606" s="139"/>
      <c r="AB1606" s="139"/>
      <c r="AC1606" s="139"/>
      <c r="AD1606" s="139"/>
      <c r="AE1606" s="139"/>
      <c r="AF1606" s="139"/>
      <c r="AG1606" s="139"/>
      <c r="AH1606" s="139"/>
      <c r="AI1606" s="77"/>
      <c r="AJ1606" s="78"/>
    </row>
    <row r="1607" spans="2:36" ht="13">
      <c r="B1607" s="79"/>
      <c r="C1607" s="79"/>
      <c r="D1607" s="136"/>
      <c r="E1607" s="80"/>
      <c r="F1607" s="81"/>
      <c r="G1607" s="81"/>
      <c r="H1607" s="81"/>
      <c r="I1607" s="81"/>
      <c r="J1607" s="81"/>
      <c r="K1607" s="81"/>
      <c r="L1607" s="81"/>
      <c r="M1607" s="81"/>
      <c r="N1607" s="81"/>
      <c r="O1607" s="137"/>
      <c r="P1607" s="138"/>
      <c r="Q1607" s="138"/>
      <c r="R1607" s="138"/>
      <c r="S1607" s="138"/>
      <c r="T1607" s="141"/>
      <c r="U1607" s="141"/>
      <c r="V1607" s="139"/>
      <c r="W1607" s="139"/>
      <c r="X1607" s="139"/>
      <c r="Y1607" s="139"/>
      <c r="Z1607" s="139"/>
      <c r="AA1607" s="139"/>
      <c r="AB1607" s="139"/>
      <c r="AC1607" s="139"/>
      <c r="AD1607" s="139"/>
      <c r="AE1607" s="139"/>
      <c r="AF1607" s="139"/>
      <c r="AG1607" s="139"/>
      <c r="AH1607" s="139"/>
      <c r="AI1607" s="77"/>
      <c r="AJ1607" s="78"/>
    </row>
    <row r="1608" spans="2:36" ht="13">
      <c r="B1608" s="79"/>
      <c r="C1608" s="79"/>
      <c r="D1608" s="136"/>
      <c r="E1608" s="80"/>
      <c r="F1608" s="81"/>
      <c r="G1608" s="81"/>
      <c r="H1608" s="81"/>
      <c r="I1608" s="81"/>
      <c r="J1608" s="81"/>
      <c r="K1608" s="81"/>
      <c r="L1608" s="81"/>
      <c r="M1608" s="81"/>
      <c r="N1608" s="81"/>
      <c r="O1608" s="137"/>
      <c r="P1608" s="138"/>
      <c r="Q1608" s="138"/>
      <c r="R1608" s="138"/>
      <c r="S1608" s="138"/>
      <c r="T1608" s="141"/>
      <c r="U1608" s="141"/>
      <c r="V1608" s="139"/>
      <c r="W1608" s="139"/>
      <c r="X1608" s="139"/>
      <c r="Y1608" s="139"/>
      <c r="Z1608" s="139"/>
      <c r="AA1608" s="139"/>
      <c r="AB1608" s="139"/>
      <c r="AC1608" s="139"/>
      <c r="AD1608" s="139"/>
      <c r="AE1608" s="139"/>
      <c r="AF1608" s="139"/>
      <c r="AG1608" s="139"/>
      <c r="AH1608" s="139"/>
      <c r="AI1608" s="77"/>
      <c r="AJ1608" s="78"/>
    </row>
    <row r="1609" spans="2:36" ht="13">
      <c r="B1609" s="79"/>
      <c r="C1609" s="79"/>
      <c r="D1609" s="136"/>
      <c r="E1609" s="80"/>
      <c r="F1609" s="81"/>
      <c r="G1609" s="81"/>
      <c r="H1609" s="81"/>
      <c r="I1609" s="81"/>
      <c r="J1609" s="81"/>
      <c r="K1609" s="81"/>
      <c r="L1609" s="81"/>
      <c r="M1609" s="81"/>
      <c r="N1609" s="81"/>
      <c r="O1609" s="137"/>
      <c r="P1609" s="138"/>
      <c r="Q1609" s="138"/>
      <c r="R1609" s="138"/>
      <c r="S1609" s="138"/>
      <c r="T1609" s="141"/>
      <c r="U1609" s="141"/>
      <c r="V1609" s="139"/>
      <c r="W1609" s="139"/>
      <c r="X1609" s="139"/>
      <c r="Y1609" s="139"/>
      <c r="Z1609" s="139"/>
      <c r="AA1609" s="139"/>
      <c r="AB1609" s="139"/>
      <c r="AC1609" s="139"/>
      <c r="AD1609" s="139"/>
      <c r="AE1609" s="139"/>
      <c r="AF1609" s="139"/>
      <c r="AG1609" s="139"/>
      <c r="AH1609" s="139"/>
      <c r="AI1609" s="77"/>
      <c r="AJ1609" s="78"/>
    </row>
    <row r="1610" spans="2:36" ht="13">
      <c r="B1610" s="79"/>
      <c r="C1610" s="79"/>
      <c r="D1610" s="136"/>
      <c r="E1610" s="80"/>
      <c r="F1610" s="81"/>
      <c r="G1610" s="81"/>
      <c r="H1610" s="81"/>
      <c r="I1610" s="81"/>
      <c r="J1610" s="81"/>
      <c r="K1610" s="81"/>
      <c r="L1610" s="81"/>
      <c r="M1610" s="81"/>
      <c r="N1610" s="81"/>
      <c r="O1610" s="137"/>
      <c r="P1610" s="138"/>
      <c r="Q1610" s="138"/>
      <c r="R1610" s="138"/>
      <c r="S1610" s="138"/>
      <c r="T1610" s="141"/>
      <c r="U1610" s="141"/>
      <c r="V1610" s="139"/>
      <c r="W1610" s="139"/>
      <c r="X1610" s="139"/>
      <c r="Y1610" s="139"/>
      <c r="Z1610" s="139"/>
      <c r="AA1610" s="139"/>
      <c r="AB1610" s="139"/>
      <c r="AC1610" s="139"/>
      <c r="AD1610" s="139"/>
      <c r="AE1610" s="139"/>
      <c r="AF1610" s="139"/>
      <c r="AG1610" s="139"/>
      <c r="AH1610" s="139"/>
      <c r="AI1610" s="77"/>
      <c r="AJ1610" s="78"/>
    </row>
    <row r="1611" spans="2:36" ht="13">
      <c r="B1611" s="79"/>
      <c r="C1611" s="79"/>
      <c r="D1611" s="136"/>
      <c r="E1611" s="80"/>
      <c r="F1611" s="81"/>
      <c r="G1611" s="81"/>
      <c r="H1611" s="81"/>
      <c r="I1611" s="81"/>
      <c r="J1611" s="81"/>
      <c r="K1611" s="81"/>
      <c r="L1611" s="81"/>
      <c r="M1611" s="81"/>
      <c r="N1611" s="81"/>
      <c r="O1611" s="137"/>
      <c r="P1611" s="138"/>
      <c r="Q1611" s="138"/>
      <c r="R1611" s="138"/>
      <c r="S1611" s="138"/>
      <c r="T1611" s="141"/>
      <c r="U1611" s="141"/>
      <c r="V1611" s="139"/>
      <c r="W1611" s="139"/>
      <c r="X1611" s="139"/>
      <c r="Y1611" s="139"/>
      <c r="Z1611" s="139"/>
      <c r="AA1611" s="139"/>
      <c r="AB1611" s="139"/>
      <c r="AC1611" s="139"/>
      <c r="AD1611" s="139"/>
      <c r="AE1611" s="139"/>
      <c r="AF1611" s="139"/>
      <c r="AG1611" s="139"/>
      <c r="AH1611" s="139"/>
      <c r="AI1611" s="77"/>
      <c r="AJ1611" s="78"/>
    </row>
    <row r="1612" spans="2:36" ht="13">
      <c r="B1612" s="79"/>
      <c r="C1612" s="79"/>
      <c r="D1612" s="136"/>
      <c r="E1612" s="80"/>
      <c r="F1612" s="81"/>
      <c r="G1612" s="81"/>
      <c r="H1612" s="81"/>
      <c r="I1612" s="81"/>
      <c r="J1612" s="81"/>
      <c r="K1612" s="81"/>
      <c r="L1612" s="81"/>
      <c r="M1612" s="81"/>
      <c r="N1612" s="81"/>
      <c r="O1612" s="137"/>
      <c r="P1612" s="138"/>
      <c r="Q1612" s="138"/>
      <c r="R1612" s="138"/>
      <c r="S1612" s="138"/>
      <c r="T1612" s="141"/>
      <c r="U1612" s="141"/>
      <c r="V1612" s="139"/>
      <c r="W1612" s="139"/>
      <c r="X1612" s="139"/>
      <c r="Y1612" s="139"/>
      <c r="Z1612" s="139"/>
      <c r="AA1612" s="139"/>
      <c r="AB1612" s="139"/>
      <c r="AC1612" s="139"/>
      <c r="AD1612" s="139"/>
      <c r="AE1612" s="139"/>
      <c r="AF1612" s="139"/>
      <c r="AG1612" s="139"/>
      <c r="AH1612" s="139"/>
      <c r="AI1612" s="77"/>
      <c r="AJ1612" s="78"/>
    </row>
    <row r="1613" spans="2:36" ht="13">
      <c r="B1613" s="79"/>
      <c r="C1613" s="79"/>
      <c r="D1613" s="136"/>
      <c r="E1613" s="80"/>
      <c r="F1613" s="81"/>
      <c r="G1613" s="81"/>
      <c r="H1613" s="81"/>
      <c r="I1613" s="81"/>
      <c r="J1613" s="81"/>
      <c r="K1613" s="81"/>
      <c r="L1613" s="81"/>
      <c r="M1613" s="81"/>
      <c r="N1613" s="81"/>
      <c r="O1613" s="137"/>
      <c r="P1613" s="138"/>
      <c r="Q1613" s="138"/>
      <c r="R1613" s="138"/>
      <c r="S1613" s="138"/>
      <c r="T1613" s="141"/>
      <c r="U1613" s="141"/>
      <c r="V1613" s="139"/>
      <c r="W1613" s="139"/>
      <c r="X1613" s="139"/>
      <c r="Y1613" s="139"/>
      <c r="Z1613" s="139"/>
      <c r="AA1613" s="139"/>
      <c r="AB1613" s="139"/>
      <c r="AC1613" s="139"/>
      <c r="AD1613" s="139"/>
      <c r="AE1613" s="139"/>
      <c r="AF1613" s="139"/>
      <c r="AG1613" s="139"/>
      <c r="AH1613" s="139"/>
      <c r="AI1613" s="77"/>
      <c r="AJ1613" s="78"/>
    </row>
    <row r="1614" spans="2:36" ht="13">
      <c r="B1614" s="79"/>
      <c r="C1614" s="79"/>
      <c r="D1614" s="136"/>
      <c r="E1614" s="80"/>
      <c r="F1614" s="81"/>
      <c r="G1614" s="81"/>
      <c r="H1614" s="81"/>
      <c r="I1614" s="81"/>
      <c r="J1614" s="81"/>
      <c r="K1614" s="81"/>
      <c r="L1614" s="81"/>
      <c r="M1614" s="81"/>
      <c r="N1614" s="81"/>
      <c r="O1614" s="137"/>
      <c r="P1614" s="138"/>
      <c r="Q1614" s="138"/>
      <c r="R1614" s="138"/>
      <c r="S1614" s="138"/>
      <c r="T1614" s="141"/>
      <c r="U1614" s="141"/>
      <c r="V1614" s="139"/>
      <c r="W1614" s="139"/>
      <c r="X1614" s="139"/>
      <c r="Y1614" s="139"/>
      <c r="Z1614" s="139"/>
      <c r="AA1614" s="139"/>
      <c r="AB1614" s="139"/>
      <c r="AC1614" s="139"/>
      <c r="AD1614" s="139"/>
      <c r="AE1614" s="139"/>
      <c r="AF1614" s="139"/>
      <c r="AG1614" s="139"/>
      <c r="AH1614" s="139"/>
      <c r="AI1614" s="77"/>
      <c r="AJ1614" s="78"/>
    </row>
    <row r="1615" spans="2:36" ht="13">
      <c r="B1615" s="79"/>
      <c r="C1615" s="79"/>
      <c r="D1615" s="136"/>
      <c r="E1615" s="80"/>
      <c r="F1615" s="81"/>
      <c r="G1615" s="81"/>
      <c r="H1615" s="81"/>
      <c r="I1615" s="81"/>
      <c r="J1615" s="81"/>
      <c r="K1615" s="81"/>
      <c r="L1615" s="81"/>
      <c r="M1615" s="81"/>
      <c r="N1615" s="81"/>
      <c r="O1615" s="137"/>
      <c r="P1615" s="138"/>
      <c r="Q1615" s="138"/>
      <c r="R1615" s="138"/>
      <c r="S1615" s="138"/>
      <c r="T1615" s="141"/>
      <c r="U1615" s="141"/>
      <c r="V1615" s="139"/>
      <c r="W1615" s="139"/>
      <c r="X1615" s="139"/>
      <c r="Y1615" s="139"/>
      <c r="Z1615" s="139"/>
      <c r="AA1615" s="139"/>
      <c r="AB1615" s="139"/>
      <c r="AC1615" s="139"/>
      <c r="AD1615" s="139"/>
      <c r="AE1615" s="139"/>
      <c r="AF1615" s="139"/>
      <c r="AG1615" s="139"/>
      <c r="AH1615" s="139"/>
      <c r="AI1615" s="77"/>
      <c r="AJ1615" s="78"/>
    </row>
    <row r="1616" spans="2:36" ht="13">
      <c r="B1616" s="79"/>
      <c r="C1616" s="79"/>
      <c r="D1616" s="136"/>
      <c r="E1616" s="80"/>
      <c r="F1616" s="81"/>
      <c r="G1616" s="81"/>
      <c r="H1616" s="81"/>
      <c r="I1616" s="81"/>
      <c r="J1616" s="81"/>
      <c r="K1616" s="81"/>
      <c r="L1616" s="81"/>
      <c r="M1616" s="81"/>
      <c r="N1616" s="81"/>
      <c r="O1616" s="137"/>
      <c r="P1616" s="138"/>
      <c r="Q1616" s="138"/>
      <c r="R1616" s="138"/>
      <c r="S1616" s="138"/>
      <c r="T1616" s="141"/>
      <c r="U1616" s="141"/>
      <c r="V1616" s="139"/>
      <c r="W1616" s="139"/>
      <c r="X1616" s="139"/>
      <c r="Y1616" s="139"/>
      <c r="Z1616" s="139"/>
      <c r="AA1616" s="139"/>
      <c r="AB1616" s="139"/>
      <c r="AC1616" s="139"/>
      <c r="AD1616" s="139"/>
      <c r="AE1616" s="139"/>
      <c r="AF1616" s="139"/>
      <c r="AG1616" s="139"/>
      <c r="AH1616" s="139"/>
      <c r="AI1616" s="77"/>
      <c r="AJ1616" s="78"/>
    </row>
    <row r="1617" spans="2:36" ht="13">
      <c r="B1617" s="79"/>
      <c r="C1617" s="79"/>
      <c r="D1617" s="136"/>
      <c r="E1617" s="80"/>
      <c r="F1617" s="81"/>
      <c r="G1617" s="81"/>
      <c r="H1617" s="81"/>
      <c r="I1617" s="81"/>
      <c r="J1617" s="81"/>
      <c r="K1617" s="81"/>
      <c r="L1617" s="81"/>
      <c r="M1617" s="81"/>
      <c r="N1617" s="81"/>
      <c r="O1617" s="137"/>
      <c r="P1617" s="138"/>
      <c r="Q1617" s="138"/>
      <c r="R1617" s="138"/>
      <c r="S1617" s="138"/>
      <c r="T1617" s="141"/>
      <c r="U1617" s="141"/>
      <c r="V1617" s="139"/>
      <c r="W1617" s="139"/>
      <c r="X1617" s="139"/>
      <c r="Y1617" s="139"/>
      <c r="Z1617" s="139"/>
      <c r="AA1617" s="139"/>
      <c r="AB1617" s="139"/>
      <c r="AC1617" s="139"/>
      <c r="AD1617" s="139"/>
      <c r="AE1617" s="139"/>
      <c r="AF1617" s="139"/>
      <c r="AG1617" s="139"/>
      <c r="AH1617" s="139"/>
      <c r="AI1617" s="77"/>
      <c r="AJ1617" s="78"/>
    </row>
    <row r="1618" spans="2:36" ht="13">
      <c r="B1618" s="79"/>
      <c r="C1618" s="79"/>
      <c r="D1618" s="136"/>
      <c r="E1618" s="80"/>
      <c r="F1618" s="81"/>
      <c r="G1618" s="81"/>
      <c r="H1618" s="81"/>
      <c r="I1618" s="81"/>
      <c r="J1618" s="81"/>
      <c r="K1618" s="81"/>
      <c r="L1618" s="81"/>
      <c r="M1618" s="81"/>
      <c r="N1618" s="81"/>
      <c r="O1618" s="137"/>
      <c r="P1618" s="138"/>
      <c r="Q1618" s="138"/>
      <c r="R1618" s="138"/>
      <c r="S1618" s="138"/>
      <c r="T1618" s="141"/>
      <c r="U1618" s="141"/>
      <c r="V1618" s="139"/>
      <c r="W1618" s="139"/>
      <c r="X1618" s="139"/>
      <c r="Y1618" s="139"/>
      <c r="Z1618" s="139"/>
      <c r="AA1618" s="139"/>
      <c r="AB1618" s="139"/>
      <c r="AC1618" s="139"/>
      <c r="AD1618" s="139"/>
      <c r="AE1618" s="139"/>
      <c r="AF1618" s="139"/>
      <c r="AG1618" s="139"/>
      <c r="AH1618" s="139"/>
      <c r="AI1618" s="77"/>
      <c r="AJ1618" s="78"/>
    </row>
    <row r="1619" spans="2:36" ht="13">
      <c r="B1619" s="79"/>
      <c r="C1619" s="79"/>
      <c r="D1619" s="136"/>
      <c r="E1619" s="80"/>
      <c r="F1619" s="81"/>
      <c r="G1619" s="81"/>
      <c r="H1619" s="81"/>
      <c r="I1619" s="81"/>
      <c r="J1619" s="81"/>
      <c r="K1619" s="81"/>
      <c r="L1619" s="81"/>
      <c r="M1619" s="81"/>
      <c r="N1619" s="81"/>
      <c r="O1619" s="137"/>
      <c r="P1619" s="138"/>
      <c r="Q1619" s="138"/>
      <c r="R1619" s="138"/>
      <c r="S1619" s="138"/>
      <c r="T1619" s="141"/>
      <c r="U1619" s="141"/>
      <c r="V1619" s="139"/>
      <c r="W1619" s="139"/>
      <c r="X1619" s="139"/>
      <c r="Y1619" s="139"/>
      <c r="Z1619" s="139"/>
      <c r="AA1619" s="139"/>
      <c r="AB1619" s="139"/>
      <c r="AC1619" s="139"/>
      <c r="AD1619" s="139"/>
      <c r="AE1619" s="139"/>
      <c r="AF1619" s="139"/>
      <c r="AG1619" s="139"/>
      <c r="AH1619" s="139"/>
      <c r="AI1619" s="77"/>
      <c r="AJ1619" s="78"/>
    </row>
    <row r="1620" spans="2:36" ht="13">
      <c r="B1620" s="79"/>
      <c r="C1620" s="79"/>
      <c r="D1620" s="136"/>
      <c r="E1620" s="80"/>
      <c r="F1620" s="81"/>
      <c r="G1620" s="81"/>
      <c r="H1620" s="81"/>
      <c r="I1620" s="81"/>
      <c r="J1620" s="81"/>
      <c r="K1620" s="81"/>
      <c r="L1620" s="81"/>
      <c r="M1620" s="81"/>
      <c r="N1620" s="81"/>
      <c r="O1620" s="137"/>
      <c r="P1620" s="138"/>
      <c r="Q1620" s="138"/>
      <c r="R1620" s="138"/>
      <c r="S1620" s="138"/>
      <c r="T1620" s="141"/>
      <c r="U1620" s="141"/>
      <c r="V1620" s="139"/>
      <c r="W1620" s="139"/>
      <c r="X1620" s="139"/>
      <c r="Y1620" s="139"/>
      <c r="Z1620" s="139"/>
      <c r="AA1620" s="139"/>
      <c r="AB1620" s="139"/>
      <c r="AC1620" s="139"/>
      <c r="AD1620" s="139"/>
      <c r="AE1620" s="139"/>
      <c r="AF1620" s="139"/>
      <c r="AG1620" s="139"/>
      <c r="AH1620" s="139"/>
      <c r="AI1620" s="77"/>
      <c r="AJ1620" s="78"/>
    </row>
    <row r="1621" spans="2:36" ht="13">
      <c r="B1621" s="79"/>
      <c r="C1621" s="79"/>
      <c r="D1621" s="136"/>
      <c r="E1621" s="80"/>
      <c r="F1621" s="81"/>
      <c r="G1621" s="81"/>
      <c r="H1621" s="81"/>
      <c r="I1621" s="81"/>
      <c r="J1621" s="81"/>
      <c r="K1621" s="81"/>
      <c r="L1621" s="81"/>
      <c r="M1621" s="81"/>
      <c r="N1621" s="81"/>
      <c r="O1621" s="137"/>
      <c r="P1621" s="138"/>
      <c r="Q1621" s="138"/>
      <c r="R1621" s="138"/>
      <c r="S1621" s="138"/>
      <c r="T1621" s="141"/>
      <c r="U1621" s="141"/>
      <c r="V1621" s="139"/>
      <c r="W1621" s="139"/>
      <c r="X1621" s="139"/>
      <c r="Y1621" s="139"/>
      <c r="Z1621" s="139"/>
      <c r="AA1621" s="139"/>
      <c r="AB1621" s="139"/>
      <c r="AC1621" s="139"/>
      <c r="AD1621" s="139"/>
      <c r="AE1621" s="139"/>
      <c r="AF1621" s="139"/>
      <c r="AG1621" s="139"/>
      <c r="AH1621" s="139"/>
      <c r="AI1621" s="77"/>
      <c r="AJ1621" s="78"/>
    </row>
    <row r="1622" spans="2:36" ht="13">
      <c r="B1622" s="79"/>
      <c r="C1622" s="79"/>
      <c r="D1622" s="136"/>
      <c r="E1622" s="80"/>
      <c r="F1622" s="81"/>
      <c r="G1622" s="81"/>
      <c r="H1622" s="81"/>
      <c r="I1622" s="81"/>
      <c r="J1622" s="81"/>
      <c r="K1622" s="81"/>
      <c r="L1622" s="81"/>
      <c r="M1622" s="81"/>
      <c r="N1622" s="81"/>
      <c r="O1622" s="137"/>
      <c r="P1622" s="138"/>
      <c r="Q1622" s="138"/>
      <c r="R1622" s="138"/>
      <c r="S1622" s="138"/>
      <c r="T1622" s="141"/>
      <c r="U1622" s="141"/>
      <c r="V1622" s="139"/>
      <c r="W1622" s="139"/>
      <c r="X1622" s="139"/>
      <c r="Y1622" s="139"/>
      <c r="Z1622" s="139"/>
      <c r="AA1622" s="139"/>
      <c r="AB1622" s="139"/>
      <c r="AC1622" s="139"/>
      <c r="AD1622" s="139"/>
      <c r="AE1622" s="139"/>
      <c r="AF1622" s="139"/>
      <c r="AG1622" s="139"/>
      <c r="AH1622" s="139"/>
      <c r="AI1622" s="77"/>
      <c r="AJ1622" s="78"/>
    </row>
    <row r="1623" spans="2:36" ht="13">
      <c r="B1623" s="79"/>
      <c r="C1623" s="79"/>
      <c r="D1623" s="136"/>
      <c r="E1623" s="80"/>
      <c r="F1623" s="81"/>
      <c r="G1623" s="81"/>
      <c r="H1623" s="81"/>
      <c r="I1623" s="81"/>
      <c r="J1623" s="81"/>
      <c r="K1623" s="81"/>
      <c r="L1623" s="81"/>
      <c r="M1623" s="81"/>
      <c r="N1623" s="81"/>
      <c r="O1623" s="137"/>
      <c r="P1623" s="138"/>
      <c r="Q1623" s="138"/>
      <c r="R1623" s="138"/>
      <c r="S1623" s="138"/>
      <c r="T1623" s="141"/>
      <c r="U1623" s="141"/>
      <c r="V1623" s="139"/>
      <c r="W1623" s="139"/>
      <c r="X1623" s="139"/>
      <c r="Y1623" s="139"/>
      <c r="Z1623" s="139"/>
      <c r="AA1623" s="139"/>
      <c r="AB1623" s="139"/>
      <c r="AC1623" s="139"/>
      <c r="AD1623" s="139"/>
      <c r="AE1623" s="139"/>
      <c r="AF1623" s="139"/>
      <c r="AG1623" s="139"/>
      <c r="AH1623" s="139"/>
      <c r="AI1623" s="77"/>
      <c r="AJ1623" s="78"/>
    </row>
    <row r="1624" spans="2:36" ht="13">
      <c r="B1624" s="79"/>
      <c r="C1624" s="79"/>
      <c r="D1624" s="136"/>
      <c r="E1624" s="80"/>
      <c r="F1624" s="81"/>
      <c r="G1624" s="81"/>
      <c r="H1624" s="81"/>
      <c r="I1624" s="81"/>
      <c r="J1624" s="81"/>
      <c r="K1624" s="81"/>
      <c r="L1624" s="81"/>
      <c r="M1624" s="81"/>
      <c r="N1624" s="81"/>
      <c r="O1624" s="137"/>
      <c r="P1624" s="138"/>
      <c r="Q1624" s="138"/>
      <c r="R1624" s="138"/>
      <c r="S1624" s="138"/>
      <c r="T1624" s="141"/>
      <c r="U1624" s="141"/>
      <c r="V1624" s="139"/>
      <c r="W1624" s="139"/>
      <c r="X1624" s="139"/>
      <c r="Y1624" s="139"/>
      <c r="Z1624" s="139"/>
      <c r="AA1624" s="139"/>
      <c r="AB1624" s="139"/>
      <c r="AC1624" s="139"/>
      <c r="AD1624" s="139"/>
      <c r="AE1624" s="139"/>
      <c r="AF1624" s="139"/>
      <c r="AG1624" s="139"/>
      <c r="AH1624" s="139"/>
      <c r="AI1624" s="77"/>
      <c r="AJ1624" s="78"/>
    </row>
    <row r="1625" spans="2:36" ht="13">
      <c r="B1625" s="79"/>
      <c r="C1625" s="79"/>
      <c r="D1625" s="136"/>
      <c r="E1625" s="80"/>
      <c r="F1625" s="81"/>
      <c r="G1625" s="81"/>
      <c r="H1625" s="81"/>
      <c r="I1625" s="81"/>
      <c r="J1625" s="81"/>
      <c r="K1625" s="81"/>
      <c r="L1625" s="81"/>
      <c r="M1625" s="81"/>
      <c r="N1625" s="81"/>
      <c r="O1625" s="137"/>
      <c r="P1625" s="138"/>
      <c r="Q1625" s="138"/>
      <c r="R1625" s="138"/>
      <c r="S1625" s="138"/>
      <c r="T1625" s="141"/>
      <c r="U1625" s="141"/>
      <c r="V1625" s="139"/>
      <c r="W1625" s="139"/>
      <c r="X1625" s="139"/>
      <c r="Y1625" s="139"/>
      <c r="Z1625" s="139"/>
      <c r="AA1625" s="139"/>
      <c r="AB1625" s="139"/>
      <c r="AC1625" s="139"/>
      <c r="AD1625" s="139"/>
      <c r="AE1625" s="139"/>
      <c r="AF1625" s="139"/>
      <c r="AG1625" s="139"/>
      <c r="AH1625" s="139"/>
      <c r="AI1625" s="77"/>
      <c r="AJ1625" s="78"/>
    </row>
    <row r="1626" spans="2:36" ht="13">
      <c r="B1626" s="79"/>
      <c r="C1626" s="79"/>
      <c r="D1626" s="136"/>
      <c r="E1626" s="80"/>
      <c r="F1626" s="81"/>
      <c r="G1626" s="81"/>
      <c r="H1626" s="81"/>
      <c r="I1626" s="81"/>
      <c r="J1626" s="81"/>
      <c r="K1626" s="81"/>
      <c r="L1626" s="81"/>
      <c r="M1626" s="81"/>
      <c r="N1626" s="81"/>
      <c r="O1626" s="137"/>
      <c r="P1626" s="138"/>
      <c r="Q1626" s="138"/>
      <c r="R1626" s="138"/>
      <c r="S1626" s="138"/>
      <c r="T1626" s="141"/>
      <c r="U1626" s="141"/>
      <c r="V1626" s="139"/>
      <c r="W1626" s="139"/>
      <c r="X1626" s="139"/>
      <c r="Y1626" s="139"/>
      <c r="Z1626" s="139"/>
      <c r="AA1626" s="139"/>
      <c r="AB1626" s="139"/>
      <c r="AC1626" s="139"/>
      <c r="AD1626" s="139"/>
      <c r="AE1626" s="139"/>
      <c r="AF1626" s="139"/>
      <c r="AG1626" s="139"/>
      <c r="AH1626" s="139"/>
      <c r="AI1626" s="77"/>
      <c r="AJ1626" s="78"/>
    </row>
    <row r="1627" spans="2:36" ht="13">
      <c r="B1627" s="79"/>
      <c r="C1627" s="79"/>
      <c r="D1627" s="136"/>
      <c r="E1627" s="80"/>
      <c r="F1627" s="81"/>
      <c r="G1627" s="81"/>
      <c r="H1627" s="81"/>
      <c r="I1627" s="81"/>
      <c r="J1627" s="81"/>
      <c r="K1627" s="81"/>
      <c r="L1627" s="81"/>
      <c r="M1627" s="81"/>
      <c r="N1627" s="81"/>
      <c r="O1627" s="137"/>
      <c r="P1627" s="138"/>
      <c r="Q1627" s="138"/>
      <c r="R1627" s="138"/>
      <c r="S1627" s="138"/>
      <c r="T1627" s="141"/>
      <c r="U1627" s="141"/>
      <c r="V1627" s="139"/>
      <c r="W1627" s="139"/>
      <c r="X1627" s="139"/>
      <c r="Y1627" s="139"/>
      <c r="Z1627" s="139"/>
      <c r="AA1627" s="139"/>
      <c r="AB1627" s="139"/>
      <c r="AC1627" s="139"/>
      <c r="AD1627" s="139"/>
      <c r="AE1627" s="139"/>
      <c r="AF1627" s="139"/>
      <c r="AG1627" s="139"/>
      <c r="AH1627" s="139"/>
      <c r="AI1627" s="77"/>
      <c r="AJ1627" s="78"/>
    </row>
    <row r="1628" spans="2:36" ht="13">
      <c r="B1628" s="79"/>
      <c r="C1628" s="79"/>
      <c r="D1628" s="136"/>
      <c r="E1628" s="80"/>
      <c r="F1628" s="81"/>
      <c r="G1628" s="81"/>
      <c r="H1628" s="81"/>
      <c r="I1628" s="81"/>
      <c r="J1628" s="81"/>
      <c r="K1628" s="81"/>
      <c r="L1628" s="81"/>
      <c r="M1628" s="81"/>
      <c r="N1628" s="81"/>
      <c r="O1628" s="137"/>
      <c r="P1628" s="138"/>
      <c r="Q1628" s="138"/>
      <c r="R1628" s="138"/>
      <c r="S1628" s="138"/>
      <c r="T1628" s="141"/>
      <c r="U1628" s="141"/>
      <c r="V1628" s="139"/>
      <c r="W1628" s="139"/>
      <c r="X1628" s="139"/>
      <c r="Y1628" s="139"/>
      <c r="Z1628" s="139"/>
      <c r="AA1628" s="139"/>
      <c r="AB1628" s="139"/>
      <c r="AC1628" s="139"/>
      <c r="AD1628" s="139"/>
      <c r="AE1628" s="139"/>
      <c r="AF1628" s="139"/>
      <c r="AG1628" s="139"/>
      <c r="AH1628" s="139"/>
      <c r="AI1628" s="77"/>
      <c r="AJ1628" s="78"/>
    </row>
    <row r="1629" spans="2:36" ht="13">
      <c r="B1629" s="79"/>
      <c r="C1629" s="79"/>
      <c r="D1629" s="136"/>
      <c r="E1629" s="80"/>
      <c r="F1629" s="81"/>
      <c r="G1629" s="81"/>
      <c r="H1629" s="81"/>
      <c r="I1629" s="81"/>
      <c r="J1629" s="81"/>
      <c r="K1629" s="81"/>
      <c r="L1629" s="81"/>
      <c r="M1629" s="81"/>
      <c r="N1629" s="81"/>
      <c r="O1629" s="137"/>
      <c r="P1629" s="138"/>
      <c r="Q1629" s="138"/>
      <c r="R1629" s="138"/>
      <c r="S1629" s="138"/>
      <c r="T1629" s="141"/>
      <c r="U1629" s="141"/>
      <c r="V1629" s="139"/>
      <c r="W1629" s="139"/>
      <c r="X1629" s="139"/>
      <c r="Y1629" s="139"/>
      <c r="Z1629" s="139"/>
      <c r="AA1629" s="139"/>
      <c r="AB1629" s="139"/>
      <c r="AC1629" s="139"/>
      <c r="AD1629" s="139"/>
      <c r="AE1629" s="139"/>
      <c r="AF1629" s="139"/>
      <c r="AG1629" s="139"/>
      <c r="AH1629" s="139"/>
      <c r="AI1629" s="77"/>
      <c r="AJ1629" s="78"/>
    </row>
    <row r="1630" spans="2:36" ht="13">
      <c r="B1630" s="79"/>
      <c r="C1630" s="79"/>
      <c r="D1630" s="136"/>
      <c r="E1630" s="80"/>
      <c r="F1630" s="81"/>
      <c r="G1630" s="81"/>
      <c r="H1630" s="81"/>
      <c r="I1630" s="81"/>
      <c r="J1630" s="81"/>
      <c r="K1630" s="81"/>
      <c r="L1630" s="81"/>
      <c r="M1630" s="81"/>
      <c r="N1630" s="81"/>
      <c r="O1630" s="137"/>
      <c r="P1630" s="138"/>
      <c r="Q1630" s="138"/>
      <c r="R1630" s="138"/>
      <c r="S1630" s="138"/>
      <c r="T1630" s="141"/>
      <c r="U1630" s="141"/>
      <c r="V1630" s="139"/>
      <c r="W1630" s="139"/>
      <c r="X1630" s="139"/>
      <c r="Y1630" s="139"/>
      <c r="Z1630" s="139"/>
      <c r="AA1630" s="139"/>
      <c r="AB1630" s="139"/>
      <c r="AC1630" s="139"/>
      <c r="AD1630" s="139"/>
      <c r="AE1630" s="139"/>
      <c r="AF1630" s="139"/>
      <c r="AG1630" s="139"/>
      <c r="AH1630" s="139"/>
      <c r="AI1630" s="77"/>
      <c r="AJ1630" s="78"/>
    </row>
    <row r="1631" spans="2:36" ht="13">
      <c r="B1631" s="79"/>
      <c r="C1631" s="79"/>
      <c r="D1631" s="136"/>
      <c r="E1631" s="80"/>
      <c r="F1631" s="81"/>
      <c r="G1631" s="81"/>
      <c r="H1631" s="81"/>
      <c r="I1631" s="81"/>
      <c r="J1631" s="81"/>
      <c r="K1631" s="81"/>
      <c r="L1631" s="81"/>
      <c r="M1631" s="81"/>
      <c r="N1631" s="81"/>
      <c r="O1631" s="137"/>
      <c r="P1631" s="138"/>
      <c r="Q1631" s="138"/>
      <c r="R1631" s="138"/>
      <c r="S1631" s="138"/>
      <c r="T1631" s="141"/>
      <c r="U1631" s="141"/>
      <c r="V1631" s="139"/>
      <c r="W1631" s="139"/>
      <c r="X1631" s="139"/>
      <c r="Y1631" s="139"/>
      <c r="Z1631" s="139"/>
      <c r="AA1631" s="139"/>
      <c r="AB1631" s="139"/>
      <c r="AC1631" s="139"/>
      <c r="AD1631" s="139"/>
      <c r="AE1631" s="139"/>
      <c r="AF1631" s="139"/>
      <c r="AG1631" s="139"/>
      <c r="AH1631" s="139"/>
      <c r="AI1631" s="77"/>
      <c r="AJ1631" s="78"/>
    </row>
    <row r="1632" spans="2:36" ht="13">
      <c r="B1632" s="79"/>
      <c r="C1632" s="79"/>
      <c r="D1632" s="136"/>
      <c r="E1632" s="80"/>
      <c r="F1632" s="81"/>
      <c r="G1632" s="81"/>
      <c r="H1632" s="81"/>
      <c r="I1632" s="81"/>
      <c r="J1632" s="81"/>
      <c r="K1632" s="81"/>
      <c r="L1632" s="81"/>
      <c r="M1632" s="81"/>
      <c r="N1632" s="81"/>
      <c r="O1632" s="137"/>
      <c r="P1632" s="138"/>
      <c r="Q1632" s="138"/>
      <c r="R1632" s="138"/>
      <c r="S1632" s="138"/>
      <c r="T1632" s="141"/>
      <c r="U1632" s="141"/>
      <c r="V1632" s="139"/>
      <c r="W1632" s="139"/>
      <c r="X1632" s="139"/>
      <c r="Y1632" s="139"/>
      <c r="Z1632" s="139"/>
      <c r="AA1632" s="139"/>
      <c r="AB1632" s="139"/>
      <c r="AC1632" s="139"/>
      <c r="AD1632" s="139"/>
      <c r="AE1632" s="139"/>
      <c r="AF1632" s="139"/>
      <c r="AG1632" s="139"/>
      <c r="AH1632" s="139"/>
      <c r="AI1632" s="77"/>
      <c r="AJ1632" s="78"/>
    </row>
    <row r="1633" spans="2:36" ht="13">
      <c r="B1633" s="79"/>
      <c r="C1633" s="79"/>
      <c r="D1633" s="136"/>
      <c r="E1633" s="80"/>
      <c r="F1633" s="81"/>
      <c r="G1633" s="81"/>
      <c r="H1633" s="81"/>
      <c r="I1633" s="81"/>
      <c r="J1633" s="81"/>
      <c r="K1633" s="81"/>
      <c r="L1633" s="81"/>
      <c r="M1633" s="81"/>
      <c r="N1633" s="81"/>
      <c r="O1633" s="137"/>
      <c r="P1633" s="138"/>
      <c r="Q1633" s="138"/>
      <c r="R1633" s="138"/>
      <c r="S1633" s="138"/>
      <c r="T1633" s="141"/>
      <c r="U1633" s="141"/>
      <c r="V1633" s="139"/>
      <c r="W1633" s="139"/>
      <c r="X1633" s="139"/>
      <c r="Y1633" s="139"/>
      <c r="Z1633" s="139"/>
      <c r="AA1633" s="139"/>
      <c r="AB1633" s="139"/>
      <c r="AC1633" s="139"/>
      <c r="AD1633" s="139"/>
      <c r="AE1633" s="139"/>
      <c r="AF1633" s="139"/>
      <c r="AG1633" s="139"/>
      <c r="AH1633" s="139"/>
      <c r="AI1633" s="77"/>
      <c r="AJ1633" s="78"/>
    </row>
    <row r="1634" spans="2:36" ht="13">
      <c r="B1634" s="79"/>
      <c r="C1634" s="79"/>
      <c r="D1634" s="136"/>
      <c r="E1634" s="80"/>
      <c r="F1634" s="81"/>
      <c r="G1634" s="81"/>
      <c r="H1634" s="81"/>
      <c r="I1634" s="81"/>
      <c r="J1634" s="81"/>
      <c r="K1634" s="81"/>
      <c r="L1634" s="81"/>
      <c r="M1634" s="81"/>
      <c r="N1634" s="81"/>
      <c r="O1634" s="137"/>
      <c r="P1634" s="138"/>
      <c r="Q1634" s="138"/>
      <c r="R1634" s="138"/>
      <c r="S1634" s="138"/>
      <c r="T1634" s="141"/>
      <c r="U1634" s="141"/>
      <c r="V1634" s="139"/>
      <c r="W1634" s="139"/>
      <c r="X1634" s="139"/>
      <c r="Y1634" s="139"/>
      <c r="Z1634" s="139"/>
      <c r="AA1634" s="139"/>
      <c r="AB1634" s="139"/>
      <c r="AC1634" s="139"/>
      <c r="AD1634" s="139"/>
      <c r="AE1634" s="139"/>
      <c r="AF1634" s="139"/>
      <c r="AG1634" s="139"/>
      <c r="AH1634" s="139"/>
      <c r="AI1634" s="77"/>
      <c r="AJ1634" s="78"/>
    </row>
    <row r="1635" spans="2:36" ht="13">
      <c r="B1635" s="79"/>
      <c r="C1635" s="79"/>
      <c r="D1635" s="136"/>
      <c r="E1635" s="80"/>
      <c r="F1635" s="81"/>
      <c r="G1635" s="81"/>
      <c r="H1635" s="81"/>
      <c r="I1635" s="81"/>
      <c r="J1635" s="81"/>
      <c r="K1635" s="81"/>
      <c r="L1635" s="81"/>
      <c r="M1635" s="81"/>
      <c r="N1635" s="81"/>
      <c r="O1635" s="137"/>
      <c r="P1635" s="138"/>
      <c r="Q1635" s="138"/>
      <c r="R1635" s="138"/>
      <c r="S1635" s="138"/>
      <c r="T1635" s="141"/>
      <c r="U1635" s="141"/>
      <c r="V1635" s="139"/>
      <c r="W1635" s="139"/>
      <c r="X1635" s="139"/>
      <c r="Y1635" s="139"/>
      <c r="Z1635" s="139"/>
      <c r="AA1635" s="139"/>
      <c r="AB1635" s="139"/>
      <c r="AC1635" s="139"/>
      <c r="AD1635" s="139"/>
      <c r="AE1635" s="139"/>
      <c r="AF1635" s="139"/>
      <c r="AG1635" s="139"/>
      <c r="AH1635" s="139"/>
      <c r="AI1635" s="77"/>
      <c r="AJ1635" s="78"/>
    </row>
    <row r="1636" spans="2:36" ht="13">
      <c r="B1636" s="79"/>
      <c r="C1636" s="79"/>
      <c r="D1636" s="136"/>
      <c r="E1636" s="80"/>
      <c r="F1636" s="81"/>
      <c r="G1636" s="81"/>
      <c r="H1636" s="81"/>
      <c r="I1636" s="81"/>
      <c r="J1636" s="81"/>
      <c r="K1636" s="81"/>
      <c r="L1636" s="81"/>
      <c r="M1636" s="81"/>
      <c r="N1636" s="81"/>
      <c r="O1636" s="137"/>
      <c r="P1636" s="138"/>
      <c r="Q1636" s="138"/>
      <c r="R1636" s="138"/>
      <c r="S1636" s="138"/>
      <c r="T1636" s="141"/>
      <c r="U1636" s="141"/>
      <c r="V1636" s="139"/>
      <c r="W1636" s="139"/>
      <c r="X1636" s="139"/>
      <c r="Y1636" s="139"/>
      <c r="Z1636" s="139"/>
      <c r="AA1636" s="139"/>
      <c r="AB1636" s="139"/>
      <c r="AC1636" s="139"/>
      <c r="AD1636" s="139"/>
      <c r="AE1636" s="139"/>
      <c r="AF1636" s="139"/>
      <c r="AG1636" s="139"/>
      <c r="AH1636" s="139"/>
      <c r="AI1636" s="77"/>
      <c r="AJ1636" s="78"/>
    </row>
    <row r="1637" spans="2:36" ht="13">
      <c r="B1637" s="79"/>
      <c r="C1637" s="79"/>
      <c r="D1637" s="136"/>
      <c r="E1637" s="80"/>
      <c r="F1637" s="81"/>
      <c r="G1637" s="81"/>
      <c r="H1637" s="81"/>
      <c r="I1637" s="81"/>
      <c r="J1637" s="81"/>
      <c r="K1637" s="81"/>
      <c r="L1637" s="81"/>
      <c r="M1637" s="81"/>
      <c r="N1637" s="81"/>
      <c r="O1637" s="137"/>
      <c r="P1637" s="138"/>
      <c r="Q1637" s="138"/>
      <c r="R1637" s="138"/>
      <c r="S1637" s="138"/>
      <c r="T1637" s="141"/>
      <c r="U1637" s="141"/>
      <c r="V1637" s="139"/>
      <c r="W1637" s="139"/>
      <c r="X1637" s="139"/>
      <c r="Y1637" s="139"/>
      <c r="Z1637" s="139"/>
      <c r="AA1637" s="139"/>
      <c r="AB1637" s="139"/>
      <c r="AC1637" s="139"/>
      <c r="AD1637" s="139"/>
      <c r="AE1637" s="139"/>
      <c r="AF1637" s="139"/>
      <c r="AG1637" s="139"/>
      <c r="AH1637" s="139"/>
      <c r="AI1637" s="77"/>
      <c r="AJ1637" s="78"/>
    </row>
    <row r="1638" spans="2:36" ht="13">
      <c r="B1638" s="79"/>
      <c r="C1638" s="79"/>
      <c r="D1638" s="136"/>
      <c r="E1638" s="80"/>
      <c r="F1638" s="81"/>
      <c r="G1638" s="81"/>
      <c r="H1638" s="81"/>
      <c r="I1638" s="81"/>
      <c r="J1638" s="81"/>
      <c r="K1638" s="81"/>
      <c r="L1638" s="81"/>
      <c r="M1638" s="81"/>
      <c r="N1638" s="81"/>
      <c r="O1638" s="137"/>
      <c r="P1638" s="138"/>
      <c r="Q1638" s="138"/>
      <c r="R1638" s="138"/>
      <c r="S1638" s="138"/>
      <c r="T1638" s="141"/>
      <c r="U1638" s="141"/>
      <c r="V1638" s="139"/>
      <c r="W1638" s="139"/>
      <c r="X1638" s="139"/>
      <c r="Y1638" s="139"/>
      <c r="Z1638" s="139"/>
      <c r="AA1638" s="139"/>
      <c r="AB1638" s="139"/>
      <c r="AC1638" s="139"/>
      <c r="AD1638" s="139"/>
      <c r="AE1638" s="139"/>
      <c r="AF1638" s="139"/>
      <c r="AG1638" s="139"/>
      <c r="AH1638" s="139"/>
      <c r="AI1638" s="77"/>
      <c r="AJ1638" s="78"/>
    </row>
    <row r="1639" spans="2:36" ht="13">
      <c r="B1639" s="79"/>
      <c r="C1639" s="79"/>
      <c r="D1639" s="136"/>
      <c r="E1639" s="80"/>
      <c r="F1639" s="81"/>
      <c r="G1639" s="81"/>
      <c r="H1639" s="81"/>
      <c r="I1639" s="81"/>
      <c r="J1639" s="81"/>
      <c r="K1639" s="81"/>
      <c r="L1639" s="81"/>
      <c r="M1639" s="81"/>
      <c r="N1639" s="81"/>
      <c r="O1639" s="137"/>
      <c r="P1639" s="138"/>
      <c r="Q1639" s="138"/>
      <c r="R1639" s="138"/>
      <c r="S1639" s="138"/>
      <c r="T1639" s="141"/>
      <c r="U1639" s="141"/>
      <c r="V1639" s="139"/>
      <c r="W1639" s="139"/>
      <c r="X1639" s="139"/>
      <c r="Y1639" s="139"/>
      <c r="Z1639" s="139"/>
      <c r="AA1639" s="139"/>
      <c r="AB1639" s="139"/>
      <c r="AC1639" s="139"/>
      <c r="AD1639" s="139"/>
      <c r="AE1639" s="139"/>
      <c r="AF1639" s="139"/>
      <c r="AG1639" s="139"/>
      <c r="AH1639" s="139"/>
      <c r="AI1639" s="77"/>
      <c r="AJ1639" s="78"/>
    </row>
    <row r="1640" spans="2:36" ht="13">
      <c r="B1640" s="79"/>
      <c r="C1640" s="79"/>
      <c r="D1640" s="136"/>
      <c r="E1640" s="80"/>
      <c r="F1640" s="81"/>
      <c r="G1640" s="81"/>
      <c r="H1640" s="81"/>
      <c r="I1640" s="81"/>
      <c r="J1640" s="81"/>
      <c r="K1640" s="81"/>
      <c r="L1640" s="81"/>
      <c r="M1640" s="81"/>
      <c r="N1640" s="81"/>
      <c r="O1640" s="137"/>
      <c r="P1640" s="138"/>
      <c r="Q1640" s="138"/>
      <c r="R1640" s="138"/>
      <c r="S1640" s="138"/>
      <c r="T1640" s="141"/>
      <c r="U1640" s="141"/>
      <c r="V1640" s="139"/>
      <c r="W1640" s="139"/>
      <c r="X1640" s="139"/>
      <c r="Y1640" s="139"/>
      <c r="Z1640" s="139"/>
      <c r="AA1640" s="139"/>
      <c r="AB1640" s="139"/>
      <c r="AC1640" s="139"/>
      <c r="AD1640" s="139"/>
      <c r="AE1640" s="139"/>
      <c r="AF1640" s="139"/>
      <c r="AG1640" s="139"/>
      <c r="AH1640" s="139"/>
      <c r="AI1640" s="77"/>
      <c r="AJ1640" s="78"/>
    </row>
    <row r="1641" spans="2:36" ht="13">
      <c r="B1641" s="79"/>
      <c r="C1641" s="79"/>
      <c r="D1641" s="136"/>
      <c r="E1641" s="80"/>
      <c r="F1641" s="81"/>
      <c r="G1641" s="81"/>
      <c r="H1641" s="81"/>
      <c r="I1641" s="81"/>
      <c r="J1641" s="81"/>
      <c r="K1641" s="81"/>
      <c r="L1641" s="81"/>
      <c r="M1641" s="81"/>
      <c r="N1641" s="81"/>
      <c r="O1641" s="137"/>
      <c r="P1641" s="138"/>
      <c r="Q1641" s="138"/>
      <c r="R1641" s="138"/>
      <c r="S1641" s="138"/>
      <c r="T1641" s="141"/>
      <c r="U1641" s="141"/>
      <c r="V1641" s="139"/>
      <c r="W1641" s="139"/>
      <c r="X1641" s="139"/>
      <c r="Y1641" s="139"/>
      <c r="Z1641" s="139"/>
      <c r="AA1641" s="139"/>
      <c r="AB1641" s="139"/>
      <c r="AC1641" s="139"/>
      <c r="AD1641" s="139"/>
      <c r="AE1641" s="139"/>
      <c r="AF1641" s="139"/>
      <c r="AG1641" s="139"/>
      <c r="AH1641" s="139"/>
      <c r="AI1641" s="77"/>
      <c r="AJ1641" s="78"/>
    </row>
    <row r="1642" spans="2:36" ht="13">
      <c r="B1642" s="79"/>
      <c r="C1642" s="79"/>
      <c r="D1642" s="136"/>
      <c r="E1642" s="80"/>
      <c r="F1642" s="81"/>
      <c r="G1642" s="81"/>
      <c r="H1642" s="81"/>
      <c r="I1642" s="81"/>
      <c r="J1642" s="81"/>
      <c r="K1642" s="81"/>
      <c r="L1642" s="81"/>
      <c r="M1642" s="81"/>
      <c r="N1642" s="81"/>
      <c r="O1642" s="137"/>
      <c r="P1642" s="138"/>
      <c r="Q1642" s="138"/>
      <c r="R1642" s="138"/>
      <c r="S1642" s="138"/>
      <c r="T1642" s="141"/>
      <c r="U1642" s="141"/>
      <c r="V1642" s="139"/>
      <c r="W1642" s="139"/>
      <c r="X1642" s="139"/>
      <c r="Y1642" s="139"/>
      <c r="Z1642" s="139"/>
      <c r="AA1642" s="139"/>
      <c r="AB1642" s="139"/>
      <c r="AC1642" s="139"/>
      <c r="AD1642" s="139"/>
      <c r="AE1642" s="139"/>
      <c r="AF1642" s="139"/>
      <c r="AG1642" s="139"/>
      <c r="AH1642" s="139"/>
      <c r="AI1642" s="77"/>
      <c r="AJ1642" s="78"/>
    </row>
    <row r="1643" spans="2:36" ht="13">
      <c r="B1643" s="79"/>
      <c r="C1643" s="79"/>
      <c r="D1643" s="136"/>
      <c r="E1643" s="80"/>
      <c r="F1643" s="81"/>
      <c r="G1643" s="81"/>
      <c r="H1643" s="81"/>
      <c r="I1643" s="81"/>
      <c r="J1643" s="81"/>
      <c r="K1643" s="81"/>
      <c r="L1643" s="81"/>
      <c r="M1643" s="81"/>
      <c r="N1643" s="81"/>
      <c r="O1643" s="137"/>
      <c r="P1643" s="138"/>
      <c r="Q1643" s="138"/>
      <c r="R1643" s="138"/>
      <c r="S1643" s="138"/>
      <c r="T1643" s="141"/>
      <c r="U1643" s="141"/>
      <c r="V1643" s="139"/>
      <c r="W1643" s="139"/>
      <c r="X1643" s="139"/>
      <c r="Y1643" s="139"/>
      <c r="Z1643" s="139"/>
      <c r="AA1643" s="139"/>
      <c r="AB1643" s="139"/>
      <c r="AC1643" s="139"/>
      <c r="AD1643" s="139"/>
      <c r="AE1643" s="139"/>
      <c r="AF1643" s="139"/>
      <c r="AG1643" s="139"/>
      <c r="AH1643" s="139"/>
      <c r="AI1643" s="77"/>
      <c r="AJ1643" s="78"/>
    </row>
    <row r="1644" spans="2:36" ht="13">
      <c r="B1644" s="79"/>
      <c r="C1644" s="79"/>
      <c r="D1644" s="136"/>
      <c r="E1644" s="80"/>
      <c r="F1644" s="81"/>
      <c r="G1644" s="81"/>
      <c r="H1644" s="81"/>
      <c r="I1644" s="81"/>
      <c r="J1644" s="81"/>
      <c r="K1644" s="81"/>
      <c r="L1644" s="81"/>
      <c r="M1644" s="81"/>
      <c r="N1644" s="81"/>
      <c r="O1644" s="137"/>
      <c r="P1644" s="138"/>
      <c r="Q1644" s="138"/>
      <c r="R1644" s="138"/>
      <c r="S1644" s="138"/>
      <c r="T1644" s="141"/>
      <c r="U1644" s="141"/>
      <c r="V1644" s="139"/>
      <c r="W1644" s="139"/>
      <c r="X1644" s="139"/>
      <c r="Y1644" s="139"/>
      <c r="Z1644" s="139"/>
      <c r="AA1644" s="139"/>
      <c r="AB1644" s="139"/>
      <c r="AC1644" s="139"/>
      <c r="AD1644" s="139"/>
      <c r="AE1644" s="139"/>
      <c r="AF1644" s="139"/>
      <c r="AG1644" s="139"/>
      <c r="AH1644" s="139"/>
      <c r="AI1644" s="77"/>
      <c r="AJ1644" s="78"/>
    </row>
    <row r="1645" spans="2:36" ht="13">
      <c r="B1645" s="79"/>
      <c r="C1645" s="79"/>
      <c r="D1645" s="136"/>
      <c r="E1645" s="80"/>
      <c r="F1645" s="81"/>
      <c r="G1645" s="81"/>
      <c r="H1645" s="81"/>
      <c r="I1645" s="81"/>
      <c r="J1645" s="81"/>
      <c r="K1645" s="81"/>
      <c r="L1645" s="81"/>
      <c r="M1645" s="81"/>
      <c r="N1645" s="81"/>
      <c r="O1645" s="137"/>
      <c r="P1645" s="138"/>
      <c r="Q1645" s="138"/>
      <c r="R1645" s="138"/>
      <c r="S1645" s="138"/>
      <c r="T1645" s="141"/>
      <c r="U1645" s="141"/>
      <c r="V1645" s="139"/>
      <c r="W1645" s="139"/>
      <c r="X1645" s="139"/>
      <c r="Y1645" s="139"/>
      <c r="Z1645" s="139"/>
      <c r="AA1645" s="139"/>
      <c r="AB1645" s="139"/>
      <c r="AC1645" s="139"/>
      <c r="AD1645" s="139"/>
      <c r="AE1645" s="139"/>
      <c r="AF1645" s="139"/>
      <c r="AG1645" s="139"/>
      <c r="AH1645" s="139"/>
      <c r="AI1645" s="77"/>
      <c r="AJ1645" s="78"/>
    </row>
    <row r="1646" spans="2:36" ht="13">
      <c r="B1646" s="79"/>
      <c r="C1646" s="79"/>
      <c r="D1646" s="136"/>
      <c r="E1646" s="80"/>
      <c r="F1646" s="81"/>
      <c r="G1646" s="81"/>
      <c r="H1646" s="81"/>
      <c r="I1646" s="81"/>
      <c r="J1646" s="81"/>
      <c r="K1646" s="81"/>
      <c r="L1646" s="81"/>
      <c r="M1646" s="81"/>
      <c r="N1646" s="81"/>
      <c r="O1646" s="137"/>
      <c r="P1646" s="138"/>
      <c r="Q1646" s="138"/>
      <c r="R1646" s="138"/>
      <c r="S1646" s="138"/>
      <c r="T1646" s="141"/>
      <c r="U1646" s="141"/>
      <c r="V1646" s="139"/>
      <c r="W1646" s="139"/>
      <c r="X1646" s="139"/>
      <c r="Y1646" s="139"/>
      <c r="Z1646" s="139"/>
      <c r="AA1646" s="139"/>
      <c r="AB1646" s="139"/>
      <c r="AC1646" s="139"/>
      <c r="AD1646" s="139"/>
      <c r="AE1646" s="139"/>
      <c r="AF1646" s="139"/>
      <c r="AG1646" s="139"/>
      <c r="AH1646" s="139"/>
      <c r="AI1646" s="77"/>
      <c r="AJ1646" s="78"/>
    </row>
    <row r="1647" spans="2:36" ht="13">
      <c r="B1647" s="79"/>
      <c r="C1647" s="79"/>
      <c r="D1647" s="136"/>
      <c r="E1647" s="80"/>
      <c r="F1647" s="81"/>
      <c r="G1647" s="81"/>
      <c r="H1647" s="81"/>
      <c r="I1647" s="81"/>
      <c r="J1647" s="81"/>
      <c r="K1647" s="81"/>
      <c r="L1647" s="81"/>
      <c r="M1647" s="81"/>
      <c r="N1647" s="81"/>
      <c r="O1647" s="137"/>
      <c r="P1647" s="138"/>
      <c r="Q1647" s="138"/>
      <c r="R1647" s="138"/>
      <c r="S1647" s="138"/>
      <c r="T1647" s="141"/>
      <c r="U1647" s="141"/>
      <c r="V1647" s="139"/>
      <c r="W1647" s="139"/>
      <c r="X1647" s="139"/>
      <c r="Y1647" s="139"/>
      <c r="Z1647" s="139"/>
      <c r="AA1647" s="139"/>
      <c r="AB1647" s="139"/>
      <c r="AC1647" s="139"/>
      <c r="AD1647" s="139"/>
      <c r="AE1647" s="139"/>
      <c r="AF1647" s="139"/>
      <c r="AG1647" s="139"/>
      <c r="AH1647" s="139"/>
      <c r="AI1647" s="77"/>
      <c r="AJ1647" s="78"/>
    </row>
    <row r="1648" spans="2:36" ht="13">
      <c r="B1648" s="79"/>
      <c r="C1648" s="79"/>
      <c r="D1648" s="136"/>
      <c r="E1648" s="80"/>
      <c r="F1648" s="81"/>
      <c r="G1648" s="81"/>
      <c r="H1648" s="81"/>
      <c r="I1648" s="81"/>
      <c r="J1648" s="81"/>
      <c r="K1648" s="81"/>
      <c r="L1648" s="81"/>
      <c r="M1648" s="81"/>
      <c r="N1648" s="81"/>
      <c r="O1648" s="137"/>
      <c r="P1648" s="138"/>
      <c r="Q1648" s="138"/>
      <c r="R1648" s="138"/>
      <c r="S1648" s="138"/>
      <c r="T1648" s="141"/>
      <c r="U1648" s="141"/>
      <c r="V1648" s="139"/>
      <c r="W1648" s="139"/>
      <c r="X1648" s="139"/>
      <c r="Y1648" s="139"/>
      <c r="Z1648" s="139"/>
      <c r="AA1648" s="139"/>
      <c r="AB1648" s="139"/>
      <c r="AC1648" s="139"/>
      <c r="AD1648" s="139"/>
      <c r="AE1648" s="139"/>
      <c r="AF1648" s="139"/>
      <c r="AG1648" s="139"/>
      <c r="AH1648" s="139"/>
      <c r="AI1648" s="77"/>
      <c r="AJ1648" s="78"/>
    </row>
    <row r="1649" spans="2:36" ht="13">
      <c r="B1649" s="79"/>
      <c r="C1649" s="79"/>
      <c r="D1649" s="136"/>
      <c r="E1649" s="80"/>
      <c r="F1649" s="81"/>
      <c r="G1649" s="81"/>
      <c r="H1649" s="81"/>
      <c r="I1649" s="81"/>
      <c r="J1649" s="81"/>
      <c r="K1649" s="81"/>
      <c r="L1649" s="81"/>
      <c r="M1649" s="81"/>
      <c r="N1649" s="81"/>
      <c r="O1649" s="137"/>
      <c r="P1649" s="138"/>
      <c r="Q1649" s="138"/>
      <c r="R1649" s="138"/>
      <c r="S1649" s="138"/>
      <c r="T1649" s="141"/>
      <c r="U1649" s="141"/>
      <c r="V1649" s="139"/>
      <c r="W1649" s="139"/>
      <c r="X1649" s="139"/>
      <c r="Y1649" s="139"/>
      <c r="Z1649" s="139"/>
      <c r="AA1649" s="139"/>
      <c r="AB1649" s="139"/>
      <c r="AC1649" s="139"/>
      <c r="AD1649" s="139"/>
      <c r="AE1649" s="139"/>
      <c r="AF1649" s="139"/>
      <c r="AG1649" s="139"/>
      <c r="AH1649" s="139"/>
      <c r="AI1649" s="77"/>
      <c r="AJ1649" s="78"/>
    </row>
    <row r="1650" spans="2:36" ht="13">
      <c r="B1650" s="79"/>
      <c r="C1650" s="79"/>
      <c r="D1650" s="136"/>
      <c r="E1650" s="80"/>
      <c r="F1650" s="81"/>
      <c r="G1650" s="81"/>
      <c r="H1650" s="81"/>
      <c r="I1650" s="81"/>
      <c r="J1650" s="81"/>
      <c r="K1650" s="81"/>
      <c r="L1650" s="81"/>
      <c r="M1650" s="81"/>
      <c r="N1650" s="81"/>
      <c r="O1650" s="137"/>
      <c r="P1650" s="138"/>
      <c r="Q1650" s="138"/>
      <c r="R1650" s="138"/>
      <c r="S1650" s="138"/>
      <c r="T1650" s="141"/>
      <c r="U1650" s="141"/>
      <c r="V1650" s="139"/>
      <c r="W1650" s="139"/>
      <c r="X1650" s="139"/>
      <c r="Y1650" s="139"/>
      <c r="Z1650" s="139"/>
      <c r="AA1650" s="139"/>
      <c r="AB1650" s="139"/>
      <c r="AC1650" s="139"/>
      <c r="AD1650" s="139"/>
      <c r="AE1650" s="139"/>
      <c r="AF1650" s="139"/>
      <c r="AG1650" s="139"/>
      <c r="AH1650" s="139"/>
      <c r="AI1650" s="77"/>
      <c r="AJ1650" s="78"/>
    </row>
    <row r="1651" spans="2:36" ht="13">
      <c r="B1651" s="79"/>
      <c r="C1651" s="79"/>
      <c r="D1651" s="136"/>
      <c r="E1651" s="80"/>
      <c r="F1651" s="81"/>
      <c r="G1651" s="81"/>
      <c r="H1651" s="81"/>
      <c r="I1651" s="81"/>
      <c r="J1651" s="81"/>
      <c r="K1651" s="81"/>
      <c r="L1651" s="81"/>
      <c r="M1651" s="81"/>
      <c r="N1651" s="81"/>
      <c r="O1651" s="137"/>
      <c r="P1651" s="138"/>
      <c r="Q1651" s="138"/>
      <c r="R1651" s="138"/>
      <c r="S1651" s="138"/>
      <c r="T1651" s="141"/>
      <c r="U1651" s="141"/>
      <c r="V1651" s="139"/>
      <c r="W1651" s="139"/>
      <c r="X1651" s="139"/>
      <c r="Y1651" s="139"/>
      <c r="Z1651" s="139"/>
      <c r="AA1651" s="139"/>
      <c r="AB1651" s="139"/>
      <c r="AC1651" s="139"/>
      <c r="AD1651" s="139"/>
      <c r="AE1651" s="139"/>
      <c r="AF1651" s="139"/>
      <c r="AG1651" s="139"/>
      <c r="AH1651" s="139"/>
      <c r="AI1651" s="77"/>
      <c r="AJ1651" s="78"/>
    </row>
    <row r="1652" spans="2:36" ht="13">
      <c r="B1652" s="79"/>
      <c r="C1652" s="79"/>
      <c r="D1652" s="136"/>
      <c r="E1652" s="80"/>
      <c r="F1652" s="81"/>
      <c r="G1652" s="81"/>
      <c r="H1652" s="81"/>
      <c r="I1652" s="81"/>
      <c r="J1652" s="81"/>
      <c r="K1652" s="81"/>
      <c r="L1652" s="81"/>
      <c r="M1652" s="81"/>
      <c r="N1652" s="81"/>
      <c r="O1652" s="137"/>
      <c r="P1652" s="138"/>
      <c r="Q1652" s="138"/>
      <c r="R1652" s="138"/>
      <c r="S1652" s="138"/>
      <c r="T1652" s="141"/>
      <c r="U1652" s="141"/>
      <c r="V1652" s="139"/>
      <c r="W1652" s="139"/>
      <c r="X1652" s="139"/>
      <c r="Y1652" s="139"/>
      <c r="Z1652" s="139"/>
      <c r="AA1652" s="139"/>
      <c r="AB1652" s="139"/>
      <c r="AC1652" s="139"/>
      <c r="AD1652" s="139"/>
      <c r="AE1652" s="139"/>
      <c r="AF1652" s="139"/>
      <c r="AG1652" s="139"/>
      <c r="AH1652" s="139"/>
      <c r="AI1652" s="77"/>
      <c r="AJ1652" s="78"/>
    </row>
    <row r="1653" spans="2:36" ht="13">
      <c r="B1653" s="79"/>
      <c r="C1653" s="79"/>
      <c r="D1653" s="136"/>
      <c r="E1653" s="80"/>
      <c r="F1653" s="81"/>
      <c r="G1653" s="81"/>
      <c r="H1653" s="81"/>
      <c r="I1653" s="81"/>
      <c r="J1653" s="81"/>
      <c r="K1653" s="81"/>
      <c r="L1653" s="81"/>
      <c r="M1653" s="81"/>
      <c r="N1653" s="81"/>
      <c r="O1653" s="137"/>
      <c r="P1653" s="138"/>
      <c r="Q1653" s="138"/>
      <c r="R1653" s="138"/>
      <c r="S1653" s="138"/>
      <c r="T1653" s="141"/>
      <c r="U1653" s="141"/>
      <c r="V1653" s="139"/>
      <c r="W1653" s="139"/>
      <c r="X1653" s="139"/>
      <c r="Y1653" s="139"/>
      <c r="Z1653" s="139"/>
      <c r="AA1653" s="139"/>
      <c r="AB1653" s="139"/>
      <c r="AC1653" s="139"/>
      <c r="AD1653" s="139"/>
      <c r="AE1653" s="139"/>
      <c r="AF1653" s="139"/>
      <c r="AG1653" s="139"/>
      <c r="AH1653" s="139"/>
      <c r="AI1653" s="77"/>
      <c r="AJ1653" s="78"/>
    </row>
    <row r="1654" spans="2:36" ht="13">
      <c r="B1654" s="79"/>
      <c r="C1654" s="79"/>
      <c r="D1654" s="136"/>
      <c r="E1654" s="80"/>
      <c r="F1654" s="81"/>
      <c r="G1654" s="81"/>
      <c r="H1654" s="81"/>
      <c r="I1654" s="81"/>
      <c r="J1654" s="81"/>
      <c r="K1654" s="81"/>
      <c r="L1654" s="81"/>
      <c r="M1654" s="81"/>
      <c r="N1654" s="81"/>
      <c r="O1654" s="137"/>
      <c r="P1654" s="138"/>
      <c r="Q1654" s="138"/>
      <c r="R1654" s="138"/>
      <c r="S1654" s="138"/>
      <c r="T1654" s="141"/>
      <c r="U1654" s="141"/>
      <c r="V1654" s="139"/>
      <c r="W1654" s="139"/>
      <c r="X1654" s="139"/>
      <c r="Y1654" s="139"/>
      <c r="Z1654" s="139"/>
      <c r="AA1654" s="139"/>
      <c r="AB1654" s="139"/>
      <c r="AC1654" s="139"/>
      <c r="AD1654" s="139"/>
      <c r="AE1654" s="139"/>
      <c r="AF1654" s="139"/>
      <c r="AG1654" s="139"/>
      <c r="AH1654" s="139"/>
      <c r="AI1654" s="77"/>
      <c r="AJ1654" s="78"/>
    </row>
    <row r="1655" spans="2:36" ht="13">
      <c r="B1655" s="79"/>
      <c r="C1655" s="79"/>
      <c r="D1655" s="136"/>
      <c r="E1655" s="80"/>
      <c r="F1655" s="81"/>
      <c r="G1655" s="81"/>
      <c r="H1655" s="81"/>
      <c r="I1655" s="81"/>
      <c r="J1655" s="81"/>
      <c r="K1655" s="81"/>
      <c r="L1655" s="81"/>
      <c r="M1655" s="81"/>
      <c r="N1655" s="81"/>
      <c r="O1655" s="137"/>
      <c r="P1655" s="138"/>
      <c r="Q1655" s="138"/>
      <c r="R1655" s="138"/>
      <c r="S1655" s="138"/>
      <c r="T1655" s="141"/>
      <c r="U1655" s="141"/>
      <c r="V1655" s="139"/>
      <c r="W1655" s="139"/>
      <c r="X1655" s="139"/>
      <c r="Y1655" s="139"/>
      <c r="Z1655" s="139"/>
      <c r="AA1655" s="139"/>
      <c r="AB1655" s="139"/>
      <c r="AC1655" s="139"/>
      <c r="AD1655" s="139"/>
      <c r="AE1655" s="139"/>
      <c r="AF1655" s="139"/>
      <c r="AG1655" s="139"/>
      <c r="AH1655" s="139"/>
      <c r="AI1655" s="77"/>
      <c r="AJ1655" s="78"/>
    </row>
    <row r="1656" spans="2:36" ht="13">
      <c r="B1656" s="79"/>
      <c r="C1656" s="79"/>
      <c r="D1656" s="136"/>
      <c r="E1656" s="80"/>
      <c r="F1656" s="81"/>
      <c r="G1656" s="81"/>
      <c r="H1656" s="81"/>
      <c r="I1656" s="81"/>
      <c r="J1656" s="81"/>
      <c r="K1656" s="81"/>
      <c r="L1656" s="81"/>
      <c r="M1656" s="81"/>
      <c r="N1656" s="81"/>
      <c r="O1656" s="137"/>
      <c r="P1656" s="138"/>
      <c r="Q1656" s="138"/>
      <c r="R1656" s="138"/>
      <c r="S1656" s="138"/>
      <c r="T1656" s="141"/>
      <c r="U1656" s="141"/>
      <c r="V1656" s="139"/>
      <c r="W1656" s="139"/>
      <c r="X1656" s="139"/>
      <c r="Y1656" s="139"/>
      <c r="Z1656" s="139"/>
      <c r="AA1656" s="139"/>
      <c r="AB1656" s="139"/>
      <c r="AC1656" s="139"/>
      <c r="AD1656" s="139"/>
      <c r="AE1656" s="139"/>
      <c r="AF1656" s="139"/>
      <c r="AG1656" s="139"/>
      <c r="AH1656" s="139"/>
      <c r="AI1656" s="77"/>
      <c r="AJ1656" s="78"/>
    </row>
    <row r="1657" spans="2:36" ht="13">
      <c r="B1657" s="79"/>
      <c r="C1657" s="79"/>
      <c r="D1657" s="136"/>
      <c r="E1657" s="80"/>
      <c r="F1657" s="81"/>
      <c r="G1657" s="81"/>
      <c r="H1657" s="81"/>
      <c r="I1657" s="81"/>
      <c r="J1657" s="81"/>
      <c r="K1657" s="81"/>
      <c r="L1657" s="81"/>
      <c r="M1657" s="81"/>
      <c r="N1657" s="81"/>
      <c r="O1657" s="137"/>
      <c r="P1657" s="138"/>
      <c r="Q1657" s="138"/>
      <c r="R1657" s="138"/>
      <c r="S1657" s="138"/>
      <c r="T1657" s="141"/>
      <c r="U1657" s="141"/>
      <c r="V1657" s="139"/>
      <c r="W1657" s="139"/>
      <c r="X1657" s="139"/>
      <c r="Y1657" s="139"/>
      <c r="Z1657" s="139"/>
      <c r="AA1657" s="139"/>
      <c r="AB1657" s="139"/>
      <c r="AC1657" s="139"/>
      <c r="AD1657" s="139"/>
      <c r="AE1657" s="139"/>
      <c r="AF1657" s="139"/>
      <c r="AG1657" s="139"/>
      <c r="AH1657" s="139"/>
      <c r="AI1657" s="77"/>
      <c r="AJ1657" s="78"/>
    </row>
    <row r="1658" spans="2:36" ht="13">
      <c r="B1658" s="79"/>
      <c r="C1658" s="79"/>
      <c r="D1658" s="136"/>
      <c r="E1658" s="80"/>
      <c r="F1658" s="81"/>
      <c r="G1658" s="81"/>
      <c r="H1658" s="81"/>
      <c r="I1658" s="81"/>
      <c r="J1658" s="81"/>
      <c r="K1658" s="81"/>
      <c r="L1658" s="81"/>
      <c r="M1658" s="81"/>
      <c r="N1658" s="81"/>
      <c r="O1658" s="137"/>
      <c r="P1658" s="138"/>
      <c r="Q1658" s="138"/>
      <c r="R1658" s="138"/>
      <c r="S1658" s="138"/>
      <c r="T1658" s="141"/>
      <c r="U1658" s="141"/>
      <c r="V1658" s="139"/>
      <c r="W1658" s="139"/>
      <c r="X1658" s="139"/>
      <c r="Y1658" s="139"/>
      <c r="Z1658" s="139"/>
      <c r="AA1658" s="139"/>
      <c r="AB1658" s="139"/>
      <c r="AC1658" s="139"/>
      <c r="AD1658" s="139"/>
      <c r="AE1658" s="139"/>
      <c r="AF1658" s="139"/>
      <c r="AG1658" s="139"/>
      <c r="AH1658" s="139"/>
      <c r="AI1658" s="77"/>
      <c r="AJ1658" s="78"/>
    </row>
    <row r="1659" spans="2:36" ht="13">
      <c r="B1659" s="79"/>
      <c r="C1659" s="79"/>
      <c r="D1659" s="136"/>
      <c r="E1659" s="80"/>
      <c r="F1659" s="81"/>
      <c r="G1659" s="81"/>
      <c r="H1659" s="81"/>
      <c r="I1659" s="81"/>
      <c r="J1659" s="81"/>
      <c r="K1659" s="81"/>
      <c r="L1659" s="81"/>
      <c r="M1659" s="81"/>
      <c r="N1659" s="81"/>
      <c r="O1659" s="137"/>
      <c r="P1659" s="138"/>
      <c r="Q1659" s="138"/>
      <c r="R1659" s="138"/>
      <c r="S1659" s="138"/>
      <c r="T1659" s="141"/>
      <c r="U1659" s="141"/>
      <c r="V1659" s="139"/>
      <c r="W1659" s="139"/>
      <c r="X1659" s="139"/>
      <c r="Y1659" s="139"/>
      <c r="Z1659" s="139"/>
      <c r="AA1659" s="139"/>
      <c r="AB1659" s="139"/>
      <c r="AC1659" s="139"/>
      <c r="AD1659" s="139"/>
      <c r="AE1659" s="139"/>
      <c r="AF1659" s="139"/>
      <c r="AG1659" s="139"/>
      <c r="AH1659" s="139"/>
      <c r="AI1659" s="77"/>
      <c r="AJ1659" s="78"/>
    </row>
    <row r="1660" spans="2:36" ht="13">
      <c r="B1660" s="79"/>
      <c r="C1660" s="79"/>
      <c r="D1660" s="136"/>
      <c r="E1660" s="80"/>
      <c r="F1660" s="81"/>
      <c r="G1660" s="81"/>
      <c r="H1660" s="81"/>
      <c r="I1660" s="81"/>
      <c r="J1660" s="81"/>
      <c r="K1660" s="81"/>
      <c r="L1660" s="81"/>
      <c r="M1660" s="81"/>
      <c r="N1660" s="81"/>
      <c r="O1660" s="137"/>
      <c r="P1660" s="138"/>
      <c r="Q1660" s="138"/>
      <c r="R1660" s="138"/>
      <c r="S1660" s="138"/>
      <c r="T1660" s="141"/>
      <c r="U1660" s="141"/>
      <c r="V1660" s="139"/>
      <c r="W1660" s="139"/>
      <c r="X1660" s="139"/>
      <c r="Y1660" s="139"/>
      <c r="Z1660" s="139"/>
      <c r="AA1660" s="139"/>
      <c r="AB1660" s="139"/>
      <c r="AC1660" s="139"/>
      <c r="AD1660" s="139"/>
      <c r="AE1660" s="139"/>
      <c r="AF1660" s="139"/>
      <c r="AG1660" s="139"/>
      <c r="AH1660" s="139"/>
      <c r="AI1660" s="77"/>
      <c r="AJ1660" s="78"/>
    </row>
    <row r="1661" spans="2:36" ht="13">
      <c r="B1661" s="79"/>
      <c r="C1661" s="79"/>
      <c r="D1661" s="136"/>
      <c r="E1661" s="80"/>
      <c r="F1661" s="81"/>
      <c r="G1661" s="81"/>
      <c r="H1661" s="81"/>
      <c r="I1661" s="81"/>
      <c r="J1661" s="81"/>
      <c r="K1661" s="81"/>
      <c r="L1661" s="81"/>
      <c r="M1661" s="81"/>
      <c r="N1661" s="81"/>
      <c r="O1661" s="137"/>
      <c r="P1661" s="138"/>
      <c r="Q1661" s="138"/>
      <c r="R1661" s="138"/>
      <c r="S1661" s="138"/>
      <c r="T1661" s="141"/>
      <c r="U1661" s="141"/>
      <c r="V1661" s="139"/>
      <c r="W1661" s="139"/>
      <c r="X1661" s="139"/>
      <c r="Y1661" s="139"/>
      <c r="Z1661" s="139"/>
      <c r="AA1661" s="139"/>
      <c r="AB1661" s="139"/>
      <c r="AC1661" s="139"/>
      <c r="AD1661" s="139"/>
      <c r="AE1661" s="139"/>
      <c r="AF1661" s="139"/>
      <c r="AG1661" s="139"/>
      <c r="AH1661" s="139"/>
      <c r="AI1661" s="77"/>
      <c r="AJ1661" s="78"/>
    </row>
    <row r="1662" spans="2:36" ht="13">
      <c r="B1662" s="79"/>
      <c r="C1662" s="79"/>
      <c r="D1662" s="136"/>
      <c r="E1662" s="80"/>
      <c r="F1662" s="81"/>
      <c r="G1662" s="81"/>
      <c r="H1662" s="81"/>
      <c r="I1662" s="81"/>
      <c r="J1662" s="81"/>
      <c r="K1662" s="81"/>
      <c r="L1662" s="81"/>
      <c r="M1662" s="81"/>
      <c r="N1662" s="81"/>
      <c r="O1662" s="137"/>
      <c r="P1662" s="138"/>
      <c r="Q1662" s="138"/>
      <c r="R1662" s="138"/>
      <c r="S1662" s="138"/>
      <c r="T1662" s="141"/>
      <c r="U1662" s="141"/>
      <c r="V1662" s="139"/>
      <c r="W1662" s="139"/>
      <c r="X1662" s="139"/>
      <c r="Y1662" s="139"/>
      <c r="Z1662" s="139"/>
      <c r="AA1662" s="139"/>
      <c r="AB1662" s="139"/>
      <c r="AC1662" s="139"/>
      <c r="AD1662" s="139"/>
      <c r="AE1662" s="139"/>
      <c r="AF1662" s="139"/>
      <c r="AG1662" s="139"/>
      <c r="AH1662" s="139"/>
      <c r="AI1662" s="77"/>
      <c r="AJ1662" s="78"/>
    </row>
    <row r="1663" spans="2:36" ht="13">
      <c r="B1663" s="79"/>
      <c r="C1663" s="79"/>
      <c r="D1663" s="136"/>
      <c r="E1663" s="80"/>
      <c r="F1663" s="81"/>
      <c r="G1663" s="81"/>
      <c r="H1663" s="81"/>
      <c r="I1663" s="81"/>
      <c r="J1663" s="81"/>
      <c r="K1663" s="81"/>
      <c r="L1663" s="81"/>
      <c r="M1663" s="81"/>
      <c r="N1663" s="81"/>
      <c r="O1663" s="137"/>
      <c r="P1663" s="138"/>
      <c r="Q1663" s="138"/>
      <c r="R1663" s="138"/>
      <c r="S1663" s="138"/>
      <c r="T1663" s="141"/>
      <c r="U1663" s="141"/>
      <c r="V1663" s="139"/>
      <c r="W1663" s="139"/>
      <c r="X1663" s="139"/>
      <c r="Y1663" s="139"/>
      <c r="Z1663" s="139"/>
      <c r="AA1663" s="139"/>
      <c r="AB1663" s="139"/>
      <c r="AC1663" s="139"/>
      <c r="AD1663" s="139"/>
      <c r="AE1663" s="139"/>
      <c r="AF1663" s="139"/>
      <c r="AG1663" s="139"/>
      <c r="AH1663" s="139"/>
      <c r="AI1663" s="77"/>
      <c r="AJ1663" s="78"/>
    </row>
    <row r="1664" spans="2:36" ht="13">
      <c r="B1664" s="79"/>
      <c r="C1664" s="79"/>
      <c r="D1664" s="136"/>
      <c r="E1664" s="80"/>
      <c r="F1664" s="81"/>
      <c r="G1664" s="81"/>
      <c r="H1664" s="81"/>
      <c r="I1664" s="81"/>
      <c r="J1664" s="81"/>
      <c r="K1664" s="81"/>
      <c r="L1664" s="81"/>
      <c r="M1664" s="81"/>
      <c r="N1664" s="81"/>
      <c r="O1664" s="137"/>
      <c r="P1664" s="138"/>
      <c r="Q1664" s="138"/>
      <c r="R1664" s="138"/>
      <c r="S1664" s="138"/>
      <c r="T1664" s="141"/>
      <c r="U1664" s="141"/>
      <c r="V1664" s="139"/>
      <c r="W1664" s="139"/>
      <c r="X1664" s="139"/>
      <c r="Y1664" s="139"/>
      <c r="Z1664" s="139"/>
      <c r="AA1664" s="139"/>
      <c r="AB1664" s="139"/>
      <c r="AC1664" s="139"/>
      <c r="AD1664" s="139"/>
      <c r="AE1664" s="139"/>
      <c r="AF1664" s="139"/>
      <c r="AG1664" s="139"/>
      <c r="AH1664" s="139"/>
      <c r="AI1664" s="77"/>
      <c r="AJ1664" s="78"/>
    </row>
    <row r="1665" spans="2:36" ht="13">
      <c r="B1665" s="79"/>
      <c r="C1665" s="79"/>
      <c r="D1665" s="136"/>
      <c r="E1665" s="80"/>
      <c r="F1665" s="81"/>
      <c r="G1665" s="81"/>
      <c r="H1665" s="81"/>
      <c r="I1665" s="81"/>
      <c r="J1665" s="81"/>
      <c r="K1665" s="81"/>
      <c r="L1665" s="81"/>
      <c r="M1665" s="81"/>
      <c r="N1665" s="81"/>
      <c r="O1665" s="137"/>
      <c r="P1665" s="138"/>
      <c r="Q1665" s="138"/>
      <c r="R1665" s="138"/>
      <c r="S1665" s="138"/>
      <c r="T1665" s="141"/>
      <c r="U1665" s="141"/>
      <c r="V1665" s="139"/>
      <c r="W1665" s="139"/>
      <c r="X1665" s="139"/>
      <c r="Y1665" s="139"/>
      <c r="Z1665" s="139"/>
      <c r="AA1665" s="139"/>
      <c r="AB1665" s="139"/>
      <c r="AC1665" s="139"/>
      <c r="AD1665" s="139"/>
      <c r="AE1665" s="139"/>
      <c r="AF1665" s="139"/>
      <c r="AG1665" s="139"/>
      <c r="AH1665" s="139"/>
      <c r="AI1665" s="77"/>
      <c r="AJ1665" s="78"/>
    </row>
    <row r="1666" spans="2:36" ht="13">
      <c r="B1666" s="79"/>
      <c r="C1666" s="79"/>
      <c r="D1666" s="136"/>
      <c r="E1666" s="80"/>
      <c r="F1666" s="81"/>
      <c r="G1666" s="81"/>
      <c r="H1666" s="81"/>
      <c r="I1666" s="81"/>
      <c r="J1666" s="81"/>
      <c r="K1666" s="81"/>
      <c r="L1666" s="81"/>
      <c r="M1666" s="81"/>
      <c r="N1666" s="81"/>
      <c r="O1666" s="137"/>
      <c r="P1666" s="138"/>
      <c r="Q1666" s="138"/>
      <c r="R1666" s="138"/>
      <c r="S1666" s="138"/>
      <c r="T1666" s="141"/>
      <c r="U1666" s="141"/>
      <c r="V1666" s="139"/>
      <c r="W1666" s="139"/>
      <c r="X1666" s="139"/>
      <c r="Y1666" s="139"/>
      <c r="Z1666" s="139"/>
      <c r="AA1666" s="139"/>
      <c r="AB1666" s="139"/>
      <c r="AC1666" s="139"/>
      <c r="AD1666" s="139"/>
      <c r="AE1666" s="139"/>
      <c r="AF1666" s="139"/>
      <c r="AG1666" s="139"/>
      <c r="AH1666" s="139"/>
      <c r="AI1666" s="77"/>
      <c r="AJ1666" s="78"/>
    </row>
    <row r="1667" spans="2:36" ht="13">
      <c r="B1667" s="79"/>
      <c r="C1667" s="79"/>
      <c r="D1667" s="136"/>
      <c r="E1667" s="80"/>
      <c r="F1667" s="81"/>
      <c r="G1667" s="81"/>
      <c r="H1667" s="81"/>
      <c r="I1667" s="81"/>
      <c r="J1667" s="81"/>
      <c r="K1667" s="81"/>
      <c r="L1667" s="81"/>
      <c r="M1667" s="81"/>
      <c r="N1667" s="81"/>
      <c r="O1667" s="137"/>
      <c r="P1667" s="138"/>
      <c r="Q1667" s="138"/>
      <c r="R1667" s="138"/>
      <c r="S1667" s="138"/>
      <c r="T1667" s="141"/>
      <c r="U1667" s="141"/>
      <c r="V1667" s="139"/>
      <c r="W1667" s="139"/>
      <c r="X1667" s="139"/>
      <c r="Y1667" s="139"/>
      <c r="Z1667" s="139"/>
      <c r="AA1667" s="139"/>
      <c r="AB1667" s="139"/>
      <c r="AC1667" s="139"/>
      <c r="AD1667" s="139"/>
      <c r="AE1667" s="139"/>
      <c r="AF1667" s="139"/>
      <c r="AG1667" s="139"/>
      <c r="AH1667" s="139"/>
      <c r="AI1667" s="77"/>
      <c r="AJ1667" s="78"/>
    </row>
    <row r="1668" spans="2:36" ht="13">
      <c r="B1668" s="79"/>
      <c r="C1668" s="79"/>
      <c r="D1668" s="136"/>
      <c r="E1668" s="80"/>
      <c r="F1668" s="81"/>
      <c r="G1668" s="81"/>
      <c r="H1668" s="81"/>
      <c r="I1668" s="81"/>
      <c r="J1668" s="81"/>
      <c r="K1668" s="81"/>
      <c r="L1668" s="81"/>
      <c r="M1668" s="81"/>
      <c r="N1668" s="81"/>
      <c r="O1668" s="137"/>
      <c r="P1668" s="138"/>
      <c r="Q1668" s="138"/>
      <c r="R1668" s="138"/>
      <c r="S1668" s="138"/>
      <c r="T1668" s="141"/>
      <c r="U1668" s="141"/>
      <c r="V1668" s="139"/>
      <c r="W1668" s="139"/>
      <c r="X1668" s="139"/>
      <c r="Y1668" s="139"/>
      <c r="Z1668" s="139"/>
      <c r="AA1668" s="139"/>
      <c r="AB1668" s="139"/>
      <c r="AC1668" s="139"/>
      <c r="AD1668" s="139"/>
      <c r="AE1668" s="139"/>
      <c r="AF1668" s="139"/>
      <c r="AG1668" s="139"/>
      <c r="AH1668" s="139"/>
      <c r="AI1668" s="77"/>
      <c r="AJ1668" s="78"/>
    </row>
    <row r="1669" spans="2:36" ht="13">
      <c r="B1669" s="79"/>
      <c r="C1669" s="79"/>
      <c r="D1669" s="136"/>
      <c r="E1669" s="80"/>
      <c r="F1669" s="81"/>
      <c r="G1669" s="81"/>
      <c r="H1669" s="81"/>
      <c r="I1669" s="81"/>
      <c r="J1669" s="81"/>
      <c r="K1669" s="81"/>
      <c r="L1669" s="81"/>
      <c r="M1669" s="81"/>
      <c r="N1669" s="81"/>
      <c r="O1669" s="137"/>
      <c r="P1669" s="138"/>
      <c r="Q1669" s="138"/>
      <c r="R1669" s="138"/>
      <c r="S1669" s="138"/>
      <c r="T1669" s="141"/>
      <c r="U1669" s="141"/>
      <c r="V1669" s="139"/>
      <c r="W1669" s="139"/>
      <c r="X1669" s="139"/>
      <c r="Y1669" s="139"/>
      <c r="Z1669" s="139"/>
      <c r="AA1669" s="139"/>
      <c r="AB1669" s="139"/>
      <c r="AC1669" s="139"/>
      <c r="AD1669" s="139"/>
      <c r="AE1669" s="139"/>
      <c r="AF1669" s="139"/>
      <c r="AG1669" s="139"/>
      <c r="AH1669" s="139"/>
      <c r="AI1669" s="77"/>
      <c r="AJ1669" s="78"/>
    </row>
    <row r="1670" spans="2:36" ht="13">
      <c r="B1670" s="79"/>
      <c r="C1670" s="79"/>
      <c r="D1670" s="136"/>
      <c r="E1670" s="80"/>
      <c r="F1670" s="81"/>
      <c r="G1670" s="81"/>
      <c r="H1670" s="81"/>
      <c r="I1670" s="81"/>
      <c r="J1670" s="81"/>
      <c r="K1670" s="81"/>
      <c r="L1670" s="81"/>
      <c r="M1670" s="81"/>
      <c r="N1670" s="81"/>
      <c r="O1670" s="137"/>
      <c r="P1670" s="138"/>
      <c r="Q1670" s="138"/>
      <c r="R1670" s="138"/>
      <c r="S1670" s="138"/>
      <c r="T1670" s="141"/>
      <c r="U1670" s="141"/>
      <c r="V1670" s="139"/>
      <c r="W1670" s="139"/>
      <c r="X1670" s="139"/>
      <c r="Y1670" s="139"/>
      <c r="Z1670" s="139"/>
      <c r="AA1670" s="139"/>
      <c r="AB1670" s="139"/>
      <c r="AC1670" s="139"/>
      <c r="AD1670" s="139"/>
      <c r="AE1670" s="139"/>
      <c r="AF1670" s="139"/>
      <c r="AG1670" s="139"/>
      <c r="AH1670" s="139"/>
      <c r="AI1670" s="77"/>
      <c r="AJ1670" s="78"/>
    </row>
    <row r="1671" spans="2:36" ht="13">
      <c r="B1671" s="79"/>
      <c r="C1671" s="79"/>
      <c r="D1671" s="136"/>
      <c r="E1671" s="80"/>
      <c r="F1671" s="81"/>
      <c r="G1671" s="81"/>
      <c r="H1671" s="81"/>
      <c r="I1671" s="81"/>
      <c r="J1671" s="81"/>
      <c r="K1671" s="81"/>
      <c r="L1671" s="81"/>
      <c r="M1671" s="81"/>
      <c r="N1671" s="81"/>
      <c r="O1671" s="137"/>
      <c r="P1671" s="138"/>
      <c r="Q1671" s="138"/>
      <c r="R1671" s="138"/>
      <c r="S1671" s="138"/>
      <c r="T1671" s="141"/>
      <c r="U1671" s="141"/>
      <c r="V1671" s="139"/>
      <c r="W1671" s="139"/>
      <c r="X1671" s="139"/>
      <c r="Y1671" s="139"/>
      <c r="Z1671" s="139"/>
      <c r="AA1671" s="139"/>
      <c r="AB1671" s="139"/>
      <c r="AC1671" s="139"/>
      <c r="AD1671" s="139"/>
      <c r="AE1671" s="139"/>
      <c r="AF1671" s="139"/>
      <c r="AG1671" s="139"/>
      <c r="AH1671" s="139"/>
      <c r="AI1671" s="77"/>
      <c r="AJ1671" s="78"/>
    </row>
    <row r="1672" spans="2:36" ht="13">
      <c r="B1672" s="79"/>
      <c r="C1672" s="79"/>
      <c r="D1672" s="136"/>
      <c r="E1672" s="80"/>
      <c r="F1672" s="81"/>
      <c r="G1672" s="81"/>
      <c r="H1672" s="81"/>
      <c r="I1672" s="81"/>
      <c r="J1672" s="81"/>
      <c r="K1672" s="81"/>
      <c r="L1672" s="81"/>
      <c r="M1672" s="81"/>
      <c r="N1672" s="81"/>
      <c r="O1672" s="137"/>
      <c r="P1672" s="138"/>
      <c r="Q1672" s="138"/>
      <c r="R1672" s="138"/>
      <c r="S1672" s="138"/>
      <c r="T1672" s="141"/>
      <c r="U1672" s="141"/>
      <c r="V1672" s="139"/>
      <c r="W1672" s="139"/>
      <c r="X1672" s="139"/>
      <c r="Y1672" s="139"/>
      <c r="Z1672" s="139"/>
      <c r="AA1672" s="139"/>
      <c r="AB1672" s="139"/>
      <c r="AC1672" s="139"/>
      <c r="AD1672" s="139"/>
      <c r="AE1672" s="139"/>
      <c r="AF1672" s="139"/>
      <c r="AG1672" s="139"/>
      <c r="AH1672" s="139"/>
      <c r="AI1672" s="77"/>
      <c r="AJ1672" s="78"/>
    </row>
    <row r="1673" spans="2:36" ht="13">
      <c r="B1673" s="79"/>
      <c r="C1673" s="79"/>
      <c r="D1673" s="136"/>
      <c r="E1673" s="80"/>
      <c r="F1673" s="81"/>
      <c r="G1673" s="81"/>
      <c r="H1673" s="81"/>
      <c r="I1673" s="81"/>
      <c r="J1673" s="81"/>
      <c r="K1673" s="81"/>
      <c r="L1673" s="81"/>
      <c r="M1673" s="81"/>
      <c r="N1673" s="81"/>
      <c r="O1673" s="137"/>
      <c r="P1673" s="138"/>
      <c r="Q1673" s="138"/>
      <c r="R1673" s="138"/>
      <c r="S1673" s="138"/>
      <c r="T1673" s="141"/>
      <c r="U1673" s="141"/>
      <c r="V1673" s="139"/>
      <c r="W1673" s="139"/>
      <c r="X1673" s="139"/>
      <c r="Y1673" s="139"/>
      <c r="Z1673" s="139"/>
      <c r="AA1673" s="139"/>
      <c r="AB1673" s="139"/>
      <c r="AC1673" s="139"/>
      <c r="AD1673" s="139"/>
      <c r="AE1673" s="139"/>
      <c r="AF1673" s="139"/>
      <c r="AG1673" s="139"/>
      <c r="AH1673" s="139"/>
      <c r="AI1673" s="77"/>
      <c r="AJ1673" s="78"/>
    </row>
    <row r="1674" spans="2:36" ht="13">
      <c r="B1674" s="79"/>
      <c r="C1674" s="79"/>
      <c r="D1674" s="136"/>
      <c r="E1674" s="80"/>
      <c r="F1674" s="81"/>
      <c r="G1674" s="81"/>
      <c r="H1674" s="81"/>
      <c r="I1674" s="81"/>
      <c r="J1674" s="81"/>
      <c r="K1674" s="81"/>
      <c r="L1674" s="81"/>
      <c r="M1674" s="81"/>
      <c r="N1674" s="81"/>
      <c r="O1674" s="137"/>
      <c r="P1674" s="138"/>
      <c r="Q1674" s="138"/>
      <c r="R1674" s="138"/>
      <c r="S1674" s="138"/>
      <c r="T1674" s="141"/>
      <c r="U1674" s="141"/>
      <c r="V1674" s="139"/>
      <c r="W1674" s="139"/>
      <c r="X1674" s="139"/>
      <c r="Y1674" s="139"/>
      <c r="Z1674" s="139"/>
      <c r="AA1674" s="139"/>
      <c r="AB1674" s="139"/>
      <c r="AC1674" s="139"/>
      <c r="AD1674" s="139"/>
      <c r="AE1674" s="139"/>
      <c r="AF1674" s="139"/>
      <c r="AG1674" s="139"/>
      <c r="AH1674" s="139"/>
      <c r="AI1674" s="77"/>
      <c r="AJ1674" s="78"/>
    </row>
    <row r="1675" spans="2:36" ht="13">
      <c r="B1675" s="79"/>
      <c r="C1675" s="79"/>
      <c r="D1675" s="136"/>
      <c r="E1675" s="80"/>
      <c r="F1675" s="81"/>
      <c r="G1675" s="81"/>
      <c r="H1675" s="81"/>
      <c r="I1675" s="81"/>
      <c r="J1675" s="81"/>
      <c r="K1675" s="81"/>
      <c r="L1675" s="81"/>
      <c r="M1675" s="81"/>
      <c r="N1675" s="81"/>
      <c r="O1675" s="137"/>
      <c r="P1675" s="138"/>
      <c r="Q1675" s="138"/>
      <c r="R1675" s="138"/>
      <c r="S1675" s="138"/>
      <c r="T1675" s="141"/>
      <c r="U1675" s="141"/>
      <c r="V1675" s="139"/>
      <c r="W1675" s="139"/>
      <c r="X1675" s="139"/>
      <c r="Y1675" s="139"/>
      <c r="Z1675" s="139"/>
      <c r="AA1675" s="139"/>
      <c r="AB1675" s="139"/>
      <c r="AC1675" s="139"/>
      <c r="AD1675" s="139"/>
      <c r="AE1675" s="139"/>
      <c r="AF1675" s="139"/>
      <c r="AG1675" s="139"/>
      <c r="AH1675" s="139"/>
      <c r="AI1675" s="77"/>
      <c r="AJ1675" s="78"/>
    </row>
    <row r="1676" spans="2:36" ht="13">
      <c r="B1676" s="79"/>
      <c r="C1676" s="79"/>
      <c r="D1676" s="136"/>
      <c r="E1676" s="80"/>
      <c r="F1676" s="81"/>
      <c r="G1676" s="81"/>
      <c r="H1676" s="81"/>
      <c r="I1676" s="81"/>
      <c r="J1676" s="81"/>
      <c r="K1676" s="81"/>
      <c r="L1676" s="81"/>
      <c r="M1676" s="81"/>
      <c r="N1676" s="81"/>
      <c r="O1676" s="137"/>
      <c r="P1676" s="138"/>
      <c r="Q1676" s="138"/>
      <c r="R1676" s="138"/>
      <c r="S1676" s="138"/>
      <c r="T1676" s="141"/>
      <c r="U1676" s="141"/>
      <c r="V1676" s="139"/>
      <c r="W1676" s="139"/>
      <c r="X1676" s="139"/>
      <c r="Y1676" s="139"/>
      <c r="Z1676" s="139"/>
      <c r="AA1676" s="139"/>
      <c r="AB1676" s="139"/>
      <c r="AC1676" s="139"/>
      <c r="AD1676" s="139"/>
      <c r="AE1676" s="139"/>
      <c r="AF1676" s="139"/>
      <c r="AG1676" s="139"/>
      <c r="AH1676" s="139"/>
      <c r="AI1676" s="77"/>
      <c r="AJ1676" s="78"/>
    </row>
    <row r="1677" spans="2:36" ht="13">
      <c r="B1677" s="79"/>
      <c r="C1677" s="79"/>
      <c r="D1677" s="136"/>
      <c r="E1677" s="80"/>
      <c r="F1677" s="81"/>
      <c r="G1677" s="81"/>
      <c r="H1677" s="81"/>
      <c r="I1677" s="81"/>
      <c r="J1677" s="81"/>
      <c r="K1677" s="81"/>
      <c r="L1677" s="81"/>
      <c r="M1677" s="81"/>
      <c r="N1677" s="81"/>
      <c r="O1677" s="137"/>
      <c r="P1677" s="138"/>
      <c r="Q1677" s="138"/>
      <c r="R1677" s="138"/>
      <c r="S1677" s="138"/>
      <c r="T1677" s="141"/>
      <c r="U1677" s="141"/>
      <c r="V1677" s="139"/>
      <c r="W1677" s="139"/>
      <c r="X1677" s="139"/>
      <c r="Y1677" s="139"/>
      <c r="Z1677" s="139"/>
      <c r="AA1677" s="139"/>
      <c r="AB1677" s="139"/>
      <c r="AC1677" s="139"/>
      <c r="AD1677" s="139"/>
      <c r="AE1677" s="139"/>
      <c r="AF1677" s="139"/>
      <c r="AG1677" s="139"/>
      <c r="AH1677" s="139"/>
      <c r="AI1677" s="77"/>
      <c r="AJ1677" s="78"/>
    </row>
    <row r="1678" spans="2:36" ht="13">
      <c r="B1678" s="79"/>
      <c r="C1678" s="79"/>
      <c r="D1678" s="136"/>
      <c r="E1678" s="80"/>
      <c r="F1678" s="81"/>
      <c r="G1678" s="81"/>
      <c r="H1678" s="81"/>
      <c r="I1678" s="81"/>
      <c r="J1678" s="81"/>
      <c r="K1678" s="81"/>
      <c r="L1678" s="81"/>
      <c r="M1678" s="81"/>
      <c r="N1678" s="81"/>
      <c r="O1678" s="137"/>
      <c r="P1678" s="138"/>
      <c r="Q1678" s="138"/>
      <c r="R1678" s="138"/>
      <c r="S1678" s="138"/>
      <c r="T1678" s="141"/>
      <c r="U1678" s="141"/>
      <c r="V1678" s="139"/>
      <c r="W1678" s="139"/>
      <c r="X1678" s="139"/>
      <c r="Y1678" s="139"/>
      <c r="Z1678" s="139"/>
      <c r="AA1678" s="139"/>
      <c r="AB1678" s="139"/>
      <c r="AC1678" s="139"/>
      <c r="AD1678" s="139"/>
      <c r="AE1678" s="139"/>
      <c r="AF1678" s="139"/>
      <c r="AG1678" s="139"/>
      <c r="AH1678" s="139"/>
      <c r="AI1678" s="77"/>
      <c r="AJ1678" s="78"/>
    </row>
    <row r="1679" spans="2:36" ht="13">
      <c r="B1679" s="79"/>
      <c r="C1679" s="79"/>
      <c r="D1679" s="136"/>
      <c r="E1679" s="80"/>
      <c r="F1679" s="81"/>
      <c r="G1679" s="81"/>
      <c r="H1679" s="81"/>
      <c r="I1679" s="81"/>
      <c r="J1679" s="81"/>
      <c r="K1679" s="81"/>
      <c r="L1679" s="81"/>
      <c r="M1679" s="81"/>
      <c r="N1679" s="81"/>
      <c r="O1679" s="137"/>
      <c r="P1679" s="138"/>
      <c r="Q1679" s="138"/>
      <c r="R1679" s="138"/>
      <c r="S1679" s="138"/>
      <c r="T1679" s="141"/>
      <c r="U1679" s="141"/>
      <c r="V1679" s="139"/>
      <c r="W1679" s="139"/>
      <c r="X1679" s="139"/>
      <c r="Y1679" s="139"/>
      <c r="Z1679" s="139"/>
      <c r="AA1679" s="139"/>
      <c r="AB1679" s="139"/>
      <c r="AC1679" s="139"/>
      <c r="AD1679" s="139"/>
      <c r="AE1679" s="139"/>
      <c r="AF1679" s="139"/>
      <c r="AG1679" s="139"/>
      <c r="AH1679" s="139"/>
      <c r="AI1679" s="77"/>
      <c r="AJ1679" s="78"/>
    </row>
    <row r="1680" spans="2:36" ht="13">
      <c r="B1680" s="79"/>
      <c r="C1680" s="79"/>
      <c r="D1680" s="136"/>
      <c r="E1680" s="80"/>
      <c r="F1680" s="81"/>
      <c r="G1680" s="81"/>
      <c r="H1680" s="81"/>
      <c r="I1680" s="81"/>
      <c r="J1680" s="81"/>
      <c r="K1680" s="81"/>
      <c r="L1680" s="81"/>
      <c r="M1680" s="81"/>
      <c r="N1680" s="81"/>
      <c r="O1680" s="137"/>
      <c r="P1680" s="138"/>
      <c r="Q1680" s="138"/>
      <c r="R1680" s="138"/>
      <c r="S1680" s="138"/>
      <c r="T1680" s="141"/>
      <c r="U1680" s="141"/>
      <c r="V1680" s="139"/>
      <c r="W1680" s="139"/>
      <c r="X1680" s="139"/>
      <c r="Y1680" s="139"/>
      <c r="Z1680" s="139"/>
      <c r="AA1680" s="139"/>
      <c r="AB1680" s="139"/>
      <c r="AC1680" s="139"/>
      <c r="AD1680" s="139"/>
      <c r="AE1680" s="139"/>
      <c r="AF1680" s="139"/>
      <c r="AG1680" s="139"/>
      <c r="AH1680" s="139"/>
      <c r="AI1680" s="77"/>
      <c r="AJ1680" s="78"/>
    </row>
    <row r="1681" spans="2:36" ht="13">
      <c r="B1681" s="79"/>
      <c r="C1681" s="79"/>
      <c r="D1681" s="136"/>
      <c r="E1681" s="80"/>
      <c r="F1681" s="81"/>
      <c r="G1681" s="81"/>
      <c r="H1681" s="81"/>
      <c r="I1681" s="81"/>
      <c r="J1681" s="81"/>
      <c r="K1681" s="81"/>
      <c r="L1681" s="81"/>
      <c r="M1681" s="81"/>
      <c r="N1681" s="81"/>
      <c r="O1681" s="137"/>
      <c r="P1681" s="138"/>
      <c r="Q1681" s="138"/>
      <c r="R1681" s="138"/>
      <c r="S1681" s="138"/>
      <c r="T1681" s="141"/>
      <c r="U1681" s="141"/>
      <c r="V1681" s="139"/>
      <c r="W1681" s="139"/>
      <c r="X1681" s="139"/>
      <c r="Y1681" s="139"/>
      <c r="Z1681" s="139"/>
      <c r="AA1681" s="139"/>
      <c r="AB1681" s="139"/>
      <c r="AC1681" s="139"/>
      <c r="AD1681" s="139"/>
      <c r="AE1681" s="139"/>
      <c r="AF1681" s="139"/>
      <c r="AG1681" s="139"/>
      <c r="AH1681" s="139"/>
      <c r="AI1681" s="77"/>
      <c r="AJ1681" s="78"/>
    </row>
    <row r="1682" spans="2:36" ht="13">
      <c r="B1682" s="79"/>
      <c r="C1682" s="79"/>
      <c r="D1682" s="136"/>
      <c r="E1682" s="80"/>
      <c r="F1682" s="81"/>
      <c r="G1682" s="81"/>
      <c r="H1682" s="81"/>
      <c r="I1682" s="81"/>
      <c r="J1682" s="81"/>
      <c r="K1682" s="81"/>
      <c r="L1682" s="81"/>
      <c r="M1682" s="81"/>
      <c r="N1682" s="81"/>
      <c r="O1682" s="137"/>
      <c r="P1682" s="138"/>
      <c r="Q1682" s="138"/>
      <c r="R1682" s="138"/>
      <c r="S1682" s="138"/>
      <c r="T1682" s="141"/>
      <c r="U1682" s="141"/>
      <c r="V1682" s="139"/>
      <c r="W1682" s="139"/>
      <c r="X1682" s="139"/>
      <c r="Y1682" s="139"/>
      <c r="Z1682" s="139"/>
      <c r="AA1682" s="139"/>
      <c r="AB1682" s="139"/>
      <c r="AC1682" s="139"/>
      <c r="AD1682" s="139"/>
      <c r="AE1682" s="139"/>
      <c r="AF1682" s="139"/>
      <c r="AG1682" s="139"/>
      <c r="AH1682" s="139"/>
      <c r="AI1682" s="77"/>
      <c r="AJ1682" s="78"/>
    </row>
    <row r="1683" spans="2:36" ht="13">
      <c r="B1683" s="79"/>
      <c r="C1683" s="79"/>
      <c r="D1683" s="136"/>
      <c r="E1683" s="80"/>
      <c r="F1683" s="81"/>
      <c r="G1683" s="81"/>
      <c r="H1683" s="81"/>
      <c r="I1683" s="81"/>
      <c r="J1683" s="81"/>
      <c r="K1683" s="81"/>
      <c r="L1683" s="81"/>
      <c r="M1683" s="81"/>
      <c r="N1683" s="81"/>
      <c r="O1683" s="137"/>
      <c r="P1683" s="138"/>
      <c r="Q1683" s="138"/>
      <c r="R1683" s="138"/>
      <c r="S1683" s="138"/>
      <c r="T1683" s="141"/>
      <c r="U1683" s="141"/>
      <c r="V1683" s="139"/>
      <c r="W1683" s="139"/>
      <c r="X1683" s="139"/>
      <c r="Y1683" s="139"/>
      <c r="Z1683" s="139"/>
      <c r="AA1683" s="139"/>
      <c r="AB1683" s="139"/>
      <c r="AC1683" s="139"/>
      <c r="AD1683" s="139"/>
      <c r="AE1683" s="139"/>
      <c r="AF1683" s="139"/>
      <c r="AG1683" s="139"/>
      <c r="AH1683" s="139"/>
      <c r="AI1683" s="77"/>
      <c r="AJ1683" s="78"/>
    </row>
    <row r="1684" spans="2:36" ht="13">
      <c r="B1684" s="79"/>
      <c r="C1684" s="79"/>
      <c r="D1684" s="136"/>
      <c r="E1684" s="80"/>
      <c r="F1684" s="81"/>
      <c r="G1684" s="81"/>
      <c r="H1684" s="81"/>
      <c r="I1684" s="81"/>
      <c r="J1684" s="81"/>
      <c r="K1684" s="81"/>
      <c r="L1684" s="81"/>
      <c r="M1684" s="81"/>
      <c r="N1684" s="81"/>
      <c r="O1684" s="137"/>
      <c r="P1684" s="138"/>
      <c r="Q1684" s="138"/>
      <c r="R1684" s="138"/>
      <c r="S1684" s="138"/>
      <c r="T1684" s="141"/>
      <c r="U1684" s="141"/>
      <c r="V1684" s="139"/>
      <c r="W1684" s="139"/>
      <c r="X1684" s="139"/>
      <c r="Y1684" s="139"/>
      <c r="Z1684" s="139"/>
      <c r="AA1684" s="139"/>
      <c r="AB1684" s="139"/>
      <c r="AC1684" s="139"/>
      <c r="AD1684" s="139"/>
      <c r="AE1684" s="139"/>
      <c r="AF1684" s="139"/>
      <c r="AG1684" s="139"/>
      <c r="AH1684" s="139"/>
      <c r="AI1684" s="77"/>
      <c r="AJ1684" s="78"/>
    </row>
    <row r="1685" spans="2:36" ht="13">
      <c r="B1685" s="79"/>
      <c r="C1685" s="79"/>
      <c r="D1685" s="136"/>
      <c r="E1685" s="80"/>
      <c r="F1685" s="81"/>
      <c r="G1685" s="81"/>
      <c r="H1685" s="81"/>
      <c r="I1685" s="81"/>
      <c r="J1685" s="81"/>
      <c r="K1685" s="81"/>
      <c r="L1685" s="81"/>
      <c r="M1685" s="81"/>
      <c r="N1685" s="81"/>
      <c r="O1685" s="137"/>
      <c r="P1685" s="138"/>
      <c r="Q1685" s="138"/>
      <c r="R1685" s="138"/>
      <c r="S1685" s="138"/>
      <c r="T1685" s="141"/>
      <c r="U1685" s="141"/>
      <c r="V1685" s="139"/>
      <c r="W1685" s="139"/>
      <c r="X1685" s="139"/>
      <c r="Y1685" s="139"/>
      <c r="Z1685" s="139"/>
      <c r="AA1685" s="139"/>
      <c r="AB1685" s="139"/>
      <c r="AC1685" s="139"/>
      <c r="AD1685" s="139"/>
      <c r="AE1685" s="139"/>
      <c r="AF1685" s="139"/>
      <c r="AG1685" s="139"/>
      <c r="AH1685" s="139"/>
      <c r="AI1685" s="77"/>
      <c r="AJ1685" s="78"/>
    </row>
    <row r="1686" spans="2:36" ht="13">
      <c r="B1686" s="79"/>
      <c r="C1686" s="79"/>
      <c r="D1686" s="136"/>
      <c r="E1686" s="80"/>
      <c r="F1686" s="81"/>
      <c r="G1686" s="81"/>
      <c r="H1686" s="81"/>
      <c r="I1686" s="81"/>
      <c r="J1686" s="81"/>
      <c r="K1686" s="81"/>
      <c r="L1686" s="81"/>
      <c r="M1686" s="81"/>
      <c r="N1686" s="81"/>
      <c r="O1686" s="137"/>
      <c r="P1686" s="138"/>
      <c r="Q1686" s="138"/>
      <c r="R1686" s="138"/>
      <c r="S1686" s="138"/>
      <c r="T1686" s="141"/>
      <c r="U1686" s="141"/>
      <c r="V1686" s="139"/>
      <c r="W1686" s="139"/>
      <c r="X1686" s="139"/>
      <c r="Y1686" s="139"/>
      <c r="Z1686" s="139"/>
      <c r="AA1686" s="139"/>
      <c r="AB1686" s="139"/>
      <c r="AC1686" s="139"/>
      <c r="AD1686" s="139"/>
      <c r="AE1686" s="139"/>
      <c r="AF1686" s="139"/>
      <c r="AG1686" s="139"/>
      <c r="AH1686" s="139"/>
      <c r="AI1686" s="77"/>
      <c r="AJ1686" s="78"/>
    </row>
    <row r="1687" spans="2:36" ht="13">
      <c r="B1687" s="79"/>
      <c r="C1687" s="79"/>
      <c r="D1687" s="136"/>
      <c r="E1687" s="80"/>
      <c r="F1687" s="81"/>
      <c r="G1687" s="81"/>
      <c r="H1687" s="81"/>
      <c r="I1687" s="81"/>
      <c r="J1687" s="81"/>
      <c r="K1687" s="81"/>
      <c r="L1687" s="81"/>
      <c r="M1687" s="81"/>
      <c r="N1687" s="81"/>
      <c r="O1687" s="137"/>
      <c r="P1687" s="138"/>
      <c r="Q1687" s="138"/>
      <c r="R1687" s="138"/>
      <c r="S1687" s="138"/>
      <c r="T1687" s="141"/>
      <c r="U1687" s="141"/>
      <c r="V1687" s="139"/>
      <c r="W1687" s="139"/>
      <c r="X1687" s="139"/>
      <c r="Y1687" s="139"/>
      <c r="Z1687" s="139"/>
      <c r="AA1687" s="139"/>
      <c r="AB1687" s="139"/>
      <c r="AC1687" s="139"/>
      <c r="AD1687" s="139"/>
      <c r="AE1687" s="139"/>
      <c r="AF1687" s="139"/>
      <c r="AG1687" s="139"/>
      <c r="AH1687" s="139"/>
      <c r="AI1687" s="77"/>
      <c r="AJ1687" s="78"/>
    </row>
    <row r="1688" spans="2:36" ht="13">
      <c r="B1688" s="79"/>
      <c r="C1688" s="79"/>
      <c r="D1688" s="136"/>
      <c r="E1688" s="80"/>
      <c r="F1688" s="81"/>
      <c r="G1688" s="81"/>
      <c r="H1688" s="81"/>
      <c r="I1688" s="81"/>
      <c r="J1688" s="81"/>
      <c r="K1688" s="81"/>
      <c r="L1688" s="81"/>
      <c r="M1688" s="81"/>
      <c r="N1688" s="81"/>
      <c r="O1688" s="137"/>
      <c r="P1688" s="138"/>
      <c r="Q1688" s="138"/>
      <c r="R1688" s="138"/>
      <c r="S1688" s="138"/>
      <c r="T1688" s="141"/>
      <c r="U1688" s="141"/>
      <c r="V1688" s="139"/>
      <c r="W1688" s="139"/>
      <c r="X1688" s="139"/>
      <c r="Y1688" s="139"/>
      <c r="Z1688" s="139"/>
      <c r="AA1688" s="139"/>
      <c r="AB1688" s="139"/>
      <c r="AC1688" s="139"/>
      <c r="AD1688" s="139"/>
      <c r="AE1688" s="139"/>
      <c r="AF1688" s="139"/>
      <c r="AG1688" s="139"/>
      <c r="AH1688" s="139"/>
      <c r="AI1688" s="77"/>
      <c r="AJ1688" s="78"/>
    </row>
    <row r="1689" spans="2:36" ht="13">
      <c r="B1689" s="79"/>
      <c r="C1689" s="79"/>
      <c r="D1689" s="136"/>
      <c r="E1689" s="80"/>
      <c r="F1689" s="81"/>
      <c r="G1689" s="81"/>
      <c r="H1689" s="81"/>
      <c r="I1689" s="81"/>
      <c r="J1689" s="81"/>
      <c r="K1689" s="81"/>
      <c r="L1689" s="81"/>
      <c r="M1689" s="81"/>
      <c r="N1689" s="81"/>
      <c r="O1689" s="137"/>
      <c r="P1689" s="138"/>
      <c r="Q1689" s="138"/>
      <c r="R1689" s="138"/>
      <c r="S1689" s="138"/>
      <c r="T1689" s="141"/>
      <c r="U1689" s="141"/>
      <c r="V1689" s="139"/>
      <c r="W1689" s="139"/>
      <c r="X1689" s="139"/>
      <c r="Y1689" s="139"/>
      <c r="Z1689" s="139"/>
      <c r="AA1689" s="139"/>
      <c r="AB1689" s="139"/>
      <c r="AC1689" s="139"/>
      <c r="AD1689" s="139"/>
      <c r="AE1689" s="139"/>
      <c r="AF1689" s="139"/>
      <c r="AG1689" s="139"/>
      <c r="AH1689" s="139"/>
      <c r="AI1689" s="77"/>
      <c r="AJ1689" s="78"/>
    </row>
    <row r="1690" spans="2:36" ht="13">
      <c r="B1690" s="79"/>
      <c r="C1690" s="79"/>
      <c r="D1690" s="136"/>
      <c r="E1690" s="80"/>
      <c r="F1690" s="81"/>
      <c r="G1690" s="81"/>
      <c r="H1690" s="81"/>
      <c r="I1690" s="81"/>
      <c r="J1690" s="81"/>
      <c r="K1690" s="81"/>
      <c r="L1690" s="81"/>
      <c r="M1690" s="81"/>
      <c r="N1690" s="81"/>
      <c r="O1690" s="137"/>
      <c r="P1690" s="138"/>
      <c r="Q1690" s="138"/>
      <c r="R1690" s="138"/>
      <c r="S1690" s="138"/>
      <c r="T1690" s="141"/>
      <c r="U1690" s="141"/>
      <c r="V1690" s="139"/>
      <c r="W1690" s="139"/>
      <c r="X1690" s="139"/>
      <c r="Y1690" s="139"/>
      <c r="Z1690" s="139"/>
      <c r="AA1690" s="139"/>
      <c r="AB1690" s="139"/>
      <c r="AC1690" s="139"/>
      <c r="AD1690" s="139"/>
      <c r="AE1690" s="139"/>
      <c r="AF1690" s="139"/>
      <c r="AG1690" s="139"/>
      <c r="AH1690" s="139"/>
      <c r="AI1690" s="77"/>
      <c r="AJ1690" s="78"/>
    </row>
    <row r="1691" spans="2:36" ht="13">
      <c r="B1691" s="79"/>
      <c r="C1691" s="79"/>
      <c r="D1691" s="136"/>
      <c r="E1691" s="80"/>
      <c r="F1691" s="81"/>
      <c r="G1691" s="81"/>
      <c r="H1691" s="81"/>
      <c r="I1691" s="81"/>
      <c r="J1691" s="81"/>
      <c r="K1691" s="81"/>
      <c r="L1691" s="81"/>
      <c r="M1691" s="81"/>
      <c r="N1691" s="81"/>
      <c r="O1691" s="137"/>
      <c r="P1691" s="138"/>
      <c r="Q1691" s="138"/>
      <c r="R1691" s="138"/>
      <c r="S1691" s="138"/>
      <c r="T1691" s="141"/>
      <c r="U1691" s="141"/>
      <c r="V1691" s="139"/>
      <c r="W1691" s="139"/>
      <c r="X1691" s="139"/>
      <c r="Y1691" s="139"/>
      <c r="Z1691" s="139"/>
      <c r="AA1691" s="139"/>
      <c r="AB1691" s="139"/>
      <c r="AC1691" s="139"/>
      <c r="AD1691" s="139"/>
      <c r="AE1691" s="139"/>
      <c r="AF1691" s="139"/>
      <c r="AG1691" s="139"/>
      <c r="AH1691" s="139"/>
      <c r="AI1691" s="77"/>
      <c r="AJ1691" s="78"/>
    </row>
    <row r="1692" spans="2:36" ht="13">
      <c r="B1692" s="79"/>
      <c r="C1692" s="79"/>
      <c r="D1692" s="136"/>
      <c r="E1692" s="80"/>
      <c r="F1692" s="81"/>
      <c r="G1692" s="81"/>
      <c r="H1692" s="81"/>
      <c r="I1692" s="81"/>
      <c r="J1692" s="81"/>
      <c r="K1692" s="81"/>
      <c r="L1692" s="81"/>
      <c r="M1692" s="81"/>
      <c r="N1692" s="81"/>
      <c r="O1692" s="137"/>
      <c r="P1692" s="138"/>
      <c r="Q1692" s="138"/>
      <c r="R1692" s="138"/>
      <c r="S1692" s="138"/>
      <c r="T1692" s="141"/>
      <c r="U1692" s="141"/>
      <c r="V1692" s="139"/>
      <c r="W1692" s="139"/>
      <c r="X1692" s="139"/>
      <c r="Y1692" s="139"/>
      <c r="Z1692" s="139"/>
      <c r="AA1692" s="139"/>
      <c r="AB1692" s="139"/>
      <c r="AC1692" s="139"/>
      <c r="AD1692" s="139"/>
      <c r="AE1692" s="139"/>
      <c r="AF1692" s="139"/>
      <c r="AG1692" s="139"/>
      <c r="AH1692" s="139"/>
      <c r="AI1692" s="77"/>
      <c r="AJ1692" s="78"/>
    </row>
    <row r="1693" spans="2:36" ht="13">
      <c r="B1693" s="79"/>
      <c r="C1693" s="79"/>
      <c r="D1693" s="136"/>
      <c r="E1693" s="80"/>
      <c r="F1693" s="81"/>
      <c r="G1693" s="81"/>
      <c r="H1693" s="81"/>
      <c r="I1693" s="81"/>
      <c r="J1693" s="81"/>
      <c r="K1693" s="81"/>
      <c r="L1693" s="81"/>
      <c r="M1693" s="81"/>
      <c r="N1693" s="81"/>
      <c r="O1693" s="137"/>
      <c r="P1693" s="138"/>
      <c r="Q1693" s="138"/>
      <c r="R1693" s="138"/>
      <c r="S1693" s="138"/>
      <c r="T1693" s="141"/>
      <c r="U1693" s="141"/>
      <c r="V1693" s="139"/>
      <c r="W1693" s="139"/>
      <c r="X1693" s="139"/>
      <c r="Y1693" s="139"/>
      <c r="Z1693" s="139"/>
      <c r="AA1693" s="139"/>
      <c r="AB1693" s="139"/>
      <c r="AC1693" s="139"/>
      <c r="AD1693" s="139"/>
      <c r="AE1693" s="139"/>
      <c r="AF1693" s="139"/>
      <c r="AG1693" s="139"/>
      <c r="AH1693" s="139"/>
      <c r="AI1693" s="77"/>
      <c r="AJ1693" s="78"/>
    </row>
    <row r="1694" spans="2:36" ht="13">
      <c r="B1694" s="79"/>
      <c r="C1694" s="79"/>
      <c r="D1694" s="136"/>
      <c r="E1694" s="80"/>
      <c r="F1694" s="81"/>
      <c r="G1694" s="81"/>
      <c r="H1694" s="81"/>
      <c r="I1694" s="81"/>
      <c r="J1694" s="81"/>
      <c r="K1694" s="81"/>
      <c r="L1694" s="81"/>
      <c r="M1694" s="81"/>
      <c r="N1694" s="81"/>
      <c r="O1694" s="137"/>
      <c r="P1694" s="138"/>
      <c r="Q1694" s="138"/>
      <c r="R1694" s="138"/>
      <c r="S1694" s="138"/>
      <c r="T1694" s="141"/>
      <c r="U1694" s="141"/>
      <c r="V1694" s="139"/>
      <c r="W1694" s="139"/>
      <c r="X1694" s="139"/>
      <c r="Y1694" s="139"/>
      <c r="Z1694" s="139"/>
      <c r="AA1694" s="139"/>
      <c r="AB1694" s="139"/>
      <c r="AC1694" s="139"/>
      <c r="AD1694" s="139"/>
      <c r="AE1694" s="139"/>
      <c r="AF1694" s="139"/>
      <c r="AG1694" s="139"/>
      <c r="AH1694" s="139"/>
      <c r="AI1694" s="77"/>
      <c r="AJ1694" s="78"/>
    </row>
    <row r="1695" spans="2:36" ht="13">
      <c r="B1695" s="79"/>
      <c r="C1695" s="79"/>
      <c r="D1695" s="136"/>
      <c r="E1695" s="80"/>
      <c r="F1695" s="81"/>
      <c r="G1695" s="81"/>
      <c r="H1695" s="81"/>
      <c r="I1695" s="81"/>
      <c r="J1695" s="81"/>
      <c r="K1695" s="81"/>
      <c r="L1695" s="81"/>
      <c r="M1695" s="81"/>
      <c r="N1695" s="81"/>
      <c r="O1695" s="137"/>
      <c r="P1695" s="138"/>
      <c r="Q1695" s="138"/>
      <c r="R1695" s="138"/>
      <c r="S1695" s="138"/>
      <c r="T1695" s="141"/>
      <c r="U1695" s="141"/>
      <c r="V1695" s="139"/>
      <c r="W1695" s="139"/>
      <c r="X1695" s="139"/>
      <c r="Y1695" s="139"/>
      <c r="Z1695" s="139"/>
      <c r="AA1695" s="139"/>
      <c r="AB1695" s="139"/>
      <c r="AC1695" s="139"/>
      <c r="AD1695" s="139"/>
      <c r="AE1695" s="139"/>
      <c r="AF1695" s="139"/>
      <c r="AG1695" s="139"/>
      <c r="AH1695" s="139"/>
      <c r="AI1695" s="77"/>
      <c r="AJ1695" s="78"/>
    </row>
    <row r="1696" spans="2:36" ht="13">
      <c r="B1696" s="79"/>
      <c r="C1696" s="79"/>
      <c r="D1696" s="136"/>
      <c r="E1696" s="80"/>
      <c r="F1696" s="81"/>
      <c r="G1696" s="81"/>
      <c r="H1696" s="81"/>
      <c r="I1696" s="81"/>
      <c r="J1696" s="81"/>
      <c r="K1696" s="81"/>
      <c r="L1696" s="81"/>
      <c r="M1696" s="81"/>
      <c r="N1696" s="81"/>
      <c r="O1696" s="137"/>
      <c r="P1696" s="138"/>
      <c r="Q1696" s="138"/>
      <c r="R1696" s="138"/>
      <c r="S1696" s="138"/>
      <c r="T1696" s="141"/>
      <c r="U1696" s="141"/>
      <c r="V1696" s="139"/>
      <c r="W1696" s="139"/>
      <c r="X1696" s="139"/>
      <c r="Y1696" s="139"/>
      <c r="Z1696" s="139"/>
      <c r="AA1696" s="139"/>
      <c r="AB1696" s="139"/>
      <c r="AC1696" s="139"/>
      <c r="AD1696" s="139"/>
      <c r="AE1696" s="139"/>
      <c r="AF1696" s="139"/>
      <c r="AG1696" s="139"/>
      <c r="AH1696" s="139"/>
      <c r="AI1696" s="77"/>
      <c r="AJ1696" s="78"/>
    </row>
    <row r="1697" spans="2:36" ht="13">
      <c r="B1697" s="79"/>
      <c r="C1697" s="79"/>
      <c r="D1697" s="136"/>
      <c r="E1697" s="80"/>
      <c r="F1697" s="81"/>
      <c r="G1697" s="81"/>
      <c r="H1697" s="81"/>
      <c r="I1697" s="81"/>
      <c r="J1697" s="81"/>
      <c r="K1697" s="81"/>
      <c r="L1697" s="81"/>
      <c r="M1697" s="81"/>
      <c r="N1697" s="81"/>
      <c r="O1697" s="137"/>
      <c r="P1697" s="138"/>
      <c r="Q1697" s="138"/>
      <c r="R1697" s="138"/>
      <c r="S1697" s="138"/>
      <c r="T1697" s="141"/>
      <c r="U1697" s="141"/>
      <c r="V1697" s="139"/>
      <c r="W1697" s="139"/>
      <c r="X1697" s="139"/>
      <c r="Y1697" s="139"/>
      <c r="Z1697" s="139"/>
      <c r="AA1697" s="139"/>
      <c r="AB1697" s="139"/>
      <c r="AC1697" s="139"/>
      <c r="AD1697" s="139"/>
      <c r="AE1697" s="139"/>
      <c r="AF1697" s="139"/>
      <c r="AG1697" s="139"/>
      <c r="AH1697" s="139"/>
      <c r="AI1697" s="77"/>
      <c r="AJ1697" s="78"/>
    </row>
    <row r="1698" spans="2:36" ht="13">
      <c r="B1698" s="79"/>
      <c r="C1698" s="79"/>
      <c r="D1698" s="136"/>
      <c r="E1698" s="80"/>
      <c r="F1698" s="81"/>
      <c r="G1698" s="81"/>
      <c r="H1698" s="81"/>
      <c r="I1698" s="81"/>
      <c r="J1698" s="81"/>
      <c r="K1698" s="81"/>
      <c r="L1698" s="81"/>
      <c r="M1698" s="81"/>
      <c r="N1698" s="81"/>
      <c r="O1698" s="137"/>
      <c r="P1698" s="138"/>
      <c r="Q1698" s="138"/>
      <c r="R1698" s="138"/>
      <c r="S1698" s="138"/>
      <c r="T1698" s="141"/>
      <c r="U1698" s="141"/>
      <c r="V1698" s="139"/>
      <c r="W1698" s="139"/>
      <c r="X1698" s="139"/>
      <c r="Y1698" s="139"/>
      <c r="Z1698" s="139"/>
      <c r="AA1698" s="139"/>
      <c r="AB1698" s="139"/>
      <c r="AC1698" s="139"/>
      <c r="AD1698" s="139"/>
      <c r="AE1698" s="139"/>
      <c r="AF1698" s="139"/>
      <c r="AG1698" s="139"/>
      <c r="AH1698" s="139"/>
      <c r="AI1698" s="77"/>
      <c r="AJ1698" s="78"/>
    </row>
    <row r="1699" spans="2:36" ht="13">
      <c r="B1699" s="79"/>
      <c r="C1699" s="79"/>
      <c r="D1699" s="136"/>
      <c r="E1699" s="80"/>
      <c r="F1699" s="81"/>
      <c r="G1699" s="81"/>
      <c r="H1699" s="81"/>
      <c r="I1699" s="81"/>
      <c r="J1699" s="81"/>
      <c r="K1699" s="81"/>
      <c r="L1699" s="81"/>
      <c r="M1699" s="81"/>
      <c r="N1699" s="81"/>
      <c r="O1699" s="137"/>
      <c r="P1699" s="138"/>
      <c r="Q1699" s="138"/>
      <c r="R1699" s="138"/>
      <c r="S1699" s="138"/>
      <c r="T1699" s="141"/>
      <c r="U1699" s="141"/>
      <c r="V1699" s="139"/>
      <c r="W1699" s="139"/>
      <c r="X1699" s="139"/>
      <c r="Y1699" s="139"/>
      <c r="Z1699" s="139"/>
      <c r="AA1699" s="139"/>
      <c r="AB1699" s="139"/>
      <c r="AC1699" s="139"/>
      <c r="AD1699" s="139"/>
      <c r="AE1699" s="139"/>
      <c r="AF1699" s="139"/>
      <c r="AG1699" s="139"/>
      <c r="AH1699" s="139"/>
      <c r="AI1699" s="77"/>
      <c r="AJ1699" s="78"/>
    </row>
    <row r="1700" spans="2:36" ht="13">
      <c r="B1700" s="79"/>
      <c r="C1700" s="79"/>
      <c r="D1700" s="136"/>
      <c r="E1700" s="80"/>
      <c r="F1700" s="81"/>
      <c r="G1700" s="81"/>
      <c r="H1700" s="81"/>
      <c r="I1700" s="81"/>
      <c r="J1700" s="81"/>
      <c r="K1700" s="81"/>
      <c r="L1700" s="81"/>
      <c r="M1700" s="81"/>
      <c r="N1700" s="81"/>
      <c r="O1700" s="137"/>
      <c r="P1700" s="138"/>
      <c r="Q1700" s="138"/>
      <c r="R1700" s="138"/>
      <c r="S1700" s="138"/>
      <c r="T1700" s="141"/>
      <c r="U1700" s="141"/>
      <c r="V1700" s="139"/>
      <c r="W1700" s="139"/>
      <c r="X1700" s="139"/>
      <c r="Y1700" s="139"/>
      <c r="Z1700" s="139"/>
      <c r="AA1700" s="139"/>
      <c r="AB1700" s="139"/>
      <c r="AC1700" s="139"/>
      <c r="AD1700" s="139"/>
      <c r="AE1700" s="139"/>
      <c r="AF1700" s="139"/>
      <c r="AG1700" s="139"/>
      <c r="AH1700" s="139"/>
      <c r="AI1700" s="77"/>
      <c r="AJ1700" s="78"/>
    </row>
    <row r="1701" spans="2:36" ht="13">
      <c r="B1701" s="79"/>
      <c r="C1701" s="79"/>
      <c r="D1701" s="136"/>
      <c r="E1701" s="80"/>
      <c r="F1701" s="81"/>
      <c r="G1701" s="81"/>
      <c r="H1701" s="81"/>
      <c r="I1701" s="81"/>
      <c r="J1701" s="81"/>
      <c r="K1701" s="81"/>
      <c r="L1701" s="81"/>
      <c r="M1701" s="81"/>
      <c r="N1701" s="81"/>
      <c r="O1701" s="137"/>
      <c r="P1701" s="138"/>
      <c r="Q1701" s="138"/>
      <c r="R1701" s="138"/>
      <c r="S1701" s="138"/>
      <c r="T1701" s="141"/>
      <c r="U1701" s="141"/>
      <c r="V1701" s="139"/>
      <c r="W1701" s="139"/>
      <c r="X1701" s="139"/>
      <c r="Y1701" s="139"/>
      <c r="Z1701" s="139"/>
      <c r="AA1701" s="139"/>
      <c r="AB1701" s="139"/>
      <c r="AC1701" s="139"/>
      <c r="AD1701" s="139"/>
      <c r="AE1701" s="139"/>
      <c r="AF1701" s="139"/>
      <c r="AG1701" s="139"/>
      <c r="AH1701" s="139"/>
      <c r="AI1701" s="77"/>
      <c r="AJ1701" s="78"/>
    </row>
    <row r="1702" spans="2:36" ht="13">
      <c r="B1702" s="79"/>
      <c r="C1702" s="79"/>
      <c r="D1702" s="136"/>
      <c r="E1702" s="80"/>
      <c r="F1702" s="81"/>
      <c r="G1702" s="81"/>
      <c r="H1702" s="81"/>
      <c r="I1702" s="81"/>
      <c r="J1702" s="81"/>
      <c r="K1702" s="81"/>
      <c r="L1702" s="81"/>
      <c r="M1702" s="81"/>
      <c r="N1702" s="81"/>
      <c r="O1702" s="137"/>
      <c r="P1702" s="138"/>
      <c r="Q1702" s="138"/>
      <c r="R1702" s="138"/>
      <c r="S1702" s="138"/>
      <c r="T1702" s="141"/>
      <c r="U1702" s="141"/>
      <c r="V1702" s="139"/>
      <c r="W1702" s="139"/>
      <c r="X1702" s="139"/>
      <c r="Y1702" s="139"/>
      <c r="Z1702" s="139"/>
      <c r="AA1702" s="139"/>
      <c r="AB1702" s="139"/>
      <c r="AC1702" s="139"/>
      <c r="AD1702" s="139"/>
      <c r="AE1702" s="139"/>
      <c r="AF1702" s="139"/>
      <c r="AG1702" s="139"/>
      <c r="AH1702" s="139"/>
      <c r="AI1702" s="77"/>
      <c r="AJ1702" s="78"/>
    </row>
    <row r="1703" spans="2:36" ht="13">
      <c r="B1703" s="79"/>
      <c r="C1703" s="79"/>
      <c r="D1703" s="136"/>
      <c r="E1703" s="80"/>
      <c r="F1703" s="81"/>
      <c r="G1703" s="81"/>
      <c r="H1703" s="81"/>
      <c r="I1703" s="81"/>
      <c r="J1703" s="81"/>
      <c r="K1703" s="81"/>
      <c r="L1703" s="81"/>
      <c r="M1703" s="81"/>
      <c r="N1703" s="81"/>
      <c r="O1703" s="137"/>
      <c r="P1703" s="138"/>
      <c r="Q1703" s="138"/>
      <c r="R1703" s="138"/>
      <c r="S1703" s="138"/>
      <c r="T1703" s="141"/>
      <c r="U1703" s="141"/>
      <c r="V1703" s="139"/>
      <c r="W1703" s="139"/>
      <c r="X1703" s="139"/>
      <c r="Y1703" s="139"/>
      <c r="Z1703" s="139"/>
      <c r="AA1703" s="139"/>
      <c r="AB1703" s="139"/>
      <c r="AC1703" s="139"/>
      <c r="AD1703" s="139"/>
      <c r="AE1703" s="139"/>
      <c r="AF1703" s="139"/>
      <c r="AG1703" s="139"/>
      <c r="AH1703" s="139"/>
      <c r="AI1703" s="77"/>
      <c r="AJ1703" s="78"/>
    </row>
    <row r="1704" spans="2:36" ht="13">
      <c r="B1704" s="79"/>
      <c r="C1704" s="79"/>
      <c r="D1704" s="136"/>
      <c r="E1704" s="80"/>
      <c r="F1704" s="81"/>
      <c r="G1704" s="81"/>
      <c r="H1704" s="81"/>
      <c r="I1704" s="81"/>
      <c r="J1704" s="81"/>
      <c r="K1704" s="81"/>
      <c r="L1704" s="81"/>
      <c r="M1704" s="81"/>
      <c r="N1704" s="81"/>
      <c r="O1704" s="137"/>
      <c r="P1704" s="138"/>
      <c r="Q1704" s="138"/>
      <c r="R1704" s="138"/>
      <c r="S1704" s="138"/>
      <c r="T1704" s="141"/>
      <c r="U1704" s="141"/>
      <c r="V1704" s="139"/>
      <c r="W1704" s="139"/>
      <c r="X1704" s="139"/>
      <c r="Y1704" s="139"/>
      <c r="Z1704" s="139"/>
      <c r="AA1704" s="139"/>
      <c r="AB1704" s="139"/>
      <c r="AC1704" s="139"/>
      <c r="AD1704" s="139"/>
      <c r="AE1704" s="139"/>
      <c r="AF1704" s="139"/>
      <c r="AG1704" s="139"/>
      <c r="AH1704" s="139"/>
      <c r="AI1704" s="77"/>
      <c r="AJ1704" s="78"/>
    </row>
    <row r="1705" spans="2:36" ht="13">
      <c r="B1705" s="79"/>
      <c r="C1705" s="79"/>
      <c r="D1705" s="136"/>
      <c r="E1705" s="80"/>
      <c r="F1705" s="81"/>
      <c r="G1705" s="81"/>
      <c r="H1705" s="81"/>
      <c r="I1705" s="81"/>
      <c r="J1705" s="81"/>
      <c r="K1705" s="81"/>
      <c r="L1705" s="81"/>
      <c r="M1705" s="81"/>
      <c r="N1705" s="81"/>
      <c r="O1705" s="137"/>
      <c r="P1705" s="138"/>
      <c r="Q1705" s="138"/>
      <c r="R1705" s="138"/>
      <c r="S1705" s="138"/>
      <c r="T1705" s="141"/>
      <c r="U1705" s="141"/>
      <c r="V1705" s="139"/>
      <c r="W1705" s="139"/>
      <c r="X1705" s="139"/>
      <c r="Y1705" s="139"/>
      <c r="Z1705" s="139"/>
      <c r="AA1705" s="139"/>
      <c r="AB1705" s="139"/>
      <c r="AC1705" s="139"/>
      <c r="AD1705" s="139"/>
      <c r="AE1705" s="139"/>
      <c r="AF1705" s="139"/>
      <c r="AG1705" s="139"/>
      <c r="AH1705" s="139"/>
      <c r="AI1705" s="77"/>
      <c r="AJ1705" s="78"/>
    </row>
    <row r="1706" spans="2:36" ht="13">
      <c r="B1706" s="79"/>
      <c r="C1706" s="79"/>
      <c r="D1706" s="136"/>
      <c r="E1706" s="80"/>
      <c r="F1706" s="81"/>
      <c r="G1706" s="81"/>
      <c r="H1706" s="81"/>
      <c r="I1706" s="81"/>
      <c r="J1706" s="81"/>
      <c r="K1706" s="81"/>
      <c r="L1706" s="81"/>
      <c r="M1706" s="81"/>
      <c r="N1706" s="81"/>
      <c r="O1706" s="137"/>
      <c r="P1706" s="138"/>
      <c r="Q1706" s="138"/>
      <c r="R1706" s="138"/>
      <c r="S1706" s="138"/>
      <c r="T1706" s="141"/>
      <c r="U1706" s="141"/>
      <c r="V1706" s="139"/>
      <c r="W1706" s="139"/>
      <c r="X1706" s="139"/>
      <c r="Y1706" s="139"/>
      <c r="Z1706" s="139"/>
      <c r="AA1706" s="139"/>
      <c r="AB1706" s="139"/>
      <c r="AC1706" s="139"/>
      <c r="AD1706" s="139"/>
      <c r="AE1706" s="139"/>
      <c r="AF1706" s="139"/>
      <c r="AG1706" s="139"/>
      <c r="AH1706" s="139"/>
      <c r="AI1706" s="77"/>
      <c r="AJ1706" s="78"/>
    </row>
    <row r="1707" spans="2:36" ht="13">
      <c r="B1707" s="79"/>
      <c r="C1707" s="79"/>
      <c r="D1707" s="136"/>
      <c r="E1707" s="80"/>
      <c r="F1707" s="81"/>
      <c r="G1707" s="81"/>
      <c r="H1707" s="81"/>
      <c r="I1707" s="81"/>
      <c r="J1707" s="81"/>
      <c r="K1707" s="81"/>
      <c r="L1707" s="81"/>
      <c r="M1707" s="81"/>
      <c r="N1707" s="81"/>
      <c r="O1707" s="137"/>
      <c r="P1707" s="138"/>
      <c r="Q1707" s="138"/>
      <c r="R1707" s="138"/>
      <c r="S1707" s="138"/>
      <c r="T1707" s="141"/>
      <c r="U1707" s="141"/>
      <c r="V1707" s="139"/>
      <c r="W1707" s="139"/>
      <c r="X1707" s="139"/>
      <c r="Y1707" s="139"/>
      <c r="Z1707" s="139"/>
      <c r="AA1707" s="139"/>
      <c r="AB1707" s="139"/>
      <c r="AC1707" s="139"/>
      <c r="AD1707" s="139"/>
      <c r="AE1707" s="139"/>
      <c r="AF1707" s="139"/>
      <c r="AG1707" s="139"/>
      <c r="AH1707" s="139"/>
      <c r="AI1707" s="77"/>
      <c r="AJ1707" s="78"/>
    </row>
    <row r="1708" spans="2:36" ht="13">
      <c r="B1708" s="79"/>
      <c r="C1708" s="79"/>
      <c r="D1708" s="136"/>
      <c r="E1708" s="80"/>
      <c r="F1708" s="81"/>
      <c r="G1708" s="81"/>
      <c r="H1708" s="81"/>
      <c r="I1708" s="81"/>
      <c r="J1708" s="81"/>
      <c r="K1708" s="81"/>
      <c r="L1708" s="81"/>
      <c r="M1708" s="81"/>
      <c r="N1708" s="81"/>
      <c r="O1708" s="137"/>
      <c r="P1708" s="138"/>
      <c r="Q1708" s="138"/>
      <c r="R1708" s="138"/>
      <c r="S1708" s="138"/>
      <c r="T1708" s="141"/>
      <c r="U1708" s="141"/>
      <c r="V1708" s="139"/>
      <c r="W1708" s="139"/>
      <c r="X1708" s="139"/>
      <c r="Y1708" s="139"/>
      <c r="Z1708" s="139"/>
      <c r="AA1708" s="139"/>
      <c r="AB1708" s="139"/>
      <c r="AC1708" s="139"/>
      <c r="AD1708" s="139"/>
      <c r="AE1708" s="139"/>
      <c r="AF1708" s="139"/>
      <c r="AG1708" s="139"/>
      <c r="AH1708" s="139"/>
      <c r="AI1708" s="77"/>
      <c r="AJ1708" s="78"/>
    </row>
    <row r="1709" spans="2:36" ht="13">
      <c r="B1709" s="79"/>
      <c r="C1709" s="79"/>
      <c r="D1709" s="136"/>
      <c r="E1709" s="80"/>
      <c r="F1709" s="81"/>
      <c r="G1709" s="81"/>
      <c r="H1709" s="81"/>
      <c r="I1709" s="81"/>
      <c r="J1709" s="81"/>
      <c r="K1709" s="81"/>
      <c r="L1709" s="81"/>
      <c r="M1709" s="81"/>
      <c r="N1709" s="81"/>
      <c r="O1709" s="137"/>
      <c r="P1709" s="138"/>
      <c r="Q1709" s="138"/>
      <c r="R1709" s="138"/>
      <c r="S1709" s="138"/>
      <c r="T1709" s="141"/>
      <c r="U1709" s="141"/>
      <c r="V1709" s="139"/>
      <c r="W1709" s="139"/>
      <c r="X1709" s="139"/>
      <c r="Y1709" s="139"/>
      <c r="Z1709" s="139"/>
      <c r="AA1709" s="139"/>
      <c r="AB1709" s="139"/>
      <c r="AC1709" s="139"/>
      <c r="AD1709" s="139"/>
      <c r="AE1709" s="139"/>
      <c r="AF1709" s="139"/>
      <c r="AG1709" s="139"/>
      <c r="AH1709" s="139"/>
      <c r="AI1709" s="77"/>
      <c r="AJ1709" s="78"/>
    </row>
    <row r="1710" spans="2:36" ht="13">
      <c r="B1710" s="79"/>
      <c r="C1710" s="79"/>
      <c r="D1710" s="136"/>
      <c r="E1710" s="80"/>
      <c r="F1710" s="81"/>
      <c r="G1710" s="81"/>
      <c r="H1710" s="81"/>
      <c r="I1710" s="81"/>
      <c r="J1710" s="81"/>
      <c r="K1710" s="81"/>
      <c r="L1710" s="81"/>
      <c r="M1710" s="81"/>
      <c r="N1710" s="81"/>
      <c r="O1710" s="137"/>
      <c r="P1710" s="138"/>
      <c r="Q1710" s="138"/>
      <c r="R1710" s="138"/>
      <c r="S1710" s="138"/>
      <c r="T1710" s="141"/>
      <c r="U1710" s="141"/>
      <c r="V1710" s="139"/>
      <c r="W1710" s="139"/>
      <c r="X1710" s="139"/>
      <c r="Y1710" s="139"/>
      <c r="Z1710" s="139"/>
      <c r="AA1710" s="139"/>
      <c r="AB1710" s="139"/>
      <c r="AC1710" s="139"/>
      <c r="AD1710" s="139"/>
      <c r="AE1710" s="139"/>
      <c r="AF1710" s="139"/>
      <c r="AG1710" s="139"/>
      <c r="AH1710" s="139"/>
      <c r="AI1710" s="77"/>
      <c r="AJ1710" s="78"/>
    </row>
    <row r="1711" spans="2:36" ht="13">
      <c r="B1711" s="79"/>
      <c r="C1711" s="79"/>
      <c r="D1711" s="136"/>
      <c r="E1711" s="80"/>
      <c r="F1711" s="81"/>
      <c r="G1711" s="81"/>
      <c r="H1711" s="81"/>
      <c r="I1711" s="81"/>
      <c r="J1711" s="81"/>
      <c r="K1711" s="81"/>
      <c r="L1711" s="81"/>
      <c r="M1711" s="81"/>
      <c r="N1711" s="81"/>
      <c r="O1711" s="137"/>
      <c r="P1711" s="138"/>
      <c r="Q1711" s="138"/>
      <c r="R1711" s="138"/>
      <c r="S1711" s="138"/>
      <c r="T1711" s="141"/>
      <c r="U1711" s="141"/>
      <c r="V1711" s="139"/>
      <c r="W1711" s="139"/>
      <c r="X1711" s="139"/>
      <c r="Y1711" s="139"/>
      <c r="Z1711" s="139"/>
      <c r="AA1711" s="139"/>
      <c r="AB1711" s="139"/>
      <c r="AC1711" s="139"/>
      <c r="AD1711" s="139"/>
      <c r="AE1711" s="139"/>
      <c r="AF1711" s="139"/>
      <c r="AG1711" s="139"/>
      <c r="AH1711" s="139"/>
      <c r="AI1711" s="77"/>
      <c r="AJ1711" s="78"/>
    </row>
    <row r="1712" spans="2:36" ht="13">
      <c r="B1712" s="79"/>
      <c r="C1712" s="79"/>
      <c r="D1712" s="136"/>
      <c r="E1712" s="80"/>
      <c r="F1712" s="81"/>
      <c r="G1712" s="81"/>
      <c r="H1712" s="81"/>
      <c r="I1712" s="81"/>
      <c r="J1712" s="81"/>
      <c r="K1712" s="81"/>
      <c r="L1712" s="81"/>
      <c r="M1712" s="81"/>
      <c r="N1712" s="81"/>
      <c r="O1712" s="137"/>
      <c r="P1712" s="138"/>
      <c r="Q1712" s="138"/>
      <c r="R1712" s="138"/>
      <c r="S1712" s="138"/>
      <c r="T1712" s="141"/>
      <c r="U1712" s="141"/>
      <c r="V1712" s="139"/>
      <c r="W1712" s="139"/>
      <c r="X1712" s="139"/>
      <c r="Y1712" s="139"/>
      <c r="Z1712" s="139"/>
      <c r="AA1712" s="139"/>
      <c r="AB1712" s="139"/>
      <c r="AC1712" s="139"/>
      <c r="AD1712" s="139"/>
      <c r="AE1712" s="139"/>
      <c r="AF1712" s="139"/>
      <c r="AG1712" s="139"/>
      <c r="AH1712" s="139"/>
      <c r="AI1712" s="77"/>
      <c r="AJ1712" s="78"/>
    </row>
    <row r="1713" spans="2:36" ht="13">
      <c r="B1713" s="79"/>
      <c r="C1713" s="79"/>
      <c r="D1713" s="136"/>
      <c r="E1713" s="80"/>
      <c r="F1713" s="81"/>
      <c r="G1713" s="81"/>
      <c r="H1713" s="81"/>
      <c r="I1713" s="81"/>
      <c r="J1713" s="81"/>
      <c r="K1713" s="81"/>
      <c r="L1713" s="81"/>
      <c r="M1713" s="81"/>
      <c r="N1713" s="81"/>
      <c r="O1713" s="137"/>
      <c r="P1713" s="138"/>
      <c r="Q1713" s="138"/>
      <c r="R1713" s="138"/>
      <c r="S1713" s="138"/>
      <c r="T1713" s="141"/>
      <c r="U1713" s="141"/>
      <c r="V1713" s="139"/>
      <c r="W1713" s="139"/>
      <c r="X1713" s="139"/>
      <c r="Y1713" s="139"/>
      <c r="Z1713" s="139"/>
      <c r="AA1713" s="139"/>
      <c r="AB1713" s="139"/>
      <c r="AC1713" s="139"/>
      <c r="AD1713" s="139"/>
      <c r="AE1713" s="139"/>
      <c r="AF1713" s="139"/>
      <c r="AG1713" s="139"/>
      <c r="AH1713" s="139"/>
      <c r="AI1713" s="77"/>
      <c r="AJ1713" s="78"/>
    </row>
    <row r="1714" spans="2:36" ht="13">
      <c r="B1714" s="79"/>
      <c r="C1714" s="79"/>
      <c r="D1714" s="136"/>
      <c r="E1714" s="80"/>
      <c r="F1714" s="81"/>
      <c r="G1714" s="81"/>
      <c r="H1714" s="81"/>
      <c r="I1714" s="81"/>
      <c r="J1714" s="81"/>
      <c r="K1714" s="81"/>
      <c r="L1714" s="81"/>
      <c r="M1714" s="81"/>
      <c r="N1714" s="81"/>
      <c r="O1714" s="137"/>
      <c r="P1714" s="138"/>
      <c r="Q1714" s="138"/>
      <c r="R1714" s="138"/>
      <c r="S1714" s="138"/>
      <c r="T1714" s="141"/>
      <c r="U1714" s="141"/>
      <c r="V1714" s="139"/>
      <c r="W1714" s="139"/>
      <c r="X1714" s="139"/>
      <c r="Y1714" s="139"/>
      <c r="Z1714" s="139"/>
      <c r="AA1714" s="139"/>
      <c r="AB1714" s="139"/>
      <c r="AC1714" s="139"/>
      <c r="AD1714" s="139"/>
      <c r="AE1714" s="139"/>
      <c r="AF1714" s="139"/>
      <c r="AG1714" s="139"/>
      <c r="AH1714" s="139"/>
      <c r="AI1714" s="77"/>
      <c r="AJ1714" s="78"/>
    </row>
    <row r="1715" spans="2:36" ht="13">
      <c r="B1715" s="79"/>
      <c r="C1715" s="79"/>
      <c r="D1715" s="136"/>
      <c r="E1715" s="80"/>
      <c r="F1715" s="81"/>
      <c r="G1715" s="81"/>
      <c r="H1715" s="81"/>
      <c r="I1715" s="81"/>
      <c r="J1715" s="81"/>
      <c r="K1715" s="81"/>
      <c r="L1715" s="81"/>
      <c r="M1715" s="81"/>
      <c r="N1715" s="81"/>
      <c r="O1715" s="137"/>
      <c r="P1715" s="138"/>
      <c r="Q1715" s="138"/>
      <c r="R1715" s="138"/>
      <c r="S1715" s="138"/>
      <c r="T1715" s="141"/>
      <c r="U1715" s="141"/>
      <c r="V1715" s="139"/>
      <c r="W1715" s="139"/>
      <c r="X1715" s="139"/>
      <c r="Y1715" s="139"/>
      <c r="Z1715" s="139"/>
      <c r="AA1715" s="139"/>
      <c r="AB1715" s="139"/>
      <c r="AC1715" s="139"/>
      <c r="AD1715" s="139"/>
      <c r="AE1715" s="139"/>
      <c r="AF1715" s="139"/>
      <c r="AG1715" s="139"/>
      <c r="AH1715" s="139"/>
      <c r="AI1715" s="77"/>
      <c r="AJ1715" s="78"/>
    </row>
    <row r="1716" spans="2:36" ht="13">
      <c r="B1716" s="79"/>
      <c r="C1716" s="79"/>
      <c r="D1716" s="136"/>
      <c r="E1716" s="80"/>
      <c r="F1716" s="81"/>
      <c r="G1716" s="81"/>
      <c r="H1716" s="81"/>
      <c r="I1716" s="81"/>
      <c r="J1716" s="81"/>
      <c r="K1716" s="81"/>
      <c r="L1716" s="81"/>
      <c r="M1716" s="81"/>
      <c r="N1716" s="81"/>
      <c r="O1716" s="137"/>
      <c r="P1716" s="138"/>
      <c r="Q1716" s="138"/>
      <c r="R1716" s="138"/>
      <c r="S1716" s="138"/>
      <c r="T1716" s="141"/>
      <c r="U1716" s="141"/>
      <c r="V1716" s="139"/>
      <c r="W1716" s="139"/>
      <c r="X1716" s="139"/>
      <c r="Y1716" s="139"/>
      <c r="Z1716" s="139"/>
      <c r="AA1716" s="139"/>
      <c r="AB1716" s="139"/>
      <c r="AC1716" s="139"/>
      <c r="AD1716" s="139"/>
      <c r="AE1716" s="139"/>
      <c r="AF1716" s="139"/>
      <c r="AG1716" s="139"/>
      <c r="AH1716" s="139"/>
      <c r="AI1716" s="77"/>
      <c r="AJ1716" s="78"/>
    </row>
    <row r="1717" spans="2:36" ht="13">
      <c r="B1717" s="79"/>
      <c r="C1717" s="79"/>
      <c r="D1717" s="136"/>
      <c r="E1717" s="80"/>
      <c r="F1717" s="81"/>
      <c r="G1717" s="81"/>
      <c r="H1717" s="81"/>
      <c r="I1717" s="81"/>
      <c r="J1717" s="81"/>
      <c r="K1717" s="81"/>
      <c r="L1717" s="81"/>
      <c r="M1717" s="81"/>
      <c r="N1717" s="81"/>
      <c r="O1717" s="137"/>
      <c r="P1717" s="138"/>
      <c r="Q1717" s="138"/>
      <c r="R1717" s="138"/>
      <c r="S1717" s="138"/>
      <c r="T1717" s="141"/>
      <c r="U1717" s="141"/>
      <c r="V1717" s="139"/>
      <c r="W1717" s="139"/>
      <c r="X1717" s="139"/>
      <c r="Y1717" s="139"/>
      <c r="Z1717" s="139"/>
      <c r="AA1717" s="139"/>
      <c r="AB1717" s="139"/>
      <c r="AC1717" s="139"/>
      <c r="AD1717" s="139"/>
      <c r="AE1717" s="139"/>
      <c r="AF1717" s="139"/>
      <c r="AG1717" s="139"/>
      <c r="AH1717" s="139"/>
      <c r="AI1717" s="77"/>
      <c r="AJ1717" s="78"/>
    </row>
    <row r="1718" spans="2:36" ht="13">
      <c r="B1718" s="79"/>
      <c r="C1718" s="79"/>
      <c r="D1718" s="136"/>
      <c r="E1718" s="80"/>
      <c r="F1718" s="81"/>
      <c r="G1718" s="81"/>
      <c r="H1718" s="81"/>
      <c r="I1718" s="81"/>
      <c r="J1718" s="81"/>
      <c r="K1718" s="81"/>
      <c r="L1718" s="81"/>
      <c r="M1718" s="81"/>
      <c r="N1718" s="81"/>
      <c r="O1718" s="137"/>
      <c r="P1718" s="138"/>
      <c r="Q1718" s="138"/>
      <c r="R1718" s="138"/>
      <c r="S1718" s="138"/>
      <c r="T1718" s="141"/>
      <c r="U1718" s="141"/>
      <c r="V1718" s="139"/>
      <c r="W1718" s="139"/>
      <c r="X1718" s="139"/>
      <c r="Y1718" s="139"/>
      <c r="Z1718" s="139"/>
      <c r="AA1718" s="139"/>
      <c r="AB1718" s="139"/>
      <c r="AC1718" s="139"/>
      <c r="AD1718" s="139"/>
      <c r="AE1718" s="139"/>
      <c r="AF1718" s="139"/>
      <c r="AG1718" s="139"/>
      <c r="AH1718" s="139"/>
      <c r="AI1718" s="77"/>
      <c r="AJ1718" s="78"/>
    </row>
    <row r="1719" spans="2:36" ht="13">
      <c r="B1719" s="79"/>
      <c r="C1719" s="79"/>
      <c r="D1719" s="136"/>
      <c r="E1719" s="80"/>
      <c r="F1719" s="81"/>
      <c r="G1719" s="81"/>
      <c r="H1719" s="81"/>
      <c r="I1719" s="81"/>
      <c r="J1719" s="81"/>
      <c r="K1719" s="81"/>
      <c r="L1719" s="81"/>
      <c r="M1719" s="81"/>
      <c r="N1719" s="81"/>
      <c r="O1719" s="137"/>
      <c r="P1719" s="138"/>
      <c r="Q1719" s="138"/>
      <c r="R1719" s="138"/>
      <c r="S1719" s="138"/>
      <c r="T1719" s="141"/>
      <c r="U1719" s="141"/>
      <c r="V1719" s="139"/>
      <c r="W1719" s="139"/>
      <c r="X1719" s="139"/>
      <c r="Y1719" s="139"/>
      <c r="Z1719" s="139"/>
      <c r="AA1719" s="139"/>
      <c r="AB1719" s="139"/>
      <c r="AC1719" s="139"/>
      <c r="AD1719" s="139"/>
      <c r="AE1719" s="139"/>
      <c r="AF1719" s="139"/>
      <c r="AG1719" s="139"/>
      <c r="AH1719" s="139"/>
      <c r="AI1719" s="77"/>
      <c r="AJ1719" s="78"/>
    </row>
    <row r="1720" spans="2:36" ht="13">
      <c r="B1720" s="79"/>
      <c r="C1720" s="79"/>
      <c r="D1720" s="136"/>
      <c r="E1720" s="80"/>
      <c r="F1720" s="81"/>
      <c r="G1720" s="81"/>
      <c r="H1720" s="81"/>
      <c r="I1720" s="81"/>
      <c r="J1720" s="81"/>
      <c r="K1720" s="81"/>
      <c r="L1720" s="81"/>
      <c r="M1720" s="81"/>
      <c r="N1720" s="81"/>
      <c r="O1720" s="137"/>
      <c r="P1720" s="138"/>
      <c r="Q1720" s="138"/>
      <c r="R1720" s="138"/>
      <c r="S1720" s="138"/>
      <c r="T1720" s="141"/>
      <c r="U1720" s="141"/>
      <c r="V1720" s="139"/>
      <c r="W1720" s="139"/>
      <c r="X1720" s="139"/>
      <c r="Y1720" s="139"/>
      <c r="Z1720" s="139"/>
      <c r="AA1720" s="139"/>
      <c r="AB1720" s="139"/>
      <c r="AC1720" s="139"/>
      <c r="AD1720" s="139"/>
      <c r="AE1720" s="139"/>
      <c r="AF1720" s="139"/>
      <c r="AG1720" s="139"/>
      <c r="AH1720" s="139"/>
      <c r="AI1720" s="77"/>
      <c r="AJ1720" s="78"/>
    </row>
    <row r="1721" spans="2:36" ht="13">
      <c r="B1721" s="79"/>
      <c r="C1721" s="79"/>
      <c r="D1721" s="136"/>
      <c r="E1721" s="80"/>
      <c r="F1721" s="81"/>
      <c r="G1721" s="81"/>
      <c r="H1721" s="81"/>
      <c r="I1721" s="81"/>
      <c r="J1721" s="81"/>
      <c r="K1721" s="81"/>
      <c r="L1721" s="81"/>
      <c r="M1721" s="81"/>
      <c r="N1721" s="81"/>
      <c r="O1721" s="137"/>
      <c r="P1721" s="138"/>
      <c r="Q1721" s="138"/>
      <c r="R1721" s="138"/>
      <c r="S1721" s="138"/>
      <c r="T1721" s="141"/>
      <c r="U1721" s="141"/>
      <c r="V1721" s="139"/>
      <c r="W1721" s="139"/>
      <c r="X1721" s="139"/>
      <c r="Y1721" s="139"/>
      <c r="Z1721" s="139"/>
      <c r="AA1721" s="139"/>
      <c r="AB1721" s="139"/>
      <c r="AC1721" s="139"/>
      <c r="AD1721" s="139"/>
      <c r="AE1721" s="139"/>
      <c r="AF1721" s="139"/>
      <c r="AG1721" s="139"/>
      <c r="AH1721" s="139"/>
      <c r="AI1721" s="77"/>
      <c r="AJ1721" s="78"/>
    </row>
    <row r="1722" spans="2:36" ht="13">
      <c r="B1722" s="79"/>
      <c r="C1722" s="79"/>
      <c r="D1722" s="136"/>
      <c r="E1722" s="80"/>
      <c r="F1722" s="81"/>
      <c r="G1722" s="81"/>
      <c r="H1722" s="81"/>
      <c r="I1722" s="81"/>
      <c r="J1722" s="81"/>
      <c r="K1722" s="81"/>
      <c r="L1722" s="81"/>
      <c r="M1722" s="81"/>
      <c r="N1722" s="81"/>
      <c r="O1722" s="137"/>
      <c r="P1722" s="138"/>
      <c r="Q1722" s="138"/>
      <c r="R1722" s="138"/>
      <c r="S1722" s="138"/>
      <c r="T1722" s="141"/>
      <c r="U1722" s="141"/>
      <c r="V1722" s="139"/>
      <c r="W1722" s="139"/>
      <c r="X1722" s="139"/>
      <c r="Y1722" s="139"/>
      <c r="Z1722" s="139"/>
      <c r="AA1722" s="139"/>
      <c r="AB1722" s="139"/>
      <c r="AC1722" s="139"/>
      <c r="AD1722" s="139"/>
      <c r="AE1722" s="139"/>
      <c r="AF1722" s="139"/>
      <c r="AG1722" s="139"/>
      <c r="AH1722" s="139"/>
      <c r="AI1722" s="77"/>
      <c r="AJ1722" s="78"/>
    </row>
    <row r="1723" spans="2:36" ht="13">
      <c r="B1723" s="79"/>
      <c r="C1723" s="79"/>
      <c r="D1723" s="136"/>
      <c r="E1723" s="80"/>
      <c r="F1723" s="81"/>
      <c r="G1723" s="81"/>
      <c r="H1723" s="81"/>
      <c r="I1723" s="81"/>
      <c r="J1723" s="81"/>
      <c r="K1723" s="81"/>
      <c r="L1723" s="81"/>
      <c r="M1723" s="81"/>
      <c r="N1723" s="81"/>
      <c r="O1723" s="137"/>
      <c r="P1723" s="138"/>
      <c r="Q1723" s="138"/>
      <c r="R1723" s="138"/>
      <c r="S1723" s="138"/>
      <c r="T1723" s="141"/>
      <c r="U1723" s="141"/>
      <c r="V1723" s="139"/>
      <c r="W1723" s="139"/>
      <c r="X1723" s="139"/>
      <c r="Y1723" s="139"/>
      <c r="Z1723" s="139"/>
      <c r="AA1723" s="139"/>
      <c r="AB1723" s="139"/>
      <c r="AC1723" s="139"/>
      <c r="AD1723" s="139"/>
      <c r="AE1723" s="139"/>
      <c r="AF1723" s="139"/>
      <c r="AG1723" s="139"/>
      <c r="AH1723" s="139"/>
      <c r="AI1723" s="77"/>
      <c r="AJ1723" s="78"/>
    </row>
    <row r="1724" spans="2:36" ht="13">
      <c r="B1724" s="79"/>
      <c r="C1724" s="79"/>
      <c r="D1724" s="136"/>
      <c r="E1724" s="80"/>
      <c r="F1724" s="81"/>
      <c r="G1724" s="81"/>
      <c r="H1724" s="81"/>
      <c r="I1724" s="81"/>
      <c r="J1724" s="81"/>
      <c r="K1724" s="81"/>
      <c r="L1724" s="81"/>
      <c r="M1724" s="81"/>
      <c r="N1724" s="81"/>
      <c r="O1724" s="137"/>
      <c r="P1724" s="138"/>
      <c r="Q1724" s="138"/>
      <c r="R1724" s="138"/>
      <c r="S1724" s="138"/>
      <c r="T1724" s="141"/>
      <c r="U1724" s="141"/>
      <c r="V1724" s="139"/>
      <c r="W1724" s="139"/>
      <c r="X1724" s="139"/>
      <c r="Y1724" s="139"/>
      <c r="Z1724" s="139"/>
      <c r="AA1724" s="139"/>
      <c r="AB1724" s="139"/>
      <c r="AC1724" s="139"/>
      <c r="AD1724" s="139"/>
      <c r="AE1724" s="139"/>
      <c r="AF1724" s="139"/>
      <c r="AG1724" s="139"/>
      <c r="AH1724" s="139"/>
      <c r="AI1724" s="77"/>
      <c r="AJ1724" s="78"/>
    </row>
    <row r="1725" spans="2:36" ht="13">
      <c r="B1725" s="79"/>
      <c r="C1725" s="79"/>
      <c r="D1725" s="136"/>
      <c r="E1725" s="80"/>
      <c r="F1725" s="81"/>
      <c r="G1725" s="81"/>
      <c r="H1725" s="81"/>
      <c r="I1725" s="81"/>
      <c r="J1725" s="81"/>
      <c r="K1725" s="81"/>
      <c r="L1725" s="81"/>
      <c r="M1725" s="81"/>
      <c r="N1725" s="81"/>
      <c r="O1725" s="137"/>
      <c r="P1725" s="138"/>
      <c r="Q1725" s="138"/>
      <c r="R1725" s="138"/>
      <c r="S1725" s="138"/>
      <c r="T1725" s="141"/>
      <c r="U1725" s="141"/>
      <c r="V1725" s="139"/>
      <c r="W1725" s="139"/>
      <c r="X1725" s="139"/>
      <c r="Y1725" s="139"/>
      <c r="Z1725" s="139"/>
      <c r="AA1725" s="139"/>
      <c r="AB1725" s="139"/>
      <c r="AC1725" s="139"/>
      <c r="AD1725" s="139"/>
      <c r="AE1725" s="139"/>
      <c r="AF1725" s="139"/>
      <c r="AG1725" s="139"/>
      <c r="AH1725" s="139"/>
      <c r="AI1725" s="77"/>
      <c r="AJ1725" s="78"/>
    </row>
    <row r="1726" spans="2:36" ht="13">
      <c r="B1726" s="79"/>
      <c r="C1726" s="79"/>
      <c r="D1726" s="136"/>
      <c r="E1726" s="80"/>
      <c r="F1726" s="81"/>
      <c r="G1726" s="81"/>
      <c r="H1726" s="81"/>
      <c r="I1726" s="81"/>
      <c r="J1726" s="81"/>
      <c r="K1726" s="81"/>
      <c r="L1726" s="81"/>
      <c r="M1726" s="81"/>
      <c r="N1726" s="81"/>
      <c r="O1726" s="137"/>
      <c r="P1726" s="138"/>
      <c r="Q1726" s="138"/>
      <c r="R1726" s="138"/>
      <c r="S1726" s="138"/>
      <c r="T1726" s="141"/>
      <c r="U1726" s="141"/>
      <c r="V1726" s="139"/>
      <c r="W1726" s="139"/>
      <c r="X1726" s="139"/>
      <c r="Y1726" s="139"/>
      <c r="Z1726" s="139"/>
      <c r="AA1726" s="139"/>
      <c r="AB1726" s="139"/>
      <c r="AC1726" s="139"/>
      <c r="AD1726" s="139"/>
      <c r="AE1726" s="139"/>
      <c r="AF1726" s="139"/>
      <c r="AG1726" s="139"/>
      <c r="AH1726" s="139"/>
      <c r="AI1726" s="77"/>
      <c r="AJ1726" s="78"/>
    </row>
    <row r="1727" spans="2:36" ht="13">
      <c r="B1727" s="79"/>
      <c r="C1727" s="79"/>
      <c r="D1727" s="136"/>
      <c r="E1727" s="80"/>
      <c r="F1727" s="81"/>
      <c r="G1727" s="81"/>
      <c r="H1727" s="81"/>
      <c r="I1727" s="81"/>
      <c r="J1727" s="81"/>
      <c r="K1727" s="81"/>
      <c r="L1727" s="81"/>
      <c r="M1727" s="81"/>
      <c r="N1727" s="81"/>
      <c r="O1727" s="137"/>
      <c r="P1727" s="138"/>
      <c r="Q1727" s="138"/>
      <c r="R1727" s="138"/>
      <c r="S1727" s="138"/>
      <c r="T1727" s="141"/>
      <c r="U1727" s="141"/>
      <c r="V1727" s="139"/>
      <c r="W1727" s="139"/>
      <c r="X1727" s="139"/>
      <c r="Y1727" s="139"/>
      <c r="Z1727" s="139"/>
      <c r="AA1727" s="139"/>
      <c r="AB1727" s="139"/>
      <c r="AC1727" s="139"/>
      <c r="AD1727" s="139"/>
      <c r="AE1727" s="139"/>
      <c r="AF1727" s="139"/>
      <c r="AG1727" s="139"/>
      <c r="AH1727" s="139"/>
      <c r="AI1727" s="77"/>
      <c r="AJ1727" s="78"/>
    </row>
    <row r="1728" spans="2:36" ht="13">
      <c r="B1728" s="79"/>
      <c r="C1728" s="79"/>
      <c r="D1728" s="136"/>
      <c r="E1728" s="80"/>
      <c r="F1728" s="81"/>
      <c r="G1728" s="81"/>
      <c r="H1728" s="81"/>
      <c r="I1728" s="81"/>
      <c r="J1728" s="81"/>
      <c r="K1728" s="81"/>
      <c r="L1728" s="81"/>
      <c r="M1728" s="81"/>
      <c r="N1728" s="81"/>
      <c r="O1728" s="137"/>
      <c r="P1728" s="138"/>
      <c r="Q1728" s="138"/>
      <c r="R1728" s="138"/>
      <c r="S1728" s="138"/>
      <c r="T1728" s="141"/>
      <c r="U1728" s="141"/>
      <c r="V1728" s="139"/>
      <c r="W1728" s="139"/>
      <c r="X1728" s="139"/>
      <c r="Y1728" s="139"/>
      <c r="Z1728" s="139"/>
      <c r="AA1728" s="139"/>
      <c r="AB1728" s="139"/>
      <c r="AC1728" s="139"/>
      <c r="AD1728" s="139"/>
      <c r="AE1728" s="139"/>
      <c r="AF1728" s="139"/>
      <c r="AG1728" s="139"/>
      <c r="AH1728" s="139"/>
      <c r="AI1728" s="77"/>
      <c r="AJ1728" s="78"/>
    </row>
    <row r="1729" spans="2:36" ht="13">
      <c r="B1729" s="79"/>
      <c r="C1729" s="79"/>
      <c r="D1729" s="136"/>
      <c r="E1729" s="80"/>
      <c r="F1729" s="81"/>
      <c r="G1729" s="81"/>
      <c r="H1729" s="81"/>
      <c r="I1729" s="81"/>
      <c r="J1729" s="81"/>
      <c r="K1729" s="81"/>
      <c r="L1729" s="81"/>
      <c r="M1729" s="81"/>
      <c r="N1729" s="81"/>
      <c r="O1729" s="137"/>
      <c r="P1729" s="138"/>
      <c r="Q1729" s="138"/>
      <c r="R1729" s="138"/>
      <c r="S1729" s="138"/>
      <c r="T1729" s="141"/>
      <c r="U1729" s="141"/>
      <c r="V1729" s="139"/>
      <c r="W1729" s="139"/>
      <c r="X1729" s="139"/>
      <c r="Y1729" s="139"/>
      <c r="Z1729" s="139"/>
      <c r="AA1729" s="139"/>
      <c r="AB1729" s="139"/>
      <c r="AC1729" s="139"/>
      <c r="AD1729" s="139"/>
      <c r="AE1729" s="139"/>
      <c r="AF1729" s="139"/>
      <c r="AG1729" s="139"/>
      <c r="AH1729" s="139"/>
      <c r="AI1729" s="77"/>
      <c r="AJ1729" s="78"/>
    </row>
    <row r="1730" spans="2:36" ht="13">
      <c r="B1730" s="79"/>
      <c r="C1730" s="79"/>
      <c r="D1730" s="136"/>
      <c r="E1730" s="80"/>
      <c r="F1730" s="81"/>
      <c r="G1730" s="81"/>
      <c r="H1730" s="81"/>
      <c r="I1730" s="81"/>
      <c r="J1730" s="81"/>
      <c r="K1730" s="81"/>
      <c r="L1730" s="81"/>
      <c r="M1730" s="81"/>
      <c r="N1730" s="81"/>
      <c r="O1730" s="137"/>
      <c r="P1730" s="138"/>
      <c r="Q1730" s="138"/>
      <c r="R1730" s="138"/>
      <c r="S1730" s="138"/>
      <c r="T1730" s="141"/>
      <c r="U1730" s="141"/>
      <c r="V1730" s="139"/>
      <c r="W1730" s="139"/>
      <c r="X1730" s="139"/>
      <c r="Y1730" s="139"/>
      <c r="Z1730" s="139"/>
      <c r="AA1730" s="139"/>
      <c r="AB1730" s="139"/>
      <c r="AC1730" s="139"/>
      <c r="AD1730" s="139"/>
      <c r="AE1730" s="139"/>
      <c r="AF1730" s="139"/>
      <c r="AG1730" s="139"/>
      <c r="AH1730" s="139"/>
      <c r="AI1730" s="77"/>
      <c r="AJ1730" s="78"/>
    </row>
    <row r="1731" spans="2:36" ht="13">
      <c r="B1731" s="79"/>
      <c r="C1731" s="79"/>
      <c r="D1731" s="136"/>
      <c r="E1731" s="80"/>
      <c r="F1731" s="81"/>
      <c r="G1731" s="81"/>
      <c r="H1731" s="81"/>
      <c r="I1731" s="81"/>
      <c r="J1731" s="81"/>
      <c r="K1731" s="81"/>
      <c r="L1731" s="81"/>
      <c r="M1731" s="81"/>
      <c r="N1731" s="81"/>
      <c r="O1731" s="137"/>
      <c r="P1731" s="138"/>
      <c r="Q1731" s="138"/>
      <c r="R1731" s="138"/>
      <c r="S1731" s="138"/>
      <c r="T1731" s="141"/>
      <c r="U1731" s="141"/>
      <c r="V1731" s="139"/>
      <c r="W1731" s="139"/>
      <c r="X1731" s="139"/>
      <c r="Y1731" s="139"/>
      <c r="Z1731" s="139"/>
      <c r="AA1731" s="139"/>
      <c r="AB1731" s="139"/>
      <c r="AC1731" s="139"/>
      <c r="AD1731" s="139"/>
      <c r="AE1731" s="139"/>
      <c r="AF1731" s="139"/>
      <c r="AG1731" s="139"/>
      <c r="AH1731" s="139"/>
      <c r="AI1731" s="77"/>
      <c r="AJ1731" s="78"/>
    </row>
    <row r="1732" spans="2:36" ht="13">
      <c r="B1732" s="79"/>
      <c r="C1732" s="79"/>
      <c r="D1732" s="136"/>
      <c r="E1732" s="80"/>
      <c r="F1732" s="81"/>
      <c r="G1732" s="81"/>
      <c r="H1732" s="81"/>
      <c r="I1732" s="81"/>
      <c r="J1732" s="81"/>
      <c r="K1732" s="81"/>
      <c r="L1732" s="81"/>
      <c r="M1732" s="81"/>
      <c r="N1732" s="81"/>
      <c r="O1732" s="137"/>
      <c r="P1732" s="138"/>
      <c r="Q1732" s="138"/>
      <c r="R1732" s="138"/>
      <c r="S1732" s="138"/>
      <c r="T1732" s="141"/>
      <c r="U1732" s="141"/>
      <c r="V1732" s="139"/>
      <c r="W1732" s="139"/>
      <c r="X1732" s="139"/>
      <c r="Y1732" s="139"/>
      <c r="Z1732" s="139"/>
      <c r="AA1732" s="139"/>
      <c r="AB1732" s="139"/>
      <c r="AC1732" s="139"/>
      <c r="AD1732" s="139"/>
      <c r="AE1732" s="139"/>
      <c r="AF1732" s="139"/>
      <c r="AG1732" s="139"/>
      <c r="AH1732" s="139"/>
      <c r="AI1732" s="77"/>
      <c r="AJ1732" s="78"/>
    </row>
    <row r="1733" spans="2:36" ht="13">
      <c r="B1733" s="79"/>
      <c r="C1733" s="79"/>
      <c r="D1733" s="136"/>
      <c r="E1733" s="80"/>
      <c r="F1733" s="81"/>
      <c r="G1733" s="81"/>
      <c r="H1733" s="81"/>
      <c r="I1733" s="81"/>
      <c r="J1733" s="81"/>
      <c r="K1733" s="81"/>
      <c r="L1733" s="81"/>
      <c r="M1733" s="81"/>
      <c r="N1733" s="81"/>
      <c r="O1733" s="137"/>
      <c r="P1733" s="138"/>
      <c r="Q1733" s="138"/>
      <c r="R1733" s="138"/>
      <c r="S1733" s="138"/>
      <c r="T1733" s="141"/>
      <c r="U1733" s="141"/>
      <c r="V1733" s="139"/>
      <c r="W1733" s="139"/>
      <c r="X1733" s="139"/>
      <c r="Y1733" s="139"/>
      <c r="Z1733" s="139"/>
      <c r="AA1733" s="139"/>
      <c r="AB1733" s="139"/>
      <c r="AC1733" s="139"/>
      <c r="AD1733" s="139"/>
      <c r="AE1733" s="139"/>
      <c r="AF1733" s="139"/>
      <c r="AG1733" s="139"/>
      <c r="AH1733" s="139"/>
      <c r="AI1733" s="77"/>
      <c r="AJ1733" s="78"/>
    </row>
    <row r="1734" spans="2:36" ht="13">
      <c r="B1734" s="79"/>
      <c r="C1734" s="79"/>
      <c r="D1734" s="136"/>
      <c r="E1734" s="80"/>
      <c r="F1734" s="81"/>
      <c r="G1734" s="81"/>
      <c r="H1734" s="81"/>
      <c r="I1734" s="81"/>
      <c r="J1734" s="81"/>
      <c r="K1734" s="81"/>
      <c r="L1734" s="81"/>
      <c r="M1734" s="81"/>
      <c r="N1734" s="81"/>
      <c r="O1734" s="137"/>
      <c r="P1734" s="138"/>
      <c r="Q1734" s="138"/>
      <c r="R1734" s="138"/>
      <c r="S1734" s="138"/>
      <c r="T1734" s="141"/>
      <c r="U1734" s="141"/>
      <c r="V1734" s="139"/>
      <c r="W1734" s="139"/>
      <c r="X1734" s="139"/>
      <c r="Y1734" s="139"/>
      <c r="Z1734" s="139"/>
      <c r="AA1734" s="139"/>
      <c r="AB1734" s="139"/>
      <c r="AC1734" s="139"/>
      <c r="AD1734" s="139"/>
      <c r="AE1734" s="139"/>
      <c r="AF1734" s="139"/>
      <c r="AG1734" s="139"/>
      <c r="AH1734" s="139"/>
      <c r="AI1734" s="77"/>
      <c r="AJ1734" s="78"/>
    </row>
    <row r="1735" spans="2:36" ht="13">
      <c r="B1735" s="79"/>
      <c r="C1735" s="79"/>
      <c r="D1735" s="136"/>
      <c r="E1735" s="80"/>
      <c r="F1735" s="81"/>
      <c r="G1735" s="81"/>
      <c r="H1735" s="81"/>
      <c r="I1735" s="81"/>
      <c r="J1735" s="81"/>
      <c r="K1735" s="81"/>
      <c r="L1735" s="81"/>
      <c r="M1735" s="81"/>
      <c r="N1735" s="81"/>
      <c r="O1735" s="137"/>
      <c r="P1735" s="138"/>
      <c r="Q1735" s="138"/>
      <c r="R1735" s="138"/>
      <c r="S1735" s="138"/>
      <c r="T1735" s="141"/>
      <c r="U1735" s="141"/>
      <c r="V1735" s="139"/>
      <c r="W1735" s="139"/>
      <c r="X1735" s="139"/>
      <c r="Y1735" s="139"/>
      <c r="Z1735" s="139"/>
      <c r="AA1735" s="139"/>
      <c r="AB1735" s="139"/>
      <c r="AC1735" s="139"/>
      <c r="AD1735" s="139"/>
      <c r="AE1735" s="139"/>
      <c r="AF1735" s="139"/>
      <c r="AG1735" s="139"/>
      <c r="AH1735" s="139"/>
      <c r="AI1735" s="77"/>
      <c r="AJ1735" s="78"/>
    </row>
    <row r="1736" spans="2:36" ht="13">
      <c r="B1736" s="79"/>
      <c r="C1736" s="79"/>
      <c r="D1736" s="136"/>
      <c r="E1736" s="80"/>
      <c r="F1736" s="81"/>
      <c r="G1736" s="81"/>
      <c r="H1736" s="81"/>
      <c r="I1736" s="81"/>
      <c r="J1736" s="81"/>
      <c r="K1736" s="81"/>
      <c r="L1736" s="81"/>
      <c r="M1736" s="81"/>
      <c r="N1736" s="81"/>
      <c r="O1736" s="137"/>
      <c r="P1736" s="138"/>
      <c r="Q1736" s="138"/>
      <c r="R1736" s="138"/>
      <c r="S1736" s="138"/>
      <c r="T1736" s="141"/>
      <c r="U1736" s="141"/>
      <c r="V1736" s="139"/>
      <c r="W1736" s="139"/>
      <c r="X1736" s="139"/>
      <c r="Y1736" s="139"/>
      <c r="Z1736" s="139"/>
      <c r="AA1736" s="139"/>
      <c r="AB1736" s="139"/>
      <c r="AC1736" s="139"/>
      <c r="AD1736" s="139"/>
      <c r="AE1736" s="139"/>
      <c r="AF1736" s="139"/>
      <c r="AG1736" s="139"/>
      <c r="AH1736" s="139"/>
      <c r="AI1736" s="77"/>
      <c r="AJ1736" s="78"/>
    </row>
    <row r="1737" spans="2:36" ht="13">
      <c r="B1737" s="79"/>
      <c r="C1737" s="79"/>
      <c r="D1737" s="136"/>
      <c r="E1737" s="80"/>
      <c r="F1737" s="81"/>
      <c r="G1737" s="81"/>
      <c r="H1737" s="81"/>
      <c r="I1737" s="81"/>
      <c r="J1737" s="81"/>
      <c r="K1737" s="81"/>
      <c r="L1737" s="81"/>
      <c r="M1737" s="81"/>
      <c r="N1737" s="81"/>
      <c r="O1737" s="137"/>
      <c r="P1737" s="138"/>
      <c r="Q1737" s="138"/>
      <c r="R1737" s="138"/>
      <c r="S1737" s="138"/>
      <c r="T1737" s="141"/>
      <c r="U1737" s="141"/>
      <c r="V1737" s="139"/>
      <c r="W1737" s="139"/>
      <c r="X1737" s="139"/>
      <c r="Y1737" s="139"/>
      <c r="Z1737" s="139"/>
      <c r="AA1737" s="139"/>
      <c r="AB1737" s="139"/>
      <c r="AC1737" s="139"/>
      <c r="AD1737" s="139"/>
      <c r="AE1737" s="139"/>
      <c r="AF1737" s="139"/>
      <c r="AG1737" s="139"/>
      <c r="AH1737" s="139"/>
      <c r="AI1737" s="77"/>
      <c r="AJ1737" s="78"/>
    </row>
    <row r="1738" spans="2:36" ht="13">
      <c r="B1738" s="79"/>
      <c r="C1738" s="79"/>
      <c r="D1738" s="136"/>
      <c r="E1738" s="80"/>
      <c r="F1738" s="81"/>
      <c r="G1738" s="81"/>
      <c r="H1738" s="81"/>
      <c r="I1738" s="81"/>
      <c r="J1738" s="81"/>
      <c r="K1738" s="81"/>
      <c r="L1738" s="81"/>
      <c r="M1738" s="81"/>
      <c r="N1738" s="81"/>
      <c r="O1738" s="137"/>
      <c r="P1738" s="138"/>
      <c r="Q1738" s="138"/>
      <c r="R1738" s="138"/>
      <c r="S1738" s="138"/>
      <c r="T1738" s="141"/>
      <c r="U1738" s="141"/>
      <c r="V1738" s="139"/>
      <c r="W1738" s="139"/>
      <c r="X1738" s="139"/>
      <c r="Y1738" s="139"/>
      <c r="Z1738" s="139"/>
      <c r="AA1738" s="139"/>
      <c r="AB1738" s="139"/>
      <c r="AC1738" s="139"/>
      <c r="AD1738" s="139"/>
      <c r="AE1738" s="139"/>
      <c r="AF1738" s="139"/>
      <c r="AG1738" s="139"/>
      <c r="AH1738" s="139"/>
      <c r="AI1738" s="77"/>
      <c r="AJ1738" s="78"/>
    </row>
    <row r="1739" spans="2:36" ht="13">
      <c r="B1739" s="79"/>
      <c r="C1739" s="79"/>
      <c r="D1739" s="136"/>
      <c r="E1739" s="80"/>
      <c r="F1739" s="81"/>
      <c r="G1739" s="81"/>
      <c r="H1739" s="81"/>
      <c r="I1739" s="81"/>
      <c r="J1739" s="81"/>
      <c r="K1739" s="81"/>
      <c r="L1739" s="81"/>
      <c r="M1739" s="81"/>
      <c r="N1739" s="81"/>
      <c r="O1739" s="137"/>
      <c r="P1739" s="138"/>
      <c r="Q1739" s="138"/>
      <c r="R1739" s="138"/>
      <c r="S1739" s="138"/>
      <c r="T1739" s="141"/>
      <c r="U1739" s="141"/>
      <c r="V1739" s="139"/>
      <c r="W1739" s="139"/>
      <c r="X1739" s="139"/>
      <c r="Y1739" s="139"/>
      <c r="Z1739" s="139"/>
      <c r="AA1739" s="139"/>
      <c r="AB1739" s="139"/>
      <c r="AC1739" s="139"/>
      <c r="AD1739" s="139"/>
      <c r="AE1739" s="139"/>
      <c r="AF1739" s="139"/>
      <c r="AG1739" s="139"/>
      <c r="AH1739" s="139"/>
      <c r="AI1739" s="77"/>
      <c r="AJ1739" s="78"/>
    </row>
    <row r="1740" spans="2:36" ht="13">
      <c r="B1740" s="79"/>
      <c r="C1740" s="79"/>
      <c r="D1740" s="136"/>
      <c r="E1740" s="80"/>
      <c r="F1740" s="81"/>
      <c r="G1740" s="81"/>
      <c r="H1740" s="81"/>
      <c r="I1740" s="81"/>
      <c r="J1740" s="81"/>
      <c r="K1740" s="81"/>
      <c r="L1740" s="81"/>
      <c r="M1740" s="81"/>
      <c r="N1740" s="81"/>
      <c r="O1740" s="137"/>
      <c r="P1740" s="138"/>
      <c r="Q1740" s="138"/>
      <c r="R1740" s="138"/>
      <c r="S1740" s="138"/>
      <c r="T1740" s="141"/>
      <c r="U1740" s="141"/>
      <c r="V1740" s="139"/>
      <c r="W1740" s="139"/>
      <c r="X1740" s="139"/>
      <c r="Y1740" s="139"/>
      <c r="Z1740" s="139"/>
      <c r="AA1740" s="139"/>
      <c r="AB1740" s="139"/>
      <c r="AC1740" s="139"/>
      <c r="AD1740" s="139"/>
      <c r="AE1740" s="139"/>
      <c r="AF1740" s="139"/>
      <c r="AG1740" s="139"/>
      <c r="AH1740" s="139"/>
      <c r="AI1740" s="77"/>
      <c r="AJ1740" s="78"/>
    </row>
    <row r="1741" spans="2:36" ht="13">
      <c r="B1741" s="79"/>
      <c r="C1741" s="79"/>
      <c r="D1741" s="136"/>
      <c r="E1741" s="80"/>
      <c r="F1741" s="81"/>
      <c r="G1741" s="81"/>
      <c r="H1741" s="81"/>
      <c r="I1741" s="81"/>
      <c r="J1741" s="81"/>
      <c r="K1741" s="81"/>
      <c r="L1741" s="81"/>
      <c r="M1741" s="81"/>
      <c r="N1741" s="81"/>
      <c r="O1741" s="137"/>
      <c r="P1741" s="138"/>
      <c r="Q1741" s="138"/>
      <c r="R1741" s="138"/>
      <c r="S1741" s="138"/>
      <c r="T1741" s="141"/>
      <c r="U1741" s="141"/>
      <c r="V1741" s="139"/>
      <c r="W1741" s="139"/>
      <c r="X1741" s="139"/>
      <c r="Y1741" s="139"/>
      <c r="Z1741" s="139"/>
      <c r="AA1741" s="139"/>
      <c r="AB1741" s="139"/>
      <c r="AC1741" s="139"/>
      <c r="AD1741" s="139"/>
      <c r="AE1741" s="139"/>
      <c r="AF1741" s="139"/>
      <c r="AG1741" s="139"/>
      <c r="AH1741" s="139"/>
      <c r="AI1741" s="77"/>
      <c r="AJ1741" s="78"/>
    </row>
    <row r="1742" spans="2:36" ht="13">
      <c r="B1742" s="79"/>
      <c r="C1742" s="79"/>
      <c r="D1742" s="136"/>
      <c r="E1742" s="80"/>
      <c r="F1742" s="81"/>
      <c r="G1742" s="81"/>
      <c r="H1742" s="81"/>
      <c r="I1742" s="81"/>
      <c r="J1742" s="81"/>
      <c r="K1742" s="81"/>
      <c r="L1742" s="81"/>
      <c r="M1742" s="81"/>
      <c r="N1742" s="81"/>
      <c r="O1742" s="137"/>
      <c r="P1742" s="138"/>
      <c r="Q1742" s="138"/>
      <c r="R1742" s="138"/>
      <c r="S1742" s="138"/>
      <c r="T1742" s="141"/>
      <c r="U1742" s="141"/>
      <c r="V1742" s="139"/>
      <c r="W1742" s="139"/>
      <c r="X1742" s="139"/>
      <c r="Y1742" s="139"/>
      <c r="Z1742" s="139"/>
      <c r="AA1742" s="139"/>
      <c r="AB1742" s="139"/>
      <c r="AC1742" s="139"/>
      <c r="AD1742" s="139"/>
      <c r="AE1742" s="139"/>
      <c r="AF1742" s="139"/>
      <c r="AG1742" s="139"/>
      <c r="AH1742" s="139"/>
      <c r="AI1742" s="77"/>
      <c r="AJ1742" s="78"/>
    </row>
    <row r="1743" spans="2:36" ht="13">
      <c r="B1743" s="79"/>
      <c r="C1743" s="79"/>
      <c r="D1743" s="136"/>
      <c r="E1743" s="80"/>
      <c r="F1743" s="81"/>
      <c r="G1743" s="81"/>
      <c r="H1743" s="81"/>
      <c r="I1743" s="81"/>
      <c r="J1743" s="81"/>
      <c r="K1743" s="81"/>
      <c r="L1743" s="81"/>
      <c r="M1743" s="81"/>
      <c r="N1743" s="81"/>
      <c r="O1743" s="137"/>
      <c r="P1743" s="138"/>
      <c r="Q1743" s="138"/>
      <c r="R1743" s="138"/>
      <c r="S1743" s="138"/>
      <c r="T1743" s="141"/>
      <c r="U1743" s="141"/>
      <c r="V1743" s="139"/>
      <c r="W1743" s="139"/>
      <c r="X1743" s="139"/>
      <c r="Y1743" s="139"/>
      <c r="Z1743" s="139"/>
      <c r="AA1743" s="139"/>
      <c r="AB1743" s="139"/>
      <c r="AC1743" s="139"/>
      <c r="AD1743" s="139"/>
      <c r="AE1743" s="139"/>
      <c r="AF1743" s="139"/>
      <c r="AG1743" s="139"/>
      <c r="AH1743" s="139"/>
      <c r="AI1743" s="77"/>
      <c r="AJ1743" s="78"/>
    </row>
    <row r="1744" spans="2:36" ht="13">
      <c r="B1744" s="79"/>
      <c r="C1744" s="79"/>
      <c r="D1744" s="136"/>
      <c r="E1744" s="80"/>
      <c r="F1744" s="81"/>
      <c r="G1744" s="81"/>
      <c r="H1744" s="81"/>
      <c r="I1744" s="81"/>
      <c r="J1744" s="81"/>
      <c r="K1744" s="81"/>
      <c r="L1744" s="81"/>
      <c r="M1744" s="81"/>
      <c r="N1744" s="81"/>
      <c r="O1744" s="137"/>
      <c r="P1744" s="138"/>
      <c r="Q1744" s="138"/>
      <c r="R1744" s="138"/>
      <c r="S1744" s="138"/>
      <c r="T1744" s="141"/>
      <c r="U1744" s="141"/>
      <c r="V1744" s="139"/>
      <c r="W1744" s="139"/>
      <c r="X1744" s="139"/>
      <c r="Y1744" s="139"/>
      <c r="Z1744" s="139"/>
      <c r="AA1744" s="139"/>
      <c r="AB1744" s="139"/>
      <c r="AC1744" s="139"/>
      <c r="AD1744" s="139"/>
      <c r="AE1744" s="139"/>
      <c r="AF1744" s="139"/>
      <c r="AG1744" s="139"/>
      <c r="AH1744" s="139"/>
      <c r="AI1744" s="77"/>
      <c r="AJ1744" s="78"/>
    </row>
    <row r="1745" spans="2:36" ht="13">
      <c r="B1745" s="79"/>
      <c r="C1745" s="79"/>
      <c r="D1745" s="136"/>
      <c r="E1745" s="80"/>
      <c r="F1745" s="81"/>
      <c r="G1745" s="81"/>
      <c r="H1745" s="81"/>
      <c r="I1745" s="81"/>
      <c r="J1745" s="81"/>
      <c r="K1745" s="81"/>
      <c r="L1745" s="81"/>
      <c r="M1745" s="81"/>
      <c r="N1745" s="81"/>
      <c r="O1745" s="137"/>
      <c r="P1745" s="138"/>
      <c r="Q1745" s="138"/>
      <c r="R1745" s="138"/>
      <c r="S1745" s="138"/>
      <c r="T1745" s="141"/>
      <c r="U1745" s="141"/>
      <c r="V1745" s="139"/>
      <c r="W1745" s="139"/>
      <c r="X1745" s="139"/>
      <c r="Y1745" s="139"/>
      <c r="Z1745" s="139"/>
      <c r="AA1745" s="139"/>
      <c r="AB1745" s="139"/>
      <c r="AC1745" s="139"/>
      <c r="AD1745" s="139"/>
      <c r="AE1745" s="139"/>
      <c r="AF1745" s="139"/>
      <c r="AG1745" s="139"/>
      <c r="AH1745" s="139"/>
      <c r="AI1745" s="77"/>
      <c r="AJ1745" s="78"/>
    </row>
    <row r="1746" spans="2:36" ht="13">
      <c r="B1746" s="79"/>
      <c r="C1746" s="79"/>
      <c r="D1746" s="136"/>
      <c r="E1746" s="80"/>
      <c r="F1746" s="81"/>
      <c r="G1746" s="81"/>
      <c r="H1746" s="81"/>
      <c r="I1746" s="81"/>
      <c r="J1746" s="81"/>
      <c r="K1746" s="81"/>
      <c r="L1746" s="81"/>
      <c r="M1746" s="81"/>
      <c r="N1746" s="81"/>
      <c r="O1746" s="137"/>
      <c r="P1746" s="138"/>
      <c r="Q1746" s="138"/>
      <c r="R1746" s="138"/>
      <c r="S1746" s="138"/>
      <c r="T1746" s="141"/>
      <c r="U1746" s="141"/>
      <c r="V1746" s="139"/>
      <c r="W1746" s="139"/>
      <c r="X1746" s="139"/>
      <c r="Y1746" s="139"/>
      <c r="Z1746" s="139"/>
      <c r="AA1746" s="139"/>
      <c r="AB1746" s="139"/>
      <c r="AC1746" s="139"/>
      <c r="AD1746" s="139"/>
      <c r="AE1746" s="139"/>
      <c r="AF1746" s="139"/>
      <c r="AG1746" s="139"/>
      <c r="AH1746" s="139"/>
      <c r="AI1746" s="77"/>
      <c r="AJ1746" s="78"/>
    </row>
    <row r="1747" spans="2:36" ht="13">
      <c r="B1747" s="79"/>
      <c r="C1747" s="79"/>
      <c r="D1747" s="136"/>
      <c r="E1747" s="80"/>
      <c r="F1747" s="81"/>
      <c r="G1747" s="81"/>
      <c r="H1747" s="81"/>
      <c r="I1747" s="81"/>
      <c r="J1747" s="81"/>
      <c r="K1747" s="81"/>
      <c r="L1747" s="81"/>
      <c r="M1747" s="81"/>
      <c r="N1747" s="81"/>
      <c r="O1747" s="137"/>
      <c r="P1747" s="138"/>
      <c r="Q1747" s="138"/>
      <c r="R1747" s="138"/>
      <c r="S1747" s="138"/>
      <c r="T1747" s="141"/>
      <c r="U1747" s="141"/>
      <c r="V1747" s="139"/>
      <c r="W1747" s="139"/>
      <c r="X1747" s="139"/>
      <c r="Y1747" s="139"/>
      <c r="Z1747" s="139"/>
      <c r="AA1747" s="139"/>
      <c r="AB1747" s="139"/>
      <c r="AC1747" s="139"/>
      <c r="AD1747" s="139"/>
      <c r="AE1747" s="139"/>
      <c r="AF1747" s="139"/>
      <c r="AG1747" s="139"/>
      <c r="AH1747" s="139"/>
      <c r="AI1747" s="77"/>
      <c r="AJ1747" s="78"/>
    </row>
    <row r="1748" spans="2:36" ht="13">
      <c r="B1748" s="79"/>
      <c r="C1748" s="79"/>
      <c r="D1748" s="136"/>
      <c r="E1748" s="80"/>
      <c r="F1748" s="81"/>
      <c r="G1748" s="81"/>
      <c r="H1748" s="81"/>
      <c r="I1748" s="81"/>
      <c r="J1748" s="81"/>
      <c r="K1748" s="81"/>
      <c r="L1748" s="81"/>
      <c r="M1748" s="81"/>
      <c r="N1748" s="81"/>
      <c r="O1748" s="137"/>
      <c r="P1748" s="138"/>
      <c r="Q1748" s="138"/>
      <c r="R1748" s="138"/>
      <c r="S1748" s="138"/>
      <c r="T1748" s="141"/>
      <c r="U1748" s="141"/>
      <c r="V1748" s="139"/>
      <c r="W1748" s="139"/>
      <c r="X1748" s="139"/>
      <c r="Y1748" s="139"/>
      <c r="Z1748" s="139"/>
      <c r="AA1748" s="139"/>
      <c r="AB1748" s="139"/>
      <c r="AC1748" s="139"/>
      <c r="AD1748" s="139"/>
      <c r="AE1748" s="139"/>
      <c r="AF1748" s="139"/>
      <c r="AG1748" s="139"/>
      <c r="AH1748" s="139"/>
      <c r="AI1748" s="77"/>
      <c r="AJ1748" s="78"/>
    </row>
    <row r="1749" spans="2:36" ht="13">
      <c r="B1749" s="79"/>
      <c r="C1749" s="79"/>
      <c r="D1749" s="136"/>
      <c r="E1749" s="80"/>
      <c r="F1749" s="81"/>
      <c r="G1749" s="81"/>
      <c r="H1749" s="81"/>
      <c r="I1749" s="81"/>
      <c r="J1749" s="81"/>
      <c r="K1749" s="81"/>
      <c r="L1749" s="81"/>
      <c r="M1749" s="81"/>
      <c r="N1749" s="81"/>
      <c r="O1749" s="137"/>
      <c r="P1749" s="138"/>
      <c r="Q1749" s="138"/>
      <c r="R1749" s="138"/>
      <c r="S1749" s="138"/>
      <c r="T1749" s="141"/>
      <c r="U1749" s="141"/>
      <c r="V1749" s="139"/>
      <c r="W1749" s="139"/>
      <c r="X1749" s="139"/>
      <c r="Y1749" s="139"/>
      <c r="Z1749" s="139"/>
      <c r="AA1749" s="139"/>
      <c r="AB1749" s="139"/>
      <c r="AC1749" s="139"/>
      <c r="AD1749" s="139"/>
      <c r="AE1749" s="139"/>
      <c r="AF1749" s="139"/>
      <c r="AG1749" s="139"/>
      <c r="AH1749" s="139"/>
      <c r="AI1749" s="77"/>
      <c r="AJ1749" s="78"/>
    </row>
    <row r="1750" spans="2:36" ht="13">
      <c r="B1750" s="79"/>
      <c r="C1750" s="79"/>
      <c r="D1750" s="136"/>
      <c r="E1750" s="80"/>
      <c r="F1750" s="81"/>
      <c r="G1750" s="81"/>
      <c r="H1750" s="81"/>
      <c r="I1750" s="81"/>
      <c r="J1750" s="81"/>
      <c r="K1750" s="81"/>
      <c r="L1750" s="81"/>
      <c r="M1750" s="81"/>
      <c r="N1750" s="81"/>
      <c r="O1750" s="137"/>
      <c r="P1750" s="138"/>
      <c r="Q1750" s="138"/>
      <c r="R1750" s="138"/>
      <c r="S1750" s="138"/>
      <c r="T1750" s="141"/>
      <c r="U1750" s="141"/>
      <c r="V1750" s="139"/>
      <c r="W1750" s="139"/>
      <c r="X1750" s="139"/>
      <c r="Y1750" s="139"/>
      <c r="Z1750" s="139"/>
      <c r="AA1750" s="139"/>
      <c r="AB1750" s="139"/>
      <c r="AC1750" s="139"/>
      <c r="AD1750" s="139"/>
      <c r="AE1750" s="139"/>
      <c r="AF1750" s="139"/>
      <c r="AG1750" s="139"/>
      <c r="AH1750" s="139"/>
      <c r="AI1750" s="77"/>
      <c r="AJ1750" s="78"/>
    </row>
    <row r="1751" spans="2:36" ht="13">
      <c r="B1751" s="79"/>
      <c r="C1751" s="79"/>
      <c r="D1751" s="136"/>
      <c r="E1751" s="80"/>
      <c r="F1751" s="81"/>
      <c r="G1751" s="81"/>
      <c r="H1751" s="81"/>
      <c r="I1751" s="81"/>
      <c r="J1751" s="81"/>
      <c r="K1751" s="81"/>
      <c r="L1751" s="81"/>
      <c r="M1751" s="81"/>
      <c r="N1751" s="81"/>
      <c r="O1751" s="137"/>
      <c r="P1751" s="138"/>
      <c r="Q1751" s="138"/>
      <c r="R1751" s="138"/>
      <c r="S1751" s="138"/>
      <c r="T1751" s="141"/>
      <c r="U1751" s="141"/>
      <c r="V1751" s="139"/>
      <c r="W1751" s="139"/>
      <c r="X1751" s="139"/>
      <c r="Y1751" s="139"/>
      <c r="Z1751" s="139"/>
      <c r="AA1751" s="139"/>
      <c r="AB1751" s="139"/>
      <c r="AC1751" s="139"/>
      <c r="AD1751" s="139"/>
      <c r="AE1751" s="139"/>
      <c r="AF1751" s="139"/>
      <c r="AG1751" s="139"/>
      <c r="AH1751" s="139"/>
      <c r="AI1751" s="77"/>
      <c r="AJ1751" s="78"/>
    </row>
    <row r="1752" spans="2:36" ht="13">
      <c r="B1752" s="79"/>
      <c r="C1752" s="79"/>
      <c r="D1752" s="136"/>
      <c r="E1752" s="80"/>
      <c r="F1752" s="81"/>
      <c r="G1752" s="81"/>
      <c r="H1752" s="81"/>
      <c r="I1752" s="81"/>
      <c r="J1752" s="81"/>
      <c r="K1752" s="81"/>
      <c r="L1752" s="81"/>
      <c r="M1752" s="81"/>
      <c r="N1752" s="81"/>
      <c r="O1752" s="137"/>
      <c r="P1752" s="138"/>
      <c r="Q1752" s="138"/>
      <c r="R1752" s="138"/>
      <c r="S1752" s="138"/>
      <c r="T1752" s="141"/>
      <c r="U1752" s="141"/>
      <c r="V1752" s="139"/>
      <c r="W1752" s="139"/>
      <c r="X1752" s="139"/>
      <c r="Y1752" s="139"/>
      <c r="Z1752" s="139"/>
      <c r="AA1752" s="139"/>
      <c r="AB1752" s="139"/>
      <c r="AC1752" s="139"/>
      <c r="AD1752" s="139"/>
      <c r="AE1752" s="139"/>
      <c r="AF1752" s="139"/>
      <c r="AG1752" s="139"/>
      <c r="AH1752" s="139"/>
      <c r="AI1752" s="77"/>
      <c r="AJ1752" s="78"/>
    </row>
    <row r="1753" spans="2:36" ht="13">
      <c r="B1753" s="79"/>
      <c r="C1753" s="79"/>
      <c r="D1753" s="136"/>
      <c r="E1753" s="80"/>
      <c r="F1753" s="81"/>
      <c r="G1753" s="81"/>
      <c r="H1753" s="81"/>
      <c r="I1753" s="81"/>
      <c r="J1753" s="81"/>
      <c r="K1753" s="81"/>
      <c r="L1753" s="81"/>
      <c r="M1753" s="81"/>
      <c r="N1753" s="81"/>
      <c r="O1753" s="137"/>
      <c r="P1753" s="138"/>
      <c r="Q1753" s="138"/>
      <c r="R1753" s="138"/>
      <c r="S1753" s="138"/>
      <c r="T1753" s="141"/>
      <c r="U1753" s="141"/>
      <c r="V1753" s="139"/>
      <c r="W1753" s="139"/>
      <c r="X1753" s="139"/>
      <c r="Y1753" s="139"/>
      <c r="Z1753" s="139"/>
      <c r="AA1753" s="139"/>
      <c r="AB1753" s="139"/>
      <c r="AC1753" s="139"/>
      <c r="AD1753" s="139"/>
      <c r="AE1753" s="139"/>
      <c r="AF1753" s="139"/>
      <c r="AG1753" s="139"/>
      <c r="AH1753" s="139"/>
      <c r="AI1753" s="77"/>
      <c r="AJ1753" s="78"/>
    </row>
    <row r="1754" spans="2:36" ht="13">
      <c r="B1754" s="79"/>
      <c r="C1754" s="79"/>
      <c r="D1754" s="136"/>
      <c r="E1754" s="80"/>
      <c r="F1754" s="81"/>
      <c r="G1754" s="81"/>
      <c r="H1754" s="81"/>
      <c r="I1754" s="81"/>
      <c r="J1754" s="81"/>
      <c r="K1754" s="81"/>
      <c r="L1754" s="81"/>
      <c r="M1754" s="81"/>
      <c r="N1754" s="81"/>
      <c r="O1754" s="137"/>
      <c r="P1754" s="138"/>
      <c r="Q1754" s="138"/>
      <c r="R1754" s="138"/>
      <c r="S1754" s="138"/>
      <c r="T1754" s="141"/>
      <c r="U1754" s="141"/>
      <c r="V1754" s="139"/>
      <c r="W1754" s="139"/>
      <c r="X1754" s="139"/>
      <c r="Y1754" s="139"/>
      <c r="Z1754" s="139"/>
      <c r="AA1754" s="139"/>
      <c r="AB1754" s="139"/>
      <c r="AC1754" s="139"/>
      <c r="AD1754" s="139"/>
      <c r="AE1754" s="139"/>
      <c r="AF1754" s="139"/>
      <c r="AG1754" s="139"/>
      <c r="AH1754" s="139"/>
      <c r="AI1754" s="77"/>
      <c r="AJ1754" s="78"/>
    </row>
    <row r="1755" spans="2:36" ht="13">
      <c r="B1755" s="79"/>
      <c r="C1755" s="79"/>
      <c r="D1755" s="136"/>
      <c r="E1755" s="80"/>
      <c r="F1755" s="81"/>
      <c r="G1755" s="81"/>
      <c r="H1755" s="81"/>
      <c r="I1755" s="81"/>
      <c r="J1755" s="81"/>
      <c r="K1755" s="81"/>
      <c r="L1755" s="81"/>
      <c r="M1755" s="81"/>
      <c r="N1755" s="81"/>
      <c r="O1755" s="137"/>
      <c r="P1755" s="138"/>
      <c r="Q1755" s="138"/>
      <c r="R1755" s="138"/>
      <c r="S1755" s="138"/>
      <c r="T1755" s="141"/>
      <c r="U1755" s="141"/>
      <c r="V1755" s="139"/>
      <c r="W1755" s="139"/>
      <c r="X1755" s="139"/>
      <c r="Y1755" s="139"/>
      <c r="Z1755" s="139"/>
      <c r="AA1755" s="139"/>
      <c r="AB1755" s="139"/>
      <c r="AC1755" s="139"/>
      <c r="AD1755" s="139"/>
      <c r="AE1755" s="139"/>
      <c r="AF1755" s="139"/>
      <c r="AG1755" s="139"/>
      <c r="AH1755" s="139"/>
      <c r="AI1755" s="77"/>
      <c r="AJ1755" s="78"/>
    </row>
    <row r="1756" spans="2:36" ht="13">
      <c r="B1756" s="79"/>
      <c r="C1756" s="79"/>
      <c r="D1756" s="136"/>
      <c r="E1756" s="80"/>
      <c r="F1756" s="81"/>
      <c r="G1756" s="81"/>
      <c r="H1756" s="81"/>
      <c r="I1756" s="81"/>
      <c r="J1756" s="81"/>
      <c r="K1756" s="81"/>
      <c r="L1756" s="81"/>
      <c r="M1756" s="81"/>
      <c r="N1756" s="81"/>
      <c r="O1756" s="137"/>
      <c r="P1756" s="138"/>
      <c r="Q1756" s="138"/>
      <c r="R1756" s="138"/>
      <c r="S1756" s="138"/>
      <c r="T1756" s="141"/>
      <c r="U1756" s="141"/>
      <c r="V1756" s="139"/>
      <c r="W1756" s="139"/>
      <c r="X1756" s="139"/>
      <c r="Y1756" s="139"/>
      <c r="Z1756" s="139"/>
      <c r="AA1756" s="139"/>
      <c r="AB1756" s="139"/>
      <c r="AC1756" s="139"/>
      <c r="AD1756" s="139"/>
      <c r="AE1756" s="139"/>
      <c r="AF1756" s="139"/>
      <c r="AG1756" s="139"/>
      <c r="AH1756" s="139"/>
      <c r="AI1756" s="77"/>
      <c r="AJ1756" s="78"/>
    </row>
    <row r="1757" spans="2:36" ht="13">
      <c r="B1757" s="79"/>
      <c r="C1757" s="79"/>
      <c r="D1757" s="136"/>
      <c r="E1757" s="80"/>
      <c r="F1757" s="81"/>
      <c r="G1757" s="81"/>
      <c r="H1757" s="81"/>
      <c r="I1757" s="81"/>
      <c r="J1757" s="81"/>
      <c r="K1757" s="81"/>
      <c r="L1757" s="81"/>
      <c r="M1757" s="81"/>
      <c r="N1757" s="81"/>
      <c r="O1757" s="137"/>
      <c r="P1757" s="138"/>
      <c r="Q1757" s="138"/>
      <c r="R1757" s="138"/>
      <c r="S1757" s="138"/>
      <c r="T1757" s="141"/>
      <c r="U1757" s="141"/>
      <c r="V1757" s="139"/>
      <c r="W1757" s="139"/>
      <c r="X1757" s="139"/>
      <c r="Y1757" s="139"/>
      <c r="Z1757" s="139"/>
      <c r="AA1757" s="139"/>
      <c r="AB1757" s="139"/>
      <c r="AC1757" s="139"/>
      <c r="AD1757" s="139"/>
      <c r="AE1757" s="139"/>
      <c r="AF1757" s="139"/>
      <c r="AG1757" s="139"/>
      <c r="AH1757" s="139"/>
      <c r="AI1757" s="77"/>
      <c r="AJ1757" s="78"/>
    </row>
    <row r="1758" spans="2:36" ht="13">
      <c r="B1758" s="79"/>
      <c r="C1758" s="79"/>
      <c r="D1758" s="136"/>
      <c r="E1758" s="80"/>
      <c r="F1758" s="81"/>
      <c r="G1758" s="81"/>
      <c r="H1758" s="81"/>
      <c r="I1758" s="81"/>
      <c r="J1758" s="81"/>
      <c r="K1758" s="81"/>
      <c r="L1758" s="81"/>
      <c r="M1758" s="81"/>
      <c r="N1758" s="81"/>
      <c r="O1758" s="137"/>
      <c r="P1758" s="138"/>
      <c r="Q1758" s="138"/>
      <c r="R1758" s="138"/>
      <c r="S1758" s="138"/>
      <c r="T1758" s="141"/>
      <c r="U1758" s="141"/>
      <c r="V1758" s="139"/>
      <c r="W1758" s="139"/>
      <c r="X1758" s="139"/>
      <c r="Y1758" s="139"/>
      <c r="Z1758" s="139"/>
      <c r="AA1758" s="139"/>
      <c r="AB1758" s="139"/>
      <c r="AC1758" s="139"/>
      <c r="AD1758" s="139"/>
      <c r="AE1758" s="139"/>
      <c r="AF1758" s="139"/>
      <c r="AG1758" s="139"/>
      <c r="AH1758" s="139"/>
      <c r="AI1758" s="77"/>
      <c r="AJ1758" s="78"/>
    </row>
    <row r="1759" spans="2:36" ht="13">
      <c r="B1759" s="79"/>
      <c r="C1759" s="79"/>
      <c r="D1759" s="136"/>
      <c r="E1759" s="80"/>
      <c r="F1759" s="81"/>
      <c r="G1759" s="81"/>
      <c r="H1759" s="81"/>
      <c r="I1759" s="81"/>
      <c r="J1759" s="81"/>
      <c r="K1759" s="81"/>
      <c r="L1759" s="81"/>
      <c r="M1759" s="81"/>
      <c r="N1759" s="81"/>
      <c r="O1759" s="137"/>
      <c r="P1759" s="138"/>
      <c r="Q1759" s="138"/>
      <c r="R1759" s="138"/>
      <c r="S1759" s="138"/>
      <c r="T1759" s="141"/>
      <c r="U1759" s="141"/>
      <c r="V1759" s="139"/>
      <c r="W1759" s="139"/>
      <c r="X1759" s="139"/>
      <c r="Y1759" s="139"/>
      <c r="Z1759" s="139"/>
      <c r="AA1759" s="139"/>
      <c r="AB1759" s="139"/>
      <c r="AC1759" s="139"/>
      <c r="AD1759" s="139"/>
      <c r="AE1759" s="139"/>
      <c r="AF1759" s="139"/>
      <c r="AG1759" s="139"/>
      <c r="AH1759" s="139"/>
      <c r="AI1759" s="77"/>
      <c r="AJ1759" s="78"/>
    </row>
    <row r="1760" spans="2:36" ht="13">
      <c r="B1760" s="79"/>
      <c r="C1760" s="79"/>
      <c r="D1760" s="136"/>
      <c r="E1760" s="80"/>
      <c r="F1760" s="81"/>
      <c r="G1760" s="81"/>
      <c r="H1760" s="81"/>
      <c r="I1760" s="81"/>
      <c r="J1760" s="81"/>
      <c r="K1760" s="81"/>
      <c r="L1760" s="81"/>
      <c r="M1760" s="81"/>
      <c r="N1760" s="81"/>
      <c r="O1760" s="137"/>
      <c r="P1760" s="138"/>
      <c r="Q1760" s="138"/>
      <c r="R1760" s="138"/>
      <c r="S1760" s="138"/>
      <c r="T1760" s="141"/>
      <c r="U1760" s="141"/>
      <c r="V1760" s="139"/>
      <c r="W1760" s="139"/>
      <c r="X1760" s="139"/>
      <c r="Y1760" s="139"/>
      <c r="Z1760" s="139"/>
      <c r="AA1760" s="139"/>
      <c r="AB1760" s="139"/>
      <c r="AC1760" s="139"/>
      <c r="AD1760" s="139"/>
      <c r="AE1760" s="139"/>
      <c r="AF1760" s="139"/>
      <c r="AG1760" s="139"/>
      <c r="AH1760" s="139"/>
      <c r="AI1760" s="77"/>
      <c r="AJ1760" s="78"/>
    </row>
    <row r="1761" spans="2:36" ht="13">
      <c r="B1761" s="79"/>
      <c r="C1761" s="79"/>
      <c r="D1761" s="136"/>
      <c r="E1761" s="80"/>
      <c r="F1761" s="81"/>
      <c r="G1761" s="81"/>
      <c r="H1761" s="81"/>
      <c r="I1761" s="81"/>
      <c r="J1761" s="81"/>
      <c r="K1761" s="81"/>
      <c r="L1761" s="81"/>
      <c r="M1761" s="81"/>
      <c r="N1761" s="81"/>
      <c r="O1761" s="137"/>
      <c r="P1761" s="138"/>
      <c r="Q1761" s="138"/>
      <c r="R1761" s="138"/>
      <c r="S1761" s="138"/>
      <c r="T1761" s="141"/>
      <c r="U1761" s="141"/>
      <c r="V1761" s="139"/>
      <c r="W1761" s="139"/>
      <c r="X1761" s="139"/>
      <c r="Y1761" s="139"/>
      <c r="Z1761" s="139"/>
      <c r="AA1761" s="139"/>
      <c r="AB1761" s="139"/>
      <c r="AC1761" s="139"/>
      <c r="AD1761" s="139"/>
      <c r="AE1761" s="139"/>
      <c r="AF1761" s="139"/>
      <c r="AG1761" s="139"/>
      <c r="AH1761" s="139"/>
      <c r="AI1761" s="77"/>
      <c r="AJ1761" s="78"/>
    </row>
    <row r="1762" spans="2:36" ht="13">
      <c r="B1762" s="79"/>
      <c r="C1762" s="79"/>
      <c r="D1762" s="136"/>
      <c r="E1762" s="80"/>
      <c r="F1762" s="81"/>
      <c r="G1762" s="81"/>
      <c r="H1762" s="81"/>
      <c r="I1762" s="81"/>
      <c r="J1762" s="81"/>
      <c r="K1762" s="81"/>
      <c r="L1762" s="81"/>
      <c r="M1762" s="81"/>
      <c r="N1762" s="81"/>
      <c r="O1762" s="137"/>
      <c r="P1762" s="138"/>
      <c r="Q1762" s="138"/>
      <c r="R1762" s="138"/>
      <c r="S1762" s="138"/>
      <c r="T1762" s="141"/>
      <c r="U1762" s="141"/>
      <c r="V1762" s="139"/>
      <c r="W1762" s="139"/>
      <c r="X1762" s="139"/>
      <c r="Y1762" s="139"/>
      <c r="Z1762" s="139"/>
      <c r="AA1762" s="139"/>
      <c r="AB1762" s="139"/>
      <c r="AC1762" s="139"/>
      <c r="AD1762" s="139"/>
      <c r="AE1762" s="139"/>
      <c r="AF1762" s="139"/>
      <c r="AG1762" s="139"/>
      <c r="AH1762" s="139"/>
      <c r="AI1762" s="77"/>
      <c r="AJ1762" s="78"/>
    </row>
    <row r="1763" spans="2:36" ht="13">
      <c r="B1763" s="79"/>
      <c r="C1763" s="79"/>
      <c r="D1763" s="136"/>
      <c r="E1763" s="80"/>
      <c r="F1763" s="81"/>
      <c r="G1763" s="81"/>
      <c r="H1763" s="81"/>
      <c r="I1763" s="81"/>
      <c r="J1763" s="81"/>
      <c r="K1763" s="81"/>
      <c r="L1763" s="81"/>
      <c r="M1763" s="81"/>
      <c r="N1763" s="81"/>
      <c r="O1763" s="137"/>
      <c r="P1763" s="138"/>
      <c r="Q1763" s="138"/>
      <c r="R1763" s="138"/>
      <c r="S1763" s="138"/>
      <c r="T1763" s="141"/>
      <c r="U1763" s="141"/>
      <c r="V1763" s="139"/>
      <c r="W1763" s="139"/>
      <c r="X1763" s="139"/>
      <c r="Y1763" s="139"/>
      <c r="Z1763" s="139"/>
      <c r="AA1763" s="139"/>
      <c r="AB1763" s="139"/>
      <c r="AC1763" s="139"/>
      <c r="AD1763" s="139"/>
      <c r="AE1763" s="139"/>
      <c r="AF1763" s="139"/>
      <c r="AG1763" s="139"/>
      <c r="AH1763" s="139"/>
      <c r="AI1763" s="77"/>
      <c r="AJ1763" s="78"/>
    </row>
    <row r="1764" spans="2:36" ht="13">
      <c r="B1764" s="79"/>
      <c r="C1764" s="79"/>
      <c r="D1764" s="136"/>
      <c r="E1764" s="80"/>
      <c r="F1764" s="81"/>
      <c r="G1764" s="81"/>
      <c r="H1764" s="81"/>
      <c r="I1764" s="81"/>
      <c r="J1764" s="81"/>
      <c r="K1764" s="81"/>
      <c r="L1764" s="81"/>
      <c r="M1764" s="81"/>
      <c r="N1764" s="81"/>
      <c r="O1764" s="137"/>
      <c r="P1764" s="138"/>
      <c r="Q1764" s="138"/>
      <c r="R1764" s="138"/>
      <c r="S1764" s="138"/>
      <c r="T1764" s="141"/>
      <c r="U1764" s="141"/>
      <c r="V1764" s="139"/>
      <c r="W1764" s="139"/>
      <c r="X1764" s="139"/>
      <c r="Y1764" s="139"/>
      <c r="Z1764" s="139"/>
      <c r="AA1764" s="139"/>
      <c r="AB1764" s="139"/>
      <c r="AC1764" s="139"/>
      <c r="AD1764" s="139"/>
      <c r="AE1764" s="139"/>
      <c r="AF1764" s="139"/>
      <c r="AG1764" s="139"/>
      <c r="AH1764" s="139"/>
      <c r="AI1764" s="77"/>
      <c r="AJ1764" s="78"/>
    </row>
    <row r="1765" spans="2:36" ht="13">
      <c r="B1765" s="79"/>
      <c r="C1765" s="79"/>
      <c r="D1765" s="136"/>
      <c r="E1765" s="80"/>
      <c r="F1765" s="81"/>
      <c r="G1765" s="81"/>
      <c r="H1765" s="81"/>
      <c r="I1765" s="81"/>
      <c r="J1765" s="81"/>
      <c r="K1765" s="81"/>
      <c r="L1765" s="81"/>
      <c r="M1765" s="81"/>
      <c r="N1765" s="81"/>
      <c r="O1765" s="137"/>
      <c r="P1765" s="138"/>
      <c r="Q1765" s="138"/>
      <c r="R1765" s="138"/>
      <c r="S1765" s="138"/>
      <c r="T1765" s="141"/>
      <c r="U1765" s="141"/>
      <c r="V1765" s="139"/>
      <c r="W1765" s="139"/>
      <c r="X1765" s="139"/>
      <c r="Y1765" s="139"/>
      <c r="Z1765" s="139"/>
      <c r="AA1765" s="139"/>
      <c r="AB1765" s="139"/>
      <c r="AC1765" s="139"/>
      <c r="AD1765" s="139"/>
      <c r="AE1765" s="139"/>
      <c r="AF1765" s="139"/>
      <c r="AG1765" s="139"/>
      <c r="AH1765" s="139"/>
      <c r="AI1765" s="77"/>
      <c r="AJ1765" s="78"/>
    </row>
    <row r="1766" spans="2:36" ht="13">
      <c r="B1766" s="79"/>
      <c r="C1766" s="79"/>
      <c r="D1766" s="136"/>
      <c r="E1766" s="80"/>
      <c r="F1766" s="81"/>
      <c r="G1766" s="81"/>
      <c r="H1766" s="81"/>
      <c r="I1766" s="81"/>
      <c r="J1766" s="81"/>
      <c r="K1766" s="81"/>
      <c r="L1766" s="81"/>
      <c r="M1766" s="81"/>
      <c r="N1766" s="81"/>
      <c r="O1766" s="137"/>
      <c r="P1766" s="138"/>
      <c r="Q1766" s="138"/>
      <c r="R1766" s="138"/>
      <c r="S1766" s="138"/>
      <c r="T1766" s="141"/>
      <c r="U1766" s="141"/>
      <c r="V1766" s="139"/>
      <c r="W1766" s="139"/>
      <c r="X1766" s="139"/>
      <c r="Y1766" s="139"/>
      <c r="Z1766" s="139"/>
      <c r="AA1766" s="139"/>
      <c r="AB1766" s="139"/>
      <c r="AC1766" s="139"/>
      <c r="AD1766" s="139"/>
      <c r="AE1766" s="139"/>
      <c r="AF1766" s="139"/>
      <c r="AG1766" s="139"/>
      <c r="AH1766" s="139"/>
      <c r="AI1766" s="77"/>
      <c r="AJ1766" s="78"/>
    </row>
    <row r="1767" spans="2:36" ht="13">
      <c r="B1767" s="79"/>
      <c r="C1767" s="79"/>
      <c r="D1767" s="136"/>
      <c r="E1767" s="80"/>
      <c r="F1767" s="81"/>
      <c r="G1767" s="81"/>
      <c r="H1767" s="81"/>
      <c r="I1767" s="81"/>
      <c r="J1767" s="81"/>
      <c r="K1767" s="81"/>
      <c r="L1767" s="81"/>
      <c r="M1767" s="81"/>
      <c r="N1767" s="81"/>
      <c r="O1767" s="137"/>
      <c r="P1767" s="138"/>
      <c r="Q1767" s="138"/>
      <c r="R1767" s="138"/>
      <c r="S1767" s="138"/>
      <c r="T1767" s="141"/>
      <c r="U1767" s="141"/>
      <c r="V1767" s="139"/>
      <c r="W1767" s="139"/>
      <c r="X1767" s="139"/>
      <c r="Y1767" s="139"/>
      <c r="Z1767" s="139"/>
      <c r="AA1767" s="139"/>
      <c r="AB1767" s="139"/>
      <c r="AC1767" s="139"/>
      <c r="AD1767" s="139"/>
      <c r="AE1767" s="139"/>
      <c r="AF1767" s="139"/>
      <c r="AG1767" s="139"/>
      <c r="AH1767" s="139"/>
      <c r="AI1767" s="77"/>
      <c r="AJ1767" s="78"/>
    </row>
    <row r="1768" spans="2:36" ht="13">
      <c r="B1768" s="79"/>
      <c r="C1768" s="79"/>
      <c r="D1768" s="136"/>
      <c r="E1768" s="80"/>
      <c r="F1768" s="81"/>
      <c r="G1768" s="81"/>
      <c r="H1768" s="81"/>
      <c r="I1768" s="81"/>
      <c r="J1768" s="81"/>
      <c r="K1768" s="81"/>
      <c r="L1768" s="81"/>
      <c r="M1768" s="81"/>
      <c r="N1768" s="81"/>
      <c r="O1768" s="137"/>
      <c r="P1768" s="138"/>
      <c r="Q1768" s="138"/>
      <c r="R1768" s="138"/>
      <c r="S1768" s="138"/>
      <c r="T1768" s="141"/>
      <c r="U1768" s="141"/>
      <c r="V1768" s="139"/>
      <c r="W1768" s="139"/>
      <c r="X1768" s="139"/>
      <c r="Y1768" s="139"/>
      <c r="Z1768" s="139"/>
      <c r="AA1768" s="139"/>
      <c r="AB1768" s="139"/>
      <c r="AC1768" s="139"/>
      <c r="AD1768" s="139"/>
      <c r="AE1768" s="139"/>
      <c r="AF1768" s="139"/>
      <c r="AG1768" s="139"/>
      <c r="AH1768" s="139"/>
      <c r="AI1768" s="77"/>
      <c r="AJ1768" s="78"/>
    </row>
    <row r="1769" spans="2:36" ht="13">
      <c r="B1769" s="79"/>
      <c r="C1769" s="79"/>
      <c r="D1769" s="136"/>
      <c r="E1769" s="80"/>
      <c r="F1769" s="81"/>
      <c r="G1769" s="81"/>
      <c r="H1769" s="81"/>
      <c r="I1769" s="81"/>
      <c r="J1769" s="81"/>
      <c r="K1769" s="81"/>
      <c r="L1769" s="81"/>
      <c r="M1769" s="81"/>
      <c r="N1769" s="81"/>
      <c r="O1769" s="137"/>
      <c r="P1769" s="138"/>
      <c r="Q1769" s="138"/>
      <c r="R1769" s="138"/>
      <c r="S1769" s="138"/>
      <c r="T1769" s="141"/>
      <c r="U1769" s="141"/>
      <c r="V1769" s="139"/>
      <c r="W1769" s="139"/>
      <c r="X1769" s="139"/>
      <c r="Y1769" s="139"/>
      <c r="Z1769" s="139"/>
      <c r="AA1769" s="139"/>
      <c r="AB1769" s="139"/>
      <c r="AC1769" s="139"/>
      <c r="AD1769" s="139"/>
      <c r="AE1769" s="139"/>
      <c r="AF1769" s="139"/>
      <c r="AG1769" s="139"/>
      <c r="AH1769" s="139"/>
      <c r="AI1769" s="77"/>
      <c r="AJ1769" s="78"/>
    </row>
    <row r="1770" spans="2:36" ht="13">
      <c r="B1770" s="79"/>
      <c r="C1770" s="79"/>
      <c r="D1770" s="136"/>
      <c r="E1770" s="80"/>
      <c r="F1770" s="81"/>
      <c r="G1770" s="81"/>
      <c r="H1770" s="81"/>
      <c r="I1770" s="81"/>
      <c r="J1770" s="81"/>
      <c r="K1770" s="81"/>
      <c r="L1770" s="81"/>
      <c r="M1770" s="81"/>
      <c r="N1770" s="81"/>
      <c r="O1770" s="137"/>
      <c r="P1770" s="138"/>
      <c r="Q1770" s="138"/>
      <c r="R1770" s="138"/>
      <c r="S1770" s="138"/>
      <c r="T1770" s="141"/>
      <c r="U1770" s="141"/>
      <c r="V1770" s="139"/>
      <c r="W1770" s="139"/>
      <c r="X1770" s="139"/>
      <c r="Y1770" s="139"/>
      <c r="Z1770" s="139"/>
      <c r="AA1770" s="139"/>
      <c r="AB1770" s="139"/>
      <c r="AC1770" s="139"/>
      <c r="AD1770" s="139"/>
      <c r="AE1770" s="139"/>
      <c r="AF1770" s="139"/>
      <c r="AG1770" s="139"/>
      <c r="AH1770" s="139"/>
      <c r="AI1770" s="77"/>
      <c r="AJ1770" s="78"/>
    </row>
    <row r="1771" spans="2:36" ht="13">
      <c r="B1771" s="79"/>
      <c r="C1771" s="79"/>
      <c r="D1771" s="136"/>
      <c r="E1771" s="80"/>
      <c r="F1771" s="81"/>
      <c r="G1771" s="81"/>
      <c r="H1771" s="81"/>
      <c r="I1771" s="81"/>
      <c r="J1771" s="81"/>
      <c r="K1771" s="81"/>
      <c r="L1771" s="81"/>
      <c r="M1771" s="81"/>
      <c r="N1771" s="81"/>
      <c r="O1771" s="137"/>
      <c r="P1771" s="138"/>
      <c r="Q1771" s="138"/>
      <c r="R1771" s="138"/>
      <c r="S1771" s="138"/>
      <c r="T1771" s="141"/>
      <c r="U1771" s="141"/>
      <c r="V1771" s="139"/>
      <c r="W1771" s="139"/>
      <c r="X1771" s="139"/>
      <c r="Y1771" s="139"/>
      <c r="Z1771" s="139"/>
      <c r="AA1771" s="139"/>
      <c r="AB1771" s="139"/>
      <c r="AC1771" s="139"/>
      <c r="AD1771" s="139"/>
      <c r="AE1771" s="139"/>
      <c r="AF1771" s="139"/>
      <c r="AG1771" s="139"/>
      <c r="AH1771" s="139"/>
      <c r="AI1771" s="77"/>
      <c r="AJ1771" s="78"/>
    </row>
    <row r="1772" spans="2:36" ht="13">
      <c r="B1772" s="79"/>
      <c r="C1772" s="79"/>
      <c r="D1772" s="136"/>
      <c r="E1772" s="80"/>
      <c r="F1772" s="81"/>
      <c r="G1772" s="81"/>
      <c r="H1772" s="81"/>
      <c r="I1772" s="81"/>
      <c r="J1772" s="81"/>
      <c r="K1772" s="81"/>
      <c r="L1772" s="81"/>
      <c r="M1772" s="81"/>
      <c r="N1772" s="81"/>
      <c r="O1772" s="137"/>
      <c r="P1772" s="138"/>
      <c r="Q1772" s="138"/>
      <c r="R1772" s="138"/>
      <c r="S1772" s="138"/>
      <c r="T1772" s="141"/>
      <c r="U1772" s="141"/>
      <c r="V1772" s="139"/>
      <c r="W1772" s="139"/>
      <c r="X1772" s="139"/>
      <c r="Y1772" s="139"/>
      <c r="Z1772" s="139"/>
      <c r="AA1772" s="139"/>
      <c r="AB1772" s="139"/>
      <c r="AC1772" s="139"/>
      <c r="AD1772" s="139"/>
      <c r="AE1772" s="139"/>
      <c r="AF1772" s="139"/>
      <c r="AG1772" s="139"/>
      <c r="AH1772" s="139"/>
      <c r="AI1772" s="77"/>
      <c r="AJ1772" s="78"/>
    </row>
    <row r="1773" spans="2:36" ht="13">
      <c r="B1773" s="79"/>
      <c r="C1773" s="79"/>
      <c r="D1773" s="136"/>
      <c r="E1773" s="80"/>
      <c r="F1773" s="81"/>
      <c r="G1773" s="81"/>
      <c r="H1773" s="81"/>
      <c r="I1773" s="81"/>
      <c r="J1773" s="81"/>
      <c r="K1773" s="81"/>
      <c r="L1773" s="81"/>
      <c r="M1773" s="81"/>
      <c r="N1773" s="81"/>
      <c r="O1773" s="137"/>
      <c r="P1773" s="138"/>
      <c r="Q1773" s="138"/>
      <c r="R1773" s="138"/>
      <c r="S1773" s="138"/>
      <c r="T1773" s="141"/>
      <c r="U1773" s="141"/>
      <c r="V1773" s="139"/>
      <c r="W1773" s="139"/>
      <c r="X1773" s="139"/>
      <c r="Y1773" s="139"/>
      <c r="Z1773" s="139"/>
      <c r="AA1773" s="139"/>
      <c r="AB1773" s="139"/>
      <c r="AC1773" s="139"/>
      <c r="AD1773" s="139"/>
      <c r="AE1773" s="139"/>
      <c r="AF1773" s="139"/>
      <c r="AG1773" s="139"/>
      <c r="AH1773" s="139"/>
      <c r="AI1773" s="77"/>
      <c r="AJ1773" s="78"/>
    </row>
    <row r="1774" spans="2:36" ht="13">
      <c r="B1774" s="79"/>
      <c r="C1774" s="79"/>
      <c r="D1774" s="136"/>
      <c r="E1774" s="80"/>
      <c r="F1774" s="81"/>
      <c r="G1774" s="81"/>
      <c r="H1774" s="81"/>
      <c r="I1774" s="81"/>
      <c r="J1774" s="81"/>
      <c r="K1774" s="81"/>
      <c r="L1774" s="81"/>
      <c r="M1774" s="81"/>
      <c r="N1774" s="81"/>
      <c r="O1774" s="137"/>
      <c r="P1774" s="138"/>
      <c r="Q1774" s="138"/>
      <c r="R1774" s="138"/>
      <c r="S1774" s="138"/>
      <c r="T1774" s="141"/>
      <c r="U1774" s="141"/>
      <c r="V1774" s="139"/>
      <c r="W1774" s="139"/>
      <c r="X1774" s="139"/>
      <c r="Y1774" s="139"/>
      <c r="Z1774" s="139"/>
      <c r="AA1774" s="139"/>
      <c r="AB1774" s="139"/>
      <c r="AC1774" s="139"/>
      <c r="AD1774" s="139"/>
      <c r="AE1774" s="139"/>
      <c r="AF1774" s="139"/>
      <c r="AG1774" s="139"/>
      <c r="AH1774" s="139"/>
      <c r="AI1774" s="77"/>
      <c r="AJ1774" s="78"/>
    </row>
    <row r="1775" spans="2:36" ht="13">
      <c r="B1775" s="79"/>
      <c r="C1775" s="79"/>
      <c r="D1775" s="136"/>
      <c r="E1775" s="80"/>
      <c r="F1775" s="81"/>
      <c r="G1775" s="81"/>
      <c r="H1775" s="81"/>
      <c r="I1775" s="81"/>
      <c r="J1775" s="81"/>
      <c r="K1775" s="81"/>
      <c r="L1775" s="81"/>
      <c r="M1775" s="81"/>
      <c r="N1775" s="81"/>
      <c r="O1775" s="137"/>
      <c r="P1775" s="138"/>
      <c r="Q1775" s="138"/>
      <c r="R1775" s="138"/>
      <c r="S1775" s="138"/>
      <c r="T1775" s="141"/>
      <c r="U1775" s="141"/>
      <c r="V1775" s="139"/>
      <c r="W1775" s="139"/>
      <c r="X1775" s="139"/>
      <c r="Y1775" s="139"/>
      <c r="Z1775" s="139"/>
      <c r="AA1775" s="139"/>
      <c r="AB1775" s="139"/>
      <c r="AC1775" s="139"/>
      <c r="AD1775" s="139"/>
      <c r="AE1775" s="139"/>
      <c r="AF1775" s="139"/>
      <c r="AG1775" s="139"/>
      <c r="AH1775" s="139"/>
      <c r="AI1775" s="77"/>
      <c r="AJ1775" s="78"/>
    </row>
    <row r="1776" spans="2:36" ht="13">
      <c r="B1776" s="79"/>
      <c r="C1776" s="79"/>
      <c r="D1776" s="136"/>
      <c r="E1776" s="80"/>
      <c r="F1776" s="81"/>
      <c r="G1776" s="81"/>
      <c r="H1776" s="81"/>
      <c r="I1776" s="81"/>
      <c r="J1776" s="81"/>
      <c r="K1776" s="81"/>
      <c r="L1776" s="81"/>
      <c r="M1776" s="81"/>
      <c r="N1776" s="81"/>
      <c r="O1776" s="137"/>
      <c r="P1776" s="138"/>
      <c r="Q1776" s="138"/>
      <c r="R1776" s="138"/>
      <c r="S1776" s="138"/>
      <c r="T1776" s="141"/>
      <c r="U1776" s="141"/>
      <c r="V1776" s="139"/>
      <c r="W1776" s="139"/>
      <c r="X1776" s="139"/>
      <c r="Y1776" s="139"/>
      <c r="Z1776" s="139"/>
      <c r="AA1776" s="139"/>
      <c r="AB1776" s="139"/>
      <c r="AC1776" s="139"/>
      <c r="AD1776" s="139"/>
      <c r="AE1776" s="139"/>
      <c r="AF1776" s="139"/>
      <c r="AG1776" s="139"/>
      <c r="AH1776" s="139"/>
      <c r="AI1776" s="77"/>
      <c r="AJ1776" s="78"/>
    </row>
    <row r="1777" spans="2:36" ht="13">
      <c r="B1777" s="79"/>
      <c r="C1777" s="79"/>
      <c r="D1777" s="136"/>
      <c r="E1777" s="80"/>
      <c r="F1777" s="81"/>
      <c r="G1777" s="81"/>
      <c r="H1777" s="81"/>
      <c r="I1777" s="81"/>
      <c r="J1777" s="81"/>
      <c r="K1777" s="81"/>
      <c r="L1777" s="81"/>
      <c r="M1777" s="81"/>
      <c r="N1777" s="81"/>
      <c r="O1777" s="137"/>
      <c r="P1777" s="138"/>
      <c r="Q1777" s="138"/>
      <c r="R1777" s="138"/>
      <c r="S1777" s="138"/>
      <c r="T1777" s="141"/>
      <c r="U1777" s="141"/>
      <c r="V1777" s="139"/>
      <c r="W1777" s="139"/>
      <c r="X1777" s="139"/>
      <c r="Y1777" s="139"/>
      <c r="Z1777" s="139"/>
      <c r="AA1777" s="139"/>
      <c r="AB1777" s="139"/>
      <c r="AC1777" s="139"/>
      <c r="AD1777" s="139"/>
      <c r="AE1777" s="139"/>
      <c r="AF1777" s="139"/>
      <c r="AG1777" s="139"/>
      <c r="AH1777" s="139"/>
      <c r="AI1777" s="77"/>
      <c r="AJ1777" s="78"/>
    </row>
    <row r="1778" spans="2:36" ht="13">
      <c r="B1778" s="79"/>
      <c r="C1778" s="79"/>
      <c r="D1778" s="136"/>
      <c r="E1778" s="80"/>
      <c r="F1778" s="81"/>
      <c r="G1778" s="81"/>
      <c r="H1778" s="81"/>
      <c r="I1778" s="81"/>
      <c r="J1778" s="81"/>
      <c r="K1778" s="81"/>
      <c r="L1778" s="81"/>
      <c r="M1778" s="81"/>
      <c r="N1778" s="81"/>
      <c r="O1778" s="137"/>
      <c r="P1778" s="138"/>
      <c r="Q1778" s="138"/>
      <c r="R1778" s="138"/>
      <c r="S1778" s="138"/>
      <c r="T1778" s="141"/>
      <c r="U1778" s="141"/>
      <c r="V1778" s="139"/>
      <c r="W1778" s="139"/>
      <c r="X1778" s="139"/>
      <c r="Y1778" s="139"/>
      <c r="Z1778" s="139"/>
      <c r="AA1778" s="139"/>
      <c r="AB1778" s="139"/>
      <c r="AC1778" s="139"/>
      <c r="AD1778" s="139"/>
      <c r="AE1778" s="139"/>
      <c r="AF1778" s="139"/>
      <c r="AG1778" s="139"/>
      <c r="AH1778" s="139"/>
      <c r="AI1778" s="77"/>
      <c r="AJ1778" s="78"/>
    </row>
    <row r="1779" spans="2:36" ht="13">
      <c r="B1779" s="79"/>
      <c r="C1779" s="79"/>
      <c r="D1779" s="136"/>
      <c r="E1779" s="80"/>
      <c r="F1779" s="81"/>
      <c r="G1779" s="81"/>
      <c r="H1779" s="81"/>
      <c r="I1779" s="81"/>
      <c r="J1779" s="81"/>
      <c r="K1779" s="81"/>
      <c r="L1779" s="81"/>
      <c r="M1779" s="81"/>
      <c r="N1779" s="81"/>
      <c r="O1779" s="137"/>
      <c r="P1779" s="138"/>
      <c r="Q1779" s="138"/>
      <c r="R1779" s="138"/>
      <c r="S1779" s="138"/>
      <c r="T1779" s="141"/>
      <c r="U1779" s="141"/>
      <c r="V1779" s="139"/>
      <c r="W1779" s="139"/>
      <c r="X1779" s="139"/>
      <c r="Y1779" s="139"/>
      <c r="Z1779" s="139"/>
      <c r="AA1779" s="139"/>
      <c r="AB1779" s="139"/>
      <c r="AC1779" s="139"/>
      <c r="AD1779" s="139"/>
      <c r="AE1779" s="139"/>
      <c r="AF1779" s="139"/>
      <c r="AG1779" s="139"/>
      <c r="AH1779" s="139"/>
      <c r="AI1779" s="77"/>
      <c r="AJ1779" s="78"/>
    </row>
    <row r="1780" spans="2:36" ht="13">
      <c r="B1780" s="79"/>
      <c r="C1780" s="79"/>
      <c r="D1780" s="136"/>
      <c r="E1780" s="80"/>
      <c r="F1780" s="81"/>
      <c r="G1780" s="81"/>
      <c r="H1780" s="81"/>
      <c r="I1780" s="81"/>
      <c r="J1780" s="81"/>
      <c r="K1780" s="81"/>
      <c r="L1780" s="81"/>
      <c r="M1780" s="81"/>
      <c r="N1780" s="81"/>
      <c r="O1780" s="137"/>
      <c r="P1780" s="138"/>
      <c r="Q1780" s="138"/>
      <c r="R1780" s="138"/>
      <c r="S1780" s="138"/>
      <c r="T1780" s="141"/>
      <c r="U1780" s="141"/>
      <c r="V1780" s="139"/>
      <c r="W1780" s="139"/>
      <c r="X1780" s="139"/>
      <c r="Y1780" s="139"/>
      <c r="Z1780" s="139"/>
      <c r="AA1780" s="139"/>
      <c r="AB1780" s="139"/>
      <c r="AC1780" s="139"/>
      <c r="AD1780" s="139"/>
      <c r="AE1780" s="139"/>
      <c r="AF1780" s="139"/>
      <c r="AG1780" s="139"/>
      <c r="AH1780" s="139"/>
      <c r="AI1780" s="77"/>
      <c r="AJ1780" s="78"/>
    </row>
    <row r="1781" spans="2:36" ht="13">
      <c r="B1781" s="79"/>
      <c r="C1781" s="79"/>
      <c r="D1781" s="136"/>
      <c r="E1781" s="80"/>
      <c r="F1781" s="81"/>
      <c r="G1781" s="81"/>
      <c r="H1781" s="81"/>
      <c r="I1781" s="81"/>
      <c r="J1781" s="81"/>
      <c r="K1781" s="81"/>
      <c r="L1781" s="81"/>
      <c r="M1781" s="81"/>
      <c r="N1781" s="81"/>
      <c r="O1781" s="137"/>
      <c r="P1781" s="138"/>
      <c r="Q1781" s="138"/>
      <c r="R1781" s="138"/>
      <c r="S1781" s="138"/>
      <c r="T1781" s="141"/>
      <c r="U1781" s="141"/>
      <c r="V1781" s="139"/>
      <c r="W1781" s="139"/>
      <c r="X1781" s="139"/>
      <c r="Y1781" s="139"/>
      <c r="Z1781" s="139"/>
      <c r="AA1781" s="139"/>
      <c r="AB1781" s="139"/>
      <c r="AC1781" s="139"/>
      <c r="AD1781" s="139"/>
      <c r="AE1781" s="139"/>
      <c r="AF1781" s="139"/>
      <c r="AG1781" s="139"/>
      <c r="AH1781" s="139"/>
      <c r="AI1781" s="77"/>
      <c r="AJ1781" s="78"/>
    </row>
    <row r="1782" spans="2:36" ht="13">
      <c r="B1782" s="79"/>
      <c r="C1782" s="79"/>
      <c r="D1782" s="136"/>
      <c r="E1782" s="80"/>
      <c r="F1782" s="81"/>
      <c r="G1782" s="81"/>
      <c r="H1782" s="81"/>
      <c r="I1782" s="81"/>
      <c r="J1782" s="81"/>
      <c r="K1782" s="81"/>
      <c r="L1782" s="81"/>
      <c r="M1782" s="81"/>
      <c r="N1782" s="81"/>
      <c r="O1782" s="137"/>
      <c r="P1782" s="138"/>
      <c r="Q1782" s="138"/>
      <c r="R1782" s="138"/>
      <c r="S1782" s="138"/>
      <c r="T1782" s="141"/>
      <c r="U1782" s="141"/>
      <c r="V1782" s="139"/>
      <c r="W1782" s="139"/>
      <c r="X1782" s="139"/>
      <c r="Y1782" s="139"/>
      <c r="Z1782" s="139"/>
      <c r="AA1782" s="139"/>
      <c r="AB1782" s="139"/>
      <c r="AC1782" s="139"/>
      <c r="AD1782" s="139"/>
      <c r="AE1782" s="139"/>
      <c r="AF1782" s="139"/>
      <c r="AG1782" s="139"/>
      <c r="AH1782" s="139"/>
      <c r="AI1782" s="77"/>
      <c r="AJ1782" s="78"/>
    </row>
    <row r="1783" spans="2:36" ht="13">
      <c r="B1783" s="79"/>
      <c r="C1783" s="79"/>
      <c r="D1783" s="136"/>
      <c r="E1783" s="80"/>
      <c r="F1783" s="81"/>
      <c r="G1783" s="81"/>
      <c r="H1783" s="81"/>
      <c r="I1783" s="81"/>
      <c r="J1783" s="81"/>
      <c r="K1783" s="81"/>
      <c r="L1783" s="81"/>
      <c r="M1783" s="81"/>
      <c r="N1783" s="81"/>
      <c r="O1783" s="137"/>
      <c r="P1783" s="138"/>
      <c r="Q1783" s="138"/>
      <c r="R1783" s="138"/>
      <c r="S1783" s="138"/>
      <c r="T1783" s="141"/>
      <c r="U1783" s="141"/>
      <c r="V1783" s="139"/>
      <c r="W1783" s="139"/>
      <c r="X1783" s="139"/>
      <c r="Y1783" s="139"/>
      <c r="Z1783" s="139"/>
      <c r="AA1783" s="139"/>
      <c r="AB1783" s="139"/>
      <c r="AC1783" s="139"/>
      <c r="AD1783" s="139"/>
      <c r="AE1783" s="139"/>
      <c r="AF1783" s="139"/>
      <c r="AG1783" s="139"/>
      <c r="AH1783" s="139"/>
      <c r="AI1783" s="77"/>
      <c r="AJ1783" s="78"/>
    </row>
    <row r="1784" spans="2:36" ht="13">
      <c r="B1784" s="79"/>
      <c r="C1784" s="79"/>
      <c r="D1784" s="136"/>
      <c r="E1784" s="80"/>
      <c r="F1784" s="81"/>
      <c r="G1784" s="81"/>
      <c r="H1784" s="81"/>
      <c r="I1784" s="81"/>
      <c r="J1784" s="81"/>
      <c r="K1784" s="81"/>
      <c r="L1784" s="81"/>
      <c r="M1784" s="81"/>
      <c r="N1784" s="81"/>
      <c r="O1784" s="137"/>
      <c r="P1784" s="138"/>
      <c r="Q1784" s="138"/>
      <c r="R1784" s="138"/>
      <c r="S1784" s="138"/>
      <c r="T1784" s="141"/>
      <c r="U1784" s="141"/>
      <c r="V1784" s="139"/>
      <c r="W1784" s="139"/>
      <c r="X1784" s="139"/>
      <c r="Y1784" s="139"/>
      <c r="Z1784" s="139"/>
      <c r="AA1784" s="139"/>
      <c r="AB1784" s="139"/>
      <c r="AC1784" s="139"/>
      <c r="AD1784" s="139"/>
      <c r="AE1784" s="139"/>
      <c r="AF1784" s="139"/>
      <c r="AG1784" s="139"/>
      <c r="AH1784" s="139"/>
      <c r="AI1784" s="77"/>
      <c r="AJ1784" s="78"/>
    </row>
    <row r="1785" spans="2:36" ht="13">
      <c r="B1785" s="79"/>
      <c r="C1785" s="79"/>
      <c r="D1785" s="136"/>
      <c r="E1785" s="80"/>
      <c r="F1785" s="81"/>
      <c r="G1785" s="81"/>
      <c r="H1785" s="81"/>
      <c r="I1785" s="81"/>
      <c r="J1785" s="81"/>
      <c r="K1785" s="81"/>
      <c r="L1785" s="81"/>
      <c r="M1785" s="81"/>
      <c r="N1785" s="81"/>
      <c r="O1785" s="137"/>
      <c r="P1785" s="138"/>
      <c r="Q1785" s="138"/>
      <c r="R1785" s="138"/>
      <c r="S1785" s="138"/>
      <c r="T1785" s="141"/>
      <c r="U1785" s="141"/>
      <c r="V1785" s="139"/>
      <c r="W1785" s="139"/>
      <c r="X1785" s="139"/>
      <c r="Y1785" s="139"/>
      <c r="Z1785" s="139"/>
      <c r="AA1785" s="139"/>
      <c r="AB1785" s="139"/>
      <c r="AC1785" s="139"/>
      <c r="AD1785" s="139"/>
      <c r="AE1785" s="139"/>
      <c r="AF1785" s="139"/>
      <c r="AG1785" s="139"/>
      <c r="AH1785" s="139"/>
      <c r="AI1785" s="77"/>
      <c r="AJ1785" s="78"/>
    </row>
    <row r="1786" spans="2:36" ht="13">
      <c r="B1786" s="79"/>
      <c r="C1786" s="79"/>
      <c r="D1786" s="136"/>
      <c r="E1786" s="80"/>
      <c r="F1786" s="81"/>
      <c r="G1786" s="81"/>
      <c r="H1786" s="81"/>
      <c r="I1786" s="81"/>
      <c r="J1786" s="81"/>
      <c r="K1786" s="81"/>
      <c r="L1786" s="81"/>
      <c r="M1786" s="81"/>
      <c r="N1786" s="81"/>
      <c r="O1786" s="137"/>
      <c r="P1786" s="138"/>
      <c r="Q1786" s="138"/>
      <c r="R1786" s="138"/>
      <c r="S1786" s="138"/>
      <c r="T1786" s="141"/>
      <c r="U1786" s="141"/>
      <c r="V1786" s="139"/>
      <c r="W1786" s="139"/>
      <c r="X1786" s="139"/>
      <c r="Y1786" s="139"/>
      <c r="Z1786" s="139"/>
      <c r="AA1786" s="139"/>
      <c r="AB1786" s="139"/>
      <c r="AC1786" s="139"/>
      <c r="AD1786" s="139"/>
      <c r="AE1786" s="139"/>
      <c r="AF1786" s="139"/>
      <c r="AG1786" s="139"/>
      <c r="AH1786" s="139"/>
      <c r="AI1786" s="77"/>
      <c r="AJ1786" s="78"/>
    </row>
    <row r="1787" spans="2:36" ht="13">
      <c r="B1787" s="79"/>
      <c r="C1787" s="79"/>
      <c r="D1787" s="136"/>
      <c r="E1787" s="80"/>
      <c r="F1787" s="81"/>
      <c r="G1787" s="81"/>
      <c r="H1787" s="81"/>
      <c r="I1787" s="81"/>
      <c r="J1787" s="81"/>
      <c r="K1787" s="81"/>
      <c r="L1787" s="81"/>
      <c r="M1787" s="81"/>
      <c r="N1787" s="81"/>
      <c r="O1787" s="137"/>
      <c r="P1787" s="138"/>
      <c r="Q1787" s="138"/>
      <c r="R1787" s="138"/>
      <c r="S1787" s="138"/>
      <c r="T1787" s="141"/>
      <c r="U1787" s="141"/>
      <c r="V1787" s="139"/>
      <c r="W1787" s="139"/>
      <c r="X1787" s="139"/>
      <c r="Y1787" s="139"/>
      <c r="Z1787" s="139"/>
      <c r="AA1787" s="139"/>
      <c r="AB1787" s="139"/>
      <c r="AC1787" s="139"/>
      <c r="AD1787" s="139"/>
      <c r="AE1787" s="139"/>
      <c r="AF1787" s="139"/>
      <c r="AG1787" s="139"/>
      <c r="AH1787" s="139"/>
      <c r="AI1787" s="77"/>
      <c r="AJ1787" s="78"/>
    </row>
    <row r="1788" spans="2:36" ht="13">
      <c r="B1788" s="79"/>
      <c r="C1788" s="79"/>
      <c r="D1788" s="136"/>
      <c r="E1788" s="80"/>
      <c r="F1788" s="81"/>
      <c r="G1788" s="81"/>
      <c r="H1788" s="81"/>
      <c r="I1788" s="81"/>
      <c r="J1788" s="81"/>
      <c r="K1788" s="81"/>
      <c r="L1788" s="81"/>
      <c r="M1788" s="81"/>
      <c r="N1788" s="81"/>
      <c r="O1788" s="137"/>
      <c r="P1788" s="138"/>
      <c r="Q1788" s="138"/>
      <c r="R1788" s="138"/>
      <c r="S1788" s="138"/>
      <c r="T1788" s="141"/>
      <c r="U1788" s="141"/>
      <c r="V1788" s="139"/>
      <c r="W1788" s="139"/>
      <c r="X1788" s="139"/>
      <c r="Y1788" s="139"/>
      <c r="Z1788" s="139"/>
      <c r="AA1788" s="139"/>
      <c r="AB1788" s="139"/>
      <c r="AC1788" s="139"/>
      <c r="AD1788" s="139"/>
      <c r="AE1788" s="139"/>
      <c r="AF1788" s="139"/>
      <c r="AG1788" s="139"/>
      <c r="AH1788" s="139"/>
      <c r="AI1788" s="77"/>
      <c r="AJ1788" s="78"/>
    </row>
    <row r="1789" spans="2:36" ht="13">
      <c r="B1789" s="79"/>
      <c r="C1789" s="79"/>
      <c r="D1789" s="136"/>
      <c r="E1789" s="80"/>
      <c r="F1789" s="81"/>
      <c r="G1789" s="81"/>
      <c r="H1789" s="81"/>
      <c r="I1789" s="81"/>
      <c r="J1789" s="81"/>
      <c r="K1789" s="81"/>
      <c r="L1789" s="81"/>
      <c r="M1789" s="81"/>
      <c r="N1789" s="81"/>
      <c r="O1789" s="137"/>
      <c r="P1789" s="138"/>
      <c r="Q1789" s="138"/>
      <c r="R1789" s="138"/>
      <c r="S1789" s="138"/>
      <c r="T1789" s="141"/>
      <c r="U1789" s="141"/>
      <c r="V1789" s="139"/>
      <c r="W1789" s="139"/>
      <c r="X1789" s="139"/>
      <c r="Y1789" s="139"/>
      <c r="Z1789" s="139"/>
      <c r="AA1789" s="139"/>
      <c r="AB1789" s="139"/>
      <c r="AC1789" s="139"/>
      <c r="AD1789" s="139"/>
      <c r="AE1789" s="139"/>
      <c r="AF1789" s="139"/>
      <c r="AG1789" s="139"/>
      <c r="AH1789" s="139"/>
      <c r="AI1789" s="77"/>
      <c r="AJ1789" s="78"/>
    </row>
    <row r="1790" spans="2:36" ht="13">
      <c r="B1790" s="79"/>
      <c r="C1790" s="79"/>
      <c r="D1790" s="136"/>
      <c r="E1790" s="80"/>
      <c r="F1790" s="81"/>
      <c r="G1790" s="81"/>
      <c r="H1790" s="81"/>
      <c r="I1790" s="81"/>
      <c r="J1790" s="81"/>
      <c r="K1790" s="81"/>
      <c r="L1790" s="81"/>
      <c r="M1790" s="81"/>
      <c r="N1790" s="81"/>
      <c r="O1790" s="137"/>
      <c r="P1790" s="138"/>
      <c r="Q1790" s="138"/>
      <c r="R1790" s="138"/>
      <c r="S1790" s="138"/>
      <c r="T1790" s="141"/>
      <c r="U1790" s="141"/>
      <c r="V1790" s="139"/>
      <c r="W1790" s="139"/>
      <c r="X1790" s="139"/>
      <c r="Y1790" s="139"/>
      <c r="Z1790" s="139"/>
      <c r="AA1790" s="139"/>
      <c r="AB1790" s="139"/>
      <c r="AC1790" s="139"/>
      <c r="AD1790" s="139"/>
      <c r="AE1790" s="139"/>
      <c r="AF1790" s="139"/>
      <c r="AG1790" s="139"/>
      <c r="AH1790" s="139"/>
      <c r="AI1790" s="77"/>
      <c r="AJ1790" s="78"/>
    </row>
    <row r="1791" spans="2:36" ht="13">
      <c r="B1791" s="79"/>
      <c r="C1791" s="79"/>
      <c r="D1791" s="136"/>
      <c r="E1791" s="80"/>
      <c r="F1791" s="81"/>
      <c r="G1791" s="81"/>
      <c r="H1791" s="81"/>
      <c r="I1791" s="81"/>
      <c r="J1791" s="81"/>
      <c r="K1791" s="81"/>
      <c r="L1791" s="81"/>
      <c r="M1791" s="81"/>
      <c r="N1791" s="81"/>
      <c r="O1791" s="137"/>
      <c r="P1791" s="138"/>
      <c r="Q1791" s="138"/>
      <c r="R1791" s="138"/>
      <c r="S1791" s="138"/>
      <c r="T1791" s="141"/>
      <c r="U1791" s="141"/>
      <c r="V1791" s="139"/>
      <c r="W1791" s="139"/>
      <c r="X1791" s="139"/>
      <c r="Y1791" s="139"/>
      <c r="Z1791" s="139"/>
      <c r="AA1791" s="139"/>
      <c r="AB1791" s="139"/>
      <c r="AC1791" s="139"/>
      <c r="AD1791" s="139"/>
      <c r="AE1791" s="139"/>
      <c r="AF1791" s="139"/>
      <c r="AG1791" s="139"/>
      <c r="AH1791" s="139"/>
      <c r="AI1791" s="77"/>
      <c r="AJ1791" s="78"/>
    </row>
    <row r="1792" spans="2:36" ht="13">
      <c r="B1792" s="79"/>
      <c r="C1792" s="79"/>
      <c r="D1792" s="136"/>
      <c r="E1792" s="80"/>
      <c r="F1792" s="81"/>
      <c r="G1792" s="81"/>
      <c r="H1792" s="81"/>
      <c r="I1792" s="81"/>
      <c r="J1792" s="81"/>
      <c r="K1792" s="81"/>
      <c r="L1792" s="81"/>
      <c r="M1792" s="81"/>
      <c r="N1792" s="81"/>
      <c r="O1792" s="137"/>
      <c r="P1792" s="138"/>
      <c r="Q1792" s="138"/>
      <c r="R1792" s="138"/>
      <c r="S1792" s="138"/>
      <c r="T1792" s="141"/>
      <c r="U1792" s="141"/>
      <c r="V1792" s="139"/>
      <c r="W1792" s="139"/>
      <c r="X1792" s="139"/>
      <c r="Y1792" s="139"/>
      <c r="Z1792" s="139"/>
      <c r="AA1792" s="139"/>
      <c r="AB1792" s="139"/>
      <c r="AC1792" s="139"/>
      <c r="AD1792" s="139"/>
      <c r="AE1792" s="139"/>
      <c r="AF1792" s="139"/>
      <c r="AG1792" s="139"/>
      <c r="AH1792" s="139"/>
      <c r="AI1792" s="77"/>
      <c r="AJ1792" s="78"/>
    </row>
    <row r="1793" spans="2:36" ht="13">
      <c r="B1793" s="79"/>
      <c r="C1793" s="79"/>
      <c r="D1793" s="136"/>
      <c r="E1793" s="80"/>
      <c r="F1793" s="81"/>
      <c r="G1793" s="81"/>
      <c r="H1793" s="81"/>
      <c r="I1793" s="81"/>
      <c r="J1793" s="81"/>
      <c r="K1793" s="81"/>
      <c r="L1793" s="81"/>
      <c r="M1793" s="81"/>
      <c r="N1793" s="81"/>
      <c r="O1793" s="137"/>
      <c r="P1793" s="138"/>
      <c r="Q1793" s="138"/>
      <c r="R1793" s="138"/>
      <c r="S1793" s="138"/>
      <c r="T1793" s="141"/>
      <c r="U1793" s="141"/>
      <c r="V1793" s="139"/>
      <c r="W1793" s="139"/>
      <c r="X1793" s="139"/>
      <c r="Y1793" s="139"/>
      <c r="Z1793" s="139"/>
      <c r="AA1793" s="139"/>
      <c r="AB1793" s="139"/>
      <c r="AC1793" s="139"/>
      <c r="AD1793" s="139"/>
      <c r="AE1793" s="139"/>
      <c r="AF1793" s="139"/>
      <c r="AG1793" s="139"/>
      <c r="AH1793" s="139"/>
      <c r="AI1793" s="77"/>
      <c r="AJ1793" s="78"/>
    </row>
    <row r="1794" spans="2:36" ht="13">
      <c r="B1794" s="79"/>
      <c r="C1794" s="79"/>
      <c r="D1794" s="136"/>
      <c r="E1794" s="80"/>
      <c r="F1794" s="81"/>
      <c r="G1794" s="81"/>
      <c r="H1794" s="81"/>
      <c r="I1794" s="81"/>
      <c r="J1794" s="81"/>
      <c r="K1794" s="81"/>
      <c r="L1794" s="81"/>
      <c r="M1794" s="81"/>
      <c r="N1794" s="81"/>
      <c r="O1794" s="137"/>
      <c r="P1794" s="138"/>
      <c r="Q1794" s="138"/>
      <c r="R1794" s="138"/>
      <c r="S1794" s="138"/>
      <c r="T1794" s="141"/>
      <c r="U1794" s="141"/>
      <c r="V1794" s="139"/>
      <c r="W1794" s="139"/>
      <c r="X1794" s="139"/>
      <c r="Y1794" s="139"/>
      <c r="Z1794" s="139"/>
      <c r="AA1794" s="139"/>
      <c r="AB1794" s="139"/>
      <c r="AC1794" s="139"/>
      <c r="AD1794" s="139"/>
      <c r="AE1794" s="139"/>
      <c r="AF1794" s="139"/>
      <c r="AG1794" s="139"/>
      <c r="AH1794" s="139"/>
      <c r="AI1794" s="77"/>
      <c r="AJ1794" s="78"/>
    </row>
    <row r="1795" spans="2:36" ht="13">
      <c r="B1795" s="79"/>
      <c r="C1795" s="79"/>
      <c r="D1795" s="136"/>
      <c r="E1795" s="80"/>
      <c r="F1795" s="81"/>
      <c r="G1795" s="81"/>
      <c r="H1795" s="81"/>
      <c r="I1795" s="81"/>
      <c r="J1795" s="81"/>
      <c r="K1795" s="81"/>
      <c r="L1795" s="81"/>
      <c r="M1795" s="81"/>
      <c r="N1795" s="81"/>
      <c r="O1795" s="137"/>
      <c r="P1795" s="138"/>
      <c r="Q1795" s="138"/>
      <c r="R1795" s="138"/>
      <c r="S1795" s="138"/>
      <c r="T1795" s="141"/>
      <c r="U1795" s="141"/>
      <c r="V1795" s="139"/>
      <c r="W1795" s="139"/>
      <c r="X1795" s="139"/>
      <c r="Y1795" s="139"/>
      <c r="Z1795" s="139"/>
      <c r="AA1795" s="139"/>
      <c r="AB1795" s="139"/>
      <c r="AC1795" s="139"/>
      <c r="AD1795" s="139"/>
      <c r="AE1795" s="139"/>
      <c r="AF1795" s="139"/>
      <c r="AG1795" s="139"/>
      <c r="AH1795" s="139"/>
      <c r="AI1795" s="77"/>
      <c r="AJ1795" s="78"/>
    </row>
    <row r="1796" spans="2:36" ht="13">
      <c r="B1796" s="79"/>
      <c r="C1796" s="79"/>
      <c r="D1796" s="136"/>
      <c r="E1796" s="80"/>
      <c r="F1796" s="81"/>
      <c r="G1796" s="81"/>
      <c r="H1796" s="81"/>
      <c r="I1796" s="81"/>
      <c r="J1796" s="81"/>
      <c r="K1796" s="81"/>
      <c r="L1796" s="81"/>
      <c r="M1796" s="81"/>
      <c r="N1796" s="81"/>
      <c r="O1796" s="137"/>
      <c r="P1796" s="138"/>
      <c r="Q1796" s="138"/>
      <c r="R1796" s="138"/>
      <c r="S1796" s="138"/>
      <c r="T1796" s="141"/>
      <c r="U1796" s="141"/>
      <c r="V1796" s="139"/>
      <c r="W1796" s="139"/>
      <c r="X1796" s="139"/>
      <c r="Y1796" s="139"/>
      <c r="Z1796" s="139"/>
      <c r="AA1796" s="139"/>
      <c r="AB1796" s="139"/>
      <c r="AC1796" s="139"/>
      <c r="AD1796" s="139"/>
      <c r="AE1796" s="139"/>
      <c r="AF1796" s="139"/>
      <c r="AG1796" s="139"/>
      <c r="AH1796" s="139"/>
      <c r="AI1796" s="77"/>
      <c r="AJ1796" s="78"/>
    </row>
    <row r="1797" spans="2:36" ht="13">
      <c r="B1797" s="79"/>
      <c r="C1797" s="79"/>
      <c r="D1797" s="136"/>
      <c r="E1797" s="80"/>
      <c r="F1797" s="81"/>
      <c r="G1797" s="81"/>
      <c r="H1797" s="81"/>
      <c r="I1797" s="81"/>
      <c r="J1797" s="81"/>
      <c r="K1797" s="81"/>
      <c r="L1797" s="81"/>
      <c r="M1797" s="81"/>
      <c r="N1797" s="81"/>
      <c r="O1797" s="137"/>
      <c r="P1797" s="138"/>
      <c r="Q1797" s="138"/>
      <c r="R1797" s="138"/>
      <c r="S1797" s="138"/>
      <c r="T1797" s="141"/>
      <c r="U1797" s="141"/>
      <c r="V1797" s="139"/>
      <c r="W1797" s="139"/>
      <c r="X1797" s="139"/>
      <c r="Y1797" s="139"/>
      <c r="Z1797" s="139"/>
      <c r="AA1797" s="139"/>
      <c r="AB1797" s="139"/>
      <c r="AC1797" s="139"/>
      <c r="AD1797" s="139"/>
      <c r="AE1797" s="139"/>
      <c r="AF1797" s="139"/>
      <c r="AG1797" s="139"/>
      <c r="AH1797" s="139"/>
      <c r="AI1797" s="77"/>
      <c r="AJ1797" s="78"/>
    </row>
    <row r="1798" spans="2:36" ht="13">
      <c r="B1798" s="79"/>
      <c r="C1798" s="79"/>
      <c r="D1798" s="136"/>
      <c r="E1798" s="80"/>
      <c r="F1798" s="81"/>
      <c r="G1798" s="81"/>
      <c r="H1798" s="81"/>
      <c r="I1798" s="81"/>
      <c r="J1798" s="81"/>
      <c r="K1798" s="81"/>
      <c r="L1798" s="81"/>
      <c r="M1798" s="81"/>
      <c r="N1798" s="81"/>
      <c r="O1798" s="137"/>
      <c r="P1798" s="138"/>
      <c r="Q1798" s="138"/>
      <c r="R1798" s="138"/>
      <c r="S1798" s="138"/>
      <c r="T1798" s="141"/>
      <c r="U1798" s="141"/>
      <c r="V1798" s="139"/>
      <c r="W1798" s="139"/>
      <c r="X1798" s="139"/>
      <c r="Y1798" s="139"/>
      <c r="Z1798" s="139"/>
      <c r="AA1798" s="139"/>
      <c r="AB1798" s="139"/>
      <c r="AC1798" s="139"/>
      <c r="AD1798" s="139"/>
      <c r="AE1798" s="139"/>
      <c r="AF1798" s="139"/>
      <c r="AG1798" s="139"/>
      <c r="AH1798" s="139"/>
      <c r="AI1798" s="77"/>
      <c r="AJ1798" s="78"/>
    </row>
    <row r="1799" spans="2:36" ht="13">
      <c r="B1799" s="79"/>
      <c r="C1799" s="79"/>
      <c r="D1799" s="136"/>
      <c r="E1799" s="80"/>
      <c r="F1799" s="81"/>
      <c r="G1799" s="81"/>
      <c r="H1799" s="81"/>
      <c r="I1799" s="81"/>
      <c r="J1799" s="81"/>
      <c r="K1799" s="81"/>
      <c r="L1799" s="81"/>
      <c r="M1799" s="81"/>
      <c r="N1799" s="81"/>
      <c r="O1799" s="137"/>
      <c r="P1799" s="138"/>
      <c r="Q1799" s="138"/>
      <c r="R1799" s="138"/>
      <c r="S1799" s="138"/>
      <c r="T1799" s="141"/>
      <c r="U1799" s="141"/>
      <c r="V1799" s="139"/>
      <c r="W1799" s="139"/>
      <c r="X1799" s="139"/>
      <c r="Y1799" s="139"/>
      <c r="Z1799" s="139"/>
      <c r="AA1799" s="139"/>
      <c r="AB1799" s="139"/>
      <c r="AC1799" s="139"/>
      <c r="AD1799" s="139"/>
      <c r="AE1799" s="139"/>
      <c r="AF1799" s="139"/>
      <c r="AG1799" s="139"/>
      <c r="AH1799" s="139"/>
      <c r="AI1799" s="77"/>
      <c r="AJ1799" s="78"/>
    </row>
    <row r="1800" spans="2:36" ht="13">
      <c r="B1800" s="79"/>
      <c r="C1800" s="79"/>
      <c r="D1800" s="136"/>
      <c r="E1800" s="80"/>
      <c r="F1800" s="81"/>
      <c r="G1800" s="81"/>
      <c r="H1800" s="81"/>
      <c r="I1800" s="81"/>
      <c r="J1800" s="81"/>
      <c r="K1800" s="81"/>
      <c r="L1800" s="81"/>
      <c r="M1800" s="81"/>
      <c r="N1800" s="81"/>
      <c r="O1800" s="137"/>
      <c r="P1800" s="138"/>
      <c r="Q1800" s="138"/>
      <c r="R1800" s="138"/>
      <c r="S1800" s="138"/>
      <c r="T1800" s="141"/>
      <c r="U1800" s="141"/>
      <c r="V1800" s="139"/>
      <c r="W1800" s="139"/>
      <c r="X1800" s="139"/>
      <c r="Y1800" s="139"/>
      <c r="Z1800" s="139"/>
      <c r="AA1800" s="139"/>
      <c r="AB1800" s="139"/>
      <c r="AC1800" s="139"/>
      <c r="AD1800" s="139"/>
      <c r="AE1800" s="139"/>
      <c r="AF1800" s="139"/>
      <c r="AG1800" s="139"/>
      <c r="AH1800" s="139"/>
      <c r="AI1800" s="77"/>
      <c r="AJ1800" s="78"/>
    </row>
    <row r="1801" spans="2:36" ht="13">
      <c r="B1801" s="79"/>
      <c r="C1801" s="79"/>
      <c r="D1801" s="136"/>
      <c r="E1801" s="80"/>
      <c r="F1801" s="81"/>
      <c r="G1801" s="81"/>
      <c r="H1801" s="81"/>
      <c r="I1801" s="81"/>
      <c r="J1801" s="81"/>
      <c r="K1801" s="81"/>
      <c r="L1801" s="81"/>
      <c r="M1801" s="81"/>
      <c r="N1801" s="81"/>
      <c r="O1801" s="137"/>
      <c r="P1801" s="138"/>
      <c r="Q1801" s="138"/>
      <c r="R1801" s="138"/>
      <c r="S1801" s="138"/>
      <c r="T1801" s="141"/>
      <c r="U1801" s="141"/>
      <c r="V1801" s="139"/>
      <c r="W1801" s="139"/>
      <c r="X1801" s="139"/>
      <c r="Y1801" s="139"/>
      <c r="Z1801" s="139"/>
      <c r="AA1801" s="139"/>
      <c r="AB1801" s="139"/>
      <c r="AC1801" s="139"/>
      <c r="AD1801" s="139"/>
      <c r="AE1801" s="139"/>
      <c r="AF1801" s="139"/>
      <c r="AG1801" s="139"/>
      <c r="AH1801" s="139"/>
      <c r="AI1801" s="77"/>
      <c r="AJ1801" s="78"/>
    </row>
    <row r="1802" spans="2:36" ht="13">
      <c r="B1802" s="79"/>
      <c r="C1802" s="79"/>
      <c r="D1802" s="136"/>
      <c r="E1802" s="80"/>
      <c r="F1802" s="81"/>
      <c r="G1802" s="81"/>
      <c r="H1802" s="81"/>
      <c r="I1802" s="81"/>
      <c r="J1802" s="81"/>
      <c r="K1802" s="81"/>
      <c r="L1802" s="81"/>
      <c r="M1802" s="81"/>
      <c r="N1802" s="81"/>
      <c r="O1802" s="137"/>
      <c r="P1802" s="138"/>
      <c r="Q1802" s="138"/>
      <c r="R1802" s="138"/>
      <c r="S1802" s="138"/>
      <c r="T1802" s="141"/>
      <c r="U1802" s="141"/>
      <c r="V1802" s="139"/>
      <c r="W1802" s="139"/>
      <c r="X1802" s="139"/>
      <c r="Y1802" s="139"/>
      <c r="Z1802" s="139"/>
      <c r="AA1802" s="139"/>
      <c r="AB1802" s="139"/>
      <c r="AC1802" s="139"/>
      <c r="AD1802" s="139"/>
      <c r="AE1802" s="139"/>
      <c r="AF1802" s="139"/>
      <c r="AG1802" s="139"/>
      <c r="AH1802" s="139"/>
      <c r="AI1802" s="77"/>
      <c r="AJ1802" s="78"/>
    </row>
    <row r="1803" spans="2:36" ht="13">
      <c r="B1803" s="79"/>
      <c r="C1803" s="79"/>
      <c r="D1803" s="136"/>
      <c r="E1803" s="80"/>
      <c r="F1803" s="81"/>
      <c r="G1803" s="81"/>
      <c r="H1803" s="81"/>
      <c r="I1803" s="81"/>
      <c r="J1803" s="81"/>
      <c r="K1803" s="81"/>
      <c r="L1803" s="81"/>
      <c r="M1803" s="81"/>
      <c r="N1803" s="81"/>
      <c r="O1803" s="137"/>
      <c r="P1803" s="138"/>
      <c r="Q1803" s="138"/>
      <c r="R1803" s="138"/>
      <c r="S1803" s="138"/>
      <c r="T1803" s="141"/>
      <c r="U1803" s="141"/>
      <c r="V1803" s="139"/>
      <c r="W1803" s="139"/>
      <c r="X1803" s="139"/>
      <c r="Y1803" s="139"/>
      <c r="Z1803" s="139"/>
      <c r="AA1803" s="139"/>
      <c r="AB1803" s="139"/>
      <c r="AC1803" s="139"/>
      <c r="AD1803" s="139"/>
      <c r="AE1803" s="139"/>
      <c r="AF1803" s="139"/>
      <c r="AG1803" s="139"/>
      <c r="AH1803" s="139"/>
      <c r="AI1803" s="77"/>
      <c r="AJ1803" s="78"/>
    </row>
    <row r="1804" spans="2:36" ht="13">
      <c r="B1804" s="79"/>
      <c r="C1804" s="79"/>
      <c r="D1804" s="136"/>
      <c r="E1804" s="80"/>
      <c r="F1804" s="81"/>
      <c r="G1804" s="81"/>
      <c r="H1804" s="81"/>
      <c r="I1804" s="81"/>
      <c r="J1804" s="81"/>
      <c r="K1804" s="81"/>
      <c r="L1804" s="81"/>
      <c r="M1804" s="81"/>
      <c r="N1804" s="81"/>
      <c r="O1804" s="137"/>
      <c r="P1804" s="138"/>
      <c r="Q1804" s="138"/>
      <c r="R1804" s="138"/>
      <c r="S1804" s="138"/>
      <c r="T1804" s="141"/>
      <c r="U1804" s="141"/>
      <c r="V1804" s="139"/>
      <c r="W1804" s="139"/>
      <c r="X1804" s="139"/>
      <c r="Y1804" s="139"/>
      <c r="Z1804" s="139"/>
      <c r="AA1804" s="139"/>
      <c r="AB1804" s="139"/>
      <c r="AC1804" s="139"/>
      <c r="AD1804" s="139"/>
      <c r="AE1804" s="139"/>
      <c r="AF1804" s="139"/>
      <c r="AG1804" s="139"/>
      <c r="AH1804" s="139"/>
      <c r="AI1804" s="77"/>
      <c r="AJ1804" s="78"/>
    </row>
    <row r="1805" spans="2:36" ht="13">
      <c r="B1805" s="79"/>
      <c r="C1805" s="79"/>
      <c r="D1805" s="136"/>
      <c r="E1805" s="80"/>
      <c r="F1805" s="81"/>
      <c r="G1805" s="81"/>
      <c r="H1805" s="81"/>
      <c r="I1805" s="81"/>
      <c r="J1805" s="81"/>
      <c r="K1805" s="81"/>
      <c r="L1805" s="81"/>
      <c r="M1805" s="81"/>
      <c r="N1805" s="81"/>
      <c r="O1805" s="137"/>
      <c r="P1805" s="138"/>
      <c r="Q1805" s="138"/>
      <c r="R1805" s="138"/>
      <c r="S1805" s="138"/>
      <c r="T1805" s="141"/>
      <c r="U1805" s="141"/>
      <c r="V1805" s="139"/>
      <c r="W1805" s="139"/>
      <c r="X1805" s="139"/>
      <c r="Y1805" s="139"/>
      <c r="Z1805" s="139"/>
      <c r="AA1805" s="139"/>
      <c r="AB1805" s="139"/>
      <c r="AC1805" s="139"/>
      <c r="AD1805" s="139"/>
      <c r="AE1805" s="139"/>
      <c r="AF1805" s="139"/>
      <c r="AG1805" s="139"/>
      <c r="AH1805" s="139"/>
      <c r="AI1805" s="77"/>
      <c r="AJ1805" s="78"/>
    </row>
    <row r="1806" spans="2:36" ht="13">
      <c r="B1806" s="79"/>
      <c r="C1806" s="79"/>
      <c r="D1806" s="136"/>
      <c r="E1806" s="80"/>
      <c r="F1806" s="81"/>
      <c r="G1806" s="81"/>
      <c r="H1806" s="81"/>
      <c r="I1806" s="81"/>
      <c r="J1806" s="81"/>
      <c r="K1806" s="81"/>
      <c r="L1806" s="81"/>
      <c r="M1806" s="81"/>
      <c r="N1806" s="81"/>
      <c r="O1806" s="137"/>
      <c r="P1806" s="138"/>
      <c r="Q1806" s="138"/>
      <c r="R1806" s="138"/>
      <c r="S1806" s="138"/>
      <c r="T1806" s="141"/>
      <c r="U1806" s="141"/>
      <c r="V1806" s="139"/>
      <c r="W1806" s="139"/>
      <c r="X1806" s="139"/>
      <c r="Y1806" s="139"/>
      <c r="Z1806" s="139"/>
      <c r="AA1806" s="139"/>
      <c r="AB1806" s="139"/>
      <c r="AC1806" s="139"/>
      <c r="AD1806" s="139"/>
      <c r="AE1806" s="139"/>
      <c r="AF1806" s="139"/>
      <c r="AG1806" s="139"/>
      <c r="AH1806" s="139"/>
      <c r="AI1806" s="77"/>
      <c r="AJ1806" s="78"/>
    </row>
    <row r="1807" spans="2:36" ht="13">
      <c r="B1807" s="79"/>
      <c r="C1807" s="79"/>
      <c r="D1807" s="136"/>
      <c r="E1807" s="80"/>
      <c r="F1807" s="81"/>
      <c r="G1807" s="81"/>
      <c r="H1807" s="81"/>
      <c r="I1807" s="81"/>
      <c r="J1807" s="81"/>
      <c r="K1807" s="81"/>
      <c r="L1807" s="81"/>
      <c r="M1807" s="81"/>
      <c r="N1807" s="81"/>
      <c r="O1807" s="137"/>
      <c r="P1807" s="138"/>
      <c r="Q1807" s="138"/>
      <c r="R1807" s="138"/>
      <c r="S1807" s="138"/>
      <c r="T1807" s="141"/>
      <c r="U1807" s="141"/>
      <c r="V1807" s="139"/>
      <c r="W1807" s="139"/>
      <c r="X1807" s="139"/>
      <c r="Y1807" s="139"/>
      <c r="Z1807" s="139"/>
      <c r="AA1807" s="139"/>
      <c r="AB1807" s="139"/>
      <c r="AC1807" s="139"/>
      <c r="AD1807" s="139"/>
      <c r="AE1807" s="139"/>
      <c r="AF1807" s="139"/>
      <c r="AG1807" s="139"/>
      <c r="AH1807" s="139"/>
      <c r="AI1807" s="77"/>
      <c r="AJ1807" s="78"/>
    </row>
    <row r="1808" spans="2:36" ht="13">
      <c r="B1808" s="79"/>
      <c r="C1808" s="79"/>
      <c r="D1808" s="136"/>
      <c r="E1808" s="80"/>
      <c r="F1808" s="81"/>
      <c r="G1808" s="81"/>
      <c r="H1808" s="81"/>
      <c r="I1808" s="81"/>
      <c r="J1808" s="81"/>
      <c r="K1808" s="81"/>
      <c r="L1808" s="81"/>
      <c r="M1808" s="81"/>
      <c r="N1808" s="81"/>
      <c r="O1808" s="137"/>
      <c r="P1808" s="138"/>
      <c r="Q1808" s="138"/>
      <c r="R1808" s="138"/>
      <c r="S1808" s="138"/>
      <c r="T1808" s="141"/>
      <c r="U1808" s="141"/>
      <c r="V1808" s="139"/>
      <c r="W1808" s="139"/>
      <c r="X1808" s="139"/>
      <c r="Y1808" s="139"/>
      <c r="Z1808" s="139"/>
      <c r="AA1808" s="139"/>
      <c r="AB1808" s="139"/>
      <c r="AC1808" s="139"/>
      <c r="AD1808" s="139"/>
      <c r="AE1808" s="139"/>
      <c r="AF1808" s="139"/>
      <c r="AG1808" s="139"/>
      <c r="AH1808" s="139"/>
      <c r="AI1808" s="77"/>
      <c r="AJ1808" s="78"/>
    </row>
    <row r="1809" spans="2:36" ht="13">
      <c r="B1809" s="79"/>
      <c r="C1809" s="79"/>
      <c r="D1809" s="136"/>
      <c r="E1809" s="80"/>
      <c r="F1809" s="81"/>
      <c r="G1809" s="81"/>
      <c r="H1809" s="81"/>
      <c r="I1809" s="81"/>
      <c r="J1809" s="81"/>
      <c r="K1809" s="81"/>
      <c r="L1809" s="81"/>
      <c r="M1809" s="81"/>
      <c r="N1809" s="81"/>
      <c r="O1809" s="137"/>
      <c r="P1809" s="138"/>
      <c r="Q1809" s="138"/>
      <c r="R1809" s="138"/>
      <c r="S1809" s="138"/>
      <c r="T1809" s="141"/>
      <c r="U1809" s="141"/>
      <c r="V1809" s="139"/>
      <c r="W1809" s="139"/>
      <c r="X1809" s="139"/>
      <c r="Y1809" s="139"/>
      <c r="Z1809" s="139"/>
      <c r="AA1809" s="139"/>
      <c r="AB1809" s="139"/>
      <c r="AC1809" s="139"/>
      <c r="AD1809" s="139"/>
      <c r="AE1809" s="139"/>
      <c r="AF1809" s="139"/>
      <c r="AG1809" s="139"/>
      <c r="AH1809" s="139"/>
      <c r="AI1809" s="77"/>
      <c r="AJ1809" s="78"/>
    </row>
    <row r="1810" spans="2:36" ht="13">
      <c r="B1810" s="79"/>
      <c r="C1810" s="79"/>
      <c r="D1810" s="136"/>
      <c r="E1810" s="80"/>
      <c r="F1810" s="81"/>
      <c r="G1810" s="81"/>
      <c r="H1810" s="81"/>
      <c r="I1810" s="81"/>
      <c r="J1810" s="81"/>
      <c r="K1810" s="81"/>
      <c r="L1810" s="81"/>
      <c r="M1810" s="81"/>
      <c r="N1810" s="81"/>
      <c r="O1810" s="137"/>
      <c r="P1810" s="138"/>
      <c r="Q1810" s="138"/>
      <c r="R1810" s="138"/>
      <c r="S1810" s="138"/>
      <c r="T1810" s="141"/>
      <c r="U1810" s="141"/>
      <c r="V1810" s="139"/>
      <c r="W1810" s="139"/>
      <c r="X1810" s="139"/>
      <c r="Y1810" s="139"/>
      <c r="Z1810" s="139"/>
      <c r="AA1810" s="139"/>
      <c r="AB1810" s="139"/>
      <c r="AC1810" s="139"/>
      <c r="AD1810" s="139"/>
      <c r="AE1810" s="139"/>
      <c r="AF1810" s="139"/>
      <c r="AG1810" s="139"/>
      <c r="AH1810" s="139"/>
      <c r="AI1810" s="77"/>
      <c r="AJ1810" s="78"/>
    </row>
    <row r="1811" spans="2:36" ht="13">
      <c r="B1811" s="79"/>
      <c r="C1811" s="79"/>
      <c r="D1811" s="136"/>
      <c r="E1811" s="80"/>
      <c r="F1811" s="81"/>
      <c r="G1811" s="81"/>
      <c r="H1811" s="81"/>
      <c r="I1811" s="81"/>
      <c r="J1811" s="81"/>
      <c r="K1811" s="81"/>
      <c r="L1811" s="81"/>
      <c r="M1811" s="81"/>
      <c r="N1811" s="81"/>
      <c r="O1811" s="137"/>
      <c r="P1811" s="138"/>
      <c r="Q1811" s="138"/>
      <c r="R1811" s="138"/>
      <c r="S1811" s="138"/>
      <c r="T1811" s="141"/>
      <c r="U1811" s="141"/>
      <c r="V1811" s="139"/>
      <c r="W1811" s="139"/>
      <c r="X1811" s="139"/>
      <c r="Y1811" s="139"/>
      <c r="Z1811" s="139"/>
      <c r="AA1811" s="139"/>
      <c r="AB1811" s="139"/>
      <c r="AC1811" s="139"/>
      <c r="AD1811" s="139"/>
      <c r="AE1811" s="139"/>
      <c r="AF1811" s="139"/>
      <c r="AG1811" s="139"/>
      <c r="AH1811" s="139"/>
      <c r="AI1811" s="77"/>
      <c r="AJ1811" s="78"/>
    </row>
    <row r="1812" spans="2:36" ht="13">
      <c r="B1812" s="79"/>
      <c r="C1812" s="79"/>
      <c r="D1812" s="136"/>
      <c r="E1812" s="80"/>
      <c r="F1812" s="81"/>
      <c r="G1812" s="81"/>
      <c r="H1812" s="81"/>
      <c r="I1812" s="81"/>
      <c r="J1812" s="81"/>
      <c r="K1812" s="81"/>
      <c r="L1812" s="81"/>
      <c r="M1812" s="81"/>
      <c r="N1812" s="81"/>
      <c r="O1812" s="137"/>
      <c r="P1812" s="138"/>
      <c r="Q1812" s="138"/>
      <c r="R1812" s="138"/>
      <c r="S1812" s="138"/>
      <c r="T1812" s="141"/>
      <c r="U1812" s="141"/>
      <c r="V1812" s="139"/>
      <c r="W1812" s="139"/>
      <c r="X1812" s="139"/>
      <c r="Y1812" s="139"/>
      <c r="Z1812" s="139"/>
      <c r="AA1812" s="139"/>
      <c r="AB1812" s="139"/>
      <c r="AC1812" s="139"/>
      <c r="AD1812" s="139"/>
      <c r="AE1812" s="139"/>
      <c r="AF1812" s="139"/>
      <c r="AG1812" s="139"/>
      <c r="AH1812" s="139"/>
      <c r="AI1812" s="77"/>
      <c r="AJ1812" s="78"/>
    </row>
    <row r="1813" spans="2:36" ht="13">
      <c r="B1813" s="79"/>
      <c r="C1813" s="79"/>
      <c r="D1813" s="136"/>
      <c r="E1813" s="80"/>
      <c r="F1813" s="81"/>
      <c r="G1813" s="81"/>
      <c r="H1813" s="81"/>
      <c r="I1813" s="81"/>
      <c r="J1813" s="81"/>
      <c r="K1813" s="81"/>
      <c r="L1813" s="81"/>
      <c r="M1813" s="81"/>
      <c r="N1813" s="81"/>
      <c r="O1813" s="137"/>
      <c r="P1813" s="138"/>
      <c r="Q1813" s="138"/>
      <c r="R1813" s="138"/>
      <c r="S1813" s="138"/>
      <c r="T1813" s="141"/>
      <c r="U1813" s="141"/>
      <c r="V1813" s="139"/>
      <c r="W1813" s="139"/>
      <c r="X1813" s="139"/>
      <c r="Y1813" s="139"/>
      <c r="Z1813" s="139"/>
      <c r="AA1813" s="139"/>
      <c r="AB1813" s="139"/>
      <c r="AC1813" s="139"/>
      <c r="AD1813" s="139"/>
      <c r="AE1813" s="139"/>
      <c r="AF1813" s="139"/>
      <c r="AG1813" s="139"/>
      <c r="AH1813" s="139"/>
      <c r="AI1813" s="77"/>
      <c r="AJ1813" s="78"/>
    </row>
    <row r="1814" spans="2:36" ht="13">
      <c r="B1814" s="79"/>
      <c r="C1814" s="79"/>
      <c r="D1814" s="136"/>
      <c r="E1814" s="80"/>
      <c r="F1814" s="81"/>
      <c r="G1814" s="81"/>
      <c r="H1814" s="81"/>
      <c r="I1814" s="81"/>
      <c r="J1814" s="81"/>
      <c r="K1814" s="81"/>
      <c r="L1814" s="81"/>
      <c r="M1814" s="81"/>
      <c r="N1814" s="81"/>
      <c r="O1814" s="137"/>
      <c r="P1814" s="138"/>
      <c r="Q1814" s="138"/>
      <c r="R1814" s="138"/>
      <c r="S1814" s="138"/>
      <c r="T1814" s="141"/>
      <c r="U1814" s="141"/>
      <c r="V1814" s="139"/>
      <c r="W1814" s="139"/>
      <c r="X1814" s="139"/>
      <c r="Y1814" s="139"/>
      <c r="Z1814" s="139"/>
      <c r="AA1814" s="139"/>
      <c r="AB1814" s="139"/>
      <c r="AC1814" s="139"/>
      <c r="AD1814" s="139"/>
      <c r="AE1814" s="139"/>
      <c r="AF1814" s="139"/>
      <c r="AG1814" s="139"/>
      <c r="AH1814" s="139"/>
      <c r="AI1814" s="77"/>
      <c r="AJ1814" s="78"/>
    </row>
    <row r="1815" spans="2:36" ht="13">
      <c r="B1815" s="79"/>
      <c r="C1815" s="79"/>
      <c r="D1815" s="136"/>
      <c r="E1815" s="80"/>
      <c r="F1815" s="81"/>
      <c r="G1815" s="81"/>
      <c r="H1815" s="81"/>
      <c r="I1815" s="81"/>
      <c r="J1815" s="81"/>
      <c r="K1815" s="81"/>
      <c r="L1815" s="81"/>
      <c r="M1815" s="81"/>
      <c r="N1815" s="81"/>
      <c r="O1815" s="137"/>
      <c r="P1815" s="138"/>
      <c r="Q1815" s="138"/>
      <c r="R1815" s="138"/>
      <c r="S1815" s="138"/>
      <c r="T1815" s="141"/>
      <c r="U1815" s="141"/>
      <c r="V1815" s="139"/>
      <c r="W1815" s="139"/>
      <c r="X1815" s="139"/>
      <c r="Y1815" s="139"/>
      <c r="Z1815" s="139"/>
      <c r="AA1815" s="139"/>
      <c r="AB1815" s="139"/>
      <c r="AC1815" s="139"/>
      <c r="AD1815" s="139"/>
      <c r="AE1815" s="139"/>
      <c r="AF1815" s="139"/>
      <c r="AG1815" s="139"/>
      <c r="AH1815" s="139"/>
      <c r="AI1815" s="77"/>
      <c r="AJ1815" s="78"/>
    </row>
    <row r="1816" spans="2:36" ht="13">
      <c r="B1816" s="79"/>
      <c r="C1816" s="79"/>
      <c r="D1816" s="136"/>
      <c r="E1816" s="80"/>
      <c r="F1816" s="81"/>
      <c r="G1816" s="81"/>
      <c r="H1816" s="81"/>
      <c r="I1816" s="81"/>
      <c r="J1816" s="81"/>
      <c r="K1816" s="81"/>
      <c r="L1816" s="81"/>
      <c r="M1816" s="81"/>
      <c r="N1816" s="81"/>
      <c r="O1816" s="137"/>
      <c r="P1816" s="138"/>
      <c r="Q1816" s="138"/>
      <c r="R1816" s="138"/>
      <c r="S1816" s="138"/>
      <c r="T1816" s="141"/>
      <c r="U1816" s="141"/>
      <c r="V1816" s="139"/>
      <c r="W1816" s="139"/>
      <c r="X1816" s="139"/>
      <c r="Y1816" s="139"/>
      <c r="Z1816" s="139"/>
      <c r="AA1816" s="139"/>
      <c r="AB1816" s="139"/>
      <c r="AC1816" s="139"/>
      <c r="AD1816" s="139"/>
      <c r="AE1816" s="139"/>
      <c r="AF1816" s="139"/>
      <c r="AG1816" s="139"/>
      <c r="AH1816" s="139"/>
      <c r="AI1816" s="77"/>
      <c r="AJ1816" s="78"/>
    </row>
    <row r="1817" spans="2:36" ht="13">
      <c r="B1817" s="79"/>
      <c r="C1817" s="79"/>
      <c r="D1817" s="136"/>
      <c r="E1817" s="80"/>
      <c r="F1817" s="81"/>
      <c r="G1817" s="81"/>
      <c r="H1817" s="81"/>
      <c r="I1817" s="81"/>
      <c r="J1817" s="81"/>
      <c r="K1817" s="81"/>
      <c r="L1817" s="81"/>
      <c r="M1817" s="81"/>
      <c r="N1817" s="81"/>
      <c r="O1817" s="137"/>
      <c r="P1817" s="138"/>
      <c r="Q1817" s="138"/>
      <c r="R1817" s="138"/>
      <c r="S1817" s="138"/>
      <c r="T1817" s="141"/>
      <c r="U1817" s="141"/>
      <c r="V1817" s="139"/>
      <c r="W1817" s="139"/>
      <c r="X1817" s="139"/>
      <c r="Y1817" s="139"/>
      <c r="Z1817" s="139"/>
      <c r="AA1817" s="139"/>
      <c r="AB1817" s="139"/>
      <c r="AC1817" s="139"/>
      <c r="AD1817" s="139"/>
      <c r="AE1817" s="139"/>
      <c r="AF1817" s="139"/>
      <c r="AG1817" s="139"/>
      <c r="AH1817" s="139"/>
      <c r="AI1817" s="77"/>
      <c r="AJ1817" s="78"/>
    </row>
    <row r="1818" spans="2:36" ht="13">
      <c r="B1818" s="79"/>
      <c r="C1818" s="79"/>
      <c r="D1818" s="136"/>
      <c r="E1818" s="80"/>
      <c r="F1818" s="81"/>
      <c r="G1818" s="81"/>
      <c r="H1818" s="81"/>
      <c r="I1818" s="81"/>
      <c r="J1818" s="81"/>
      <c r="K1818" s="81"/>
      <c r="L1818" s="81"/>
      <c r="M1818" s="81"/>
      <c r="N1818" s="81"/>
      <c r="O1818" s="137"/>
      <c r="P1818" s="138"/>
      <c r="Q1818" s="138"/>
      <c r="R1818" s="138"/>
      <c r="S1818" s="138"/>
      <c r="T1818" s="141"/>
      <c r="U1818" s="141"/>
      <c r="V1818" s="139"/>
      <c r="W1818" s="139"/>
      <c r="X1818" s="139"/>
      <c r="Y1818" s="139"/>
      <c r="Z1818" s="139"/>
      <c r="AA1818" s="139"/>
      <c r="AB1818" s="139"/>
      <c r="AC1818" s="139"/>
      <c r="AD1818" s="139"/>
      <c r="AE1818" s="139"/>
      <c r="AF1818" s="139"/>
      <c r="AG1818" s="139"/>
      <c r="AH1818" s="139"/>
      <c r="AI1818" s="77"/>
      <c r="AJ1818" s="78"/>
    </row>
    <row r="1819" spans="2:36" ht="13">
      <c r="B1819" s="79"/>
      <c r="C1819" s="79"/>
      <c r="D1819" s="136"/>
      <c r="E1819" s="80"/>
      <c r="F1819" s="81"/>
      <c r="G1819" s="81"/>
      <c r="H1819" s="81"/>
      <c r="I1819" s="81"/>
      <c r="J1819" s="81"/>
      <c r="K1819" s="81"/>
      <c r="L1819" s="81"/>
      <c r="M1819" s="81"/>
      <c r="N1819" s="81"/>
      <c r="O1819" s="137"/>
      <c r="P1819" s="138"/>
      <c r="Q1819" s="138"/>
      <c r="R1819" s="138"/>
      <c r="S1819" s="138"/>
      <c r="T1819" s="141"/>
      <c r="U1819" s="141"/>
      <c r="V1819" s="139"/>
      <c r="W1819" s="139"/>
      <c r="X1819" s="139"/>
      <c r="Y1819" s="139"/>
      <c r="Z1819" s="139"/>
      <c r="AA1819" s="139"/>
      <c r="AB1819" s="139"/>
      <c r="AC1819" s="139"/>
      <c r="AD1819" s="139"/>
      <c r="AE1819" s="139"/>
      <c r="AF1819" s="139"/>
      <c r="AG1819" s="139"/>
      <c r="AH1819" s="139"/>
      <c r="AI1819" s="77"/>
      <c r="AJ1819" s="78"/>
    </row>
    <row r="1820" spans="2:36" ht="13">
      <c r="B1820" s="79"/>
      <c r="C1820" s="79"/>
      <c r="D1820" s="136"/>
      <c r="E1820" s="80"/>
      <c r="F1820" s="81"/>
      <c r="G1820" s="81"/>
      <c r="H1820" s="81"/>
      <c r="I1820" s="81"/>
      <c r="J1820" s="81"/>
      <c r="K1820" s="81"/>
      <c r="L1820" s="81"/>
      <c r="M1820" s="81"/>
      <c r="N1820" s="81"/>
      <c r="O1820" s="137"/>
      <c r="P1820" s="138"/>
      <c r="Q1820" s="138"/>
      <c r="R1820" s="138"/>
      <c r="S1820" s="138"/>
      <c r="T1820" s="141"/>
      <c r="U1820" s="141"/>
      <c r="V1820" s="139"/>
      <c r="W1820" s="139"/>
      <c r="X1820" s="139"/>
      <c r="Y1820" s="139"/>
      <c r="Z1820" s="139"/>
      <c r="AA1820" s="139"/>
      <c r="AB1820" s="139"/>
      <c r="AC1820" s="139"/>
      <c r="AD1820" s="139"/>
      <c r="AE1820" s="139"/>
      <c r="AF1820" s="139"/>
      <c r="AG1820" s="139"/>
      <c r="AH1820" s="139"/>
      <c r="AI1820" s="77"/>
      <c r="AJ1820" s="78"/>
    </row>
    <row r="1821" spans="2:36" ht="13">
      <c r="B1821" s="79"/>
      <c r="C1821" s="79"/>
      <c r="D1821" s="136"/>
      <c r="E1821" s="80"/>
      <c r="F1821" s="81"/>
      <c r="G1821" s="81"/>
      <c r="H1821" s="81"/>
      <c r="I1821" s="81"/>
      <c r="J1821" s="81"/>
      <c r="K1821" s="81"/>
      <c r="L1821" s="81"/>
      <c r="M1821" s="81"/>
      <c r="N1821" s="81"/>
      <c r="O1821" s="137"/>
      <c r="P1821" s="138"/>
      <c r="Q1821" s="138"/>
      <c r="R1821" s="138"/>
      <c r="S1821" s="138"/>
      <c r="T1821" s="141"/>
      <c r="U1821" s="141"/>
      <c r="V1821" s="139"/>
      <c r="W1821" s="139"/>
      <c r="X1821" s="139"/>
      <c r="Y1821" s="139"/>
      <c r="Z1821" s="139"/>
      <c r="AA1821" s="139"/>
      <c r="AB1821" s="139"/>
      <c r="AC1821" s="139"/>
      <c r="AD1821" s="139"/>
      <c r="AE1821" s="139"/>
      <c r="AF1821" s="139"/>
      <c r="AG1821" s="139"/>
      <c r="AH1821" s="139"/>
      <c r="AI1821" s="77"/>
      <c r="AJ1821" s="78"/>
    </row>
    <row r="1822" spans="2:36" ht="13">
      <c r="B1822" s="79"/>
      <c r="C1822" s="79"/>
      <c r="D1822" s="136"/>
      <c r="E1822" s="80"/>
      <c r="F1822" s="81"/>
      <c r="G1822" s="81"/>
      <c r="H1822" s="81"/>
      <c r="I1822" s="81"/>
      <c r="J1822" s="81"/>
      <c r="K1822" s="81"/>
      <c r="L1822" s="81"/>
      <c r="M1822" s="81"/>
      <c r="N1822" s="81"/>
      <c r="O1822" s="137"/>
      <c r="P1822" s="138"/>
      <c r="Q1822" s="138"/>
      <c r="R1822" s="138"/>
      <c r="S1822" s="138"/>
      <c r="T1822" s="141"/>
      <c r="U1822" s="141"/>
      <c r="V1822" s="139"/>
      <c r="W1822" s="139"/>
      <c r="X1822" s="139"/>
      <c r="Y1822" s="139"/>
      <c r="Z1822" s="139"/>
      <c r="AA1822" s="139"/>
      <c r="AB1822" s="139"/>
      <c r="AC1822" s="139"/>
      <c r="AD1822" s="139"/>
      <c r="AE1822" s="139"/>
      <c r="AF1822" s="139"/>
      <c r="AG1822" s="139"/>
      <c r="AH1822" s="139"/>
      <c r="AI1822" s="77"/>
      <c r="AJ1822" s="78"/>
    </row>
    <row r="1823" spans="2:36" ht="13">
      <c r="B1823" s="79"/>
      <c r="C1823" s="79"/>
      <c r="D1823" s="136"/>
      <c r="E1823" s="80"/>
      <c r="F1823" s="81"/>
      <c r="G1823" s="81"/>
      <c r="H1823" s="81"/>
      <c r="I1823" s="81"/>
      <c r="J1823" s="81"/>
      <c r="K1823" s="81"/>
      <c r="L1823" s="81"/>
      <c r="M1823" s="81"/>
      <c r="N1823" s="81"/>
      <c r="O1823" s="137"/>
      <c r="P1823" s="138"/>
      <c r="Q1823" s="138"/>
      <c r="R1823" s="138"/>
      <c r="S1823" s="138"/>
      <c r="T1823" s="141"/>
      <c r="U1823" s="141"/>
      <c r="V1823" s="139"/>
      <c r="W1823" s="139"/>
      <c r="X1823" s="139"/>
      <c r="Y1823" s="139"/>
      <c r="Z1823" s="139"/>
      <c r="AA1823" s="139"/>
      <c r="AB1823" s="139"/>
      <c r="AC1823" s="139"/>
      <c r="AD1823" s="139"/>
      <c r="AE1823" s="139"/>
      <c r="AF1823" s="139"/>
      <c r="AG1823" s="139"/>
      <c r="AH1823" s="139"/>
      <c r="AI1823" s="77"/>
      <c r="AJ1823" s="78"/>
    </row>
    <row r="1824" spans="2:36" ht="13">
      <c r="B1824" s="79"/>
      <c r="C1824" s="79"/>
      <c r="D1824" s="136"/>
      <c r="E1824" s="80"/>
      <c r="F1824" s="81"/>
      <c r="G1824" s="81"/>
      <c r="H1824" s="81"/>
      <c r="I1824" s="81"/>
      <c r="J1824" s="81"/>
      <c r="K1824" s="81"/>
      <c r="L1824" s="81"/>
      <c r="M1824" s="81"/>
      <c r="N1824" s="81"/>
      <c r="O1824" s="137"/>
      <c r="P1824" s="138"/>
      <c r="Q1824" s="138"/>
      <c r="R1824" s="138"/>
      <c r="S1824" s="138"/>
      <c r="T1824" s="141"/>
      <c r="U1824" s="141"/>
      <c r="V1824" s="139"/>
      <c r="W1824" s="139"/>
      <c r="X1824" s="139"/>
      <c r="Y1824" s="139"/>
      <c r="Z1824" s="139"/>
      <c r="AA1824" s="139"/>
      <c r="AB1824" s="139"/>
      <c r="AC1824" s="139"/>
      <c r="AD1824" s="139"/>
      <c r="AE1824" s="139"/>
      <c r="AF1824" s="139"/>
      <c r="AG1824" s="139"/>
      <c r="AH1824" s="139"/>
      <c r="AI1824" s="77"/>
      <c r="AJ1824" s="78"/>
    </row>
    <row r="1825" spans="2:36" ht="13">
      <c r="B1825" s="79"/>
      <c r="C1825" s="79"/>
      <c r="D1825" s="136"/>
      <c r="E1825" s="80"/>
      <c r="F1825" s="81"/>
      <c r="G1825" s="81"/>
      <c r="H1825" s="81"/>
      <c r="I1825" s="81"/>
      <c r="J1825" s="81"/>
      <c r="K1825" s="81"/>
      <c r="L1825" s="81"/>
      <c r="M1825" s="81"/>
      <c r="N1825" s="81"/>
      <c r="O1825" s="137"/>
      <c r="P1825" s="138"/>
      <c r="Q1825" s="138"/>
      <c r="R1825" s="138"/>
      <c r="S1825" s="138"/>
      <c r="T1825" s="141"/>
      <c r="U1825" s="141"/>
      <c r="V1825" s="139"/>
      <c r="W1825" s="139"/>
      <c r="X1825" s="139"/>
      <c r="Y1825" s="139"/>
      <c r="Z1825" s="139"/>
      <c r="AA1825" s="139"/>
      <c r="AB1825" s="139"/>
      <c r="AC1825" s="139"/>
      <c r="AD1825" s="139"/>
      <c r="AE1825" s="139"/>
      <c r="AF1825" s="139"/>
      <c r="AG1825" s="139"/>
      <c r="AH1825" s="139"/>
      <c r="AI1825" s="77"/>
      <c r="AJ1825" s="78"/>
    </row>
    <row r="1826" spans="2:36" ht="13">
      <c r="B1826" s="79"/>
      <c r="C1826" s="79"/>
      <c r="D1826" s="136"/>
      <c r="E1826" s="80"/>
      <c r="F1826" s="81"/>
      <c r="G1826" s="81"/>
      <c r="H1826" s="81"/>
      <c r="I1826" s="81"/>
      <c r="J1826" s="81"/>
      <c r="K1826" s="81"/>
      <c r="L1826" s="81"/>
      <c r="M1826" s="81"/>
      <c r="N1826" s="81"/>
      <c r="O1826" s="137"/>
      <c r="P1826" s="138"/>
      <c r="Q1826" s="138"/>
      <c r="R1826" s="138"/>
      <c r="S1826" s="138"/>
      <c r="T1826" s="141"/>
      <c r="U1826" s="141"/>
      <c r="V1826" s="139"/>
      <c r="W1826" s="139"/>
      <c r="X1826" s="139"/>
      <c r="Y1826" s="139"/>
      <c r="Z1826" s="139"/>
      <c r="AA1826" s="139"/>
      <c r="AB1826" s="139"/>
      <c r="AC1826" s="139"/>
      <c r="AD1826" s="139"/>
      <c r="AE1826" s="139"/>
      <c r="AF1826" s="139"/>
      <c r="AG1826" s="139"/>
      <c r="AH1826" s="139"/>
      <c r="AI1826" s="77"/>
      <c r="AJ1826" s="78"/>
    </row>
    <row r="1827" spans="2:36" ht="13">
      <c r="B1827" s="79"/>
      <c r="C1827" s="79"/>
      <c r="D1827" s="136"/>
      <c r="E1827" s="80"/>
      <c r="F1827" s="81"/>
      <c r="G1827" s="81"/>
      <c r="H1827" s="81"/>
      <c r="I1827" s="81"/>
      <c r="J1827" s="81"/>
      <c r="K1827" s="81"/>
      <c r="L1827" s="81"/>
      <c r="M1827" s="81"/>
      <c r="N1827" s="81"/>
      <c r="O1827" s="137"/>
      <c r="P1827" s="138"/>
      <c r="Q1827" s="138"/>
      <c r="R1827" s="138"/>
      <c r="S1827" s="138"/>
      <c r="T1827" s="141"/>
      <c r="U1827" s="141"/>
      <c r="V1827" s="139"/>
      <c r="W1827" s="139"/>
      <c r="X1827" s="139"/>
      <c r="Y1827" s="139"/>
      <c r="Z1827" s="139"/>
      <c r="AA1827" s="139"/>
      <c r="AB1827" s="139"/>
      <c r="AC1827" s="139"/>
      <c r="AD1827" s="139"/>
      <c r="AE1827" s="139"/>
      <c r="AF1827" s="139"/>
      <c r="AG1827" s="139"/>
      <c r="AH1827" s="139"/>
      <c r="AI1827" s="77"/>
      <c r="AJ1827" s="78"/>
    </row>
    <row r="1828" spans="2:36" ht="13">
      <c r="B1828" s="79"/>
      <c r="C1828" s="79"/>
      <c r="D1828" s="136"/>
      <c r="E1828" s="80"/>
      <c r="F1828" s="81"/>
      <c r="G1828" s="81"/>
      <c r="H1828" s="81"/>
      <c r="I1828" s="81"/>
      <c r="J1828" s="81"/>
      <c r="K1828" s="81"/>
      <c r="L1828" s="81"/>
      <c r="M1828" s="81"/>
      <c r="N1828" s="81"/>
      <c r="O1828" s="137"/>
      <c r="P1828" s="138"/>
      <c r="Q1828" s="138"/>
      <c r="R1828" s="138"/>
      <c r="S1828" s="138"/>
      <c r="T1828" s="141"/>
      <c r="U1828" s="141"/>
      <c r="V1828" s="139"/>
      <c r="W1828" s="139"/>
      <c r="X1828" s="139"/>
      <c r="Y1828" s="139"/>
      <c r="Z1828" s="139"/>
      <c r="AA1828" s="139"/>
      <c r="AB1828" s="139"/>
      <c r="AC1828" s="139"/>
      <c r="AD1828" s="139"/>
      <c r="AE1828" s="139"/>
      <c r="AF1828" s="139"/>
      <c r="AG1828" s="139"/>
      <c r="AH1828" s="139"/>
      <c r="AI1828" s="77"/>
      <c r="AJ1828" s="78"/>
    </row>
    <row r="1829" spans="2:36" ht="13">
      <c r="B1829" s="79"/>
      <c r="C1829" s="79"/>
      <c r="D1829" s="136"/>
      <c r="E1829" s="80"/>
      <c r="F1829" s="81"/>
      <c r="G1829" s="81"/>
      <c r="H1829" s="81"/>
      <c r="I1829" s="81"/>
      <c r="J1829" s="81"/>
      <c r="K1829" s="81"/>
      <c r="L1829" s="81"/>
      <c r="M1829" s="81"/>
      <c r="N1829" s="81"/>
      <c r="O1829" s="137"/>
      <c r="P1829" s="138"/>
      <c r="Q1829" s="138"/>
      <c r="R1829" s="138"/>
      <c r="S1829" s="138"/>
      <c r="T1829" s="141"/>
      <c r="U1829" s="141"/>
      <c r="V1829" s="139"/>
      <c r="W1829" s="139"/>
      <c r="X1829" s="139"/>
      <c r="Y1829" s="139"/>
      <c r="Z1829" s="139"/>
      <c r="AA1829" s="139"/>
      <c r="AB1829" s="139"/>
      <c r="AC1829" s="139"/>
      <c r="AD1829" s="139"/>
      <c r="AE1829" s="139"/>
      <c r="AF1829" s="139"/>
      <c r="AG1829" s="139"/>
      <c r="AH1829" s="139"/>
      <c r="AI1829" s="77"/>
      <c r="AJ1829" s="78"/>
    </row>
    <row r="1830" spans="2:36" ht="13">
      <c r="B1830" s="79"/>
      <c r="C1830" s="79"/>
      <c r="D1830" s="136"/>
      <c r="E1830" s="80"/>
      <c r="F1830" s="81"/>
      <c r="G1830" s="81"/>
      <c r="H1830" s="81"/>
      <c r="I1830" s="81"/>
      <c r="J1830" s="81"/>
      <c r="K1830" s="81"/>
      <c r="L1830" s="81"/>
      <c r="M1830" s="81"/>
      <c r="N1830" s="81"/>
      <c r="O1830" s="137"/>
      <c r="P1830" s="138"/>
      <c r="Q1830" s="138"/>
      <c r="R1830" s="138"/>
      <c r="S1830" s="138"/>
      <c r="T1830" s="141"/>
      <c r="U1830" s="141"/>
      <c r="V1830" s="139"/>
      <c r="W1830" s="139"/>
      <c r="X1830" s="139"/>
      <c r="Y1830" s="139"/>
      <c r="Z1830" s="139"/>
      <c r="AA1830" s="139"/>
      <c r="AB1830" s="139"/>
      <c r="AC1830" s="139"/>
      <c r="AD1830" s="139"/>
      <c r="AE1830" s="139"/>
      <c r="AF1830" s="139"/>
      <c r="AG1830" s="139"/>
      <c r="AH1830" s="139"/>
      <c r="AI1830" s="77"/>
      <c r="AJ1830" s="78"/>
    </row>
    <row r="1831" spans="2:36" ht="13">
      <c r="B1831" s="79"/>
      <c r="C1831" s="79"/>
      <c r="D1831" s="136"/>
      <c r="E1831" s="80"/>
      <c r="F1831" s="81"/>
      <c r="G1831" s="81"/>
      <c r="H1831" s="81"/>
      <c r="I1831" s="81"/>
      <c r="J1831" s="81"/>
      <c r="K1831" s="81"/>
      <c r="L1831" s="81"/>
      <c r="M1831" s="81"/>
      <c r="N1831" s="81"/>
      <c r="O1831" s="137"/>
      <c r="P1831" s="138"/>
      <c r="Q1831" s="138"/>
      <c r="R1831" s="138"/>
      <c r="S1831" s="138"/>
      <c r="T1831" s="141"/>
      <c r="U1831" s="141"/>
      <c r="V1831" s="139"/>
      <c r="W1831" s="139"/>
      <c r="X1831" s="139"/>
      <c r="Y1831" s="139"/>
      <c r="Z1831" s="139"/>
      <c r="AA1831" s="139"/>
      <c r="AB1831" s="139"/>
      <c r="AC1831" s="139"/>
      <c r="AD1831" s="139"/>
      <c r="AE1831" s="139"/>
      <c r="AF1831" s="139"/>
      <c r="AG1831" s="139"/>
      <c r="AH1831" s="139"/>
      <c r="AI1831" s="77"/>
      <c r="AJ1831" s="78"/>
    </row>
    <row r="1832" spans="2:36" ht="13">
      <c r="B1832" s="79"/>
      <c r="C1832" s="79"/>
      <c r="D1832" s="136"/>
      <c r="E1832" s="80"/>
      <c r="F1832" s="81"/>
      <c r="G1832" s="81"/>
      <c r="H1832" s="81"/>
      <c r="I1832" s="81"/>
      <c r="J1832" s="81"/>
      <c r="K1832" s="81"/>
      <c r="L1832" s="81"/>
      <c r="M1832" s="81"/>
      <c r="N1832" s="81"/>
      <c r="O1832" s="137"/>
      <c r="P1832" s="138"/>
      <c r="Q1832" s="138"/>
      <c r="R1832" s="138"/>
      <c r="S1832" s="138"/>
      <c r="T1832" s="141"/>
      <c r="U1832" s="141"/>
      <c r="V1832" s="139"/>
      <c r="W1832" s="139"/>
      <c r="X1832" s="139"/>
      <c r="Y1832" s="139"/>
      <c r="Z1832" s="139"/>
      <c r="AA1832" s="139"/>
      <c r="AB1832" s="139"/>
      <c r="AC1832" s="139"/>
      <c r="AD1832" s="139"/>
      <c r="AE1832" s="139"/>
      <c r="AF1832" s="139"/>
      <c r="AG1832" s="139"/>
      <c r="AH1832" s="139"/>
      <c r="AI1832" s="77"/>
      <c r="AJ1832" s="78"/>
    </row>
    <row r="1833" spans="2:36" ht="13">
      <c r="B1833" s="79"/>
      <c r="C1833" s="79"/>
      <c r="D1833" s="136"/>
      <c r="E1833" s="80"/>
      <c r="F1833" s="81"/>
      <c r="G1833" s="81"/>
      <c r="H1833" s="81"/>
      <c r="I1833" s="81"/>
      <c r="J1833" s="81"/>
      <c r="K1833" s="81"/>
      <c r="L1833" s="81"/>
      <c r="M1833" s="81"/>
      <c r="N1833" s="81"/>
      <c r="O1833" s="137"/>
      <c r="P1833" s="138"/>
      <c r="Q1833" s="138"/>
      <c r="R1833" s="138"/>
      <c r="S1833" s="138"/>
      <c r="T1833" s="141"/>
      <c r="U1833" s="141"/>
      <c r="V1833" s="139"/>
      <c r="W1833" s="139"/>
      <c r="X1833" s="139"/>
      <c r="Y1833" s="139"/>
      <c r="Z1833" s="139"/>
      <c r="AA1833" s="139"/>
      <c r="AB1833" s="139"/>
      <c r="AC1833" s="139"/>
      <c r="AD1833" s="139"/>
      <c r="AE1833" s="139"/>
      <c r="AF1833" s="139"/>
      <c r="AG1833" s="139"/>
      <c r="AH1833" s="139"/>
      <c r="AI1833" s="77"/>
      <c r="AJ1833" s="78"/>
    </row>
    <row r="1834" spans="2:36" ht="13">
      <c r="B1834" s="79"/>
      <c r="C1834" s="79"/>
      <c r="D1834" s="136"/>
      <c r="E1834" s="80"/>
      <c r="F1834" s="81"/>
      <c r="G1834" s="81"/>
      <c r="H1834" s="81"/>
      <c r="I1834" s="81"/>
      <c r="J1834" s="81"/>
      <c r="K1834" s="81"/>
      <c r="L1834" s="81"/>
      <c r="M1834" s="81"/>
      <c r="N1834" s="81"/>
      <c r="O1834" s="137"/>
      <c r="P1834" s="138"/>
      <c r="Q1834" s="138"/>
      <c r="R1834" s="138"/>
      <c r="S1834" s="138"/>
      <c r="T1834" s="141"/>
      <c r="U1834" s="141"/>
      <c r="V1834" s="139"/>
      <c r="W1834" s="139"/>
      <c r="X1834" s="139"/>
      <c r="Y1834" s="139"/>
      <c r="Z1834" s="139"/>
      <c r="AA1834" s="139"/>
      <c r="AB1834" s="139"/>
      <c r="AC1834" s="139"/>
      <c r="AD1834" s="139"/>
      <c r="AE1834" s="139"/>
      <c r="AF1834" s="139"/>
      <c r="AG1834" s="139"/>
      <c r="AH1834" s="139"/>
      <c r="AI1834" s="77"/>
      <c r="AJ1834" s="78"/>
    </row>
    <row r="1835" spans="2:36" ht="13">
      <c r="B1835" s="79"/>
      <c r="C1835" s="79"/>
      <c r="D1835" s="136"/>
      <c r="E1835" s="80"/>
      <c r="F1835" s="81"/>
      <c r="G1835" s="81"/>
      <c r="H1835" s="81"/>
      <c r="I1835" s="81"/>
      <c r="J1835" s="81"/>
      <c r="K1835" s="81"/>
      <c r="L1835" s="81"/>
      <c r="M1835" s="81"/>
      <c r="N1835" s="81"/>
      <c r="O1835" s="137"/>
      <c r="P1835" s="138"/>
      <c r="Q1835" s="138"/>
      <c r="R1835" s="138"/>
      <c r="S1835" s="138"/>
      <c r="T1835" s="141"/>
      <c r="U1835" s="141"/>
      <c r="V1835" s="139"/>
      <c r="W1835" s="139"/>
      <c r="X1835" s="139"/>
      <c r="Y1835" s="139"/>
      <c r="Z1835" s="139"/>
      <c r="AA1835" s="139"/>
      <c r="AB1835" s="139"/>
      <c r="AC1835" s="139"/>
      <c r="AD1835" s="139"/>
      <c r="AE1835" s="139"/>
      <c r="AF1835" s="139"/>
      <c r="AG1835" s="139"/>
      <c r="AH1835" s="139"/>
      <c r="AI1835" s="77"/>
      <c r="AJ1835" s="78"/>
    </row>
    <row r="1836" spans="2:36" ht="13">
      <c r="B1836" s="79"/>
      <c r="C1836" s="79"/>
      <c r="D1836" s="136"/>
      <c r="E1836" s="80"/>
      <c r="F1836" s="81"/>
      <c r="G1836" s="81"/>
      <c r="H1836" s="81"/>
      <c r="I1836" s="81"/>
      <c r="J1836" s="81"/>
      <c r="K1836" s="81"/>
      <c r="L1836" s="81"/>
      <c r="M1836" s="81"/>
      <c r="N1836" s="81"/>
      <c r="O1836" s="137"/>
      <c r="P1836" s="138"/>
      <c r="Q1836" s="138"/>
      <c r="R1836" s="138"/>
      <c r="S1836" s="138"/>
      <c r="T1836" s="141"/>
      <c r="U1836" s="141"/>
      <c r="V1836" s="139"/>
      <c r="W1836" s="139"/>
      <c r="X1836" s="139"/>
      <c r="Y1836" s="139"/>
      <c r="Z1836" s="139"/>
      <c r="AA1836" s="139"/>
      <c r="AB1836" s="139"/>
      <c r="AC1836" s="139"/>
      <c r="AD1836" s="139"/>
      <c r="AE1836" s="139"/>
      <c r="AF1836" s="139"/>
      <c r="AG1836" s="139"/>
      <c r="AH1836" s="139"/>
      <c r="AI1836" s="77"/>
      <c r="AJ1836" s="78"/>
    </row>
    <row r="1837" spans="2:36" ht="13">
      <c r="B1837" s="79"/>
      <c r="C1837" s="79"/>
      <c r="D1837" s="136"/>
      <c r="E1837" s="80"/>
      <c r="F1837" s="81"/>
      <c r="G1837" s="81"/>
      <c r="H1837" s="81"/>
      <c r="I1837" s="81"/>
      <c r="J1837" s="81"/>
      <c r="K1837" s="81"/>
      <c r="L1837" s="81"/>
      <c r="M1837" s="81"/>
      <c r="N1837" s="81"/>
      <c r="O1837" s="137"/>
      <c r="P1837" s="138"/>
      <c r="Q1837" s="138"/>
      <c r="R1837" s="138"/>
      <c r="S1837" s="138"/>
      <c r="T1837" s="141"/>
      <c r="U1837" s="141"/>
      <c r="V1837" s="139"/>
      <c r="W1837" s="139"/>
      <c r="X1837" s="139"/>
      <c r="Y1837" s="139"/>
      <c r="Z1837" s="139"/>
      <c r="AA1837" s="139"/>
      <c r="AB1837" s="139"/>
      <c r="AC1837" s="139"/>
      <c r="AD1837" s="139"/>
      <c r="AE1837" s="139"/>
      <c r="AF1837" s="139"/>
      <c r="AG1837" s="139"/>
      <c r="AH1837" s="139"/>
      <c r="AI1837" s="77"/>
      <c r="AJ1837" s="78"/>
    </row>
    <row r="1838" spans="2:36" ht="13">
      <c r="B1838" s="79"/>
      <c r="C1838" s="79"/>
      <c r="D1838" s="136"/>
      <c r="E1838" s="80"/>
      <c r="F1838" s="81"/>
      <c r="G1838" s="81"/>
      <c r="H1838" s="81"/>
      <c r="I1838" s="81"/>
      <c r="J1838" s="81"/>
      <c r="K1838" s="81"/>
      <c r="L1838" s="81"/>
      <c r="M1838" s="81"/>
      <c r="N1838" s="81"/>
      <c r="O1838" s="137"/>
      <c r="P1838" s="138"/>
      <c r="Q1838" s="138"/>
      <c r="R1838" s="138"/>
      <c r="S1838" s="138"/>
      <c r="T1838" s="141"/>
      <c r="U1838" s="141"/>
      <c r="V1838" s="139"/>
      <c r="W1838" s="139"/>
      <c r="X1838" s="139"/>
      <c r="Y1838" s="139"/>
      <c r="Z1838" s="139"/>
      <c r="AA1838" s="139"/>
      <c r="AB1838" s="139"/>
      <c r="AC1838" s="139"/>
      <c r="AD1838" s="139"/>
      <c r="AE1838" s="139"/>
      <c r="AF1838" s="139"/>
      <c r="AG1838" s="139"/>
      <c r="AH1838" s="139"/>
      <c r="AI1838" s="77"/>
      <c r="AJ1838" s="78"/>
    </row>
    <row r="1839" spans="2:36" ht="13">
      <c r="B1839" s="79"/>
      <c r="C1839" s="79"/>
      <c r="D1839" s="136"/>
      <c r="E1839" s="80"/>
      <c r="F1839" s="81"/>
      <c r="G1839" s="81"/>
      <c r="H1839" s="81"/>
      <c r="I1839" s="81"/>
      <c r="J1839" s="81"/>
      <c r="K1839" s="81"/>
      <c r="L1839" s="81"/>
      <c r="M1839" s="81"/>
      <c r="N1839" s="81"/>
      <c r="O1839" s="137"/>
      <c r="P1839" s="138"/>
      <c r="Q1839" s="138"/>
      <c r="R1839" s="138"/>
      <c r="S1839" s="138"/>
      <c r="T1839" s="141"/>
      <c r="U1839" s="141"/>
      <c r="V1839" s="139"/>
      <c r="W1839" s="139"/>
      <c r="X1839" s="139"/>
      <c r="Y1839" s="139"/>
      <c r="Z1839" s="139"/>
      <c r="AA1839" s="139"/>
      <c r="AB1839" s="139"/>
      <c r="AC1839" s="139"/>
      <c r="AD1839" s="139"/>
      <c r="AE1839" s="139"/>
      <c r="AF1839" s="139"/>
      <c r="AG1839" s="139"/>
      <c r="AH1839" s="139"/>
      <c r="AI1839" s="77"/>
      <c r="AJ1839" s="78"/>
    </row>
    <row r="1840" spans="2:36" ht="13">
      <c r="B1840" s="79"/>
      <c r="C1840" s="79"/>
      <c r="D1840" s="136"/>
      <c r="E1840" s="80"/>
      <c r="F1840" s="81"/>
      <c r="G1840" s="81"/>
      <c r="H1840" s="81"/>
      <c r="I1840" s="81"/>
      <c r="J1840" s="81"/>
      <c r="K1840" s="81"/>
      <c r="L1840" s="81"/>
      <c r="M1840" s="81"/>
      <c r="N1840" s="81"/>
      <c r="O1840" s="137"/>
      <c r="P1840" s="138"/>
      <c r="Q1840" s="138"/>
      <c r="R1840" s="138"/>
      <c r="S1840" s="138"/>
      <c r="T1840" s="141"/>
      <c r="U1840" s="141"/>
      <c r="V1840" s="139"/>
      <c r="W1840" s="139"/>
      <c r="X1840" s="139"/>
      <c r="Y1840" s="139"/>
      <c r="Z1840" s="139"/>
      <c r="AA1840" s="139"/>
      <c r="AB1840" s="139"/>
      <c r="AC1840" s="139"/>
      <c r="AD1840" s="139"/>
      <c r="AE1840" s="139"/>
      <c r="AF1840" s="139"/>
      <c r="AG1840" s="139"/>
      <c r="AH1840" s="139"/>
      <c r="AI1840" s="77"/>
      <c r="AJ1840" s="78"/>
    </row>
    <row r="1841" spans="2:36" ht="13">
      <c r="B1841" s="79"/>
      <c r="C1841" s="79"/>
      <c r="D1841" s="136"/>
      <c r="E1841" s="80"/>
      <c r="F1841" s="81"/>
      <c r="G1841" s="81"/>
      <c r="H1841" s="81"/>
      <c r="I1841" s="81"/>
      <c r="J1841" s="81"/>
      <c r="K1841" s="81"/>
      <c r="L1841" s="81"/>
      <c r="M1841" s="81"/>
      <c r="N1841" s="81"/>
      <c r="O1841" s="137"/>
      <c r="P1841" s="138"/>
      <c r="Q1841" s="138"/>
      <c r="R1841" s="138"/>
      <c r="S1841" s="138"/>
      <c r="T1841" s="141"/>
      <c r="U1841" s="141"/>
      <c r="V1841" s="139"/>
      <c r="W1841" s="139"/>
      <c r="X1841" s="139"/>
      <c r="Y1841" s="139"/>
      <c r="Z1841" s="139"/>
      <c r="AA1841" s="139"/>
      <c r="AB1841" s="139"/>
      <c r="AC1841" s="139"/>
      <c r="AD1841" s="139"/>
      <c r="AE1841" s="139"/>
      <c r="AF1841" s="139"/>
      <c r="AG1841" s="139"/>
      <c r="AH1841" s="139"/>
      <c r="AI1841" s="77"/>
      <c r="AJ1841" s="78"/>
    </row>
    <row r="1842" spans="2:36" ht="13">
      <c r="B1842" s="79"/>
      <c r="C1842" s="79"/>
      <c r="D1842" s="136"/>
      <c r="E1842" s="80"/>
      <c r="F1842" s="81"/>
      <c r="G1842" s="81"/>
      <c r="H1842" s="81"/>
      <c r="I1842" s="81"/>
      <c r="J1842" s="81"/>
      <c r="K1842" s="81"/>
      <c r="L1842" s="81"/>
      <c r="M1842" s="81"/>
      <c r="N1842" s="81"/>
      <c r="O1842" s="137"/>
      <c r="P1842" s="138"/>
      <c r="Q1842" s="138"/>
      <c r="R1842" s="138"/>
      <c r="S1842" s="138"/>
      <c r="T1842" s="141"/>
      <c r="U1842" s="141"/>
      <c r="V1842" s="139"/>
      <c r="W1842" s="139"/>
      <c r="X1842" s="139"/>
      <c r="Y1842" s="139"/>
      <c r="Z1842" s="139"/>
      <c r="AA1842" s="139"/>
      <c r="AB1842" s="139"/>
      <c r="AC1842" s="139"/>
      <c r="AD1842" s="139"/>
      <c r="AE1842" s="139"/>
      <c r="AF1842" s="139"/>
      <c r="AG1842" s="139"/>
      <c r="AH1842" s="139"/>
      <c r="AI1842" s="77"/>
      <c r="AJ1842" s="78"/>
    </row>
    <row r="1843" spans="2:36" ht="13">
      <c r="B1843" s="79"/>
      <c r="C1843" s="79"/>
      <c r="D1843" s="136"/>
      <c r="E1843" s="80"/>
      <c r="F1843" s="81"/>
      <c r="G1843" s="81"/>
      <c r="H1843" s="81"/>
      <c r="I1843" s="81"/>
      <c r="J1843" s="81"/>
      <c r="K1843" s="81"/>
      <c r="L1843" s="81"/>
      <c r="M1843" s="81"/>
      <c r="N1843" s="81"/>
      <c r="O1843" s="137"/>
      <c r="P1843" s="138"/>
      <c r="Q1843" s="138"/>
      <c r="R1843" s="138"/>
      <c r="S1843" s="138"/>
      <c r="T1843" s="141"/>
      <c r="U1843" s="141"/>
      <c r="V1843" s="139"/>
      <c r="W1843" s="139"/>
      <c r="X1843" s="139"/>
      <c r="Y1843" s="139"/>
      <c r="Z1843" s="139"/>
      <c r="AA1843" s="139"/>
      <c r="AB1843" s="139"/>
      <c r="AC1843" s="139"/>
      <c r="AD1843" s="139"/>
      <c r="AE1843" s="139"/>
      <c r="AF1843" s="139"/>
      <c r="AG1843" s="139"/>
      <c r="AH1843" s="139"/>
      <c r="AI1843" s="77"/>
      <c r="AJ1843" s="78"/>
    </row>
    <row r="1844" spans="2:36" ht="13">
      <c r="B1844" s="79"/>
      <c r="C1844" s="79"/>
      <c r="D1844" s="136"/>
      <c r="E1844" s="80"/>
      <c r="F1844" s="81"/>
      <c r="G1844" s="81"/>
      <c r="H1844" s="81"/>
      <c r="I1844" s="81"/>
      <c r="J1844" s="81"/>
      <c r="K1844" s="81"/>
      <c r="L1844" s="81"/>
      <c r="M1844" s="81"/>
      <c r="N1844" s="81"/>
      <c r="O1844" s="137"/>
      <c r="P1844" s="138"/>
      <c r="Q1844" s="138"/>
      <c r="R1844" s="138"/>
      <c r="S1844" s="138"/>
      <c r="T1844" s="141"/>
      <c r="U1844" s="141"/>
      <c r="V1844" s="139"/>
      <c r="W1844" s="139"/>
      <c r="X1844" s="139"/>
      <c r="Y1844" s="139"/>
      <c r="Z1844" s="139"/>
      <c r="AA1844" s="139"/>
      <c r="AB1844" s="139"/>
      <c r="AC1844" s="139"/>
      <c r="AD1844" s="139"/>
      <c r="AE1844" s="139"/>
      <c r="AF1844" s="139"/>
      <c r="AG1844" s="139"/>
      <c r="AH1844" s="139"/>
      <c r="AI1844" s="77"/>
      <c r="AJ1844" s="78"/>
    </row>
    <row r="1845" spans="2:36" ht="13">
      <c r="B1845" s="79"/>
      <c r="C1845" s="79"/>
      <c r="D1845" s="136"/>
      <c r="E1845" s="80"/>
      <c r="F1845" s="81"/>
      <c r="G1845" s="81"/>
      <c r="H1845" s="81"/>
      <c r="I1845" s="81"/>
      <c r="J1845" s="81"/>
      <c r="K1845" s="81"/>
      <c r="L1845" s="81"/>
      <c r="M1845" s="81"/>
      <c r="N1845" s="81"/>
      <c r="O1845" s="137"/>
      <c r="P1845" s="138"/>
      <c r="Q1845" s="138"/>
      <c r="R1845" s="138"/>
      <c r="S1845" s="138"/>
      <c r="T1845" s="141"/>
      <c r="U1845" s="141"/>
      <c r="V1845" s="139"/>
      <c r="W1845" s="139"/>
      <c r="X1845" s="139"/>
      <c r="Y1845" s="139"/>
      <c r="Z1845" s="139"/>
      <c r="AA1845" s="139"/>
      <c r="AB1845" s="139"/>
      <c r="AC1845" s="139"/>
      <c r="AD1845" s="139"/>
      <c r="AE1845" s="139"/>
      <c r="AF1845" s="139"/>
      <c r="AG1845" s="139"/>
      <c r="AH1845" s="139"/>
      <c r="AI1845" s="77"/>
      <c r="AJ1845" s="78"/>
    </row>
    <row r="1846" spans="2:36" ht="13">
      <c r="B1846" s="79"/>
      <c r="C1846" s="79"/>
      <c r="D1846" s="136"/>
      <c r="E1846" s="80"/>
      <c r="F1846" s="81"/>
      <c r="G1846" s="81"/>
      <c r="H1846" s="81"/>
      <c r="I1846" s="81"/>
      <c r="J1846" s="81"/>
      <c r="K1846" s="81"/>
      <c r="L1846" s="81"/>
      <c r="M1846" s="81"/>
      <c r="N1846" s="81"/>
      <c r="O1846" s="137"/>
      <c r="P1846" s="138"/>
      <c r="Q1846" s="138"/>
      <c r="R1846" s="138"/>
      <c r="S1846" s="138"/>
      <c r="T1846" s="141"/>
      <c r="U1846" s="141"/>
      <c r="V1846" s="139"/>
      <c r="W1846" s="139"/>
      <c r="X1846" s="139"/>
      <c r="Y1846" s="139"/>
      <c r="Z1846" s="139"/>
      <c r="AA1846" s="139"/>
      <c r="AB1846" s="139"/>
      <c r="AC1846" s="139"/>
      <c r="AD1846" s="139"/>
      <c r="AE1846" s="139"/>
      <c r="AF1846" s="139"/>
      <c r="AG1846" s="139"/>
      <c r="AH1846" s="139"/>
      <c r="AI1846" s="77"/>
      <c r="AJ1846" s="78"/>
    </row>
    <row r="1847" spans="2:36" ht="13">
      <c r="B1847" s="79"/>
      <c r="C1847" s="79"/>
      <c r="D1847" s="136"/>
      <c r="E1847" s="80"/>
      <c r="F1847" s="81"/>
      <c r="G1847" s="81"/>
      <c r="H1847" s="81"/>
      <c r="I1847" s="81"/>
      <c r="J1847" s="81"/>
      <c r="K1847" s="81"/>
      <c r="L1847" s="81"/>
      <c r="M1847" s="81"/>
      <c r="N1847" s="81"/>
      <c r="O1847" s="137"/>
      <c r="P1847" s="138"/>
      <c r="Q1847" s="138"/>
      <c r="R1847" s="138"/>
      <c r="S1847" s="138"/>
      <c r="T1847" s="141"/>
      <c r="U1847" s="141"/>
      <c r="V1847" s="139"/>
      <c r="W1847" s="139"/>
      <c r="X1847" s="139"/>
      <c r="Y1847" s="139"/>
      <c r="Z1847" s="139"/>
      <c r="AA1847" s="139"/>
      <c r="AB1847" s="139"/>
      <c r="AC1847" s="139"/>
      <c r="AD1847" s="139"/>
      <c r="AE1847" s="139"/>
      <c r="AF1847" s="139"/>
      <c r="AG1847" s="139"/>
      <c r="AH1847" s="139"/>
      <c r="AI1847" s="77"/>
      <c r="AJ1847" s="78"/>
    </row>
    <row r="1848" spans="2:36" ht="13">
      <c r="B1848" s="79"/>
      <c r="C1848" s="79"/>
      <c r="D1848" s="136"/>
      <c r="E1848" s="80"/>
      <c r="F1848" s="81"/>
      <c r="G1848" s="81"/>
      <c r="H1848" s="81"/>
      <c r="I1848" s="81"/>
      <c r="J1848" s="81"/>
      <c r="K1848" s="81"/>
      <c r="L1848" s="81"/>
      <c r="M1848" s="81"/>
      <c r="N1848" s="81"/>
      <c r="O1848" s="137"/>
      <c r="P1848" s="138"/>
      <c r="Q1848" s="138"/>
      <c r="R1848" s="138"/>
      <c r="S1848" s="138"/>
      <c r="T1848" s="141"/>
      <c r="U1848" s="141"/>
      <c r="V1848" s="139"/>
      <c r="W1848" s="139"/>
      <c r="X1848" s="139"/>
      <c r="Y1848" s="139"/>
      <c r="Z1848" s="139"/>
      <c r="AA1848" s="139"/>
      <c r="AB1848" s="139"/>
      <c r="AC1848" s="139"/>
      <c r="AD1848" s="139"/>
      <c r="AE1848" s="139"/>
      <c r="AF1848" s="139"/>
      <c r="AG1848" s="139"/>
      <c r="AH1848" s="139"/>
      <c r="AI1848" s="77"/>
      <c r="AJ1848" s="78"/>
    </row>
    <row r="1849" spans="2:36" ht="13">
      <c r="B1849" s="79"/>
      <c r="C1849" s="79"/>
      <c r="D1849" s="136"/>
      <c r="E1849" s="80"/>
      <c r="F1849" s="81"/>
      <c r="G1849" s="81"/>
      <c r="H1849" s="81"/>
      <c r="I1849" s="81"/>
      <c r="J1849" s="81"/>
      <c r="K1849" s="81"/>
      <c r="L1849" s="81"/>
      <c r="M1849" s="81"/>
      <c r="N1849" s="81"/>
      <c r="O1849" s="137"/>
      <c r="P1849" s="138"/>
      <c r="Q1849" s="138"/>
      <c r="R1849" s="138"/>
      <c r="S1849" s="138"/>
      <c r="T1849" s="141"/>
      <c r="U1849" s="141"/>
      <c r="V1849" s="139"/>
      <c r="W1849" s="139"/>
      <c r="X1849" s="139"/>
      <c r="Y1849" s="139"/>
      <c r="Z1849" s="139"/>
      <c r="AA1849" s="139"/>
      <c r="AB1849" s="139"/>
      <c r="AC1849" s="139"/>
      <c r="AD1849" s="139"/>
      <c r="AE1849" s="139"/>
      <c r="AF1849" s="139"/>
      <c r="AG1849" s="139"/>
      <c r="AH1849" s="139"/>
      <c r="AI1849" s="77"/>
      <c r="AJ1849" s="78"/>
    </row>
    <row r="1850" spans="2:36" ht="13">
      <c r="B1850" s="79"/>
      <c r="C1850" s="79"/>
      <c r="D1850" s="136"/>
      <c r="E1850" s="80"/>
      <c r="F1850" s="81"/>
      <c r="G1850" s="81"/>
      <c r="H1850" s="81"/>
      <c r="I1850" s="81"/>
      <c r="J1850" s="81"/>
      <c r="K1850" s="81"/>
      <c r="L1850" s="81"/>
      <c r="M1850" s="81"/>
      <c r="N1850" s="81"/>
      <c r="O1850" s="137"/>
      <c r="P1850" s="138"/>
      <c r="Q1850" s="138"/>
      <c r="R1850" s="138"/>
      <c r="S1850" s="138"/>
      <c r="T1850" s="141"/>
      <c r="U1850" s="141"/>
      <c r="V1850" s="139"/>
      <c r="W1850" s="139"/>
      <c r="X1850" s="139"/>
      <c r="Y1850" s="139"/>
      <c r="Z1850" s="139"/>
      <c r="AA1850" s="139"/>
      <c r="AB1850" s="139"/>
      <c r="AC1850" s="139"/>
      <c r="AD1850" s="139"/>
      <c r="AE1850" s="139"/>
      <c r="AF1850" s="139"/>
      <c r="AG1850" s="139"/>
      <c r="AH1850" s="139"/>
      <c r="AI1850" s="77"/>
      <c r="AJ1850" s="78"/>
    </row>
    <row r="1851" spans="2:36" ht="13">
      <c r="B1851" s="79"/>
      <c r="C1851" s="79"/>
      <c r="D1851" s="136"/>
      <c r="E1851" s="80"/>
      <c r="F1851" s="81"/>
      <c r="G1851" s="81"/>
      <c r="H1851" s="81"/>
      <c r="I1851" s="81"/>
      <c r="J1851" s="81"/>
      <c r="K1851" s="81"/>
      <c r="L1851" s="81"/>
      <c r="M1851" s="81"/>
      <c r="N1851" s="81"/>
      <c r="O1851" s="137"/>
      <c r="P1851" s="138"/>
      <c r="Q1851" s="138"/>
      <c r="R1851" s="138"/>
      <c r="S1851" s="138"/>
      <c r="T1851" s="141"/>
      <c r="U1851" s="141"/>
      <c r="V1851" s="139"/>
      <c r="W1851" s="139"/>
      <c r="X1851" s="139"/>
      <c r="Y1851" s="139"/>
      <c r="Z1851" s="139"/>
      <c r="AA1851" s="139"/>
      <c r="AB1851" s="139"/>
      <c r="AC1851" s="139"/>
      <c r="AD1851" s="139"/>
      <c r="AE1851" s="139"/>
      <c r="AF1851" s="139"/>
      <c r="AG1851" s="139"/>
      <c r="AH1851" s="139"/>
      <c r="AI1851" s="77"/>
      <c r="AJ1851" s="78"/>
    </row>
    <row r="1852" spans="2:36" ht="13">
      <c r="B1852" s="79"/>
      <c r="C1852" s="79"/>
      <c r="D1852" s="136"/>
      <c r="E1852" s="80"/>
      <c r="F1852" s="81"/>
      <c r="G1852" s="81"/>
      <c r="H1852" s="81"/>
      <c r="I1852" s="81"/>
      <c r="J1852" s="81"/>
      <c r="K1852" s="81"/>
      <c r="L1852" s="81"/>
      <c r="M1852" s="81"/>
      <c r="N1852" s="81"/>
      <c r="O1852" s="137"/>
      <c r="P1852" s="138"/>
      <c r="Q1852" s="138"/>
      <c r="R1852" s="138"/>
      <c r="S1852" s="138"/>
      <c r="T1852" s="141"/>
      <c r="U1852" s="141"/>
      <c r="V1852" s="139"/>
      <c r="W1852" s="139"/>
      <c r="X1852" s="139"/>
      <c r="Y1852" s="139"/>
      <c r="Z1852" s="139"/>
      <c r="AA1852" s="139"/>
      <c r="AB1852" s="139"/>
      <c r="AC1852" s="139"/>
      <c r="AD1852" s="139"/>
      <c r="AE1852" s="139"/>
      <c r="AF1852" s="139"/>
      <c r="AG1852" s="139"/>
      <c r="AH1852" s="139"/>
      <c r="AI1852" s="77"/>
      <c r="AJ1852" s="78"/>
    </row>
    <row r="1853" spans="2:36" ht="13">
      <c r="B1853" s="79"/>
      <c r="C1853" s="79"/>
      <c r="D1853" s="136"/>
      <c r="E1853" s="80"/>
      <c r="F1853" s="81"/>
      <c r="G1853" s="81"/>
      <c r="H1853" s="81"/>
      <c r="I1853" s="81"/>
      <c r="J1853" s="81"/>
      <c r="K1853" s="81"/>
      <c r="L1853" s="81"/>
      <c r="M1853" s="81"/>
      <c r="N1853" s="81"/>
      <c r="O1853" s="137"/>
      <c r="P1853" s="138"/>
      <c r="Q1853" s="138"/>
      <c r="R1853" s="138"/>
      <c r="S1853" s="138"/>
      <c r="T1853" s="141"/>
      <c r="U1853" s="141"/>
      <c r="V1853" s="139"/>
      <c r="W1853" s="139"/>
      <c r="X1853" s="139"/>
      <c r="Y1853" s="139"/>
      <c r="Z1853" s="139"/>
      <c r="AA1853" s="139"/>
      <c r="AB1853" s="139"/>
      <c r="AC1853" s="139"/>
      <c r="AD1853" s="139"/>
      <c r="AE1853" s="139"/>
      <c r="AF1853" s="139"/>
      <c r="AG1853" s="139"/>
      <c r="AH1853" s="139"/>
      <c r="AI1853" s="77"/>
      <c r="AJ1853" s="78"/>
    </row>
    <row r="1854" spans="2:36" ht="13">
      <c r="B1854" s="79"/>
      <c r="C1854" s="79"/>
      <c r="D1854" s="136"/>
      <c r="E1854" s="80"/>
      <c r="F1854" s="81"/>
      <c r="G1854" s="81"/>
      <c r="H1854" s="81"/>
      <c r="I1854" s="81"/>
      <c r="J1854" s="81"/>
      <c r="K1854" s="81"/>
      <c r="L1854" s="81"/>
      <c r="M1854" s="81"/>
      <c r="N1854" s="81"/>
      <c r="O1854" s="137"/>
      <c r="P1854" s="138"/>
      <c r="Q1854" s="138"/>
      <c r="R1854" s="138"/>
      <c r="S1854" s="138"/>
      <c r="T1854" s="141"/>
      <c r="U1854" s="141"/>
      <c r="V1854" s="139"/>
      <c r="W1854" s="139"/>
      <c r="X1854" s="139"/>
      <c r="Y1854" s="139"/>
      <c r="Z1854" s="139"/>
      <c r="AA1854" s="139"/>
      <c r="AB1854" s="139"/>
      <c r="AC1854" s="139"/>
      <c r="AD1854" s="139"/>
      <c r="AE1854" s="139"/>
      <c r="AF1854" s="139"/>
      <c r="AG1854" s="139"/>
      <c r="AH1854" s="139"/>
      <c r="AI1854" s="77"/>
      <c r="AJ1854" s="78"/>
    </row>
    <row r="1855" spans="2:36" ht="13">
      <c r="B1855" s="79"/>
      <c r="C1855" s="79"/>
      <c r="D1855" s="136"/>
      <c r="E1855" s="80"/>
      <c r="F1855" s="81"/>
      <c r="G1855" s="81"/>
      <c r="H1855" s="81"/>
      <c r="I1855" s="81"/>
      <c r="J1855" s="81"/>
      <c r="K1855" s="81"/>
      <c r="L1855" s="81"/>
      <c r="M1855" s="81"/>
      <c r="N1855" s="81"/>
      <c r="O1855" s="137"/>
      <c r="P1855" s="138"/>
      <c r="Q1855" s="138"/>
      <c r="R1855" s="138"/>
      <c r="S1855" s="138"/>
      <c r="T1855" s="141"/>
      <c r="U1855" s="141"/>
      <c r="V1855" s="139"/>
      <c r="W1855" s="139"/>
      <c r="X1855" s="139"/>
      <c r="Y1855" s="139"/>
      <c r="Z1855" s="139"/>
      <c r="AA1855" s="139"/>
      <c r="AB1855" s="139"/>
      <c r="AC1855" s="139"/>
      <c r="AD1855" s="139"/>
      <c r="AE1855" s="139"/>
      <c r="AF1855" s="139"/>
      <c r="AG1855" s="139"/>
      <c r="AH1855" s="139"/>
      <c r="AI1855" s="77"/>
      <c r="AJ1855" s="78"/>
    </row>
    <row r="1856" spans="2:36" ht="13">
      <c r="B1856" s="79"/>
      <c r="C1856" s="79"/>
      <c r="D1856" s="136"/>
      <c r="E1856" s="80"/>
      <c r="F1856" s="81"/>
      <c r="G1856" s="81"/>
      <c r="H1856" s="81"/>
      <c r="I1856" s="81"/>
      <c r="J1856" s="81"/>
      <c r="K1856" s="81"/>
      <c r="L1856" s="81"/>
      <c r="M1856" s="81"/>
      <c r="N1856" s="81"/>
      <c r="O1856" s="137"/>
      <c r="P1856" s="138"/>
      <c r="Q1856" s="138"/>
      <c r="R1856" s="138"/>
      <c r="S1856" s="138"/>
      <c r="T1856" s="141"/>
      <c r="U1856" s="141"/>
      <c r="V1856" s="139"/>
      <c r="W1856" s="139"/>
      <c r="X1856" s="139"/>
      <c r="Y1856" s="139"/>
      <c r="Z1856" s="139"/>
      <c r="AA1856" s="139"/>
      <c r="AB1856" s="139"/>
      <c r="AC1856" s="139"/>
      <c r="AD1856" s="139"/>
      <c r="AE1856" s="139"/>
      <c r="AF1856" s="139"/>
      <c r="AG1856" s="139"/>
      <c r="AH1856" s="139"/>
      <c r="AI1856" s="77"/>
      <c r="AJ1856" s="78"/>
    </row>
    <row r="1857" spans="2:36" ht="13">
      <c r="B1857" s="79"/>
      <c r="C1857" s="79"/>
      <c r="D1857" s="136"/>
      <c r="E1857" s="80"/>
      <c r="F1857" s="81"/>
      <c r="G1857" s="81"/>
      <c r="H1857" s="81"/>
      <c r="I1857" s="81"/>
      <c r="J1857" s="81"/>
      <c r="K1857" s="81"/>
      <c r="L1857" s="81"/>
      <c r="M1857" s="81"/>
      <c r="N1857" s="81"/>
      <c r="O1857" s="137"/>
      <c r="P1857" s="138"/>
      <c r="Q1857" s="138"/>
      <c r="R1857" s="138"/>
      <c r="S1857" s="138"/>
      <c r="T1857" s="141"/>
      <c r="U1857" s="141"/>
      <c r="V1857" s="139"/>
      <c r="W1857" s="139"/>
      <c r="X1857" s="139"/>
      <c r="Y1857" s="139"/>
      <c r="Z1857" s="139"/>
      <c r="AA1857" s="139"/>
      <c r="AB1857" s="139"/>
      <c r="AC1857" s="139"/>
      <c r="AD1857" s="139"/>
      <c r="AE1857" s="139"/>
      <c r="AF1857" s="139"/>
      <c r="AG1857" s="139"/>
      <c r="AH1857" s="139"/>
      <c r="AI1857" s="77"/>
      <c r="AJ1857" s="78"/>
    </row>
    <row r="1858" spans="2:36" ht="13">
      <c r="B1858" s="79"/>
      <c r="C1858" s="79"/>
      <c r="D1858" s="136"/>
      <c r="E1858" s="80"/>
      <c r="F1858" s="81"/>
      <c r="G1858" s="81"/>
      <c r="H1858" s="81"/>
      <c r="I1858" s="81"/>
      <c r="J1858" s="81"/>
      <c r="K1858" s="81"/>
      <c r="L1858" s="81"/>
      <c r="M1858" s="81"/>
      <c r="N1858" s="81"/>
      <c r="O1858" s="137"/>
      <c r="P1858" s="138"/>
      <c r="Q1858" s="138"/>
      <c r="R1858" s="138"/>
      <c r="S1858" s="138"/>
      <c r="T1858" s="141"/>
      <c r="U1858" s="141"/>
      <c r="V1858" s="139"/>
      <c r="W1858" s="139"/>
      <c r="X1858" s="139"/>
      <c r="Y1858" s="139"/>
      <c r="Z1858" s="139"/>
      <c r="AA1858" s="139"/>
      <c r="AB1858" s="139"/>
      <c r="AC1858" s="139"/>
      <c r="AD1858" s="139"/>
      <c r="AE1858" s="139"/>
      <c r="AF1858" s="139"/>
      <c r="AG1858" s="139"/>
      <c r="AH1858" s="139"/>
      <c r="AI1858" s="77"/>
      <c r="AJ1858" s="78"/>
    </row>
    <row r="1859" spans="2:36" ht="13">
      <c r="B1859" s="79"/>
      <c r="C1859" s="79"/>
      <c r="D1859" s="136"/>
      <c r="E1859" s="80"/>
      <c r="F1859" s="81"/>
      <c r="G1859" s="81"/>
      <c r="H1859" s="81"/>
      <c r="I1859" s="81"/>
      <c r="J1859" s="81"/>
      <c r="K1859" s="81"/>
      <c r="L1859" s="81"/>
      <c r="M1859" s="81"/>
      <c r="N1859" s="81"/>
      <c r="O1859" s="137"/>
      <c r="P1859" s="138"/>
      <c r="Q1859" s="138"/>
      <c r="R1859" s="138"/>
      <c r="S1859" s="138"/>
      <c r="T1859" s="141"/>
      <c r="U1859" s="141"/>
      <c r="V1859" s="139"/>
      <c r="W1859" s="139"/>
      <c r="X1859" s="139"/>
      <c r="Y1859" s="139"/>
      <c r="Z1859" s="139"/>
      <c r="AA1859" s="139"/>
      <c r="AB1859" s="139"/>
      <c r="AC1859" s="139"/>
      <c r="AD1859" s="139"/>
      <c r="AE1859" s="139"/>
      <c r="AF1859" s="139"/>
      <c r="AG1859" s="139"/>
      <c r="AH1859" s="139"/>
      <c r="AI1859" s="77"/>
      <c r="AJ1859" s="78"/>
    </row>
    <row r="1860" spans="2:36" ht="13">
      <c r="B1860" s="79"/>
      <c r="C1860" s="79"/>
      <c r="D1860" s="136"/>
      <c r="E1860" s="80"/>
      <c r="F1860" s="81"/>
      <c r="G1860" s="81"/>
      <c r="H1860" s="81"/>
      <c r="I1860" s="81"/>
      <c r="J1860" s="81"/>
      <c r="K1860" s="81"/>
      <c r="L1860" s="81"/>
      <c r="M1860" s="81"/>
      <c r="N1860" s="81"/>
      <c r="O1860" s="137"/>
      <c r="P1860" s="138"/>
      <c r="Q1860" s="138"/>
      <c r="R1860" s="138"/>
      <c r="S1860" s="138"/>
      <c r="T1860" s="141"/>
      <c r="U1860" s="141"/>
      <c r="V1860" s="139"/>
      <c r="W1860" s="139"/>
      <c r="X1860" s="139"/>
      <c r="Y1860" s="139"/>
      <c r="Z1860" s="139"/>
      <c r="AA1860" s="139"/>
      <c r="AB1860" s="139"/>
      <c r="AC1860" s="139"/>
      <c r="AD1860" s="139"/>
      <c r="AE1860" s="139"/>
      <c r="AF1860" s="139"/>
      <c r="AG1860" s="139"/>
      <c r="AH1860" s="139"/>
      <c r="AI1860" s="77"/>
      <c r="AJ1860" s="78"/>
    </row>
    <row r="1861" spans="2:36" ht="13">
      <c r="B1861" s="79"/>
      <c r="C1861" s="79"/>
      <c r="D1861" s="136"/>
      <c r="E1861" s="80"/>
      <c r="F1861" s="81"/>
      <c r="G1861" s="81"/>
      <c r="H1861" s="81"/>
      <c r="I1861" s="81"/>
      <c r="J1861" s="81"/>
      <c r="K1861" s="81"/>
      <c r="L1861" s="81"/>
      <c r="M1861" s="81"/>
      <c r="N1861" s="81"/>
      <c r="O1861" s="137"/>
      <c r="P1861" s="138"/>
      <c r="Q1861" s="138"/>
      <c r="R1861" s="138"/>
      <c r="S1861" s="138"/>
      <c r="T1861" s="141"/>
      <c r="U1861" s="141"/>
      <c r="V1861" s="139"/>
      <c r="W1861" s="139"/>
      <c r="X1861" s="139"/>
      <c r="Y1861" s="139"/>
      <c r="Z1861" s="139"/>
      <c r="AA1861" s="139"/>
      <c r="AB1861" s="139"/>
      <c r="AC1861" s="139"/>
      <c r="AD1861" s="139"/>
      <c r="AE1861" s="139"/>
      <c r="AF1861" s="139"/>
      <c r="AG1861" s="139"/>
      <c r="AH1861" s="139"/>
      <c r="AI1861" s="77"/>
      <c r="AJ1861" s="78"/>
    </row>
    <row r="1862" spans="2:36" ht="13">
      <c r="B1862" s="79"/>
      <c r="C1862" s="79"/>
      <c r="D1862" s="136"/>
      <c r="E1862" s="80"/>
      <c r="F1862" s="81"/>
      <c r="G1862" s="81"/>
      <c r="H1862" s="81"/>
      <c r="I1862" s="81"/>
      <c r="J1862" s="81"/>
      <c r="K1862" s="81"/>
      <c r="L1862" s="81"/>
      <c r="M1862" s="81"/>
      <c r="N1862" s="81"/>
      <c r="O1862" s="137"/>
      <c r="P1862" s="138"/>
      <c r="Q1862" s="138"/>
      <c r="R1862" s="138"/>
      <c r="S1862" s="138"/>
      <c r="T1862" s="141"/>
      <c r="U1862" s="141"/>
      <c r="V1862" s="139"/>
      <c r="W1862" s="139"/>
      <c r="X1862" s="139"/>
      <c r="Y1862" s="139"/>
      <c r="Z1862" s="139"/>
      <c r="AA1862" s="139"/>
      <c r="AB1862" s="139"/>
      <c r="AC1862" s="139"/>
      <c r="AD1862" s="139"/>
      <c r="AE1862" s="139"/>
      <c r="AF1862" s="139"/>
      <c r="AG1862" s="139"/>
      <c r="AH1862" s="139"/>
      <c r="AI1862" s="77"/>
      <c r="AJ1862" s="78"/>
    </row>
    <row r="1863" spans="2:36" ht="13">
      <c r="B1863" s="79"/>
      <c r="C1863" s="79"/>
      <c r="D1863" s="136"/>
      <c r="E1863" s="80"/>
      <c r="F1863" s="81"/>
      <c r="G1863" s="81"/>
      <c r="H1863" s="81"/>
      <c r="I1863" s="81"/>
      <c r="J1863" s="81"/>
      <c r="K1863" s="81"/>
      <c r="L1863" s="81"/>
      <c r="M1863" s="81"/>
      <c r="N1863" s="81"/>
      <c r="O1863" s="137"/>
      <c r="P1863" s="138"/>
      <c r="Q1863" s="138"/>
      <c r="R1863" s="138"/>
      <c r="S1863" s="138"/>
      <c r="T1863" s="141"/>
      <c r="U1863" s="141"/>
      <c r="V1863" s="139"/>
      <c r="W1863" s="139"/>
      <c r="X1863" s="139"/>
      <c r="Y1863" s="139"/>
      <c r="Z1863" s="139"/>
      <c r="AA1863" s="139"/>
      <c r="AB1863" s="139"/>
      <c r="AC1863" s="139"/>
      <c r="AD1863" s="139"/>
      <c r="AE1863" s="139"/>
      <c r="AF1863" s="139"/>
      <c r="AG1863" s="139"/>
      <c r="AH1863" s="139"/>
      <c r="AI1863" s="77"/>
      <c r="AJ1863" s="78"/>
    </row>
    <row r="1864" spans="2:36" ht="13">
      <c r="B1864" s="79"/>
      <c r="C1864" s="79"/>
      <c r="D1864" s="136"/>
      <c r="E1864" s="80"/>
      <c r="F1864" s="81"/>
      <c r="G1864" s="81"/>
      <c r="H1864" s="81"/>
      <c r="I1864" s="81"/>
      <c r="J1864" s="81"/>
      <c r="K1864" s="81"/>
      <c r="L1864" s="81"/>
      <c r="M1864" s="81"/>
      <c r="N1864" s="81"/>
      <c r="O1864" s="137"/>
      <c r="P1864" s="138"/>
      <c r="Q1864" s="138"/>
      <c r="R1864" s="138"/>
      <c r="S1864" s="138"/>
      <c r="T1864" s="141"/>
      <c r="U1864" s="141"/>
      <c r="V1864" s="139"/>
      <c r="W1864" s="139"/>
      <c r="X1864" s="139"/>
      <c r="Y1864" s="139"/>
      <c r="Z1864" s="139"/>
      <c r="AA1864" s="139"/>
      <c r="AB1864" s="139"/>
      <c r="AC1864" s="139"/>
      <c r="AD1864" s="139"/>
      <c r="AE1864" s="139"/>
      <c r="AF1864" s="139"/>
      <c r="AG1864" s="139"/>
      <c r="AH1864" s="139"/>
      <c r="AI1864" s="77"/>
      <c r="AJ1864" s="78"/>
    </row>
    <row r="1865" spans="2:36" ht="13">
      <c r="B1865" s="79"/>
      <c r="C1865" s="79"/>
      <c r="D1865" s="136"/>
      <c r="E1865" s="80"/>
      <c r="F1865" s="81"/>
      <c r="G1865" s="81"/>
      <c r="H1865" s="81"/>
      <c r="I1865" s="81"/>
      <c r="J1865" s="81"/>
      <c r="K1865" s="81"/>
      <c r="L1865" s="81"/>
      <c r="M1865" s="81"/>
      <c r="N1865" s="81"/>
      <c r="O1865" s="137"/>
      <c r="P1865" s="138"/>
      <c r="Q1865" s="138"/>
      <c r="R1865" s="138"/>
      <c r="S1865" s="138"/>
      <c r="T1865" s="141"/>
      <c r="U1865" s="141"/>
      <c r="V1865" s="139"/>
      <c r="W1865" s="139"/>
      <c r="X1865" s="139"/>
      <c r="Y1865" s="139"/>
      <c r="Z1865" s="139"/>
      <c r="AA1865" s="139"/>
      <c r="AB1865" s="139"/>
      <c r="AC1865" s="139"/>
      <c r="AD1865" s="139"/>
      <c r="AE1865" s="139"/>
      <c r="AF1865" s="139"/>
      <c r="AG1865" s="139"/>
      <c r="AH1865" s="139"/>
      <c r="AI1865" s="77"/>
      <c r="AJ1865" s="78"/>
    </row>
    <row r="1866" spans="2:36" ht="13">
      <c r="B1866" s="79"/>
      <c r="C1866" s="79"/>
      <c r="D1866" s="136"/>
      <c r="E1866" s="80"/>
      <c r="F1866" s="81"/>
      <c r="G1866" s="81"/>
      <c r="H1866" s="81"/>
      <c r="I1866" s="81"/>
      <c r="J1866" s="81"/>
      <c r="K1866" s="81"/>
      <c r="L1866" s="81"/>
      <c r="M1866" s="81"/>
      <c r="N1866" s="81"/>
      <c r="O1866" s="137"/>
      <c r="P1866" s="138"/>
      <c r="Q1866" s="138"/>
      <c r="R1866" s="138"/>
      <c r="S1866" s="138"/>
      <c r="T1866" s="141"/>
      <c r="U1866" s="141"/>
      <c r="V1866" s="139"/>
      <c r="W1866" s="139"/>
      <c r="X1866" s="139"/>
      <c r="Y1866" s="139"/>
      <c r="Z1866" s="139"/>
      <c r="AA1866" s="139"/>
      <c r="AB1866" s="139"/>
      <c r="AC1866" s="139"/>
      <c r="AD1866" s="139"/>
      <c r="AE1866" s="139"/>
      <c r="AF1866" s="139"/>
      <c r="AG1866" s="139"/>
      <c r="AH1866" s="139"/>
      <c r="AI1866" s="77"/>
      <c r="AJ1866" s="78"/>
    </row>
    <row r="1867" spans="2:36" ht="13">
      <c r="B1867" s="79"/>
      <c r="C1867" s="79"/>
      <c r="D1867" s="136"/>
      <c r="E1867" s="80"/>
      <c r="F1867" s="81"/>
      <c r="G1867" s="81"/>
      <c r="H1867" s="81"/>
      <c r="I1867" s="81"/>
      <c r="J1867" s="81"/>
      <c r="K1867" s="81"/>
      <c r="L1867" s="81"/>
      <c r="M1867" s="81"/>
      <c r="N1867" s="81"/>
      <c r="O1867" s="137"/>
      <c r="P1867" s="138"/>
      <c r="Q1867" s="138"/>
      <c r="R1867" s="138"/>
      <c r="S1867" s="138"/>
      <c r="T1867" s="141"/>
      <c r="U1867" s="141"/>
      <c r="V1867" s="139"/>
      <c r="W1867" s="139"/>
      <c r="X1867" s="139"/>
      <c r="Y1867" s="139"/>
      <c r="Z1867" s="139"/>
      <c r="AA1867" s="139"/>
      <c r="AB1867" s="139"/>
      <c r="AC1867" s="139"/>
      <c r="AD1867" s="139"/>
      <c r="AE1867" s="139"/>
      <c r="AF1867" s="139"/>
      <c r="AG1867" s="139"/>
      <c r="AH1867" s="139"/>
      <c r="AI1867" s="77"/>
      <c r="AJ1867" s="78"/>
    </row>
    <row r="1868" spans="2:36" ht="13">
      <c r="B1868" s="79"/>
      <c r="C1868" s="79"/>
      <c r="D1868" s="136"/>
      <c r="E1868" s="80"/>
      <c r="F1868" s="81"/>
      <c r="G1868" s="81"/>
      <c r="H1868" s="81"/>
      <c r="I1868" s="81"/>
      <c r="J1868" s="81"/>
      <c r="K1868" s="81"/>
      <c r="L1868" s="81"/>
      <c r="M1868" s="81"/>
      <c r="N1868" s="81"/>
      <c r="O1868" s="137"/>
      <c r="P1868" s="138"/>
      <c r="Q1868" s="138"/>
      <c r="R1868" s="138"/>
      <c r="S1868" s="138"/>
      <c r="T1868" s="141"/>
      <c r="U1868" s="141"/>
      <c r="V1868" s="139"/>
      <c r="W1868" s="139"/>
      <c r="X1868" s="139"/>
      <c r="Y1868" s="139"/>
      <c r="Z1868" s="139"/>
      <c r="AA1868" s="139"/>
      <c r="AB1868" s="139"/>
      <c r="AC1868" s="139"/>
      <c r="AD1868" s="139"/>
      <c r="AE1868" s="139"/>
      <c r="AF1868" s="139"/>
      <c r="AG1868" s="139"/>
      <c r="AH1868" s="139"/>
      <c r="AI1868" s="77"/>
      <c r="AJ1868" s="78"/>
    </row>
    <row r="1869" spans="2:36" ht="13">
      <c r="B1869" s="79"/>
      <c r="C1869" s="79"/>
      <c r="D1869" s="136"/>
      <c r="E1869" s="80"/>
      <c r="F1869" s="81"/>
      <c r="G1869" s="81"/>
      <c r="H1869" s="81"/>
      <c r="I1869" s="81"/>
      <c r="J1869" s="81"/>
      <c r="K1869" s="81"/>
      <c r="L1869" s="81"/>
      <c r="M1869" s="81"/>
      <c r="N1869" s="81"/>
      <c r="O1869" s="137"/>
      <c r="P1869" s="138"/>
      <c r="Q1869" s="138"/>
      <c r="R1869" s="138"/>
      <c r="S1869" s="138"/>
      <c r="T1869" s="141"/>
      <c r="U1869" s="141"/>
      <c r="V1869" s="139"/>
      <c r="W1869" s="139"/>
      <c r="X1869" s="139"/>
      <c r="Y1869" s="139"/>
      <c r="Z1869" s="139"/>
      <c r="AA1869" s="139"/>
      <c r="AB1869" s="139"/>
      <c r="AC1869" s="139"/>
      <c r="AD1869" s="139"/>
      <c r="AE1869" s="139"/>
      <c r="AF1869" s="139"/>
      <c r="AG1869" s="139"/>
      <c r="AH1869" s="139"/>
      <c r="AI1869" s="77"/>
      <c r="AJ1869" s="78"/>
    </row>
    <row r="1870" spans="2:36" ht="13">
      <c r="B1870" s="79"/>
      <c r="C1870" s="79"/>
      <c r="D1870" s="136"/>
      <c r="E1870" s="80"/>
      <c r="F1870" s="81"/>
      <c r="G1870" s="81"/>
      <c r="H1870" s="81"/>
      <c r="I1870" s="81"/>
      <c r="J1870" s="81"/>
      <c r="K1870" s="81"/>
      <c r="L1870" s="81"/>
      <c r="M1870" s="81"/>
      <c r="N1870" s="81"/>
      <c r="O1870" s="137"/>
      <c r="P1870" s="138"/>
      <c r="Q1870" s="138"/>
      <c r="R1870" s="138"/>
      <c r="S1870" s="138"/>
      <c r="T1870" s="141"/>
      <c r="U1870" s="141"/>
      <c r="V1870" s="139"/>
      <c r="W1870" s="139"/>
      <c r="X1870" s="139"/>
      <c r="Y1870" s="139"/>
      <c r="Z1870" s="139"/>
      <c r="AA1870" s="139"/>
      <c r="AB1870" s="139"/>
      <c r="AC1870" s="139"/>
      <c r="AD1870" s="139"/>
      <c r="AE1870" s="139"/>
      <c r="AF1870" s="139"/>
      <c r="AG1870" s="139"/>
      <c r="AH1870" s="139"/>
      <c r="AI1870" s="77"/>
      <c r="AJ1870" s="78"/>
    </row>
    <row r="1871" spans="2:36" ht="13">
      <c r="B1871" s="79"/>
      <c r="C1871" s="79"/>
      <c r="D1871" s="136"/>
      <c r="E1871" s="80"/>
      <c r="F1871" s="81"/>
      <c r="G1871" s="81"/>
      <c r="H1871" s="81"/>
      <c r="I1871" s="81"/>
      <c r="J1871" s="81"/>
      <c r="K1871" s="81"/>
      <c r="L1871" s="81"/>
      <c r="M1871" s="81"/>
      <c r="N1871" s="81"/>
      <c r="O1871" s="137"/>
      <c r="P1871" s="138"/>
      <c r="Q1871" s="138"/>
      <c r="R1871" s="138"/>
      <c r="S1871" s="138"/>
      <c r="T1871" s="141"/>
      <c r="U1871" s="141"/>
      <c r="V1871" s="139"/>
      <c r="W1871" s="139"/>
      <c r="X1871" s="139"/>
      <c r="Y1871" s="139"/>
      <c r="Z1871" s="139"/>
      <c r="AA1871" s="139"/>
      <c r="AB1871" s="139"/>
      <c r="AC1871" s="139"/>
      <c r="AD1871" s="139"/>
      <c r="AE1871" s="139"/>
      <c r="AF1871" s="139"/>
      <c r="AG1871" s="139"/>
      <c r="AH1871" s="139"/>
      <c r="AI1871" s="77"/>
      <c r="AJ1871" s="78"/>
    </row>
    <row r="1872" spans="2:36" ht="13">
      <c r="B1872" s="79"/>
      <c r="C1872" s="79"/>
      <c r="D1872" s="136"/>
      <c r="E1872" s="80"/>
      <c r="F1872" s="81"/>
      <c r="G1872" s="81"/>
      <c r="H1872" s="81"/>
      <c r="I1872" s="81"/>
      <c r="J1872" s="81"/>
      <c r="K1872" s="81"/>
      <c r="L1872" s="81"/>
      <c r="M1872" s="81"/>
      <c r="N1872" s="81"/>
      <c r="O1872" s="137"/>
      <c r="P1872" s="138"/>
      <c r="Q1872" s="138"/>
      <c r="R1872" s="138"/>
      <c r="S1872" s="138"/>
      <c r="T1872" s="141"/>
      <c r="U1872" s="141"/>
      <c r="V1872" s="139"/>
      <c r="W1872" s="139"/>
      <c r="X1872" s="139"/>
      <c r="Y1872" s="139"/>
      <c r="Z1872" s="139"/>
      <c r="AA1872" s="139"/>
      <c r="AB1872" s="139"/>
      <c r="AC1872" s="139"/>
      <c r="AD1872" s="139"/>
      <c r="AE1872" s="139"/>
      <c r="AF1872" s="139"/>
      <c r="AG1872" s="139"/>
      <c r="AH1872" s="139"/>
      <c r="AI1872" s="77"/>
      <c r="AJ1872" s="78"/>
    </row>
    <row r="1873" spans="2:36" ht="13">
      <c r="B1873" s="79"/>
      <c r="C1873" s="79"/>
      <c r="D1873" s="136"/>
      <c r="E1873" s="80"/>
      <c r="F1873" s="81"/>
      <c r="G1873" s="81"/>
      <c r="H1873" s="81"/>
      <c r="I1873" s="81"/>
      <c r="J1873" s="81"/>
      <c r="K1873" s="81"/>
      <c r="L1873" s="81"/>
      <c r="M1873" s="81"/>
      <c r="N1873" s="81"/>
      <c r="O1873" s="137"/>
      <c r="P1873" s="138"/>
      <c r="Q1873" s="138"/>
      <c r="R1873" s="138"/>
      <c r="S1873" s="138"/>
      <c r="T1873" s="141"/>
      <c r="U1873" s="141"/>
      <c r="V1873" s="139"/>
      <c r="W1873" s="139"/>
      <c r="X1873" s="139"/>
      <c r="Y1873" s="139"/>
      <c r="Z1873" s="139"/>
      <c r="AA1873" s="139"/>
      <c r="AB1873" s="139"/>
      <c r="AC1873" s="139"/>
      <c r="AD1873" s="139"/>
      <c r="AE1873" s="139"/>
      <c r="AF1873" s="139"/>
      <c r="AG1873" s="139"/>
      <c r="AH1873" s="139"/>
      <c r="AI1873" s="77"/>
      <c r="AJ1873" s="78"/>
    </row>
    <row r="1874" spans="2:36" ht="13">
      <c r="B1874" s="79"/>
      <c r="C1874" s="79"/>
      <c r="D1874" s="136"/>
      <c r="E1874" s="80"/>
      <c r="F1874" s="81"/>
      <c r="G1874" s="81"/>
      <c r="H1874" s="81"/>
      <c r="I1874" s="81"/>
      <c r="J1874" s="81"/>
      <c r="K1874" s="81"/>
      <c r="L1874" s="81"/>
      <c r="M1874" s="81"/>
      <c r="N1874" s="81"/>
      <c r="O1874" s="137"/>
      <c r="P1874" s="138"/>
      <c r="Q1874" s="138"/>
      <c r="R1874" s="138"/>
      <c r="S1874" s="138"/>
      <c r="T1874" s="141"/>
      <c r="U1874" s="141"/>
      <c r="V1874" s="139"/>
      <c r="W1874" s="139"/>
      <c r="X1874" s="139"/>
      <c r="Y1874" s="139"/>
      <c r="Z1874" s="139"/>
      <c r="AA1874" s="139"/>
      <c r="AB1874" s="139"/>
      <c r="AC1874" s="139"/>
      <c r="AD1874" s="139"/>
      <c r="AE1874" s="139"/>
      <c r="AF1874" s="139"/>
      <c r="AG1874" s="139"/>
      <c r="AH1874" s="139"/>
      <c r="AI1874" s="77"/>
      <c r="AJ1874" s="78"/>
    </row>
    <row r="1875" spans="2:36" ht="13">
      <c r="B1875" s="79"/>
      <c r="C1875" s="79"/>
      <c r="D1875" s="136"/>
      <c r="E1875" s="80"/>
      <c r="F1875" s="81"/>
      <c r="G1875" s="81"/>
      <c r="H1875" s="81"/>
      <c r="I1875" s="81"/>
      <c r="J1875" s="81"/>
      <c r="K1875" s="81"/>
      <c r="L1875" s="81"/>
      <c r="M1875" s="81"/>
      <c r="N1875" s="81"/>
      <c r="O1875" s="137"/>
      <c r="P1875" s="138"/>
      <c r="Q1875" s="138"/>
      <c r="R1875" s="138"/>
      <c r="S1875" s="138"/>
      <c r="T1875" s="141"/>
      <c r="U1875" s="141"/>
      <c r="V1875" s="139"/>
      <c r="W1875" s="139"/>
      <c r="X1875" s="139"/>
      <c r="Y1875" s="139"/>
      <c r="Z1875" s="139"/>
      <c r="AA1875" s="139"/>
      <c r="AB1875" s="139"/>
      <c r="AC1875" s="139"/>
      <c r="AD1875" s="139"/>
      <c r="AE1875" s="139"/>
      <c r="AF1875" s="139"/>
      <c r="AG1875" s="139"/>
      <c r="AH1875" s="139"/>
      <c r="AI1875" s="77"/>
      <c r="AJ1875" s="78"/>
    </row>
    <row r="1876" spans="2:36" ht="13">
      <c r="B1876" s="79"/>
      <c r="C1876" s="79"/>
      <c r="D1876" s="136"/>
      <c r="E1876" s="80"/>
      <c r="F1876" s="81"/>
      <c r="G1876" s="81"/>
      <c r="H1876" s="81"/>
      <c r="I1876" s="81"/>
      <c r="J1876" s="81"/>
      <c r="K1876" s="81"/>
      <c r="L1876" s="81"/>
      <c r="M1876" s="81"/>
      <c r="N1876" s="81"/>
      <c r="O1876" s="137"/>
      <c r="P1876" s="138"/>
      <c r="Q1876" s="138"/>
      <c r="R1876" s="138"/>
      <c r="S1876" s="138"/>
      <c r="T1876" s="141"/>
      <c r="U1876" s="141"/>
      <c r="V1876" s="139"/>
      <c r="W1876" s="139"/>
      <c r="X1876" s="139"/>
      <c r="Y1876" s="139"/>
      <c r="Z1876" s="139"/>
      <c r="AA1876" s="139"/>
      <c r="AB1876" s="139"/>
      <c r="AC1876" s="139"/>
      <c r="AD1876" s="139"/>
      <c r="AE1876" s="139"/>
      <c r="AF1876" s="139"/>
      <c r="AG1876" s="139"/>
      <c r="AH1876" s="139"/>
      <c r="AI1876" s="77"/>
      <c r="AJ1876" s="78"/>
    </row>
    <row r="1877" spans="2:36" ht="13">
      <c r="B1877" s="79"/>
      <c r="C1877" s="79"/>
      <c r="D1877" s="136"/>
      <c r="E1877" s="80"/>
      <c r="F1877" s="81"/>
      <c r="G1877" s="81"/>
      <c r="H1877" s="81"/>
      <c r="I1877" s="81"/>
      <c r="J1877" s="81"/>
      <c r="K1877" s="81"/>
      <c r="L1877" s="81"/>
      <c r="M1877" s="81"/>
      <c r="N1877" s="81"/>
      <c r="O1877" s="137"/>
      <c r="P1877" s="138"/>
      <c r="Q1877" s="138"/>
      <c r="R1877" s="138"/>
      <c r="S1877" s="138"/>
      <c r="T1877" s="141"/>
      <c r="U1877" s="141"/>
      <c r="V1877" s="139"/>
      <c r="W1877" s="139"/>
      <c r="X1877" s="139"/>
      <c r="Y1877" s="139"/>
      <c r="Z1877" s="139"/>
      <c r="AA1877" s="139"/>
      <c r="AB1877" s="139"/>
      <c r="AC1877" s="139"/>
      <c r="AD1877" s="139"/>
      <c r="AE1877" s="139"/>
      <c r="AF1877" s="139"/>
      <c r="AG1877" s="139"/>
      <c r="AH1877" s="139"/>
      <c r="AI1877" s="77"/>
      <c r="AJ1877" s="78"/>
    </row>
    <row r="1878" spans="2:36" ht="13">
      <c r="B1878" s="79"/>
      <c r="C1878" s="79"/>
      <c r="D1878" s="136"/>
      <c r="E1878" s="80"/>
      <c r="F1878" s="81"/>
      <c r="G1878" s="81"/>
      <c r="H1878" s="81"/>
      <c r="I1878" s="81"/>
      <c r="J1878" s="81"/>
      <c r="K1878" s="81"/>
      <c r="L1878" s="81"/>
      <c r="M1878" s="81"/>
      <c r="N1878" s="81"/>
      <c r="O1878" s="137"/>
      <c r="P1878" s="138"/>
      <c r="Q1878" s="138"/>
      <c r="R1878" s="138"/>
      <c r="S1878" s="138"/>
      <c r="T1878" s="141"/>
      <c r="U1878" s="141"/>
      <c r="V1878" s="139"/>
      <c r="W1878" s="139"/>
      <c r="X1878" s="139"/>
      <c r="Y1878" s="139"/>
      <c r="Z1878" s="139"/>
      <c r="AA1878" s="139"/>
      <c r="AB1878" s="139"/>
      <c r="AC1878" s="139"/>
      <c r="AD1878" s="139"/>
      <c r="AE1878" s="139"/>
      <c r="AF1878" s="139"/>
      <c r="AG1878" s="139"/>
      <c r="AH1878" s="139"/>
      <c r="AI1878" s="77"/>
      <c r="AJ1878" s="78"/>
    </row>
    <row r="1879" spans="2:36" ht="13">
      <c r="B1879" s="79"/>
      <c r="C1879" s="79"/>
      <c r="D1879" s="136"/>
      <c r="E1879" s="80"/>
      <c r="F1879" s="81"/>
      <c r="G1879" s="81"/>
      <c r="H1879" s="81"/>
      <c r="I1879" s="81"/>
      <c r="J1879" s="81"/>
      <c r="K1879" s="81"/>
      <c r="L1879" s="81"/>
      <c r="M1879" s="81"/>
      <c r="N1879" s="81"/>
      <c r="O1879" s="137"/>
      <c r="P1879" s="138"/>
      <c r="Q1879" s="138"/>
      <c r="R1879" s="138"/>
      <c r="S1879" s="138"/>
      <c r="T1879" s="141"/>
      <c r="U1879" s="141"/>
      <c r="V1879" s="139"/>
      <c r="W1879" s="139"/>
      <c r="X1879" s="139"/>
      <c r="Y1879" s="139"/>
      <c r="Z1879" s="139"/>
      <c r="AA1879" s="139"/>
      <c r="AB1879" s="139"/>
      <c r="AC1879" s="139"/>
      <c r="AD1879" s="139"/>
      <c r="AE1879" s="139"/>
      <c r="AF1879" s="139"/>
      <c r="AG1879" s="139"/>
      <c r="AH1879" s="139"/>
      <c r="AI1879" s="77"/>
      <c r="AJ1879" s="78"/>
    </row>
    <row r="1880" spans="2:36" ht="13">
      <c r="B1880" s="79"/>
      <c r="C1880" s="79"/>
      <c r="D1880" s="136"/>
      <c r="E1880" s="80"/>
      <c r="F1880" s="81"/>
      <c r="G1880" s="81"/>
      <c r="H1880" s="81"/>
      <c r="I1880" s="81"/>
      <c r="J1880" s="81"/>
      <c r="K1880" s="81"/>
      <c r="L1880" s="81"/>
      <c r="M1880" s="81"/>
      <c r="N1880" s="81"/>
      <c r="O1880" s="137"/>
      <c r="P1880" s="138"/>
      <c r="Q1880" s="138"/>
      <c r="R1880" s="138"/>
      <c r="S1880" s="138"/>
      <c r="T1880" s="141"/>
      <c r="U1880" s="141"/>
      <c r="V1880" s="139"/>
      <c r="W1880" s="139"/>
      <c r="X1880" s="139"/>
      <c r="Y1880" s="139"/>
      <c r="Z1880" s="139"/>
      <c r="AA1880" s="139"/>
      <c r="AB1880" s="139"/>
      <c r="AC1880" s="139"/>
      <c r="AD1880" s="139"/>
      <c r="AE1880" s="139"/>
      <c r="AF1880" s="139"/>
      <c r="AG1880" s="139"/>
      <c r="AH1880" s="139"/>
      <c r="AI1880" s="77"/>
      <c r="AJ1880" s="78"/>
    </row>
    <row r="1881" spans="2:36" ht="13">
      <c r="B1881" s="79"/>
      <c r="C1881" s="79"/>
      <c r="D1881" s="136"/>
      <c r="E1881" s="80"/>
      <c r="F1881" s="81"/>
      <c r="G1881" s="81"/>
      <c r="H1881" s="81"/>
      <c r="I1881" s="81"/>
      <c r="J1881" s="81"/>
      <c r="K1881" s="81"/>
      <c r="L1881" s="81"/>
      <c r="M1881" s="81"/>
      <c r="N1881" s="81"/>
      <c r="O1881" s="137"/>
      <c r="P1881" s="138"/>
      <c r="Q1881" s="138"/>
      <c r="R1881" s="138"/>
      <c r="S1881" s="138"/>
      <c r="T1881" s="141"/>
      <c r="U1881" s="141"/>
      <c r="V1881" s="139"/>
      <c r="W1881" s="139"/>
      <c r="X1881" s="139"/>
      <c r="Y1881" s="139"/>
      <c r="Z1881" s="139"/>
      <c r="AA1881" s="139"/>
      <c r="AB1881" s="139"/>
      <c r="AC1881" s="139"/>
      <c r="AD1881" s="139"/>
      <c r="AE1881" s="139"/>
      <c r="AF1881" s="139"/>
      <c r="AG1881" s="139"/>
      <c r="AH1881" s="139"/>
      <c r="AI1881" s="77"/>
      <c r="AJ1881" s="78"/>
    </row>
    <row r="1882" spans="2:36" ht="13">
      <c r="B1882" s="79"/>
      <c r="C1882" s="79"/>
      <c r="D1882" s="136"/>
      <c r="E1882" s="80"/>
      <c r="F1882" s="81"/>
      <c r="G1882" s="81"/>
      <c r="H1882" s="81"/>
      <c r="I1882" s="81"/>
      <c r="J1882" s="81"/>
      <c r="K1882" s="81"/>
      <c r="L1882" s="81"/>
      <c r="M1882" s="81"/>
      <c r="N1882" s="81"/>
      <c r="O1882" s="137"/>
      <c r="P1882" s="138"/>
      <c r="Q1882" s="138"/>
      <c r="R1882" s="138"/>
      <c r="S1882" s="138"/>
      <c r="T1882" s="141"/>
      <c r="U1882" s="141"/>
      <c r="V1882" s="139"/>
      <c r="W1882" s="139"/>
      <c r="X1882" s="139"/>
      <c r="Y1882" s="139"/>
      <c r="Z1882" s="139"/>
      <c r="AA1882" s="139"/>
      <c r="AB1882" s="139"/>
      <c r="AC1882" s="139"/>
      <c r="AD1882" s="139"/>
      <c r="AE1882" s="139"/>
      <c r="AF1882" s="139"/>
      <c r="AG1882" s="139"/>
      <c r="AH1882" s="139"/>
      <c r="AI1882" s="77"/>
      <c r="AJ1882" s="78"/>
    </row>
    <row r="1883" spans="2:36" ht="13">
      <c r="B1883" s="79"/>
      <c r="C1883" s="79"/>
      <c r="D1883" s="136"/>
      <c r="E1883" s="80"/>
      <c r="F1883" s="81"/>
      <c r="G1883" s="81"/>
      <c r="H1883" s="81"/>
      <c r="I1883" s="81"/>
      <c r="J1883" s="81"/>
      <c r="K1883" s="81"/>
      <c r="L1883" s="81"/>
      <c r="M1883" s="81"/>
      <c r="N1883" s="81"/>
      <c r="O1883" s="137"/>
      <c r="P1883" s="138"/>
      <c r="Q1883" s="138"/>
      <c r="R1883" s="138"/>
      <c r="S1883" s="138"/>
      <c r="T1883" s="141"/>
      <c r="U1883" s="141"/>
      <c r="V1883" s="139"/>
      <c r="W1883" s="139"/>
      <c r="X1883" s="139"/>
      <c r="Y1883" s="139"/>
      <c r="Z1883" s="139"/>
      <c r="AA1883" s="139"/>
      <c r="AB1883" s="139"/>
      <c r="AC1883" s="139"/>
      <c r="AD1883" s="139"/>
      <c r="AE1883" s="139"/>
      <c r="AF1883" s="139"/>
      <c r="AG1883" s="139"/>
      <c r="AH1883" s="139"/>
      <c r="AI1883" s="77"/>
      <c r="AJ1883" s="78"/>
    </row>
    <row r="1884" spans="2:36" ht="13">
      <c r="B1884" s="79"/>
      <c r="C1884" s="79"/>
      <c r="D1884" s="136"/>
      <c r="E1884" s="80"/>
      <c r="F1884" s="81"/>
      <c r="G1884" s="81"/>
      <c r="H1884" s="81"/>
      <c r="I1884" s="81"/>
      <c r="J1884" s="81"/>
      <c r="K1884" s="81"/>
      <c r="L1884" s="81"/>
      <c r="M1884" s="81"/>
      <c r="N1884" s="81"/>
      <c r="O1884" s="137"/>
      <c r="P1884" s="138"/>
      <c r="Q1884" s="138"/>
      <c r="R1884" s="138"/>
      <c r="S1884" s="138"/>
      <c r="T1884" s="141"/>
      <c r="U1884" s="141"/>
      <c r="V1884" s="139"/>
      <c r="W1884" s="139"/>
      <c r="X1884" s="139"/>
      <c r="Y1884" s="139"/>
      <c r="Z1884" s="139"/>
      <c r="AA1884" s="139"/>
      <c r="AB1884" s="139"/>
      <c r="AC1884" s="139"/>
      <c r="AD1884" s="139"/>
      <c r="AE1884" s="139"/>
      <c r="AF1884" s="139"/>
      <c r="AG1884" s="139"/>
      <c r="AH1884" s="139"/>
      <c r="AI1884" s="77"/>
      <c r="AJ1884" s="78"/>
    </row>
    <row r="1885" spans="2:36" ht="13">
      <c r="B1885" s="79"/>
      <c r="C1885" s="79"/>
      <c r="D1885" s="136"/>
      <c r="E1885" s="80"/>
      <c r="F1885" s="81"/>
      <c r="G1885" s="81"/>
      <c r="H1885" s="81"/>
      <c r="I1885" s="81"/>
      <c r="J1885" s="81"/>
      <c r="K1885" s="81"/>
      <c r="L1885" s="81"/>
      <c r="M1885" s="81"/>
      <c r="N1885" s="81"/>
      <c r="O1885" s="137"/>
      <c r="P1885" s="138"/>
      <c r="Q1885" s="138"/>
      <c r="R1885" s="138"/>
      <c r="S1885" s="138"/>
      <c r="T1885" s="141"/>
      <c r="U1885" s="141"/>
      <c r="V1885" s="139"/>
      <c r="W1885" s="139"/>
      <c r="X1885" s="139"/>
      <c r="Y1885" s="139"/>
      <c r="Z1885" s="139"/>
      <c r="AA1885" s="139"/>
      <c r="AB1885" s="139"/>
      <c r="AC1885" s="139"/>
      <c r="AD1885" s="139"/>
      <c r="AE1885" s="139"/>
      <c r="AF1885" s="139"/>
      <c r="AG1885" s="139"/>
      <c r="AH1885" s="139"/>
      <c r="AI1885" s="77"/>
      <c r="AJ1885" s="78"/>
    </row>
    <row r="1886" spans="2:36" ht="13">
      <c r="B1886" s="79"/>
      <c r="C1886" s="79"/>
      <c r="D1886" s="136"/>
      <c r="E1886" s="80"/>
      <c r="F1886" s="81"/>
      <c r="G1886" s="81"/>
      <c r="H1886" s="81"/>
      <c r="I1886" s="81"/>
      <c r="J1886" s="81"/>
      <c r="K1886" s="81"/>
      <c r="L1886" s="81"/>
      <c r="M1886" s="81"/>
      <c r="N1886" s="81"/>
      <c r="O1886" s="137"/>
      <c r="P1886" s="138"/>
      <c r="Q1886" s="138"/>
      <c r="R1886" s="138"/>
      <c r="S1886" s="138"/>
      <c r="T1886" s="141"/>
      <c r="U1886" s="141"/>
      <c r="V1886" s="139"/>
      <c r="W1886" s="139"/>
      <c r="X1886" s="139"/>
      <c r="Y1886" s="139"/>
      <c r="Z1886" s="139"/>
      <c r="AA1886" s="139"/>
      <c r="AB1886" s="139"/>
      <c r="AC1886" s="139"/>
      <c r="AD1886" s="139"/>
      <c r="AE1886" s="139"/>
      <c r="AF1886" s="139"/>
      <c r="AG1886" s="139"/>
      <c r="AH1886" s="139"/>
      <c r="AI1886" s="77"/>
      <c r="AJ1886" s="78"/>
    </row>
    <row r="1887" spans="2:36" ht="13">
      <c r="B1887" s="79"/>
      <c r="C1887" s="79"/>
      <c r="D1887" s="136"/>
      <c r="E1887" s="80"/>
      <c r="F1887" s="81"/>
      <c r="G1887" s="81"/>
      <c r="H1887" s="81"/>
      <c r="I1887" s="81"/>
      <c r="J1887" s="81"/>
      <c r="K1887" s="81"/>
      <c r="L1887" s="81"/>
      <c r="M1887" s="81"/>
      <c r="N1887" s="81"/>
      <c r="O1887" s="137"/>
      <c r="P1887" s="138"/>
      <c r="Q1887" s="138"/>
      <c r="R1887" s="138"/>
      <c r="S1887" s="138"/>
      <c r="T1887" s="141"/>
      <c r="U1887" s="141"/>
      <c r="V1887" s="139"/>
      <c r="W1887" s="139"/>
      <c r="X1887" s="139"/>
      <c r="Y1887" s="139"/>
      <c r="Z1887" s="139"/>
      <c r="AA1887" s="139"/>
      <c r="AB1887" s="139"/>
      <c r="AC1887" s="139"/>
      <c r="AD1887" s="139"/>
      <c r="AE1887" s="139"/>
      <c r="AF1887" s="139"/>
      <c r="AG1887" s="139"/>
      <c r="AH1887" s="139"/>
      <c r="AI1887" s="77"/>
      <c r="AJ1887" s="78"/>
    </row>
    <row r="1888" spans="2:36" ht="13">
      <c r="B1888" s="79"/>
      <c r="C1888" s="79"/>
      <c r="D1888" s="136"/>
      <c r="E1888" s="80"/>
      <c r="F1888" s="81"/>
      <c r="G1888" s="81"/>
      <c r="H1888" s="81"/>
      <c r="I1888" s="81"/>
      <c r="J1888" s="81"/>
      <c r="K1888" s="81"/>
      <c r="L1888" s="81"/>
      <c r="M1888" s="81"/>
      <c r="N1888" s="81"/>
      <c r="O1888" s="137"/>
      <c r="P1888" s="138"/>
      <c r="Q1888" s="138"/>
      <c r="R1888" s="138"/>
      <c r="S1888" s="138"/>
      <c r="T1888" s="141"/>
      <c r="U1888" s="141"/>
      <c r="V1888" s="139"/>
      <c r="W1888" s="139"/>
      <c r="X1888" s="139"/>
      <c r="Y1888" s="139"/>
      <c r="Z1888" s="139"/>
      <c r="AA1888" s="139"/>
      <c r="AB1888" s="139"/>
      <c r="AC1888" s="139"/>
      <c r="AD1888" s="139"/>
      <c r="AE1888" s="139"/>
      <c r="AF1888" s="139"/>
      <c r="AG1888" s="139"/>
      <c r="AH1888" s="139"/>
      <c r="AI1888" s="77"/>
      <c r="AJ1888" s="78"/>
    </row>
    <row r="1889" spans="2:36" ht="13">
      <c r="B1889" s="79"/>
      <c r="C1889" s="79"/>
      <c r="D1889" s="136"/>
      <c r="E1889" s="80"/>
      <c r="F1889" s="81"/>
      <c r="G1889" s="81"/>
      <c r="H1889" s="81"/>
      <c r="I1889" s="81"/>
      <c r="J1889" s="81"/>
      <c r="K1889" s="81"/>
      <c r="L1889" s="81"/>
      <c r="M1889" s="81"/>
      <c r="N1889" s="81"/>
      <c r="O1889" s="137"/>
      <c r="P1889" s="138"/>
      <c r="Q1889" s="138"/>
      <c r="R1889" s="138"/>
      <c r="S1889" s="138"/>
      <c r="T1889" s="141"/>
      <c r="U1889" s="141"/>
      <c r="V1889" s="139"/>
      <c r="W1889" s="139"/>
      <c r="X1889" s="139"/>
      <c r="Y1889" s="139"/>
      <c r="Z1889" s="139"/>
      <c r="AA1889" s="139"/>
      <c r="AB1889" s="139"/>
      <c r="AC1889" s="139"/>
      <c r="AD1889" s="139"/>
      <c r="AE1889" s="139"/>
      <c r="AF1889" s="139"/>
      <c r="AG1889" s="139"/>
      <c r="AH1889" s="139"/>
      <c r="AI1889" s="77"/>
      <c r="AJ1889" s="78"/>
    </row>
    <row r="1890" spans="2:36" ht="13">
      <c r="B1890" s="79"/>
      <c r="C1890" s="79"/>
      <c r="D1890" s="136"/>
      <c r="E1890" s="80"/>
      <c r="F1890" s="81"/>
      <c r="G1890" s="81"/>
      <c r="H1890" s="81"/>
      <c r="I1890" s="81"/>
      <c r="J1890" s="81"/>
      <c r="K1890" s="81"/>
      <c r="L1890" s="81"/>
      <c r="M1890" s="81"/>
      <c r="N1890" s="81"/>
      <c r="O1890" s="137"/>
      <c r="P1890" s="138"/>
      <c r="Q1890" s="138"/>
      <c r="R1890" s="138"/>
      <c r="S1890" s="138"/>
      <c r="T1890" s="141"/>
      <c r="U1890" s="141"/>
      <c r="V1890" s="139"/>
      <c r="W1890" s="139"/>
      <c r="X1890" s="139"/>
      <c r="Y1890" s="139"/>
      <c r="Z1890" s="139"/>
      <c r="AA1890" s="139"/>
      <c r="AB1890" s="139"/>
      <c r="AC1890" s="139"/>
      <c r="AD1890" s="139"/>
      <c r="AE1890" s="139"/>
      <c r="AF1890" s="139"/>
      <c r="AG1890" s="139"/>
      <c r="AH1890" s="139"/>
      <c r="AI1890" s="77"/>
      <c r="AJ1890" s="78"/>
    </row>
    <row r="1891" spans="2:36" ht="13">
      <c r="B1891" s="79"/>
      <c r="C1891" s="79"/>
      <c r="D1891" s="136"/>
      <c r="E1891" s="80"/>
      <c r="F1891" s="81"/>
      <c r="G1891" s="81"/>
      <c r="H1891" s="81"/>
      <c r="I1891" s="81"/>
      <c r="J1891" s="81"/>
      <c r="K1891" s="81"/>
      <c r="L1891" s="81"/>
      <c r="M1891" s="81"/>
      <c r="N1891" s="81"/>
      <c r="O1891" s="137"/>
      <c r="P1891" s="138"/>
      <c r="Q1891" s="138"/>
      <c r="R1891" s="138"/>
      <c r="S1891" s="138"/>
      <c r="T1891" s="141"/>
      <c r="U1891" s="141"/>
      <c r="V1891" s="139"/>
      <c r="W1891" s="139"/>
      <c r="X1891" s="139"/>
      <c r="Y1891" s="139"/>
      <c r="Z1891" s="139"/>
      <c r="AA1891" s="139"/>
      <c r="AB1891" s="139"/>
      <c r="AC1891" s="139"/>
      <c r="AD1891" s="139"/>
      <c r="AE1891" s="139"/>
      <c r="AF1891" s="139"/>
      <c r="AG1891" s="139"/>
      <c r="AH1891" s="139"/>
      <c r="AI1891" s="77"/>
      <c r="AJ1891" s="78"/>
    </row>
    <row r="1892" spans="2:36" ht="13">
      <c r="B1892" s="79"/>
      <c r="C1892" s="79"/>
      <c r="D1892" s="136"/>
      <c r="E1892" s="80"/>
      <c r="F1892" s="81"/>
      <c r="G1892" s="81"/>
      <c r="H1892" s="81"/>
      <c r="I1892" s="81"/>
      <c r="J1892" s="81"/>
      <c r="K1892" s="81"/>
      <c r="L1892" s="81"/>
      <c r="M1892" s="81"/>
      <c r="N1892" s="81"/>
      <c r="O1892" s="137"/>
      <c r="P1892" s="138"/>
      <c r="Q1892" s="138"/>
      <c r="R1892" s="138"/>
      <c r="S1892" s="138"/>
      <c r="T1892" s="141"/>
      <c r="U1892" s="141"/>
      <c r="V1892" s="139"/>
      <c r="W1892" s="139"/>
      <c r="X1892" s="139"/>
      <c r="Y1892" s="139"/>
      <c r="Z1892" s="139"/>
      <c r="AA1892" s="139"/>
      <c r="AB1892" s="139"/>
      <c r="AC1892" s="139"/>
      <c r="AD1892" s="139"/>
      <c r="AE1892" s="139"/>
      <c r="AF1892" s="139"/>
      <c r="AG1892" s="139"/>
      <c r="AH1892" s="139"/>
      <c r="AI1892" s="77"/>
      <c r="AJ1892" s="78"/>
    </row>
    <row r="1893" spans="2:36" ht="13">
      <c r="B1893" s="79"/>
      <c r="C1893" s="79"/>
      <c r="D1893" s="136"/>
      <c r="E1893" s="80"/>
      <c r="F1893" s="81"/>
      <c r="G1893" s="81"/>
      <c r="H1893" s="81"/>
      <c r="I1893" s="81"/>
      <c r="J1893" s="81"/>
      <c r="K1893" s="81"/>
      <c r="L1893" s="81"/>
      <c r="M1893" s="81"/>
      <c r="N1893" s="81"/>
      <c r="O1893" s="137"/>
      <c r="P1893" s="138"/>
      <c r="Q1893" s="138"/>
      <c r="R1893" s="138"/>
      <c r="S1893" s="138"/>
      <c r="T1893" s="141"/>
      <c r="U1893" s="141"/>
      <c r="V1893" s="139"/>
      <c r="W1893" s="139"/>
      <c r="X1893" s="139"/>
      <c r="Y1893" s="139"/>
      <c r="Z1893" s="139"/>
      <c r="AA1893" s="139"/>
      <c r="AB1893" s="139"/>
      <c r="AC1893" s="139"/>
      <c r="AD1893" s="139"/>
      <c r="AE1893" s="139"/>
      <c r="AF1893" s="139"/>
      <c r="AG1893" s="139"/>
      <c r="AH1893" s="139"/>
      <c r="AI1893" s="77"/>
      <c r="AJ1893" s="78"/>
    </row>
    <row r="1894" spans="2:36" ht="13">
      <c r="B1894" s="79"/>
      <c r="C1894" s="79"/>
      <c r="D1894" s="136"/>
      <c r="E1894" s="80"/>
      <c r="F1894" s="81"/>
      <c r="G1894" s="81"/>
      <c r="H1894" s="81"/>
      <c r="I1894" s="81"/>
      <c r="J1894" s="81"/>
      <c r="K1894" s="81"/>
      <c r="L1894" s="81"/>
      <c r="M1894" s="81"/>
      <c r="N1894" s="81"/>
      <c r="O1894" s="137"/>
      <c r="P1894" s="138"/>
      <c r="Q1894" s="138"/>
      <c r="R1894" s="138"/>
      <c r="S1894" s="138"/>
      <c r="T1894" s="141"/>
      <c r="U1894" s="141"/>
      <c r="V1894" s="139"/>
      <c r="W1894" s="139"/>
      <c r="X1894" s="139"/>
      <c r="Y1894" s="139"/>
      <c r="Z1894" s="139"/>
      <c r="AA1894" s="139"/>
      <c r="AB1894" s="139"/>
      <c r="AC1894" s="139"/>
      <c r="AD1894" s="139"/>
      <c r="AE1894" s="139"/>
      <c r="AF1894" s="139"/>
      <c r="AG1894" s="139"/>
      <c r="AH1894" s="139"/>
      <c r="AI1894" s="77"/>
      <c r="AJ1894" s="78"/>
    </row>
    <row r="1895" spans="2:36" ht="13">
      <c r="B1895" s="79"/>
      <c r="C1895" s="79"/>
      <c r="D1895" s="136"/>
      <c r="E1895" s="80"/>
      <c r="F1895" s="81"/>
      <c r="G1895" s="81"/>
      <c r="H1895" s="81"/>
      <c r="I1895" s="81"/>
      <c r="J1895" s="81"/>
      <c r="K1895" s="81"/>
      <c r="L1895" s="81"/>
      <c r="M1895" s="81"/>
      <c r="N1895" s="81"/>
      <c r="O1895" s="137"/>
      <c r="P1895" s="138"/>
      <c r="Q1895" s="138"/>
      <c r="R1895" s="138"/>
      <c r="S1895" s="138"/>
      <c r="T1895" s="141"/>
      <c r="U1895" s="141"/>
      <c r="V1895" s="139"/>
      <c r="W1895" s="139"/>
      <c r="X1895" s="139"/>
      <c r="Y1895" s="139"/>
      <c r="Z1895" s="139"/>
      <c r="AA1895" s="139"/>
      <c r="AB1895" s="139"/>
      <c r="AC1895" s="139"/>
      <c r="AD1895" s="139"/>
      <c r="AE1895" s="139"/>
      <c r="AF1895" s="139"/>
      <c r="AG1895" s="139"/>
      <c r="AH1895" s="139"/>
      <c r="AI1895" s="77"/>
      <c r="AJ1895" s="78"/>
    </row>
    <row r="1896" spans="2:36" ht="13">
      <c r="B1896" s="79"/>
      <c r="C1896" s="79"/>
      <c r="D1896" s="136"/>
      <c r="E1896" s="80"/>
      <c r="F1896" s="81"/>
      <c r="G1896" s="81"/>
      <c r="H1896" s="81"/>
      <c r="I1896" s="81"/>
      <c r="J1896" s="81"/>
      <c r="K1896" s="81"/>
      <c r="L1896" s="81"/>
      <c r="M1896" s="81"/>
      <c r="N1896" s="81"/>
      <c r="O1896" s="137"/>
      <c r="P1896" s="138"/>
      <c r="Q1896" s="138"/>
      <c r="R1896" s="138"/>
      <c r="S1896" s="138"/>
      <c r="T1896" s="141"/>
      <c r="U1896" s="141"/>
      <c r="V1896" s="139"/>
      <c r="W1896" s="139"/>
      <c r="X1896" s="139"/>
      <c r="Y1896" s="139"/>
      <c r="Z1896" s="139"/>
      <c r="AA1896" s="139"/>
      <c r="AB1896" s="139"/>
      <c r="AC1896" s="139"/>
      <c r="AD1896" s="139"/>
      <c r="AE1896" s="139"/>
      <c r="AF1896" s="139"/>
      <c r="AG1896" s="139"/>
      <c r="AH1896" s="139"/>
      <c r="AI1896" s="77"/>
      <c r="AJ1896" s="78"/>
    </row>
    <row r="1897" spans="2:36" ht="13">
      <c r="B1897" s="79"/>
      <c r="C1897" s="79"/>
      <c r="D1897" s="136"/>
      <c r="E1897" s="80"/>
      <c r="F1897" s="81"/>
      <c r="G1897" s="81"/>
      <c r="H1897" s="81"/>
      <c r="I1897" s="81"/>
      <c r="J1897" s="81"/>
      <c r="K1897" s="81"/>
      <c r="L1897" s="81"/>
      <c r="M1897" s="81"/>
      <c r="N1897" s="81"/>
      <c r="O1897" s="137"/>
      <c r="P1897" s="138"/>
      <c r="Q1897" s="138"/>
      <c r="R1897" s="138"/>
      <c r="S1897" s="138"/>
      <c r="T1897" s="141"/>
      <c r="U1897" s="141"/>
      <c r="V1897" s="139"/>
      <c r="W1897" s="139"/>
      <c r="X1897" s="139"/>
      <c r="Y1897" s="139"/>
      <c r="Z1897" s="139"/>
      <c r="AA1897" s="139"/>
      <c r="AB1897" s="139"/>
      <c r="AC1897" s="139"/>
      <c r="AD1897" s="139"/>
      <c r="AE1897" s="139"/>
      <c r="AF1897" s="139"/>
      <c r="AG1897" s="139"/>
      <c r="AH1897" s="139"/>
      <c r="AI1897" s="77"/>
      <c r="AJ1897" s="78"/>
    </row>
    <row r="1898" spans="2:36" ht="13">
      <c r="B1898" s="79"/>
      <c r="C1898" s="79"/>
      <c r="D1898" s="136"/>
      <c r="E1898" s="80"/>
      <c r="F1898" s="81"/>
      <c r="G1898" s="81"/>
      <c r="H1898" s="81"/>
      <c r="I1898" s="81"/>
      <c r="J1898" s="81"/>
      <c r="K1898" s="81"/>
      <c r="L1898" s="81"/>
      <c r="M1898" s="81"/>
      <c r="N1898" s="81"/>
      <c r="O1898" s="137"/>
      <c r="P1898" s="138"/>
      <c r="Q1898" s="138"/>
      <c r="R1898" s="138"/>
      <c r="S1898" s="138"/>
      <c r="T1898" s="141"/>
      <c r="U1898" s="141"/>
      <c r="V1898" s="139"/>
      <c r="W1898" s="139"/>
      <c r="X1898" s="139"/>
      <c r="Y1898" s="139"/>
      <c r="Z1898" s="139"/>
      <c r="AA1898" s="139"/>
      <c r="AB1898" s="139"/>
      <c r="AC1898" s="139"/>
      <c r="AD1898" s="139"/>
      <c r="AE1898" s="139"/>
      <c r="AF1898" s="139"/>
      <c r="AG1898" s="139"/>
      <c r="AH1898" s="139"/>
      <c r="AI1898" s="77"/>
      <c r="AJ1898" s="78"/>
    </row>
    <row r="1899" spans="2:36" ht="13">
      <c r="B1899" s="79"/>
      <c r="C1899" s="79"/>
      <c r="D1899" s="136"/>
      <c r="E1899" s="80"/>
      <c r="F1899" s="81"/>
      <c r="G1899" s="81"/>
      <c r="H1899" s="81"/>
      <c r="I1899" s="81"/>
      <c r="J1899" s="81"/>
      <c r="K1899" s="81"/>
      <c r="L1899" s="81"/>
      <c r="M1899" s="81"/>
      <c r="N1899" s="81"/>
      <c r="O1899" s="137"/>
      <c r="P1899" s="138"/>
      <c r="Q1899" s="138"/>
      <c r="R1899" s="138"/>
      <c r="S1899" s="138"/>
      <c r="T1899" s="141"/>
      <c r="U1899" s="141"/>
      <c r="V1899" s="139"/>
      <c r="W1899" s="139"/>
      <c r="X1899" s="139"/>
      <c r="Y1899" s="139"/>
      <c r="Z1899" s="139"/>
      <c r="AA1899" s="139"/>
      <c r="AB1899" s="139"/>
      <c r="AC1899" s="139"/>
      <c r="AD1899" s="139"/>
      <c r="AE1899" s="139"/>
      <c r="AF1899" s="139"/>
      <c r="AG1899" s="139"/>
      <c r="AH1899" s="139"/>
      <c r="AI1899" s="77"/>
      <c r="AJ1899" s="78"/>
    </row>
    <row r="1900" spans="2:36" ht="13">
      <c r="B1900" s="79"/>
      <c r="C1900" s="79"/>
      <c r="D1900" s="136"/>
      <c r="E1900" s="80"/>
      <c r="F1900" s="81"/>
      <c r="G1900" s="81"/>
      <c r="H1900" s="81"/>
      <c r="I1900" s="81"/>
      <c r="J1900" s="81"/>
      <c r="K1900" s="81"/>
      <c r="L1900" s="81"/>
      <c r="M1900" s="81"/>
      <c r="N1900" s="81"/>
      <c r="O1900" s="137"/>
      <c r="P1900" s="138"/>
      <c r="Q1900" s="138"/>
      <c r="R1900" s="138"/>
      <c r="S1900" s="138"/>
      <c r="T1900" s="141"/>
      <c r="U1900" s="141"/>
      <c r="V1900" s="139"/>
      <c r="W1900" s="139"/>
      <c r="X1900" s="139"/>
      <c r="Y1900" s="139"/>
      <c r="Z1900" s="139"/>
      <c r="AA1900" s="139"/>
      <c r="AB1900" s="139"/>
      <c r="AC1900" s="139"/>
      <c r="AD1900" s="139"/>
      <c r="AE1900" s="139"/>
      <c r="AF1900" s="139"/>
      <c r="AG1900" s="139"/>
      <c r="AH1900" s="139"/>
      <c r="AI1900" s="77"/>
      <c r="AJ1900" s="78"/>
    </row>
    <row r="1901" spans="2:36" ht="13">
      <c r="B1901" s="79"/>
      <c r="C1901" s="79"/>
      <c r="D1901" s="136"/>
      <c r="E1901" s="80"/>
      <c r="F1901" s="81"/>
      <c r="G1901" s="81"/>
      <c r="H1901" s="81"/>
      <c r="I1901" s="81"/>
      <c r="J1901" s="81"/>
      <c r="K1901" s="81"/>
      <c r="L1901" s="81"/>
      <c r="M1901" s="81"/>
      <c r="N1901" s="81"/>
      <c r="O1901" s="137"/>
      <c r="P1901" s="138"/>
      <c r="Q1901" s="138"/>
      <c r="R1901" s="138"/>
      <c r="S1901" s="138"/>
      <c r="T1901" s="141"/>
      <c r="U1901" s="141"/>
      <c r="V1901" s="139"/>
      <c r="W1901" s="139"/>
      <c r="X1901" s="139"/>
      <c r="Y1901" s="139"/>
      <c r="Z1901" s="139"/>
      <c r="AA1901" s="139"/>
      <c r="AB1901" s="139"/>
      <c r="AC1901" s="139"/>
      <c r="AD1901" s="139"/>
      <c r="AE1901" s="139"/>
      <c r="AF1901" s="139"/>
      <c r="AG1901" s="139"/>
      <c r="AH1901" s="139"/>
      <c r="AI1901" s="77"/>
      <c r="AJ1901" s="78"/>
    </row>
    <row r="1902" spans="2:36" ht="13">
      <c r="B1902" s="79"/>
      <c r="C1902" s="79"/>
      <c r="D1902" s="136"/>
      <c r="E1902" s="80"/>
      <c r="F1902" s="81"/>
      <c r="G1902" s="81"/>
      <c r="H1902" s="81"/>
      <c r="I1902" s="81"/>
      <c r="J1902" s="81"/>
      <c r="K1902" s="81"/>
      <c r="L1902" s="81"/>
      <c r="M1902" s="81"/>
      <c r="N1902" s="81"/>
      <c r="O1902" s="137"/>
      <c r="P1902" s="138"/>
      <c r="Q1902" s="138"/>
      <c r="R1902" s="138"/>
      <c r="S1902" s="138"/>
      <c r="T1902" s="141"/>
      <c r="U1902" s="141"/>
      <c r="V1902" s="139"/>
      <c r="W1902" s="139"/>
      <c r="X1902" s="139"/>
      <c r="Y1902" s="139"/>
      <c r="Z1902" s="139"/>
      <c r="AA1902" s="139"/>
      <c r="AB1902" s="139"/>
      <c r="AC1902" s="139"/>
      <c r="AD1902" s="139"/>
      <c r="AE1902" s="139"/>
      <c r="AF1902" s="139"/>
      <c r="AG1902" s="139"/>
      <c r="AH1902" s="139"/>
      <c r="AI1902" s="77"/>
      <c r="AJ1902" s="78"/>
    </row>
    <row r="1903" spans="2:36" ht="13">
      <c r="B1903" s="79"/>
      <c r="C1903" s="79"/>
      <c r="D1903" s="136"/>
      <c r="E1903" s="80"/>
      <c r="F1903" s="81"/>
      <c r="G1903" s="81"/>
      <c r="H1903" s="81"/>
      <c r="I1903" s="81"/>
      <c r="J1903" s="81"/>
      <c r="K1903" s="81"/>
      <c r="L1903" s="81"/>
      <c r="M1903" s="81"/>
      <c r="N1903" s="81"/>
      <c r="O1903" s="137"/>
      <c r="P1903" s="138"/>
      <c r="Q1903" s="138"/>
      <c r="R1903" s="138"/>
      <c r="S1903" s="138"/>
      <c r="T1903" s="141"/>
      <c r="U1903" s="141"/>
      <c r="V1903" s="139"/>
      <c r="W1903" s="139"/>
      <c r="X1903" s="139"/>
      <c r="Y1903" s="139"/>
      <c r="Z1903" s="139"/>
      <c r="AA1903" s="139"/>
      <c r="AB1903" s="139"/>
      <c r="AC1903" s="139"/>
      <c r="AD1903" s="139"/>
      <c r="AE1903" s="139"/>
      <c r="AF1903" s="139"/>
      <c r="AG1903" s="139"/>
      <c r="AH1903" s="139"/>
      <c r="AI1903" s="77"/>
      <c r="AJ1903" s="78"/>
    </row>
    <row r="1904" spans="2:36" ht="13">
      <c r="B1904" s="79"/>
      <c r="C1904" s="79"/>
      <c r="D1904" s="136"/>
      <c r="E1904" s="80"/>
      <c r="F1904" s="81"/>
      <c r="G1904" s="81"/>
      <c r="H1904" s="81"/>
      <c r="I1904" s="81"/>
      <c r="J1904" s="81"/>
      <c r="K1904" s="81"/>
      <c r="L1904" s="81"/>
      <c r="M1904" s="81"/>
      <c r="N1904" s="81"/>
      <c r="O1904" s="137"/>
      <c r="P1904" s="138"/>
      <c r="Q1904" s="138"/>
      <c r="R1904" s="138"/>
      <c r="S1904" s="138"/>
      <c r="T1904" s="141"/>
      <c r="U1904" s="141"/>
      <c r="V1904" s="139"/>
      <c r="W1904" s="139"/>
      <c r="X1904" s="139"/>
      <c r="Y1904" s="139"/>
      <c r="Z1904" s="139"/>
      <c r="AA1904" s="139"/>
      <c r="AB1904" s="139"/>
      <c r="AC1904" s="139"/>
      <c r="AD1904" s="139"/>
      <c r="AE1904" s="139"/>
      <c r="AF1904" s="139"/>
      <c r="AG1904" s="139"/>
      <c r="AH1904" s="139"/>
      <c r="AI1904" s="77"/>
      <c r="AJ1904" s="78"/>
    </row>
    <row r="1905" spans="2:36" ht="13">
      <c r="B1905" s="79"/>
      <c r="C1905" s="79"/>
      <c r="D1905" s="136"/>
      <c r="E1905" s="80"/>
      <c r="F1905" s="81"/>
      <c r="G1905" s="81"/>
      <c r="H1905" s="81"/>
      <c r="I1905" s="81"/>
      <c r="J1905" s="81"/>
      <c r="K1905" s="81"/>
      <c r="L1905" s="81"/>
      <c r="M1905" s="81"/>
      <c r="N1905" s="81"/>
      <c r="O1905" s="137"/>
      <c r="P1905" s="138"/>
      <c r="Q1905" s="138"/>
      <c r="R1905" s="138"/>
      <c r="S1905" s="138"/>
      <c r="T1905" s="141"/>
      <c r="U1905" s="141"/>
      <c r="V1905" s="139"/>
      <c r="W1905" s="139"/>
      <c r="X1905" s="139"/>
      <c r="Y1905" s="139"/>
      <c r="Z1905" s="139"/>
      <c r="AA1905" s="139"/>
      <c r="AB1905" s="139"/>
      <c r="AC1905" s="139"/>
      <c r="AD1905" s="139"/>
      <c r="AE1905" s="139"/>
      <c r="AF1905" s="139"/>
      <c r="AG1905" s="139"/>
      <c r="AH1905" s="139"/>
      <c r="AI1905" s="77"/>
      <c r="AJ1905" s="78"/>
    </row>
    <row r="1906" spans="2:36" ht="13">
      <c r="B1906" s="79"/>
      <c r="C1906" s="79"/>
      <c r="D1906" s="136"/>
      <c r="E1906" s="80"/>
      <c r="F1906" s="81"/>
      <c r="G1906" s="81"/>
      <c r="H1906" s="81"/>
      <c r="I1906" s="81"/>
      <c r="J1906" s="81"/>
      <c r="K1906" s="81"/>
      <c r="L1906" s="81"/>
      <c r="M1906" s="81"/>
      <c r="N1906" s="81"/>
      <c r="O1906" s="137"/>
      <c r="P1906" s="138"/>
      <c r="Q1906" s="138"/>
      <c r="R1906" s="138"/>
      <c r="S1906" s="138"/>
      <c r="T1906" s="141"/>
      <c r="U1906" s="141"/>
      <c r="V1906" s="139"/>
      <c r="W1906" s="139"/>
      <c r="X1906" s="139"/>
      <c r="Y1906" s="139"/>
      <c r="Z1906" s="139"/>
      <c r="AA1906" s="139"/>
      <c r="AB1906" s="139"/>
      <c r="AC1906" s="139"/>
      <c r="AD1906" s="139"/>
      <c r="AE1906" s="139"/>
      <c r="AF1906" s="139"/>
      <c r="AG1906" s="139"/>
      <c r="AH1906" s="139"/>
      <c r="AI1906" s="77"/>
      <c r="AJ1906" s="78"/>
    </row>
    <row r="1907" spans="2:36" ht="13">
      <c r="B1907" s="79"/>
      <c r="C1907" s="79"/>
      <c r="D1907" s="136"/>
      <c r="E1907" s="80"/>
      <c r="F1907" s="81"/>
      <c r="G1907" s="81"/>
      <c r="H1907" s="81"/>
      <c r="I1907" s="81"/>
      <c r="J1907" s="81"/>
      <c r="K1907" s="81"/>
      <c r="L1907" s="81"/>
      <c r="M1907" s="81"/>
      <c r="N1907" s="81"/>
      <c r="O1907" s="137"/>
      <c r="P1907" s="138"/>
      <c r="Q1907" s="138"/>
      <c r="R1907" s="138"/>
      <c r="S1907" s="138"/>
      <c r="T1907" s="141"/>
      <c r="U1907" s="141"/>
      <c r="V1907" s="139"/>
      <c r="W1907" s="139"/>
      <c r="X1907" s="139"/>
      <c r="Y1907" s="139"/>
      <c r="Z1907" s="139"/>
      <c r="AA1907" s="139"/>
      <c r="AB1907" s="139"/>
      <c r="AC1907" s="139"/>
      <c r="AD1907" s="139"/>
      <c r="AE1907" s="139"/>
      <c r="AF1907" s="139"/>
      <c r="AG1907" s="139"/>
      <c r="AH1907" s="139"/>
      <c r="AI1907" s="77"/>
      <c r="AJ1907" s="78"/>
    </row>
    <row r="1908" spans="2:36" ht="13">
      <c r="B1908" s="79"/>
      <c r="C1908" s="79"/>
      <c r="D1908" s="136"/>
      <c r="E1908" s="80"/>
      <c r="F1908" s="81"/>
      <c r="G1908" s="81"/>
      <c r="H1908" s="81"/>
      <c r="I1908" s="81"/>
      <c r="J1908" s="81"/>
      <c r="K1908" s="81"/>
      <c r="L1908" s="81"/>
      <c r="M1908" s="81"/>
      <c r="N1908" s="81"/>
      <c r="O1908" s="137"/>
      <c r="P1908" s="138"/>
      <c r="Q1908" s="138"/>
      <c r="R1908" s="138"/>
      <c r="S1908" s="138"/>
      <c r="T1908" s="141"/>
      <c r="U1908" s="141"/>
      <c r="V1908" s="139"/>
      <c r="W1908" s="139"/>
      <c r="X1908" s="139"/>
      <c r="Y1908" s="139"/>
      <c r="Z1908" s="139"/>
      <c r="AA1908" s="139"/>
      <c r="AB1908" s="139"/>
      <c r="AC1908" s="139"/>
      <c r="AD1908" s="139"/>
      <c r="AE1908" s="139"/>
      <c r="AF1908" s="139"/>
      <c r="AG1908" s="139"/>
      <c r="AH1908" s="139"/>
      <c r="AI1908" s="77"/>
      <c r="AJ1908" s="78"/>
    </row>
    <row r="1909" spans="2:36" ht="13">
      <c r="B1909" s="79"/>
      <c r="C1909" s="79"/>
      <c r="D1909" s="136"/>
      <c r="E1909" s="80"/>
      <c r="F1909" s="81"/>
      <c r="G1909" s="81"/>
      <c r="H1909" s="81"/>
      <c r="I1909" s="81"/>
      <c r="J1909" s="81"/>
      <c r="K1909" s="81"/>
      <c r="L1909" s="81"/>
      <c r="M1909" s="81"/>
      <c r="N1909" s="81"/>
      <c r="O1909" s="137"/>
      <c r="P1909" s="138"/>
      <c r="Q1909" s="138"/>
      <c r="R1909" s="138"/>
      <c r="S1909" s="138"/>
      <c r="T1909" s="141"/>
      <c r="U1909" s="141"/>
      <c r="V1909" s="139"/>
      <c r="W1909" s="139"/>
      <c r="X1909" s="139"/>
      <c r="Y1909" s="139"/>
      <c r="Z1909" s="139"/>
      <c r="AA1909" s="139"/>
      <c r="AB1909" s="139"/>
      <c r="AC1909" s="139"/>
      <c r="AD1909" s="139"/>
      <c r="AE1909" s="139"/>
      <c r="AF1909" s="139"/>
      <c r="AG1909" s="139"/>
      <c r="AH1909" s="139"/>
      <c r="AI1909" s="77"/>
      <c r="AJ1909" s="78"/>
    </row>
    <row r="1910" spans="2:36" ht="13">
      <c r="B1910" s="79"/>
      <c r="C1910" s="79"/>
      <c r="D1910" s="136"/>
      <c r="E1910" s="80"/>
      <c r="F1910" s="81"/>
      <c r="G1910" s="81"/>
      <c r="H1910" s="81"/>
      <c r="I1910" s="81"/>
      <c r="J1910" s="81"/>
      <c r="K1910" s="81"/>
      <c r="L1910" s="81"/>
      <c r="M1910" s="81"/>
      <c r="N1910" s="81"/>
      <c r="O1910" s="137"/>
      <c r="P1910" s="138"/>
      <c r="Q1910" s="138"/>
      <c r="R1910" s="138"/>
      <c r="S1910" s="138"/>
      <c r="T1910" s="141"/>
      <c r="U1910" s="141"/>
      <c r="V1910" s="139"/>
      <c r="W1910" s="139"/>
      <c r="X1910" s="139"/>
      <c r="Y1910" s="139"/>
      <c r="Z1910" s="139"/>
      <c r="AA1910" s="139"/>
      <c r="AB1910" s="139"/>
      <c r="AC1910" s="139"/>
      <c r="AD1910" s="139"/>
      <c r="AE1910" s="139"/>
      <c r="AF1910" s="139"/>
      <c r="AG1910" s="139"/>
      <c r="AH1910" s="139"/>
      <c r="AI1910" s="77"/>
      <c r="AJ1910" s="78"/>
    </row>
    <row r="1911" spans="2:36" ht="13">
      <c r="B1911" s="79"/>
      <c r="C1911" s="79"/>
      <c r="D1911" s="136"/>
      <c r="E1911" s="80"/>
      <c r="F1911" s="81"/>
      <c r="G1911" s="81"/>
      <c r="H1911" s="81"/>
      <c r="I1911" s="81"/>
      <c r="J1911" s="81"/>
      <c r="K1911" s="81"/>
      <c r="L1911" s="81"/>
      <c r="M1911" s="81"/>
      <c r="N1911" s="81"/>
      <c r="O1911" s="137"/>
      <c r="P1911" s="138"/>
      <c r="Q1911" s="138"/>
      <c r="R1911" s="138"/>
      <c r="S1911" s="138"/>
      <c r="T1911" s="141"/>
      <c r="U1911" s="141"/>
      <c r="V1911" s="139"/>
      <c r="W1911" s="139"/>
      <c r="X1911" s="139"/>
      <c r="Y1911" s="139"/>
      <c r="Z1911" s="139"/>
      <c r="AA1911" s="139"/>
      <c r="AB1911" s="139"/>
      <c r="AC1911" s="139"/>
      <c r="AD1911" s="139"/>
      <c r="AE1911" s="139"/>
      <c r="AF1911" s="139"/>
      <c r="AG1911" s="139"/>
      <c r="AH1911" s="139"/>
      <c r="AI1911" s="77"/>
      <c r="AJ1911" s="78"/>
    </row>
    <row r="1912" spans="2:36" ht="13">
      <c r="B1912" s="79"/>
      <c r="C1912" s="79"/>
      <c r="D1912" s="136"/>
      <c r="E1912" s="80"/>
      <c r="F1912" s="81"/>
      <c r="G1912" s="81"/>
      <c r="H1912" s="81"/>
      <c r="I1912" s="81"/>
      <c r="J1912" s="81"/>
      <c r="K1912" s="81"/>
      <c r="L1912" s="81"/>
      <c r="M1912" s="81"/>
      <c r="N1912" s="81"/>
      <c r="O1912" s="137"/>
      <c r="P1912" s="138"/>
      <c r="Q1912" s="138"/>
      <c r="R1912" s="138"/>
      <c r="S1912" s="138"/>
      <c r="T1912" s="141"/>
      <c r="U1912" s="141"/>
      <c r="V1912" s="139"/>
      <c r="W1912" s="139"/>
      <c r="X1912" s="139"/>
      <c r="Y1912" s="139"/>
      <c r="Z1912" s="139"/>
      <c r="AA1912" s="139"/>
      <c r="AB1912" s="139"/>
      <c r="AC1912" s="139"/>
      <c r="AD1912" s="139"/>
      <c r="AE1912" s="139"/>
      <c r="AF1912" s="139"/>
      <c r="AG1912" s="139"/>
      <c r="AH1912" s="139"/>
      <c r="AI1912" s="77"/>
      <c r="AJ1912" s="78"/>
    </row>
    <row r="1913" spans="2:36" ht="13">
      <c r="B1913" s="79"/>
      <c r="C1913" s="79"/>
      <c r="D1913" s="136"/>
      <c r="E1913" s="80"/>
      <c r="F1913" s="81"/>
      <c r="G1913" s="81"/>
      <c r="H1913" s="81"/>
      <c r="I1913" s="81"/>
      <c r="J1913" s="81"/>
      <c r="K1913" s="81"/>
      <c r="L1913" s="81"/>
      <c r="M1913" s="81"/>
      <c r="N1913" s="81"/>
      <c r="O1913" s="137"/>
      <c r="P1913" s="138"/>
      <c r="Q1913" s="138"/>
      <c r="R1913" s="138"/>
      <c r="S1913" s="138"/>
      <c r="T1913" s="141"/>
      <c r="U1913" s="141"/>
      <c r="V1913" s="139"/>
      <c r="W1913" s="139"/>
      <c r="X1913" s="139"/>
      <c r="Y1913" s="139"/>
      <c r="Z1913" s="139"/>
      <c r="AA1913" s="139"/>
      <c r="AB1913" s="139"/>
      <c r="AC1913" s="139"/>
      <c r="AD1913" s="139"/>
      <c r="AE1913" s="139"/>
      <c r="AF1913" s="139"/>
      <c r="AG1913" s="139"/>
      <c r="AH1913" s="139"/>
      <c r="AI1913" s="77"/>
      <c r="AJ1913" s="78"/>
    </row>
    <row r="1914" spans="2:36" ht="13">
      <c r="B1914" s="79"/>
      <c r="C1914" s="79"/>
      <c r="D1914" s="136"/>
      <c r="E1914" s="80"/>
      <c r="F1914" s="81"/>
      <c r="G1914" s="81"/>
      <c r="H1914" s="81"/>
      <c r="I1914" s="81"/>
      <c r="J1914" s="81"/>
      <c r="K1914" s="81"/>
      <c r="L1914" s="81"/>
      <c r="M1914" s="81"/>
      <c r="N1914" s="81"/>
      <c r="O1914" s="137"/>
      <c r="P1914" s="138"/>
      <c r="Q1914" s="138"/>
      <c r="R1914" s="138"/>
      <c r="S1914" s="138"/>
      <c r="T1914" s="141"/>
      <c r="U1914" s="141"/>
      <c r="V1914" s="139"/>
      <c r="W1914" s="139"/>
      <c r="X1914" s="139"/>
      <c r="Y1914" s="139"/>
      <c r="Z1914" s="139"/>
      <c r="AA1914" s="139"/>
      <c r="AB1914" s="139"/>
      <c r="AC1914" s="139"/>
      <c r="AD1914" s="139"/>
      <c r="AE1914" s="139"/>
      <c r="AF1914" s="139"/>
      <c r="AG1914" s="139"/>
      <c r="AH1914" s="139"/>
      <c r="AI1914" s="77"/>
      <c r="AJ1914" s="78"/>
    </row>
    <row r="1915" spans="2:36" ht="13">
      <c r="B1915" s="79"/>
      <c r="C1915" s="79"/>
      <c r="D1915" s="136"/>
      <c r="E1915" s="80"/>
      <c r="F1915" s="81"/>
      <c r="G1915" s="81"/>
      <c r="H1915" s="81"/>
      <c r="I1915" s="81"/>
      <c r="J1915" s="81"/>
      <c r="K1915" s="81"/>
      <c r="L1915" s="81"/>
      <c r="M1915" s="81"/>
      <c r="N1915" s="81"/>
      <c r="O1915" s="137"/>
      <c r="P1915" s="138"/>
      <c r="Q1915" s="138"/>
      <c r="R1915" s="138"/>
      <c r="S1915" s="138"/>
      <c r="T1915" s="141"/>
      <c r="U1915" s="141"/>
      <c r="V1915" s="139"/>
      <c r="W1915" s="139"/>
      <c r="X1915" s="139"/>
      <c r="Y1915" s="139"/>
      <c r="Z1915" s="139"/>
      <c r="AA1915" s="139"/>
      <c r="AB1915" s="139"/>
      <c r="AC1915" s="139"/>
      <c r="AD1915" s="139"/>
      <c r="AE1915" s="139"/>
      <c r="AF1915" s="139"/>
      <c r="AG1915" s="139"/>
      <c r="AH1915" s="139"/>
      <c r="AI1915" s="77"/>
      <c r="AJ1915" s="78"/>
    </row>
    <row r="1916" spans="2:36" ht="13">
      <c r="B1916" s="79"/>
      <c r="C1916" s="79"/>
      <c r="D1916" s="136"/>
      <c r="E1916" s="80"/>
      <c r="F1916" s="81"/>
      <c r="G1916" s="81"/>
      <c r="H1916" s="81"/>
      <c r="I1916" s="81"/>
      <c r="J1916" s="81"/>
      <c r="K1916" s="81"/>
      <c r="L1916" s="81"/>
      <c r="M1916" s="81"/>
      <c r="N1916" s="81"/>
      <c r="O1916" s="137"/>
      <c r="P1916" s="138"/>
      <c r="Q1916" s="138"/>
      <c r="R1916" s="138"/>
      <c r="S1916" s="138"/>
      <c r="T1916" s="141"/>
      <c r="U1916" s="141"/>
      <c r="V1916" s="139"/>
      <c r="W1916" s="139"/>
      <c r="X1916" s="139"/>
      <c r="Y1916" s="139"/>
      <c r="Z1916" s="139"/>
      <c r="AA1916" s="139"/>
      <c r="AB1916" s="139"/>
      <c r="AC1916" s="139"/>
      <c r="AD1916" s="139"/>
      <c r="AE1916" s="139"/>
      <c r="AF1916" s="139"/>
      <c r="AG1916" s="139"/>
      <c r="AH1916" s="139"/>
      <c r="AI1916" s="77"/>
      <c r="AJ1916" s="78"/>
    </row>
    <row r="1917" spans="2:36" ht="13">
      <c r="B1917" s="79"/>
      <c r="C1917" s="79"/>
      <c r="D1917" s="136"/>
      <c r="E1917" s="80"/>
      <c r="F1917" s="81"/>
      <c r="G1917" s="81"/>
      <c r="H1917" s="81"/>
      <c r="I1917" s="81"/>
      <c r="J1917" s="81"/>
      <c r="K1917" s="81"/>
      <c r="L1917" s="81"/>
      <c r="M1917" s="81"/>
      <c r="N1917" s="81"/>
      <c r="O1917" s="137"/>
      <c r="P1917" s="138"/>
      <c r="Q1917" s="138"/>
      <c r="R1917" s="138"/>
      <c r="S1917" s="138"/>
      <c r="T1917" s="141"/>
      <c r="U1917" s="141"/>
      <c r="V1917" s="139"/>
      <c r="W1917" s="139"/>
      <c r="X1917" s="139"/>
      <c r="Y1917" s="139"/>
      <c r="Z1917" s="139"/>
      <c r="AA1917" s="139"/>
      <c r="AB1917" s="139"/>
      <c r="AC1917" s="139"/>
      <c r="AD1917" s="139"/>
      <c r="AE1917" s="139"/>
      <c r="AF1917" s="139"/>
      <c r="AG1917" s="139"/>
      <c r="AH1917" s="139"/>
      <c r="AI1917" s="77"/>
      <c r="AJ1917" s="78"/>
    </row>
    <row r="1918" spans="2:36" ht="13">
      <c r="B1918" s="79"/>
      <c r="C1918" s="79"/>
      <c r="D1918" s="136"/>
      <c r="E1918" s="80"/>
      <c r="F1918" s="81"/>
      <c r="G1918" s="81"/>
      <c r="H1918" s="81"/>
      <c r="I1918" s="81"/>
      <c r="J1918" s="81"/>
      <c r="K1918" s="81"/>
      <c r="L1918" s="81"/>
      <c r="M1918" s="81"/>
      <c r="N1918" s="81"/>
      <c r="O1918" s="137"/>
      <c r="P1918" s="138"/>
      <c r="Q1918" s="138"/>
      <c r="R1918" s="138"/>
      <c r="S1918" s="138"/>
      <c r="T1918" s="141"/>
      <c r="U1918" s="141"/>
      <c r="V1918" s="139"/>
      <c r="W1918" s="139"/>
      <c r="X1918" s="139"/>
      <c r="Y1918" s="139"/>
      <c r="Z1918" s="139"/>
      <c r="AA1918" s="139"/>
      <c r="AB1918" s="139"/>
      <c r="AC1918" s="139"/>
      <c r="AD1918" s="139"/>
      <c r="AE1918" s="139"/>
      <c r="AF1918" s="139"/>
      <c r="AG1918" s="139"/>
      <c r="AH1918" s="139"/>
      <c r="AI1918" s="77"/>
      <c r="AJ1918" s="78"/>
    </row>
    <row r="1919" spans="2:36" ht="13">
      <c r="B1919" s="79"/>
      <c r="C1919" s="79"/>
      <c r="D1919" s="136"/>
      <c r="E1919" s="80"/>
      <c r="F1919" s="81"/>
      <c r="G1919" s="81"/>
      <c r="H1919" s="81"/>
      <c r="I1919" s="81"/>
      <c r="J1919" s="81"/>
      <c r="K1919" s="81"/>
      <c r="L1919" s="81"/>
      <c r="M1919" s="81"/>
      <c r="N1919" s="81"/>
      <c r="O1919" s="137"/>
      <c r="P1919" s="138"/>
      <c r="Q1919" s="138"/>
      <c r="R1919" s="138"/>
      <c r="S1919" s="138"/>
      <c r="T1919" s="141"/>
      <c r="U1919" s="141"/>
      <c r="V1919" s="139"/>
      <c r="W1919" s="139"/>
      <c r="X1919" s="139"/>
      <c r="Y1919" s="139"/>
      <c r="Z1919" s="139"/>
      <c r="AA1919" s="139"/>
      <c r="AB1919" s="139"/>
      <c r="AC1919" s="139"/>
      <c r="AD1919" s="139"/>
      <c r="AE1919" s="139"/>
      <c r="AF1919" s="139"/>
      <c r="AG1919" s="139"/>
      <c r="AH1919" s="139"/>
      <c r="AI1919" s="77"/>
      <c r="AJ1919" s="78"/>
    </row>
    <row r="1920" spans="2:36" ht="13">
      <c r="B1920" s="79"/>
      <c r="C1920" s="79"/>
      <c r="D1920" s="136"/>
      <c r="E1920" s="80"/>
      <c r="F1920" s="81"/>
      <c r="G1920" s="81"/>
      <c r="H1920" s="81"/>
      <c r="I1920" s="81"/>
      <c r="J1920" s="81"/>
      <c r="K1920" s="81"/>
      <c r="L1920" s="81"/>
      <c r="M1920" s="81"/>
      <c r="N1920" s="81"/>
      <c r="O1920" s="137"/>
      <c r="P1920" s="138"/>
      <c r="Q1920" s="138"/>
      <c r="R1920" s="138"/>
      <c r="S1920" s="138"/>
      <c r="T1920" s="141"/>
      <c r="U1920" s="141"/>
      <c r="V1920" s="139"/>
      <c r="W1920" s="139"/>
      <c r="X1920" s="139"/>
      <c r="Y1920" s="139"/>
      <c r="Z1920" s="139"/>
      <c r="AA1920" s="139"/>
      <c r="AB1920" s="139"/>
      <c r="AC1920" s="139"/>
      <c r="AD1920" s="139"/>
      <c r="AE1920" s="139"/>
      <c r="AF1920" s="139"/>
      <c r="AG1920" s="139"/>
      <c r="AH1920" s="139"/>
      <c r="AI1920" s="77"/>
      <c r="AJ1920" s="78"/>
    </row>
    <row r="1921" spans="2:36" ht="13">
      <c r="B1921" s="79"/>
      <c r="C1921" s="79"/>
      <c r="D1921" s="136"/>
      <c r="E1921" s="80"/>
      <c r="F1921" s="81"/>
      <c r="G1921" s="81"/>
      <c r="H1921" s="81"/>
      <c r="I1921" s="81"/>
      <c r="J1921" s="81"/>
      <c r="K1921" s="81"/>
      <c r="L1921" s="81"/>
      <c r="M1921" s="81"/>
      <c r="N1921" s="81"/>
      <c r="O1921" s="137"/>
      <c r="P1921" s="138"/>
      <c r="Q1921" s="138"/>
      <c r="R1921" s="138"/>
      <c r="S1921" s="138"/>
      <c r="T1921" s="141"/>
      <c r="U1921" s="141"/>
      <c r="V1921" s="139"/>
      <c r="W1921" s="139"/>
      <c r="X1921" s="139"/>
      <c r="Y1921" s="139"/>
      <c r="Z1921" s="139"/>
      <c r="AA1921" s="139"/>
      <c r="AB1921" s="139"/>
      <c r="AC1921" s="139"/>
      <c r="AD1921" s="139"/>
      <c r="AE1921" s="139"/>
      <c r="AF1921" s="139"/>
      <c r="AG1921" s="139"/>
      <c r="AH1921" s="139"/>
      <c r="AI1921" s="77"/>
      <c r="AJ1921" s="78"/>
    </row>
    <row r="1922" spans="2:36" ht="13">
      <c r="B1922" s="79"/>
      <c r="C1922" s="79"/>
      <c r="D1922" s="136"/>
      <c r="E1922" s="80"/>
      <c r="F1922" s="81"/>
      <c r="G1922" s="81"/>
      <c r="H1922" s="81"/>
      <c r="I1922" s="81"/>
      <c r="J1922" s="81"/>
      <c r="K1922" s="81"/>
      <c r="L1922" s="81"/>
      <c r="M1922" s="81"/>
      <c r="N1922" s="81"/>
      <c r="O1922" s="137"/>
      <c r="P1922" s="138"/>
      <c r="Q1922" s="138"/>
      <c r="R1922" s="138"/>
      <c r="S1922" s="138"/>
      <c r="T1922" s="141"/>
      <c r="U1922" s="141"/>
      <c r="V1922" s="139"/>
      <c r="W1922" s="139"/>
      <c r="X1922" s="139"/>
      <c r="Y1922" s="139"/>
      <c r="Z1922" s="139"/>
      <c r="AA1922" s="139"/>
      <c r="AB1922" s="139"/>
      <c r="AC1922" s="139"/>
      <c r="AD1922" s="139"/>
      <c r="AE1922" s="139"/>
      <c r="AF1922" s="139"/>
      <c r="AG1922" s="139"/>
      <c r="AH1922" s="139"/>
      <c r="AI1922" s="77"/>
      <c r="AJ1922" s="78"/>
    </row>
    <row r="1923" spans="2:36" ht="13">
      <c r="B1923" s="79"/>
      <c r="C1923" s="79"/>
      <c r="D1923" s="136"/>
      <c r="E1923" s="80"/>
      <c r="F1923" s="81"/>
      <c r="G1923" s="81"/>
      <c r="H1923" s="81"/>
      <c r="I1923" s="81"/>
      <c r="J1923" s="81"/>
      <c r="K1923" s="81"/>
      <c r="L1923" s="81"/>
      <c r="M1923" s="81"/>
      <c r="N1923" s="81"/>
      <c r="O1923" s="137"/>
      <c r="P1923" s="138"/>
      <c r="Q1923" s="138"/>
      <c r="R1923" s="138"/>
      <c r="S1923" s="138"/>
      <c r="T1923" s="141"/>
      <c r="U1923" s="141"/>
      <c r="V1923" s="139"/>
      <c r="W1923" s="139"/>
      <c r="X1923" s="139"/>
      <c r="Y1923" s="139"/>
      <c r="Z1923" s="139"/>
      <c r="AA1923" s="139"/>
      <c r="AB1923" s="139"/>
      <c r="AC1923" s="139"/>
      <c r="AD1923" s="139"/>
      <c r="AE1923" s="139"/>
      <c r="AF1923" s="139"/>
      <c r="AG1923" s="139"/>
      <c r="AH1923" s="139"/>
      <c r="AI1923" s="77"/>
      <c r="AJ1923" s="78"/>
    </row>
    <row r="1924" spans="2:36" ht="13">
      <c r="B1924" s="79"/>
      <c r="C1924" s="79"/>
      <c r="D1924" s="136"/>
      <c r="E1924" s="80"/>
      <c r="F1924" s="81"/>
      <c r="G1924" s="81"/>
      <c r="H1924" s="81"/>
      <c r="I1924" s="81"/>
      <c r="J1924" s="81"/>
      <c r="K1924" s="81"/>
      <c r="L1924" s="81"/>
      <c r="M1924" s="81"/>
      <c r="N1924" s="81"/>
      <c r="O1924" s="137"/>
      <c r="P1924" s="138"/>
      <c r="Q1924" s="138"/>
      <c r="R1924" s="138"/>
      <c r="S1924" s="138"/>
      <c r="T1924" s="141"/>
      <c r="U1924" s="141"/>
      <c r="V1924" s="139"/>
      <c r="W1924" s="139"/>
      <c r="X1924" s="139"/>
      <c r="Y1924" s="139"/>
      <c r="Z1924" s="139"/>
      <c r="AA1924" s="139"/>
      <c r="AB1924" s="139"/>
      <c r="AC1924" s="139"/>
      <c r="AD1924" s="139"/>
      <c r="AE1924" s="139"/>
      <c r="AF1924" s="139"/>
      <c r="AG1924" s="139"/>
      <c r="AH1924" s="139"/>
      <c r="AI1924" s="77"/>
      <c r="AJ1924" s="78"/>
    </row>
    <row r="1925" spans="2:36" ht="13">
      <c r="B1925" s="79"/>
      <c r="C1925" s="79"/>
      <c r="D1925" s="136"/>
      <c r="E1925" s="80"/>
      <c r="F1925" s="81"/>
      <c r="G1925" s="81"/>
      <c r="H1925" s="81"/>
      <c r="I1925" s="81"/>
      <c r="J1925" s="81"/>
      <c r="K1925" s="81"/>
      <c r="L1925" s="81"/>
      <c r="M1925" s="81"/>
      <c r="N1925" s="81"/>
      <c r="O1925" s="137"/>
      <c r="P1925" s="138"/>
      <c r="Q1925" s="138"/>
      <c r="R1925" s="138"/>
      <c r="S1925" s="138"/>
      <c r="T1925" s="141"/>
      <c r="U1925" s="141"/>
      <c r="V1925" s="139"/>
      <c r="W1925" s="139"/>
      <c r="X1925" s="139"/>
      <c r="Y1925" s="139"/>
      <c r="Z1925" s="139"/>
      <c r="AA1925" s="139"/>
      <c r="AB1925" s="139"/>
      <c r="AC1925" s="139"/>
      <c r="AD1925" s="139"/>
      <c r="AE1925" s="139"/>
      <c r="AF1925" s="139"/>
      <c r="AG1925" s="139"/>
      <c r="AH1925" s="139"/>
      <c r="AI1925" s="77"/>
      <c r="AJ1925" s="78"/>
    </row>
    <row r="1926" spans="2:36" ht="13">
      <c r="B1926" s="79"/>
      <c r="C1926" s="79"/>
      <c r="D1926" s="136"/>
      <c r="E1926" s="80"/>
      <c r="F1926" s="81"/>
      <c r="G1926" s="81"/>
      <c r="H1926" s="81"/>
      <c r="I1926" s="81"/>
      <c r="J1926" s="81"/>
      <c r="K1926" s="81"/>
      <c r="L1926" s="81"/>
      <c r="M1926" s="81"/>
      <c r="N1926" s="81"/>
      <c r="O1926" s="137"/>
      <c r="P1926" s="138"/>
      <c r="Q1926" s="138"/>
      <c r="R1926" s="138"/>
      <c r="S1926" s="138"/>
      <c r="T1926" s="141"/>
      <c r="U1926" s="141"/>
      <c r="V1926" s="139"/>
      <c r="W1926" s="139"/>
      <c r="X1926" s="139"/>
      <c r="Y1926" s="139"/>
      <c r="Z1926" s="139"/>
      <c r="AA1926" s="139"/>
      <c r="AB1926" s="139"/>
      <c r="AC1926" s="139"/>
      <c r="AD1926" s="139"/>
      <c r="AE1926" s="139"/>
      <c r="AF1926" s="139"/>
      <c r="AG1926" s="139"/>
      <c r="AH1926" s="139"/>
      <c r="AI1926" s="77"/>
      <c r="AJ1926" s="78"/>
    </row>
    <row r="1927" spans="2:36" ht="13">
      <c r="B1927" s="79"/>
      <c r="C1927" s="79"/>
      <c r="D1927" s="136"/>
      <c r="E1927" s="80"/>
      <c r="F1927" s="81"/>
      <c r="G1927" s="81"/>
      <c r="H1927" s="81"/>
      <c r="I1927" s="81"/>
      <c r="J1927" s="81"/>
      <c r="K1927" s="81"/>
      <c r="L1927" s="81"/>
      <c r="M1927" s="81"/>
      <c r="N1927" s="81"/>
      <c r="O1927" s="137"/>
      <c r="P1927" s="138"/>
      <c r="Q1927" s="138"/>
      <c r="R1927" s="138"/>
      <c r="S1927" s="138"/>
      <c r="T1927" s="141"/>
      <c r="U1927" s="141"/>
      <c r="V1927" s="139"/>
      <c r="W1927" s="139"/>
      <c r="X1927" s="139"/>
      <c r="Y1927" s="139"/>
      <c r="Z1927" s="139"/>
      <c r="AA1927" s="139"/>
      <c r="AB1927" s="139"/>
      <c r="AC1927" s="139"/>
      <c r="AD1927" s="139"/>
      <c r="AE1927" s="139"/>
      <c r="AF1927" s="139"/>
      <c r="AG1927" s="139"/>
      <c r="AH1927" s="139"/>
      <c r="AI1927" s="77"/>
      <c r="AJ1927" s="78"/>
    </row>
    <row r="1928" spans="2:36" ht="13">
      <c r="B1928" s="79"/>
      <c r="C1928" s="79"/>
      <c r="D1928" s="136"/>
      <c r="E1928" s="80"/>
      <c r="F1928" s="81"/>
      <c r="G1928" s="81"/>
      <c r="H1928" s="81"/>
      <c r="I1928" s="81"/>
      <c r="J1928" s="81"/>
      <c r="K1928" s="81"/>
      <c r="L1928" s="81"/>
      <c r="M1928" s="81"/>
      <c r="N1928" s="81"/>
      <c r="O1928" s="137"/>
      <c r="P1928" s="138"/>
      <c r="Q1928" s="138"/>
      <c r="R1928" s="138"/>
      <c r="S1928" s="138"/>
      <c r="T1928" s="141"/>
      <c r="U1928" s="141"/>
      <c r="V1928" s="139"/>
      <c r="W1928" s="139"/>
      <c r="X1928" s="139"/>
      <c r="Y1928" s="139"/>
      <c r="Z1928" s="139"/>
      <c r="AA1928" s="139"/>
      <c r="AB1928" s="139"/>
      <c r="AC1928" s="139"/>
      <c r="AD1928" s="139"/>
      <c r="AE1928" s="139"/>
      <c r="AF1928" s="139"/>
      <c r="AG1928" s="139"/>
      <c r="AH1928" s="139"/>
      <c r="AI1928" s="77"/>
      <c r="AJ1928" s="78"/>
    </row>
    <row r="1929" spans="2:36" ht="13">
      <c r="B1929" s="79"/>
      <c r="C1929" s="79"/>
      <c r="D1929" s="136"/>
      <c r="E1929" s="80"/>
      <c r="F1929" s="81"/>
      <c r="G1929" s="81"/>
      <c r="H1929" s="81"/>
      <c r="I1929" s="81"/>
      <c r="J1929" s="81"/>
      <c r="K1929" s="81"/>
      <c r="L1929" s="81"/>
      <c r="M1929" s="81"/>
      <c r="N1929" s="81"/>
      <c r="O1929" s="137"/>
      <c r="P1929" s="138"/>
      <c r="Q1929" s="138"/>
      <c r="R1929" s="138"/>
      <c r="S1929" s="138"/>
      <c r="T1929" s="141"/>
      <c r="U1929" s="141"/>
      <c r="V1929" s="139"/>
      <c r="W1929" s="139"/>
      <c r="X1929" s="139"/>
      <c r="Y1929" s="139"/>
      <c r="Z1929" s="139"/>
      <c r="AA1929" s="139"/>
      <c r="AB1929" s="139"/>
      <c r="AC1929" s="139"/>
      <c r="AD1929" s="139"/>
      <c r="AE1929" s="139"/>
      <c r="AF1929" s="139"/>
      <c r="AG1929" s="139"/>
      <c r="AH1929" s="139"/>
      <c r="AI1929" s="77"/>
      <c r="AJ1929" s="78"/>
    </row>
    <row r="1930" spans="2:36" ht="13">
      <c r="B1930" s="79"/>
      <c r="C1930" s="79"/>
      <c r="D1930" s="136"/>
      <c r="E1930" s="80"/>
      <c r="F1930" s="81"/>
      <c r="G1930" s="81"/>
      <c r="H1930" s="81"/>
      <c r="I1930" s="81"/>
      <c r="J1930" s="81"/>
      <c r="K1930" s="81"/>
      <c r="L1930" s="81"/>
      <c r="M1930" s="81"/>
      <c r="N1930" s="81"/>
      <c r="O1930" s="137"/>
      <c r="P1930" s="138"/>
      <c r="Q1930" s="138"/>
      <c r="R1930" s="138"/>
      <c r="S1930" s="138"/>
      <c r="T1930" s="141"/>
      <c r="U1930" s="141"/>
      <c r="V1930" s="139"/>
      <c r="W1930" s="139"/>
      <c r="X1930" s="139"/>
      <c r="Y1930" s="139"/>
      <c r="Z1930" s="139"/>
      <c r="AA1930" s="139"/>
      <c r="AB1930" s="139"/>
      <c r="AC1930" s="139"/>
      <c r="AD1930" s="139"/>
      <c r="AE1930" s="139"/>
      <c r="AF1930" s="139"/>
      <c r="AG1930" s="139"/>
      <c r="AH1930" s="139"/>
      <c r="AI1930" s="77"/>
      <c r="AJ1930" s="78"/>
    </row>
    <row r="1931" spans="2:36" ht="13">
      <c r="B1931" s="79"/>
      <c r="C1931" s="79"/>
      <c r="D1931" s="136"/>
      <c r="E1931" s="80"/>
      <c r="F1931" s="81"/>
      <c r="G1931" s="81"/>
      <c r="H1931" s="81"/>
      <c r="I1931" s="81"/>
      <c r="J1931" s="81"/>
      <c r="K1931" s="81"/>
      <c r="L1931" s="81"/>
      <c r="M1931" s="81"/>
      <c r="N1931" s="81"/>
      <c r="O1931" s="137"/>
      <c r="P1931" s="138"/>
      <c r="Q1931" s="138"/>
      <c r="R1931" s="138"/>
      <c r="S1931" s="138"/>
      <c r="T1931" s="141"/>
      <c r="U1931" s="141"/>
      <c r="V1931" s="139"/>
      <c r="W1931" s="139"/>
      <c r="X1931" s="139"/>
      <c r="Y1931" s="139"/>
      <c r="Z1931" s="139"/>
      <c r="AA1931" s="139"/>
      <c r="AB1931" s="139"/>
      <c r="AC1931" s="139"/>
      <c r="AD1931" s="139"/>
      <c r="AE1931" s="139"/>
      <c r="AF1931" s="139"/>
      <c r="AG1931" s="139"/>
      <c r="AH1931" s="139"/>
      <c r="AI1931" s="77"/>
      <c r="AJ1931" s="78"/>
    </row>
    <row r="1932" spans="2:36" ht="13">
      <c r="B1932" s="79"/>
      <c r="C1932" s="79"/>
      <c r="D1932" s="136"/>
      <c r="E1932" s="80"/>
      <c r="F1932" s="81"/>
      <c r="G1932" s="81"/>
      <c r="H1932" s="81"/>
      <c r="I1932" s="81"/>
      <c r="J1932" s="81"/>
      <c r="K1932" s="81"/>
      <c r="L1932" s="81"/>
      <c r="M1932" s="81"/>
      <c r="N1932" s="81"/>
      <c r="O1932" s="137"/>
      <c r="P1932" s="138"/>
      <c r="Q1932" s="138"/>
      <c r="R1932" s="138"/>
      <c r="S1932" s="138"/>
      <c r="T1932" s="141"/>
      <c r="U1932" s="141"/>
      <c r="V1932" s="139"/>
      <c r="W1932" s="139"/>
      <c r="X1932" s="139"/>
      <c r="Y1932" s="139"/>
      <c r="Z1932" s="139"/>
      <c r="AA1932" s="139"/>
      <c r="AB1932" s="139"/>
      <c r="AC1932" s="139"/>
      <c r="AD1932" s="139"/>
      <c r="AE1932" s="139"/>
      <c r="AF1932" s="139"/>
      <c r="AG1932" s="139"/>
      <c r="AH1932" s="139"/>
      <c r="AI1932" s="77"/>
      <c r="AJ1932" s="78"/>
    </row>
    <row r="1933" spans="2:36" ht="13">
      <c r="B1933" s="79"/>
      <c r="C1933" s="79"/>
      <c r="D1933" s="136"/>
      <c r="E1933" s="80"/>
      <c r="F1933" s="81"/>
      <c r="G1933" s="81"/>
      <c r="H1933" s="81"/>
      <c r="I1933" s="81"/>
      <c r="J1933" s="81"/>
      <c r="K1933" s="81"/>
      <c r="L1933" s="81"/>
      <c r="M1933" s="81"/>
      <c r="N1933" s="81"/>
      <c r="O1933" s="137"/>
      <c r="P1933" s="138"/>
      <c r="Q1933" s="138"/>
      <c r="R1933" s="138"/>
      <c r="S1933" s="138"/>
      <c r="T1933" s="141"/>
      <c r="U1933" s="141"/>
      <c r="V1933" s="139"/>
      <c r="W1933" s="139"/>
      <c r="X1933" s="139"/>
      <c r="Y1933" s="139"/>
      <c r="Z1933" s="139"/>
      <c r="AA1933" s="139"/>
      <c r="AB1933" s="139"/>
      <c r="AC1933" s="139"/>
      <c r="AD1933" s="139"/>
      <c r="AE1933" s="139"/>
      <c r="AF1933" s="139"/>
      <c r="AG1933" s="139"/>
      <c r="AH1933" s="139"/>
      <c r="AI1933" s="77"/>
      <c r="AJ1933" s="78"/>
    </row>
    <row r="1934" spans="2:36" ht="13">
      <c r="B1934" s="79"/>
      <c r="C1934" s="79"/>
      <c r="D1934" s="136"/>
      <c r="E1934" s="80"/>
      <c r="F1934" s="81"/>
      <c r="G1934" s="81"/>
      <c r="H1934" s="81"/>
      <c r="I1934" s="81"/>
      <c r="J1934" s="81"/>
      <c r="K1934" s="81"/>
      <c r="L1934" s="81"/>
      <c r="M1934" s="81"/>
      <c r="N1934" s="81"/>
      <c r="O1934" s="137"/>
      <c r="P1934" s="138"/>
      <c r="Q1934" s="138"/>
      <c r="R1934" s="138"/>
      <c r="S1934" s="138"/>
      <c r="T1934" s="141"/>
      <c r="U1934" s="141"/>
      <c r="V1934" s="139"/>
      <c r="W1934" s="139"/>
      <c r="X1934" s="139"/>
      <c r="Y1934" s="139"/>
      <c r="Z1934" s="139"/>
      <c r="AA1934" s="139"/>
      <c r="AB1934" s="139"/>
      <c r="AC1934" s="139"/>
      <c r="AD1934" s="139"/>
      <c r="AE1934" s="139"/>
      <c r="AF1934" s="139"/>
      <c r="AG1934" s="139"/>
      <c r="AH1934" s="139"/>
      <c r="AI1934" s="77"/>
      <c r="AJ1934" s="78"/>
    </row>
    <row r="1935" spans="2:36" ht="13">
      <c r="B1935" s="79"/>
      <c r="C1935" s="79"/>
      <c r="D1935" s="136"/>
      <c r="E1935" s="80"/>
      <c r="F1935" s="81"/>
      <c r="G1935" s="81"/>
      <c r="H1935" s="81"/>
      <c r="I1935" s="81"/>
      <c r="J1935" s="81"/>
      <c r="K1935" s="81"/>
      <c r="L1935" s="81"/>
      <c r="M1935" s="81"/>
      <c r="N1935" s="81"/>
      <c r="O1935" s="137"/>
      <c r="P1935" s="138"/>
      <c r="Q1935" s="138"/>
      <c r="R1935" s="138"/>
      <c r="S1935" s="138"/>
      <c r="T1935" s="141"/>
      <c r="U1935" s="141"/>
      <c r="V1935" s="139"/>
      <c r="W1935" s="139"/>
      <c r="X1935" s="139"/>
      <c r="Y1935" s="139"/>
      <c r="Z1935" s="139"/>
      <c r="AA1935" s="139"/>
      <c r="AB1935" s="139"/>
      <c r="AC1935" s="139"/>
      <c r="AD1935" s="139"/>
      <c r="AE1935" s="139"/>
      <c r="AF1935" s="139"/>
      <c r="AG1935" s="139"/>
      <c r="AH1935" s="139"/>
      <c r="AI1935" s="77"/>
      <c r="AJ1935" s="78"/>
    </row>
    <row r="1936" spans="2:36" ht="13">
      <c r="B1936" s="79"/>
      <c r="C1936" s="79"/>
      <c r="D1936" s="136"/>
      <c r="E1936" s="80"/>
      <c r="F1936" s="81"/>
      <c r="G1936" s="81"/>
      <c r="H1936" s="81"/>
      <c r="I1936" s="81"/>
      <c r="J1936" s="81"/>
      <c r="K1936" s="81"/>
      <c r="L1936" s="81"/>
      <c r="M1936" s="81"/>
      <c r="N1936" s="81"/>
      <c r="O1936" s="137"/>
      <c r="P1936" s="138"/>
      <c r="Q1936" s="138"/>
      <c r="R1936" s="138"/>
      <c r="S1936" s="138"/>
      <c r="T1936" s="141"/>
      <c r="U1936" s="141"/>
      <c r="V1936" s="139"/>
      <c r="W1936" s="139"/>
      <c r="X1936" s="139"/>
      <c r="Y1936" s="139"/>
      <c r="Z1936" s="139"/>
      <c r="AA1936" s="139"/>
      <c r="AB1936" s="139"/>
      <c r="AC1936" s="139"/>
      <c r="AD1936" s="139"/>
      <c r="AE1936" s="139"/>
      <c r="AF1936" s="139"/>
      <c r="AG1936" s="139"/>
      <c r="AH1936" s="139"/>
      <c r="AI1936" s="77"/>
      <c r="AJ1936" s="78"/>
    </row>
    <row r="1937" spans="2:36" ht="13">
      <c r="B1937" s="79"/>
      <c r="C1937" s="79"/>
      <c r="D1937" s="136"/>
      <c r="E1937" s="80"/>
      <c r="F1937" s="81"/>
      <c r="G1937" s="81"/>
      <c r="H1937" s="81"/>
      <c r="I1937" s="81"/>
      <c r="J1937" s="81"/>
      <c r="K1937" s="81"/>
      <c r="L1937" s="81"/>
      <c r="M1937" s="81"/>
      <c r="N1937" s="81"/>
      <c r="O1937" s="137"/>
      <c r="P1937" s="138"/>
      <c r="Q1937" s="138"/>
      <c r="R1937" s="138"/>
      <c r="S1937" s="138"/>
      <c r="T1937" s="141"/>
      <c r="U1937" s="141"/>
      <c r="V1937" s="139"/>
      <c r="W1937" s="139"/>
      <c r="X1937" s="139"/>
      <c r="Y1937" s="139"/>
      <c r="Z1937" s="139"/>
      <c r="AA1937" s="139"/>
      <c r="AB1937" s="139"/>
      <c r="AC1937" s="139"/>
      <c r="AD1937" s="139"/>
      <c r="AE1937" s="139"/>
      <c r="AF1937" s="139"/>
      <c r="AG1937" s="139"/>
      <c r="AH1937" s="139"/>
      <c r="AI1937" s="77"/>
      <c r="AJ1937" s="78"/>
    </row>
    <row r="1938" spans="2:36" ht="13">
      <c r="B1938" s="79"/>
      <c r="C1938" s="79"/>
      <c r="D1938" s="136"/>
      <c r="E1938" s="80"/>
      <c r="F1938" s="81"/>
      <c r="G1938" s="81"/>
      <c r="H1938" s="81"/>
      <c r="I1938" s="81"/>
      <c r="J1938" s="81"/>
      <c r="K1938" s="81"/>
      <c r="L1938" s="81"/>
      <c r="M1938" s="81"/>
      <c r="N1938" s="81"/>
      <c r="O1938" s="137"/>
      <c r="P1938" s="138"/>
      <c r="Q1938" s="138"/>
      <c r="R1938" s="138"/>
      <c r="S1938" s="138"/>
      <c r="T1938" s="141"/>
      <c r="U1938" s="141"/>
      <c r="V1938" s="139"/>
      <c r="W1938" s="139"/>
      <c r="X1938" s="139"/>
      <c r="Y1938" s="139"/>
      <c r="Z1938" s="139"/>
      <c r="AA1938" s="139"/>
      <c r="AB1938" s="139"/>
      <c r="AC1938" s="139"/>
      <c r="AD1938" s="139"/>
      <c r="AE1938" s="139"/>
      <c r="AF1938" s="139"/>
      <c r="AG1938" s="139"/>
      <c r="AH1938" s="139"/>
      <c r="AI1938" s="77"/>
      <c r="AJ1938" s="78"/>
    </row>
    <row r="1939" spans="2:36" ht="13">
      <c r="B1939" s="79"/>
      <c r="C1939" s="79"/>
      <c r="D1939" s="136"/>
      <c r="E1939" s="80"/>
      <c r="F1939" s="81"/>
      <c r="G1939" s="81"/>
      <c r="H1939" s="81"/>
      <c r="I1939" s="81"/>
      <c r="J1939" s="81"/>
      <c r="K1939" s="81"/>
      <c r="L1939" s="81"/>
      <c r="M1939" s="81"/>
      <c r="N1939" s="81"/>
      <c r="O1939" s="137"/>
      <c r="P1939" s="138"/>
      <c r="Q1939" s="138"/>
      <c r="R1939" s="138"/>
      <c r="S1939" s="138"/>
      <c r="T1939" s="141"/>
      <c r="U1939" s="141"/>
      <c r="V1939" s="139"/>
      <c r="W1939" s="139"/>
      <c r="X1939" s="139"/>
      <c r="Y1939" s="139"/>
      <c r="Z1939" s="139"/>
      <c r="AA1939" s="139"/>
      <c r="AB1939" s="139"/>
      <c r="AC1939" s="139"/>
      <c r="AD1939" s="139"/>
      <c r="AE1939" s="139"/>
      <c r="AF1939" s="139"/>
      <c r="AG1939" s="139"/>
      <c r="AH1939" s="139"/>
      <c r="AI1939" s="77"/>
      <c r="AJ1939" s="78"/>
    </row>
    <row r="1940" spans="2:36" ht="13">
      <c r="B1940" s="79"/>
      <c r="C1940" s="79"/>
      <c r="D1940" s="136"/>
      <c r="E1940" s="80"/>
      <c r="F1940" s="81"/>
      <c r="G1940" s="81"/>
      <c r="H1940" s="81"/>
      <c r="I1940" s="81"/>
      <c r="J1940" s="81"/>
      <c r="K1940" s="81"/>
      <c r="L1940" s="81"/>
      <c r="M1940" s="81"/>
      <c r="N1940" s="81"/>
      <c r="O1940" s="137"/>
      <c r="P1940" s="138"/>
      <c r="Q1940" s="138"/>
      <c r="R1940" s="138"/>
      <c r="S1940" s="138"/>
      <c r="T1940" s="141"/>
      <c r="U1940" s="141"/>
      <c r="V1940" s="139"/>
      <c r="W1940" s="139"/>
      <c r="X1940" s="139"/>
      <c r="Y1940" s="139"/>
      <c r="Z1940" s="139"/>
      <c r="AA1940" s="139"/>
      <c r="AB1940" s="139"/>
      <c r="AC1940" s="139"/>
      <c r="AD1940" s="139"/>
      <c r="AE1940" s="139"/>
      <c r="AF1940" s="139"/>
      <c r="AG1940" s="139"/>
      <c r="AH1940" s="139"/>
      <c r="AI1940" s="77"/>
      <c r="AJ1940" s="78"/>
    </row>
    <row r="1941" spans="2:36" ht="13">
      <c r="B1941" s="79"/>
      <c r="C1941" s="79"/>
      <c r="D1941" s="136"/>
      <c r="E1941" s="80"/>
      <c r="F1941" s="81"/>
      <c r="G1941" s="81"/>
      <c r="H1941" s="81"/>
      <c r="I1941" s="81"/>
      <c r="J1941" s="81"/>
      <c r="K1941" s="81"/>
      <c r="L1941" s="81"/>
      <c r="M1941" s="81"/>
      <c r="N1941" s="81"/>
      <c r="O1941" s="137"/>
      <c r="P1941" s="138"/>
      <c r="Q1941" s="138"/>
      <c r="R1941" s="138"/>
      <c r="S1941" s="138"/>
      <c r="T1941" s="141"/>
      <c r="U1941" s="141"/>
      <c r="V1941" s="139"/>
      <c r="W1941" s="139"/>
      <c r="X1941" s="139"/>
      <c r="Y1941" s="139"/>
      <c r="Z1941" s="139"/>
      <c r="AA1941" s="139"/>
      <c r="AB1941" s="139"/>
      <c r="AC1941" s="139"/>
      <c r="AD1941" s="139"/>
      <c r="AE1941" s="139"/>
      <c r="AF1941" s="139"/>
      <c r="AG1941" s="139"/>
      <c r="AH1941" s="139"/>
      <c r="AI1941" s="77"/>
      <c r="AJ1941" s="78"/>
    </row>
    <row r="1942" spans="2:36" ht="13">
      <c r="B1942" s="79"/>
      <c r="C1942" s="79"/>
      <c r="D1942" s="136"/>
      <c r="E1942" s="80"/>
      <c r="F1942" s="81"/>
      <c r="G1942" s="81"/>
      <c r="H1942" s="81"/>
      <c r="I1942" s="81"/>
      <c r="J1942" s="81"/>
      <c r="K1942" s="81"/>
      <c r="L1942" s="81"/>
      <c r="M1942" s="81"/>
      <c r="N1942" s="81"/>
      <c r="O1942" s="137"/>
      <c r="P1942" s="138"/>
      <c r="Q1942" s="138"/>
      <c r="R1942" s="138"/>
      <c r="S1942" s="138"/>
      <c r="T1942" s="141"/>
      <c r="U1942" s="141"/>
      <c r="V1942" s="139"/>
      <c r="W1942" s="139"/>
      <c r="X1942" s="139"/>
      <c r="Y1942" s="139"/>
      <c r="Z1942" s="139"/>
      <c r="AA1942" s="139"/>
      <c r="AB1942" s="139"/>
      <c r="AC1942" s="139"/>
      <c r="AD1942" s="139"/>
      <c r="AE1942" s="139"/>
      <c r="AF1942" s="139"/>
      <c r="AG1942" s="139"/>
      <c r="AH1942" s="139"/>
      <c r="AI1942" s="77"/>
      <c r="AJ1942" s="78"/>
    </row>
    <row r="1943" spans="2:36" ht="13">
      <c r="B1943" s="79"/>
      <c r="C1943" s="79"/>
      <c r="D1943" s="136"/>
      <c r="E1943" s="80"/>
      <c r="F1943" s="81"/>
      <c r="G1943" s="81"/>
      <c r="H1943" s="81"/>
      <c r="I1943" s="81"/>
      <c r="J1943" s="81"/>
      <c r="K1943" s="81"/>
      <c r="L1943" s="81"/>
      <c r="M1943" s="81"/>
      <c r="N1943" s="81"/>
      <c r="O1943" s="137"/>
      <c r="P1943" s="138"/>
      <c r="Q1943" s="138"/>
      <c r="R1943" s="138"/>
      <c r="S1943" s="138"/>
      <c r="T1943" s="141"/>
      <c r="U1943" s="141"/>
      <c r="V1943" s="139"/>
      <c r="W1943" s="139"/>
      <c r="X1943" s="139"/>
      <c r="Y1943" s="139"/>
      <c r="Z1943" s="139"/>
      <c r="AA1943" s="139"/>
      <c r="AB1943" s="139"/>
      <c r="AC1943" s="139"/>
      <c r="AD1943" s="139"/>
      <c r="AE1943" s="139"/>
      <c r="AF1943" s="139"/>
      <c r="AG1943" s="139"/>
      <c r="AH1943" s="139"/>
      <c r="AI1943" s="77"/>
      <c r="AJ1943" s="78"/>
    </row>
    <row r="1944" spans="2:36" ht="13">
      <c r="B1944" s="79"/>
      <c r="C1944" s="79"/>
      <c r="D1944" s="136"/>
      <c r="E1944" s="80"/>
      <c r="F1944" s="81"/>
      <c r="G1944" s="81"/>
      <c r="H1944" s="81"/>
      <c r="I1944" s="81"/>
      <c r="J1944" s="81"/>
      <c r="K1944" s="81"/>
      <c r="L1944" s="81"/>
      <c r="M1944" s="81"/>
      <c r="N1944" s="81"/>
      <c r="O1944" s="137"/>
      <c r="P1944" s="138"/>
      <c r="Q1944" s="138"/>
      <c r="R1944" s="138"/>
      <c r="S1944" s="138"/>
      <c r="T1944" s="141"/>
      <c r="U1944" s="141"/>
      <c r="V1944" s="139"/>
      <c r="W1944" s="139"/>
      <c r="X1944" s="139"/>
      <c r="Y1944" s="139"/>
      <c r="Z1944" s="139"/>
      <c r="AA1944" s="139"/>
      <c r="AB1944" s="139"/>
      <c r="AC1944" s="139"/>
      <c r="AD1944" s="139"/>
      <c r="AE1944" s="139"/>
      <c r="AF1944" s="139"/>
      <c r="AG1944" s="139"/>
      <c r="AH1944" s="139"/>
      <c r="AI1944" s="77"/>
      <c r="AJ1944" s="78"/>
    </row>
    <row r="1945" spans="2:36" ht="13">
      <c r="B1945" s="79"/>
      <c r="C1945" s="79"/>
      <c r="D1945" s="136"/>
      <c r="E1945" s="80"/>
      <c r="F1945" s="81"/>
      <c r="G1945" s="81"/>
      <c r="H1945" s="81"/>
      <c r="I1945" s="81"/>
      <c r="J1945" s="81"/>
      <c r="K1945" s="81"/>
      <c r="L1945" s="81"/>
      <c r="M1945" s="81"/>
      <c r="N1945" s="81"/>
      <c r="O1945" s="137"/>
      <c r="P1945" s="138"/>
      <c r="Q1945" s="138"/>
      <c r="R1945" s="138"/>
      <c r="S1945" s="138"/>
      <c r="T1945" s="141"/>
      <c r="U1945" s="141"/>
      <c r="V1945" s="139"/>
      <c r="W1945" s="139"/>
      <c r="X1945" s="139"/>
      <c r="Y1945" s="139"/>
      <c r="Z1945" s="139"/>
      <c r="AA1945" s="139"/>
      <c r="AB1945" s="139"/>
      <c r="AC1945" s="139"/>
      <c r="AD1945" s="139"/>
      <c r="AE1945" s="139"/>
      <c r="AF1945" s="139"/>
      <c r="AG1945" s="139"/>
      <c r="AH1945" s="139"/>
      <c r="AI1945" s="77"/>
      <c r="AJ1945" s="78"/>
    </row>
    <row r="1946" spans="2:36" ht="13">
      <c r="B1946" s="79"/>
      <c r="C1946" s="79"/>
      <c r="D1946" s="136"/>
      <c r="E1946" s="80"/>
      <c r="F1946" s="81"/>
      <c r="G1946" s="81"/>
      <c r="H1946" s="81"/>
      <c r="I1946" s="81"/>
      <c r="J1946" s="81"/>
      <c r="K1946" s="81"/>
      <c r="L1946" s="81"/>
      <c r="M1946" s="81"/>
      <c r="N1946" s="81"/>
      <c r="O1946" s="137"/>
      <c r="P1946" s="138"/>
      <c r="Q1946" s="138"/>
      <c r="R1946" s="138"/>
      <c r="S1946" s="138"/>
      <c r="T1946" s="141"/>
      <c r="U1946" s="141"/>
      <c r="V1946" s="139"/>
      <c r="W1946" s="139"/>
      <c r="X1946" s="139"/>
      <c r="Y1946" s="139"/>
      <c r="Z1946" s="139"/>
      <c r="AA1946" s="139"/>
      <c r="AB1946" s="139"/>
      <c r="AC1946" s="139"/>
      <c r="AD1946" s="139"/>
      <c r="AE1946" s="139"/>
      <c r="AF1946" s="139"/>
      <c r="AG1946" s="139"/>
      <c r="AH1946" s="139"/>
      <c r="AI1946" s="77"/>
      <c r="AJ1946" s="78"/>
    </row>
    <row r="1947" spans="2:36" ht="13">
      <c r="B1947" s="79"/>
      <c r="C1947" s="79"/>
      <c r="D1947" s="136"/>
      <c r="E1947" s="80"/>
      <c r="F1947" s="81"/>
      <c r="G1947" s="81"/>
      <c r="H1947" s="81"/>
      <c r="I1947" s="81"/>
      <c r="J1947" s="81"/>
      <c r="K1947" s="81"/>
      <c r="L1947" s="81"/>
      <c r="M1947" s="81"/>
      <c r="N1947" s="81"/>
      <c r="O1947" s="137"/>
      <c r="P1947" s="138"/>
      <c r="Q1947" s="138"/>
      <c r="R1947" s="138"/>
      <c r="S1947" s="138"/>
      <c r="T1947" s="141"/>
      <c r="U1947" s="141"/>
      <c r="V1947" s="139"/>
      <c r="W1947" s="139"/>
      <c r="X1947" s="139"/>
      <c r="Y1947" s="139"/>
      <c r="Z1947" s="139"/>
      <c r="AA1947" s="139"/>
      <c r="AB1947" s="139"/>
      <c r="AC1947" s="139"/>
      <c r="AD1947" s="139"/>
      <c r="AE1947" s="139"/>
      <c r="AF1947" s="139"/>
      <c r="AG1947" s="139"/>
      <c r="AH1947" s="139"/>
      <c r="AI1947" s="77"/>
      <c r="AJ1947" s="78"/>
    </row>
    <row r="1948" spans="2:36" ht="13">
      <c r="B1948" s="79"/>
      <c r="C1948" s="79"/>
      <c r="D1948" s="136"/>
      <c r="E1948" s="80"/>
      <c r="F1948" s="81"/>
      <c r="G1948" s="81"/>
      <c r="H1948" s="81"/>
      <c r="I1948" s="81"/>
      <c r="J1948" s="81"/>
      <c r="K1948" s="81"/>
      <c r="L1948" s="81"/>
      <c r="M1948" s="81"/>
      <c r="N1948" s="81"/>
      <c r="O1948" s="137"/>
      <c r="P1948" s="138"/>
      <c r="Q1948" s="138"/>
      <c r="R1948" s="138"/>
      <c r="S1948" s="138"/>
      <c r="T1948" s="141"/>
      <c r="U1948" s="141"/>
      <c r="V1948" s="139"/>
      <c r="W1948" s="139"/>
      <c r="X1948" s="139"/>
      <c r="Y1948" s="139"/>
      <c r="Z1948" s="139"/>
      <c r="AA1948" s="139"/>
      <c r="AB1948" s="139"/>
      <c r="AC1948" s="139"/>
      <c r="AD1948" s="139"/>
      <c r="AE1948" s="139"/>
      <c r="AF1948" s="139"/>
      <c r="AG1948" s="139"/>
      <c r="AH1948" s="139"/>
      <c r="AI1948" s="77"/>
      <c r="AJ1948" s="78"/>
    </row>
    <row r="1949" spans="2:36" ht="13">
      <c r="B1949" s="79"/>
      <c r="C1949" s="79"/>
      <c r="D1949" s="136"/>
      <c r="E1949" s="80"/>
      <c r="F1949" s="81"/>
      <c r="G1949" s="81"/>
      <c r="H1949" s="81"/>
      <c r="I1949" s="81"/>
      <c r="J1949" s="81"/>
      <c r="K1949" s="81"/>
      <c r="L1949" s="81"/>
      <c r="M1949" s="81"/>
      <c r="N1949" s="81"/>
      <c r="O1949" s="137"/>
      <c r="P1949" s="138"/>
      <c r="Q1949" s="138"/>
      <c r="R1949" s="138"/>
      <c r="S1949" s="138"/>
      <c r="T1949" s="141"/>
      <c r="U1949" s="141"/>
      <c r="V1949" s="139"/>
      <c r="W1949" s="139"/>
      <c r="X1949" s="139"/>
      <c r="Y1949" s="139"/>
      <c r="Z1949" s="139"/>
      <c r="AA1949" s="139"/>
      <c r="AB1949" s="139"/>
      <c r="AC1949" s="139"/>
      <c r="AD1949" s="139"/>
      <c r="AE1949" s="139"/>
      <c r="AF1949" s="139"/>
      <c r="AG1949" s="139"/>
      <c r="AH1949" s="139"/>
      <c r="AI1949" s="77"/>
      <c r="AJ1949" s="78"/>
    </row>
    <row r="1950" spans="2:36" ht="13">
      <c r="B1950" s="79"/>
      <c r="C1950" s="79"/>
      <c r="D1950" s="136"/>
      <c r="E1950" s="80"/>
      <c r="F1950" s="81"/>
      <c r="G1950" s="81"/>
      <c r="H1950" s="81"/>
      <c r="I1950" s="81"/>
      <c r="J1950" s="81"/>
      <c r="K1950" s="81"/>
      <c r="L1950" s="81"/>
      <c r="M1950" s="81"/>
      <c r="N1950" s="81"/>
      <c r="O1950" s="137"/>
      <c r="P1950" s="138"/>
      <c r="Q1950" s="138"/>
      <c r="R1950" s="138"/>
      <c r="S1950" s="138"/>
      <c r="T1950" s="141"/>
      <c r="U1950" s="141"/>
      <c r="V1950" s="139"/>
      <c r="W1950" s="139"/>
      <c r="X1950" s="139"/>
      <c r="Y1950" s="139"/>
      <c r="Z1950" s="139"/>
      <c r="AA1950" s="139"/>
      <c r="AB1950" s="139"/>
      <c r="AC1950" s="139"/>
      <c r="AD1950" s="139"/>
      <c r="AE1950" s="139"/>
      <c r="AF1950" s="139"/>
      <c r="AG1950" s="139"/>
      <c r="AH1950" s="139"/>
      <c r="AI1950" s="77"/>
      <c r="AJ1950" s="78"/>
    </row>
    <row r="1951" spans="2:36" ht="13">
      <c r="B1951" s="79"/>
      <c r="C1951" s="79"/>
      <c r="D1951" s="136"/>
      <c r="E1951" s="80"/>
      <c r="F1951" s="81"/>
      <c r="G1951" s="81"/>
      <c r="H1951" s="81"/>
      <c r="I1951" s="81"/>
      <c r="J1951" s="81"/>
      <c r="K1951" s="81"/>
      <c r="L1951" s="81"/>
      <c r="M1951" s="81"/>
      <c r="N1951" s="81"/>
      <c r="O1951" s="137"/>
      <c r="P1951" s="138"/>
      <c r="Q1951" s="138"/>
      <c r="R1951" s="138"/>
      <c r="S1951" s="138"/>
      <c r="T1951" s="141"/>
      <c r="U1951" s="141"/>
      <c r="V1951" s="139"/>
      <c r="W1951" s="139"/>
      <c r="X1951" s="139"/>
      <c r="Y1951" s="139"/>
      <c r="Z1951" s="139"/>
      <c r="AA1951" s="139"/>
      <c r="AB1951" s="139"/>
      <c r="AC1951" s="139"/>
      <c r="AD1951" s="139"/>
      <c r="AE1951" s="139"/>
      <c r="AF1951" s="139"/>
      <c r="AG1951" s="139"/>
      <c r="AH1951" s="139"/>
      <c r="AI1951" s="77"/>
      <c r="AJ1951" s="78"/>
    </row>
    <row r="1952" spans="2:36" ht="13">
      <c r="B1952" s="79"/>
      <c r="C1952" s="79"/>
      <c r="D1952" s="136"/>
      <c r="E1952" s="80"/>
      <c r="F1952" s="81"/>
      <c r="G1952" s="81"/>
      <c r="H1952" s="81"/>
      <c r="I1952" s="81"/>
      <c r="J1952" s="81"/>
      <c r="K1952" s="81"/>
      <c r="L1952" s="81"/>
      <c r="M1952" s="81"/>
      <c r="N1952" s="81"/>
      <c r="O1952" s="137"/>
      <c r="P1952" s="138"/>
      <c r="Q1952" s="138"/>
      <c r="R1952" s="138"/>
      <c r="S1952" s="138"/>
      <c r="T1952" s="141"/>
      <c r="U1952" s="141"/>
      <c r="V1952" s="139"/>
      <c r="W1952" s="139"/>
      <c r="X1952" s="139"/>
      <c r="Y1952" s="139"/>
      <c r="Z1952" s="139"/>
      <c r="AA1952" s="139"/>
      <c r="AB1952" s="139"/>
      <c r="AC1952" s="139"/>
      <c r="AD1952" s="139"/>
      <c r="AE1952" s="139"/>
      <c r="AF1952" s="139"/>
      <c r="AG1952" s="139"/>
      <c r="AH1952" s="139"/>
      <c r="AI1952" s="77"/>
      <c r="AJ1952" s="78"/>
    </row>
    <row r="1953" spans="2:36" ht="13">
      <c r="B1953" s="79"/>
      <c r="C1953" s="79"/>
      <c r="D1953" s="136"/>
      <c r="E1953" s="80"/>
      <c r="F1953" s="81"/>
      <c r="G1953" s="81"/>
      <c r="H1953" s="81"/>
      <c r="I1953" s="81"/>
      <c r="J1953" s="81"/>
      <c r="K1953" s="81"/>
      <c r="L1953" s="81"/>
      <c r="M1953" s="81"/>
      <c r="N1953" s="81"/>
      <c r="O1953" s="137"/>
      <c r="P1953" s="138"/>
      <c r="Q1953" s="138"/>
      <c r="R1953" s="138"/>
      <c r="S1953" s="138"/>
      <c r="T1953" s="141"/>
      <c r="U1953" s="141"/>
      <c r="V1953" s="139"/>
      <c r="W1953" s="139"/>
      <c r="X1953" s="139"/>
      <c r="Y1953" s="139"/>
      <c r="Z1953" s="139"/>
      <c r="AA1953" s="139"/>
      <c r="AB1953" s="139"/>
      <c r="AC1953" s="139"/>
      <c r="AD1953" s="139"/>
      <c r="AE1953" s="139"/>
      <c r="AF1953" s="139"/>
      <c r="AG1953" s="139"/>
      <c r="AH1953" s="139"/>
      <c r="AI1953" s="77"/>
      <c r="AJ1953" s="78"/>
    </row>
    <row r="1954" spans="2:36" ht="13">
      <c r="B1954" s="79"/>
      <c r="C1954" s="79"/>
      <c r="D1954" s="136"/>
      <c r="E1954" s="80"/>
      <c r="F1954" s="81"/>
      <c r="G1954" s="81"/>
      <c r="H1954" s="81"/>
      <c r="I1954" s="81"/>
      <c r="J1954" s="81"/>
      <c r="K1954" s="81"/>
      <c r="L1954" s="81"/>
      <c r="M1954" s="81"/>
      <c r="N1954" s="81"/>
      <c r="O1954" s="137"/>
      <c r="P1954" s="138"/>
      <c r="Q1954" s="138"/>
      <c r="R1954" s="138"/>
      <c r="S1954" s="138"/>
      <c r="T1954" s="141"/>
      <c r="U1954" s="141"/>
      <c r="V1954" s="139"/>
      <c r="W1954" s="139"/>
      <c r="X1954" s="139"/>
      <c r="Y1954" s="139"/>
      <c r="Z1954" s="139"/>
      <c r="AA1954" s="139"/>
      <c r="AB1954" s="139"/>
      <c r="AC1954" s="139"/>
      <c r="AD1954" s="139"/>
      <c r="AE1954" s="139"/>
      <c r="AF1954" s="139"/>
      <c r="AG1954" s="139"/>
      <c r="AH1954" s="139"/>
      <c r="AI1954" s="77"/>
      <c r="AJ1954" s="78"/>
    </row>
    <row r="1955" spans="2:36" ht="13">
      <c r="B1955" s="79"/>
      <c r="C1955" s="79"/>
      <c r="D1955" s="136"/>
      <c r="E1955" s="80"/>
      <c r="F1955" s="81"/>
      <c r="G1955" s="81"/>
      <c r="H1955" s="81"/>
      <c r="I1955" s="81"/>
      <c r="J1955" s="81"/>
      <c r="K1955" s="81"/>
      <c r="L1955" s="81"/>
      <c r="M1955" s="81"/>
      <c r="N1955" s="81"/>
      <c r="O1955" s="137"/>
      <c r="P1955" s="138"/>
      <c r="Q1955" s="138"/>
      <c r="R1955" s="138"/>
      <c r="S1955" s="138"/>
      <c r="T1955" s="141"/>
      <c r="U1955" s="141"/>
      <c r="V1955" s="139"/>
      <c r="W1955" s="139"/>
      <c r="X1955" s="139"/>
      <c r="Y1955" s="139"/>
      <c r="Z1955" s="139"/>
      <c r="AA1955" s="139"/>
      <c r="AB1955" s="139"/>
      <c r="AC1955" s="139"/>
      <c r="AD1955" s="139"/>
      <c r="AE1955" s="139"/>
      <c r="AF1955" s="139"/>
      <c r="AG1955" s="139"/>
      <c r="AH1955" s="139"/>
      <c r="AI1955" s="77"/>
      <c r="AJ1955" s="78"/>
    </row>
    <row r="1956" spans="2:36" ht="13">
      <c r="B1956" s="79"/>
      <c r="C1956" s="79"/>
      <c r="D1956" s="136"/>
      <c r="E1956" s="80"/>
      <c r="F1956" s="81"/>
      <c r="G1956" s="81"/>
      <c r="H1956" s="81"/>
      <c r="I1956" s="81"/>
      <c r="J1956" s="81"/>
      <c r="K1956" s="81"/>
      <c r="L1956" s="81"/>
      <c r="M1956" s="81"/>
      <c r="N1956" s="81"/>
      <c r="O1956" s="137"/>
      <c r="P1956" s="138"/>
      <c r="Q1956" s="138"/>
      <c r="R1956" s="138"/>
      <c r="S1956" s="138"/>
      <c r="T1956" s="141"/>
      <c r="U1956" s="141"/>
      <c r="V1956" s="139"/>
      <c r="W1956" s="139"/>
      <c r="X1956" s="139"/>
      <c r="Y1956" s="139"/>
      <c r="Z1956" s="139"/>
      <c r="AA1956" s="139"/>
      <c r="AB1956" s="139"/>
      <c r="AC1956" s="139"/>
      <c r="AD1956" s="139"/>
      <c r="AE1956" s="139"/>
      <c r="AF1956" s="139"/>
      <c r="AG1956" s="139"/>
      <c r="AH1956" s="139"/>
      <c r="AI1956" s="77"/>
      <c r="AJ1956" s="78"/>
    </row>
    <row r="1957" spans="2:36" ht="13">
      <c r="B1957" s="79"/>
      <c r="C1957" s="79"/>
      <c r="D1957" s="136"/>
      <c r="E1957" s="80"/>
      <c r="F1957" s="81"/>
      <c r="G1957" s="81"/>
      <c r="H1957" s="81"/>
      <c r="I1957" s="81"/>
      <c r="J1957" s="81"/>
      <c r="K1957" s="81"/>
      <c r="L1957" s="81"/>
      <c r="M1957" s="81"/>
      <c r="N1957" s="81"/>
      <c r="O1957" s="137"/>
      <c r="P1957" s="138"/>
      <c r="Q1957" s="138"/>
      <c r="R1957" s="138"/>
      <c r="S1957" s="138"/>
      <c r="T1957" s="141"/>
      <c r="U1957" s="141"/>
      <c r="V1957" s="139"/>
      <c r="W1957" s="139"/>
      <c r="X1957" s="139"/>
      <c r="Y1957" s="139"/>
      <c r="Z1957" s="139"/>
      <c r="AA1957" s="139"/>
      <c r="AB1957" s="139"/>
      <c r="AC1957" s="139"/>
      <c r="AD1957" s="139"/>
      <c r="AE1957" s="139"/>
      <c r="AF1957" s="139"/>
      <c r="AG1957" s="139"/>
      <c r="AH1957" s="139"/>
      <c r="AI1957" s="77"/>
      <c r="AJ1957" s="78"/>
    </row>
    <row r="1958" spans="2:36" ht="13">
      <c r="B1958" s="79"/>
      <c r="C1958" s="79"/>
      <c r="D1958" s="136"/>
      <c r="E1958" s="80"/>
      <c r="F1958" s="81"/>
      <c r="G1958" s="81"/>
      <c r="H1958" s="81"/>
      <c r="I1958" s="81"/>
      <c r="J1958" s="81"/>
      <c r="K1958" s="81"/>
      <c r="L1958" s="81"/>
      <c r="M1958" s="81"/>
      <c r="N1958" s="81"/>
      <c r="O1958" s="137"/>
      <c r="P1958" s="138"/>
      <c r="Q1958" s="138"/>
      <c r="R1958" s="138"/>
      <c r="S1958" s="138"/>
      <c r="T1958" s="141"/>
      <c r="U1958" s="141"/>
      <c r="V1958" s="139"/>
      <c r="W1958" s="139"/>
      <c r="X1958" s="139"/>
      <c r="Y1958" s="139"/>
      <c r="Z1958" s="139"/>
      <c r="AA1958" s="139"/>
      <c r="AB1958" s="139"/>
      <c r="AC1958" s="139"/>
      <c r="AD1958" s="139"/>
      <c r="AE1958" s="139"/>
      <c r="AF1958" s="139"/>
      <c r="AG1958" s="139"/>
      <c r="AH1958" s="139"/>
      <c r="AI1958" s="77"/>
      <c r="AJ1958" s="78"/>
    </row>
    <row r="1959" spans="2:36" ht="13">
      <c r="B1959" s="79"/>
      <c r="C1959" s="79"/>
      <c r="D1959" s="136"/>
      <c r="E1959" s="80"/>
      <c r="F1959" s="81"/>
      <c r="G1959" s="81"/>
      <c r="H1959" s="81"/>
      <c r="I1959" s="81"/>
      <c r="J1959" s="81"/>
      <c r="K1959" s="81"/>
      <c r="L1959" s="81"/>
      <c r="M1959" s="81"/>
      <c r="N1959" s="81"/>
      <c r="O1959" s="137"/>
      <c r="P1959" s="138"/>
      <c r="Q1959" s="138"/>
      <c r="R1959" s="138"/>
      <c r="S1959" s="138"/>
      <c r="T1959" s="141"/>
      <c r="U1959" s="141"/>
      <c r="V1959" s="139"/>
      <c r="W1959" s="139"/>
      <c r="X1959" s="139"/>
      <c r="Y1959" s="139"/>
      <c r="Z1959" s="139"/>
      <c r="AA1959" s="139"/>
      <c r="AB1959" s="139"/>
      <c r="AC1959" s="139"/>
      <c r="AD1959" s="139"/>
      <c r="AE1959" s="139"/>
      <c r="AF1959" s="139"/>
      <c r="AG1959" s="139"/>
      <c r="AH1959" s="139"/>
      <c r="AI1959" s="77"/>
      <c r="AJ1959" s="78"/>
    </row>
    <row r="1960" spans="2:36" ht="13">
      <c r="B1960" s="79"/>
      <c r="C1960" s="79"/>
      <c r="D1960" s="136"/>
      <c r="E1960" s="80"/>
      <c r="F1960" s="81"/>
      <c r="G1960" s="81"/>
      <c r="H1960" s="81"/>
      <c r="I1960" s="81"/>
      <c r="J1960" s="81"/>
      <c r="K1960" s="81"/>
      <c r="L1960" s="81"/>
      <c r="M1960" s="81"/>
      <c r="N1960" s="81"/>
      <c r="O1960" s="137"/>
      <c r="P1960" s="138"/>
      <c r="Q1960" s="138"/>
      <c r="R1960" s="138"/>
      <c r="S1960" s="138"/>
      <c r="T1960" s="141"/>
      <c r="U1960" s="141"/>
      <c r="V1960" s="139"/>
      <c r="W1960" s="139"/>
      <c r="X1960" s="139"/>
      <c r="Y1960" s="139"/>
      <c r="Z1960" s="139"/>
      <c r="AA1960" s="139"/>
      <c r="AB1960" s="139"/>
      <c r="AC1960" s="139"/>
      <c r="AD1960" s="139"/>
      <c r="AE1960" s="139"/>
      <c r="AF1960" s="139"/>
      <c r="AG1960" s="139"/>
      <c r="AH1960" s="139"/>
      <c r="AI1960" s="77"/>
      <c r="AJ1960" s="78"/>
    </row>
    <row r="1961" spans="2:36" ht="13">
      <c r="B1961" s="79"/>
      <c r="C1961" s="79"/>
      <c r="D1961" s="136"/>
      <c r="E1961" s="80"/>
      <c r="F1961" s="81"/>
      <c r="G1961" s="81"/>
      <c r="H1961" s="81"/>
      <c r="I1961" s="81"/>
      <c r="J1961" s="81"/>
      <c r="K1961" s="81"/>
      <c r="L1961" s="81"/>
      <c r="M1961" s="81"/>
      <c r="N1961" s="81"/>
      <c r="O1961" s="137"/>
      <c r="P1961" s="138"/>
      <c r="Q1961" s="138"/>
      <c r="R1961" s="138"/>
      <c r="S1961" s="138"/>
      <c r="T1961" s="141"/>
      <c r="U1961" s="141"/>
      <c r="V1961" s="139"/>
      <c r="W1961" s="139"/>
      <c r="X1961" s="139"/>
      <c r="Y1961" s="139"/>
      <c r="Z1961" s="139"/>
      <c r="AA1961" s="139"/>
      <c r="AB1961" s="139"/>
      <c r="AC1961" s="139"/>
      <c r="AD1961" s="139"/>
      <c r="AE1961" s="139"/>
      <c r="AF1961" s="139"/>
      <c r="AG1961" s="139"/>
      <c r="AH1961" s="139"/>
      <c r="AI1961" s="77"/>
      <c r="AJ1961" s="78"/>
    </row>
    <row r="1962" spans="2:36" ht="13">
      <c r="B1962" s="79"/>
      <c r="C1962" s="79"/>
      <c r="D1962" s="136"/>
      <c r="E1962" s="80"/>
      <c r="F1962" s="81"/>
      <c r="G1962" s="81"/>
      <c r="H1962" s="81"/>
      <c r="I1962" s="81"/>
      <c r="J1962" s="81"/>
      <c r="K1962" s="81"/>
      <c r="L1962" s="81"/>
      <c r="M1962" s="81"/>
      <c r="N1962" s="81"/>
      <c r="O1962" s="137"/>
      <c r="P1962" s="138"/>
      <c r="Q1962" s="138"/>
      <c r="R1962" s="138"/>
      <c r="S1962" s="138"/>
      <c r="T1962" s="141"/>
      <c r="U1962" s="141"/>
      <c r="V1962" s="139"/>
      <c r="W1962" s="139"/>
      <c r="X1962" s="139"/>
      <c r="Y1962" s="139"/>
      <c r="Z1962" s="139"/>
      <c r="AA1962" s="139"/>
      <c r="AB1962" s="139"/>
      <c r="AC1962" s="139"/>
      <c r="AD1962" s="139"/>
      <c r="AE1962" s="139"/>
      <c r="AF1962" s="139"/>
      <c r="AG1962" s="139"/>
      <c r="AH1962" s="139"/>
      <c r="AI1962" s="77"/>
      <c r="AJ1962" s="78"/>
    </row>
    <row r="1963" spans="2:36" ht="13">
      <c r="B1963" s="79"/>
      <c r="C1963" s="79"/>
      <c r="D1963" s="136"/>
      <c r="E1963" s="80"/>
      <c r="F1963" s="81"/>
      <c r="G1963" s="81"/>
      <c r="H1963" s="81"/>
      <c r="I1963" s="81"/>
      <c r="J1963" s="81"/>
      <c r="K1963" s="81"/>
      <c r="L1963" s="81"/>
      <c r="M1963" s="81"/>
      <c r="N1963" s="81"/>
      <c r="O1963" s="137"/>
      <c r="P1963" s="138"/>
      <c r="Q1963" s="138"/>
      <c r="R1963" s="138"/>
      <c r="S1963" s="138"/>
      <c r="T1963" s="141"/>
      <c r="U1963" s="141"/>
      <c r="V1963" s="139"/>
      <c r="W1963" s="139"/>
      <c r="X1963" s="139"/>
      <c r="Y1963" s="139"/>
      <c r="Z1963" s="139"/>
      <c r="AA1963" s="139"/>
      <c r="AB1963" s="139"/>
      <c r="AC1963" s="139"/>
      <c r="AD1963" s="139"/>
      <c r="AE1963" s="139"/>
      <c r="AF1963" s="139"/>
      <c r="AG1963" s="139"/>
      <c r="AH1963" s="139"/>
      <c r="AI1963" s="77"/>
      <c r="AJ1963" s="78"/>
    </row>
    <row r="1964" spans="2:36" ht="13">
      <c r="B1964" s="79"/>
      <c r="C1964" s="79"/>
      <c r="D1964" s="136"/>
      <c r="E1964" s="80"/>
      <c r="F1964" s="81"/>
      <c r="G1964" s="81"/>
      <c r="H1964" s="81"/>
      <c r="I1964" s="81"/>
      <c r="J1964" s="81"/>
      <c r="K1964" s="81"/>
      <c r="L1964" s="81"/>
      <c r="M1964" s="81"/>
      <c r="N1964" s="81"/>
      <c r="O1964" s="137"/>
      <c r="P1964" s="138"/>
      <c r="Q1964" s="138"/>
      <c r="R1964" s="138"/>
      <c r="S1964" s="138"/>
      <c r="T1964" s="141"/>
      <c r="U1964" s="141"/>
      <c r="V1964" s="139"/>
      <c r="W1964" s="139"/>
      <c r="X1964" s="139"/>
      <c r="Y1964" s="139"/>
      <c r="Z1964" s="139"/>
      <c r="AA1964" s="139"/>
      <c r="AB1964" s="139"/>
      <c r="AC1964" s="139"/>
      <c r="AD1964" s="139"/>
      <c r="AE1964" s="139"/>
      <c r="AF1964" s="139"/>
      <c r="AG1964" s="139"/>
      <c r="AH1964" s="139"/>
      <c r="AI1964" s="77"/>
      <c r="AJ1964" s="78"/>
    </row>
    <row r="1965" spans="2:36" ht="13">
      <c r="B1965" s="79"/>
      <c r="C1965" s="79"/>
      <c r="D1965" s="136"/>
      <c r="E1965" s="80"/>
      <c r="F1965" s="81"/>
      <c r="G1965" s="81"/>
      <c r="H1965" s="81"/>
      <c r="I1965" s="81"/>
      <c r="J1965" s="81"/>
      <c r="K1965" s="81"/>
      <c r="L1965" s="81"/>
      <c r="M1965" s="81"/>
      <c r="N1965" s="81"/>
      <c r="O1965" s="137"/>
      <c r="P1965" s="138"/>
      <c r="Q1965" s="138"/>
      <c r="R1965" s="138"/>
      <c r="S1965" s="138"/>
      <c r="T1965" s="141"/>
      <c r="U1965" s="141"/>
      <c r="V1965" s="139"/>
      <c r="W1965" s="139"/>
      <c r="X1965" s="139"/>
      <c r="Y1965" s="139"/>
      <c r="Z1965" s="139"/>
      <c r="AA1965" s="139"/>
      <c r="AB1965" s="139"/>
      <c r="AC1965" s="139"/>
      <c r="AD1965" s="139"/>
      <c r="AE1965" s="139"/>
      <c r="AF1965" s="139"/>
      <c r="AG1965" s="139"/>
      <c r="AH1965" s="139"/>
      <c r="AI1965" s="77"/>
      <c r="AJ1965" s="78"/>
    </row>
    <row r="1966" spans="2:36" ht="13">
      <c r="B1966" s="79"/>
      <c r="C1966" s="79"/>
      <c r="D1966" s="136"/>
      <c r="E1966" s="80"/>
      <c r="F1966" s="81"/>
      <c r="G1966" s="81"/>
      <c r="H1966" s="81"/>
      <c r="I1966" s="81"/>
      <c r="J1966" s="81"/>
      <c r="K1966" s="81"/>
      <c r="L1966" s="81"/>
      <c r="M1966" s="81"/>
      <c r="N1966" s="81"/>
      <c r="O1966" s="137"/>
      <c r="P1966" s="138"/>
      <c r="Q1966" s="138"/>
      <c r="R1966" s="138"/>
      <c r="S1966" s="138"/>
      <c r="T1966" s="141"/>
      <c r="U1966" s="141"/>
      <c r="V1966" s="139"/>
      <c r="W1966" s="139"/>
      <c r="X1966" s="139"/>
      <c r="Y1966" s="139"/>
      <c r="Z1966" s="139"/>
      <c r="AA1966" s="139"/>
      <c r="AB1966" s="139"/>
      <c r="AC1966" s="139"/>
      <c r="AD1966" s="139"/>
      <c r="AE1966" s="139"/>
      <c r="AF1966" s="139"/>
      <c r="AG1966" s="139"/>
      <c r="AH1966" s="139"/>
      <c r="AI1966" s="77"/>
      <c r="AJ1966" s="78"/>
    </row>
    <row r="1967" spans="2:36" ht="13">
      <c r="B1967" s="79"/>
      <c r="C1967" s="79"/>
      <c r="D1967" s="136"/>
      <c r="E1967" s="80"/>
      <c r="F1967" s="81"/>
      <c r="G1967" s="81"/>
      <c r="H1967" s="81"/>
      <c r="I1967" s="81"/>
      <c r="J1967" s="81"/>
      <c r="K1967" s="81"/>
      <c r="L1967" s="81"/>
      <c r="M1967" s="81"/>
      <c r="N1967" s="81"/>
      <c r="O1967" s="137"/>
      <c r="P1967" s="138"/>
      <c r="Q1967" s="138"/>
      <c r="R1967" s="138"/>
      <c r="S1967" s="138"/>
      <c r="T1967" s="141"/>
      <c r="U1967" s="141"/>
      <c r="V1967" s="139"/>
      <c r="W1967" s="139"/>
      <c r="X1967" s="139"/>
      <c r="Y1967" s="139"/>
      <c r="Z1967" s="139"/>
      <c r="AA1967" s="139"/>
      <c r="AB1967" s="139"/>
      <c r="AC1967" s="139"/>
      <c r="AD1967" s="139"/>
      <c r="AE1967" s="139"/>
      <c r="AF1967" s="139"/>
      <c r="AG1967" s="139"/>
      <c r="AH1967" s="139"/>
      <c r="AI1967" s="77"/>
      <c r="AJ1967" s="78"/>
    </row>
    <row r="1968" spans="2:36" ht="13">
      <c r="B1968" s="79"/>
      <c r="C1968" s="79"/>
      <c r="D1968" s="136"/>
      <c r="E1968" s="80"/>
      <c r="F1968" s="81"/>
      <c r="G1968" s="81"/>
      <c r="H1968" s="81"/>
      <c r="I1968" s="81"/>
      <c r="J1968" s="81"/>
      <c r="K1968" s="81"/>
      <c r="L1968" s="81"/>
      <c r="M1968" s="81"/>
      <c r="N1968" s="81"/>
      <c r="O1968" s="137"/>
      <c r="P1968" s="138"/>
      <c r="Q1968" s="138"/>
      <c r="R1968" s="138"/>
      <c r="S1968" s="138"/>
      <c r="T1968" s="141"/>
      <c r="U1968" s="141"/>
      <c r="V1968" s="139"/>
      <c r="W1968" s="139"/>
      <c r="X1968" s="139"/>
      <c r="Y1968" s="139"/>
      <c r="Z1968" s="139"/>
      <c r="AA1968" s="139"/>
      <c r="AB1968" s="139"/>
      <c r="AC1968" s="139"/>
      <c r="AD1968" s="139"/>
      <c r="AE1968" s="139"/>
      <c r="AF1968" s="139"/>
      <c r="AG1968" s="139"/>
      <c r="AH1968" s="139"/>
      <c r="AI1968" s="77"/>
      <c r="AJ1968" s="78"/>
    </row>
    <row r="1969" spans="2:36" ht="13">
      <c r="B1969" s="79"/>
      <c r="C1969" s="79"/>
      <c r="D1969" s="136"/>
      <c r="E1969" s="80"/>
      <c r="F1969" s="81"/>
      <c r="G1969" s="81"/>
      <c r="H1969" s="81"/>
      <c r="I1969" s="81"/>
      <c r="J1969" s="81"/>
      <c r="K1969" s="81"/>
      <c r="L1969" s="81"/>
      <c r="M1969" s="81"/>
      <c r="N1969" s="81"/>
      <c r="O1969" s="137"/>
      <c r="P1969" s="138"/>
      <c r="Q1969" s="138"/>
      <c r="R1969" s="138"/>
      <c r="S1969" s="138"/>
      <c r="T1969" s="141"/>
      <c r="U1969" s="141"/>
      <c r="V1969" s="139"/>
      <c r="W1969" s="139"/>
      <c r="X1969" s="139"/>
      <c r="Y1969" s="139"/>
      <c r="Z1969" s="139"/>
      <c r="AA1969" s="139"/>
      <c r="AB1969" s="139"/>
      <c r="AC1969" s="139"/>
      <c r="AD1969" s="139"/>
      <c r="AE1969" s="139"/>
      <c r="AF1969" s="139"/>
      <c r="AG1969" s="139"/>
      <c r="AH1969" s="139"/>
      <c r="AI1969" s="77"/>
      <c r="AJ1969" s="78"/>
    </row>
    <row r="1970" spans="2:36" ht="13">
      <c r="B1970" s="79"/>
      <c r="C1970" s="79"/>
      <c r="D1970" s="136"/>
      <c r="E1970" s="80"/>
      <c r="F1970" s="81"/>
      <c r="G1970" s="81"/>
      <c r="H1970" s="81"/>
      <c r="I1970" s="81"/>
      <c r="J1970" s="81"/>
      <c r="K1970" s="81"/>
      <c r="L1970" s="81"/>
      <c r="M1970" s="81"/>
      <c r="N1970" s="81"/>
      <c r="O1970" s="137"/>
      <c r="P1970" s="138"/>
      <c r="Q1970" s="138"/>
      <c r="R1970" s="138"/>
      <c r="S1970" s="138"/>
      <c r="T1970" s="141"/>
      <c r="U1970" s="141"/>
      <c r="V1970" s="139"/>
      <c r="W1970" s="139"/>
      <c r="X1970" s="139"/>
      <c r="Y1970" s="139"/>
      <c r="Z1970" s="139"/>
      <c r="AA1970" s="139"/>
      <c r="AB1970" s="139"/>
      <c r="AC1970" s="139"/>
      <c r="AD1970" s="139"/>
      <c r="AE1970" s="139"/>
      <c r="AF1970" s="139"/>
      <c r="AG1970" s="139"/>
      <c r="AH1970" s="139"/>
      <c r="AI1970" s="77"/>
      <c r="AJ1970" s="78"/>
    </row>
    <row r="1971" spans="2:36" ht="13">
      <c r="B1971" s="79"/>
      <c r="C1971" s="79"/>
      <c r="D1971" s="136"/>
      <c r="E1971" s="80"/>
      <c r="F1971" s="81"/>
      <c r="G1971" s="81"/>
      <c r="H1971" s="81"/>
      <c r="I1971" s="81"/>
      <c r="J1971" s="81"/>
      <c r="K1971" s="81"/>
      <c r="L1971" s="81"/>
      <c r="M1971" s="81"/>
      <c r="N1971" s="81"/>
      <c r="O1971" s="137"/>
      <c r="P1971" s="138"/>
      <c r="Q1971" s="138"/>
      <c r="R1971" s="138"/>
      <c r="S1971" s="138"/>
      <c r="T1971" s="141"/>
      <c r="U1971" s="141"/>
      <c r="V1971" s="139"/>
      <c r="W1971" s="139"/>
      <c r="X1971" s="139"/>
      <c r="Y1971" s="139"/>
      <c r="Z1971" s="139"/>
      <c r="AA1971" s="139"/>
      <c r="AB1971" s="139"/>
      <c r="AC1971" s="139"/>
      <c r="AD1971" s="139"/>
      <c r="AE1971" s="139"/>
      <c r="AF1971" s="139"/>
      <c r="AG1971" s="139"/>
      <c r="AH1971" s="139"/>
      <c r="AI1971" s="77"/>
      <c r="AJ1971" s="78"/>
    </row>
    <row r="1972" spans="2:36" ht="13">
      <c r="B1972" s="79"/>
      <c r="C1972" s="79"/>
      <c r="D1972" s="136"/>
      <c r="E1972" s="80"/>
      <c r="F1972" s="81"/>
      <c r="G1972" s="81"/>
      <c r="H1972" s="81"/>
      <c r="I1972" s="81"/>
      <c r="J1972" s="81"/>
      <c r="K1972" s="81"/>
      <c r="L1972" s="81"/>
      <c r="M1972" s="81"/>
      <c r="N1972" s="81"/>
      <c r="O1972" s="137"/>
      <c r="P1972" s="138"/>
      <c r="Q1972" s="138"/>
      <c r="R1972" s="138"/>
      <c r="S1972" s="138"/>
      <c r="T1972" s="141"/>
      <c r="U1972" s="141"/>
      <c r="V1972" s="139"/>
      <c r="W1972" s="139"/>
      <c r="X1972" s="139"/>
      <c r="Y1972" s="139"/>
      <c r="Z1972" s="139"/>
      <c r="AA1972" s="139"/>
      <c r="AB1972" s="139"/>
      <c r="AC1972" s="139"/>
      <c r="AD1972" s="139"/>
      <c r="AE1972" s="139"/>
      <c r="AF1972" s="139"/>
      <c r="AG1972" s="139"/>
      <c r="AH1972" s="139"/>
      <c r="AI1972" s="77"/>
      <c r="AJ1972" s="78"/>
    </row>
    <row r="1973" spans="2:36" ht="13">
      <c r="B1973" s="79"/>
      <c r="C1973" s="79"/>
      <c r="D1973" s="136"/>
      <c r="E1973" s="80"/>
      <c r="F1973" s="81"/>
      <c r="G1973" s="81"/>
      <c r="H1973" s="81"/>
      <c r="I1973" s="81"/>
      <c r="J1973" s="81"/>
      <c r="K1973" s="81"/>
      <c r="L1973" s="81"/>
      <c r="M1973" s="81"/>
      <c r="N1973" s="81"/>
      <c r="O1973" s="137"/>
      <c r="P1973" s="138"/>
      <c r="Q1973" s="138"/>
      <c r="R1973" s="138"/>
      <c r="S1973" s="138"/>
      <c r="T1973" s="141"/>
      <c r="U1973" s="141"/>
      <c r="V1973" s="139"/>
      <c r="W1973" s="139"/>
      <c r="X1973" s="139"/>
      <c r="Y1973" s="139"/>
      <c r="Z1973" s="139"/>
      <c r="AA1973" s="139"/>
      <c r="AB1973" s="139"/>
      <c r="AC1973" s="139"/>
      <c r="AD1973" s="139"/>
      <c r="AE1973" s="139"/>
      <c r="AF1973" s="139"/>
      <c r="AG1973" s="139"/>
      <c r="AH1973" s="139"/>
      <c r="AI1973" s="77"/>
      <c r="AJ1973" s="78"/>
    </row>
    <row r="1974" spans="2:36" ht="13">
      <c r="B1974" s="79"/>
      <c r="C1974" s="79"/>
      <c r="D1974" s="136"/>
      <c r="E1974" s="80"/>
      <c r="F1974" s="81"/>
      <c r="G1974" s="81"/>
      <c r="H1974" s="81"/>
      <c r="I1974" s="81"/>
      <c r="J1974" s="81"/>
      <c r="K1974" s="81"/>
      <c r="L1974" s="81"/>
      <c r="M1974" s="81"/>
      <c r="N1974" s="81"/>
      <c r="O1974" s="137"/>
      <c r="P1974" s="138"/>
      <c r="Q1974" s="138"/>
      <c r="R1974" s="138"/>
      <c r="S1974" s="138"/>
      <c r="T1974" s="141"/>
      <c r="U1974" s="141"/>
      <c r="V1974" s="139"/>
      <c r="W1974" s="139"/>
      <c r="X1974" s="139"/>
      <c r="Y1974" s="139"/>
      <c r="Z1974" s="139"/>
      <c r="AA1974" s="139"/>
      <c r="AB1974" s="139"/>
      <c r="AC1974" s="139"/>
      <c r="AD1974" s="139"/>
      <c r="AE1974" s="139"/>
      <c r="AF1974" s="139"/>
      <c r="AG1974" s="139"/>
      <c r="AH1974" s="139"/>
      <c r="AI1974" s="77"/>
      <c r="AJ1974" s="78"/>
    </row>
    <row r="1975" spans="2:36" ht="13">
      <c r="B1975" s="79"/>
      <c r="C1975" s="79"/>
      <c r="D1975" s="136"/>
      <c r="E1975" s="80"/>
      <c r="F1975" s="81"/>
      <c r="G1975" s="81"/>
      <c r="H1975" s="81"/>
      <c r="I1975" s="81"/>
      <c r="J1975" s="81"/>
      <c r="K1975" s="81"/>
      <c r="L1975" s="81"/>
      <c r="M1975" s="81"/>
      <c r="N1975" s="81"/>
      <c r="O1975" s="137"/>
      <c r="P1975" s="138"/>
      <c r="Q1975" s="138"/>
      <c r="R1975" s="138"/>
      <c r="S1975" s="138"/>
      <c r="T1975" s="141"/>
      <c r="U1975" s="141"/>
      <c r="V1975" s="139"/>
      <c r="W1975" s="139"/>
      <c r="X1975" s="139"/>
      <c r="Y1975" s="139"/>
      <c r="Z1975" s="139"/>
      <c r="AA1975" s="139"/>
      <c r="AB1975" s="139"/>
      <c r="AC1975" s="139"/>
      <c r="AD1975" s="139"/>
      <c r="AE1975" s="139"/>
      <c r="AF1975" s="139"/>
      <c r="AG1975" s="139"/>
      <c r="AH1975" s="139"/>
      <c r="AI1975" s="77"/>
      <c r="AJ1975" s="78"/>
    </row>
    <row r="1976" spans="2:36" ht="13">
      <c r="B1976" s="79"/>
      <c r="C1976" s="79"/>
      <c r="D1976" s="136"/>
      <c r="E1976" s="80"/>
      <c r="F1976" s="81"/>
      <c r="G1976" s="81"/>
      <c r="H1976" s="81"/>
      <c r="I1976" s="81"/>
      <c r="J1976" s="81"/>
      <c r="K1976" s="81"/>
      <c r="L1976" s="81"/>
      <c r="M1976" s="81"/>
      <c r="N1976" s="81"/>
      <c r="O1976" s="137"/>
      <c r="P1976" s="138"/>
      <c r="Q1976" s="138"/>
      <c r="R1976" s="138"/>
      <c r="S1976" s="138"/>
      <c r="T1976" s="141"/>
      <c r="U1976" s="141"/>
      <c r="V1976" s="139"/>
      <c r="W1976" s="139"/>
      <c r="X1976" s="139"/>
      <c r="Y1976" s="139"/>
      <c r="Z1976" s="139"/>
      <c r="AA1976" s="139"/>
      <c r="AB1976" s="139"/>
      <c r="AC1976" s="139"/>
      <c r="AD1976" s="139"/>
      <c r="AE1976" s="139"/>
      <c r="AF1976" s="139"/>
      <c r="AG1976" s="139"/>
      <c r="AH1976" s="139"/>
      <c r="AI1976" s="77"/>
      <c r="AJ1976" s="78"/>
    </row>
    <row r="1977" spans="2:36" ht="13">
      <c r="B1977" s="79"/>
      <c r="C1977" s="79"/>
      <c r="D1977" s="136"/>
      <c r="E1977" s="80"/>
      <c r="F1977" s="81"/>
      <c r="G1977" s="81"/>
      <c r="H1977" s="81"/>
      <c r="I1977" s="81"/>
      <c r="J1977" s="81"/>
      <c r="K1977" s="81"/>
      <c r="L1977" s="81"/>
      <c r="M1977" s="81"/>
      <c r="N1977" s="81"/>
      <c r="O1977" s="137"/>
      <c r="P1977" s="138"/>
      <c r="Q1977" s="138"/>
      <c r="R1977" s="138"/>
      <c r="S1977" s="138"/>
      <c r="T1977" s="141"/>
      <c r="U1977" s="141"/>
      <c r="V1977" s="139"/>
      <c r="W1977" s="139"/>
      <c r="X1977" s="139"/>
      <c r="Y1977" s="139"/>
      <c r="Z1977" s="139"/>
      <c r="AA1977" s="139"/>
      <c r="AB1977" s="139"/>
      <c r="AC1977" s="139"/>
      <c r="AD1977" s="139"/>
      <c r="AE1977" s="139"/>
      <c r="AF1977" s="139"/>
      <c r="AG1977" s="139"/>
      <c r="AH1977" s="139"/>
      <c r="AI1977" s="77"/>
      <c r="AJ1977" s="78"/>
    </row>
    <row r="1978" spans="2:36" ht="13">
      <c r="B1978" s="79"/>
      <c r="C1978" s="79"/>
      <c r="D1978" s="136"/>
      <c r="E1978" s="80"/>
      <c r="F1978" s="81"/>
      <c r="G1978" s="81"/>
      <c r="H1978" s="81"/>
      <c r="I1978" s="81"/>
      <c r="J1978" s="81"/>
      <c r="K1978" s="81"/>
      <c r="L1978" s="81"/>
      <c r="M1978" s="81"/>
      <c r="N1978" s="81"/>
      <c r="O1978" s="137"/>
      <c r="P1978" s="138"/>
      <c r="Q1978" s="138"/>
      <c r="R1978" s="138"/>
      <c r="S1978" s="138"/>
      <c r="T1978" s="141"/>
      <c r="U1978" s="141"/>
      <c r="V1978" s="139"/>
      <c r="W1978" s="139"/>
      <c r="X1978" s="139"/>
      <c r="Y1978" s="139"/>
      <c r="Z1978" s="139"/>
      <c r="AA1978" s="139"/>
      <c r="AB1978" s="139"/>
      <c r="AC1978" s="139"/>
      <c r="AD1978" s="139"/>
      <c r="AE1978" s="139"/>
      <c r="AF1978" s="139"/>
      <c r="AG1978" s="139"/>
      <c r="AH1978" s="139"/>
      <c r="AI1978" s="77"/>
      <c r="AJ1978" s="78"/>
    </row>
    <row r="1979" spans="2:36" ht="13">
      <c r="B1979" s="79"/>
      <c r="C1979" s="79"/>
      <c r="D1979" s="136"/>
      <c r="E1979" s="80"/>
      <c r="F1979" s="81"/>
      <c r="G1979" s="81"/>
      <c r="H1979" s="81"/>
      <c r="I1979" s="81"/>
      <c r="J1979" s="81"/>
      <c r="K1979" s="81"/>
      <c r="L1979" s="81"/>
      <c r="M1979" s="81"/>
      <c r="N1979" s="81"/>
      <c r="O1979" s="137"/>
      <c r="P1979" s="138"/>
      <c r="Q1979" s="138"/>
      <c r="R1979" s="138"/>
      <c r="S1979" s="138"/>
      <c r="T1979" s="141"/>
      <c r="U1979" s="141"/>
      <c r="V1979" s="139"/>
      <c r="W1979" s="139"/>
      <c r="X1979" s="139"/>
      <c r="Y1979" s="139"/>
      <c r="Z1979" s="139"/>
      <c r="AA1979" s="139"/>
      <c r="AB1979" s="139"/>
      <c r="AC1979" s="139"/>
      <c r="AD1979" s="139"/>
      <c r="AE1979" s="139"/>
      <c r="AF1979" s="139"/>
      <c r="AG1979" s="139"/>
      <c r="AH1979" s="139"/>
      <c r="AI1979" s="77"/>
      <c r="AJ1979" s="78"/>
    </row>
    <row r="1980" spans="2:36" ht="13">
      <c r="B1980" s="79"/>
      <c r="C1980" s="79"/>
      <c r="D1980" s="136"/>
      <c r="E1980" s="80"/>
      <c r="F1980" s="81"/>
      <c r="G1980" s="81"/>
      <c r="H1980" s="81"/>
      <c r="I1980" s="81"/>
      <c r="J1980" s="81"/>
      <c r="K1980" s="81"/>
      <c r="L1980" s="81"/>
      <c r="M1980" s="81"/>
      <c r="N1980" s="81"/>
      <c r="O1980" s="137"/>
      <c r="P1980" s="138"/>
      <c r="Q1980" s="138"/>
      <c r="R1980" s="138"/>
      <c r="S1980" s="138"/>
      <c r="T1980" s="141"/>
      <c r="U1980" s="141"/>
      <c r="V1980" s="139"/>
      <c r="W1980" s="139"/>
      <c r="X1980" s="139"/>
      <c r="Y1980" s="139"/>
      <c r="Z1980" s="139"/>
      <c r="AA1980" s="139"/>
      <c r="AB1980" s="139"/>
      <c r="AC1980" s="139"/>
      <c r="AD1980" s="139"/>
      <c r="AE1980" s="139"/>
      <c r="AF1980" s="139"/>
      <c r="AG1980" s="139"/>
      <c r="AH1980" s="139"/>
      <c r="AI1980" s="77"/>
      <c r="AJ1980" s="78"/>
    </row>
    <row r="1981" spans="2:36" ht="13">
      <c r="B1981" s="79"/>
      <c r="C1981" s="79"/>
      <c r="D1981" s="136"/>
      <c r="E1981" s="80"/>
      <c r="F1981" s="81"/>
      <c r="G1981" s="81"/>
      <c r="H1981" s="81"/>
      <c r="I1981" s="81"/>
      <c r="J1981" s="81"/>
      <c r="K1981" s="81"/>
      <c r="L1981" s="81"/>
      <c r="M1981" s="81"/>
      <c r="N1981" s="81"/>
      <c r="O1981" s="137"/>
      <c r="P1981" s="138"/>
      <c r="Q1981" s="138"/>
      <c r="R1981" s="138"/>
      <c r="S1981" s="138"/>
      <c r="T1981" s="141"/>
      <c r="U1981" s="141"/>
      <c r="V1981" s="139"/>
      <c r="W1981" s="139"/>
      <c r="X1981" s="139"/>
      <c r="Y1981" s="139"/>
      <c r="Z1981" s="139"/>
      <c r="AA1981" s="139"/>
      <c r="AB1981" s="139"/>
      <c r="AC1981" s="139"/>
      <c r="AD1981" s="139"/>
      <c r="AE1981" s="139"/>
      <c r="AF1981" s="139"/>
      <c r="AG1981" s="139"/>
      <c r="AH1981" s="139"/>
      <c r="AI1981" s="77"/>
      <c r="AJ1981" s="78"/>
    </row>
    <row r="1982" spans="2:36" ht="13">
      <c r="B1982" s="79"/>
      <c r="C1982" s="79"/>
      <c r="D1982" s="136"/>
      <c r="E1982" s="80"/>
      <c r="F1982" s="81"/>
      <c r="G1982" s="81"/>
      <c r="H1982" s="81"/>
      <c r="I1982" s="81"/>
      <c r="J1982" s="81"/>
      <c r="K1982" s="81"/>
      <c r="L1982" s="81"/>
      <c r="M1982" s="81"/>
      <c r="N1982" s="81"/>
      <c r="O1982" s="137"/>
      <c r="P1982" s="138"/>
      <c r="Q1982" s="138"/>
      <c r="R1982" s="138"/>
      <c r="S1982" s="138"/>
      <c r="T1982" s="141"/>
      <c r="U1982" s="141"/>
      <c r="V1982" s="139"/>
      <c r="W1982" s="139"/>
      <c r="X1982" s="139"/>
      <c r="Y1982" s="139"/>
      <c r="Z1982" s="139"/>
      <c r="AA1982" s="139"/>
      <c r="AB1982" s="139"/>
      <c r="AC1982" s="139"/>
      <c r="AD1982" s="139"/>
      <c r="AE1982" s="139"/>
      <c r="AF1982" s="139"/>
      <c r="AG1982" s="139"/>
      <c r="AH1982" s="139"/>
      <c r="AI1982" s="77"/>
      <c r="AJ1982" s="78"/>
    </row>
    <row r="1983" spans="2:36" ht="13">
      <c r="B1983" s="79"/>
      <c r="C1983" s="79"/>
      <c r="D1983" s="136"/>
      <c r="E1983" s="80"/>
      <c r="F1983" s="81"/>
      <c r="G1983" s="81"/>
      <c r="H1983" s="81"/>
      <c r="I1983" s="81"/>
      <c r="J1983" s="81"/>
      <c r="K1983" s="81"/>
      <c r="L1983" s="81"/>
      <c r="M1983" s="81"/>
      <c r="N1983" s="81"/>
      <c r="O1983" s="137"/>
      <c r="P1983" s="138"/>
      <c r="Q1983" s="138"/>
      <c r="R1983" s="138"/>
      <c r="S1983" s="138"/>
      <c r="T1983" s="141"/>
      <c r="U1983" s="141"/>
      <c r="V1983" s="139"/>
      <c r="W1983" s="139"/>
      <c r="X1983" s="139"/>
      <c r="Y1983" s="139"/>
      <c r="Z1983" s="139"/>
      <c r="AA1983" s="139"/>
      <c r="AB1983" s="139"/>
      <c r="AC1983" s="139"/>
      <c r="AD1983" s="139"/>
      <c r="AE1983" s="139"/>
      <c r="AF1983" s="139"/>
      <c r="AG1983" s="139"/>
      <c r="AH1983" s="139"/>
      <c r="AI1983" s="77"/>
      <c r="AJ1983" s="78"/>
    </row>
    <row r="1984" spans="2:36" ht="13">
      <c r="B1984" s="79"/>
      <c r="C1984" s="79"/>
      <c r="D1984" s="136"/>
      <c r="E1984" s="80"/>
      <c r="F1984" s="81"/>
      <c r="G1984" s="81"/>
      <c r="H1984" s="81"/>
      <c r="I1984" s="81"/>
      <c r="J1984" s="81"/>
      <c r="K1984" s="81"/>
      <c r="L1984" s="81"/>
      <c r="M1984" s="81"/>
      <c r="N1984" s="81"/>
      <c r="O1984" s="137"/>
      <c r="P1984" s="138"/>
      <c r="Q1984" s="138"/>
      <c r="R1984" s="138"/>
      <c r="S1984" s="138"/>
      <c r="T1984" s="141"/>
      <c r="U1984" s="141"/>
      <c r="V1984" s="139"/>
      <c r="W1984" s="139"/>
      <c r="X1984" s="139"/>
      <c r="Y1984" s="139"/>
      <c r="Z1984" s="139"/>
      <c r="AA1984" s="139"/>
      <c r="AB1984" s="139"/>
      <c r="AC1984" s="139"/>
      <c r="AD1984" s="139"/>
      <c r="AE1984" s="139"/>
      <c r="AF1984" s="139"/>
      <c r="AG1984" s="139"/>
      <c r="AH1984" s="139"/>
      <c r="AI1984" s="77"/>
      <c r="AJ1984" s="78"/>
    </row>
    <row r="1985" spans="2:36" ht="13">
      <c r="B1985" s="79"/>
      <c r="C1985" s="79"/>
      <c r="D1985" s="136"/>
      <c r="E1985" s="80"/>
      <c r="F1985" s="81"/>
      <c r="G1985" s="81"/>
      <c r="H1985" s="81"/>
      <c r="I1985" s="81"/>
      <c r="J1985" s="81"/>
      <c r="K1985" s="81"/>
      <c r="L1985" s="81"/>
      <c r="M1985" s="81"/>
      <c r="N1985" s="81"/>
      <c r="O1985" s="137"/>
      <c r="P1985" s="138"/>
      <c r="Q1985" s="138"/>
      <c r="R1985" s="138"/>
      <c r="S1985" s="138"/>
      <c r="T1985" s="141"/>
      <c r="U1985" s="141"/>
      <c r="V1985" s="139"/>
      <c r="W1985" s="139"/>
      <c r="X1985" s="139"/>
      <c r="Y1985" s="139"/>
      <c r="Z1985" s="139"/>
      <c r="AA1985" s="139"/>
      <c r="AB1985" s="139"/>
      <c r="AC1985" s="139"/>
      <c r="AD1985" s="139"/>
      <c r="AE1985" s="139"/>
      <c r="AF1985" s="139"/>
      <c r="AG1985" s="139"/>
      <c r="AH1985" s="139"/>
      <c r="AI1985" s="77"/>
      <c r="AJ1985" s="78"/>
    </row>
    <row r="1986" spans="2:36" ht="13">
      <c r="B1986" s="79"/>
      <c r="C1986" s="79"/>
      <c r="D1986" s="136"/>
      <c r="E1986" s="80"/>
      <c r="F1986" s="81"/>
      <c r="G1986" s="81"/>
      <c r="H1986" s="81"/>
      <c r="I1986" s="81"/>
      <c r="J1986" s="81"/>
      <c r="K1986" s="81"/>
      <c r="L1986" s="81"/>
      <c r="M1986" s="81"/>
      <c r="N1986" s="81"/>
      <c r="O1986" s="137"/>
      <c r="P1986" s="138"/>
      <c r="Q1986" s="138"/>
      <c r="R1986" s="138"/>
      <c r="S1986" s="138"/>
      <c r="T1986" s="141"/>
      <c r="U1986" s="141"/>
      <c r="V1986" s="139"/>
      <c r="W1986" s="139"/>
      <c r="X1986" s="139"/>
      <c r="Y1986" s="139"/>
      <c r="Z1986" s="139"/>
      <c r="AA1986" s="139"/>
      <c r="AB1986" s="139"/>
      <c r="AC1986" s="139"/>
      <c r="AD1986" s="139"/>
      <c r="AE1986" s="139"/>
      <c r="AF1986" s="139"/>
      <c r="AG1986" s="139"/>
      <c r="AH1986" s="139"/>
      <c r="AI1986" s="77"/>
      <c r="AJ1986" s="78"/>
    </row>
    <row r="1987" spans="2:36" ht="13">
      <c r="B1987" s="79"/>
      <c r="C1987" s="79"/>
      <c r="D1987" s="136"/>
      <c r="E1987" s="80"/>
      <c r="F1987" s="81"/>
      <c r="G1987" s="81"/>
      <c r="H1987" s="81"/>
      <c r="I1987" s="81"/>
      <c r="J1987" s="81"/>
      <c r="K1987" s="81"/>
      <c r="L1987" s="81"/>
      <c r="M1987" s="81"/>
      <c r="N1987" s="81"/>
      <c r="O1987" s="137"/>
      <c r="P1987" s="138"/>
      <c r="Q1987" s="138"/>
      <c r="R1987" s="138"/>
      <c r="S1987" s="138"/>
      <c r="T1987" s="141"/>
      <c r="U1987" s="141"/>
      <c r="V1987" s="139"/>
      <c r="W1987" s="139"/>
      <c r="X1987" s="139"/>
      <c r="Y1987" s="139"/>
      <c r="Z1987" s="139"/>
      <c r="AA1987" s="139"/>
      <c r="AB1987" s="139"/>
      <c r="AC1987" s="139"/>
      <c r="AD1987" s="139"/>
      <c r="AE1987" s="139"/>
      <c r="AF1987" s="139"/>
      <c r="AG1987" s="139"/>
      <c r="AH1987" s="139"/>
      <c r="AI1987" s="77"/>
      <c r="AJ1987" s="78"/>
    </row>
    <row r="1988" spans="2:36" ht="13">
      <c r="B1988" s="79"/>
      <c r="C1988" s="79"/>
      <c r="D1988" s="136"/>
      <c r="E1988" s="80"/>
      <c r="F1988" s="81"/>
      <c r="G1988" s="81"/>
      <c r="H1988" s="81"/>
      <c r="I1988" s="81"/>
      <c r="J1988" s="81"/>
      <c r="K1988" s="81"/>
      <c r="L1988" s="81"/>
      <c r="M1988" s="81"/>
      <c r="N1988" s="81"/>
      <c r="O1988" s="137"/>
      <c r="P1988" s="138"/>
      <c r="Q1988" s="138"/>
      <c r="R1988" s="138"/>
      <c r="S1988" s="138"/>
      <c r="T1988" s="141"/>
      <c r="U1988" s="141"/>
      <c r="V1988" s="139"/>
      <c r="W1988" s="139"/>
      <c r="X1988" s="139"/>
      <c r="Y1988" s="139"/>
      <c r="Z1988" s="139"/>
      <c r="AA1988" s="139"/>
      <c r="AB1988" s="139"/>
      <c r="AC1988" s="139"/>
      <c r="AD1988" s="139"/>
      <c r="AE1988" s="139"/>
      <c r="AF1988" s="139"/>
      <c r="AG1988" s="139"/>
      <c r="AH1988" s="139"/>
      <c r="AI1988" s="77"/>
      <c r="AJ1988" s="78"/>
    </row>
    <row r="1989" spans="2:36" ht="13">
      <c r="B1989" s="79"/>
      <c r="C1989" s="79"/>
      <c r="D1989" s="136"/>
      <c r="E1989" s="80"/>
      <c r="F1989" s="81"/>
      <c r="G1989" s="81"/>
      <c r="H1989" s="81"/>
      <c r="I1989" s="81"/>
      <c r="J1989" s="81"/>
      <c r="K1989" s="81"/>
      <c r="L1989" s="81"/>
      <c r="M1989" s="81"/>
      <c r="N1989" s="81"/>
      <c r="O1989" s="137"/>
      <c r="P1989" s="138"/>
      <c r="Q1989" s="138"/>
      <c r="R1989" s="138"/>
      <c r="S1989" s="138"/>
      <c r="T1989" s="141"/>
      <c r="U1989" s="141"/>
      <c r="V1989" s="139"/>
      <c r="W1989" s="139"/>
      <c r="X1989" s="139"/>
      <c r="Y1989" s="139"/>
      <c r="Z1989" s="139"/>
      <c r="AA1989" s="139"/>
      <c r="AB1989" s="139"/>
      <c r="AC1989" s="139"/>
      <c r="AD1989" s="139"/>
      <c r="AE1989" s="139"/>
      <c r="AF1989" s="139"/>
      <c r="AG1989" s="139"/>
      <c r="AH1989" s="139"/>
      <c r="AI1989" s="77"/>
      <c r="AJ1989" s="78"/>
    </row>
    <row r="1990" spans="2:36" ht="13">
      <c r="B1990" s="79"/>
      <c r="C1990" s="79"/>
      <c r="D1990" s="136"/>
      <c r="E1990" s="80"/>
      <c r="F1990" s="81"/>
      <c r="G1990" s="81"/>
      <c r="H1990" s="81"/>
      <c r="I1990" s="81"/>
      <c r="J1990" s="81"/>
      <c r="K1990" s="81"/>
      <c r="L1990" s="81"/>
      <c r="M1990" s="81"/>
      <c r="N1990" s="81"/>
      <c r="O1990" s="137"/>
      <c r="P1990" s="138"/>
      <c r="Q1990" s="138"/>
      <c r="R1990" s="138"/>
      <c r="S1990" s="138"/>
      <c r="T1990" s="141"/>
      <c r="U1990" s="141"/>
      <c r="V1990" s="139"/>
      <c r="W1990" s="139"/>
      <c r="X1990" s="139"/>
      <c r="Y1990" s="139"/>
      <c r="Z1990" s="139"/>
      <c r="AA1990" s="139"/>
      <c r="AB1990" s="139"/>
      <c r="AC1990" s="139"/>
      <c r="AD1990" s="139"/>
      <c r="AE1990" s="139"/>
      <c r="AF1990" s="139"/>
      <c r="AG1990" s="139"/>
      <c r="AH1990" s="139"/>
      <c r="AI1990" s="77"/>
      <c r="AJ1990" s="78"/>
    </row>
    <row r="1991" spans="2:36" ht="13">
      <c r="B1991" s="79"/>
      <c r="C1991" s="79"/>
      <c r="D1991" s="136"/>
      <c r="E1991" s="80"/>
      <c r="F1991" s="81"/>
      <c r="G1991" s="81"/>
      <c r="H1991" s="81"/>
      <c r="I1991" s="81"/>
      <c r="J1991" s="81"/>
      <c r="K1991" s="81"/>
      <c r="L1991" s="81"/>
      <c r="M1991" s="81"/>
      <c r="N1991" s="81"/>
      <c r="O1991" s="137"/>
      <c r="P1991" s="138"/>
      <c r="Q1991" s="138"/>
      <c r="R1991" s="138"/>
      <c r="S1991" s="138"/>
      <c r="T1991" s="141"/>
      <c r="U1991" s="141"/>
      <c r="V1991" s="139"/>
      <c r="W1991" s="139"/>
      <c r="X1991" s="139"/>
      <c r="Y1991" s="139"/>
      <c r="Z1991" s="139"/>
      <c r="AA1991" s="139"/>
      <c r="AB1991" s="139"/>
      <c r="AC1991" s="139"/>
      <c r="AD1991" s="139"/>
      <c r="AE1991" s="139"/>
      <c r="AF1991" s="139"/>
      <c r="AG1991" s="139"/>
      <c r="AH1991" s="139"/>
      <c r="AI1991" s="77"/>
      <c r="AJ1991" s="78"/>
    </row>
    <row r="1992" spans="2:36" ht="13">
      <c r="B1992" s="79"/>
      <c r="C1992" s="79"/>
      <c r="D1992" s="136"/>
      <c r="E1992" s="80"/>
      <c r="F1992" s="81"/>
      <c r="G1992" s="81"/>
      <c r="H1992" s="81"/>
      <c r="I1992" s="81"/>
      <c r="J1992" s="81"/>
      <c r="K1992" s="81"/>
      <c r="L1992" s="81"/>
      <c r="M1992" s="81"/>
      <c r="N1992" s="81"/>
      <c r="O1992" s="137"/>
      <c r="P1992" s="138"/>
      <c r="Q1992" s="138"/>
      <c r="R1992" s="138"/>
      <c r="S1992" s="138"/>
      <c r="T1992" s="141"/>
      <c r="U1992" s="141"/>
      <c r="V1992" s="139"/>
      <c r="W1992" s="139"/>
      <c r="X1992" s="139"/>
      <c r="Y1992" s="139"/>
      <c r="Z1992" s="139"/>
      <c r="AA1992" s="139"/>
      <c r="AB1992" s="139"/>
      <c r="AC1992" s="139"/>
      <c r="AD1992" s="139"/>
      <c r="AE1992" s="139"/>
      <c r="AF1992" s="139"/>
      <c r="AG1992" s="139"/>
      <c r="AH1992" s="139"/>
      <c r="AI1992" s="77"/>
      <c r="AJ1992" s="78"/>
    </row>
    <row r="1993" spans="2:36" ht="13">
      <c r="B1993" s="79"/>
      <c r="C1993" s="79"/>
      <c r="D1993" s="136"/>
      <c r="E1993" s="80"/>
      <c r="F1993" s="81"/>
      <c r="G1993" s="81"/>
      <c r="H1993" s="81"/>
      <c r="I1993" s="81"/>
      <c r="J1993" s="81"/>
      <c r="K1993" s="81"/>
      <c r="L1993" s="81"/>
      <c r="M1993" s="81"/>
      <c r="N1993" s="81"/>
      <c r="O1993" s="137"/>
      <c r="P1993" s="138"/>
      <c r="Q1993" s="138"/>
      <c r="R1993" s="138"/>
      <c r="S1993" s="138"/>
      <c r="T1993" s="141"/>
      <c r="U1993" s="141"/>
      <c r="V1993" s="139"/>
      <c r="W1993" s="139"/>
      <c r="X1993" s="139"/>
      <c r="Y1993" s="139"/>
      <c r="Z1993" s="139"/>
      <c r="AA1993" s="139"/>
      <c r="AB1993" s="139"/>
      <c r="AC1993" s="139"/>
      <c r="AD1993" s="139"/>
      <c r="AE1993" s="139"/>
      <c r="AF1993" s="139"/>
      <c r="AG1993" s="139"/>
      <c r="AH1993" s="139"/>
      <c r="AI1993" s="77"/>
      <c r="AJ1993" s="78"/>
    </row>
    <row r="1994" spans="2:36" ht="13">
      <c r="B1994" s="79"/>
      <c r="C1994" s="79"/>
      <c r="D1994" s="136"/>
      <c r="E1994" s="80"/>
      <c r="F1994" s="81"/>
      <c r="G1994" s="81"/>
      <c r="H1994" s="81"/>
      <c r="I1994" s="81"/>
      <c r="J1994" s="81"/>
      <c r="K1994" s="81"/>
      <c r="L1994" s="81"/>
      <c r="M1994" s="81"/>
      <c r="N1994" s="81"/>
      <c r="O1994" s="137"/>
      <c r="P1994" s="138"/>
      <c r="Q1994" s="138"/>
      <c r="R1994" s="138"/>
      <c r="S1994" s="138"/>
      <c r="T1994" s="141"/>
      <c r="U1994" s="141"/>
      <c r="V1994" s="139"/>
      <c r="W1994" s="139"/>
      <c r="X1994" s="139"/>
      <c r="Y1994" s="139"/>
      <c r="Z1994" s="139"/>
      <c r="AA1994" s="139"/>
      <c r="AB1994" s="139"/>
      <c r="AC1994" s="139"/>
      <c r="AD1994" s="139"/>
      <c r="AE1994" s="139"/>
      <c r="AF1994" s="139"/>
      <c r="AG1994" s="139"/>
      <c r="AH1994" s="139"/>
      <c r="AI1994" s="77"/>
      <c r="AJ1994" s="78"/>
    </row>
    <row r="1995" spans="2:36" ht="13">
      <c r="B1995" s="79"/>
      <c r="C1995" s="79"/>
      <c r="D1995" s="136"/>
      <c r="E1995" s="80"/>
      <c r="F1995" s="81"/>
      <c r="G1995" s="81"/>
      <c r="H1995" s="81"/>
      <c r="I1995" s="81"/>
      <c r="J1995" s="81"/>
      <c r="K1995" s="81"/>
      <c r="L1995" s="81"/>
      <c r="M1995" s="81"/>
      <c r="N1995" s="81"/>
      <c r="O1995" s="137"/>
      <c r="P1995" s="138"/>
      <c r="Q1995" s="138"/>
      <c r="R1995" s="138"/>
      <c r="S1995" s="138"/>
      <c r="T1995" s="141"/>
      <c r="U1995" s="141"/>
      <c r="V1995" s="139"/>
      <c r="W1995" s="139"/>
      <c r="X1995" s="139"/>
      <c r="Y1995" s="139"/>
      <c r="Z1995" s="139"/>
      <c r="AA1995" s="139"/>
      <c r="AB1995" s="139"/>
      <c r="AC1995" s="139"/>
      <c r="AD1995" s="139"/>
      <c r="AE1995" s="139"/>
      <c r="AF1995" s="139"/>
      <c r="AG1995" s="139"/>
      <c r="AH1995" s="139"/>
      <c r="AI1995" s="77"/>
      <c r="AJ1995" s="78"/>
    </row>
    <row r="1996" spans="2:36" ht="13">
      <c r="B1996" s="79"/>
      <c r="C1996" s="79"/>
      <c r="D1996" s="136"/>
      <c r="E1996" s="80"/>
      <c r="F1996" s="81"/>
      <c r="G1996" s="81"/>
      <c r="H1996" s="81"/>
      <c r="I1996" s="81"/>
      <c r="J1996" s="81"/>
      <c r="K1996" s="81"/>
      <c r="L1996" s="81"/>
      <c r="M1996" s="81"/>
      <c r="N1996" s="81"/>
      <c r="O1996" s="137"/>
      <c r="P1996" s="138"/>
      <c r="Q1996" s="138"/>
      <c r="R1996" s="138"/>
      <c r="S1996" s="138"/>
      <c r="T1996" s="141"/>
      <c r="U1996" s="141"/>
      <c r="V1996" s="139"/>
      <c r="W1996" s="139"/>
      <c r="X1996" s="139"/>
      <c r="Y1996" s="139"/>
      <c r="Z1996" s="139"/>
      <c r="AA1996" s="139"/>
      <c r="AB1996" s="139"/>
      <c r="AC1996" s="139"/>
      <c r="AD1996" s="139"/>
      <c r="AE1996" s="139"/>
      <c r="AF1996" s="139"/>
      <c r="AG1996" s="139"/>
      <c r="AH1996" s="139"/>
      <c r="AI1996" s="77"/>
      <c r="AJ1996" s="78"/>
    </row>
    <row r="1997" spans="2:36" ht="13">
      <c r="B1997" s="79"/>
      <c r="C1997" s="79"/>
      <c r="D1997" s="136"/>
      <c r="E1997" s="80"/>
      <c r="F1997" s="81"/>
      <c r="G1997" s="81"/>
      <c r="H1997" s="81"/>
      <c r="I1997" s="81"/>
      <c r="J1997" s="81"/>
      <c r="K1997" s="81"/>
      <c r="L1997" s="81"/>
      <c r="M1997" s="81"/>
      <c r="N1997" s="81"/>
      <c r="O1997" s="137"/>
      <c r="P1997" s="138"/>
      <c r="Q1997" s="138"/>
      <c r="R1997" s="138"/>
      <c r="S1997" s="138"/>
      <c r="T1997" s="141"/>
      <c r="U1997" s="141"/>
      <c r="V1997" s="139"/>
      <c r="W1997" s="139"/>
      <c r="X1997" s="139"/>
      <c r="Y1997" s="139"/>
      <c r="Z1997" s="139"/>
      <c r="AA1997" s="139"/>
      <c r="AB1997" s="139"/>
      <c r="AC1997" s="139"/>
      <c r="AD1997" s="139"/>
      <c r="AE1997" s="139"/>
      <c r="AF1997" s="139"/>
      <c r="AG1997" s="139"/>
      <c r="AH1997" s="139"/>
      <c r="AI1997" s="77"/>
      <c r="AJ1997" s="78"/>
    </row>
    <row r="1998" spans="2:36" ht="13">
      <c r="B1998" s="79"/>
      <c r="C1998" s="79"/>
      <c r="D1998" s="136"/>
      <c r="E1998" s="80"/>
      <c r="F1998" s="81"/>
      <c r="G1998" s="81"/>
      <c r="H1998" s="81"/>
      <c r="I1998" s="81"/>
      <c r="J1998" s="81"/>
      <c r="K1998" s="81"/>
      <c r="L1998" s="81"/>
      <c r="M1998" s="81"/>
      <c r="N1998" s="81"/>
      <c r="O1998" s="137"/>
      <c r="P1998" s="138"/>
      <c r="Q1998" s="138"/>
      <c r="R1998" s="138"/>
      <c r="S1998" s="138"/>
      <c r="T1998" s="141"/>
      <c r="U1998" s="141"/>
      <c r="V1998" s="139"/>
      <c r="W1998" s="139"/>
      <c r="X1998" s="139"/>
      <c r="Y1998" s="139"/>
      <c r="Z1998" s="139"/>
      <c r="AA1998" s="139"/>
      <c r="AB1998" s="139"/>
      <c r="AC1998" s="139"/>
      <c r="AD1998" s="139"/>
      <c r="AE1998" s="139"/>
      <c r="AF1998" s="139"/>
      <c r="AG1998" s="139"/>
      <c r="AH1998" s="139"/>
      <c r="AI1998" s="77"/>
      <c r="AJ1998" s="78"/>
    </row>
    <row r="1999" spans="2:36" ht="13">
      <c r="B1999" s="79"/>
      <c r="C1999" s="79"/>
      <c r="D1999" s="136"/>
      <c r="E1999" s="80"/>
      <c r="F1999" s="81"/>
      <c r="G1999" s="81"/>
      <c r="H1999" s="81"/>
      <c r="I1999" s="81"/>
      <c r="J1999" s="81"/>
      <c r="K1999" s="81"/>
      <c r="L1999" s="81"/>
      <c r="M1999" s="81"/>
      <c r="N1999" s="81"/>
      <c r="O1999" s="137"/>
      <c r="P1999" s="138"/>
      <c r="Q1999" s="138"/>
      <c r="R1999" s="138"/>
      <c r="S1999" s="138"/>
      <c r="T1999" s="141"/>
      <c r="U1999" s="141"/>
      <c r="V1999" s="139"/>
      <c r="W1999" s="139"/>
      <c r="X1999" s="139"/>
      <c r="Y1999" s="139"/>
      <c r="Z1999" s="139"/>
      <c r="AA1999" s="139"/>
      <c r="AB1999" s="139"/>
      <c r="AC1999" s="139"/>
      <c r="AD1999" s="139"/>
      <c r="AE1999" s="139"/>
      <c r="AF1999" s="139"/>
      <c r="AG1999" s="139"/>
      <c r="AH1999" s="139"/>
      <c r="AI1999" s="77"/>
      <c r="AJ1999" s="78"/>
    </row>
    <row r="2000" spans="2:36" ht="13">
      <c r="B2000" s="79"/>
      <c r="C2000" s="79"/>
      <c r="D2000" s="136"/>
      <c r="E2000" s="80"/>
      <c r="F2000" s="81"/>
      <c r="G2000" s="81"/>
      <c r="H2000" s="81"/>
      <c r="I2000" s="81"/>
      <c r="J2000" s="81"/>
      <c r="K2000" s="81"/>
      <c r="L2000" s="81"/>
      <c r="M2000" s="81"/>
      <c r="N2000" s="81"/>
      <c r="O2000" s="137"/>
      <c r="P2000" s="138"/>
      <c r="Q2000" s="138"/>
      <c r="R2000" s="138"/>
      <c r="S2000" s="138"/>
      <c r="T2000" s="141"/>
      <c r="U2000" s="141"/>
      <c r="V2000" s="139"/>
      <c r="W2000" s="139"/>
      <c r="X2000" s="139"/>
      <c r="Y2000" s="139"/>
      <c r="Z2000" s="139"/>
      <c r="AA2000" s="139"/>
      <c r="AB2000" s="139"/>
      <c r="AC2000" s="139"/>
      <c r="AD2000" s="139"/>
      <c r="AE2000" s="139"/>
      <c r="AF2000" s="139"/>
      <c r="AG2000" s="139"/>
      <c r="AH2000" s="139"/>
      <c r="AI2000" s="77"/>
      <c r="AJ2000" s="78"/>
    </row>
    <row r="2001" spans="2:36" ht="13">
      <c r="B2001" s="79"/>
      <c r="C2001" s="79"/>
      <c r="D2001" s="136"/>
      <c r="E2001" s="80"/>
      <c r="F2001" s="81"/>
      <c r="G2001" s="81"/>
      <c r="H2001" s="81"/>
      <c r="I2001" s="81"/>
      <c r="J2001" s="81"/>
      <c r="K2001" s="81"/>
      <c r="L2001" s="81"/>
      <c r="M2001" s="81"/>
      <c r="N2001" s="81"/>
      <c r="O2001" s="137"/>
      <c r="P2001" s="138"/>
      <c r="Q2001" s="138"/>
      <c r="R2001" s="138"/>
      <c r="S2001" s="138"/>
      <c r="T2001" s="141"/>
      <c r="U2001" s="141"/>
      <c r="V2001" s="139"/>
      <c r="W2001" s="139"/>
      <c r="X2001" s="139"/>
      <c r="Y2001" s="139"/>
      <c r="Z2001" s="139"/>
      <c r="AA2001" s="139"/>
      <c r="AB2001" s="139"/>
      <c r="AC2001" s="139"/>
      <c r="AD2001" s="139"/>
      <c r="AE2001" s="139"/>
      <c r="AF2001" s="139"/>
      <c r="AG2001" s="139"/>
      <c r="AH2001" s="139"/>
      <c r="AI2001" s="77"/>
      <c r="AJ2001" s="78"/>
    </row>
    <row r="2002" spans="2:36" ht="13">
      <c r="B2002" s="79"/>
      <c r="C2002" s="79"/>
      <c r="D2002" s="136"/>
      <c r="E2002" s="80"/>
      <c r="F2002" s="81"/>
      <c r="G2002" s="81"/>
      <c r="H2002" s="81"/>
      <c r="I2002" s="81"/>
      <c r="J2002" s="81"/>
      <c r="K2002" s="81"/>
      <c r="L2002" s="81"/>
      <c r="M2002" s="81"/>
      <c r="N2002" s="81"/>
      <c r="O2002" s="137"/>
      <c r="P2002" s="138"/>
      <c r="Q2002" s="138"/>
      <c r="R2002" s="138"/>
      <c r="S2002" s="138"/>
      <c r="T2002" s="141"/>
      <c r="U2002" s="141"/>
      <c r="V2002" s="139"/>
      <c r="W2002" s="139"/>
      <c r="X2002" s="139"/>
      <c r="Y2002" s="139"/>
      <c r="Z2002" s="139"/>
      <c r="AA2002" s="139"/>
      <c r="AB2002" s="139"/>
      <c r="AC2002" s="139"/>
      <c r="AD2002" s="139"/>
      <c r="AE2002" s="139"/>
      <c r="AF2002" s="139"/>
      <c r="AG2002" s="139"/>
      <c r="AH2002" s="139"/>
      <c r="AI2002" s="77"/>
      <c r="AJ2002" s="78"/>
    </row>
    <row r="2003" spans="2:36" ht="13">
      <c r="B2003" s="79"/>
      <c r="C2003" s="79"/>
      <c r="D2003" s="136"/>
      <c r="E2003" s="80"/>
      <c r="F2003" s="81"/>
      <c r="G2003" s="81"/>
      <c r="H2003" s="81"/>
      <c r="I2003" s="81"/>
      <c r="J2003" s="81"/>
      <c r="K2003" s="81"/>
      <c r="L2003" s="81"/>
      <c r="M2003" s="81"/>
      <c r="N2003" s="81"/>
      <c r="O2003" s="137"/>
      <c r="P2003" s="138"/>
      <c r="Q2003" s="138"/>
      <c r="R2003" s="138"/>
      <c r="S2003" s="138"/>
      <c r="T2003" s="141"/>
      <c r="U2003" s="141"/>
      <c r="V2003" s="139"/>
      <c r="W2003" s="139"/>
      <c r="X2003" s="139"/>
      <c r="Y2003" s="139"/>
      <c r="Z2003" s="139"/>
      <c r="AA2003" s="139"/>
      <c r="AB2003" s="139"/>
      <c r="AC2003" s="139"/>
      <c r="AD2003" s="139"/>
      <c r="AE2003" s="139"/>
      <c r="AF2003" s="139"/>
      <c r="AG2003" s="139"/>
      <c r="AH2003" s="139"/>
      <c r="AI2003" s="77"/>
      <c r="AJ2003" s="78"/>
    </row>
    <row r="2004" spans="2:36" ht="13">
      <c r="B2004" s="79"/>
      <c r="C2004" s="79"/>
      <c r="D2004" s="136"/>
      <c r="E2004" s="80"/>
      <c r="F2004" s="81"/>
      <c r="G2004" s="81"/>
      <c r="H2004" s="81"/>
      <c r="I2004" s="81"/>
      <c r="J2004" s="81"/>
      <c r="K2004" s="81"/>
      <c r="L2004" s="81"/>
      <c r="M2004" s="81"/>
      <c r="N2004" s="81"/>
      <c r="O2004" s="137"/>
      <c r="P2004" s="138"/>
      <c r="Q2004" s="138"/>
      <c r="R2004" s="138"/>
      <c r="S2004" s="138"/>
      <c r="T2004" s="141"/>
      <c r="U2004" s="141"/>
      <c r="V2004" s="139"/>
      <c r="W2004" s="139"/>
      <c r="X2004" s="139"/>
      <c r="Y2004" s="139"/>
      <c r="Z2004" s="139"/>
      <c r="AA2004" s="139"/>
      <c r="AB2004" s="139"/>
      <c r="AC2004" s="139"/>
      <c r="AD2004" s="139"/>
      <c r="AE2004" s="139"/>
      <c r="AF2004" s="139"/>
      <c r="AG2004" s="139"/>
      <c r="AH2004" s="139"/>
      <c r="AI2004" s="77"/>
      <c r="AJ2004" s="78"/>
    </row>
    <row r="2005" spans="2:36" ht="13">
      <c r="B2005" s="79"/>
      <c r="C2005" s="79"/>
      <c r="D2005" s="136"/>
      <c r="E2005" s="80"/>
      <c r="F2005" s="81"/>
      <c r="G2005" s="81"/>
      <c r="H2005" s="81"/>
      <c r="I2005" s="81"/>
      <c r="J2005" s="81"/>
      <c r="K2005" s="81"/>
      <c r="L2005" s="81"/>
      <c r="M2005" s="81"/>
      <c r="N2005" s="81"/>
      <c r="O2005" s="137"/>
      <c r="P2005" s="138"/>
      <c r="Q2005" s="138"/>
      <c r="R2005" s="138"/>
      <c r="S2005" s="138"/>
      <c r="T2005" s="141"/>
      <c r="U2005" s="141"/>
      <c r="V2005" s="139"/>
      <c r="W2005" s="139"/>
      <c r="X2005" s="139"/>
      <c r="Y2005" s="139"/>
      <c r="Z2005" s="139"/>
      <c r="AA2005" s="139"/>
      <c r="AB2005" s="139"/>
      <c r="AC2005" s="139"/>
      <c r="AD2005" s="139"/>
      <c r="AE2005" s="139"/>
      <c r="AF2005" s="139"/>
      <c r="AG2005" s="139"/>
      <c r="AH2005" s="139"/>
      <c r="AI2005" s="77"/>
      <c r="AJ2005" s="78"/>
    </row>
    <row r="2006" spans="2:36" ht="13">
      <c r="B2006" s="79"/>
      <c r="C2006" s="79"/>
      <c r="D2006" s="136"/>
      <c r="E2006" s="80"/>
      <c r="F2006" s="81"/>
      <c r="G2006" s="81"/>
      <c r="H2006" s="81"/>
      <c r="I2006" s="81"/>
      <c r="J2006" s="81"/>
      <c r="K2006" s="81"/>
      <c r="L2006" s="81"/>
      <c r="M2006" s="81"/>
      <c r="N2006" s="81"/>
      <c r="O2006" s="137"/>
      <c r="P2006" s="138"/>
      <c r="Q2006" s="138"/>
      <c r="R2006" s="138"/>
      <c r="S2006" s="138"/>
      <c r="T2006" s="141"/>
      <c r="U2006" s="141"/>
      <c r="V2006" s="139"/>
      <c r="W2006" s="139"/>
      <c r="X2006" s="139"/>
      <c r="Y2006" s="139"/>
      <c r="Z2006" s="139"/>
      <c r="AA2006" s="139"/>
      <c r="AB2006" s="139"/>
      <c r="AC2006" s="139"/>
      <c r="AD2006" s="139"/>
      <c r="AE2006" s="139"/>
      <c r="AF2006" s="139"/>
      <c r="AG2006" s="139"/>
      <c r="AH2006" s="139"/>
      <c r="AI2006" s="77"/>
      <c r="AJ2006" s="78"/>
    </row>
    <row r="2007" spans="2:36" ht="13">
      <c r="B2007" s="79"/>
      <c r="C2007" s="79"/>
      <c r="D2007" s="136"/>
      <c r="E2007" s="80"/>
      <c r="F2007" s="81"/>
      <c r="G2007" s="81"/>
      <c r="H2007" s="81"/>
      <c r="I2007" s="81"/>
      <c r="J2007" s="81"/>
      <c r="K2007" s="81"/>
      <c r="L2007" s="81"/>
      <c r="M2007" s="81"/>
      <c r="N2007" s="81"/>
      <c r="O2007" s="137"/>
      <c r="P2007" s="138"/>
      <c r="Q2007" s="138"/>
      <c r="R2007" s="138"/>
      <c r="S2007" s="138"/>
      <c r="T2007" s="141"/>
      <c r="U2007" s="141"/>
      <c r="V2007" s="139"/>
      <c r="W2007" s="139"/>
      <c r="X2007" s="139"/>
      <c r="Y2007" s="139"/>
      <c r="Z2007" s="139"/>
      <c r="AA2007" s="139"/>
      <c r="AB2007" s="139"/>
      <c r="AC2007" s="139"/>
      <c r="AD2007" s="139"/>
      <c r="AE2007" s="139"/>
      <c r="AF2007" s="139"/>
      <c r="AG2007" s="139"/>
      <c r="AH2007" s="139"/>
      <c r="AI2007" s="77"/>
      <c r="AJ2007" s="78"/>
    </row>
    <row r="2008" spans="2:36" ht="13">
      <c r="B2008" s="79"/>
      <c r="C2008" s="79"/>
      <c r="D2008" s="136"/>
      <c r="E2008" s="80"/>
      <c r="F2008" s="81"/>
      <c r="G2008" s="81"/>
      <c r="H2008" s="81"/>
      <c r="I2008" s="81"/>
      <c r="J2008" s="81"/>
      <c r="K2008" s="81"/>
      <c r="L2008" s="81"/>
      <c r="M2008" s="81"/>
      <c r="N2008" s="81"/>
      <c r="O2008" s="137"/>
      <c r="P2008" s="138"/>
      <c r="Q2008" s="138"/>
      <c r="R2008" s="138"/>
      <c r="S2008" s="138"/>
      <c r="T2008" s="141"/>
      <c r="U2008" s="141"/>
      <c r="V2008" s="139"/>
      <c r="W2008" s="139"/>
      <c r="X2008" s="139"/>
      <c r="Y2008" s="139"/>
      <c r="Z2008" s="139"/>
      <c r="AA2008" s="139"/>
      <c r="AB2008" s="139"/>
      <c r="AC2008" s="139"/>
      <c r="AD2008" s="139"/>
      <c r="AE2008" s="139"/>
      <c r="AF2008" s="139"/>
      <c r="AG2008" s="139"/>
      <c r="AH2008" s="139"/>
      <c r="AI2008" s="77"/>
      <c r="AJ2008" s="78"/>
    </row>
    <row r="2009" spans="2:36" ht="13">
      <c r="B2009" s="79"/>
      <c r="C2009" s="79"/>
      <c r="D2009" s="136"/>
      <c r="E2009" s="80"/>
      <c r="F2009" s="81"/>
      <c r="G2009" s="81"/>
      <c r="H2009" s="81"/>
      <c r="I2009" s="81"/>
      <c r="J2009" s="81"/>
      <c r="K2009" s="81"/>
      <c r="L2009" s="81"/>
      <c r="M2009" s="81"/>
      <c r="N2009" s="81"/>
      <c r="O2009" s="137"/>
      <c r="P2009" s="138"/>
      <c r="Q2009" s="138"/>
      <c r="R2009" s="138"/>
      <c r="S2009" s="138"/>
      <c r="T2009" s="141"/>
      <c r="U2009" s="141"/>
      <c r="V2009" s="139"/>
      <c r="W2009" s="139"/>
      <c r="X2009" s="139"/>
      <c r="Y2009" s="139"/>
      <c r="Z2009" s="139"/>
      <c r="AA2009" s="139"/>
      <c r="AB2009" s="139"/>
      <c r="AC2009" s="139"/>
      <c r="AD2009" s="139"/>
      <c r="AE2009" s="139"/>
      <c r="AF2009" s="139"/>
      <c r="AG2009" s="139"/>
      <c r="AH2009" s="139"/>
      <c r="AI2009" s="77"/>
      <c r="AJ2009" s="78"/>
    </row>
    <row r="2010" spans="2:36" ht="13">
      <c r="B2010" s="79"/>
      <c r="C2010" s="79"/>
      <c r="D2010" s="136"/>
      <c r="E2010" s="80"/>
      <c r="F2010" s="81"/>
      <c r="G2010" s="81"/>
      <c r="H2010" s="81"/>
      <c r="I2010" s="81"/>
      <c r="J2010" s="81"/>
      <c r="K2010" s="81"/>
      <c r="L2010" s="81"/>
      <c r="M2010" s="81"/>
      <c r="N2010" s="81"/>
      <c r="O2010" s="137"/>
      <c r="P2010" s="138"/>
      <c r="Q2010" s="138"/>
      <c r="R2010" s="138"/>
      <c r="S2010" s="138"/>
      <c r="T2010" s="141"/>
      <c r="U2010" s="141"/>
      <c r="V2010" s="139"/>
      <c r="W2010" s="139"/>
      <c r="X2010" s="139"/>
      <c r="Y2010" s="139"/>
      <c r="Z2010" s="139"/>
      <c r="AA2010" s="139"/>
      <c r="AB2010" s="139"/>
      <c r="AC2010" s="139"/>
      <c r="AD2010" s="139"/>
      <c r="AE2010" s="139"/>
      <c r="AF2010" s="139"/>
      <c r="AG2010" s="139"/>
      <c r="AH2010" s="139"/>
      <c r="AI2010" s="77"/>
      <c r="AJ2010" s="78"/>
    </row>
    <row r="2011" spans="2:36" ht="13">
      <c r="B2011" s="79"/>
      <c r="C2011" s="79"/>
      <c r="D2011" s="136"/>
      <c r="E2011" s="80"/>
      <c r="F2011" s="81"/>
      <c r="G2011" s="81"/>
      <c r="H2011" s="81"/>
      <c r="I2011" s="81"/>
      <c r="J2011" s="81"/>
      <c r="K2011" s="81"/>
      <c r="L2011" s="81"/>
      <c r="M2011" s="81"/>
      <c r="N2011" s="81"/>
      <c r="O2011" s="137"/>
      <c r="P2011" s="138"/>
      <c r="Q2011" s="138"/>
      <c r="R2011" s="138"/>
      <c r="S2011" s="138"/>
      <c r="T2011" s="141"/>
      <c r="U2011" s="141"/>
      <c r="V2011" s="139"/>
      <c r="W2011" s="139"/>
      <c r="X2011" s="139"/>
      <c r="Y2011" s="139"/>
      <c r="Z2011" s="139"/>
      <c r="AA2011" s="139"/>
      <c r="AB2011" s="139"/>
      <c r="AC2011" s="139"/>
      <c r="AD2011" s="139"/>
      <c r="AE2011" s="139"/>
      <c r="AF2011" s="139"/>
      <c r="AG2011" s="139"/>
      <c r="AH2011" s="139"/>
      <c r="AI2011" s="77"/>
      <c r="AJ2011" s="78"/>
    </row>
    <row r="2012" spans="2:36" ht="13">
      <c r="B2012" s="79"/>
      <c r="C2012" s="79"/>
      <c r="D2012" s="136"/>
      <c r="E2012" s="80"/>
      <c r="F2012" s="81"/>
      <c r="G2012" s="81"/>
      <c r="H2012" s="81"/>
      <c r="I2012" s="81"/>
      <c r="J2012" s="81"/>
      <c r="K2012" s="81"/>
      <c r="L2012" s="81"/>
      <c r="M2012" s="81"/>
      <c r="N2012" s="81"/>
      <c r="O2012" s="137"/>
      <c r="P2012" s="138"/>
      <c r="Q2012" s="138"/>
      <c r="R2012" s="138"/>
      <c r="S2012" s="138"/>
      <c r="T2012" s="141"/>
      <c r="U2012" s="141"/>
      <c r="V2012" s="139"/>
      <c r="W2012" s="139"/>
      <c r="X2012" s="139"/>
      <c r="Y2012" s="139"/>
      <c r="Z2012" s="139"/>
      <c r="AA2012" s="139"/>
      <c r="AB2012" s="139"/>
      <c r="AC2012" s="139"/>
      <c r="AD2012" s="139"/>
      <c r="AE2012" s="139"/>
      <c r="AF2012" s="139"/>
      <c r="AG2012" s="139"/>
      <c r="AH2012" s="139"/>
      <c r="AI2012" s="77"/>
      <c r="AJ2012" s="78"/>
    </row>
    <row r="2013" spans="2:36" ht="13">
      <c r="B2013" s="79"/>
      <c r="C2013" s="79"/>
      <c r="D2013" s="136"/>
      <c r="E2013" s="80"/>
      <c r="F2013" s="81"/>
      <c r="G2013" s="81"/>
      <c r="H2013" s="81"/>
      <c r="I2013" s="81"/>
      <c r="J2013" s="81"/>
      <c r="K2013" s="81"/>
      <c r="L2013" s="81"/>
      <c r="M2013" s="81"/>
      <c r="N2013" s="81"/>
      <c r="O2013" s="137"/>
      <c r="P2013" s="138"/>
      <c r="Q2013" s="138"/>
      <c r="R2013" s="138"/>
      <c r="S2013" s="138"/>
      <c r="T2013" s="141"/>
      <c r="U2013" s="141"/>
      <c r="V2013" s="139"/>
      <c r="W2013" s="139"/>
      <c r="X2013" s="139"/>
      <c r="Y2013" s="139"/>
      <c r="Z2013" s="139"/>
      <c r="AA2013" s="139"/>
      <c r="AB2013" s="139"/>
      <c r="AC2013" s="139"/>
      <c r="AD2013" s="139"/>
      <c r="AE2013" s="139"/>
      <c r="AF2013" s="139"/>
      <c r="AG2013" s="139"/>
      <c r="AH2013" s="139"/>
      <c r="AI2013" s="77"/>
      <c r="AJ2013" s="78"/>
    </row>
    <row r="2014" spans="2:36" ht="13">
      <c r="B2014" s="79"/>
      <c r="C2014" s="79"/>
      <c r="D2014" s="136"/>
      <c r="E2014" s="80"/>
      <c r="F2014" s="81"/>
      <c r="G2014" s="81"/>
      <c r="H2014" s="81"/>
      <c r="I2014" s="81"/>
      <c r="J2014" s="81"/>
      <c r="K2014" s="81"/>
      <c r="L2014" s="81"/>
      <c r="M2014" s="81"/>
      <c r="N2014" s="81"/>
      <c r="O2014" s="137"/>
      <c r="P2014" s="138"/>
      <c r="Q2014" s="138"/>
      <c r="R2014" s="138"/>
      <c r="S2014" s="138"/>
      <c r="T2014" s="141"/>
      <c r="U2014" s="141"/>
      <c r="V2014" s="139"/>
      <c r="W2014" s="139"/>
      <c r="X2014" s="139"/>
      <c r="Y2014" s="139"/>
      <c r="Z2014" s="139"/>
      <c r="AA2014" s="139"/>
      <c r="AB2014" s="139"/>
      <c r="AC2014" s="139"/>
      <c r="AD2014" s="139"/>
      <c r="AE2014" s="139"/>
      <c r="AF2014" s="139"/>
      <c r="AG2014" s="139"/>
      <c r="AH2014" s="139"/>
      <c r="AI2014" s="77"/>
      <c r="AJ2014" s="78"/>
    </row>
    <row r="2015" spans="2:36" ht="13">
      <c r="B2015" s="79"/>
      <c r="C2015" s="79"/>
      <c r="D2015" s="136"/>
      <c r="E2015" s="80"/>
      <c r="F2015" s="81"/>
      <c r="G2015" s="81"/>
      <c r="H2015" s="81"/>
      <c r="I2015" s="81"/>
      <c r="J2015" s="81"/>
      <c r="K2015" s="81"/>
      <c r="L2015" s="81"/>
      <c r="M2015" s="81"/>
      <c r="N2015" s="81"/>
      <c r="O2015" s="137"/>
      <c r="P2015" s="138"/>
      <c r="Q2015" s="138"/>
      <c r="R2015" s="138"/>
      <c r="S2015" s="138"/>
      <c r="T2015" s="141"/>
      <c r="U2015" s="141"/>
      <c r="V2015" s="139"/>
      <c r="W2015" s="139"/>
      <c r="X2015" s="139"/>
      <c r="Y2015" s="139"/>
      <c r="Z2015" s="139"/>
      <c r="AA2015" s="139"/>
      <c r="AB2015" s="139"/>
      <c r="AC2015" s="139"/>
      <c r="AD2015" s="139"/>
      <c r="AE2015" s="139"/>
      <c r="AF2015" s="139"/>
      <c r="AG2015" s="139"/>
      <c r="AH2015" s="139"/>
      <c r="AI2015" s="77"/>
      <c r="AJ2015" s="78"/>
    </row>
    <row r="2016" spans="2:36" ht="13">
      <c r="B2016" s="79"/>
      <c r="C2016" s="79"/>
      <c r="D2016" s="136"/>
      <c r="E2016" s="80"/>
      <c r="F2016" s="81"/>
      <c r="G2016" s="81"/>
      <c r="H2016" s="81"/>
      <c r="I2016" s="81"/>
      <c r="J2016" s="81"/>
      <c r="K2016" s="81"/>
      <c r="L2016" s="81"/>
      <c r="M2016" s="81"/>
      <c r="N2016" s="81"/>
      <c r="O2016" s="137"/>
      <c r="P2016" s="138"/>
      <c r="Q2016" s="138"/>
      <c r="R2016" s="138"/>
      <c r="S2016" s="138"/>
      <c r="T2016" s="141"/>
      <c r="U2016" s="141"/>
      <c r="V2016" s="139"/>
      <c r="W2016" s="139"/>
      <c r="X2016" s="139"/>
      <c r="Y2016" s="139"/>
      <c r="Z2016" s="139"/>
      <c r="AA2016" s="139"/>
      <c r="AB2016" s="139"/>
      <c r="AC2016" s="139"/>
      <c r="AD2016" s="139"/>
      <c r="AE2016" s="139"/>
      <c r="AF2016" s="139"/>
      <c r="AG2016" s="139"/>
      <c r="AH2016" s="139"/>
      <c r="AI2016" s="77"/>
      <c r="AJ2016" s="78"/>
    </row>
    <row r="2017" spans="2:36" ht="13">
      <c r="B2017" s="79"/>
      <c r="C2017" s="79"/>
      <c r="D2017" s="136"/>
      <c r="E2017" s="80"/>
      <c r="F2017" s="81"/>
      <c r="G2017" s="81"/>
      <c r="H2017" s="81"/>
      <c r="I2017" s="81"/>
      <c r="J2017" s="81"/>
      <c r="K2017" s="81"/>
      <c r="L2017" s="81"/>
      <c r="M2017" s="81"/>
      <c r="N2017" s="81"/>
      <c r="O2017" s="137"/>
      <c r="P2017" s="138"/>
      <c r="Q2017" s="138"/>
      <c r="R2017" s="138"/>
      <c r="S2017" s="138"/>
      <c r="T2017" s="141"/>
      <c r="U2017" s="141"/>
      <c r="V2017" s="139"/>
      <c r="W2017" s="139"/>
      <c r="X2017" s="139"/>
      <c r="Y2017" s="139"/>
      <c r="Z2017" s="139"/>
      <c r="AA2017" s="139"/>
      <c r="AB2017" s="139"/>
      <c r="AC2017" s="139"/>
      <c r="AD2017" s="139"/>
      <c r="AE2017" s="139"/>
      <c r="AF2017" s="139"/>
      <c r="AG2017" s="139"/>
      <c r="AH2017" s="139"/>
      <c r="AI2017" s="77"/>
      <c r="AJ2017" s="78"/>
    </row>
    <row r="2018" spans="2:36" ht="13">
      <c r="B2018" s="79"/>
      <c r="C2018" s="79"/>
      <c r="D2018" s="136"/>
      <c r="E2018" s="80"/>
      <c r="F2018" s="81"/>
      <c r="G2018" s="81"/>
      <c r="H2018" s="81"/>
      <c r="I2018" s="81"/>
      <c r="J2018" s="81"/>
      <c r="K2018" s="81"/>
      <c r="L2018" s="81"/>
      <c r="M2018" s="81"/>
      <c r="N2018" s="81"/>
      <c r="O2018" s="137"/>
      <c r="P2018" s="138"/>
      <c r="Q2018" s="138"/>
      <c r="R2018" s="138"/>
      <c r="S2018" s="138"/>
      <c r="T2018" s="141"/>
      <c r="U2018" s="141"/>
      <c r="V2018" s="139"/>
      <c r="W2018" s="139"/>
      <c r="X2018" s="139"/>
      <c r="Y2018" s="139"/>
      <c r="Z2018" s="139"/>
      <c r="AA2018" s="139"/>
      <c r="AB2018" s="139"/>
      <c r="AC2018" s="139"/>
      <c r="AD2018" s="139"/>
      <c r="AE2018" s="139"/>
      <c r="AF2018" s="139"/>
      <c r="AG2018" s="139"/>
      <c r="AH2018" s="139"/>
      <c r="AI2018" s="77"/>
      <c r="AJ2018" s="78"/>
    </row>
    <row r="2019" spans="2:36" ht="13">
      <c r="B2019" s="79"/>
      <c r="C2019" s="79"/>
      <c r="D2019" s="136"/>
      <c r="E2019" s="80"/>
      <c r="F2019" s="81"/>
      <c r="G2019" s="81"/>
      <c r="H2019" s="81"/>
      <c r="I2019" s="81"/>
      <c r="J2019" s="81"/>
      <c r="K2019" s="81"/>
      <c r="L2019" s="81"/>
      <c r="M2019" s="81"/>
      <c r="N2019" s="81"/>
      <c r="O2019" s="137"/>
      <c r="P2019" s="138"/>
      <c r="Q2019" s="138"/>
      <c r="R2019" s="138"/>
      <c r="S2019" s="138"/>
      <c r="T2019" s="141"/>
      <c r="U2019" s="141"/>
      <c r="V2019" s="139"/>
      <c r="W2019" s="139"/>
      <c r="X2019" s="139"/>
      <c r="Y2019" s="139"/>
      <c r="Z2019" s="139"/>
      <c r="AA2019" s="139"/>
      <c r="AB2019" s="139"/>
      <c r="AC2019" s="139"/>
      <c r="AD2019" s="139"/>
      <c r="AE2019" s="139"/>
      <c r="AF2019" s="139"/>
      <c r="AG2019" s="139"/>
      <c r="AH2019" s="139"/>
      <c r="AI2019" s="77"/>
      <c r="AJ2019" s="78"/>
    </row>
    <row r="2020" spans="2:36" ht="13">
      <c r="B2020" s="79"/>
      <c r="C2020" s="79"/>
      <c r="D2020" s="136"/>
      <c r="E2020" s="80"/>
      <c r="F2020" s="81"/>
      <c r="G2020" s="81"/>
      <c r="H2020" s="81"/>
      <c r="I2020" s="81"/>
      <c r="J2020" s="81"/>
      <c r="K2020" s="81"/>
      <c r="L2020" s="81"/>
      <c r="M2020" s="81"/>
      <c r="N2020" s="81"/>
      <c r="O2020" s="137"/>
      <c r="P2020" s="138"/>
      <c r="Q2020" s="138"/>
      <c r="R2020" s="138"/>
      <c r="S2020" s="138"/>
      <c r="T2020" s="141"/>
      <c r="U2020" s="141"/>
      <c r="V2020" s="139"/>
      <c r="W2020" s="139"/>
      <c r="X2020" s="139"/>
      <c r="Y2020" s="139"/>
      <c r="Z2020" s="139"/>
      <c r="AA2020" s="139"/>
      <c r="AB2020" s="139"/>
      <c r="AC2020" s="139"/>
      <c r="AD2020" s="139"/>
      <c r="AE2020" s="139"/>
      <c r="AF2020" s="139"/>
      <c r="AG2020" s="139"/>
      <c r="AH2020" s="139"/>
      <c r="AI2020" s="77"/>
      <c r="AJ2020" s="78"/>
    </row>
    <row r="2021" spans="2:36" ht="13">
      <c r="B2021" s="79"/>
      <c r="C2021" s="79"/>
      <c r="D2021" s="136"/>
      <c r="E2021" s="80"/>
      <c r="F2021" s="81"/>
      <c r="G2021" s="81"/>
      <c r="H2021" s="81"/>
      <c r="I2021" s="81"/>
      <c r="J2021" s="81"/>
      <c r="K2021" s="81"/>
      <c r="L2021" s="81"/>
      <c r="M2021" s="81"/>
      <c r="N2021" s="81"/>
      <c r="O2021" s="137"/>
      <c r="P2021" s="138"/>
      <c r="Q2021" s="138"/>
      <c r="R2021" s="138"/>
      <c r="S2021" s="138"/>
      <c r="T2021" s="141"/>
      <c r="U2021" s="141"/>
      <c r="V2021" s="139"/>
      <c r="W2021" s="139"/>
      <c r="X2021" s="139"/>
      <c r="Y2021" s="139"/>
      <c r="Z2021" s="139"/>
      <c r="AA2021" s="139"/>
      <c r="AB2021" s="139"/>
      <c r="AC2021" s="139"/>
      <c r="AD2021" s="139"/>
      <c r="AE2021" s="139"/>
      <c r="AF2021" s="139"/>
      <c r="AG2021" s="139"/>
      <c r="AH2021" s="139"/>
      <c r="AI2021" s="77"/>
      <c r="AJ2021" s="78"/>
    </row>
    <row r="2022" spans="2:36" ht="13">
      <c r="B2022" s="79"/>
      <c r="C2022" s="79"/>
      <c r="D2022" s="136"/>
      <c r="E2022" s="80"/>
      <c r="F2022" s="81"/>
      <c r="G2022" s="81"/>
      <c r="H2022" s="81"/>
      <c r="I2022" s="81"/>
      <c r="J2022" s="81"/>
      <c r="K2022" s="81"/>
      <c r="L2022" s="81"/>
      <c r="M2022" s="81"/>
      <c r="N2022" s="81"/>
      <c r="O2022" s="137"/>
      <c r="P2022" s="138"/>
      <c r="Q2022" s="138"/>
      <c r="R2022" s="138"/>
      <c r="S2022" s="138"/>
      <c r="T2022" s="141"/>
      <c r="U2022" s="141"/>
      <c r="V2022" s="139"/>
      <c r="W2022" s="139"/>
      <c r="X2022" s="139"/>
      <c r="Y2022" s="139"/>
      <c r="Z2022" s="139"/>
      <c r="AA2022" s="139"/>
      <c r="AB2022" s="139"/>
      <c r="AC2022" s="139"/>
      <c r="AD2022" s="139"/>
      <c r="AE2022" s="139"/>
      <c r="AF2022" s="139"/>
      <c r="AG2022" s="139"/>
      <c r="AH2022" s="139"/>
      <c r="AI2022" s="77"/>
      <c r="AJ2022" s="78"/>
    </row>
    <row r="2023" spans="2:36" ht="13">
      <c r="B2023" s="79"/>
      <c r="C2023" s="79"/>
      <c r="D2023" s="136"/>
      <c r="E2023" s="80"/>
      <c r="F2023" s="81"/>
      <c r="G2023" s="81"/>
      <c r="H2023" s="81"/>
      <c r="I2023" s="81"/>
      <c r="J2023" s="81"/>
      <c r="K2023" s="81"/>
      <c r="L2023" s="81"/>
      <c r="M2023" s="81"/>
      <c r="N2023" s="81"/>
      <c r="O2023" s="137"/>
      <c r="P2023" s="138"/>
      <c r="Q2023" s="138"/>
      <c r="R2023" s="138"/>
      <c r="S2023" s="138"/>
      <c r="T2023" s="141"/>
      <c r="U2023" s="141"/>
      <c r="V2023" s="139"/>
      <c r="W2023" s="139"/>
      <c r="X2023" s="139"/>
      <c r="Y2023" s="139"/>
      <c r="Z2023" s="139"/>
      <c r="AA2023" s="139"/>
      <c r="AB2023" s="139"/>
      <c r="AC2023" s="139"/>
      <c r="AD2023" s="139"/>
      <c r="AE2023" s="139"/>
      <c r="AF2023" s="139"/>
      <c r="AG2023" s="139"/>
      <c r="AH2023" s="139"/>
      <c r="AI2023" s="77"/>
      <c r="AJ2023" s="78"/>
    </row>
    <row r="2024" spans="2:36" ht="13">
      <c r="B2024" s="79"/>
      <c r="C2024" s="79"/>
      <c r="D2024" s="136"/>
      <c r="E2024" s="80"/>
      <c r="F2024" s="81"/>
      <c r="G2024" s="81"/>
      <c r="H2024" s="81"/>
      <c r="I2024" s="81"/>
      <c r="J2024" s="81"/>
      <c r="K2024" s="81"/>
      <c r="L2024" s="81"/>
      <c r="M2024" s="81"/>
      <c r="N2024" s="81"/>
      <c r="O2024" s="137"/>
      <c r="P2024" s="138"/>
      <c r="Q2024" s="138"/>
      <c r="R2024" s="138"/>
      <c r="S2024" s="138"/>
      <c r="T2024" s="141"/>
      <c r="U2024" s="141"/>
      <c r="V2024" s="139"/>
      <c r="W2024" s="139"/>
      <c r="X2024" s="139"/>
      <c r="Y2024" s="139"/>
      <c r="Z2024" s="139"/>
      <c r="AA2024" s="139"/>
      <c r="AB2024" s="139"/>
      <c r="AC2024" s="139"/>
      <c r="AD2024" s="139"/>
      <c r="AE2024" s="139"/>
      <c r="AF2024" s="139"/>
      <c r="AG2024" s="139"/>
      <c r="AH2024" s="139"/>
      <c r="AI2024" s="77"/>
      <c r="AJ2024" s="78"/>
    </row>
    <row r="2025" spans="2:36" ht="13">
      <c r="B2025" s="79"/>
      <c r="C2025" s="79"/>
      <c r="D2025" s="136"/>
      <c r="E2025" s="80"/>
      <c r="F2025" s="81"/>
      <c r="G2025" s="81"/>
      <c r="H2025" s="81"/>
      <c r="I2025" s="81"/>
      <c r="J2025" s="81"/>
      <c r="K2025" s="81"/>
      <c r="L2025" s="81"/>
      <c r="M2025" s="81"/>
      <c r="N2025" s="81"/>
      <c r="O2025" s="137"/>
      <c r="P2025" s="138"/>
      <c r="Q2025" s="138"/>
      <c r="R2025" s="138"/>
      <c r="S2025" s="138"/>
      <c r="T2025" s="141"/>
      <c r="U2025" s="141"/>
      <c r="V2025" s="139"/>
      <c r="W2025" s="139"/>
      <c r="X2025" s="139"/>
      <c r="Y2025" s="139"/>
      <c r="Z2025" s="139"/>
      <c r="AA2025" s="139"/>
      <c r="AB2025" s="139"/>
      <c r="AC2025" s="139"/>
      <c r="AD2025" s="139"/>
      <c r="AE2025" s="139"/>
      <c r="AF2025" s="139"/>
      <c r="AG2025" s="139"/>
      <c r="AH2025" s="139"/>
      <c r="AI2025" s="77"/>
      <c r="AJ2025" s="78"/>
    </row>
    <row r="2026" spans="2:36" ht="13">
      <c r="B2026" s="79"/>
      <c r="C2026" s="79"/>
      <c r="D2026" s="136"/>
      <c r="E2026" s="80"/>
      <c r="F2026" s="81"/>
      <c r="G2026" s="81"/>
      <c r="H2026" s="81"/>
      <c r="I2026" s="81"/>
      <c r="J2026" s="81"/>
      <c r="K2026" s="81"/>
      <c r="L2026" s="81"/>
      <c r="M2026" s="81"/>
      <c r="N2026" s="81"/>
      <c r="O2026" s="137"/>
      <c r="P2026" s="138"/>
      <c r="Q2026" s="138"/>
      <c r="R2026" s="138"/>
      <c r="S2026" s="138"/>
      <c r="T2026" s="141"/>
      <c r="U2026" s="141"/>
      <c r="V2026" s="139"/>
      <c r="W2026" s="139"/>
      <c r="X2026" s="139"/>
      <c r="Y2026" s="139"/>
      <c r="Z2026" s="139"/>
      <c r="AA2026" s="139"/>
      <c r="AB2026" s="139"/>
      <c r="AC2026" s="139"/>
      <c r="AD2026" s="139"/>
      <c r="AE2026" s="139"/>
      <c r="AF2026" s="139"/>
      <c r="AG2026" s="139"/>
      <c r="AH2026" s="139"/>
      <c r="AI2026" s="77"/>
      <c r="AJ2026" s="78"/>
    </row>
    <row r="2027" spans="2:36" ht="13">
      <c r="B2027" s="79"/>
      <c r="C2027" s="79"/>
      <c r="D2027" s="136"/>
      <c r="E2027" s="80"/>
      <c r="F2027" s="81"/>
      <c r="G2027" s="81"/>
      <c r="H2027" s="81"/>
      <c r="I2027" s="81"/>
      <c r="J2027" s="81"/>
      <c r="K2027" s="81"/>
      <c r="L2027" s="81"/>
      <c r="M2027" s="81"/>
      <c r="N2027" s="81"/>
      <c r="O2027" s="137"/>
      <c r="P2027" s="138"/>
      <c r="Q2027" s="138"/>
      <c r="R2027" s="138"/>
      <c r="S2027" s="138"/>
      <c r="T2027" s="141"/>
      <c r="U2027" s="141"/>
      <c r="V2027" s="139"/>
      <c r="W2027" s="139"/>
      <c r="X2027" s="139"/>
      <c r="Y2027" s="139"/>
      <c r="Z2027" s="139"/>
      <c r="AA2027" s="139"/>
      <c r="AB2027" s="139"/>
      <c r="AC2027" s="139"/>
      <c r="AD2027" s="139"/>
      <c r="AE2027" s="139"/>
      <c r="AF2027" s="139"/>
      <c r="AG2027" s="139"/>
      <c r="AH2027" s="139"/>
      <c r="AI2027" s="77"/>
      <c r="AJ2027" s="78"/>
    </row>
    <row r="2028" spans="2:36" ht="13">
      <c r="B2028" s="79"/>
      <c r="C2028" s="79"/>
      <c r="D2028" s="136"/>
      <c r="E2028" s="80"/>
      <c r="F2028" s="81"/>
      <c r="G2028" s="81"/>
      <c r="H2028" s="81"/>
      <c r="I2028" s="81"/>
      <c r="J2028" s="81"/>
      <c r="K2028" s="81"/>
      <c r="L2028" s="81"/>
      <c r="M2028" s="81"/>
      <c r="N2028" s="81"/>
      <c r="O2028" s="137"/>
      <c r="P2028" s="138"/>
      <c r="Q2028" s="138"/>
      <c r="R2028" s="138"/>
      <c r="S2028" s="138"/>
      <c r="T2028" s="141"/>
      <c r="U2028" s="141"/>
      <c r="V2028" s="139"/>
      <c r="W2028" s="139"/>
      <c r="X2028" s="139"/>
      <c r="Y2028" s="139"/>
      <c r="Z2028" s="139"/>
      <c r="AA2028" s="139"/>
      <c r="AB2028" s="139"/>
      <c r="AC2028" s="139"/>
      <c r="AD2028" s="139"/>
      <c r="AE2028" s="139"/>
      <c r="AF2028" s="139"/>
      <c r="AG2028" s="139"/>
      <c r="AH2028" s="139"/>
      <c r="AI2028" s="77"/>
      <c r="AJ2028" s="78"/>
    </row>
    <row r="2029" spans="2:36" ht="13">
      <c r="B2029" s="79"/>
      <c r="C2029" s="79"/>
      <c r="D2029" s="136"/>
      <c r="E2029" s="80"/>
      <c r="F2029" s="81"/>
      <c r="G2029" s="81"/>
      <c r="H2029" s="81"/>
      <c r="I2029" s="81"/>
      <c r="J2029" s="81"/>
      <c r="K2029" s="81"/>
      <c r="L2029" s="81"/>
      <c r="M2029" s="81"/>
      <c r="N2029" s="81"/>
      <c r="O2029" s="137"/>
      <c r="P2029" s="138"/>
      <c r="Q2029" s="138"/>
      <c r="R2029" s="138"/>
      <c r="S2029" s="138"/>
      <c r="T2029" s="141"/>
      <c r="U2029" s="141"/>
      <c r="V2029" s="139"/>
      <c r="W2029" s="139"/>
      <c r="X2029" s="139"/>
      <c r="Y2029" s="139"/>
      <c r="Z2029" s="139"/>
      <c r="AA2029" s="139"/>
      <c r="AB2029" s="139"/>
      <c r="AC2029" s="139"/>
      <c r="AD2029" s="139"/>
      <c r="AE2029" s="139"/>
      <c r="AF2029" s="139"/>
      <c r="AG2029" s="139"/>
      <c r="AH2029" s="139"/>
      <c r="AI2029" s="77"/>
      <c r="AJ2029" s="78"/>
    </row>
    <row r="2030" spans="2:36" ht="13">
      <c r="B2030" s="79"/>
      <c r="C2030" s="79"/>
      <c r="D2030" s="136"/>
      <c r="E2030" s="80"/>
      <c r="F2030" s="81"/>
      <c r="G2030" s="81"/>
      <c r="H2030" s="81"/>
      <c r="I2030" s="81"/>
      <c r="J2030" s="81"/>
      <c r="K2030" s="81"/>
      <c r="L2030" s="81"/>
      <c r="M2030" s="81"/>
      <c r="N2030" s="81"/>
      <c r="O2030" s="137"/>
      <c r="P2030" s="138"/>
      <c r="Q2030" s="138"/>
      <c r="R2030" s="138"/>
      <c r="S2030" s="138"/>
      <c r="T2030" s="141"/>
      <c r="U2030" s="141"/>
      <c r="V2030" s="139"/>
      <c r="W2030" s="139"/>
      <c r="X2030" s="139"/>
      <c r="Y2030" s="139"/>
      <c r="Z2030" s="139"/>
      <c r="AA2030" s="139"/>
      <c r="AB2030" s="139"/>
      <c r="AC2030" s="139"/>
      <c r="AD2030" s="139"/>
      <c r="AE2030" s="139"/>
      <c r="AF2030" s="139"/>
      <c r="AG2030" s="139"/>
      <c r="AH2030" s="139"/>
      <c r="AI2030" s="77"/>
      <c r="AJ2030" s="78"/>
    </row>
    <row r="2031" spans="2:36" ht="13">
      <c r="B2031" s="79"/>
      <c r="C2031" s="79"/>
      <c r="D2031" s="136"/>
      <c r="E2031" s="80"/>
      <c r="F2031" s="81"/>
      <c r="G2031" s="81"/>
      <c r="H2031" s="81"/>
      <c r="I2031" s="81"/>
      <c r="J2031" s="81"/>
      <c r="K2031" s="81"/>
      <c r="L2031" s="81"/>
      <c r="M2031" s="81"/>
      <c r="N2031" s="81"/>
      <c r="O2031" s="137"/>
      <c r="P2031" s="138"/>
      <c r="Q2031" s="138"/>
      <c r="R2031" s="138"/>
      <c r="S2031" s="138"/>
      <c r="T2031" s="141"/>
      <c r="U2031" s="141"/>
      <c r="V2031" s="139"/>
      <c r="W2031" s="139"/>
      <c r="X2031" s="139"/>
      <c r="Y2031" s="139"/>
      <c r="Z2031" s="139"/>
      <c r="AA2031" s="139"/>
      <c r="AB2031" s="139"/>
      <c r="AC2031" s="139"/>
      <c r="AD2031" s="139"/>
      <c r="AE2031" s="139"/>
      <c r="AF2031" s="139"/>
      <c r="AG2031" s="139"/>
      <c r="AH2031" s="139"/>
      <c r="AI2031" s="77"/>
      <c r="AJ2031" s="78"/>
    </row>
    <row r="2032" spans="2:36" ht="13">
      <c r="B2032" s="79"/>
      <c r="C2032" s="79"/>
      <c r="D2032" s="136"/>
      <c r="E2032" s="80"/>
      <c r="F2032" s="81"/>
      <c r="G2032" s="81"/>
      <c r="H2032" s="81"/>
      <c r="I2032" s="81"/>
      <c r="J2032" s="81"/>
      <c r="K2032" s="81"/>
      <c r="L2032" s="81"/>
      <c r="M2032" s="81"/>
      <c r="N2032" s="81"/>
      <c r="O2032" s="137"/>
      <c r="P2032" s="138"/>
      <c r="Q2032" s="138"/>
      <c r="R2032" s="138"/>
      <c r="S2032" s="138"/>
      <c r="T2032" s="141"/>
      <c r="U2032" s="141"/>
      <c r="V2032" s="139"/>
      <c r="W2032" s="139"/>
      <c r="X2032" s="139"/>
      <c r="Y2032" s="139"/>
      <c r="Z2032" s="139"/>
      <c r="AA2032" s="139"/>
      <c r="AB2032" s="139"/>
      <c r="AC2032" s="139"/>
      <c r="AD2032" s="139"/>
      <c r="AE2032" s="139"/>
      <c r="AF2032" s="139"/>
      <c r="AG2032" s="139"/>
      <c r="AH2032" s="139"/>
      <c r="AI2032" s="77"/>
      <c r="AJ2032" s="78"/>
    </row>
    <row r="2033" spans="2:36" ht="13">
      <c r="B2033" s="79"/>
      <c r="C2033" s="79"/>
      <c r="D2033" s="136"/>
      <c r="E2033" s="80"/>
      <c r="F2033" s="81"/>
      <c r="G2033" s="81"/>
      <c r="H2033" s="81"/>
      <c r="I2033" s="81"/>
      <c r="J2033" s="81"/>
      <c r="K2033" s="81"/>
      <c r="L2033" s="81"/>
      <c r="M2033" s="81"/>
      <c r="N2033" s="81"/>
      <c r="O2033" s="137"/>
      <c r="P2033" s="138"/>
      <c r="Q2033" s="138"/>
      <c r="R2033" s="138"/>
      <c r="S2033" s="138"/>
      <c r="T2033" s="141"/>
      <c r="U2033" s="141"/>
      <c r="V2033" s="139"/>
      <c r="W2033" s="139"/>
      <c r="X2033" s="139"/>
      <c r="Y2033" s="139"/>
      <c r="Z2033" s="139"/>
      <c r="AA2033" s="139"/>
      <c r="AB2033" s="139"/>
      <c r="AC2033" s="139"/>
      <c r="AD2033" s="139"/>
      <c r="AE2033" s="139"/>
      <c r="AF2033" s="139"/>
      <c r="AG2033" s="139"/>
      <c r="AH2033" s="139"/>
      <c r="AI2033" s="77"/>
      <c r="AJ2033" s="78"/>
    </row>
    <row r="2034" spans="2:36" ht="13">
      <c r="B2034" s="79"/>
      <c r="C2034" s="79"/>
      <c r="D2034" s="136"/>
      <c r="E2034" s="80"/>
      <c r="F2034" s="81"/>
      <c r="G2034" s="81"/>
      <c r="H2034" s="81"/>
      <c r="I2034" s="81"/>
      <c r="J2034" s="81"/>
      <c r="K2034" s="81"/>
      <c r="L2034" s="81"/>
      <c r="M2034" s="81"/>
      <c r="N2034" s="81"/>
      <c r="O2034" s="137"/>
      <c r="P2034" s="138"/>
      <c r="Q2034" s="138"/>
      <c r="R2034" s="138"/>
      <c r="S2034" s="138"/>
      <c r="T2034" s="141"/>
      <c r="U2034" s="141"/>
      <c r="V2034" s="139"/>
      <c r="W2034" s="139"/>
      <c r="X2034" s="139"/>
      <c r="Y2034" s="139"/>
      <c r="Z2034" s="139"/>
      <c r="AA2034" s="139"/>
      <c r="AB2034" s="139"/>
      <c r="AC2034" s="139"/>
      <c r="AD2034" s="139"/>
      <c r="AE2034" s="139"/>
      <c r="AF2034" s="139"/>
      <c r="AG2034" s="139"/>
      <c r="AH2034" s="139"/>
      <c r="AI2034" s="77"/>
      <c r="AJ2034" s="78"/>
    </row>
    <row r="2035" spans="2:36" ht="13">
      <c r="B2035" s="79"/>
      <c r="C2035" s="79"/>
      <c r="D2035" s="136"/>
      <c r="E2035" s="80"/>
      <c r="F2035" s="81"/>
      <c r="G2035" s="81"/>
      <c r="H2035" s="81"/>
      <c r="I2035" s="81"/>
      <c r="J2035" s="81"/>
      <c r="K2035" s="81"/>
      <c r="L2035" s="81"/>
      <c r="M2035" s="81"/>
      <c r="N2035" s="81"/>
      <c r="O2035" s="137"/>
      <c r="P2035" s="138"/>
      <c r="Q2035" s="138"/>
      <c r="R2035" s="138"/>
      <c r="S2035" s="138"/>
      <c r="T2035" s="141"/>
      <c r="U2035" s="141"/>
      <c r="V2035" s="139"/>
      <c r="W2035" s="139"/>
      <c r="X2035" s="139"/>
      <c r="Y2035" s="139"/>
      <c r="Z2035" s="139"/>
      <c r="AA2035" s="139"/>
      <c r="AB2035" s="139"/>
      <c r="AC2035" s="139"/>
      <c r="AD2035" s="139"/>
      <c r="AE2035" s="139"/>
      <c r="AF2035" s="139"/>
      <c r="AG2035" s="139"/>
      <c r="AH2035" s="139"/>
      <c r="AI2035" s="77"/>
      <c r="AJ2035" s="78"/>
    </row>
    <row r="2036" spans="2:36" ht="13">
      <c r="B2036" s="79"/>
      <c r="C2036" s="79"/>
      <c r="D2036" s="136"/>
      <c r="E2036" s="80"/>
      <c r="F2036" s="81"/>
      <c r="G2036" s="81"/>
      <c r="H2036" s="81"/>
      <c r="I2036" s="81"/>
      <c r="J2036" s="81"/>
      <c r="K2036" s="81"/>
      <c r="L2036" s="81"/>
      <c r="M2036" s="81"/>
      <c r="N2036" s="81"/>
      <c r="O2036" s="137"/>
      <c r="P2036" s="138"/>
      <c r="Q2036" s="138"/>
      <c r="R2036" s="138"/>
      <c r="S2036" s="138"/>
      <c r="T2036" s="141"/>
      <c r="U2036" s="141"/>
      <c r="V2036" s="139"/>
      <c r="W2036" s="139"/>
      <c r="X2036" s="139"/>
      <c r="Y2036" s="139"/>
      <c r="Z2036" s="139"/>
      <c r="AA2036" s="139"/>
      <c r="AB2036" s="139"/>
      <c r="AC2036" s="139"/>
      <c r="AD2036" s="139"/>
      <c r="AE2036" s="139"/>
      <c r="AF2036" s="139"/>
      <c r="AG2036" s="139"/>
      <c r="AH2036" s="139"/>
      <c r="AI2036" s="77"/>
      <c r="AJ2036" s="78"/>
    </row>
    <row r="2037" spans="2:36" ht="13">
      <c r="B2037" s="79"/>
      <c r="C2037" s="79"/>
      <c r="D2037" s="136"/>
      <c r="E2037" s="80"/>
      <c r="F2037" s="81"/>
      <c r="G2037" s="81"/>
      <c r="H2037" s="81"/>
      <c r="I2037" s="81"/>
      <c r="J2037" s="81"/>
      <c r="K2037" s="81"/>
      <c r="L2037" s="81"/>
      <c r="M2037" s="81"/>
      <c r="N2037" s="81"/>
      <c r="O2037" s="137"/>
      <c r="P2037" s="138"/>
      <c r="Q2037" s="138"/>
      <c r="R2037" s="138"/>
      <c r="S2037" s="138"/>
      <c r="T2037" s="141"/>
      <c r="U2037" s="141"/>
      <c r="V2037" s="139"/>
      <c r="W2037" s="139"/>
      <c r="X2037" s="139"/>
      <c r="Y2037" s="139"/>
      <c r="Z2037" s="139"/>
      <c r="AA2037" s="139"/>
      <c r="AB2037" s="139"/>
      <c r="AC2037" s="139"/>
      <c r="AD2037" s="139"/>
      <c r="AE2037" s="139"/>
      <c r="AF2037" s="139"/>
      <c r="AG2037" s="139"/>
      <c r="AH2037" s="139"/>
      <c r="AI2037" s="77"/>
      <c r="AJ2037" s="78"/>
    </row>
    <row r="2038" spans="2:36" ht="13">
      <c r="B2038" s="79"/>
      <c r="C2038" s="79"/>
      <c r="D2038" s="136"/>
      <c r="E2038" s="80"/>
      <c r="F2038" s="81"/>
      <c r="G2038" s="81"/>
      <c r="H2038" s="81"/>
      <c r="I2038" s="81"/>
      <c r="J2038" s="81"/>
      <c r="K2038" s="81"/>
      <c r="L2038" s="81"/>
      <c r="M2038" s="81"/>
      <c r="N2038" s="81"/>
      <c r="O2038" s="137"/>
      <c r="P2038" s="138"/>
      <c r="Q2038" s="138"/>
      <c r="R2038" s="138"/>
      <c r="S2038" s="138"/>
      <c r="T2038" s="141"/>
      <c r="U2038" s="141"/>
      <c r="V2038" s="139"/>
      <c r="W2038" s="139"/>
      <c r="X2038" s="139"/>
      <c r="Y2038" s="139"/>
      <c r="Z2038" s="139"/>
      <c r="AA2038" s="139"/>
      <c r="AB2038" s="139"/>
      <c r="AC2038" s="139"/>
      <c r="AD2038" s="139"/>
      <c r="AE2038" s="139"/>
      <c r="AF2038" s="139"/>
      <c r="AG2038" s="139"/>
      <c r="AH2038" s="139"/>
      <c r="AI2038" s="77"/>
      <c r="AJ2038" s="78"/>
    </row>
    <row r="2039" spans="2:36" ht="13">
      <c r="B2039" s="79"/>
      <c r="C2039" s="79"/>
      <c r="D2039" s="136"/>
      <c r="E2039" s="80"/>
      <c r="F2039" s="81"/>
      <c r="G2039" s="81"/>
      <c r="H2039" s="81"/>
      <c r="I2039" s="81"/>
      <c r="J2039" s="81"/>
      <c r="K2039" s="81"/>
      <c r="L2039" s="81"/>
      <c r="M2039" s="81"/>
      <c r="N2039" s="81"/>
      <c r="O2039" s="137"/>
      <c r="P2039" s="138"/>
      <c r="Q2039" s="138"/>
      <c r="R2039" s="138"/>
      <c r="S2039" s="138"/>
      <c r="T2039" s="141"/>
      <c r="U2039" s="141"/>
      <c r="V2039" s="139"/>
      <c r="W2039" s="139"/>
      <c r="X2039" s="139"/>
      <c r="Y2039" s="139"/>
      <c r="Z2039" s="139"/>
      <c r="AA2039" s="139"/>
      <c r="AB2039" s="139"/>
      <c r="AC2039" s="139"/>
      <c r="AD2039" s="139"/>
      <c r="AE2039" s="139"/>
      <c r="AF2039" s="139"/>
      <c r="AG2039" s="139"/>
      <c r="AH2039" s="139"/>
      <c r="AI2039" s="77"/>
      <c r="AJ2039" s="78"/>
    </row>
    <row r="2040" spans="2:36" ht="13">
      <c r="B2040" s="79"/>
      <c r="C2040" s="79"/>
      <c r="D2040" s="136"/>
      <c r="E2040" s="80"/>
      <c r="F2040" s="81"/>
      <c r="G2040" s="81"/>
      <c r="H2040" s="81"/>
      <c r="I2040" s="81"/>
      <c r="J2040" s="81"/>
      <c r="K2040" s="81"/>
      <c r="L2040" s="81"/>
      <c r="M2040" s="81"/>
      <c r="N2040" s="81"/>
      <c r="O2040" s="137"/>
      <c r="P2040" s="138"/>
      <c r="Q2040" s="138"/>
      <c r="R2040" s="138"/>
      <c r="S2040" s="138"/>
      <c r="T2040" s="141"/>
      <c r="U2040" s="141"/>
      <c r="V2040" s="139"/>
      <c r="W2040" s="139"/>
      <c r="X2040" s="139"/>
      <c r="Y2040" s="139"/>
      <c r="Z2040" s="139"/>
      <c r="AA2040" s="139"/>
      <c r="AB2040" s="139"/>
      <c r="AC2040" s="139"/>
      <c r="AD2040" s="139"/>
      <c r="AE2040" s="139"/>
      <c r="AF2040" s="139"/>
      <c r="AG2040" s="139"/>
      <c r="AH2040" s="139"/>
      <c r="AI2040" s="77"/>
      <c r="AJ2040" s="78"/>
    </row>
    <row r="2041" spans="2:36" ht="13">
      <c r="B2041" s="79"/>
      <c r="C2041" s="79"/>
      <c r="D2041" s="136"/>
      <c r="E2041" s="80"/>
      <c r="F2041" s="81"/>
      <c r="G2041" s="81"/>
      <c r="H2041" s="81"/>
      <c r="I2041" s="81"/>
      <c r="J2041" s="81"/>
      <c r="K2041" s="81"/>
      <c r="L2041" s="81"/>
      <c r="M2041" s="81"/>
      <c r="N2041" s="81"/>
      <c r="O2041" s="137"/>
      <c r="P2041" s="138"/>
      <c r="Q2041" s="138"/>
      <c r="R2041" s="138"/>
      <c r="S2041" s="138"/>
      <c r="T2041" s="141"/>
      <c r="U2041" s="141"/>
      <c r="V2041" s="139"/>
      <c r="W2041" s="139"/>
      <c r="X2041" s="139"/>
      <c r="Y2041" s="139"/>
      <c r="Z2041" s="139"/>
      <c r="AA2041" s="139"/>
      <c r="AB2041" s="139"/>
      <c r="AC2041" s="139"/>
      <c r="AD2041" s="139"/>
      <c r="AE2041" s="139"/>
      <c r="AF2041" s="139"/>
      <c r="AG2041" s="139"/>
      <c r="AH2041" s="139"/>
      <c r="AI2041" s="77"/>
      <c r="AJ2041" s="78"/>
    </row>
    <row r="2042" spans="2:36" ht="13">
      <c r="B2042" s="79"/>
      <c r="C2042" s="79"/>
      <c r="D2042" s="136"/>
      <c r="E2042" s="80"/>
      <c r="F2042" s="81"/>
      <c r="G2042" s="81"/>
      <c r="H2042" s="81"/>
      <c r="I2042" s="81"/>
      <c r="J2042" s="81"/>
      <c r="K2042" s="81"/>
      <c r="L2042" s="81"/>
      <c r="M2042" s="81"/>
      <c r="N2042" s="81"/>
      <c r="O2042" s="137"/>
      <c r="P2042" s="138"/>
      <c r="Q2042" s="138"/>
      <c r="R2042" s="138"/>
      <c r="S2042" s="138"/>
      <c r="T2042" s="141"/>
      <c r="U2042" s="141"/>
      <c r="V2042" s="139"/>
      <c r="W2042" s="139"/>
      <c r="X2042" s="139"/>
      <c r="Y2042" s="139"/>
      <c r="Z2042" s="139"/>
      <c r="AA2042" s="139"/>
      <c r="AB2042" s="139"/>
      <c r="AC2042" s="139"/>
      <c r="AD2042" s="139"/>
      <c r="AE2042" s="139"/>
      <c r="AF2042" s="139"/>
      <c r="AG2042" s="139"/>
      <c r="AH2042" s="139"/>
      <c r="AI2042" s="77"/>
      <c r="AJ2042" s="78"/>
    </row>
    <row r="2043" spans="2:36" ht="13">
      <c r="B2043" s="79"/>
      <c r="C2043" s="79"/>
      <c r="D2043" s="136"/>
      <c r="E2043" s="80"/>
      <c r="F2043" s="81"/>
      <c r="G2043" s="81"/>
      <c r="H2043" s="81"/>
      <c r="I2043" s="81"/>
      <c r="J2043" s="81"/>
      <c r="K2043" s="81"/>
      <c r="L2043" s="81"/>
      <c r="M2043" s="81"/>
      <c r="N2043" s="81"/>
      <c r="O2043" s="137"/>
      <c r="P2043" s="138"/>
      <c r="Q2043" s="138"/>
      <c r="R2043" s="138"/>
      <c r="S2043" s="138"/>
      <c r="T2043" s="141"/>
      <c r="U2043" s="141"/>
      <c r="V2043" s="139"/>
      <c r="W2043" s="139"/>
      <c r="X2043" s="139"/>
      <c r="Y2043" s="139"/>
      <c r="Z2043" s="139"/>
      <c r="AA2043" s="139"/>
      <c r="AB2043" s="139"/>
      <c r="AC2043" s="139"/>
      <c r="AD2043" s="139"/>
      <c r="AE2043" s="139"/>
      <c r="AF2043" s="139"/>
      <c r="AG2043" s="139"/>
      <c r="AH2043" s="139"/>
      <c r="AI2043" s="77"/>
      <c r="AJ2043" s="78"/>
    </row>
    <row r="2044" spans="2:36" ht="13">
      <c r="B2044" s="79"/>
      <c r="C2044" s="79"/>
      <c r="D2044" s="136"/>
      <c r="E2044" s="80"/>
      <c r="F2044" s="81"/>
      <c r="G2044" s="81"/>
      <c r="H2044" s="81"/>
      <c r="I2044" s="81"/>
      <c r="J2044" s="81"/>
      <c r="K2044" s="81"/>
      <c r="L2044" s="81"/>
      <c r="M2044" s="81"/>
      <c r="N2044" s="81"/>
      <c r="O2044" s="137"/>
      <c r="P2044" s="138"/>
      <c r="Q2044" s="138"/>
      <c r="R2044" s="138"/>
      <c r="S2044" s="138"/>
      <c r="T2044" s="141"/>
      <c r="U2044" s="141"/>
      <c r="V2044" s="139"/>
      <c r="W2044" s="139"/>
      <c r="X2044" s="139"/>
      <c r="Y2044" s="139"/>
      <c r="Z2044" s="139"/>
      <c r="AA2044" s="139"/>
      <c r="AB2044" s="139"/>
      <c r="AC2044" s="139"/>
      <c r="AD2044" s="139"/>
      <c r="AE2044" s="139"/>
      <c r="AF2044" s="139"/>
      <c r="AG2044" s="139"/>
      <c r="AH2044" s="139"/>
      <c r="AI2044" s="77"/>
      <c r="AJ2044" s="78"/>
    </row>
    <row r="2045" spans="2:36" ht="13">
      <c r="B2045" s="79"/>
      <c r="C2045" s="79"/>
      <c r="D2045" s="136"/>
      <c r="E2045" s="80"/>
      <c r="F2045" s="81"/>
      <c r="G2045" s="81"/>
      <c r="H2045" s="81"/>
      <c r="I2045" s="81"/>
      <c r="J2045" s="81"/>
      <c r="K2045" s="81"/>
      <c r="L2045" s="81"/>
      <c r="M2045" s="81"/>
      <c r="N2045" s="81"/>
      <c r="O2045" s="137"/>
      <c r="P2045" s="138"/>
      <c r="Q2045" s="138"/>
      <c r="R2045" s="138"/>
      <c r="S2045" s="138"/>
      <c r="T2045" s="141"/>
      <c r="U2045" s="141"/>
      <c r="V2045" s="139"/>
      <c r="W2045" s="139"/>
      <c r="X2045" s="139"/>
      <c r="Y2045" s="139"/>
      <c r="Z2045" s="139"/>
      <c r="AA2045" s="139"/>
      <c r="AB2045" s="139"/>
      <c r="AC2045" s="139"/>
      <c r="AD2045" s="139"/>
      <c r="AE2045" s="139"/>
      <c r="AF2045" s="139"/>
      <c r="AG2045" s="139"/>
      <c r="AH2045" s="139"/>
      <c r="AI2045" s="77"/>
      <c r="AJ2045" s="78"/>
    </row>
    <row r="2046" spans="2:36" ht="13">
      <c r="B2046" s="79"/>
      <c r="C2046" s="79"/>
      <c r="D2046" s="136"/>
      <c r="E2046" s="80"/>
      <c r="F2046" s="81"/>
      <c r="G2046" s="81"/>
      <c r="H2046" s="81"/>
      <c r="I2046" s="81"/>
      <c r="J2046" s="81"/>
      <c r="K2046" s="81"/>
      <c r="L2046" s="81"/>
      <c r="M2046" s="81"/>
      <c r="N2046" s="81"/>
      <c r="O2046" s="137"/>
      <c r="P2046" s="138"/>
      <c r="Q2046" s="138"/>
      <c r="R2046" s="138"/>
      <c r="S2046" s="138"/>
      <c r="T2046" s="141"/>
      <c r="U2046" s="141"/>
      <c r="V2046" s="139"/>
      <c r="W2046" s="139"/>
      <c r="X2046" s="139"/>
      <c r="Y2046" s="139"/>
      <c r="Z2046" s="139"/>
      <c r="AA2046" s="139"/>
      <c r="AB2046" s="139"/>
      <c r="AC2046" s="139"/>
      <c r="AD2046" s="139"/>
      <c r="AE2046" s="139"/>
      <c r="AF2046" s="139"/>
      <c r="AG2046" s="139"/>
      <c r="AH2046" s="139"/>
      <c r="AI2046" s="77"/>
      <c r="AJ2046" s="78"/>
    </row>
    <row r="2047" spans="2:36" ht="13">
      <c r="B2047" s="79"/>
      <c r="C2047" s="79"/>
      <c r="D2047" s="136"/>
      <c r="E2047" s="80"/>
      <c r="F2047" s="81"/>
      <c r="G2047" s="81"/>
      <c r="H2047" s="81"/>
      <c r="I2047" s="81"/>
      <c r="J2047" s="81"/>
      <c r="K2047" s="81"/>
      <c r="L2047" s="81"/>
      <c r="M2047" s="81"/>
      <c r="N2047" s="81"/>
      <c r="O2047" s="137"/>
      <c r="P2047" s="138"/>
      <c r="Q2047" s="138"/>
      <c r="R2047" s="138"/>
      <c r="S2047" s="138"/>
      <c r="T2047" s="141"/>
      <c r="U2047" s="141"/>
      <c r="V2047" s="139"/>
      <c r="W2047" s="139"/>
      <c r="X2047" s="139"/>
      <c r="Y2047" s="139"/>
      <c r="Z2047" s="139"/>
      <c r="AA2047" s="139"/>
      <c r="AB2047" s="139"/>
      <c r="AC2047" s="139"/>
      <c r="AD2047" s="139"/>
      <c r="AE2047" s="139"/>
      <c r="AF2047" s="139"/>
      <c r="AG2047" s="139"/>
      <c r="AH2047" s="139"/>
      <c r="AI2047" s="77"/>
      <c r="AJ2047" s="78"/>
    </row>
    <row r="2048" spans="2:36" ht="13">
      <c r="B2048" s="79"/>
      <c r="C2048" s="79"/>
      <c r="D2048" s="136"/>
      <c r="E2048" s="80"/>
      <c r="F2048" s="81"/>
      <c r="G2048" s="81"/>
      <c r="H2048" s="81"/>
      <c r="I2048" s="81"/>
      <c r="J2048" s="81"/>
      <c r="K2048" s="81"/>
      <c r="L2048" s="81"/>
      <c r="M2048" s="81"/>
      <c r="N2048" s="81"/>
      <c r="O2048" s="137"/>
      <c r="P2048" s="138"/>
      <c r="Q2048" s="138"/>
      <c r="R2048" s="138"/>
      <c r="S2048" s="138"/>
      <c r="T2048" s="141"/>
      <c r="U2048" s="141"/>
      <c r="V2048" s="139"/>
      <c r="W2048" s="139"/>
      <c r="X2048" s="139"/>
      <c r="Y2048" s="139"/>
      <c r="Z2048" s="139"/>
      <c r="AA2048" s="139"/>
      <c r="AB2048" s="139"/>
      <c r="AC2048" s="139"/>
      <c r="AD2048" s="139"/>
      <c r="AE2048" s="139"/>
      <c r="AF2048" s="139"/>
      <c r="AG2048" s="139"/>
      <c r="AH2048" s="139"/>
      <c r="AI2048" s="77"/>
      <c r="AJ2048" s="78"/>
    </row>
    <row r="2049" spans="2:36" ht="13">
      <c r="B2049" s="79"/>
      <c r="C2049" s="79"/>
      <c r="D2049" s="136"/>
      <c r="E2049" s="80"/>
      <c r="F2049" s="81"/>
      <c r="G2049" s="81"/>
      <c r="H2049" s="81"/>
      <c r="I2049" s="81"/>
      <c r="J2049" s="81"/>
      <c r="K2049" s="81"/>
      <c r="L2049" s="81"/>
      <c r="M2049" s="81"/>
      <c r="N2049" s="81"/>
      <c r="O2049" s="137"/>
      <c r="P2049" s="138"/>
      <c r="Q2049" s="138"/>
      <c r="R2049" s="138"/>
      <c r="S2049" s="138"/>
      <c r="T2049" s="141"/>
      <c r="U2049" s="141"/>
      <c r="V2049" s="139"/>
      <c r="W2049" s="139"/>
      <c r="X2049" s="139"/>
      <c r="Y2049" s="139"/>
      <c r="Z2049" s="139"/>
      <c r="AA2049" s="139"/>
      <c r="AB2049" s="139"/>
      <c r="AC2049" s="139"/>
      <c r="AD2049" s="139"/>
      <c r="AE2049" s="139"/>
      <c r="AF2049" s="139"/>
      <c r="AG2049" s="139"/>
      <c r="AH2049" s="139"/>
      <c r="AI2049" s="77"/>
      <c r="AJ2049" s="78"/>
    </row>
    <row r="2050" spans="2:36" ht="13">
      <c r="B2050" s="79"/>
      <c r="C2050" s="79"/>
      <c r="D2050" s="136"/>
      <c r="E2050" s="80"/>
      <c r="F2050" s="81"/>
      <c r="G2050" s="81"/>
      <c r="H2050" s="81"/>
      <c r="I2050" s="81"/>
      <c r="J2050" s="81"/>
      <c r="K2050" s="81"/>
      <c r="L2050" s="81"/>
      <c r="M2050" s="81"/>
      <c r="N2050" s="81"/>
      <c r="O2050" s="137"/>
      <c r="P2050" s="138"/>
      <c r="Q2050" s="138"/>
      <c r="R2050" s="138"/>
      <c r="S2050" s="138"/>
      <c r="T2050" s="141"/>
      <c r="U2050" s="141"/>
      <c r="V2050" s="139"/>
      <c r="W2050" s="139"/>
      <c r="X2050" s="139"/>
      <c r="Y2050" s="139"/>
      <c r="Z2050" s="139"/>
      <c r="AA2050" s="139"/>
      <c r="AB2050" s="139"/>
      <c r="AC2050" s="139"/>
      <c r="AD2050" s="139"/>
      <c r="AE2050" s="139"/>
      <c r="AF2050" s="139"/>
      <c r="AG2050" s="139"/>
      <c r="AH2050" s="139"/>
      <c r="AI2050" s="77"/>
      <c r="AJ2050" s="78"/>
    </row>
    <row r="2051" spans="2:36" ht="13">
      <c r="B2051" s="79"/>
      <c r="C2051" s="79"/>
      <c r="D2051" s="136"/>
      <c r="E2051" s="80"/>
      <c r="F2051" s="81"/>
      <c r="G2051" s="81"/>
      <c r="H2051" s="81"/>
      <c r="I2051" s="81"/>
      <c r="J2051" s="81"/>
      <c r="K2051" s="81"/>
      <c r="L2051" s="81"/>
      <c r="M2051" s="81"/>
      <c r="N2051" s="81"/>
      <c r="O2051" s="137"/>
      <c r="P2051" s="138"/>
      <c r="Q2051" s="138"/>
      <c r="R2051" s="138"/>
      <c r="S2051" s="138"/>
      <c r="T2051" s="141"/>
      <c r="U2051" s="141"/>
      <c r="V2051" s="139"/>
      <c r="W2051" s="139"/>
      <c r="X2051" s="139"/>
      <c r="Y2051" s="139"/>
      <c r="Z2051" s="139"/>
      <c r="AA2051" s="139"/>
      <c r="AB2051" s="139"/>
      <c r="AC2051" s="139"/>
      <c r="AD2051" s="139"/>
      <c r="AE2051" s="139"/>
      <c r="AF2051" s="139"/>
      <c r="AG2051" s="139"/>
      <c r="AH2051" s="139"/>
      <c r="AI2051" s="77"/>
      <c r="AJ2051" s="78"/>
    </row>
    <row r="2052" spans="2:36" ht="13">
      <c r="B2052" s="79"/>
      <c r="C2052" s="79"/>
      <c r="D2052" s="136"/>
      <c r="E2052" s="80"/>
      <c r="F2052" s="81"/>
      <c r="G2052" s="81"/>
      <c r="H2052" s="81"/>
      <c r="I2052" s="81"/>
      <c r="J2052" s="81"/>
      <c r="K2052" s="81"/>
      <c r="L2052" s="81"/>
      <c r="M2052" s="81"/>
      <c r="N2052" s="81"/>
      <c r="O2052" s="137"/>
      <c r="P2052" s="138"/>
      <c r="Q2052" s="138"/>
      <c r="R2052" s="138"/>
      <c r="S2052" s="138"/>
      <c r="T2052" s="141"/>
      <c r="U2052" s="141"/>
      <c r="V2052" s="139"/>
      <c r="W2052" s="139"/>
      <c r="X2052" s="139"/>
      <c r="Y2052" s="139"/>
      <c r="Z2052" s="139"/>
      <c r="AA2052" s="139"/>
      <c r="AB2052" s="139"/>
      <c r="AC2052" s="139"/>
      <c r="AD2052" s="139"/>
      <c r="AE2052" s="139"/>
      <c r="AF2052" s="139"/>
      <c r="AG2052" s="139"/>
      <c r="AH2052" s="139"/>
      <c r="AI2052" s="77"/>
      <c r="AJ2052" s="78"/>
    </row>
    <row r="2053" spans="2:36" ht="13">
      <c r="B2053" s="79"/>
      <c r="C2053" s="79"/>
      <c r="D2053" s="136"/>
      <c r="E2053" s="80"/>
      <c r="F2053" s="81"/>
      <c r="G2053" s="81"/>
      <c r="H2053" s="81"/>
      <c r="I2053" s="81"/>
      <c r="J2053" s="81"/>
      <c r="K2053" s="81"/>
      <c r="L2053" s="81"/>
      <c r="M2053" s="81"/>
      <c r="N2053" s="81"/>
      <c r="O2053" s="137"/>
      <c r="P2053" s="138"/>
      <c r="Q2053" s="138"/>
      <c r="R2053" s="138"/>
      <c r="S2053" s="138"/>
      <c r="T2053" s="141"/>
      <c r="U2053" s="141"/>
      <c r="V2053" s="139"/>
      <c r="W2053" s="139"/>
      <c r="X2053" s="139"/>
      <c r="Y2053" s="139"/>
      <c r="Z2053" s="139"/>
      <c r="AA2053" s="139"/>
      <c r="AB2053" s="139"/>
      <c r="AC2053" s="139"/>
      <c r="AD2053" s="139"/>
      <c r="AE2053" s="139"/>
      <c r="AF2053" s="139"/>
      <c r="AG2053" s="139"/>
      <c r="AH2053" s="139"/>
      <c r="AI2053" s="77"/>
      <c r="AJ2053" s="78"/>
    </row>
    <row r="2054" spans="2:36" ht="13">
      <c r="B2054" s="79"/>
      <c r="C2054" s="79"/>
      <c r="D2054" s="136"/>
      <c r="E2054" s="80"/>
      <c r="F2054" s="81"/>
      <c r="G2054" s="81"/>
      <c r="H2054" s="81"/>
      <c r="I2054" s="81"/>
      <c r="J2054" s="81"/>
      <c r="K2054" s="81"/>
      <c r="L2054" s="81"/>
      <c r="M2054" s="81"/>
      <c r="N2054" s="81"/>
      <c r="O2054" s="137"/>
      <c r="P2054" s="138"/>
      <c r="Q2054" s="138"/>
      <c r="R2054" s="138"/>
      <c r="S2054" s="138"/>
      <c r="T2054" s="141"/>
      <c r="U2054" s="141"/>
      <c r="V2054" s="139"/>
      <c r="W2054" s="139"/>
      <c r="X2054" s="139"/>
      <c r="Y2054" s="139"/>
      <c r="Z2054" s="139"/>
      <c r="AA2054" s="139"/>
      <c r="AB2054" s="139"/>
      <c r="AC2054" s="139"/>
      <c r="AD2054" s="139"/>
      <c r="AE2054" s="139"/>
      <c r="AF2054" s="139"/>
      <c r="AG2054" s="139"/>
      <c r="AH2054" s="139"/>
      <c r="AI2054" s="77"/>
      <c r="AJ2054" s="78"/>
    </row>
    <row r="2055" spans="2:36" ht="13">
      <c r="B2055" s="79"/>
      <c r="C2055" s="79"/>
      <c r="D2055" s="136"/>
      <c r="E2055" s="80"/>
      <c r="F2055" s="81"/>
      <c r="G2055" s="81"/>
      <c r="H2055" s="81"/>
      <c r="I2055" s="81"/>
      <c r="J2055" s="81"/>
      <c r="K2055" s="81"/>
      <c r="L2055" s="81"/>
      <c r="M2055" s="81"/>
      <c r="N2055" s="81"/>
      <c r="O2055" s="137"/>
      <c r="P2055" s="138"/>
      <c r="Q2055" s="138"/>
      <c r="R2055" s="138"/>
      <c r="S2055" s="138"/>
      <c r="T2055" s="141"/>
      <c r="U2055" s="141"/>
      <c r="V2055" s="139"/>
      <c r="W2055" s="139"/>
      <c r="X2055" s="139"/>
      <c r="Y2055" s="139"/>
      <c r="Z2055" s="139"/>
      <c r="AA2055" s="139"/>
      <c r="AB2055" s="139"/>
      <c r="AC2055" s="139"/>
      <c r="AD2055" s="139"/>
      <c r="AE2055" s="139"/>
      <c r="AF2055" s="139"/>
      <c r="AG2055" s="139"/>
      <c r="AH2055" s="139"/>
      <c r="AI2055" s="77"/>
      <c r="AJ2055" s="78"/>
    </row>
    <row r="2056" spans="2:36" ht="13">
      <c r="B2056" s="79"/>
      <c r="C2056" s="79"/>
      <c r="D2056" s="136"/>
      <c r="E2056" s="80"/>
      <c r="F2056" s="81"/>
      <c r="G2056" s="81"/>
      <c r="H2056" s="81"/>
      <c r="I2056" s="81"/>
      <c r="J2056" s="81"/>
      <c r="K2056" s="81"/>
      <c r="L2056" s="81"/>
      <c r="M2056" s="81"/>
      <c r="N2056" s="81"/>
      <c r="O2056" s="137"/>
      <c r="P2056" s="138"/>
      <c r="Q2056" s="138"/>
      <c r="R2056" s="138"/>
      <c r="S2056" s="138"/>
      <c r="T2056" s="141"/>
      <c r="U2056" s="141"/>
      <c r="V2056" s="139"/>
      <c r="W2056" s="139"/>
      <c r="X2056" s="139"/>
      <c r="Y2056" s="139"/>
      <c r="Z2056" s="139"/>
      <c r="AA2056" s="139"/>
      <c r="AB2056" s="139"/>
      <c r="AC2056" s="139"/>
      <c r="AD2056" s="139"/>
      <c r="AE2056" s="139"/>
      <c r="AF2056" s="139"/>
      <c r="AG2056" s="139"/>
      <c r="AH2056" s="139"/>
      <c r="AI2056" s="77"/>
      <c r="AJ2056" s="78"/>
    </row>
    <row r="2057" spans="2:36" ht="13">
      <c r="B2057" s="79"/>
      <c r="C2057" s="79"/>
      <c r="D2057" s="136"/>
      <c r="E2057" s="80"/>
      <c r="F2057" s="81"/>
      <c r="G2057" s="81"/>
      <c r="H2057" s="81"/>
      <c r="I2057" s="81"/>
      <c r="J2057" s="81"/>
      <c r="K2057" s="81"/>
      <c r="L2057" s="81"/>
      <c r="M2057" s="81"/>
      <c r="N2057" s="81"/>
      <c r="O2057" s="137"/>
      <c r="P2057" s="138"/>
      <c r="Q2057" s="138"/>
      <c r="R2057" s="138"/>
      <c r="S2057" s="138"/>
      <c r="T2057" s="141"/>
      <c r="U2057" s="141"/>
      <c r="V2057" s="139"/>
      <c r="W2057" s="139"/>
      <c r="X2057" s="139"/>
      <c r="Y2057" s="139"/>
      <c r="Z2057" s="139"/>
      <c r="AA2057" s="139"/>
      <c r="AB2057" s="139"/>
      <c r="AC2057" s="139"/>
      <c r="AD2057" s="139"/>
      <c r="AE2057" s="139"/>
      <c r="AF2057" s="139"/>
      <c r="AG2057" s="139"/>
      <c r="AH2057" s="139"/>
      <c r="AI2057" s="77"/>
      <c r="AJ2057" s="78"/>
    </row>
    <row r="2058" spans="2:36" ht="13">
      <c r="B2058" s="79"/>
      <c r="C2058" s="79"/>
      <c r="D2058" s="136"/>
      <c r="E2058" s="80"/>
      <c r="F2058" s="81"/>
      <c r="G2058" s="81"/>
      <c r="H2058" s="81"/>
      <c r="I2058" s="81"/>
      <c r="J2058" s="81"/>
      <c r="K2058" s="81"/>
      <c r="L2058" s="81"/>
      <c r="M2058" s="81"/>
      <c r="N2058" s="81"/>
      <c r="O2058" s="137"/>
      <c r="P2058" s="138"/>
      <c r="Q2058" s="138"/>
      <c r="R2058" s="138"/>
      <c r="S2058" s="138"/>
      <c r="T2058" s="141"/>
      <c r="U2058" s="141"/>
      <c r="V2058" s="139"/>
      <c r="W2058" s="139"/>
      <c r="X2058" s="139"/>
      <c r="Y2058" s="139"/>
      <c r="Z2058" s="139"/>
      <c r="AA2058" s="139"/>
      <c r="AB2058" s="139"/>
      <c r="AC2058" s="139"/>
      <c r="AD2058" s="139"/>
      <c r="AE2058" s="139"/>
      <c r="AF2058" s="139"/>
      <c r="AG2058" s="139"/>
      <c r="AH2058" s="139"/>
      <c r="AI2058" s="77"/>
      <c r="AJ2058" s="78"/>
    </row>
    <row r="2059" spans="2:36" ht="13">
      <c r="B2059" s="79"/>
      <c r="C2059" s="79"/>
      <c r="D2059" s="136"/>
      <c r="E2059" s="80"/>
      <c r="F2059" s="81"/>
      <c r="G2059" s="81"/>
      <c r="H2059" s="81"/>
      <c r="I2059" s="81"/>
      <c r="J2059" s="81"/>
      <c r="K2059" s="81"/>
      <c r="L2059" s="81"/>
      <c r="M2059" s="81"/>
      <c r="N2059" s="81"/>
      <c r="O2059" s="137"/>
      <c r="P2059" s="138"/>
      <c r="Q2059" s="138"/>
      <c r="R2059" s="138"/>
      <c r="S2059" s="138"/>
      <c r="T2059" s="141"/>
      <c r="U2059" s="141"/>
      <c r="V2059" s="139"/>
      <c r="W2059" s="139"/>
      <c r="X2059" s="139"/>
      <c r="Y2059" s="139"/>
      <c r="Z2059" s="139"/>
      <c r="AA2059" s="139"/>
      <c r="AB2059" s="139"/>
      <c r="AC2059" s="139"/>
      <c r="AD2059" s="139"/>
      <c r="AE2059" s="139"/>
      <c r="AF2059" s="139"/>
      <c r="AG2059" s="139"/>
      <c r="AH2059" s="139"/>
      <c r="AI2059" s="77"/>
      <c r="AJ2059" s="78"/>
    </row>
    <row r="2060" spans="2:36" ht="13">
      <c r="B2060" s="79"/>
      <c r="C2060" s="79"/>
      <c r="D2060" s="136"/>
      <c r="E2060" s="80"/>
      <c r="F2060" s="81"/>
      <c r="G2060" s="81"/>
      <c r="H2060" s="81"/>
      <c r="I2060" s="81"/>
      <c r="J2060" s="81"/>
      <c r="K2060" s="81"/>
      <c r="L2060" s="81"/>
      <c r="M2060" s="81"/>
      <c r="N2060" s="81"/>
      <c r="O2060" s="137"/>
      <c r="P2060" s="138"/>
      <c r="Q2060" s="138"/>
      <c r="R2060" s="138"/>
      <c r="S2060" s="138"/>
      <c r="T2060" s="141"/>
      <c r="U2060" s="141"/>
      <c r="V2060" s="139"/>
      <c r="W2060" s="139"/>
      <c r="X2060" s="139"/>
      <c r="Y2060" s="139"/>
      <c r="Z2060" s="139"/>
      <c r="AA2060" s="139"/>
      <c r="AB2060" s="139"/>
      <c r="AC2060" s="139"/>
      <c r="AD2060" s="139"/>
      <c r="AE2060" s="139"/>
      <c r="AF2060" s="139"/>
      <c r="AG2060" s="139"/>
      <c r="AH2060" s="139"/>
      <c r="AI2060" s="77"/>
      <c r="AJ2060" s="78"/>
    </row>
    <row r="2061" spans="2:36" ht="13">
      <c r="B2061" s="79"/>
      <c r="C2061" s="79"/>
      <c r="D2061" s="136"/>
      <c r="E2061" s="80"/>
      <c r="F2061" s="81"/>
      <c r="G2061" s="81"/>
      <c r="H2061" s="81"/>
      <c r="I2061" s="81"/>
      <c r="J2061" s="81"/>
      <c r="K2061" s="81"/>
      <c r="L2061" s="81"/>
      <c r="M2061" s="81"/>
      <c r="N2061" s="81"/>
      <c r="O2061" s="137"/>
      <c r="P2061" s="138"/>
      <c r="Q2061" s="138"/>
      <c r="R2061" s="138"/>
      <c r="S2061" s="138"/>
      <c r="T2061" s="141"/>
      <c r="U2061" s="141"/>
      <c r="V2061" s="139"/>
      <c r="W2061" s="139"/>
      <c r="X2061" s="139"/>
      <c r="Y2061" s="139"/>
      <c r="Z2061" s="139"/>
      <c r="AA2061" s="139"/>
      <c r="AB2061" s="139"/>
      <c r="AC2061" s="139"/>
      <c r="AD2061" s="139"/>
      <c r="AE2061" s="139"/>
      <c r="AF2061" s="139"/>
      <c r="AG2061" s="139"/>
      <c r="AH2061" s="139"/>
      <c r="AI2061" s="77"/>
      <c r="AJ2061" s="78"/>
    </row>
    <row r="2062" spans="2:36" ht="13">
      <c r="B2062" s="79"/>
      <c r="C2062" s="79"/>
      <c r="D2062" s="136"/>
      <c r="E2062" s="80"/>
      <c r="F2062" s="81"/>
      <c r="G2062" s="81"/>
      <c r="H2062" s="81"/>
      <c r="I2062" s="81"/>
      <c r="J2062" s="81"/>
      <c r="K2062" s="81"/>
      <c r="L2062" s="81"/>
      <c r="M2062" s="81"/>
      <c r="N2062" s="81"/>
      <c r="O2062" s="137"/>
      <c r="P2062" s="138"/>
      <c r="Q2062" s="138"/>
      <c r="R2062" s="138"/>
      <c r="S2062" s="138"/>
      <c r="T2062" s="141"/>
      <c r="U2062" s="141"/>
      <c r="V2062" s="139"/>
      <c r="W2062" s="139"/>
      <c r="X2062" s="139"/>
      <c r="Y2062" s="139"/>
      <c r="Z2062" s="139"/>
      <c r="AA2062" s="139"/>
      <c r="AB2062" s="139"/>
      <c r="AC2062" s="139"/>
      <c r="AD2062" s="139"/>
      <c r="AE2062" s="139"/>
      <c r="AF2062" s="139"/>
      <c r="AG2062" s="139"/>
      <c r="AH2062" s="139"/>
      <c r="AI2062" s="77"/>
      <c r="AJ2062" s="78"/>
    </row>
    <row r="2063" spans="2:36" ht="13">
      <c r="B2063" s="79"/>
      <c r="C2063" s="79"/>
      <c r="D2063" s="136"/>
      <c r="E2063" s="80"/>
      <c r="F2063" s="81"/>
      <c r="G2063" s="81"/>
      <c r="H2063" s="81"/>
      <c r="I2063" s="81"/>
      <c r="J2063" s="81"/>
      <c r="K2063" s="81"/>
      <c r="L2063" s="81"/>
      <c r="M2063" s="81"/>
      <c r="N2063" s="81"/>
      <c r="O2063" s="137"/>
      <c r="P2063" s="138"/>
      <c r="Q2063" s="138"/>
      <c r="R2063" s="138"/>
      <c r="S2063" s="138"/>
      <c r="T2063" s="141"/>
      <c r="U2063" s="141"/>
      <c r="V2063" s="139"/>
      <c r="W2063" s="139"/>
      <c r="X2063" s="139"/>
      <c r="Y2063" s="139"/>
      <c r="Z2063" s="139"/>
      <c r="AA2063" s="139"/>
      <c r="AB2063" s="139"/>
      <c r="AC2063" s="139"/>
      <c r="AD2063" s="139"/>
      <c r="AE2063" s="139"/>
      <c r="AF2063" s="139"/>
      <c r="AG2063" s="139"/>
      <c r="AH2063" s="139"/>
      <c r="AI2063" s="77"/>
      <c r="AJ2063" s="78"/>
    </row>
    <row r="2064" spans="2:36" ht="13">
      <c r="B2064" s="79"/>
      <c r="C2064" s="79"/>
      <c r="D2064" s="136"/>
      <c r="E2064" s="80"/>
      <c r="F2064" s="81"/>
      <c r="G2064" s="81"/>
      <c r="H2064" s="81"/>
      <c r="I2064" s="81"/>
      <c r="J2064" s="81"/>
      <c r="K2064" s="81"/>
      <c r="L2064" s="81"/>
      <c r="M2064" s="81"/>
      <c r="N2064" s="81"/>
      <c r="O2064" s="137"/>
      <c r="P2064" s="138"/>
      <c r="Q2064" s="138"/>
      <c r="R2064" s="138"/>
      <c r="S2064" s="138"/>
      <c r="T2064" s="141"/>
      <c r="U2064" s="141"/>
      <c r="V2064" s="139"/>
      <c r="W2064" s="139"/>
      <c r="X2064" s="139"/>
      <c r="Y2064" s="139"/>
      <c r="Z2064" s="139"/>
      <c r="AA2064" s="139"/>
      <c r="AB2064" s="139"/>
      <c r="AC2064" s="139"/>
      <c r="AD2064" s="139"/>
      <c r="AE2064" s="139"/>
      <c r="AF2064" s="139"/>
      <c r="AG2064" s="139"/>
      <c r="AH2064" s="139"/>
      <c r="AI2064" s="77"/>
      <c r="AJ2064" s="78"/>
    </row>
    <row r="2065" spans="2:36" ht="13">
      <c r="B2065" s="79"/>
      <c r="C2065" s="79"/>
      <c r="D2065" s="136"/>
      <c r="E2065" s="80"/>
      <c r="F2065" s="81"/>
      <c r="G2065" s="81"/>
      <c r="H2065" s="81"/>
      <c r="I2065" s="81"/>
      <c r="J2065" s="81"/>
      <c r="K2065" s="81"/>
      <c r="L2065" s="81"/>
      <c r="M2065" s="81"/>
      <c r="N2065" s="81"/>
      <c r="O2065" s="137"/>
      <c r="P2065" s="138"/>
      <c r="Q2065" s="138"/>
      <c r="R2065" s="138"/>
      <c r="S2065" s="138"/>
      <c r="T2065" s="141"/>
      <c r="U2065" s="141"/>
      <c r="V2065" s="139"/>
      <c r="W2065" s="139"/>
      <c r="X2065" s="139"/>
      <c r="Y2065" s="139"/>
      <c r="Z2065" s="139"/>
      <c r="AA2065" s="139"/>
      <c r="AB2065" s="139"/>
      <c r="AC2065" s="139"/>
      <c r="AD2065" s="139"/>
      <c r="AE2065" s="139"/>
      <c r="AF2065" s="139"/>
      <c r="AG2065" s="139"/>
      <c r="AH2065" s="139"/>
      <c r="AI2065" s="77"/>
      <c r="AJ2065" s="78"/>
    </row>
    <row r="2066" spans="2:36" ht="13">
      <c r="B2066" s="79"/>
      <c r="C2066" s="79"/>
      <c r="D2066" s="136"/>
      <c r="E2066" s="80"/>
      <c r="F2066" s="81"/>
      <c r="G2066" s="81"/>
      <c r="H2066" s="81"/>
      <c r="I2066" s="81"/>
      <c r="J2066" s="81"/>
      <c r="K2066" s="81"/>
      <c r="L2066" s="81"/>
      <c r="M2066" s="81"/>
      <c r="N2066" s="81"/>
      <c r="O2066" s="137"/>
      <c r="P2066" s="138"/>
      <c r="Q2066" s="138"/>
      <c r="R2066" s="138"/>
      <c r="S2066" s="138"/>
      <c r="T2066" s="141"/>
      <c r="U2066" s="141"/>
      <c r="V2066" s="139"/>
      <c r="W2066" s="139"/>
      <c r="X2066" s="139"/>
      <c r="Y2066" s="139"/>
      <c r="Z2066" s="139"/>
      <c r="AA2066" s="139"/>
      <c r="AB2066" s="139"/>
      <c r="AC2066" s="139"/>
      <c r="AD2066" s="139"/>
      <c r="AE2066" s="139"/>
      <c r="AF2066" s="139"/>
      <c r="AG2066" s="139"/>
      <c r="AH2066" s="139"/>
      <c r="AI2066" s="77"/>
      <c r="AJ2066" s="78"/>
    </row>
    <row r="2067" spans="2:36" ht="13">
      <c r="B2067" s="79"/>
      <c r="C2067" s="79"/>
      <c r="D2067" s="136"/>
      <c r="E2067" s="80"/>
      <c r="F2067" s="81"/>
      <c r="G2067" s="81"/>
      <c r="H2067" s="81"/>
      <c r="I2067" s="81"/>
      <c r="J2067" s="81"/>
      <c r="K2067" s="81"/>
      <c r="L2067" s="81"/>
      <c r="M2067" s="81"/>
      <c r="N2067" s="81"/>
      <c r="O2067" s="137"/>
      <c r="P2067" s="138"/>
      <c r="Q2067" s="138"/>
      <c r="R2067" s="138"/>
      <c r="S2067" s="138"/>
      <c r="T2067" s="141"/>
      <c r="U2067" s="141"/>
      <c r="V2067" s="139"/>
      <c r="W2067" s="139"/>
      <c r="X2067" s="139"/>
      <c r="Y2067" s="139"/>
      <c r="Z2067" s="139"/>
      <c r="AA2067" s="139"/>
      <c r="AB2067" s="139"/>
      <c r="AC2067" s="139"/>
      <c r="AD2067" s="139"/>
      <c r="AE2067" s="139"/>
      <c r="AF2067" s="139"/>
      <c r="AG2067" s="139"/>
      <c r="AH2067" s="139"/>
      <c r="AI2067" s="77"/>
      <c r="AJ2067" s="78"/>
    </row>
    <row r="2068" spans="2:36" ht="13">
      <c r="B2068" s="79"/>
      <c r="C2068" s="79"/>
      <c r="D2068" s="136"/>
      <c r="E2068" s="80"/>
      <c r="F2068" s="81"/>
      <c r="G2068" s="81"/>
      <c r="H2068" s="81"/>
      <c r="I2068" s="81"/>
      <c r="J2068" s="81"/>
      <c r="K2068" s="81"/>
      <c r="L2068" s="81"/>
      <c r="M2068" s="81"/>
      <c r="N2068" s="81"/>
      <c r="O2068" s="137"/>
      <c r="P2068" s="138"/>
      <c r="Q2068" s="138"/>
      <c r="R2068" s="138"/>
      <c r="S2068" s="138"/>
      <c r="T2068" s="141"/>
      <c r="U2068" s="141"/>
      <c r="V2068" s="139"/>
      <c r="W2068" s="139"/>
      <c r="X2068" s="139"/>
      <c r="Y2068" s="139"/>
      <c r="Z2068" s="139"/>
      <c r="AA2068" s="139"/>
      <c r="AB2068" s="139"/>
      <c r="AC2068" s="139"/>
      <c r="AD2068" s="139"/>
      <c r="AE2068" s="139"/>
      <c r="AF2068" s="139"/>
      <c r="AG2068" s="139"/>
      <c r="AH2068" s="139"/>
      <c r="AI2068" s="77"/>
      <c r="AJ2068" s="78"/>
    </row>
    <row r="2069" spans="2:36" ht="13">
      <c r="B2069" s="79"/>
      <c r="C2069" s="79"/>
      <c r="D2069" s="136"/>
      <c r="E2069" s="80"/>
      <c r="F2069" s="81"/>
      <c r="G2069" s="81"/>
      <c r="H2069" s="81"/>
      <c r="I2069" s="81"/>
      <c r="J2069" s="81"/>
      <c r="K2069" s="81"/>
      <c r="L2069" s="81"/>
      <c r="M2069" s="81"/>
      <c r="N2069" s="81"/>
      <c r="O2069" s="137"/>
      <c r="P2069" s="138"/>
      <c r="Q2069" s="138"/>
      <c r="R2069" s="138"/>
      <c r="S2069" s="138"/>
      <c r="T2069" s="141"/>
      <c r="U2069" s="141"/>
      <c r="V2069" s="139"/>
      <c r="W2069" s="139"/>
      <c r="X2069" s="139"/>
      <c r="Y2069" s="139"/>
      <c r="Z2069" s="139"/>
      <c r="AA2069" s="139"/>
      <c r="AB2069" s="139"/>
      <c r="AC2069" s="139"/>
      <c r="AD2069" s="139"/>
      <c r="AE2069" s="139"/>
      <c r="AF2069" s="139"/>
      <c r="AG2069" s="139"/>
      <c r="AH2069" s="139"/>
      <c r="AI2069" s="77"/>
      <c r="AJ2069" s="78"/>
    </row>
    <row r="2070" spans="2:36" ht="13">
      <c r="B2070" s="79"/>
      <c r="C2070" s="79"/>
      <c r="D2070" s="136"/>
      <c r="E2070" s="80"/>
      <c r="F2070" s="81"/>
      <c r="G2070" s="81"/>
      <c r="H2070" s="81"/>
      <c r="I2070" s="81"/>
      <c r="J2070" s="81"/>
      <c r="K2070" s="81"/>
      <c r="L2070" s="81"/>
      <c r="M2070" s="81"/>
      <c r="N2070" s="81"/>
      <c r="O2070" s="137"/>
      <c r="P2070" s="138"/>
      <c r="Q2070" s="138"/>
      <c r="R2070" s="138"/>
      <c r="S2070" s="138"/>
      <c r="T2070" s="141"/>
      <c r="U2070" s="141"/>
      <c r="V2070" s="139"/>
      <c r="W2070" s="139"/>
      <c r="X2070" s="139"/>
      <c r="Y2070" s="139"/>
      <c r="Z2070" s="139"/>
      <c r="AA2070" s="139"/>
      <c r="AB2070" s="139"/>
      <c r="AC2070" s="139"/>
      <c r="AD2070" s="139"/>
      <c r="AE2070" s="139"/>
      <c r="AF2070" s="139"/>
      <c r="AG2070" s="139"/>
      <c r="AH2070" s="139"/>
      <c r="AI2070" s="77"/>
      <c r="AJ2070" s="78"/>
    </row>
    <row r="2071" spans="2:36" ht="13">
      <c r="B2071" s="79"/>
      <c r="C2071" s="79"/>
      <c r="D2071" s="136"/>
      <c r="E2071" s="80"/>
      <c r="F2071" s="81"/>
      <c r="G2071" s="81"/>
      <c r="H2071" s="81"/>
      <c r="I2071" s="81"/>
      <c r="J2071" s="81"/>
      <c r="K2071" s="81"/>
      <c r="L2071" s="81"/>
      <c r="M2071" s="81"/>
      <c r="N2071" s="81"/>
      <c r="O2071" s="137"/>
      <c r="P2071" s="138"/>
      <c r="Q2071" s="138"/>
      <c r="R2071" s="138"/>
      <c r="S2071" s="138"/>
      <c r="T2071" s="141"/>
      <c r="U2071" s="141"/>
      <c r="V2071" s="139"/>
      <c r="W2071" s="139"/>
      <c r="X2071" s="139"/>
      <c r="Y2071" s="139"/>
      <c r="Z2071" s="139"/>
      <c r="AA2071" s="139"/>
      <c r="AB2071" s="139"/>
      <c r="AC2071" s="139"/>
      <c r="AD2071" s="139"/>
      <c r="AE2071" s="139"/>
      <c r="AF2071" s="139"/>
      <c r="AG2071" s="139"/>
      <c r="AH2071" s="139"/>
      <c r="AI2071" s="77"/>
      <c r="AJ2071" s="78"/>
    </row>
    <row r="2072" spans="2:36" ht="13">
      <c r="B2072" s="79"/>
      <c r="C2072" s="79"/>
      <c r="D2072" s="136"/>
      <c r="E2072" s="80"/>
      <c r="F2072" s="81"/>
      <c r="G2072" s="81"/>
      <c r="H2072" s="81"/>
      <c r="I2072" s="81"/>
      <c r="J2072" s="81"/>
      <c r="K2072" s="81"/>
      <c r="L2072" s="81"/>
      <c r="M2072" s="81"/>
      <c r="N2072" s="81"/>
      <c r="O2072" s="137"/>
      <c r="P2072" s="138"/>
      <c r="Q2072" s="138"/>
      <c r="R2072" s="138"/>
      <c r="S2072" s="138"/>
      <c r="T2072" s="141"/>
      <c r="U2072" s="141"/>
      <c r="V2072" s="139"/>
      <c r="W2072" s="139"/>
      <c r="X2072" s="139"/>
      <c r="Y2072" s="139"/>
      <c r="Z2072" s="139"/>
      <c r="AA2072" s="139"/>
      <c r="AB2072" s="139"/>
      <c r="AC2072" s="139"/>
      <c r="AD2072" s="139"/>
      <c r="AE2072" s="139"/>
      <c r="AF2072" s="139"/>
      <c r="AG2072" s="139"/>
      <c r="AH2072" s="139"/>
      <c r="AI2072" s="77"/>
      <c r="AJ2072" s="78"/>
    </row>
    <row r="2073" spans="2:36" ht="13">
      <c r="B2073" s="79"/>
      <c r="C2073" s="79"/>
      <c r="D2073" s="136"/>
      <c r="E2073" s="80"/>
      <c r="F2073" s="81"/>
      <c r="G2073" s="81"/>
      <c r="H2073" s="81"/>
      <c r="I2073" s="81"/>
      <c r="J2073" s="81"/>
      <c r="K2073" s="81"/>
      <c r="L2073" s="81"/>
      <c r="M2073" s="81"/>
      <c r="N2073" s="81"/>
      <c r="O2073" s="137"/>
      <c r="P2073" s="138"/>
      <c r="Q2073" s="138"/>
      <c r="R2073" s="138"/>
      <c r="S2073" s="138"/>
      <c r="T2073" s="141"/>
      <c r="U2073" s="141"/>
      <c r="V2073" s="139"/>
      <c r="W2073" s="139"/>
      <c r="X2073" s="139"/>
      <c r="Y2073" s="139"/>
      <c r="Z2073" s="139"/>
      <c r="AA2073" s="139"/>
      <c r="AB2073" s="139"/>
      <c r="AC2073" s="139"/>
      <c r="AD2073" s="139"/>
      <c r="AE2073" s="139"/>
      <c r="AF2073" s="139"/>
      <c r="AG2073" s="139"/>
      <c r="AH2073" s="139"/>
      <c r="AI2073" s="77"/>
      <c r="AJ2073" s="78"/>
    </row>
    <row r="2074" spans="2:36" ht="13">
      <c r="B2074" s="79"/>
      <c r="C2074" s="79"/>
      <c r="D2074" s="136"/>
      <c r="E2074" s="80"/>
      <c r="F2074" s="81"/>
      <c r="G2074" s="81"/>
      <c r="H2074" s="81"/>
      <c r="I2074" s="81"/>
      <c r="J2074" s="81"/>
      <c r="K2074" s="81"/>
      <c r="L2074" s="81"/>
      <c r="M2074" s="81"/>
      <c r="N2074" s="81"/>
      <c r="O2074" s="137"/>
      <c r="P2074" s="138"/>
      <c r="Q2074" s="138"/>
      <c r="R2074" s="138"/>
      <c r="S2074" s="138"/>
      <c r="T2074" s="141"/>
      <c r="U2074" s="141"/>
      <c r="V2074" s="139"/>
      <c r="W2074" s="139"/>
      <c r="X2074" s="139"/>
      <c r="Y2074" s="139"/>
      <c r="Z2074" s="139"/>
      <c r="AA2074" s="139"/>
      <c r="AB2074" s="139"/>
      <c r="AC2074" s="139"/>
      <c r="AD2074" s="139"/>
      <c r="AE2074" s="139"/>
      <c r="AF2074" s="139"/>
      <c r="AG2074" s="139"/>
      <c r="AH2074" s="139"/>
      <c r="AI2074" s="77"/>
      <c r="AJ2074" s="78"/>
    </row>
    <row r="2075" spans="2:36" ht="13">
      <c r="B2075" s="79"/>
      <c r="C2075" s="79"/>
      <c r="D2075" s="136"/>
      <c r="E2075" s="80"/>
      <c r="F2075" s="81"/>
      <c r="G2075" s="81"/>
      <c r="H2075" s="81"/>
      <c r="I2075" s="81"/>
      <c r="J2075" s="81"/>
      <c r="K2075" s="81"/>
      <c r="L2075" s="81"/>
      <c r="M2075" s="81"/>
      <c r="N2075" s="81"/>
      <c r="O2075" s="137"/>
      <c r="P2075" s="138"/>
      <c r="Q2075" s="138"/>
      <c r="R2075" s="138"/>
      <c r="S2075" s="138"/>
      <c r="T2075" s="141"/>
      <c r="U2075" s="141"/>
      <c r="V2075" s="139"/>
      <c r="W2075" s="139"/>
      <c r="X2075" s="139"/>
      <c r="Y2075" s="139"/>
      <c r="Z2075" s="139"/>
      <c r="AA2075" s="139"/>
      <c r="AB2075" s="139"/>
      <c r="AC2075" s="139"/>
      <c r="AD2075" s="139"/>
      <c r="AE2075" s="139"/>
      <c r="AF2075" s="139"/>
      <c r="AG2075" s="139"/>
      <c r="AH2075" s="139"/>
      <c r="AI2075" s="77"/>
      <c r="AJ2075" s="78"/>
    </row>
  </sheetData>
  <autoFilter ref="A3:S167" xr:uid="{00000000-0009-0000-0000-000005000000}"/>
  <mergeCells count="334">
    <mergeCell ref="A73:A75"/>
    <mergeCell ref="A76:A81"/>
    <mergeCell ref="A82:A84"/>
    <mergeCell ref="A85:A90"/>
    <mergeCell ref="A91:A93"/>
    <mergeCell ref="C86:C90"/>
    <mergeCell ref="C92:C93"/>
    <mergeCell ref="C30:C31"/>
    <mergeCell ref="C32:C35"/>
    <mergeCell ref="C36:C37"/>
    <mergeCell ref="C38:C41"/>
    <mergeCell ref="C42:C43"/>
    <mergeCell ref="C45:C48"/>
    <mergeCell ref="C50:C51"/>
    <mergeCell ref="C53:C56"/>
    <mergeCell ref="C58:C59"/>
    <mergeCell ref="A153:A155"/>
    <mergeCell ref="B153:B155"/>
    <mergeCell ref="C154:C155"/>
    <mergeCell ref="A156:A159"/>
    <mergeCell ref="B156:B159"/>
    <mergeCell ref="C156:C159"/>
    <mergeCell ref="A160:A161"/>
    <mergeCell ref="C61:C64"/>
    <mergeCell ref="C66:C67"/>
    <mergeCell ref="C69:C72"/>
    <mergeCell ref="C74:C75"/>
    <mergeCell ref="C77:C81"/>
    <mergeCell ref="B148:B152"/>
    <mergeCell ref="C149:C152"/>
    <mergeCell ref="A139:A144"/>
    <mergeCell ref="B139:B144"/>
    <mergeCell ref="C140:C144"/>
    <mergeCell ref="A145:A147"/>
    <mergeCell ref="B145:B147"/>
    <mergeCell ref="C146:C147"/>
    <mergeCell ref="A148:A152"/>
    <mergeCell ref="B65:B67"/>
    <mergeCell ref="A65:A67"/>
    <mergeCell ref="A68:A72"/>
    <mergeCell ref="C18:C19"/>
    <mergeCell ref="B20:B23"/>
    <mergeCell ref="C20:C23"/>
    <mergeCell ref="B24:B25"/>
    <mergeCell ref="C24:C25"/>
    <mergeCell ref="C26:C29"/>
    <mergeCell ref="B26:B29"/>
    <mergeCell ref="B30:B31"/>
    <mergeCell ref="B160:B161"/>
    <mergeCell ref="C160:C161"/>
    <mergeCell ref="A32:A35"/>
    <mergeCell ref="B32:B35"/>
    <mergeCell ref="A36:A37"/>
    <mergeCell ref="B36:B37"/>
    <mergeCell ref="B38:B41"/>
    <mergeCell ref="A38:A41"/>
    <mergeCell ref="A42:A43"/>
    <mergeCell ref="A44:A48"/>
    <mergeCell ref="A49:A51"/>
    <mergeCell ref="A52:A56"/>
    <mergeCell ref="A57:A59"/>
    <mergeCell ref="A60:A64"/>
    <mergeCell ref="B42:B43"/>
    <mergeCell ref="B44:B48"/>
    <mergeCell ref="B49:B51"/>
    <mergeCell ref="B52:B56"/>
    <mergeCell ref="B57:B59"/>
    <mergeCell ref="B60:B64"/>
    <mergeCell ref="O38:O41"/>
    <mergeCell ref="O42:O43"/>
    <mergeCell ref="B82:B84"/>
    <mergeCell ref="C83:C84"/>
    <mergeCell ref="D115:D116"/>
    <mergeCell ref="C95:C99"/>
    <mergeCell ref="C101:C102"/>
    <mergeCell ref="C104:C108"/>
    <mergeCell ref="C110:C111"/>
    <mergeCell ref="C113:C117"/>
    <mergeCell ref="Q58:Q59"/>
    <mergeCell ref="O60:O64"/>
    <mergeCell ref="P60:P64"/>
    <mergeCell ref="Q61:Q62"/>
    <mergeCell ref="O65:O67"/>
    <mergeCell ref="A136:A138"/>
    <mergeCell ref="B136:B138"/>
    <mergeCell ref="C137:C138"/>
    <mergeCell ref="O14:O17"/>
    <mergeCell ref="O18:O19"/>
    <mergeCell ref="O20:O23"/>
    <mergeCell ref="O24:O25"/>
    <mergeCell ref="O26:O29"/>
    <mergeCell ref="O30:O31"/>
    <mergeCell ref="O32:O35"/>
    <mergeCell ref="O44:O48"/>
    <mergeCell ref="O49:O51"/>
    <mergeCell ref="M79:M80"/>
    <mergeCell ref="N79:N80"/>
    <mergeCell ref="A20:A23"/>
    <mergeCell ref="A24:A25"/>
    <mergeCell ref="A26:A29"/>
    <mergeCell ref="A30:A31"/>
    <mergeCell ref="O36:O37"/>
    <mergeCell ref="R79:R80"/>
    <mergeCell ref="O76:O81"/>
    <mergeCell ref="O82:O84"/>
    <mergeCell ref="M88:M89"/>
    <mergeCell ref="N88:N89"/>
    <mergeCell ref="M97:M98"/>
    <mergeCell ref="N97:N98"/>
    <mergeCell ref="N106:N107"/>
    <mergeCell ref="R133:R134"/>
    <mergeCell ref="O85:O90"/>
    <mergeCell ref="O91:O93"/>
    <mergeCell ref="O94:O99"/>
    <mergeCell ref="O100:O102"/>
    <mergeCell ref="O103:O108"/>
    <mergeCell ref="O109:O111"/>
    <mergeCell ref="O112:O117"/>
    <mergeCell ref="P112:P117"/>
    <mergeCell ref="Q113:Q114"/>
    <mergeCell ref="Q115:Q116"/>
    <mergeCell ref="O118:O120"/>
    <mergeCell ref="P118:P120"/>
    <mergeCell ref="Q119:Q120"/>
    <mergeCell ref="O121:O126"/>
    <mergeCell ref="P121:P126"/>
    <mergeCell ref="R142:R143"/>
    <mergeCell ref="P82:P84"/>
    <mergeCell ref="Q83:Q84"/>
    <mergeCell ref="R88:R89"/>
    <mergeCell ref="R97:R98"/>
    <mergeCell ref="R106:R107"/>
    <mergeCell ref="R115:R116"/>
    <mergeCell ref="R124:R125"/>
    <mergeCell ref="Q154:Q155"/>
    <mergeCell ref="P85:P90"/>
    <mergeCell ref="Q86:Q87"/>
    <mergeCell ref="Q88:Q89"/>
    <mergeCell ref="P91:P93"/>
    <mergeCell ref="Q92:Q93"/>
    <mergeCell ref="P94:P99"/>
    <mergeCell ref="Q95:Q96"/>
    <mergeCell ref="Q97:Q98"/>
    <mergeCell ref="P100:P102"/>
    <mergeCell ref="Q101:Q102"/>
    <mergeCell ref="P103:P108"/>
    <mergeCell ref="Q104:Q105"/>
    <mergeCell ref="Q106:Q107"/>
    <mergeCell ref="P109:P111"/>
    <mergeCell ref="Q110:Q111"/>
    <mergeCell ref="Q156:Q157"/>
    <mergeCell ref="O160:O161"/>
    <mergeCell ref="P160:P161"/>
    <mergeCell ref="Q160:Q161"/>
    <mergeCell ref="O148:O152"/>
    <mergeCell ref="P148:P152"/>
    <mergeCell ref="Q149:Q150"/>
    <mergeCell ref="O153:O155"/>
    <mergeCell ref="P153:P155"/>
    <mergeCell ref="O156:O159"/>
    <mergeCell ref="P156:P159"/>
    <mergeCell ref="Q142:Q143"/>
    <mergeCell ref="O145:O147"/>
    <mergeCell ref="P145:P147"/>
    <mergeCell ref="Q146:Q147"/>
    <mergeCell ref="S4:S6"/>
    <mergeCell ref="S8:S11"/>
    <mergeCell ref="S12:S13"/>
    <mergeCell ref="S14:S17"/>
    <mergeCell ref="S18:S19"/>
    <mergeCell ref="S20:S23"/>
    <mergeCell ref="S24:S25"/>
    <mergeCell ref="S26:S29"/>
    <mergeCell ref="S30:S31"/>
    <mergeCell ref="S32:S35"/>
    <mergeCell ref="S36:S37"/>
    <mergeCell ref="S38:S41"/>
    <mergeCell ref="S42:S43"/>
    <mergeCell ref="S44:S48"/>
    <mergeCell ref="S49:S51"/>
    <mergeCell ref="S52:S56"/>
    <mergeCell ref="S57:S59"/>
    <mergeCell ref="Q74:Q75"/>
    <mergeCell ref="Q77:Q78"/>
    <mergeCell ref="O68:O72"/>
    <mergeCell ref="S60:S64"/>
    <mergeCell ref="S65:S67"/>
    <mergeCell ref="S68:S72"/>
    <mergeCell ref="S73:S75"/>
    <mergeCell ref="S76:S81"/>
    <mergeCell ref="S82:S84"/>
    <mergeCell ref="S85:S90"/>
    <mergeCell ref="S91:S93"/>
    <mergeCell ref="S94:S99"/>
    <mergeCell ref="S100:S102"/>
    <mergeCell ref="S103:S108"/>
    <mergeCell ref="S139:S144"/>
    <mergeCell ref="S145:S147"/>
    <mergeCell ref="S148:S152"/>
    <mergeCell ref="S153:S155"/>
    <mergeCell ref="S156:S159"/>
    <mergeCell ref="S160:S161"/>
    <mergeCell ref="S109:S111"/>
    <mergeCell ref="S112:S117"/>
    <mergeCell ref="S118:S120"/>
    <mergeCell ref="S121:S126"/>
    <mergeCell ref="S127:S129"/>
    <mergeCell ref="S130:S135"/>
    <mergeCell ref="S136:S138"/>
    <mergeCell ref="A4:A6"/>
    <mergeCell ref="B4:B6"/>
    <mergeCell ref="C4:C6"/>
    <mergeCell ref="O4:O6"/>
    <mergeCell ref="P4:P6"/>
    <mergeCell ref="A8:A11"/>
    <mergeCell ref="Q8:Q9"/>
    <mergeCell ref="A14:A17"/>
    <mergeCell ref="A18:A19"/>
    <mergeCell ref="B8:B11"/>
    <mergeCell ref="C8:C11"/>
    <mergeCell ref="A12:A13"/>
    <mergeCell ref="B12:B13"/>
    <mergeCell ref="C12:C13"/>
    <mergeCell ref="B14:B17"/>
    <mergeCell ref="C14:C17"/>
    <mergeCell ref="O8:O11"/>
    <mergeCell ref="P8:P11"/>
    <mergeCell ref="O12:O13"/>
    <mergeCell ref="P12:P13"/>
    <mergeCell ref="Q12:Q13"/>
    <mergeCell ref="P14:P17"/>
    <mergeCell ref="Q14:Q15"/>
    <mergeCell ref="B18:B19"/>
    <mergeCell ref="P26:P29"/>
    <mergeCell ref="P30:P31"/>
    <mergeCell ref="Q30:Q31"/>
    <mergeCell ref="P32:P35"/>
    <mergeCell ref="Q32:Q33"/>
    <mergeCell ref="P36:P37"/>
    <mergeCell ref="Q36:Q37"/>
    <mergeCell ref="Q38:Q39"/>
    <mergeCell ref="P18:P19"/>
    <mergeCell ref="Q18:Q19"/>
    <mergeCell ref="P20:P23"/>
    <mergeCell ref="Q20:Q21"/>
    <mergeCell ref="P24:P25"/>
    <mergeCell ref="Q24:Q25"/>
    <mergeCell ref="Q26:Q27"/>
    <mergeCell ref="P38:P41"/>
    <mergeCell ref="P42:P43"/>
    <mergeCell ref="Q42:Q43"/>
    <mergeCell ref="P44:P48"/>
    <mergeCell ref="Q45:Q46"/>
    <mergeCell ref="B68:B72"/>
    <mergeCell ref="B73:B75"/>
    <mergeCell ref="B76:B81"/>
    <mergeCell ref="D79:D80"/>
    <mergeCell ref="E79:E80"/>
    <mergeCell ref="P68:P72"/>
    <mergeCell ref="Q69:Q70"/>
    <mergeCell ref="O73:O75"/>
    <mergeCell ref="P73:P75"/>
    <mergeCell ref="P76:P81"/>
    <mergeCell ref="Q79:Q80"/>
    <mergeCell ref="P49:P51"/>
    <mergeCell ref="Q50:Q51"/>
    <mergeCell ref="O52:O56"/>
    <mergeCell ref="P52:P56"/>
    <mergeCell ref="Q53:Q54"/>
    <mergeCell ref="P65:P67"/>
    <mergeCell ref="Q66:Q67"/>
    <mergeCell ref="O57:O59"/>
    <mergeCell ref="P57:P59"/>
    <mergeCell ref="D124:D125"/>
    <mergeCell ref="E124:E125"/>
    <mergeCell ref="C131:C135"/>
    <mergeCell ref="D133:D134"/>
    <mergeCell ref="E133:E134"/>
    <mergeCell ref="D142:D143"/>
    <mergeCell ref="E142:E143"/>
    <mergeCell ref="D88:D89"/>
    <mergeCell ref="E88:E89"/>
    <mergeCell ref="D97:D98"/>
    <mergeCell ref="E97:E98"/>
    <mergeCell ref="D106:D107"/>
    <mergeCell ref="E106:E107"/>
    <mergeCell ref="E115:E116"/>
    <mergeCell ref="C119:C120"/>
    <mergeCell ref="C122:C126"/>
    <mergeCell ref="C128:C129"/>
    <mergeCell ref="B130:B135"/>
    <mergeCell ref="B85:B90"/>
    <mergeCell ref="B91:B93"/>
    <mergeCell ref="B94:B99"/>
    <mergeCell ref="B100:B102"/>
    <mergeCell ref="B103:B108"/>
    <mergeCell ref="B109:B111"/>
    <mergeCell ref="B112:B117"/>
    <mergeCell ref="A127:A129"/>
    <mergeCell ref="A130:A135"/>
    <mergeCell ref="A94:A99"/>
    <mergeCell ref="A100:A102"/>
    <mergeCell ref="A103:A108"/>
    <mergeCell ref="A109:A111"/>
    <mergeCell ref="A112:A117"/>
    <mergeCell ref="A118:A120"/>
    <mergeCell ref="A121:A126"/>
    <mergeCell ref="B127:B129"/>
    <mergeCell ref="B118:B120"/>
    <mergeCell ref="B121:B126"/>
    <mergeCell ref="O136:O138"/>
    <mergeCell ref="P136:P138"/>
    <mergeCell ref="Q137:Q138"/>
    <mergeCell ref="M142:M143"/>
    <mergeCell ref="N142:N143"/>
    <mergeCell ref="M106:M107"/>
    <mergeCell ref="M115:M116"/>
    <mergeCell ref="N115:N116"/>
    <mergeCell ref="M124:M125"/>
    <mergeCell ref="N124:N125"/>
    <mergeCell ref="M133:M134"/>
    <mergeCell ref="N133:N134"/>
    <mergeCell ref="Q122:Q123"/>
    <mergeCell ref="Q124:Q125"/>
    <mergeCell ref="O127:O129"/>
    <mergeCell ref="P127:P129"/>
    <mergeCell ref="Q128:Q129"/>
    <mergeCell ref="O130:O135"/>
    <mergeCell ref="P130:P135"/>
    <mergeCell ref="Q131:Q132"/>
    <mergeCell ref="Q133:Q134"/>
    <mergeCell ref="O139:O144"/>
    <mergeCell ref="P139:P144"/>
    <mergeCell ref="Q140:Q141"/>
  </mergeCells>
  <conditionalFormatting sqref="E4:N167">
    <cfRule type="expression" dxfId="23" priority="3">
      <formula>MATCH(E4,$A$889:$A2087,0)</formula>
    </cfRule>
  </conditionalFormatting>
  <conditionalFormatting sqref="E4:N188">
    <cfRule type="expression" dxfId="22" priority="4">
      <formula>MATCH(E4,$D$891:$D2093,0)</formula>
    </cfRule>
  </conditionalFormatting>
  <conditionalFormatting sqref="F4:F167 I4:M167 H37 G90 H155">
    <cfRule type="expression" dxfId="21" priority="7">
      <formula>IF($D4="NWL SU",1,0)=1</formula>
    </cfRule>
  </conditionalFormatting>
  <conditionalFormatting sqref="F53 E4:E188">
    <cfRule type="expression" dxfId="20" priority="11">
      <formula>MATCH(E4,$E$891:$E2093,0)</formula>
    </cfRule>
  </conditionalFormatting>
  <conditionalFormatting sqref="J4:M167 H28:I28 I36:I37 H37 H46 H119 H155 H161">
    <cfRule type="expression" dxfId="19" priority="9">
      <formula>IF($D4="Helitack STB",1,0)=1</formula>
    </cfRule>
  </conditionalFormatting>
  <conditionalFormatting sqref="M4:M167 K81">
    <cfRule type="expression" dxfId="18" priority="10">
      <formula>IF($D4="SPS BP",1,0)=1</formula>
    </cfRule>
  </conditionalFormatting>
  <conditionalFormatting sqref="M4:M167">
    <cfRule type="expression" dxfId="17" priority="1">
      <formula>MATCH(M4,$B$891:$B940,0)</formula>
    </cfRule>
  </conditionalFormatting>
  <conditionalFormatting sqref="N4:N167">
    <cfRule type="expression" dxfId="16" priority="2">
      <formula>IF(NOT(OR($D4="NWL SU",$D4="HDB HC/SU",$D4="SPS BP")),1,0)=1</formula>
    </cfRule>
    <cfRule type="expression" dxfId="15" priority="5">
      <formula>MATCH(N4,$C$891:$C940,0)</formula>
    </cfRule>
    <cfRule type="expression" dxfId="14" priority="6">
      <formula>IF($D4="SPS BP",1,0)=1</formula>
    </cfRule>
  </conditionalFormatting>
  <conditionalFormatting sqref="Q4:Q167">
    <cfRule type="notContainsBlanks" dxfId="13" priority="8">
      <formula>LEN(TRIM(Q4))&gt;0</formula>
    </cfRule>
  </conditionalFormatting>
  <printOptions horizontalCentered="1" gridLines="1"/>
  <pageMargins left="0.7" right="0.7" top="0.75" bottom="0.75" header="0" footer="0"/>
  <pageSetup paperSize="8" fitToHeight="0" pageOrder="overThenDown" orientation="landscape" cellComments="atEnd"/>
  <drawing r:id="rId1"/>
  <tableParts count="2">
    <tablePart r:id="rId2"/>
    <tablePart r:id="rId3"/>
  </tableParts>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Quals!$A$1:$A2075</xm:f>
          </x14:formula1>
          <xm:sqref>E4:Q4 E162:Q167 E161:N161 E160:Q160 Q158:Q159 E157:N159 E156:Q156 E154:N155 Q154 E153:Q153 Q151:Q152 E149:N152 Q149 E148:Q148 E146:N147 Q146 E145:Q145 Q144 E144:N144 F143:L143 Q142 E140:N142 Q140 E139:Q139 E137:N138 Q137 E136:Q136 Q135 E135:N135 F134:L134 Q133 E131:N133 Q131 E130:Q130 E128:N129 Q128 E127:Q127 Q126 E126:N126 F125:L125 Q124 E122:N124 Q122 E121:Q121 E119:N120 Q119 E118:Q118 Q117 E117:N117 F116:L116 Q115 E113:N115 Q113 E112:Q112 E110:N111 Q110 E109:Q109 Q108 E108:N108 F107:L107 Q106 E104:N106 Q104 E103:Q103 E101:N102 Q101 E100:Q100 Q99 E99:N99 F98:L98 Q97 E95:N97 Q95 E94:Q94 E92:N93 Q92 E91:Q91 Q90 E90:N90 F89:L89 Q88 E86:N88 Q86 E85:Q85 E83:N84 Q83 E82:Q82 Q81 E81:N81 F80:L80 Q79 E77:N79 Q77 E76:Q76 E74:N75 Q74 E73:Q73 Q71:Q72 E69:N72 Q69 E68:Q68 E66:N67 Q66 E65:Q65 Q63:Q64 E61:N64 Q61 E60:Q60 E58:N59 Q58 E57:Q57 Q55:Q56 E54:N56 Q53 G53:N53 E53 E52:Q52 E50:N51 Q50 E49:Q49 Q47:Q48 E48:N48 I47:N47 E47:G47 E45:N46 Q45 E44:Q44 E43:N43 E42:Q42 Q40:Q41 E41:N41 I40:N40 E40:F40 E39:N39 E38:Q38 E37:N37 E36:Q36 Q34:Q35 E33:N35 E32:Q32 E31:N31 E30:Q30 Q28:Q29 E27:N29 E26:Q26 E25:N25 E24:Q24 Q22:Q23 E21:N23 E20:Q20 E19:N19 E18:Q18 Q16:Q17 E15:N17 E14:Q14 E13:N13 E12:Q12 Q10:Q11 E9:N11 E7:Q8 Q5:Q6 E5:N6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9900"/>
    <outlinePr summaryBelow="0" summaryRight="0"/>
  </sheetPr>
  <dimension ref="A1:D23"/>
  <sheetViews>
    <sheetView workbookViewId="0"/>
  </sheetViews>
  <sheetFormatPr baseColWidth="10" defaultColWidth="12.5" defaultRowHeight="15.75" customHeight="1"/>
  <cols>
    <col min="2" max="2" width="26" customWidth="1"/>
    <col min="3" max="3" width="23.5" customWidth="1"/>
    <col min="4" max="4" width="17.33203125" customWidth="1"/>
  </cols>
  <sheetData>
    <row r="1" spans="1:4" ht="15.75" customHeight="1">
      <c r="A1" s="42"/>
      <c r="B1" s="65" t="s">
        <v>715</v>
      </c>
      <c r="C1" s="150"/>
      <c r="D1" s="151"/>
    </row>
    <row r="2" spans="1:4" ht="15.75" customHeight="1">
      <c r="A2" s="152" t="s">
        <v>692</v>
      </c>
      <c r="B2" s="153" t="s">
        <v>716</v>
      </c>
      <c r="C2" s="154" t="s">
        <v>717</v>
      </c>
      <c r="D2" s="155" t="s">
        <v>105</v>
      </c>
    </row>
    <row r="3" spans="1:4" ht="15.75" customHeight="1">
      <c r="A3" s="156" t="s">
        <v>718</v>
      </c>
      <c r="B3" s="157">
        <v>45994</v>
      </c>
      <c r="C3" s="158">
        <f t="shared" ref="C3:C23" si="0">B3+6</f>
        <v>46000</v>
      </c>
      <c r="D3" s="159"/>
    </row>
    <row r="4" spans="1:4" ht="15.75" customHeight="1">
      <c r="A4" s="160" t="s">
        <v>719</v>
      </c>
      <c r="B4" s="161">
        <f t="shared" ref="B4:B23" si="1">B3+7</f>
        <v>46001</v>
      </c>
      <c r="C4" s="162">
        <f t="shared" si="0"/>
        <v>46007</v>
      </c>
      <c r="D4" s="163"/>
    </row>
    <row r="5" spans="1:4" ht="15.75" customHeight="1">
      <c r="A5" s="164" t="s">
        <v>720</v>
      </c>
      <c r="B5" s="165">
        <f t="shared" si="1"/>
        <v>46008</v>
      </c>
      <c r="C5" s="166">
        <f t="shared" si="0"/>
        <v>46014</v>
      </c>
      <c r="D5" s="167"/>
    </row>
    <row r="6" spans="1:4" ht="15.75" customHeight="1">
      <c r="A6" s="160" t="s">
        <v>721</v>
      </c>
      <c r="B6" s="161">
        <f t="shared" si="1"/>
        <v>46015</v>
      </c>
      <c r="C6" s="162">
        <f t="shared" si="0"/>
        <v>46021</v>
      </c>
      <c r="D6" s="163"/>
    </row>
    <row r="7" spans="1:4" ht="15.75" customHeight="1">
      <c r="A7" s="164" t="s">
        <v>722</v>
      </c>
      <c r="B7" s="165">
        <f t="shared" si="1"/>
        <v>46022</v>
      </c>
      <c r="C7" s="166">
        <f t="shared" si="0"/>
        <v>46028</v>
      </c>
      <c r="D7" s="167"/>
    </row>
    <row r="8" spans="1:4" ht="15.75" customHeight="1">
      <c r="A8" s="160" t="s">
        <v>723</v>
      </c>
      <c r="B8" s="161">
        <f t="shared" si="1"/>
        <v>46029</v>
      </c>
      <c r="C8" s="162">
        <f t="shared" si="0"/>
        <v>46035</v>
      </c>
      <c r="D8" s="163"/>
    </row>
    <row r="9" spans="1:4" ht="15.75" customHeight="1">
      <c r="A9" s="164" t="s">
        <v>724</v>
      </c>
      <c r="B9" s="165">
        <f t="shared" si="1"/>
        <v>46036</v>
      </c>
      <c r="C9" s="166">
        <f t="shared" si="0"/>
        <v>46042</v>
      </c>
      <c r="D9" s="167"/>
    </row>
    <row r="10" spans="1:4" ht="15.75" customHeight="1">
      <c r="A10" s="160" t="s">
        <v>725</v>
      </c>
      <c r="B10" s="161">
        <f t="shared" si="1"/>
        <v>46043</v>
      </c>
      <c r="C10" s="162">
        <f t="shared" si="0"/>
        <v>46049</v>
      </c>
      <c r="D10" s="163"/>
    </row>
    <row r="11" spans="1:4" ht="15.75" customHeight="1">
      <c r="A11" s="164" t="s">
        <v>726</v>
      </c>
      <c r="B11" s="165">
        <f t="shared" si="1"/>
        <v>46050</v>
      </c>
      <c r="C11" s="166">
        <f t="shared" si="0"/>
        <v>46056</v>
      </c>
      <c r="D11" s="167"/>
    </row>
    <row r="12" spans="1:4" ht="15.75" customHeight="1">
      <c r="A12" s="160" t="s">
        <v>727</v>
      </c>
      <c r="B12" s="161">
        <f t="shared" si="1"/>
        <v>46057</v>
      </c>
      <c r="C12" s="162">
        <f t="shared" si="0"/>
        <v>46063</v>
      </c>
      <c r="D12" s="163"/>
    </row>
    <row r="13" spans="1:4" ht="15.75" customHeight="1">
      <c r="A13" s="164" t="s">
        <v>728</v>
      </c>
      <c r="B13" s="165">
        <f t="shared" si="1"/>
        <v>46064</v>
      </c>
      <c r="C13" s="166">
        <f t="shared" si="0"/>
        <v>46070</v>
      </c>
      <c r="D13" s="167"/>
    </row>
    <row r="14" spans="1:4" ht="15.75" customHeight="1">
      <c r="A14" s="160" t="s">
        <v>729</v>
      </c>
      <c r="B14" s="161">
        <f t="shared" si="1"/>
        <v>46071</v>
      </c>
      <c r="C14" s="162">
        <f t="shared" si="0"/>
        <v>46077</v>
      </c>
      <c r="D14" s="163"/>
    </row>
    <row r="15" spans="1:4" ht="15.75" customHeight="1">
      <c r="A15" s="164" t="s">
        <v>730</v>
      </c>
      <c r="B15" s="165">
        <f t="shared" si="1"/>
        <v>46078</v>
      </c>
      <c r="C15" s="166">
        <f t="shared" si="0"/>
        <v>46084</v>
      </c>
      <c r="D15" s="167"/>
    </row>
    <row r="16" spans="1:4" ht="15.75" customHeight="1">
      <c r="A16" s="160" t="s">
        <v>731</v>
      </c>
      <c r="B16" s="161">
        <f t="shared" si="1"/>
        <v>46085</v>
      </c>
      <c r="C16" s="162">
        <f t="shared" si="0"/>
        <v>46091</v>
      </c>
      <c r="D16" s="163"/>
    </row>
    <row r="17" spans="1:4" ht="15.75" customHeight="1">
      <c r="A17" s="164" t="s">
        <v>732</v>
      </c>
      <c r="B17" s="165">
        <f t="shared" si="1"/>
        <v>46092</v>
      </c>
      <c r="C17" s="166">
        <f t="shared" si="0"/>
        <v>46098</v>
      </c>
      <c r="D17" s="167"/>
    </row>
    <row r="18" spans="1:4" ht="15.75" customHeight="1">
      <c r="A18" s="160" t="s">
        <v>733</v>
      </c>
      <c r="B18" s="161">
        <f t="shared" si="1"/>
        <v>46099</v>
      </c>
      <c r="C18" s="162">
        <f t="shared" si="0"/>
        <v>46105</v>
      </c>
      <c r="D18" s="163"/>
    </row>
    <row r="19" spans="1:4" ht="15.75" customHeight="1">
      <c r="A19" s="164" t="s">
        <v>734</v>
      </c>
      <c r="B19" s="165">
        <f t="shared" si="1"/>
        <v>46106</v>
      </c>
      <c r="C19" s="166">
        <f t="shared" si="0"/>
        <v>46112</v>
      </c>
      <c r="D19" s="167"/>
    </row>
    <row r="20" spans="1:4" ht="15.75" customHeight="1">
      <c r="A20" s="160" t="s">
        <v>735</v>
      </c>
      <c r="B20" s="161">
        <f t="shared" si="1"/>
        <v>46113</v>
      </c>
      <c r="C20" s="162">
        <f t="shared" si="0"/>
        <v>46119</v>
      </c>
      <c r="D20" s="163"/>
    </row>
    <row r="21" spans="1:4" ht="15.75" customHeight="1">
      <c r="A21" s="164" t="s">
        <v>736</v>
      </c>
      <c r="B21" s="165">
        <f t="shared" si="1"/>
        <v>46120</v>
      </c>
      <c r="C21" s="166">
        <f t="shared" si="0"/>
        <v>46126</v>
      </c>
      <c r="D21" s="167"/>
    </row>
    <row r="22" spans="1:4" ht="15.75" customHeight="1">
      <c r="A22" s="160" t="s">
        <v>737</v>
      </c>
      <c r="B22" s="161">
        <f t="shared" si="1"/>
        <v>46127</v>
      </c>
      <c r="C22" s="162">
        <f t="shared" si="0"/>
        <v>46133</v>
      </c>
      <c r="D22" s="163"/>
    </row>
    <row r="23" spans="1:4" ht="13">
      <c r="A23" s="164" t="s">
        <v>738</v>
      </c>
      <c r="B23" s="165">
        <f t="shared" si="1"/>
        <v>46134</v>
      </c>
      <c r="C23" s="166">
        <f t="shared" si="0"/>
        <v>46140</v>
      </c>
      <c r="D23" s="167"/>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9900"/>
    <outlinePr summaryBelow="0" summaryRight="0"/>
  </sheetPr>
  <dimension ref="A1:E25"/>
  <sheetViews>
    <sheetView workbookViewId="0"/>
  </sheetViews>
  <sheetFormatPr baseColWidth="10" defaultColWidth="12.5" defaultRowHeight="15.75" customHeight="1"/>
  <cols>
    <col min="1" max="1" width="21.5" customWidth="1"/>
    <col min="2" max="2" width="26.83203125" customWidth="1"/>
    <col min="3" max="3" width="15.5" customWidth="1"/>
    <col min="4" max="4" width="15" customWidth="1"/>
    <col min="5" max="5" width="16.1640625" customWidth="1"/>
  </cols>
  <sheetData>
    <row r="1" spans="1:5" ht="15.75" customHeight="1">
      <c r="A1" s="168" t="s">
        <v>739</v>
      </c>
      <c r="B1" s="169" t="s">
        <v>740</v>
      </c>
      <c r="C1" s="170"/>
      <c r="D1" s="171"/>
      <c r="E1" s="172"/>
    </row>
    <row r="2" spans="1:5" ht="15.75" customHeight="1">
      <c r="A2" s="173" t="s">
        <v>716</v>
      </c>
      <c r="B2" s="174" t="s">
        <v>717</v>
      </c>
      <c r="C2" s="175" t="s">
        <v>130</v>
      </c>
      <c r="D2" s="176" t="s">
        <v>135</v>
      </c>
      <c r="E2" s="177" t="s">
        <v>741</v>
      </c>
    </row>
    <row r="3" spans="1:5" ht="15.75" customHeight="1">
      <c r="A3" s="178" t="s">
        <v>716</v>
      </c>
      <c r="B3" s="179" t="s">
        <v>717</v>
      </c>
      <c r="C3" s="179" t="s">
        <v>130</v>
      </c>
      <c r="D3" s="180" t="s">
        <v>135</v>
      </c>
      <c r="E3" s="179" t="s">
        <v>166</v>
      </c>
    </row>
    <row r="4" spans="1:5" ht="15.75" customHeight="1">
      <c r="A4" s="181">
        <v>45989</v>
      </c>
      <c r="B4" s="182">
        <f t="shared" ref="B4:B25" si="0">A4+2</f>
        <v>45991</v>
      </c>
      <c r="C4" s="183"/>
      <c r="D4" s="184"/>
      <c r="E4" s="185"/>
    </row>
    <row r="5" spans="1:5" ht="15.75" customHeight="1">
      <c r="A5" s="186">
        <f t="shared" ref="A5:A25" si="1">A4+7</f>
        <v>45996</v>
      </c>
      <c r="B5" s="187">
        <f t="shared" si="0"/>
        <v>45998</v>
      </c>
      <c r="C5" s="188"/>
      <c r="D5" s="188"/>
      <c r="E5" s="189"/>
    </row>
    <row r="6" spans="1:5" ht="15.75" customHeight="1">
      <c r="A6" s="181">
        <f t="shared" si="1"/>
        <v>46003</v>
      </c>
      <c r="B6" s="182">
        <f t="shared" si="0"/>
        <v>46005</v>
      </c>
      <c r="C6" s="190"/>
      <c r="D6" s="191"/>
      <c r="E6" s="192"/>
    </row>
    <row r="7" spans="1:5" ht="15.75" customHeight="1">
      <c r="A7" s="186">
        <f t="shared" si="1"/>
        <v>46010</v>
      </c>
      <c r="B7" s="187">
        <f t="shared" si="0"/>
        <v>46012</v>
      </c>
      <c r="C7" s="188"/>
      <c r="D7" s="193"/>
      <c r="E7" s="194"/>
    </row>
    <row r="8" spans="1:5" ht="15.75" customHeight="1">
      <c r="A8" s="181">
        <f t="shared" si="1"/>
        <v>46017</v>
      </c>
      <c r="B8" s="182">
        <f t="shared" si="0"/>
        <v>46019</v>
      </c>
      <c r="C8" s="183"/>
      <c r="D8" s="191"/>
      <c r="E8" s="185"/>
    </row>
    <row r="9" spans="1:5" ht="15.75" customHeight="1">
      <c r="A9" s="186">
        <f t="shared" si="1"/>
        <v>46024</v>
      </c>
      <c r="B9" s="187">
        <f t="shared" si="0"/>
        <v>46026</v>
      </c>
      <c r="C9" s="188"/>
      <c r="D9" s="193"/>
      <c r="E9" s="189"/>
    </row>
    <row r="10" spans="1:5" ht="15.75" customHeight="1">
      <c r="A10" s="181">
        <f t="shared" si="1"/>
        <v>46031</v>
      </c>
      <c r="B10" s="182">
        <f t="shared" si="0"/>
        <v>46033</v>
      </c>
      <c r="C10" s="190"/>
      <c r="D10" s="191"/>
      <c r="E10" s="192"/>
    </row>
    <row r="11" spans="1:5" ht="15.75" customHeight="1">
      <c r="A11" s="186">
        <f t="shared" si="1"/>
        <v>46038</v>
      </c>
      <c r="B11" s="187">
        <f t="shared" si="0"/>
        <v>46040</v>
      </c>
      <c r="C11" s="195"/>
      <c r="D11" s="193"/>
      <c r="E11" s="194"/>
    </row>
    <row r="12" spans="1:5" ht="15.75" customHeight="1">
      <c r="A12" s="181">
        <f t="shared" si="1"/>
        <v>46045</v>
      </c>
      <c r="B12" s="182">
        <f t="shared" si="0"/>
        <v>46047</v>
      </c>
      <c r="C12" s="190"/>
      <c r="D12" s="183"/>
      <c r="E12" s="185"/>
    </row>
    <row r="13" spans="1:5" ht="15.75" customHeight="1">
      <c r="A13" s="186">
        <f t="shared" si="1"/>
        <v>46052</v>
      </c>
      <c r="B13" s="187">
        <f t="shared" si="0"/>
        <v>46054</v>
      </c>
      <c r="C13" s="195"/>
      <c r="D13" s="193"/>
      <c r="E13" s="189"/>
    </row>
    <row r="14" spans="1:5" ht="15.75" customHeight="1">
      <c r="A14" s="181">
        <f t="shared" si="1"/>
        <v>46059</v>
      </c>
      <c r="B14" s="182">
        <f t="shared" si="0"/>
        <v>46061</v>
      </c>
      <c r="C14" s="183"/>
      <c r="D14" s="191"/>
      <c r="E14" s="192"/>
    </row>
    <row r="15" spans="1:5" ht="15.75" customHeight="1">
      <c r="A15" s="186">
        <f t="shared" si="1"/>
        <v>46066</v>
      </c>
      <c r="B15" s="187">
        <f t="shared" si="0"/>
        <v>46068</v>
      </c>
      <c r="C15" s="196"/>
      <c r="D15" s="193"/>
      <c r="E15" s="189"/>
    </row>
    <row r="16" spans="1:5" ht="15.75" customHeight="1">
      <c r="A16" s="181">
        <f t="shared" si="1"/>
        <v>46073</v>
      </c>
      <c r="B16" s="182">
        <f t="shared" si="0"/>
        <v>46075</v>
      </c>
      <c r="C16" s="183"/>
      <c r="D16" s="191"/>
      <c r="E16" s="185"/>
    </row>
    <row r="17" spans="1:5" ht="15.75" customHeight="1">
      <c r="A17" s="186">
        <f t="shared" si="1"/>
        <v>46080</v>
      </c>
      <c r="B17" s="187">
        <f t="shared" si="0"/>
        <v>46082</v>
      </c>
      <c r="C17" s="195"/>
      <c r="D17" s="188"/>
      <c r="E17" s="194"/>
    </row>
    <row r="18" spans="1:5" ht="15.75" customHeight="1">
      <c r="A18" s="181">
        <f t="shared" si="1"/>
        <v>46087</v>
      </c>
      <c r="B18" s="182">
        <f t="shared" si="0"/>
        <v>46089</v>
      </c>
      <c r="C18" s="183"/>
      <c r="D18" s="191"/>
      <c r="E18" s="185"/>
    </row>
    <row r="19" spans="1:5" ht="15.75" customHeight="1">
      <c r="A19" s="186">
        <f t="shared" si="1"/>
        <v>46094</v>
      </c>
      <c r="B19" s="187">
        <f t="shared" si="0"/>
        <v>46096</v>
      </c>
      <c r="C19" s="188"/>
      <c r="D19" s="193"/>
      <c r="E19" s="189"/>
    </row>
    <row r="20" spans="1:5" ht="15.75" customHeight="1">
      <c r="A20" s="181">
        <f t="shared" si="1"/>
        <v>46101</v>
      </c>
      <c r="B20" s="182">
        <f t="shared" si="0"/>
        <v>46103</v>
      </c>
      <c r="C20" s="190"/>
      <c r="D20" s="191"/>
      <c r="E20" s="185"/>
    </row>
    <row r="21" spans="1:5" ht="15.75" customHeight="1">
      <c r="A21" s="186">
        <f t="shared" si="1"/>
        <v>46108</v>
      </c>
      <c r="B21" s="187">
        <f t="shared" si="0"/>
        <v>46110</v>
      </c>
      <c r="C21" s="197"/>
      <c r="D21" s="193"/>
      <c r="E21" s="194"/>
    </row>
    <row r="22" spans="1:5" ht="15.75" customHeight="1">
      <c r="A22" s="181">
        <f t="shared" si="1"/>
        <v>46115</v>
      </c>
      <c r="B22" s="182">
        <f t="shared" si="0"/>
        <v>46117</v>
      </c>
      <c r="C22" s="183"/>
      <c r="D22" s="191"/>
      <c r="E22" s="185"/>
    </row>
    <row r="23" spans="1:5" ht="13">
      <c r="A23" s="186">
        <f t="shared" si="1"/>
        <v>46122</v>
      </c>
      <c r="B23" s="187">
        <f t="shared" si="0"/>
        <v>46124</v>
      </c>
      <c r="C23" s="195"/>
      <c r="D23" s="193"/>
      <c r="E23" s="194"/>
    </row>
    <row r="24" spans="1:5" ht="13">
      <c r="A24" s="181">
        <f t="shared" si="1"/>
        <v>46129</v>
      </c>
      <c r="B24" s="182">
        <f t="shared" si="0"/>
        <v>46131</v>
      </c>
      <c r="C24" s="183"/>
      <c r="D24" s="183"/>
      <c r="E24" s="185"/>
    </row>
    <row r="25" spans="1:5" ht="13">
      <c r="A25" s="186">
        <f t="shared" si="1"/>
        <v>46136</v>
      </c>
      <c r="B25" s="187">
        <f t="shared" si="0"/>
        <v>46138</v>
      </c>
      <c r="C25" s="188"/>
      <c r="D25" s="193"/>
      <c r="E25" s="189"/>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0000"/>
    <outlinePr summaryBelow="0" summaryRight="0"/>
  </sheetPr>
  <dimension ref="A1:AH982"/>
  <sheetViews>
    <sheetView workbookViewId="0"/>
  </sheetViews>
  <sheetFormatPr baseColWidth="10" defaultColWidth="12.5" defaultRowHeight="15.75" customHeight="1"/>
  <cols>
    <col min="1" max="1" width="32.83203125" customWidth="1"/>
    <col min="5" max="34" width="20" customWidth="1"/>
  </cols>
  <sheetData>
    <row r="1" spans="1:34" ht="15">
      <c r="A1" s="198" t="s">
        <v>742</v>
      </c>
      <c r="B1" s="198" t="s">
        <v>56</v>
      </c>
      <c r="C1" s="199" t="s">
        <v>743</v>
      </c>
      <c r="D1" s="200"/>
      <c r="E1" s="200"/>
      <c r="F1" s="200"/>
      <c r="G1" s="200"/>
      <c r="H1" s="200"/>
      <c r="I1" s="200"/>
      <c r="J1" s="200"/>
      <c r="K1" s="200"/>
      <c r="L1" s="200"/>
      <c r="M1" s="200"/>
      <c r="N1" s="200"/>
      <c r="O1" s="200"/>
      <c r="P1" s="200"/>
      <c r="Q1" s="200"/>
      <c r="R1" s="200"/>
      <c r="S1" s="200"/>
      <c r="T1" s="200"/>
      <c r="U1" s="200"/>
      <c r="V1" s="200"/>
      <c r="W1" s="200"/>
      <c r="X1" s="200"/>
      <c r="Y1" s="200"/>
      <c r="Z1" s="200"/>
      <c r="AA1" s="200"/>
      <c r="AB1" s="200"/>
      <c r="AC1" s="200"/>
      <c r="AD1" s="200"/>
      <c r="AE1" s="200"/>
      <c r="AF1" s="200"/>
      <c r="AG1" s="200"/>
      <c r="AH1" s="200"/>
    </row>
    <row r="2" spans="1:34" ht="15">
      <c r="A2" s="201" t="s">
        <v>429</v>
      </c>
      <c r="B2" s="201" t="s">
        <v>61</v>
      </c>
      <c r="C2" s="201" t="s">
        <v>744</v>
      </c>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row>
    <row r="3" spans="1:34" ht="15">
      <c r="A3" s="201" t="s">
        <v>277</v>
      </c>
      <c r="B3" s="201" t="s">
        <v>61</v>
      </c>
      <c r="C3" s="201" t="s">
        <v>744</v>
      </c>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row>
    <row r="4" spans="1:34" ht="15">
      <c r="A4" s="201" t="s">
        <v>250</v>
      </c>
      <c r="B4" s="201" t="s">
        <v>61</v>
      </c>
      <c r="C4" s="201" t="s">
        <v>745</v>
      </c>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row>
    <row r="5" spans="1:34" ht="15">
      <c r="A5" s="201" t="s">
        <v>383</v>
      </c>
      <c r="B5" s="201" t="s">
        <v>61</v>
      </c>
      <c r="C5" s="201" t="s">
        <v>745</v>
      </c>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row>
    <row r="6" spans="1:34" ht="15">
      <c r="A6" s="201" t="s">
        <v>402</v>
      </c>
      <c r="B6" s="201" t="s">
        <v>61</v>
      </c>
      <c r="C6" s="201" t="s">
        <v>744</v>
      </c>
      <c r="D6" s="200"/>
      <c r="E6" s="200"/>
      <c r="F6" s="200"/>
      <c r="G6" s="200"/>
      <c r="H6" s="200"/>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row>
    <row r="7" spans="1:34" ht="15">
      <c r="A7" s="201" t="s">
        <v>480</v>
      </c>
      <c r="B7" s="201" t="s">
        <v>61</v>
      </c>
      <c r="C7" s="201" t="s">
        <v>744</v>
      </c>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row>
    <row r="8" spans="1:34" ht="15">
      <c r="A8" s="201" t="s">
        <v>507</v>
      </c>
      <c r="B8" s="201" t="s">
        <v>61</v>
      </c>
      <c r="C8" s="201" t="s">
        <v>745</v>
      </c>
      <c r="D8" s="200"/>
      <c r="E8" s="200"/>
      <c r="F8" s="200"/>
      <c r="G8" s="200"/>
      <c r="H8" s="200"/>
      <c r="I8" s="200"/>
      <c r="J8" s="200"/>
      <c r="K8" s="200"/>
      <c r="L8" s="200"/>
      <c r="M8" s="200"/>
      <c r="N8" s="200"/>
      <c r="O8" s="200"/>
      <c r="P8" s="200"/>
      <c r="Q8" s="200"/>
      <c r="R8" s="200"/>
      <c r="S8" s="200"/>
      <c r="T8" s="200"/>
      <c r="U8" s="200"/>
      <c r="V8" s="200"/>
      <c r="W8" s="200"/>
      <c r="X8" s="200"/>
      <c r="Y8" s="200"/>
      <c r="Z8" s="200"/>
      <c r="AA8" s="200"/>
      <c r="AB8" s="200"/>
      <c r="AC8" s="200"/>
      <c r="AD8" s="200"/>
      <c r="AE8" s="200"/>
      <c r="AF8" s="200"/>
      <c r="AG8" s="200"/>
      <c r="AH8" s="200"/>
    </row>
    <row r="9" spans="1:34" ht="15">
      <c r="A9" s="202" t="s">
        <v>260</v>
      </c>
      <c r="B9" s="202" t="s">
        <v>66</v>
      </c>
      <c r="C9" s="202" t="s">
        <v>744</v>
      </c>
      <c r="D9" s="200"/>
      <c r="E9" s="200"/>
      <c r="F9" s="200"/>
      <c r="G9" s="200"/>
      <c r="H9" s="200"/>
      <c r="I9" s="200"/>
      <c r="J9" s="200"/>
      <c r="K9" s="200"/>
      <c r="L9" s="200"/>
      <c r="M9" s="200"/>
      <c r="N9" s="200"/>
      <c r="O9" s="200"/>
      <c r="P9" s="200"/>
      <c r="Q9" s="200"/>
      <c r="R9" s="200"/>
      <c r="S9" s="200"/>
      <c r="T9" s="200"/>
      <c r="U9" s="200"/>
      <c r="V9" s="200"/>
      <c r="W9" s="200"/>
      <c r="X9" s="200"/>
      <c r="Y9" s="200"/>
      <c r="Z9" s="200"/>
      <c r="AA9" s="200"/>
      <c r="AB9" s="200"/>
      <c r="AC9" s="200"/>
      <c r="AD9" s="200"/>
      <c r="AE9" s="200"/>
      <c r="AF9" s="200"/>
      <c r="AG9" s="200"/>
      <c r="AH9" s="200"/>
    </row>
    <row r="10" spans="1:34" ht="15">
      <c r="A10" s="202" t="s">
        <v>207</v>
      </c>
      <c r="B10" s="202" t="s">
        <v>66</v>
      </c>
      <c r="C10" s="202" t="s">
        <v>744</v>
      </c>
      <c r="D10" s="200"/>
      <c r="E10" s="200"/>
      <c r="F10" s="200"/>
      <c r="G10" s="200"/>
      <c r="H10" s="200"/>
      <c r="I10" s="200"/>
      <c r="J10" s="200"/>
      <c r="K10" s="200"/>
      <c r="L10" s="200"/>
      <c r="M10" s="200"/>
      <c r="N10" s="200"/>
      <c r="O10" s="200"/>
      <c r="P10" s="200"/>
      <c r="Q10" s="200"/>
      <c r="R10" s="200"/>
      <c r="S10" s="200"/>
      <c r="T10" s="200"/>
      <c r="U10" s="200"/>
      <c r="V10" s="200"/>
      <c r="W10" s="200"/>
      <c r="X10" s="200"/>
      <c r="Y10" s="200"/>
      <c r="Z10" s="200"/>
      <c r="AA10" s="200"/>
      <c r="AB10" s="200"/>
      <c r="AC10" s="200"/>
      <c r="AD10" s="200"/>
      <c r="AE10" s="200"/>
      <c r="AF10" s="200"/>
      <c r="AG10" s="200"/>
      <c r="AH10" s="200"/>
    </row>
    <row r="11" spans="1:34" ht="15">
      <c r="A11" s="202" t="s">
        <v>381</v>
      </c>
      <c r="B11" s="202" t="s">
        <v>66</v>
      </c>
      <c r="C11" s="202" t="s">
        <v>745</v>
      </c>
      <c r="D11" s="200"/>
      <c r="E11" s="200"/>
      <c r="F11" s="200"/>
      <c r="G11" s="200"/>
      <c r="H11" s="200"/>
      <c r="I11" s="200"/>
      <c r="J11" s="200"/>
      <c r="K11" s="200"/>
      <c r="L11" s="200"/>
      <c r="M11" s="200"/>
      <c r="N11" s="200"/>
      <c r="O11" s="200"/>
      <c r="P11" s="200"/>
      <c r="Q11" s="200"/>
      <c r="R11" s="200"/>
      <c r="S11" s="200"/>
      <c r="T11" s="200"/>
      <c r="U11" s="200"/>
      <c r="V11" s="200"/>
      <c r="W11" s="200"/>
      <c r="X11" s="200"/>
      <c r="Y11" s="200"/>
      <c r="Z11" s="200"/>
      <c r="AA11" s="200"/>
      <c r="AB11" s="200"/>
      <c r="AC11" s="200"/>
      <c r="AD11" s="200"/>
      <c r="AE11" s="200"/>
      <c r="AF11" s="200"/>
      <c r="AG11" s="200"/>
      <c r="AH11" s="200"/>
    </row>
    <row r="12" spans="1:34" ht="22.5" customHeight="1">
      <c r="A12" s="202" t="s">
        <v>334</v>
      </c>
      <c r="B12" s="202" t="s">
        <v>66</v>
      </c>
      <c r="C12" s="202" t="s">
        <v>744</v>
      </c>
      <c r="D12" s="200"/>
      <c r="E12" s="200"/>
      <c r="F12" s="200"/>
      <c r="G12" s="200"/>
      <c r="H12" s="200"/>
      <c r="I12" s="200"/>
      <c r="J12" s="200"/>
      <c r="K12" s="200"/>
      <c r="L12" s="200"/>
      <c r="M12" s="200"/>
      <c r="N12" s="200"/>
      <c r="O12" s="200"/>
      <c r="P12" s="200"/>
      <c r="Q12" s="200"/>
      <c r="R12" s="200"/>
      <c r="S12" s="200"/>
      <c r="T12" s="200"/>
      <c r="U12" s="200"/>
      <c r="V12" s="200"/>
      <c r="W12" s="200"/>
      <c r="X12" s="200"/>
      <c r="Y12" s="200"/>
      <c r="Z12" s="200"/>
      <c r="AA12" s="200"/>
      <c r="AB12" s="200"/>
      <c r="AC12" s="200"/>
      <c r="AD12" s="200"/>
      <c r="AE12" s="200"/>
      <c r="AF12" s="200"/>
      <c r="AG12" s="200"/>
      <c r="AH12" s="200"/>
    </row>
    <row r="13" spans="1:34" ht="22.5" customHeight="1">
      <c r="A13" s="202" t="s">
        <v>278</v>
      </c>
      <c r="B13" s="202" t="s">
        <v>66</v>
      </c>
      <c r="C13" s="202" t="s">
        <v>744</v>
      </c>
      <c r="D13" s="200"/>
      <c r="E13" s="200"/>
      <c r="F13" s="200"/>
      <c r="G13" s="200"/>
      <c r="H13" s="200"/>
      <c r="I13" s="200"/>
      <c r="J13" s="200"/>
      <c r="K13" s="200"/>
      <c r="L13" s="200"/>
      <c r="M13" s="200"/>
      <c r="N13" s="200"/>
      <c r="O13" s="200"/>
      <c r="P13" s="200"/>
      <c r="Q13" s="200"/>
      <c r="R13" s="200"/>
      <c r="S13" s="200"/>
      <c r="T13" s="200"/>
      <c r="U13" s="200"/>
      <c r="V13" s="200"/>
      <c r="W13" s="200"/>
      <c r="X13" s="200"/>
      <c r="Y13" s="200"/>
      <c r="Z13" s="200"/>
      <c r="AA13" s="200"/>
      <c r="AB13" s="200"/>
      <c r="AC13" s="200"/>
      <c r="AD13" s="200"/>
      <c r="AE13" s="200"/>
      <c r="AF13" s="200"/>
      <c r="AG13" s="200"/>
      <c r="AH13" s="200"/>
    </row>
    <row r="14" spans="1:34" ht="15">
      <c r="A14" s="202" t="s">
        <v>249</v>
      </c>
      <c r="B14" s="202" t="s">
        <v>66</v>
      </c>
      <c r="C14" s="202" t="s">
        <v>744</v>
      </c>
      <c r="D14" s="200"/>
      <c r="E14" s="200"/>
      <c r="F14" s="200"/>
      <c r="G14" s="200"/>
      <c r="H14" s="200"/>
      <c r="I14" s="200"/>
      <c r="J14" s="200"/>
      <c r="K14" s="200"/>
      <c r="L14" s="200"/>
      <c r="M14" s="200"/>
      <c r="N14" s="200"/>
      <c r="O14" s="200"/>
      <c r="P14" s="200"/>
      <c r="Q14" s="200"/>
      <c r="R14" s="200"/>
      <c r="S14" s="200"/>
      <c r="T14" s="200"/>
      <c r="U14" s="200"/>
      <c r="V14" s="200"/>
      <c r="W14" s="200"/>
      <c r="X14" s="200"/>
      <c r="Y14" s="200"/>
      <c r="Z14" s="200"/>
      <c r="AA14" s="200"/>
      <c r="AB14" s="200"/>
      <c r="AC14" s="200"/>
      <c r="AD14" s="200"/>
      <c r="AE14" s="200"/>
      <c r="AF14" s="200"/>
      <c r="AG14" s="200"/>
      <c r="AH14" s="200"/>
    </row>
    <row r="15" spans="1:34" ht="15">
      <c r="A15" s="203" t="s">
        <v>230</v>
      </c>
      <c r="B15" s="203" t="s">
        <v>66</v>
      </c>
      <c r="C15" s="203" t="s">
        <v>744</v>
      </c>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200"/>
      <c r="AD15" s="200"/>
      <c r="AE15" s="200"/>
      <c r="AF15" s="200"/>
      <c r="AG15" s="200"/>
      <c r="AH15" s="200"/>
    </row>
    <row r="16" spans="1:34" ht="15">
      <c r="A16" s="203" t="s">
        <v>226</v>
      </c>
      <c r="B16" s="203" t="s">
        <v>66</v>
      </c>
      <c r="C16" s="203" t="s">
        <v>744</v>
      </c>
      <c r="D16" s="200"/>
      <c r="E16" s="200"/>
      <c r="F16" s="200"/>
      <c r="G16" s="200"/>
      <c r="H16" s="200"/>
      <c r="I16" s="200"/>
      <c r="J16" s="200"/>
      <c r="K16" s="200"/>
      <c r="L16" s="200"/>
      <c r="M16" s="200"/>
      <c r="N16" s="200"/>
      <c r="O16" s="200"/>
      <c r="P16" s="200"/>
      <c r="Q16" s="200"/>
      <c r="R16" s="200"/>
      <c r="S16" s="200"/>
      <c r="T16" s="200"/>
      <c r="U16" s="200"/>
      <c r="V16" s="200"/>
      <c r="W16" s="200"/>
      <c r="X16" s="200"/>
      <c r="Y16" s="200"/>
      <c r="Z16" s="200"/>
      <c r="AA16" s="200"/>
      <c r="AB16" s="200"/>
      <c r="AC16" s="200"/>
      <c r="AD16" s="200"/>
      <c r="AE16" s="200"/>
      <c r="AF16" s="200"/>
      <c r="AG16" s="200"/>
      <c r="AH16" s="200"/>
    </row>
    <row r="17" spans="1:34" ht="15">
      <c r="A17" s="203" t="s">
        <v>496</v>
      </c>
      <c r="B17" s="203" t="s">
        <v>73</v>
      </c>
      <c r="C17" s="203" t="s">
        <v>745</v>
      </c>
      <c r="D17" s="200"/>
      <c r="E17" s="200"/>
      <c r="F17" s="200"/>
      <c r="G17" s="200"/>
      <c r="H17" s="200"/>
      <c r="I17" s="200"/>
      <c r="J17" s="200"/>
      <c r="K17" s="200"/>
      <c r="L17" s="200"/>
      <c r="M17" s="200"/>
      <c r="N17" s="200"/>
      <c r="O17" s="200"/>
      <c r="P17" s="200"/>
      <c r="Q17" s="200"/>
      <c r="R17" s="200"/>
      <c r="S17" s="200"/>
      <c r="T17" s="200"/>
      <c r="U17" s="200"/>
      <c r="V17" s="200"/>
      <c r="W17" s="200"/>
      <c r="X17" s="200"/>
      <c r="Y17" s="200"/>
      <c r="Z17" s="200"/>
      <c r="AA17" s="200"/>
      <c r="AB17" s="200"/>
      <c r="AC17" s="200"/>
      <c r="AD17" s="200"/>
      <c r="AE17" s="200"/>
      <c r="AF17" s="200"/>
      <c r="AG17" s="200"/>
      <c r="AH17" s="200"/>
    </row>
    <row r="18" spans="1:34" ht="15">
      <c r="A18" s="203" t="s">
        <v>329</v>
      </c>
      <c r="B18" s="203" t="s">
        <v>73</v>
      </c>
      <c r="C18" s="203" t="s">
        <v>744</v>
      </c>
      <c r="D18" s="200"/>
      <c r="E18" s="200"/>
      <c r="F18" s="200"/>
      <c r="G18" s="200"/>
      <c r="H18" s="200"/>
      <c r="I18" s="200"/>
      <c r="J18" s="200"/>
      <c r="K18" s="200"/>
      <c r="L18" s="200"/>
      <c r="M18" s="200"/>
      <c r="N18" s="200"/>
      <c r="O18" s="200"/>
      <c r="P18" s="200"/>
      <c r="Q18" s="200"/>
      <c r="R18" s="200"/>
      <c r="S18" s="200"/>
      <c r="T18" s="200"/>
      <c r="U18" s="200"/>
      <c r="V18" s="200"/>
      <c r="W18" s="200"/>
      <c r="X18" s="200"/>
      <c r="Y18" s="200"/>
      <c r="Z18" s="200"/>
      <c r="AA18" s="200"/>
      <c r="AB18" s="200"/>
      <c r="AC18" s="200"/>
      <c r="AD18" s="200"/>
      <c r="AE18" s="200"/>
      <c r="AF18" s="200"/>
      <c r="AG18" s="200"/>
      <c r="AH18" s="200"/>
    </row>
    <row r="19" spans="1:34" ht="15">
      <c r="A19" s="203" t="s">
        <v>318</v>
      </c>
      <c r="B19" s="203" t="s">
        <v>73</v>
      </c>
      <c r="C19" s="203" t="s">
        <v>744</v>
      </c>
      <c r="D19" s="200"/>
      <c r="E19" s="200"/>
      <c r="F19" s="200"/>
      <c r="G19" s="200"/>
      <c r="H19" s="200"/>
      <c r="I19" s="200"/>
      <c r="J19" s="200"/>
      <c r="K19" s="200"/>
      <c r="L19" s="200"/>
      <c r="M19" s="200"/>
      <c r="N19" s="200"/>
      <c r="O19" s="200"/>
      <c r="P19" s="200"/>
      <c r="Q19" s="200"/>
      <c r="R19" s="200"/>
      <c r="S19" s="200"/>
      <c r="T19" s="200"/>
      <c r="U19" s="200"/>
      <c r="V19" s="200"/>
      <c r="W19" s="200"/>
      <c r="X19" s="200"/>
      <c r="Y19" s="200"/>
      <c r="Z19" s="200"/>
      <c r="AA19" s="200"/>
      <c r="AB19" s="200"/>
      <c r="AC19" s="200"/>
      <c r="AD19" s="200"/>
      <c r="AE19" s="200"/>
      <c r="AF19" s="200"/>
      <c r="AG19" s="200"/>
      <c r="AH19" s="200"/>
    </row>
    <row r="20" spans="1:34" ht="15">
      <c r="A20" s="203" t="s">
        <v>243</v>
      </c>
      <c r="B20" s="203" t="s">
        <v>66</v>
      </c>
      <c r="C20" s="203" t="s">
        <v>744</v>
      </c>
      <c r="D20" s="200"/>
      <c r="E20" s="200"/>
      <c r="F20" s="200"/>
      <c r="G20" s="200"/>
      <c r="H20" s="200"/>
      <c r="I20" s="200"/>
      <c r="J20" s="200"/>
      <c r="K20" s="200"/>
      <c r="L20" s="200"/>
      <c r="M20" s="200"/>
      <c r="N20" s="200"/>
      <c r="O20" s="200"/>
      <c r="P20" s="200"/>
      <c r="Q20" s="200"/>
      <c r="R20" s="200"/>
      <c r="S20" s="200"/>
      <c r="T20" s="200"/>
      <c r="U20" s="200"/>
      <c r="V20" s="200"/>
      <c r="W20" s="200"/>
      <c r="X20" s="200"/>
      <c r="Y20" s="200"/>
      <c r="Z20" s="200"/>
      <c r="AA20" s="200"/>
      <c r="AB20" s="200"/>
      <c r="AC20" s="200"/>
      <c r="AD20" s="200"/>
      <c r="AE20" s="200"/>
      <c r="AF20" s="200"/>
      <c r="AG20" s="200"/>
      <c r="AH20" s="200"/>
    </row>
    <row r="21" spans="1:34" ht="15">
      <c r="A21" s="203" t="s">
        <v>416</v>
      </c>
      <c r="B21" s="203" t="s">
        <v>73</v>
      </c>
      <c r="C21" s="203" t="s">
        <v>744</v>
      </c>
      <c r="D21" s="200"/>
      <c r="E21" s="200"/>
      <c r="F21" s="200"/>
      <c r="G21" s="200"/>
      <c r="H21" s="200"/>
      <c r="I21" s="200"/>
      <c r="J21" s="200"/>
      <c r="K21" s="200"/>
      <c r="L21" s="200"/>
      <c r="M21" s="200"/>
      <c r="N21" s="200"/>
      <c r="O21" s="200"/>
      <c r="P21" s="200"/>
      <c r="Q21" s="200"/>
      <c r="R21" s="200"/>
      <c r="S21" s="200"/>
      <c r="T21" s="200"/>
      <c r="U21" s="200"/>
      <c r="V21" s="200"/>
      <c r="W21" s="200"/>
      <c r="X21" s="200"/>
      <c r="Y21" s="200"/>
      <c r="Z21" s="200"/>
      <c r="AA21" s="200"/>
      <c r="AB21" s="200"/>
      <c r="AC21" s="200"/>
      <c r="AD21" s="200"/>
      <c r="AE21" s="200"/>
      <c r="AF21" s="200"/>
      <c r="AG21" s="200"/>
      <c r="AH21" s="200"/>
    </row>
    <row r="22" spans="1:34" ht="15">
      <c r="A22" s="203" t="s">
        <v>506</v>
      </c>
      <c r="B22" s="203" t="s">
        <v>66</v>
      </c>
      <c r="C22" s="203" t="s">
        <v>744</v>
      </c>
      <c r="D22" s="200"/>
      <c r="E22" s="200"/>
      <c r="F22" s="200"/>
      <c r="G22" s="200"/>
      <c r="H22" s="200"/>
      <c r="I22" s="200"/>
      <c r="J22" s="200"/>
      <c r="K22" s="200"/>
      <c r="L22" s="200"/>
      <c r="M22" s="200"/>
      <c r="N22" s="200"/>
      <c r="O22" s="200"/>
      <c r="P22" s="200"/>
      <c r="Q22" s="200"/>
      <c r="R22" s="200"/>
      <c r="S22" s="200"/>
      <c r="T22" s="200"/>
      <c r="U22" s="200"/>
      <c r="V22" s="200"/>
      <c r="W22" s="200"/>
      <c r="X22" s="200"/>
      <c r="Y22" s="200"/>
      <c r="Z22" s="200"/>
      <c r="AA22" s="200"/>
      <c r="AB22" s="200"/>
      <c r="AC22" s="200"/>
      <c r="AD22" s="200"/>
      <c r="AE22" s="200"/>
      <c r="AF22" s="200"/>
      <c r="AG22" s="200"/>
      <c r="AH22" s="200"/>
    </row>
    <row r="23" spans="1:34" ht="15">
      <c r="A23" s="203" t="s">
        <v>419</v>
      </c>
      <c r="B23" s="203" t="s">
        <v>66</v>
      </c>
      <c r="C23" s="203" t="s">
        <v>744</v>
      </c>
      <c r="D23" s="200"/>
      <c r="E23" s="200"/>
      <c r="F23" s="200"/>
      <c r="G23" s="200"/>
      <c r="H23" s="200"/>
      <c r="I23" s="200"/>
      <c r="J23" s="200"/>
      <c r="K23" s="200"/>
      <c r="L23" s="200"/>
      <c r="M23" s="200"/>
      <c r="N23" s="200"/>
      <c r="O23" s="200"/>
      <c r="P23" s="200"/>
      <c r="Q23" s="200"/>
      <c r="R23" s="200"/>
      <c r="S23" s="200"/>
      <c r="T23" s="200"/>
      <c r="U23" s="200"/>
      <c r="V23" s="200"/>
      <c r="W23" s="200"/>
      <c r="X23" s="200"/>
      <c r="Y23" s="200"/>
      <c r="Z23" s="200"/>
      <c r="AA23" s="200"/>
      <c r="AB23" s="200"/>
      <c r="AC23" s="200"/>
      <c r="AD23" s="200"/>
      <c r="AE23" s="200"/>
      <c r="AF23" s="200"/>
      <c r="AG23" s="200"/>
      <c r="AH23" s="200"/>
    </row>
    <row r="24" spans="1:34" ht="15">
      <c r="A24" s="203" t="s">
        <v>304</v>
      </c>
      <c r="B24" s="203" t="s">
        <v>73</v>
      </c>
      <c r="C24" s="203" t="s">
        <v>744</v>
      </c>
      <c r="D24" s="200"/>
      <c r="E24" s="200"/>
      <c r="F24" s="200"/>
      <c r="G24" s="200"/>
      <c r="H24" s="200"/>
      <c r="I24" s="200"/>
      <c r="J24" s="200"/>
      <c r="K24" s="200"/>
      <c r="L24" s="200"/>
      <c r="M24" s="200"/>
      <c r="N24" s="200"/>
      <c r="O24" s="200"/>
      <c r="P24" s="200"/>
      <c r="Q24" s="200"/>
      <c r="R24" s="200"/>
      <c r="S24" s="200"/>
      <c r="T24" s="200"/>
      <c r="U24" s="200"/>
      <c r="V24" s="200"/>
      <c r="W24" s="200"/>
      <c r="X24" s="200"/>
      <c r="Y24" s="200"/>
      <c r="Z24" s="200"/>
      <c r="AA24" s="200"/>
      <c r="AB24" s="200"/>
      <c r="AC24" s="200"/>
      <c r="AD24" s="200"/>
      <c r="AE24" s="200"/>
      <c r="AF24" s="200"/>
      <c r="AG24" s="200"/>
      <c r="AH24" s="200"/>
    </row>
    <row r="25" spans="1:34" ht="15">
      <c r="A25" s="203" t="s">
        <v>542</v>
      </c>
      <c r="B25" s="203" t="s">
        <v>73</v>
      </c>
      <c r="C25" s="203" t="s">
        <v>744</v>
      </c>
      <c r="D25" s="200"/>
      <c r="E25" s="200"/>
      <c r="F25" s="200"/>
      <c r="G25" s="200"/>
      <c r="H25" s="200"/>
      <c r="I25" s="200"/>
      <c r="J25" s="200"/>
      <c r="K25" s="200"/>
      <c r="L25" s="200"/>
      <c r="M25" s="200"/>
      <c r="N25" s="200"/>
      <c r="O25" s="200"/>
      <c r="P25" s="200"/>
      <c r="Q25" s="200"/>
      <c r="R25" s="200"/>
      <c r="S25" s="200"/>
      <c r="T25" s="200"/>
      <c r="U25" s="200"/>
      <c r="V25" s="200"/>
      <c r="W25" s="200"/>
      <c r="X25" s="200"/>
      <c r="Y25" s="200"/>
      <c r="Z25" s="200"/>
      <c r="AA25" s="200"/>
      <c r="AB25" s="200"/>
      <c r="AC25" s="200"/>
      <c r="AD25" s="200"/>
      <c r="AE25" s="200"/>
      <c r="AF25" s="200"/>
      <c r="AG25" s="200"/>
      <c r="AH25" s="200"/>
    </row>
    <row r="26" spans="1:34" ht="15">
      <c r="A26" s="203" t="s">
        <v>393</v>
      </c>
      <c r="B26" s="203" t="s">
        <v>73</v>
      </c>
      <c r="C26" s="203" t="s">
        <v>744</v>
      </c>
      <c r="D26" s="200"/>
      <c r="E26" s="200"/>
      <c r="F26" s="200"/>
      <c r="G26" s="200"/>
      <c r="H26" s="200"/>
      <c r="I26" s="200"/>
      <c r="J26" s="200"/>
      <c r="K26" s="200"/>
      <c r="L26" s="200"/>
      <c r="M26" s="200"/>
      <c r="N26" s="200"/>
      <c r="O26" s="200"/>
      <c r="P26" s="200"/>
      <c r="Q26" s="200"/>
      <c r="R26" s="200"/>
      <c r="S26" s="200"/>
      <c r="T26" s="200"/>
      <c r="U26" s="200"/>
      <c r="V26" s="200"/>
      <c r="W26" s="200"/>
      <c r="X26" s="200"/>
      <c r="Y26" s="200"/>
      <c r="Z26" s="200"/>
      <c r="AA26" s="200"/>
      <c r="AB26" s="200"/>
      <c r="AC26" s="200"/>
      <c r="AD26" s="200"/>
      <c r="AE26" s="200"/>
      <c r="AF26" s="200"/>
      <c r="AG26" s="200"/>
      <c r="AH26" s="200"/>
    </row>
    <row r="27" spans="1:34" ht="15">
      <c r="A27" s="203" t="s">
        <v>267</v>
      </c>
      <c r="B27" s="203" t="s">
        <v>73</v>
      </c>
      <c r="C27" s="203" t="s">
        <v>744</v>
      </c>
      <c r="D27" s="200"/>
      <c r="E27" s="200"/>
      <c r="F27" s="200"/>
      <c r="G27" s="200"/>
      <c r="H27" s="200"/>
      <c r="I27" s="200"/>
      <c r="J27" s="200"/>
      <c r="K27" s="200"/>
      <c r="L27" s="200"/>
      <c r="M27" s="200"/>
      <c r="N27" s="200"/>
      <c r="O27" s="200"/>
      <c r="P27" s="200"/>
      <c r="Q27" s="200"/>
      <c r="R27" s="200"/>
      <c r="S27" s="200"/>
      <c r="T27" s="200"/>
      <c r="U27" s="200"/>
      <c r="V27" s="200"/>
      <c r="W27" s="200"/>
      <c r="X27" s="200"/>
      <c r="Y27" s="200"/>
      <c r="Z27" s="200"/>
      <c r="AA27" s="200"/>
      <c r="AB27" s="200"/>
      <c r="AC27" s="200"/>
      <c r="AD27" s="200"/>
      <c r="AE27" s="200"/>
      <c r="AF27" s="200"/>
      <c r="AG27" s="200"/>
      <c r="AH27" s="200"/>
    </row>
    <row r="28" spans="1:34" ht="15">
      <c r="A28" s="203" t="s">
        <v>269</v>
      </c>
      <c r="B28" s="203" t="s">
        <v>73</v>
      </c>
      <c r="C28" s="203" t="s">
        <v>744</v>
      </c>
      <c r="D28" s="200"/>
      <c r="E28" s="200"/>
      <c r="F28" s="200"/>
      <c r="G28" s="200"/>
      <c r="H28" s="200"/>
      <c r="I28" s="200"/>
      <c r="J28" s="200"/>
      <c r="K28" s="200"/>
      <c r="L28" s="200"/>
      <c r="M28" s="200"/>
      <c r="N28" s="200"/>
      <c r="O28" s="200"/>
      <c r="P28" s="200"/>
      <c r="Q28" s="200"/>
      <c r="R28" s="200"/>
      <c r="S28" s="200"/>
      <c r="T28" s="200"/>
      <c r="U28" s="200"/>
      <c r="V28" s="200"/>
      <c r="W28" s="200"/>
      <c r="X28" s="200"/>
      <c r="Y28" s="200"/>
      <c r="Z28" s="200"/>
      <c r="AA28" s="200"/>
      <c r="AB28" s="200"/>
      <c r="AC28" s="200"/>
      <c r="AD28" s="200"/>
      <c r="AE28" s="200"/>
      <c r="AF28" s="200"/>
      <c r="AG28" s="200"/>
      <c r="AH28" s="200"/>
    </row>
    <row r="29" spans="1:34" ht="15">
      <c r="A29" s="204" t="s">
        <v>550</v>
      </c>
      <c r="B29" s="204" t="s">
        <v>73</v>
      </c>
      <c r="C29" s="204" t="s">
        <v>744</v>
      </c>
      <c r="D29" s="200"/>
      <c r="E29" s="200"/>
      <c r="F29" s="200"/>
      <c r="G29" s="200"/>
      <c r="H29" s="200"/>
      <c r="I29" s="200"/>
      <c r="J29" s="200"/>
      <c r="K29" s="200"/>
      <c r="L29" s="200"/>
      <c r="M29" s="200"/>
      <c r="N29" s="200"/>
      <c r="O29" s="200"/>
      <c r="P29" s="200"/>
      <c r="Q29" s="200"/>
      <c r="R29" s="200"/>
      <c r="S29" s="200"/>
      <c r="T29" s="200"/>
      <c r="U29" s="200"/>
      <c r="V29" s="200"/>
      <c r="W29" s="200"/>
      <c r="X29" s="200"/>
      <c r="Y29" s="200"/>
      <c r="Z29" s="200"/>
      <c r="AA29" s="200"/>
      <c r="AB29" s="200"/>
      <c r="AC29" s="200"/>
      <c r="AD29" s="200"/>
      <c r="AE29" s="200"/>
      <c r="AF29" s="200"/>
      <c r="AG29" s="200"/>
      <c r="AH29" s="200"/>
    </row>
    <row r="30" spans="1:34" ht="15">
      <c r="A30" s="205" t="s">
        <v>483</v>
      </c>
      <c r="B30" s="205" t="s">
        <v>153</v>
      </c>
      <c r="C30" s="205" t="s">
        <v>745</v>
      </c>
      <c r="D30" s="200"/>
      <c r="E30" s="200"/>
      <c r="F30" s="200"/>
      <c r="G30" s="200"/>
      <c r="H30" s="200"/>
      <c r="I30" s="200"/>
      <c r="J30" s="200"/>
      <c r="K30" s="200"/>
      <c r="L30" s="200"/>
      <c r="M30" s="200"/>
      <c r="N30" s="200"/>
      <c r="O30" s="200"/>
      <c r="P30" s="200"/>
      <c r="Q30" s="200"/>
      <c r="R30" s="200"/>
      <c r="S30" s="200"/>
      <c r="T30" s="200"/>
      <c r="U30" s="200"/>
      <c r="V30" s="200"/>
      <c r="W30" s="200"/>
      <c r="X30" s="200"/>
      <c r="Y30" s="200"/>
      <c r="Z30" s="200"/>
      <c r="AA30" s="200"/>
      <c r="AB30" s="200"/>
      <c r="AC30" s="200"/>
      <c r="AD30" s="200"/>
      <c r="AE30" s="200"/>
      <c r="AF30" s="200"/>
      <c r="AG30" s="200"/>
      <c r="AH30" s="200"/>
    </row>
    <row r="31" spans="1:34" ht="15">
      <c r="A31" s="206" t="s">
        <v>247</v>
      </c>
      <c r="B31" s="206" t="s">
        <v>153</v>
      </c>
      <c r="C31" s="206" t="s">
        <v>746</v>
      </c>
      <c r="D31" s="200"/>
      <c r="E31" s="200"/>
      <c r="F31" s="200"/>
      <c r="G31" s="200"/>
      <c r="H31" s="200"/>
      <c r="I31" s="200"/>
      <c r="J31" s="200"/>
      <c r="K31" s="200"/>
      <c r="L31" s="200"/>
      <c r="M31" s="200"/>
      <c r="N31" s="200"/>
      <c r="O31" s="200"/>
      <c r="P31" s="200"/>
      <c r="Q31" s="200"/>
      <c r="R31" s="200"/>
      <c r="S31" s="200"/>
      <c r="T31" s="200"/>
      <c r="U31" s="200"/>
      <c r="V31" s="200"/>
      <c r="W31" s="200"/>
      <c r="X31" s="200"/>
      <c r="Y31" s="200"/>
      <c r="Z31" s="200"/>
      <c r="AA31" s="200"/>
      <c r="AB31" s="200"/>
      <c r="AC31" s="200"/>
      <c r="AD31" s="200"/>
      <c r="AE31" s="200"/>
      <c r="AF31" s="200"/>
      <c r="AG31" s="200"/>
      <c r="AH31" s="200"/>
    </row>
    <row r="32" spans="1:34" ht="15">
      <c r="A32" s="205" t="s">
        <v>360</v>
      </c>
      <c r="B32" s="205" t="s">
        <v>153</v>
      </c>
      <c r="C32" s="205" t="s">
        <v>744</v>
      </c>
      <c r="D32" s="200"/>
      <c r="E32" s="200"/>
      <c r="F32" s="200"/>
      <c r="G32" s="200"/>
      <c r="H32" s="200"/>
      <c r="I32" s="200"/>
      <c r="J32" s="200"/>
      <c r="K32" s="200"/>
      <c r="L32" s="200"/>
      <c r="M32" s="200"/>
      <c r="N32" s="200"/>
      <c r="O32" s="200"/>
      <c r="P32" s="200"/>
      <c r="Q32" s="200"/>
      <c r="R32" s="200"/>
      <c r="S32" s="200"/>
      <c r="T32" s="200"/>
      <c r="U32" s="200"/>
      <c r="V32" s="200"/>
      <c r="W32" s="200"/>
      <c r="X32" s="200"/>
      <c r="Y32" s="200"/>
      <c r="Z32" s="200"/>
      <c r="AA32" s="200"/>
      <c r="AB32" s="200"/>
      <c r="AC32" s="200"/>
      <c r="AD32" s="200"/>
      <c r="AE32" s="200"/>
      <c r="AF32" s="200"/>
      <c r="AG32" s="200"/>
      <c r="AH32" s="200"/>
    </row>
    <row r="33" spans="1:34" ht="15">
      <c r="A33" s="206" t="s">
        <v>292</v>
      </c>
      <c r="B33" s="206" t="s">
        <v>153</v>
      </c>
      <c r="C33" s="206" t="s">
        <v>746</v>
      </c>
      <c r="D33" s="200"/>
      <c r="E33" s="200"/>
      <c r="F33" s="200"/>
      <c r="G33" s="200"/>
      <c r="H33" s="200"/>
      <c r="I33" s="200"/>
      <c r="J33" s="200"/>
      <c r="K33" s="200"/>
      <c r="L33" s="200"/>
      <c r="M33" s="200"/>
      <c r="N33" s="200"/>
      <c r="O33" s="200"/>
      <c r="P33" s="200"/>
      <c r="Q33" s="200"/>
      <c r="R33" s="200"/>
      <c r="S33" s="200"/>
      <c r="T33" s="200"/>
      <c r="U33" s="200"/>
      <c r="V33" s="200"/>
      <c r="W33" s="200"/>
      <c r="X33" s="200"/>
      <c r="Y33" s="200"/>
      <c r="Z33" s="200"/>
      <c r="AA33" s="200"/>
      <c r="AB33" s="200"/>
      <c r="AC33" s="200"/>
      <c r="AD33" s="200"/>
      <c r="AE33" s="200"/>
      <c r="AF33" s="200"/>
      <c r="AG33" s="200"/>
      <c r="AH33" s="200"/>
    </row>
    <row r="34" spans="1:34" ht="15">
      <c r="A34" s="205" t="s">
        <v>389</v>
      </c>
      <c r="B34" s="205" t="s">
        <v>153</v>
      </c>
      <c r="C34" s="205" t="s">
        <v>744</v>
      </c>
      <c r="D34" s="200"/>
      <c r="E34" s="200"/>
      <c r="F34" s="200"/>
      <c r="G34" s="200"/>
      <c r="H34" s="200"/>
      <c r="I34" s="200"/>
      <c r="J34" s="200"/>
      <c r="K34" s="200"/>
      <c r="L34" s="200"/>
      <c r="M34" s="200"/>
      <c r="N34" s="200"/>
      <c r="O34" s="200"/>
      <c r="P34" s="200"/>
      <c r="Q34" s="200"/>
      <c r="R34" s="200"/>
      <c r="S34" s="200"/>
      <c r="T34" s="200"/>
      <c r="U34" s="200"/>
      <c r="V34" s="200"/>
      <c r="W34" s="200"/>
      <c r="X34" s="200"/>
      <c r="Y34" s="200"/>
      <c r="Z34" s="200"/>
      <c r="AA34" s="200"/>
      <c r="AB34" s="200"/>
      <c r="AC34" s="200"/>
      <c r="AD34" s="200"/>
      <c r="AE34" s="200"/>
      <c r="AF34" s="200"/>
      <c r="AG34" s="200"/>
      <c r="AH34" s="200"/>
    </row>
    <row r="35" spans="1:34" ht="15">
      <c r="A35" s="205" t="s">
        <v>225</v>
      </c>
      <c r="B35" s="205" t="s">
        <v>153</v>
      </c>
      <c r="C35" s="205" t="s">
        <v>744</v>
      </c>
      <c r="D35" s="200"/>
      <c r="E35" s="200"/>
      <c r="F35" s="200"/>
      <c r="G35" s="200"/>
      <c r="H35" s="200"/>
      <c r="I35" s="200"/>
      <c r="J35" s="200"/>
      <c r="K35" s="200"/>
      <c r="L35" s="200"/>
      <c r="M35" s="200"/>
      <c r="N35" s="200"/>
      <c r="O35" s="200"/>
      <c r="P35" s="200"/>
      <c r="Q35" s="200"/>
      <c r="R35" s="200"/>
      <c r="S35" s="200"/>
      <c r="T35" s="200"/>
      <c r="U35" s="200"/>
      <c r="V35" s="200"/>
      <c r="W35" s="200"/>
      <c r="X35" s="200"/>
      <c r="Y35" s="200"/>
      <c r="Z35" s="200"/>
      <c r="AA35" s="200"/>
      <c r="AB35" s="200"/>
      <c r="AC35" s="200"/>
      <c r="AD35" s="200"/>
      <c r="AE35" s="200"/>
      <c r="AF35" s="200"/>
      <c r="AG35" s="200"/>
      <c r="AH35" s="200"/>
    </row>
    <row r="36" spans="1:34" ht="15">
      <c r="A36" s="200"/>
      <c r="B36" s="200"/>
      <c r="C36" s="200"/>
      <c r="D36" s="200"/>
      <c r="E36" s="200"/>
      <c r="F36" s="200"/>
      <c r="G36" s="200"/>
      <c r="H36" s="200"/>
      <c r="I36" s="200"/>
      <c r="J36" s="200"/>
      <c r="K36" s="200"/>
      <c r="L36" s="200"/>
      <c r="M36" s="200"/>
      <c r="N36" s="200"/>
      <c r="O36" s="200"/>
      <c r="P36" s="200"/>
      <c r="Q36" s="200"/>
      <c r="R36" s="200"/>
      <c r="S36" s="200"/>
      <c r="T36" s="200"/>
      <c r="U36" s="200"/>
      <c r="V36" s="200"/>
      <c r="W36" s="200"/>
      <c r="X36" s="200"/>
      <c r="Y36" s="200"/>
      <c r="Z36" s="200"/>
      <c r="AA36" s="200"/>
      <c r="AB36" s="200"/>
      <c r="AC36" s="200"/>
      <c r="AD36" s="200"/>
      <c r="AE36" s="200"/>
      <c r="AF36" s="200"/>
      <c r="AG36" s="200"/>
      <c r="AH36" s="200"/>
    </row>
    <row r="37" spans="1:34" ht="15">
      <c r="A37" s="200"/>
      <c r="B37" s="200"/>
      <c r="C37" s="200"/>
      <c r="D37" s="200"/>
      <c r="E37" s="200"/>
      <c r="F37" s="200"/>
      <c r="G37" s="200"/>
      <c r="H37" s="200"/>
      <c r="I37" s="200"/>
      <c r="J37" s="200"/>
      <c r="K37" s="200"/>
      <c r="L37" s="200"/>
      <c r="M37" s="200"/>
      <c r="N37" s="200"/>
      <c r="O37" s="200"/>
      <c r="P37" s="200"/>
      <c r="Q37" s="200"/>
      <c r="R37" s="200"/>
      <c r="S37" s="200"/>
      <c r="T37" s="200"/>
      <c r="U37" s="200"/>
      <c r="V37" s="200"/>
      <c r="W37" s="200"/>
      <c r="X37" s="200"/>
      <c r="Y37" s="200"/>
      <c r="Z37" s="200"/>
      <c r="AA37" s="200"/>
      <c r="AB37" s="200"/>
      <c r="AC37" s="200"/>
      <c r="AD37" s="200"/>
      <c r="AE37" s="200"/>
      <c r="AF37" s="200"/>
      <c r="AG37" s="200"/>
      <c r="AH37" s="200"/>
    </row>
    <row r="38" spans="1:34" ht="15">
      <c r="A38" s="200"/>
      <c r="B38" s="200"/>
      <c r="C38" s="200"/>
      <c r="D38" s="200"/>
      <c r="E38" s="200"/>
      <c r="F38" s="200"/>
      <c r="G38" s="200"/>
      <c r="H38" s="200"/>
      <c r="I38" s="200"/>
      <c r="J38" s="200"/>
      <c r="K38" s="200"/>
      <c r="L38" s="200"/>
      <c r="M38" s="200"/>
      <c r="N38" s="200"/>
      <c r="O38" s="200"/>
      <c r="P38" s="200"/>
      <c r="Q38" s="200"/>
      <c r="R38" s="200"/>
      <c r="S38" s="200"/>
      <c r="T38" s="200"/>
      <c r="U38" s="200"/>
      <c r="V38" s="200"/>
      <c r="W38" s="200"/>
      <c r="X38" s="200"/>
      <c r="Y38" s="200"/>
      <c r="Z38" s="200"/>
      <c r="AA38" s="200"/>
      <c r="AB38" s="200"/>
      <c r="AC38" s="200"/>
      <c r="AD38" s="200"/>
      <c r="AE38" s="200"/>
      <c r="AF38" s="200"/>
      <c r="AG38" s="200"/>
      <c r="AH38" s="200"/>
    </row>
    <row r="39" spans="1:34" ht="15">
      <c r="A39" s="200"/>
      <c r="B39" s="200"/>
      <c r="C39" s="200"/>
      <c r="D39" s="200"/>
      <c r="E39" s="200"/>
      <c r="F39" s="200"/>
      <c r="G39" s="200"/>
      <c r="H39" s="200"/>
      <c r="I39" s="200"/>
      <c r="J39" s="200"/>
      <c r="K39" s="200"/>
      <c r="L39" s="200"/>
      <c r="M39" s="200"/>
      <c r="N39" s="200"/>
      <c r="O39" s="200"/>
      <c r="P39" s="200"/>
      <c r="Q39" s="200"/>
      <c r="R39" s="200"/>
      <c r="S39" s="200"/>
      <c r="T39" s="200"/>
      <c r="U39" s="200"/>
      <c r="V39" s="200"/>
      <c r="W39" s="200"/>
      <c r="X39" s="200"/>
      <c r="Y39" s="200"/>
      <c r="Z39" s="200"/>
      <c r="AA39" s="200"/>
      <c r="AB39" s="200"/>
      <c r="AC39" s="200"/>
      <c r="AD39" s="200"/>
      <c r="AE39" s="200"/>
      <c r="AF39" s="200"/>
      <c r="AG39" s="200"/>
      <c r="AH39" s="200"/>
    </row>
    <row r="40" spans="1:34" ht="15">
      <c r="A40" s="200"/>
      <c r="B40" s="200"/>
      <c r="C40" s="200"/>
      <c r="D40" s="200"/>
      <c r="E40" s="200"/>
      <c r="F40" s="200"/>
      <c r="G40" s="200"/>
      <c r="H40" s="200"/>
      <c r="I40" s="200"/>
      <c r="J40" s="200"/>
      <c r="K40" s="200"/>
      <c r="L40" s="200"/>
      <c r="M40" s="200"/>
      <c r="N40" s="200"/>
      <c r="O40" s="200"/>
      <c r="P40" s="200"/>
      <c r="Q40" s="200"/>
      <c r="R40" s="200"/>
      <c r="S40" s="200"/>
      <c r="T40" s="200"/>
      <c r="U40" s="200"/>
      <c r="V40" s="200"/>
      <c r="W40" s="200"/>
      <c r="X40" s="200"/>
      <c r="Y40" s="200"/>
      <c r="Z40" s="200"/>
      <c r="AA40" s="200"/>
      <c r="AB40" s="200"/>
      <c r="AC40" s="200"/>
      <c r="AD40" s="200"/>
      <c r="AE40" s="200"/>
      <c r="AF40" s="200"/>
      <c r="AG40" s="200"/>
      <c r="AH40" s="200"/>
    </row>
    <row r="44" spans="1:34" ht="13">
      <c r="A44" s="207"/>
      <c r="B44" s="207"/>
    </row>
    <row r="45" spans="1:34" ht="13">
      <c r="A45" s="207"/>
      <c r="B45" s="207"/>
    </row>
    <row r="46" spans="1:34" ht="13">
      <c r="A46" s="207"/>
      <c r="B46" s="207"/>
    </row>
    <row r="47" spans="1:34" ht="13">
      <c r="A47" s="42"/>
      <c r="B47" s="42"/>
    </row>
    <row r="48" spans="1:34" ht="13">
      <c r="A48" s="42"/>
      <c r="B48" s="42"/>
    </row>
    <row r="49" spans="1:2" ht="13">
      <c r="A49" s="42"/>
      <c r="B49" s="42"/>
    </row>
    <row r="50" spans="1:2" ht="13">
      <c r="A50" s="42"/>
      <c r="B50" s="42"/>
    </row>
    <row r="51" spans="1:2" ht="13">
      <c r="A51" s="42"/>
      <c r="B51" s="42"/>
    </row>
    <row r="52" spans="1:2" ht="13">
      <c r="A52" s="42"/>
      <c r="B52" s="42"/>
    </row>
    <row r="53" spans="1:2" ht="13">
      <c r="A53" s="42"/>
      <c r="B53" s="42"/>
    </row>
    <row r="54" spans="1:2" ht="13">
      <c r="A54" s="42"/>
      <c r="B54" s="42"/>
    </row>
    <row r="55" spans="1:2" ht="13">
      <c r="A55" s="42"/>
      <c r="B55" s="42"/>
    </row>
    <row r="56" spans="1:2" ht="13">
      <c r="A56" s="42"/>
      <c r="B56" s="42"/>
    </row>
    <row r="57" spans="1:2" ht="13">
      <c r="A57" s="42"/>
      <c r="B57" s="42"/>
    </row>
    <row r="58" spans="1:2" ht="13">
      <c r="A58" s="42"/>
      <c r="B58" s="42"/>
    </row>
    <row r="59" spans="1:2" ht="13">
      <c r="A59" s="42"/>
      <c r="B59" s="42"/>
    </row>
    <row r="60" spans="1:2" ht="13">
      <c r="A60" s="42"/>
      <c r="B60" s="42"/>
    </row>
    <row r="61" spans="1:2" ht="13">
      <c r="A61" s="42"/>
      <c r="B61" s="42"/>
    </row>
    <row r="62" spans="1:2" ht="13">
      <c r="A62" s="42"/>
      <c r="B62" s="42"/>
    </row>
    <row r="63" spans="1:2" ht="13">
      <c r="A63" s="42"/>
      <c r="B63" s="42"/>
    </row>
    <row r="64" spans="1:2" ht="13">
      <c r="A64" s="42"/>
      <c r="B64" s="42"/>
    </row>
    <row r="65" spans="1:2" ht="13">
      <c r="A65" s="42"/>
      <c r="B65" s="42"/>
    </row>
    <row r="66" spans="1:2" ht="13">
      <c r="A66" s="42"/>
      <c r="B66" s="42"/>
    </row>
    <row r="67" spans="1:2" ht="13">
      <c r="A67" s="42"/>
      <c r="B67" s="42"/>
    </row>
    <row r="68" spans="1:2" ht="13">
      <c r="A68" s="42"/>
      <c r="B68" s="42"/>
    </row>
    <row r="69" spans="1:2" ht="13">
      <c r="A69" s="42"/>
      <c r="B69" s="42"/>
    </row>
    <row r="70" spans="1:2" ht="13">
      <c r="A70" s="42"/>
      <c r="B70" s="42"/>
    </row>
    <row r="71" spans="1:2" ht="13">
      <c r="A71" s="42"/>
      <c r="B71" s="42"/>
    </row>
    <row r="72" spans="1:2" ht="13">
      <c r="A72" s="42"/>
      <c r="B72" s="42"/>
    </row>
    <row r="73" spans="1:2" ht="13">
      <c r="A73" s="42"/>
      <c r="B73" s="42"/>
    </row>
    <row r="74" spans="1:2" ht="13">
      <c r="A74" s="42"/>
      <c r="B74" s="42"/>
    </row>
    <row r="75" spans="1:2" ht="13">
      <c r="A75" s="42"/>
      <c r="B75" s="42"/>
    </row>
    <row r="76" spans="1:2" ht="13">
      <c r="A76" s="42"/>
      <c r="B76" s="42"/>
    </row>
    <row r="77" spans="1:2" ht="13">
      <c r="A77" s="42"/>
      <c r="B77" s="42"/>
    </row>
    <row r="78" spans="1:2" ht="13">
      <c r="A78" s="42"/>
      <c r="B78" s="42"/>
    </row>
    <row r="79" spans="1:2" ht="13">
      <c r="A79" s="42"/>
      <c r="B79" s="42"/>
    </row>
    <row r="80" spans="1:2" ht="13">
      <c r="A80" s="42"/>
      <c r="B80" s="42"/>
    </row>
    <row r="81" spans="1:2" ht="13">
      <c r="A81" s="42"/>
      <c r="B81" s="42"/>
    </row>
    <row r="82" spans="1:2" ht="13">
      <c r="A82" s="42"/>
      <c r="B82" s="42"/>
    </row>
    <row r="83" spans="1:2" ht="13">
      <c r="A83" s="42"/>
      <c r="B83" s="42"/>
    </row>
    <row r="84" spans="1:2" ht="13">
      <c r="A84" s="42"/>
      <c r="B84" s="42"/>
    </row>
    <row r="85" spans="1:2" ht="13">
      <c r="A85" s="42"/>
      <c r="B85" s="42"/>
    </row>
    <row r="86" spans="1:2" ht="13">
      <c r="A86" s="42"/>
      <c r="B86" s="42"/>
    </row>
    <row r="87" spans="1:2" ht="13">
      <c r="A87" s="42"/>
      <c r="B87" s="42"/>
    </row>
    <row r="88" spans="1:2" ht="13">
      <c r="A88" s="42"/>
      <c r="B88" s="42"/>
    </row>
    <row r="89" spans="1:2" ht="13">
      <c r="A89" s="42"/>
      <c r="B89" s="42"/>
    </row>
    <row r="90" spans="1:2" ht="13">
      <c r="A90" s="42"/>
      <c r="B90" s="42"/>
    </row>
    <row r="91" spans="1:2" ht="13">
      <c r="A91" s="42"/>
      <c r="B91" s="42"/>
    </row>
    <row r="92" spans="1:2" ht="13">
      <c r="A92" s="42"/>
      <c r="B92" s="42"/>
    </row>
    <row r="93" spans="1:2" ht="13">
      <c r="A93" s="42"/>
      <c r="B93" s="42"/>
    </row>
    <row r="94" spans="1:2" ht="13">
      <c r="A94" s="42"/>
      <c r="B94" s="42"/>
    </row>
    <row r="95" spans="1:2" ht="13">
      <c r="A95" s="42"/>
      <c r="B95" s="42"/>
    </row>
    <row r="96" spans="1:2" ht="13">
      <c r="A96" s="42"/>
      <c r="B96" s="42"/>
    </row>
    <row r="97" spans="1:2" ht="13">
      <c r="A97" s="42"/>
      <c r="B97" s="42"/>
    </row>
    <row r="98" spans="1:2" ht="13">
      <c r="A98" s="42"/>
      <c r="B98" s="42"/>
    </row>
    <row r="99" spans="1:2" ht="13">
      <c r="A99" s="42"/>
      <c r="B99" s="42"/>
    </row>
    <row r="100" spans="1:2" ht="13">
      <c r="A100" s="42"/>
      <c r="B100" s="42"/>
    </row>
    <row r="101" spans="1:2" ht="13">
      <c r="A101" s="42"/>
      <c r="B101" s="42"/>
    </row>
    <row r="102" spans="1:2" ht="13">
      <c r="A102" s="42"/>
      <c r="B102" s="42"/>
    </row>
    <row r="103" spans="1:2" ht="13">
      <c r="A103" s="42"/>
      <c r="B103" s="42"/>
    </row>
    <row r="104" spans="1:2" ht="13">
      <c r="A104" s="42"/>
      <c r="B104" s="42"/>
    </row>
    <row r="105" spans="1:2" ht="13">
      <c r="A105" s="42"/>
      <c r="B105" s="42"/>
    </row>
    <row r="106" spans="1:2" ht="13">
      <c r="A106" s="42"/>
      <c r="B106" s="42"/>
    </row>
    <row r="107" spans="1:2" ht="13">
      <c r="A107" s="42"/>
      <c r="B107" s="42"/>
    </row>
    <row r="108" spans="1:2" ht="13">
      <c r="A108" s="42"/>
      <c r="B108" s="42"/>
    </row>
    <row r="109" spans="1:2" ht="13">
      <c r="A109" s="42"/>
      <c r="B109" s="42"/>
    </row>
    <row r="110" spans="1:2" ht="13">
      <c r="A110" s="42"/>
      <c r="B110" s="42"/>
    </row>
    <row r="111" spans="1:2" ht="13">
      <c r="A111" s="42"/>
      <c r="B111" s="42"/>
    </row>
    <row r="112" spans="1:2" ht="13">
      <c r="A112" s="42"/>
      <c r="B112" s="42"/>
    </row>
    <row r="113" spans="1:2" ht="13">
      <c r="A113" s="42"/>
      <c r="B113" s="42"/>
    </row>
    <row r="114" spans="1:2" ht="13">
      <c r="A114" s="42"/>
      <c r="B114" s="42"/>
    </row>
    <row r="115" spans="1:2" ht="13">
      <c r="A115" s="42"/>
      <c r="B115" s="42"/>
    </row>
    <row r="116" spans="1:2" ht="13">
      <c r="A116" s="42"/>
      <c r="B116" s="42"/>
    </row>
    <row r="117" spans="1:2" ht="13">
      <c r="A117" s="42"/>
      <c r="B117" s="42"/>
    </row>
    <row r="118" spans="1:2" ht="13">
      <c r="A118" s="42"/>
      <c r="B118" s="42"/>
    </row>
    <row r="119" spans="1:2" ht="13">
      <c r="A119" s="42"/>
      <c r="B119" s="42"/>
    </row>
    <row r="120" spans="1:2" ht="13">
      <c r="A120" s="42"/>
      <c r="B120" s="42"/>
    </row>
    <row r="121" spans="1:2" ht="13">
      <c r="A121" s="42"/>
      <c r="B121" s="42"/>
    </row>
    <row r="122" spans="1:2" ht="13">
      <c r="A122" s="42"/>
      <c r="B122" s="42"/>
    </row>
    <row r="123" spans="1:2" ht="13">
      <c r="A123" s="42"/>
      <c r="B123" s="42"/>
    </row>
    <row r="124" spans="1:2" ht="13">
      <c r="A124" s="42"/>
      <c r="B124" s="42"/>
    </row>
    <row r="125" spans="1:2" ht="13">
      <c r="A125" s="42"/>
      <c r="B125" s="42"/>
    </row>
    <row r="126" spans="1:2" ht="13">
      <c r="A126" s="42"/>
      <c r="B126" s="42"/>
    </row>
    <row r="127" spans="1:2" ht="13">
      <c r="A127" s="42"/>
      <c r="B127" s="42"/>
    </row>
    <row r="128" spans="1:2" ht="13">
      <c r="A128" s="42"/>
      <c r="B128" s="42"/>
    </row>
    <row r="129" spans="1:2" ht="13">
      <c r="A129" s="42"/>
      <c r="B129" s="42"/>
    </row>
    <row r="130" spans="1:2" ht="13">
      <c r="A130" s="42"/>
      <c r="B130" s="42"/>
    </row>
    <row r="131" spans="1:2" ht="13">
      <c r="A131" s="42"/>
      <c r="B131" s="42"/>
    </row>
    <row r="132" spans="1:2" ht="13">
      <c r="A132" s="42"/>
      <c r="B132" s="42"/>
    </row>
    <row r="133" spans="1:2" ht="13">
      <c r="A133" s="42"/>
      <c r="B133" s="42"/>
    </row>
    <row r="134" spans="1:2" ht="13">
      <c r="A134" s="42"/>
      <c r="B134" s="42"/>
    </row>
    <row r="135" spans="1:2" ht="13">
      <c r="A135" s="42"/>
      <c r="B135" s="42"/>
    </row>
    <row r="136" spans="1:2" ht="13">
      <c r="A136" s="42"/>
      <c r="B136" s="42"/>
    </row>
    <row r="137" spans="1:2" ht="13">
      <c r="A137" s="42"/>
      <c r="B137" s="42"/>
    </row>
    <row r="138" spans="1:2" ht="13">
      <c r="A138" s="42"/>
      <c r="B138" s="42"/>
    </row>
    <row r="139" spans="1:2" ht="13">
      <c r="A139" s="42"/>
      <c r="B139" s="42"/>
    </row>
    <row r="140" spans="1:2" ht="13">
      <c r="A140" s="42"/>
      <c r="B140" s="42"/>
    </row>
    <row r="141" spans="1:2" ht="13">
      <c r="A141" s="42"/>
      <c r="B141" s="42"/>
    </row>
    <row r="142" spans="1:2" ht="13">
      <c r="A142" s="42"/>
      <c r="B142" s="42"/>
    </row>
    <row r="143" spans="1:2" ht="13">
      <c r="A143" s="42"/>
      <c r="B143" s="42"/>
    </row>
    <row r="144" spans="1:2" ht="13">
      <c r="A144" s="42"/>
      <c r="B144" s="42"/>
    </row>
    <row r="145" spans="1:2" ht="13">
      <c r="A145" s="42"/>
      <c r="B145" s="42"/>
    </row>
    <row r="146" spans="1:2" ht="13">
      <c r="A146" s="42"/>
      <c r="B146" s="42"/>
    </row>
    <row r="147" spans="1:2" ht="13">
      <c r="A147" s="42"/>
      <c r="B147" s="42"/>
    </row>
    <row r="148" spans="1:2" ht="13">
      <c r="A148" s="42"/>
      <c r="B148" s="42"/>
    </row>
    <row r="149" spans="1:2" ht="13">
      <c r="A149" s="42"/>
      <c r="B149" s="42"/>
    </row>
    <row r="150" spans="1:2" ht="13">
      <c r="A150" s="42"/>
      <c r="B150" s="42"/>
    </row>
    <row r="151" spans="1:2" ht="13">
      <c r="A151" s="42"/>
      <c r="B151" s="42"/>
    </row>
    <row r="152" spans="1:2" ht="13">
      <c r="A152" s="42"/>
      <c r="B152" s="42"/>
    </row>
    <row r="153" spans="1:2" ht="13">
      <c r="A153" s="42"/>
      <c r="B153" s="42"/>
    </row>
    <row r="154" spans="1:2" ht="13">
      <c r="A154" s="42"/>
      <c r="B154" s="42"/>
    </row>
    <row r="155" spans="1:2" ht="13">
      <c r="A155" s="42"/>
      <c r="B155" s="42"/>
    </row>
    <row r="156" spans="1:2" ht="13">
      <c r="A156" s="42"/>
      <c r="B156" s="42"/>
    </row>
    <row r="157" spans="1:2" ht="13">
      <c r="A157" s="42"/>
      <c r="B157" s="42"/>
    </row>
    <row r="158" spans="1:2" ht="13">
      <c r="A158" s="42"/>
      <c r="B158" s="42"/>
    </row>
    <row r="159" spans="1:2" ht="13">
      <c r="A159" s="42"/>
      <c r="B159" s="42"/>
    </row>
    <row r="160" spans="1:2" ht="13">
      <c r="A160" s="42"/>
      <c r="B160" s="42"/>
    </row>
    <row r="161" spans="1:2" ht="13">
      <c r="A161" s="42"/>
      <c r="B161" s="42"/>
    </row>
    <row r="162" spans="1:2" ht="13">
      <c r="A162" s="42"/>
      <c r="B162" s="42"/>
    </row>
    <row r="163" spans="1:2" ht="13">
      <c r="A163" s="42"/>
      <c r="B163" s="42"/>
    </row>
    <row r="164" spans="1:2" ht="13">
      <c r="A164" s="42"/>
      <c r="B164" s="42"/>
    </row>
    <row r="165" spans="1:2" ht="13">
      <c r="A165" s="42"/>
      <c r="B165" s="42"/>
    </row>
    <row r="166" spans="1:2" ht="13">
      <c r="A166" s="42"/>
      <c r="B166" s="42"/>
    </row>
    <row r="167" spans="1:2" ht="13">
      <c r="A167" s="42"/>
      <c r="B167" s="42"/>
    </row>
    <row r="168" spans="1:2" ht="13">
      <c r="A168" s="42"/>
      <c r="B168" s="42"/>
    </row>
    <row r="169" spans="1:2" ht="13">
      <c r="A169" s="42"/>
      <c r="B169" s="42"/>
    </row>
    <row r="170" spans="1:2" ht="13">
      <c r="A170" s="42"/>
      <c r="B170" s="42"/>
    </row>
    <row r="171" spans="1:2" ht="13">
      <c r="A171" s="42"/>
      <c r="B171" s="42"/>
    </row>
    <row r="172" spans="1:2" ht="13">
      <c r="A172" s="42"/>
      <c r="B172" s="42"/>
    </row>
    <row r="173" spans="1:2" ht="13">
      <c r="A173" s="42"/>
      <c r="B173" s="42"/>
    </row>
    <row r="174" spans="1:2" ht="13">
      <c r="A174" s="42"/>
      <c r="B174" s="42"/>
    </row>
    <row r="175" spans="1:2" ht="13">
      <c r="A175" s="42"/>
      <c r="B175" s="42"/>
    </row>
    <row r="176" spans="1:2" ht="13">
      <c r="A176" s="42"/>
      <c r="B176" s="42"/>
    </row>
    <row r="177" spans="1:2" ht="13">
      <c r="A177" s="42"/>
      <c r="B177" s="42"/>
    </row>
    <row r="178" spans="1:2" ht="13">
      <c r="A178" s="42"/>
      <c r="B178" s="42"/>
    </row>
    <row r="179" spans="1:2" ht="13">
      <c r="A179" s="42"/>
      <c r="B179" s="42"/>
    </row>
    <row r="180" spans="1:2" ht="13">
      <c r="A180" s="42"/>
      <c r="B180" s="42"/>
    </row>
    <row r="181" spans="1:2" ht="13">
      <c r="A181" s="42"/>
      <c r="B181" s="42"/>
    </row>
    <row r="182" spans="1:2" ht="13">
      <c r="A182" s="42"/>
      <c r="B182" s="42"/>
    </row>
    <row r="183" spans="1:2" ht="13">
      <c r="A183" s="42"/>
      <c r="B183" s="42"/>
    </row>
    <row r="184" spans="1:2" ht="13">
      <c r="A184" s="42"/>
      <c r="B184" s="42"/>
    </row>
    <row r="185" spans="1:2" ht="13">
      <c r="A185" s="42"/>
      <c r="B185" s="42"/>
    </row>
    <row r="186" spans="1:2" ht="13">
      <c r="A186" s="42"/>
      <c r="B186" s="42"/>
    </row>
    <row r="187" spans="1:2" ht="13">
      <c r="A187" s="42"/>
      <c r="B187" s="42"/>
    </row>
    <row r="188" spans="1:2" ht="13">
      <c r="A188" s="42"/>
      <c r="B188" s="42"/>
    </row>
    <row r="189" spans="1:2" ht="13">
      <c r="A189" s="42"/>
      <c r="B189" s="42"/>
    </row>
    <row r="190" spans="1:2" ht="13">
      <c r="A190" s="42"/>
      <c r="B190" s="42"/>
    </row>
    <row r="191" spans="1:2" ht="13">
      <c r="A191" s="42"/>
      <c r="B191" s="42"/>
    </row>
    <row r="192" spans="1:2" ht="13">
      <c r="A192" s="42"/>
      <c r="B192" s="42"/>
    </row>
    <row r="193" spans="1:2" ht="13">
      <c r="A193" s="42"/>
      <c r="B193" s="42"/>
    </row>
    <row r="194" spans="1:2" ht="13">
      <c r="A194" s="42"/>
      <c r="B194" s="42"/>
    </row>
    <row r="195" spans="1:2" ht="13">
      <c r="A195" s="42"/>
      <c r="B195" s="42"/>
    </row>
    <row r="196" spans="1:2" ht="13">
      <c r="A196" s="42"/>
      <c r="B196" s="42"/>
    </row>
    <row r="197" spans="1:2" ht="13">
      <c r="A197" s="42"/>
      <c r="B197" s="42"/>
    </row>
    <row r="198" spans="1:2" ht="13">
      <c r="A198" s="42"/>
      <c r="B198" s="42"/>
    </row>
    <row r="199" spans="1:2" ht="13">
      <c r="A199" s="42"/>
      <c r="B199" s="42"/>
    </row>
    <row r="200" spans="1:2" ht="13">
      <c r="A200" s="42"/>
      <c r="B200" s="42"/>
    </row>
    <row r="201" spans="1:2" ht="13">
      <c r="A201" s="42"/>
      <c r="B201" s="42"/>
    </row>
    <row r="202" spans="1:2" ht="13">
      <c r="A202" s="42"/>
      <c r="B202" s="42"/>
    </row>
    <row r="203" spans="1:2" ht="13">
      <c r="A203" s="42"/>
      <c r="B203" s="42"/>
    </row>
    <row r="204" spans="1:2" ht="13">
      <c r="A204" s="42"/>
      <c r="B204" s="42"/>
    </row>
    <row r="205" spans="1:2" ht="13">
      <c r="A205" s="42"/>
      <c r="B205" s="42"/>
    </row>
    <row r="206" spans="1:2" ht="13">
      <c r="A206" s="42"/>
      <c r="B206" s="42"/>
    </row>
    <row r="207" spans="1:2" ht="13">
      <c r="A207" s="42"/>
      <c r="B207" s="42"/>
    </row>
    <row r="208" spans="1:2" ht="13">
      <c r="A208" s="42"/>
      <c r="B208" s="42"/>
    </row>
    <row r="209" spans="1:2" ht="13">
      <c r="A209" s="42"/>
      <c r="B209" s="42"/>
    </row>
    <row r="210" spans="1:2" ht="13">
      <c r="A210" s="42"/>
      <c r="B210" s="42"/>
    </row>
    <row r="211" spans="1:2" ht="13">
      <c r="A211" s="42"/>
      <c r="B211" s="42"/>
    </row>
    <row r="212" spans="1:2" ht="13">
      <c r="A212" s="42"/>
      <c r="B212" s="42"/>
    </row>
    <row r="213" spans="1:2" ht="13">
      <c r="A213" s="42"/>
      <c r="B213" s="42"/>
    </row>
    <row r="214" spans="1:2" ht="13">
      <c r="A214" s="42"/>
      <c r="B214" s="42"/>
    </row>
    <row r="215" spans="1:2" ht="13">
      <c r="A215" s="42"/>
      <c r="B215" s="42"/>
    </row>
    <row r="216" spans="1:2" ht="13">
      <c r="A216" s="42"/>
      <c r="B216" s="42"/>
    </row>
    <row r="217" spans="1:2" ht="13">
      <c r="A217" s="42"/>
      <c r="B217" s="42"/>
    </row>
    <row r="218" spans="1:2" ht="13">
      <c r="A218" s="42"/>
      <c r="B218" s="42"/>
    </row>
    <row r="219" spans="1:2" ht="13">
      <c r="A219" s="42"/>
      <c r="B219" s="42"/>
    </row>
    <row r="220" spans="1:2" ht="13">
      <c r="A220" s="42"/>
      <c r="B220" s="42"/>
    </row>
    <row r="221" spans="1:2" ht="13">
      <c r="A221" s="42"/>
      <c r="B221" s="42"/>
    </row>
    <row r="222" spans="1:2" ht="13">
      <c r="A222" s="42"/>
      <c r="B222" s="42"/>
    </row>
    <row r="223" spans="1:2" ht="13">
      <c r="A223" s="42"/>
      <c r="B223" s="42"/>
    </row>
    <row r="224" spans="1:2" ht="13">
      <c r="A224" s="42"/>
      <c r="B224" s="42"/>
    </row>
    <row r="225" spans="1:2" ht="13">
      <c r="A225" s="42"/>
      <c r="B225" s="42"/>
    </row>
    <row r="226" spans="1:2" ht="13">
      <c r="A226" s="42"/>
      <c r="B226" s="42"/>
    </row>
    <row r="227" spans="1:2" ht="13">
      <c r="A227" s="42"/>
      <c r="B227" s="42"/>
    </row>
    <row r="228" spans="1:2" ht="13">
      <c r="A228" s="42"/>
      <c r="B228" s="42"/>
    </row>
    <row r="229" spans="1:2" ht="13">
      <c r="A229" s="42"/>
      <c r="B229" s="42"/>
    </row>
    <row r="230" spans="1:2" ht="13">
      <c r="A230" s="42"/>
      <c r="B230" s="42"/>
    </row>
    <row r="231" spans="1:2" ht="13">
      <c r="A231" s="42"/>
      <c r="B231" s="42"/>
    </row>
    <row r="232" spans="1:2" ht="13">
      <c r="A232" s="42"/>
      <c r="B232" s="42"/>
    </row>
    <row r="233" spans="1:2" ht="13">
      <c r="A233" s="42"/>
      <c r="B233" s="42"/>
    </row>
    <row r="234" spans="1:2" ht="13">
      <c r="A234" s="42"/>
      <c r="B234" s="42"/>
    </row>
    <row r="235" spans="1:2" ht="13">
      <c r="A235" s="42"/>
      <c r="B235" s="42"/>
    </row>
    <row r="236" spans="1:2" ht="13">
      <c r="A236" s="42"/>
      <c r="B236" s="42"/>
    </row>
    <row r="237" spans="1:2" ht="13">
      <c r="A237" s="42"/>
      <c r="B237" s="42"/>
    </row>
    <row r="238" spans="1:2" ht="13">
      <c r="A238" s="42"/>
      <c r="B238" s="42"/>
    </row>
    <row r="239" spans="1:2" ht="13">
      <c r="A239" s="42"/>
      <c r="B239" s="42"/>
    </row>
    <row r="240" spans="1:2" ht="13">
      <c r="A240" s="42"/>
      <c r="B240" s="42"/>
    </row>
    <row r="241" spans="1:2" ht="13">
      <c r="A241" s="42"/>
      <c r="B241" s="42"/>
    </row>
    <row r="242" spans="1:2" ht="13">
      <c r="A242" s="42"/>
      <c r="B242" s="42"/>
    </row>
    <row r="243" spans="1:2" ht="13">
      <c r="A243" s="42"/>
      <c r="B243" s="42"/>
    </row>
    <row r="244" spans="1:2" ht="13">
      <c r="A244" s="42"/>
      <c r="B244" s="42"/>
    </row>
    <row r="245" spans="1:2" ht="13">
      <c r="A245" s="42"/>
      <c r="B245" s="42"/>
    </row>
    <row r="246" spans="1:2" ht="13">
      <c r="A246" s="42"/>
      <c r="B246" s="42"/>
    </row>
    <row r="247" spans="1:2" ht="13">
      <c r="A247" s="42"/>
      <c r="B247" s="42"/>
    </row>
    <row r="248" spans="1:2" ht="13">
      <c r="A248" s="42"/>
      <c r="B248" s="42"/>
    </row>
    <row r="249" spans="1:2" ht="13">
      <c r="A249" s="42"/>
      <c r="B249" s="42"/>
    </row>
    <row r="250" spans="1:2" ht="13">
      <c r="A250" s="42"/>
      <c r="B250" s="42"/>
    </row>
    <row r="251" spans="1:2" ht="13">
      <c r="A251" s="42"/>
      <c r="B251" s="42"/>
    </row>
    <row r="252" spans="1:2" ht="13">
      <c r="A252" s="42"/>
      <c r="B252" s="42"/>
    </row>
    <row r="253" spans="1:2" ht="13">
      <c r="A253" s="42"/>
      <c r="B253" s="42"/>
    </row>
    <row r="254" spans="1:2" ht="13">
      <c r="A254" s="42"/>
      <c r="B254" s="42"/>
    </row>
    <row r="255" spans="1:2" ht="13">
      <c r="A255" s="42"/>
      <c r="B255" s="42"/>
    </row>
    <row r="256" spans="1:2" ht="13">
      <c r="A256" s="42"/>
      <c r="B256" s="42"/>
    </row>
    <row r="257" spans="1:2" ht="13">
      <c r="A257" s="42"/>
      <c r="B257" s="42"/>
    </row>
    <row r="258" spans="1:2" ht="13">
      <c r="A258" s="42"/>
      <c r="B258" s="42"/>
    </row>
    <row r="259" spans="1:2" ht="13">
      <c r="A259" s="42"/>
      <c r="B259" s="42"/>
    </row>
    <row r="260" spans="1:2" ht="13">
      <c r="A260" s="42"/>
      <c r="B260" s="42"/>
    </row>
    <row r="261" spans="1:2" ht="13">
      <c r="A261" s="42"/>
      <c r="B261" s="42"/>
    </row>
    <row r="262" spans="1:2" ht="13">
      <c r="A262" s="42"/>
      <c r="B262" s="42"/>
    </row>
    <row r="263" spans="1:2" ht="13">
      <c r="A263" s="42"/>
      <c r="B263" s="42"/>
    </row>
    <row r="264" spans="1:2" ht="13">
      <c r="A264" s="42"/>
      <c r="B264" s="42"/>
    </row>
    <row r="265" spans="1:2" ht="13">
      <c r="A265" s="42"/>
      <c r="B265" s="42"/>
    </row>
    <row r="266" spans="1:2" ht="13">
      <c r="A266" s="42"/>
      <c r="B266" s="42"/>
    </row>
    <row r="267" spans="1:2" ht="13">
      <c r="A267" s="42"/>
      <c r="B267" s="42"/>
    </row>
    <row r="268" spans="1:2" ht="13">
      <c r="A268" s="42"/>
      <c r="B268" s="42"/>
    </row>
    <row r="269" spans="1:2" ht="13">
      <c r="A269" s="42"/>
      <c r="B269" s="42"/>
    </row>
    <row r="270" spans="1:2" ht="13">
      <c r="A270" s="42"/>
      <c r="B270" s="42"/>
    </row>
    <row r="271" spans="1:2" ht="13">
      <c r="A271" s="42"/>
      <c r="B271" s="42"/>
    </row>
    <row r="272" spans="1:2" ht="13">
      <c r="A272" s="42"/>
      <c r="B272" s="42"/>
    </row>
    <row r="273" spans="1:2" ht="13">
      <c r="A273" s="42"/>
      <c r="B273" s="42"/>
    </row>
    <row r="274" spans="1:2" ht="13">
      <c r="A274" s="42"/>
      <c r="B274" s="42"/>
    </row>
    <row r="275" spans="1:2" ht="13">
      <c r="A275" s="42"/>
      <c r="B275" s="42"/>
    </row>
    <row r="276" spans="1:2" ht="13">
      <c r="A276" s="42"/>
      <c r="B276" s="42"/>
    </row>
    <row r="277" spans="1:2" ht="13">
      <c r="A277" s="42"/>
      <c r="B277" s="42"/>
    </row>
    <row r="278" spans="1:2" ht="13">
      <c r="A278" s="42"/>
      <c r="B278" s="42"/>
    </row>
    <row r="279" spans="1:2" ht="13">
      <c r="A279" s="42"/>
      <c r="B279" s="42"/>
    </row>
    <row r="280" spans="1:2" ht="13">
      <c r="A280" s="42"/>
      <c r="B280" s="42"/>
    </row>
    <row r="281" spans="1:2" ht="13">
      <c r="A281" s="42"/>
      <c r="B281" s="42"/>
    </row>
    <row r="282" spans="1:2" ht="13">
      <c r="A282" s="42"/>
      <c r="B282" s="42"/>
    </row>
    <row r="283" spans="1:2" ht="13">
      <c r="A283" s="42"/>
      <c r="B283" s="42"/>
    </row>
    <row r="284" spans="1:2" ht="13">
      <c r="A284" s="42"/>
      <c r="B284" s="42"/>
    </row>
    <row r="285" spans="1:2" ht="13">
      <c r="A285" s="42"/>
      <c r="B285" s="42"/>
    </row>
    <row r="286" spans="1:2" ht="13">
      <c r="A286" s="42"/>
      <c r="B286" s="42"/>
    </row>
    <row r="287" spans="1:2" ht="13">
      <c r="A287" s="42"/>
      <c r="B287" s="42"/>
    </row>
    <row r="288" spans="1:2" ht="13">
      <c r="A288" s="42"/>
      <c r="B288" s="42"/>
    </row>
    <row r="289" spans="1:2" ht="13">
      <c r="A289" s="42"/>
      <c r="B289" s="42"/>
    </row>
    <row r="290" spans="1:2" ht="13">
      <c r="A290" s="42"/>
      <c r="B290" s="42"/>
    </row>
    <row r="291" spans="1:2" ht="13">
      <c r="A291" s="42"/>
      <c r="B291" s="42"/>
    </row>
    <row r="292" spans="1:2" ht="13">
      <c r="A292" s="42"/>
      <c r="B292" s="42"/>
    </row>
    <row r="293" spans="1:2" ht="13">
      <c r="A293" s="42"/>
      <c r="B293" s="42"/>
    </row>
    <row r="294" spans="1:2" ht="13">
      <c r="A294" s="42"/>
      <c r="B294" s="42"/>
    </row>
    <row r="295" spans="1:2" ht="13">
      <c r="A295" s="42"/>
      <c r="B295" s="42"/>
    </row>
    <row r="296" spans="1:2" ht="13">
      <c r="A296" s="42"/>
      <c r="B296" s="42"/>
    </row>
    <row r="297" spans="1:2" ht="13">
      <c r="A297" s="42"/>
      <c r="B297" s="42"/>
    </row>
    <row r="298" spans="1:2" ht="13">
      <c r="A298" s="42"/>
      <c r="B298" s="42"/>
    </row>
    <row r="299" spans="1:2" ht="13">
      <c r="A299" s="42"/>
      <c r="B299" s="42"/>
    </row>
    <row r="300" spans="1:2" ht="13">
      <c r="A300" s="42"/>
      <c r="B300" s="42"/>
    </row>
    <row r="301" spans="1:2" ht="13">
      <c r="A301" s="42"/>
      <c r="B301" s="42"/>
    </row>
    <row r="302" spans="1:2" ht="13">
      <c r="A302" s="42"/>
      <c r="B302" s="42"/>
    </row>
    <row r="303" spans="1:2" ht="13">
      <c r="A303" s="42"/>
      <c r="B303" s="42"/>
    </row>
    <row r="304" spans="1:2" ht="13">
      <c r="A304" s="42"/>
      <c r="B304" s="42"/>
    </row>
    <row r="305" spans="1:2" ht="13">
      <c r="A305" s="42"/>
      <c r="B305" s="42"/>
    </row>
    <row r="306" spans="1:2" ht="13">
      <c r="A306" s="42"/>
      <c r="B306" s="42"/>
    </row>
    <row r="307" spans="1:2" ht="13">
      <c r="A307" s="42"/>
      <c r="B307" s="42"/>
    </row>
    <row r="308" spans="1:2" ht="13">
      <c r="A308" s="42"/>
      <c r="B308" s="42"/>
    </row>
    <row r="309" spans="1:2" ht="13">
      <c r="A309" s="42"/>
      <c r="B309" s="42"/>
    </row>
    <row r="310" spans="1:2" ht="13">
      <c r="A310" s="42"/>
      <c r="B310" s="42"/>
    </row>
    <row r="311" spans="1:2" ht="13">
      <c r="A311" s="42"/>
      <c r="B311" s="42"/>
    </row>
    <row r="312" spans="1:2" ht="13">
      <c r="A312" s="42"/>
      <c r="B312" s="42"/>
    </row>
    <row r="313" spans="1:2" ht="13">
      <c r="A313" s="42"/>
      <c r="B313" s="42"/>
    </row>
    <row r="314" spans="1:2" ht="13">
      <c r="A314" s="42"/>
      <c r="B314" s="42"/>
    </row>
    <row r="315" spans="1:2" ht="13">
      <c r="A315" s="42"/>
      <c r="B315" s="42"/>
    </row>
    <row r="316" spans="1:2" ht="13">
      <c r="A316" s="42"/>
      <c r="B316" s="42"/>
    </row>
    <row r="317" spans="1:2" ht="13">
      <c r="A317" s="42"/>
      <c r="B317" s="42"/>
    </row>
    <row r="318" spans="1:2" ht="13">
      <c r="A318" s="42"/>
      <c r="B318" s="42"/>
    </row>
    <row r="319" spans="1:2" ht="13">
      <c r="A319" s="42"/>
      <c r="B319" s="42"/>
    </row>
    <row r="320" spans="1:2" ht="13">
      <c r="A320" s="42"/>
      <c r="B320" s="42"/>
    </row>
    <row r="321" spans="1:2" ht="13">
      <c r="A321" s="42"/>
      <c r="B321" s="42"/>
    </row>
    <row r="322" spans="1:2" ht="13">
      <c r="A322" s="42"/>
      <c r="B322" s="42"/>
    </row>
    <row r="323" spans="1:2" ht="13">
      <c r="A323" s="42"/>
      <c r="B323" s="42"/>
    </row>
    <row r="324" spans="1:2" ht="13">
      <c r="A324" s="42"/>
      <c r="B324" s="42"/>
    </row>
    <row r="325" spans="1:2" ht="13">
      <c r="A325" s="42"/>
      <c r="B325" s="42"/>
    </row>
    <row r="326" spans="1:2" ht="13">
      <c r="A326" s="42"/>
      <c r="B326" s="42"/>
    </row>
    <row r="327" spans="1:2" ht="13">
      <c r="A327" s="42"/>
      <c r="B327" s="42"/>
    </row>
    <row r="328" spans="1:2" ht="13">
      <c r="A328" s="42"/>
      <c r="B328" s="42"/>
    </row>
    <row r="329" spans="1:2" ht="13">
      <c r="A329" s="42"/>
      <c r="B329" s="42"/>
    </row>
    <row r="330" spans="1:2" ht="13">
      <c r="A330" s="42"/>
      <c r="B330" s="42"/>
    </row>
    <row r="331" spans="1:2" ht="13">
      <c r="A331" s="42"/>
      <c r="B331" s="42"/>
    </row>
    <row r="332" spans="1:2" ht="13">
      <c r="A332" s="42"/>
      <c r="B332" s="42"/>
    </row>
    <row r="333" spans="1:2" ht="13">
      <c r="A333" s="42"/>
      <c r="B333" s="42"/>
    </row>
    <row r="334" spans="1:2" ht="13">
      <c r="A334" s="42"/>
      <c r="B334" s="42"/>
    </row>
    <row r="335" spans="1:2" ht="13">
      <c r="A335" s="42"/>
      <c r="B335" s="42"/>
    </row>
    <row r="336" spans="1:2" ht="13">
      <c r="A336" s="42"/>
      <c r="B336" s="42"/>
    </row>
    <row r="337" spans="1:2" ht="13">
      <c r="A337" s="42"/>
      <c r="B337" s="42"/>
    </row>
    <row r="338" spans="1:2" ht="13">
      <c r="A338" s="42"/>
      <c r="B338" s="42"/>
    </row>
    <row r="339" spans="1:2" ht="13">
      <c r="A339" s="42"/>
      <c r="B339" s="42"/>
    </row>
    <row r="340" spans="1:2" ht="13">
      <c r="A340" s="42"/>
      <c r="B340" s="42"/>
    </row>
    <row r="341" spans="1:2" ht="13">
      <c r="A341" s="42"/>
      <c r="B341" s="42"/>
    </row>
    <row r="342" spans="1:2" ht="13">
      <c r="A342" s="42"/>
      <c r="B342" s="42"/>
    </row>
    <row r="343" spans="1:2" ht="13">
      <c r="A343" s="42"/>
      <c r="B343" s="42"/>
    </row>
    <row r="344" spans="1:2" ht="13">
      <c r="A344" s="42"/>
      <c r="B344" s="42"/>
    </row>
    <row r="345" spans="1:2" ht="13">
      <c r="A345" s="42"/>
      <c r="B345" s="42"/>
    </row>
    <row r="346" spans="1:2" ht="13">
      <c r="A346" s="42"/>
      <c r="B346" s="42"/>
    </row>
    <row r="347" spans="1:2" ht="13">
      <c r="A347" s="42"/>
      <c r="B347" s="42"/>
    </row>
    <row r="348" spans="1:2" ht="13">
      <c r="A348" s="42"/>
      <c r="B348" s="42"/>
    </row>
    <row r="349" spans="1:2" ht="13">
      <c r="A349" s="42"/>
      <c r="B349" s="42"/>
    </row>
    <row r="350" spans="1:2" ht="13">
      <c r="A350" s="42"/>
      <c r="B350" s="42"/>
    </row>
    <row r="351" spans="1:2" ht="13">
      <c r="A351" s="42"/>
      <c r="B351" s="42"/>
    </row>
    <row r="352" spans="1:2" ht="13">
      <c r="A352" s="42"/>
      <c r="B352" s="42"/>
    </row>
    <row r="353" spans="1:2" ht="13">
      <c r="A353" s="42"/>
      <c r="B353" s="42"/>
    </row>
    <row r="354" spans="1:2" ht="13">
      <c r="A354" s="42"/>
      <c r="B354" s="42"/>
    </row>
    <row r="355" spans="1:2" ht="13">
      <c r="A355" s="42"/>
      <c r="B355" s="42"/>
    </row>
    <row r="356" spans="1:2" ht="13">
      <c r="A356" s="42"/>
      <c r="B356" s="42"/>
    </row>
    <row r="357" spans="1:2" ht="13">
      <c r="A357" s="42"/>
      <c r="B357" s="42"/>
    </row>
    <row r="358" spans="1:2" ht="13">
      <c r="A358" s="42"/>
      <c r="B358" s="42"/>
    </row>
    <row r="359" spans="1:2" ht="13">
      <c r="A359" s="42"/>
      <c r="B359" s="42"/>
    </row>
    <row r="360" spans="1:2" ht="13">
      <c r="A360" s="42"/>
      <c r="B360" s="42"/>
    </row>
    <row r="361" spans="1:2" ht="13">
      <c r="A361" s="42"/>
      <c r="B361" s="42"/>
    </row>
    <row r="362" spans="1:2" ht="13">
      <c r="A362" s="42"/>
      <c r="B362" s="42"/>
    </row>
    <row r="363" spans="1:2" ht="13">
      <c r="A363" s="42"/>
      <c r="B363" s="42"/>
    </row>
    <row r="364" spans="1:2" ht="13">
      <c r="A364" s="42"/>
      <c r="B364" s="42"/>
    </row>
    <row r="365" spans="1:2" ht="13">
      <c r="A365" s="42"/>
      <c r="B365" s="42"/>
    </row>
    <row r="366" spans="1:2" ht="13">
      <c r="A366" s="42"/>
      <c r="B366" s="42"/>
    </row>
    <row r="367" spans="1:2" ht="13">
      <c r="A367" s="42"/>
      <c r="B367" s="42"/>
    </row>
    <row r="368" spans="1:2" ht="13">
      <c r="A368" s="42"/>
      <c r="B368" s="42"/>
    </row>
    <row r="369" spans="1:2" ht="13">
      <c r="A369" s="42"/>
      <c r="B369" s="42"/>
    </row>
    <row r="370" spans="1:2" ht="13">
      <c r="A370" s="42"/>
      <c r="B370" s="42"/>
    </row>
    <row r="371" spans="1:2" ht="13">
      <c r="A371" s="42"/>
      <c r="B371" s="42"/>
    </row>
    <row r="372" spans="1:2" ht="13">
      <c r="A372" s="42"/>
      <c r="B372" s="42"/>
    </row>
    <row r="373" spans="1:2" ht="13">
      <c r="A373" s="42"/>
      <c r="B373" s="42"/>
    </row>
    <row r="374" spans="1:2" ht="13">
      <c r="A374" s="42"/>
      <c r="B374" s="42"/>
    </row>
    <row r="375" spans="1:2" ht="13">
      <c r="A375" s="42"/>
      <c r="B375" s="42"/>
    </row>
    <row r="376" spans="1:2" ht="13">
      <c r="A376" s="42"/>
      <c r="B376" s="42"/>
    </row>
    <row r="377" spans="1:2" ht="13">
      <c r="A377" s="42"/>
      <c r="B377" s="42"/>
    </row>
    <row r="378" spans="1:2" ht="13">
      <c r="A378" s="42"/>
      <c r="B378" s="42"/>
    </row>
    <row r="379" spans="1:2" ht="13">
      <c r="A379" s="42"/>
      <c r="B379" s="42"/>
    </row>
    <row r="380" spans="1:2" ht="13">
      <c r="A380" s="42"/>
      <c r="B380" s="42"/>
    </row>
    <row r="381" spans="1:2" ht="13">
      <c r="A381" s="42"/>
      <c r="B381" s="42"/>
    </row>
    <row r="382" spans="1:2" ht="13">
      <c r="A382" s="42"/>
      <c r="B382" s="42"/>
    </row>
    <row r="383" spans="1:2" ht="13">
      <c r="A383" s="42"/>
      <c r="B383" s="42"/>
    </row>
    <row r="384" spans="1:2" ht="13">
      <c r="A384" s="42"/>
      <c r="B384" s="42"/>
    </row>
    <row r="385" spans="1:2" ht="13">
      <c r="A385" s="42"/>
      <c r="B385" s="42"/>
    </row>
    <row r="386" spans="1:2" ht="13">
      <c r="A386" s="42"/>
      <c r="B386" s="42"/>
    </row>
    <row r="387" spans="1:2" ht="13">
      <c r="A387" s="42"/>
      <c r="B387" s="42"/>
    </row>
    <row r="388" spans="1:2" ht="13">
      <c r="A388" s="42"/>
      <c r="B388" s="42"/>
    </row>
    <row r="389" spans="1:2" ht="13">
      <c r="A389" s="42"/>
      <c r="B389" s="42"/>
    </row>
    <row r="390" spans="1:2" ht="13">
      <c r="A390" s="42"/>
      <c r="B390" s="42"/>
    </row>
    <row r="391" spans="1:2" ht="13">
      <c r="A391" s="42"/>
      <c r="B391" s="42"/>
    </row>
    <row r="392" spans="1:2" ht="13">
      <c r="A392" s="42"/>
      <c r="B392" s="42"/>
    </row>
    <row r="393" spans="1:2" ht="13">
      <c r="A393" s="42"/>
      <c r="B393" s="42"/>
    </row>
    <row r="394" spans="1:2" ht="13">
      <c r="A394" s="42"/>
      <c r="B394" s="42"/>
    </row>
    <row r="395" spans="1:2" ht="13">
      <c r="A395" s="42"/>
      <c r="B395" s="42"/>
    </row>
    <row r="396" spans="1:2" ht="13">
      <c r="A396" s="42"/>
      <c r="B396" s="42"/>
    </row>
    <row r="397" spans="1:2" ht="13">
      <c r="A397" s="42"/>
      <c r="B397" s="42"/>
    </row>
    <row r="398" spans="1:2" ht="13">
      <c r="A398" s="42"/>
      <c r="B398" s="42"/>
    </row>
    <row r="399" spans="1:2" ht="13">
      <c r="A399" s="42"/>
      <c r="B399" s="42"/>
    </row>
    <row r="400" spans="1:2" ht="13">
      <c r="A400" s="42"/>
      <c r="B400" s="42"/>
    </row>
    <row r="401" spans="1:2" ht="13">
      <c r="A401" s="42"/>
      <c r="B401" s="42"/>
    </row>
    <row r="402" spans="1:2" ht="13">
      <c r="A402" s="42"/>
      <c r="B402" s="42"/>
    </row>
    <row r="403" spans="1:2" ht="13">
      <c r="A403" s="42"/>
      <c r="B403" s="42"/>
    </row>
    <row r="404" spans="1:2" ht="13">
      <c r="A404" s="42"/>
      <c r="B404" s="42"/>
    </row>
    <row r="405" spans="1:2" ht="13">
      <c r="A405" s="42"/>
      <c r="B405" s="42"/>
    </row>
    <row r="406" spans="1:2" ht="13">
      <c r="A406" s="42"/>
      <c r="B406" s="42"/>
    </row>
    <row r="407" spans="1:2" ht="13">
      <c r="A407" s="42"/>
      <c r="B407" s="42"/>
    </row>
    <row r="408" spans="1:2" ht="13">
      <c r="A408" s="42"/>
      <c r="B408" s="42"/>
    </row>
    <row r="409" spans="1:2" ht="13">
      <c r="A409" s="42"/>
      <c r="B409" s="42"/>
    </row>
    <row r="410" spans="1:2" ht="13">
      <c r="A410" s="42"/>
      <c r="B410" s="42"/>
    </row>
    <row r="411" spans="1:2" ht="13">
      <c r="A411" s="42"/>
      <c r="B411" s="42"/>
    </row>
    <row r="412" spans="1:2" ht="13">
      <c r="A412" s="42"/>
      <c r="B412" s="42"/>
    </row>
    <row r="413" spans="1:2" ht="13">
      <c r="A413" s="42"/>
      <c r="B413" s="42"/>
    </row>
    <row r="414" spans="1:2" ht="13">
      <c r="A414" s="42"/>
      <c r="B414" s="42"/>
    </row>
    <row r="415" spans="1:2" ht="13">
      <c r="A415" s="42"/>
      <c r="B415" s="42"/>
    </row>
    <row r="416" spans="1:2" ht="13">
      <c r="A416" s="42"/>
      <c r="B416" s="42"/>
    </row>
    <row r="417" spans="1:2" ht="13">
      <c r="A417" s="42"/>
      <c r="B417" s="42"/>
    </row>
    <row r="418" spans="1:2" ht="13">
      <c r="A418" s="42"/>
      <c r="B418" s="42"/>
    </row>
    <row r="419" spans="1:2" ht="13">
      <c r="A419" s="42"/>
      <c r="B419" s="42"/>
    </row>
    <row r="420" spans="1:2" ht="13">
      <c r="A420" s="42"/>
      <c r="B420" s="42"/>
    </row>
    <row r="421" spans="1:2" ht="13">
      <c r="A421" s="42"/>
      <c r="B421" s="42"/>
    </row>
    <row r="422" spans="1:2" ht="13">
      <c r="A422" s="42"/>
      <c r="B422" s="42"/>
    </row>
    <row r="423" spans="1:2" ht="13">
      <c r="A423" s="42"/>
      <c r="B423" s="42"/>
    </row>
    <row r="424" spans="1:2" ht="13">
      <c r="A424" s="42"/>
      <c r="B424" s="42"/>
    </row>
    <row r="425" spans="1:2" ht="13">
      <c r="A425" s="42"/>
      <c r="B425" s="42"/>
    </row>
    <row r="426" spans="1:2" ht="13">
      <c r="A426" s="42"/>
      <c r="B426" s="42"/>
    </row>
    <row r="427" spans="1:2" ht="13">
      <c r="A427" s="42"/>
      <c r="B427" s="42"/>
    </row>
    <row r="428" spans="1:2" ht="13">
      <c r="A428" s="42"/>
      <c r="B428" s="42"/>
    </row>
    <row r="429" spans="1:2" ht="13">
      <c r="A429" s="42"/>
      <c r="B429" s="42"/>
    </row>
    <row r="430" spans="1:2" ht="13">
      <c r="A430" s="42"/>
      <c r="B430" s="42"/>
    </row>
    <row r="431" spans="1:2" ht="13">
      <c r="A431" s="42"/>
      <c r="B431" s="42"/>
    </row>
    <row r="432" spans="1:2" ht="13">
      <c r="A432" s="42"/>
      <c r="B432" s="42"/>
    </row>
    <row r="433" spans="1:2" ht="13">
      <c r="A433" s="42"/>
      <c r="B433" s="42"/>
    </row>
    <row r="434" spans="1:2" ht="13">
      <c r="A434" s="42"/>
      <c r="B434" s="42"/>
    </row>
    <row r="435" spans="1:2" ht="13">
      <c r="A435" s="42"/>
      <c r="B435" s="42"/>
    </row>
    <row r="436" spans="1:2" ht="13">
      <c r="A436" s="42"/>
      <c r="B436" s="42"/>
    </row>
    <row r="437" spans="1:2" ht="13">
      <c r="A437" s="42"/>
      <c r="B437" s="42"/>
    </row>
    <row r="438" spans="1:2" ht="13">
      <c r="A438" s="42"/>
      <c r="B438" s="42"/>
    </row>
    <row r="439" spans="1:2" ht="13">
      <c r="A439" s="42"/>
      <c r="B439" s="42"/>
    </row>
    <row r="440" spans="1:2" ht="13">
      <c r="A440" s="42"/>
      <c r="B440" s="42"/>
    </row>
    <row r="441" spans="1:2" ht="13">
      <c r="A441" s="42"/>
      <c r="B441" s="42"/>
    </row>
    <row r="442" spans="1:2" ht="13">
      <c r="A442" s="42"/>
      <c r="B442" s="42"/>
    </row>
    <row r="443" spans="1:2" ht="13">
      <c r="A443" s="42"/>
      <c r="B443" s="42"/>
    </row>
    <row r="444" spans="1:2" ht="13">
      <c r="A444" s="42"/>
      <c r="B444" s="42"/>
    </row>
    <row r="445" spans="1:2" ht="13">
      <c r="A445" s="42"/>
      <c r="B445" s="42"/>
    </row>
    <row r="446" spans="1:2" ht="13">
      <c r="A446" s="42"/>
      <c r="B446" s="42"/>
    </row>
    <row r="447" spans="1:2" ht="13">
      <c r="A447" s="42"/>
      <c r="B447" s="42"/>
    </row>
    <row r="448" spans="1:2" ht="13">
      <c r="A448" s="42"/>
      <c r="B448" s="42"/>
    </row>
    <row r="449" spans="1:2" ht="13">
      <c r="A449" s="42"/>
      <c r="B449" s="42"/>
    </row>
    <row r="450" spans="1:2" ht="13">
      <c r="A450" s="42"/>
      <c r="B450" s="42"/>
    </row>
    <row r="451" spans="1:2" ht="13">
      <c r="A451" s="42"/>
      <c r="B451" s="42"/>
    </row>
    <row r="452" spans="1:2" ht="13">
      <c r="A452" s="42"/>
      <c r="B452" s="42"/>
    </row>
    <row r="453" spans="1:2" ht="13">
      <c r="A453" s="42"/>
      <c r="B453" s="42"/>
    </row>
    <row r="454" spans="1:2" ht="13">
      <c r="A454" s="42"/>
      <c r="B454" s="42"/>
    </row>
    <row r="455" spans="1:2" ht="13">
      <c r="A455" s="42"/>
      <c r="B455" s="42"/>
    </row>
    <row r="456" spans="1:2" ht="13">
      <c r="A456" s="42"/>
      <c r="B456" s="42"/>
    </row>
    <row r="457" spans="1:2" ht="13">
      <c r="A457" s="42"/>
      <c r="B457" s="42"/>
    </row>
    <row r="458" spans="1:2" ht="13">
      <c r="A458" s="42"/>
      <c r="B458" s="42"/>
    </row>
    <row r="459" spans="1:2" ht="13">
      <c r="A459" s="42"/>
      <c r="B459" s="42"/>
    </row>
    <row r="460" spans="1:2" ht="13">
      <c r="A460" s="42"/>
      <c r="B460" s="42"/>
    </row>
    <row r="461" spans="1:2" ht="13">
      <c r="A461" s="42"/>
      <c r="B461" s="42"/>
    </row>
    <row r="462" spans="1:2" ht="13">
      <c r="A462" s="42"/>
      <c r="B462" s="42"/>
    </row>
    <row r="463" spans="1:2" ht="13">
      <c r="A463" s="42"/>
      <c r="B463" s="42"/>
    </row>
    <row r="464" spans="1:2" ht="13">
      <c r="A464" s="42"/>
      <c r="B464" s="42"/>
    </row>
    <row r="465" spans="1:2" ht="13">
      <c r="A465" s="42"/>
      <c r="B465" s="42"/>
    </row>
    <row r="466" spans="1:2" ht="13">
      <c r="A466" s="42"/>
      <c r="B466" s="42"/>
    </row>
    <row r="467" spans="1:2" ht="13">
      <c r="A467" s="42"/>
      <c r="B467" s="42"/>
    </row>
    <row r="468" spans="1:2" ht="13">
      <c r="A468" s="42"/>
      <c r="B468" s="42"/>
    </row>
    <row r="469" spans="1:2" ht="13">
      <c r="A469" s="42"/>
      <c r="B469" s="42"/>
    </row>
    <row r="470" spans="1:2" ht="13">
      <c r="A470" s="42"/>
      <c r="B470" s="42"/>
    </row>
    <row r="471" spans="1:2" ht="13">
      <c r="A471" s="42"/>
      <c r="B471" s="42"/>
    </row>
    <row r="472" spans="1:2" ht="13">
      <c r="A472" s="42"/>
      <c r="B472" s="42"/>
    </row>
    <row r="473" spans="1:2" ht="13">
      <c r="A473" s="42"/>
      <c r="B473" s="42"/>
    </row>
    <row r="474" spans="1:2" ht="13">
      <c r="A474" s="42"/>
      <c r="B474" s="42"/>
    </row>
    <row r="475" spans="1:2" ht="13">
      <c r="A475" s="42"/>
      <c r="B475" s="42"/>
    </row>
    <row r="476" spans="1:2" ht="13">
      <c r="A476" s="42"/>
      <c r="B476" s="42"/>
    </row>
    <row r="477" spans="1:2" ht="13">
      <c r="A477" s="42"/>
      <c r="B477" s="42"/>
    </row>
    <row r="478" spans="1:2" ht="13">
      <c r="A478" s="42"/>
      <c r="B478" s="42"/>
    </row>
    <row r="479" spans="1:2" ht="13">
      <c r="A479" s="42"/>
      <c r="B479" s="42"/>
    </row>
    <row r="480" spans="1:2" ht="13">
      <c r="A480" s="42"/>
      <c r="B480" s="42"/>
    </row>
    <row r="481" spans="1:2" ht="13">
      <c r="A481" s="42"/>
      <c r="B481" s="42"/>
    </row>
    <row r="482" spans="1:2" ht="13">
      <c r="A482" s="42"/>
      <c r="B482" s="42"/>
    </row>
    <row r="483" spans="1:2" ht="13">
      <c r="A483" s="42"/>
      <c r="B483" s="42"/>
    </row>
    <row r="484" spans="1:2" ht="13">
      <c r="A484" s="42"/>
      <c r="B484" s="42"/>
    </row>
    <row r="485" spans="1:2" ht="13">
      <c r="A485" s="42"/>
      <c r="B485" s="42"/>
    </row>
    <row r="486" spans="1:2" ht="13">
      <c r="A486" s="42"/>
      <c r="B486" s="42"/>
    </row>
    <row r="487" spans="1:2" ht="13">
      <c r="A487" s="42"/>
      <c r="B487" s="42"/>
    </row>
    <row r="488" spans="1:2" ht="13">
      <c r="A488" s="42"/>
      <c r="B488" s="42"/>
    </row>
    <row r="489" spans="1:2" ht="13">
      <c r="A489" s="42"/>
      <c r="B489" s="42"/>
    </row>
    <row r="490" spans="1:2" ht="13">
      <c r="A490" s="42"/>
      <c r="B490" s="42"/>
    </row>
    <row r="491" spans="1:2" ht="13">
      <c r="A491" s="42"/>
      <c r="B491" s="42"/>
    </row>
    <row r="492" spans="1:2" ht="13">
      <c r="A492" s="42"/>
      <c r="B492" s="42"/>
    </row>
    <row r="493" spans="1:2" ht="13">
      <c r="A493" s="42"/>
      <c r="B493" s="42"/>
    </row>
    <row r="494" spans="1:2" ht="13">
      <c r="A494" s="42"/>
      <c r="B494" s="42"/>
    </row>
    <row r="495" spans="1:2" ht="13">
      <c r="A495" s="42"/>
      <c r="B495" s="42"/>
    </row>
    <row r="496" spans="1:2" ht="13">
      <c r="A496" s="42"/>
      <c r="B496" s="42"/>
    </row>
    <row r="497" spans="1:2" ht="13">
      <c r="A497" s="42"/>
      <c r="B497" s="42"/>
    </row>
    <row r="498" spans="1:2" ht="13">
      <c r="A498" s="42"/>
      <c r="B498" s="42"/>
    </row>
    <row r="499" spans="1:2" ht="13">
      <c r="A499" s="42"/>
      <c r="B499" s="42"/>
    </row>
    <row r="500" spans="1:2" ht="13">
      <c r="A500" s="42"/>
      <c r="B500" s="42"/>
    </row>
    <row r="501" spans="1:2" ht="13">
      <c r="A501" s="42"/>
      <c r="B501" s="42"/>
    </row>
    <row r="502" spans="1:2" ht="13">
      <c r="A502" s="42"/>
      <c r="B502" s="42"/>
    </row>
    <row r="503" spans="1:2" ht="13">
      <c r="A503" s="42"/>
      <c r="B503" s="42"/>
    </row>
    <row r="504" spans="1:2" ht="13">
      <c r="A504" s="42"/>
      <c r="B504" s="42"/>
    </row>
    <row r="505" spans="1:2" ht="13">
      <c r="A505" s="42"/>
      <c r="B505" s="42"/>
    </row>
    <row r="506" spans="1:2" ht="13">
      <c r="A506" s="42"/>
      <c r="B506" s="42"/>
    </row>
    <row r="507" spans="1:2" ht="13">
      <c r="A507" s="42"/>
      <c r="B507" s="42"/>
    </row>
    <row r="508" spans="1:2" ht="13">
      <c r="A508" s="42"/>
      <c r="B508" s="42"/>
    </row>
    <row r="509" spans="1:2" ht="13">
      <c r="A509" s="42"/>
      <c r="B509" s="42"/>
    </row>
    <row r="510" spans="1:2" ht="13">
      <c r="A510" s="42"/>
      <c r="B510" s="42"/>
    </row>
    <row r="511" spans="1:2" ht="13">
      <c r="A511" s="42"/>
      <c r="B511" s="42"/>
    </row>
    <row r="512" spans="1:2" ht="13">
      <c r="A512" s="42"/>
      <c r="B512" s="42"/>
    </row>
    <row r="513" spans="1:2" ht="13">
      <c r="A513" s="42"/>
      <c r="B513" s="42"/>
    </row>
    <row r="514" spans="1:2" ht="13">
      <c r="A514" s="42"/>
      <c r="B514" s="42"/>
    </row>
    <row r="515" spans="1:2" ht="13">
      <c r="A515" s="42"/>
      <c r="B515" s="42"/>
    </row>
    <row r="516" spans="1:2" ht="13">
      <c r="A516" s="42"/>
      <c r="B516" s="42"/>
    </row>
    <row r="517" spans="1:2" ht="13">
      <c r="A517" s="42"/>
      <c r="B517" s="42"/>
    </row>
    <row r="518" spans="1:2" ht="13">
      <c r="A518" s="42"/>
      <c r="B518" s="42"/>
    </row>
    <row r="519" spans="1:2" ht="13">
      <c r="A519" s="42"/>
      <c r="B519" s="42"/>
    </row>
    <row r="520" spans="1:2" ht="13">
      <c r="A520" s="42"/>
      <c r="B520" s="42"/>
    </row>
    <row r="521" spans="1:2" ht="13">
      <c r="A521" s="42"/>
      <c r="B521" s="42"/>
    </row>
    <row r="522" spans="1:2" ht="13">
      <c r="A522" s="42"/>
      <c r="B522" s="42"/>
    </row>
    <row r="523" spans="1:2" ht="13">
      <c r="A523" s="42"/>
      <c r="B523" s="42"/>
    </row>
    <row r="524" spans="1:2" ht="13">
      <c r="A524" s="42"/>
      <c r="B524" s="42"/>
    </row>
    <row r="525" spans="1:2" ht="13">
      <c r="A525" s="42"/>
      <c r="B525" s="42"/>
    </row>
    <row r="526" spans="1:2" ht="13">
      <c r="A526" s="42"/>
      <c r="B526" s="42"/>
    </row>
    <row r="527" spans="1:2" ht="13">
      <c r="A527" s="42"/>
      <c r="B527" s="42"/>
    </row>
    <row r="528" spans="1:2" ht="13">
      <c r="A528" s="42"/>
      <c r="B528" s="42"/>
    </row>
    <row r="529" spans="1:2" ht="13">
      <c r="A529" s="42"/>
      <c r="B529" s="42"/>
    </row>
    <row r="530" spans="1:2" ht="13">
      <c r="A530" s="42"/>
      <c r="B530" s="42"/>
    </row>
    <row r="531" spans="1:2" ht="13">
      <c r="A531" s="42"/>
      <c r="B531" s="42"/>
    </row>
    <row r="532" spans="1:2" ht="13">
      <c r="A532" s="42"/>
      <c r="B532" s="42"/>
    </row>
    <row r="533" spans="1:2" ht="13">
      <c r="A533" s="42"/>
      <c r="B533" s="42"/>
    </row>
    <row r="534" spans="1:2" ht="13">
      <c r="A534" s="42"/>
      <c r="B534" s="42"/>
    </row>
    <row r="535" spans="1:2" ht="13">
      <c r="A535" s="42"/>
      <c r="B535" s="42"/>
    </row>
    <row r="536" spans="1:2" ht="13">
      <c r="A536" s="42"/>
      <c r="B536" s="42"/>
    </row>
    <row r="537" spans="1:2" ht="13">
      <c r="A537" s="42"/>
      <c r="B537" s="42"/>
    </row>
    <row r="538" spans="1:2" ht="13">
      <c r="A538" s="42"/>
      <c r="B538" s="42"/>
    </row>
    <row r="539" spans="1:2" ht="13">
      <c r="A539" s="42"/>
      <c r="B539" s="42"/>
    </row>
    <row r="540" spans="1:2" ht="13">
      <c r="A540" s="42"/>
      <c r="B540" s="42"/>
    </row>
    <row r="541" spans="1:2" ht="13">
      <c r="A541" s="42"/>
      <c r="B541" s="42"/>
    </row>
    <row r="542" spans="1:2" ht="13">
      <c r="A542" s="42"/>
      <c r="B542" s="42"/>
    </row>
    <row r="543" spans="1:2" ht="13">
      <c r="A543" s="42"/>
      <c r="B543" s="42"/>
    </row>
    <row r="544" spans="1:2" ht="13">
      <c r="A544" s="42"/>
      <c r="B544" s="42"/>
    </row>
    <row r="545" spans="1:2" ht="13">
      <c r="A545" s="42"/>
      <c r="B545" s="42"/>
    </row>
    <row r="546" spans="1:2" ht="13">
      <c r="A546" s="42"/>
      <c r="B546" s="42"/>
    </row>
    <row r="547" spans="1:2" ht="13">
      <c r="A547" s="42"/>
      <c r="B547" s="42"/>
    </row>
    <row r="548" spans="1:2" ht="13">
      <c r="A548" s="42"/>
      <c r="B548" s="42"/>
    </row>
    <row r="549" spans="1:2" ht="13">
      <c r="A549" s="42"/>
      <c r="B549" s="42"/>
    </row>
    <row r="550" spans="1:2" ht="13">
      <c r="A550" s="42"/>
      <c r="B550" s="42"/>
    </row>
    <row r="551" spans="1:2" ht="13">
      <c r="A551" s="42"/>
      <c r="B551" s="42"/>
    </row>
    <row r="552" spans="1:2" ht="13">
      <c r="A552" s="42"/>
      <c r="B552" s="42"/>
    </row>
    <row r="553" spans="1:2" ht="13">
      <c r="A553" s="42"/>
      <c r="B553" s="42"/>
    </row>
    <row r="554" spans="1:2" ht="13">
      <c r="A554" s="42"/>
      <c r="B554" s="42"/>
    </row>
    <row r="555" spans="1:2" ht="13">
      <c r="A555" s="42"/>
      <c r="B555" s="42"/>
    </row>
    <row r="556" spans="1:2" ht="13">
      <c r="A556" s="42"/>
      <c r="B556" s="42"/>
    </row>
    <row r="557" spans="1:2" ht="13">
      <c r="A557" s="42"/>
      <c r="B557" s="42"/>
    </row>
    <row r="558" spans="1:2" ht="13">
      <c r="A558" s="42"/>
      <c r="B558" s="42"/>
    </row>
    <row r="559" spans="1:2" ht="13">
      <c r="A559" s="42"/>
      <c r="B559" s="42"/>
    </row>
    <row r="560" spans="1:2" ht="13">
      <c r="A560" s="42"/>
      <c r="B560" s="42"/>
    </row>
    <row r="561" spans="1:2" ht="13">
      <c r="A561" s="42"/>
      <c r="B561" s="42"/>
    </row>
    <row r="562" spans="1:2" ht="13">
      <c r="A562" s="42"/>
      <c r="B562" s="42"/>
    </row>
    <row r="563" spans="1:2" ht="13">
      <c r="A563" s="42"/>
      <c r="B563" s="42"/>
    </row>
    <row r="564" spans="1:2" ht="13">
      <c r="A564" s="42"/>
      <c r="B564" s="42"/>
    </row>
    <row r="565" spans="1:2" ht="13">
      <c r="A565" s="42"/>
      <c r="B565" s="42"/>
    </row>
    <row r="566" spans="1:2" ht="13">
      <c r="A566" s="42"/>
      <c r="B566" s="42"/>
    </row>
    <row r="567" spans="1:2" ht="13">
      <c r="A567" s="42"/>
      <c r="B567" s="42"/>
    </row>
    <row r="568" spans="1:2" ht="13">
      <c r="A568" s="42"/>
      <c r="B568" s="42"/>
    </row>
    <row r="569" spans="1:2" ht="13">
      <c r="A569" s="42"/>
      <c r="B569" s="42"/>
    </row>
    <row r="570" spans="1:2" ht="13">
      <c r="A570" s="42"/>
      <c r="B570" s="42"/>
    </row>
    <row r="571" spans="1:2" ht="13">
      <c r="A571" s="42"/>
      <c r="B571" s="42"/>
    </row>
    <row r="572" spans="1:2" ht="13">
      <c r="A572" s="42"/>
      <c r="B572" s="42"/>
    </row>
    <row r="573" spans="1:2" ht="13">
      <c r="A573" s="42"/>
      <c r="B573" s="42"/>
    </row>
    <row r="574" spans="1:2" ht="13">
      <c r="A574" s="42"/>
      <c r="B574" s="42"/>
    </row>
    <row r="575" spans="1:2" ht="13">
      <c r="A575" s="42"/>
      <c r="B575" s="42"/>
    </row>
    <row r="576" spans="1:2" ht="13">
      <c r="A576" s="42"/>
      <c r="B576" s="42"/>
    </row>
    <row r="577" spans="1:2" ht="13">
      <c r="A577" s="42"/>
      <c r="B577" s="42"/>
    </row>
    <row r="578" spans="1:2" ht="13">
      <c r="A578" s="42"/>
      <c r="B578" s="42"/>
    </row>
    <row r="579" spans="1:2" ht="13">
      <c r="A579" s="42"/>
      <c r="B579" s="42"/>
    </row>
    <row r="580" spans="1:2" ht="13">
      <c r="A580" s="42"/>
      <c r="B580" s="42"/>
    </row>
    <row r="581" spans="1:2" ht="13">
      <c r="A581" s="42"/>
      <c r="B581" s="42"/>
    </row>
    <row r="582" spans="1:2" ht="13">
      <c r="A582" s="42"/>
      <c r="B582" s="42"/>
    </row>
    <row r="583" spans="1:2" ht="13">
      <c r="A583" s="42"/>
      <c r="B583" s="42"/>
    </row>
    <row r="584" spans="1:2" ht="13">
      <c r="A584" s="42"/>
      <c r="B584" s="42"/>
    </row>
    <row r="585" spans="1:2" ht="13">
      <c r="A585" s="42"/>
      <c r="B585" s="42"/>
    </row>
    <row r="586" spans="1:2" ht="13">
      <c r="A586" s="42"/>
      <c r="B586" s="42"/>
    </row>
    <row r="587" spans="1:2" ht="13">
      <c r="A587" s="42"/>
      <c r="B587" s="42"/>
    </row>
    <row r="588" spans="1:2" ht="13">
      <c r="A588" s="42"/>
      <c r="B588" s="42"/>
    </row>
    <row r="589" spans="1:2" ht="13">
      <c r="A589" s="42"/>
      <c r="B589" s="42"/>
    </row>
    <row r="590" spans="1:2" ht="13">
      <c r="A590" s="42"/>
      <c r="B590" s="42"/>
    </row>
    <row r="591" spans="1:2" ht="13">
      <c r="A591" s="42"/>
      <c r="B591" s="42"/>
    </row>
    <row r="592" spans="1:2" ht="13">
      <c r="A592" s="42"/>
      <c r="B592" s="42"/>
    </row>
    <row r="593" spans="1:2" ht="13">
      <c r="A593" s="42"/>
      <c r="B593" s="42"/>
    </row>
    <row r="594" spans="1:2" ht="13">
      <c r="A594" s="42"/>
      <c r="B594" s="42"/>
    </row>
    <row r="595" spans="1:2" ht="13">
      <c r="A595" s="42"/>
      <c r="B595" s="42"/>
    </row>
    <row r="596" spans="1:2" ht="13">
      <c r="A596" s="42"/>
      <c r="B596" s="42"/>
    </row>
    <row r="597" spans="1:2" ht="13">
      <c r="A597" s="42"/>
      <c r="B597" s="42"/>
    </row>
    <row r="598" spans="1:2" ht="13">
      <c r="A598" s="42"/>
      <c r="B598" s="42"/>
    </row>
    <row r="599" spans="1:2" ht="13">
      <c r="A599" s="42"/>
      <c r="B599" s="42"/>
    </row>
    <row r="600" spans="1:2" ht="13">
      <c r="A600" s="42"/>
      <c r="B600" s="42"/>
    </row>
    <row r="601" spans="1:2" ht="13">
      <c r="A601" s="42"/>
      <c r="B601" s="42"/>
    </row>
    <row r="602" spans="1:2" ht="13">
      <c r="A602" s="42"/>
      <c r="B602" s="42"/>
    </row>
    <row r="603" spans="1:2" ht="13">
      <c r="A603" s="42"/>
      <c r="B603" s="42"/>
    </row>
    <row r="604" spans="1:2" ht="13">
      <c r="A604" s="42"/>
      <c r="B604" s="42"/>
    </row>
    <row r="605" spans="1:2" ht="13">
      <c r="A605" s="42"/>
      <c r="B605" s="42"/>
    </row>
    <row r="606" spans="1:2" ht="13">
      <c r="A606" s="42"/>
      <c r="B606" s="42"/>
    </row>
    <row r="607" spans="1:2" ht="13">
      <c r="A607" s="42"/>
      <c r="B607" s="42"/>
    </row>
    <row r="608" spans="1:2" ht="13">
      <c r="A608" s="42"/>
      <c r="B608" s="42"/>
    </row>
    <row r="609" spans="1:2" ht="13">
      <c r="A609" s="42"/>
      <c r="B609" s="42"/>
    </row>
    <row r="610" spans="1:2" ht="13">
      <c r="A610" s="42"/>
      <c r="B610" s="42"/>
    </row>
    <row r="611" spans="1:2" ht="13">
      <c r="A611" s="42"/>
      <c r="B611" s="42"/>
    </row>
    <row r="612" spans="1:2" ht="13">
      <c r="A612" s="42"/>
      <c r="B612" s="42"/>
    </row>
    <row r="613" spans="1:2" ht="13">
      <c r="A613" s="42"/>
      <c r="B613" s="42"/>
    </row>
    <row r="614" spans="1:2" ht="13">
      <c r="A614" s="42"/>
      <c r="B614" s="42"/>
    </row>
    <row r="615" spans="1:2" ht="13">
      <c r="A615" s="42"/>
      <c r="B615" s="42"/>
    </row>
    <row r="616" spans="1:2" ht="13">
      <c r="A616" s="42"/>
      <c r="B616" s="42"/>
    </row>
    <row r="617" spans="1:2" ht="13">
      <c r="A617" s="42"/>
      <c r="B617" s="42"/>
    </row>
    <row r="618" spans="1:2" ht="13">
      <c r="A618" s="42"/>
      <c r="B618" s="42"/>
    </row>
    <row r="619" spans="1:2" ht="13">
      <c r="A619" s="42"/>
      <c r="B619" s="42"/>
    </row>
    <row r="620" spans="1:2" ht="13">
      <c r="A620" s="42"/>
      <c r="B620" s="42"/>
    </row>
    <row r="621" spans="1:2" ht="13">
      <c r="A621" s="42"/>
      <c r="B621" s="42"/>
    </row>
    <row r="622" spans="1:2" ht="13">
      <c r="A622" s="42"/>
      <c r="B622" s="42"/>
    </row>
    <row r="623" spans="1:2" ht="13">
      <c r="A623" s="42"/>
      <c r="B623" s="42"/>
    </row>
    <row r="624" spans="1:2" ht="13">
      <c r="A624" s="42"/>
      <c r="B624" s="42"/>
    </row>
    <row r="625" spans="1:2" ht="13">
      <c r="A625" s="42"/>
      <c r="B625" s="42"/>
    </row>
    <row r="626" spans="1:2" ht="13">
      <c r="A626" s="42"/>
      <c r="B626" s="42"/>
    </row>
    <row r="627" spans="1:2" ht="13">
      <c r="A627" s="42"/>
      <c r="B627" s="42"/>
    </row>
    <row r="628" spans="1:2" ht="13">
      <c r="A628" s="42"/>
      <c r="B628" s="42"/>
    </row>
    <row r="629" spans="1:2" ht="13">
      <c r="A629" s="42"/>
      <c r="B629" s="42"/>
    </row>
    <row r="630" spans="1:2" ht="13">
      <c r="A630" s="42"/>
      <c r="B630" s="42"/>
    </row>
    <row r="631" spans="1:2" ht="13">
      <c r="A631" s="42"/>
      <c r="B631" s="42"/>
    </row>
    <row r="632" spans="1:2" ht="13">
      <c r="A632" s="42"/>
      <c r="B632" s="42"/>
    </row>
    <row r="633" spans="1:2" ht="13">
      <c r="A633" s="42"/>
      <c r="B633" s="42"/>
    </row>
    <row r="634" spans="1:2" ht="13">
      <c r="A634" s="42"/>
      <c r="B634" s="42"/>
    </row>
    <row r="635" spans="1:2" ht="13">
      <c r="A635" s="42"/>
      <c r="B635" s="42"/>
    </row>
    <row r="636" spans="1:2" ht="13">
      <c r="A636" s="42"/>
      <c r="B636" s="42"/>
    </row>
    <row r="637" spans="1:2" ht="13">
      <c r="A637" s="42"/>
      <c r="B637" s="42"/>
    </row>
    <row r="638" spans="1:2" ht="13">
      <c r="A638" s="42"/>
      <c r="B638" s="42"/>
    </row>
    <row r="639" spans="1:2" ht="13">
      <c r="A639" s="42"/>
      <c r="B639" s="42"/>
    </row>
    <row r="640" spans="1:2" ht="13">
      <c r="A640" s="42"/>
      <c r="B640" s="42"/>
    </row>
    <row r="641" spans="1:2" ht="13">
      <c r="A641" s="42"/>
      <c r="B641" s="42"/>
    </row>
    <row r="642" spans="1:2" ht="13">
      <c r="A642" s="42"/>
      <c r="B642" s="42"/>
    </row>
    <row r="643" spans="1:2" ht="13">
      <c r="A643" s="42"/>
      <c r="B643" s="42"/>
    </row>
    <row r="644" spans="1:2" ht="13">
      <c r="A644" s="42"/>
      <c r="B644" s="42"/>
    </row>
    <row r="645" spans="1:2" ht="13">
      <c r="A645" s="42"/>
      <c r="B645" s="42"/>
    </row>
    <row r="646" spans="1:2" ht="13">
      <c r="A646" s="42"/>
      <c r="B646" s="42"/>
    </row>
    <row r="647" spans="1:2" ht="13">
      <c r="A647" s="42"/>
      <c r="B647" s="42"/>
    </row>
    <row r="648" spans="1:2" ht="13">
      <c r="A648" s="42"/>
      <c r="B648" s="42"/>
    </row>
    <row r="649" spans="1:2" ht="13">
      <c r="A649" s="42"/>
      <c r="B649" s="42"/>
    </row>
    <row r="650" spans="1:2" ht="13">
      <c r="A650" s="42"/>
      <c r="B650" s="42"/>
    </row>
    <row r="651" spans="1:2" ht="13">
      <c r="A651" s="42"/>
      <c r="B651" s="42"/>
    </row>
    <row r="652" spans="1:2" ht="13">
      <c r="A652" s="42"/>
      <c r="B652" s="42"/>
    </row>
    <row r="653" spans="1:2" ht="13">
      <c r="A653" s="42"/>
      <c r="B653" s="42"/>
    </row>
    <row r="654" spans="1:2" ht="13">
      <c r="A654" s="42"/>
      <c r="B654" s="42"/>
    </row>
    <row r="655" spans="1:2" ht="13">
      <c r="A655" s="42"/>
      <c r="B655" s="42"/>
    </row>
    <row r="656" spans="1:2" ht="13">
      <c r="A656" s="42"/>
      <c r="B656" s="42"/>
    </row>
    <row r="657" spans="1:2" ht="13">
      <c r="A657" s="42"/>
      <c r="B657" s="42"/>
    </row>
    <row r="658" spans="1:2" ht="13">
      <c r="A658" s="42"/>
      <c r="B658" s="42"/>
    </row>
    <row r="659" spans="1:2" ht="13">
      <c r="A659" s="42"/>
      <c r="B659" s="42"/>
    </row>
    <row r="660" spans="1:2" ht="13">
      <c r="A660" s="42"/>
      <c r="B660" s="42"/>
    </row>
    <row r="661" spans="1:2" ht="13">
      <c r="A661" s="42"/>
      <c r="B661" s="42"/>
    </row>
    <row r="662" spans="1:2" ht="13">
      <c r="A662" s="42"/>
      <c r="B662" s="42"/>
    </row>
    <row r="663" spans="1:2" ht="13">
      <c r="A663" s="42"/>
      <c r="B663" s="42"/>
    </row>
    <row r="664" spans="1:2" ht="13">
      <c r="A664" s="42"/>
      <c r="B664" s="42"/>
    </row>
    <row r="665" spans="1:2" ht="13">
      <c r="A665" s="42"/>
      <c r="B665" s="42"/>
    </row>
    <row r="666" spans="1:2" ht="13">
      <c r="A666" s="42"/>
      <c r="B666" s="42"/>
    </row>
    <row r="667" spans="1:2" ht="13">
      <c r="A667" s="42"/>
      <c r="B667" s="42"/>
    </row>
    <row r="668" spans="1:2" ht="13">
      <c r="A668" s="42"/>
      <c r="B668" s="42"/>
    </row>
    <row r="669" spans="1:2" ht="13">
      <c r="A669" s="42"/>
      <c r="B669" s="42"/>
    </row>
    <row r="670" spans="1:2" ht="13">
      <c r="A670" s="42"/>
      <c r="B670" s="42"/>
    </row>
    <row r="671" spans="1:2" ht="13">
      <c r="A671" s="42"/>
      <c r="B671" s="42"/>
    </row>
    <row r="672" spans="1:2" ht="13">
      <c r="A672" s="42"/>
      <c r="B672" s="42"/>
    </row>
    <row r="673" spans="1:2" ht="13">
      <c r="A673" s="42"/>
      <c r="B673" s="42"/>
    </row>
    <row r="674" spans="1:2" ht="13">
      <c r="A674" s="42"/>
      <c r="B674" s="42"/>
    </row>
    <row r="675" spans="1:2" ht="13">
      <c r="A675" s="42"/>
      <c r="B675" s="42"/>
    </row>
    <row r="676" spans="1:2" ht="13">
      <c r="A676" s="42"/>
      <c r="B676" s="42"/>
    </row>
    <row r="677" spans="1:2" ht="13">
      <c r="A677" s="42"/>
      <c r="B677" s="42"/>
    </row>
    <row r="678" spans="1:2" ht="13">
      <c r="A678" s="42"/>
      <c r="B678" s="42"/>
    </row>
    <row r="679" spans="1:2" ht="13">
      <c r="A679" s="42"/>
      <c r="B679" s="42"/>
    </row>
    <row r="680" spans="1:2" ht="13">
      <c r="A680" s="42"/>
      <c r="B680" s="42"/>
    </row>
    <row r="681" spans="1:2" ht="13">
      <c r="A681" s="42"/>
      <c r="B681" s="42"/>
    </row>
    <row r="682" spans="1:2" ht="13">
      <c r="A682" s="42"/>
      <c r="B682" s="42"/>
    </row>
    <row r="683" spans="1:2" ht="13">
      <c r="A683" s="42"/>
      <c r="B683" s="42"/>
    </row>
    <row r="684" spans="1:2" ht="13">
      <c r="A684" s="42"/>
      <c r="B684" s="42"/>
    </row>
    <row r="685" spans="1:2" ht="13">
      <c r="A685" s="42"/>
      <c r="B685" s="42"/>
    </row>
    <row r="686" spans="1:2" ht="13">
      <c r="A686" s="42"/>
      <c r="B686" s="42"/>
    </row>
    <row r="687" spans="1:2" ht="13">
      <c r="A687" s="42"/>
      <c r="B687" s="42"/>
    </row>
    <row r="688" spans="1:2" ht="13">
      <c r="A688" s="42"/>
      <c r="B688" s="42"/>
    </row>
    <row r="689" spans="1:2" ht="13">
      <c r="A689" s="42"/>
      <c r="B689" s="42"/>
    </row>
    <row r="690" spans="1:2" ht="13">
      <c r="A690" s="42"/>
      <c r="B690" s="42"/>
    </row>
    <row r="691" spans="1:2" ht="13">
      <c r="A691" s="42"/>
      <c r="B691" s="42"/>
    </row>
    <row r="692" spans="1:2" ht="13">
      <c r="A692" s="42"/>
      <c r="B692" s="42"/>
    </row>
    <row r="693" spans="1:2" ht="13">
      <c r="A693" s="42"/>
      <c r="B693" s="42"/>
    </row>
    <row r="694" spans="1:2" ht="13">
      <c r="A694" s="42"/>
      <c r="B694" s="42"/>
    </row>
    <row r="695" spans="1:2" ht="13">
      <c r="A695" s="42"/>
      <c r="B695" s="42"/>
    </row>
    <row r="696" spans="1:2" ht="13">
      <c r="A696" s="42"/>
      <c r="B696" s="42"/>
    </row>
    <row r="697" spans="1:2" ht="13">
      <c r="A697" s="42"/>
      <c r="B697" s="42"/>
    </row>
    <row r="698" spans="1:2" ht="13">
      <c r="A698" s="42"/>
      <c r="B698" s="42"/>
    </row>
    <row r="699" spans="1:2" ht="13">
      <c r="A699" s="42"/>
      <c r="B699" s="42"/>
    </row>
    <row r="700" spans="1:2" ht="13">
      <c r="A700" s="42"/>
      <c r="B700" s="42"/>
    </row>
    <row r="701" spans="1:2" ht="13">
      <c r="A701" s="42"/>
      <c r="B701" s="42"/>
    </row>
    <row r="702" spans="1:2" ht="13">
      <c r="A702" s="42"/>
      <c r="B702" s="42"/>
    </row>
    <row r="703" spans="1:2" ht="13">
      <c r="A703" s="42"/>
      <c r="B703" s="42"/>
    </row>
    <row r="704" spans="1:2" ht="13">
      <c r="A704" s="42"/>
      <c r="B704" s="42"/>
    </row>
    <row r="705" spans="1:2" ht="13">
      <c r="A705" s="42"/>
      <c r="B705" s="42"/>
    </row>
    <row r="706" spans="1:2" ht="13">
      <c r="A706" s="42"/>
      <c r="B706" s="42"/>
    </row>
    <row r="707" spans="1:2" ht="13">
      <c r="A707" s="42"/>
      <c r="B707" s="42"/>
    </row>
    <row r="708" spans="1:2" ht="13">
      <c r="A708" s="42"/>
      <c r="B708" s="42"/>
    </row>
    <row r="709" spans="1:2" ht="13">
      <c r="A709" s="42"/>
      <c r="B709" s="42"/>
    </row>
    <row r="710" spans="1:2" ht="13">
      <c r="A710" s="42"/>
      <c r="B710" s="42"/>
    </row>
    <row r="711" spans="1:2" ht="13">
      <c r="A711" s="42"/>
      <c r="B711" s="42"/>
    </row>
    <row r="712" spans="1:2" ht="13">
      <c r="A712" s="42"/>
      <c r="B712" s="42"/>
    </row>
    <row r="713" spans="1:2" ht="13">
      <c r="A713" s="42"/>
      <c r="B713" s="42"/>
    </row>
    <row r="714" spans="1:2" ht="13">
      <c r="A714" s="42"/>
      <c r="B714" s="42"/>
    </row>
    <row r="715" spans="1:2" ht="13">
      <c r="A715" s="42"/>
      <c r="B715" s="42"/>
    </row>
    <row r="716" spans="1:2" ht="13">
      <c r="A716" s="42"/>
      <c r="B716" s="42"/>
    </row>
    <row r="717" spans="1:2" ht="13">
      <c r="A717" s="42"/>
      <c r="B717" s="42"/>
    </row>
    <row r="718" spans="1:2" ht="13">
      <c r="A718" s="42"/>
      <c r="B718" s="42"/>
    </row>
    <row r="719" spans="1:2" ht="13">
      <c r="A719" s="42"/>
      <c r="B719" s="42"/>
    </row>
    <row r="720" spans="1:2" ht="13">
      <c r="A720" s="42"/>
      <c r="B720" s="42"/>
    </row>
    <row r="721" spans="1:2" ht="13">
      <c r="A721" s="42"/>
      <c r="B721" s="42"/>
    </row>
    <row r="722" spans="1:2" ht="13">
      <c r="A722" s="42"/>
      <c r="B722" s="42"/>
    </row>
    <row r="723" spans="1:2" ht="13">
      <c r="A723" s="42"/>
      <c r="B723" s="42"/>
    </row>
    <row r="724" spans="1:2" ht="13">
      <c r="A724" s="42"/>
      <c r="B724" s="42"/>
    </row>
    <row r="725" spans="1:2" ht="13">
      <c r="A725" s="42"/>
      <c r="B725" s="42"/>
    </row>
    <row r="726" spans="1:2" ht="13">
      <c r="A726" s="42"/>
      <c r="B726" s="42"/>
    </row>
    <row r="727" spans="1:2" ht="13">
      <c r="A727" s="42"/>
      <c r="B727" s="42"/>
    </row>
    <row r="728" spans="1:2" ht="13">
      <c r="A728" s="42"/>
      <c r="B728" s="42"/>
    </row>
    <row r="729" spans="1:2" ht="13">
      <c r="A729" s="42"/>
      <c r="B729" s="42"/>
    </row>
    <row r="730" spans="1:2" ht="13">
      <c r="A730" s="42"/>
      <c r="B730" s="42"/>
    </row>
    <row r="731" spans="1:2" ht="13">
      <c r="A731" s="42"/>
      <c r="B731" s="42"/>
    </row>
    <row r="732" spans="1:2" ht="13">
      <c r="A732" s="42"/>
      <c r="B732" s="42"/>
    </row>
    <row r="733" spans="1:2" ht="13">
      <c r="A733" s="42"/>
      <c r="B733" s="42"/>
    </row>
    <row r="734" spans="1:2" ht="13">
      <c r="A734" s="42"/>
      <c r="B734" s="42"/>
    </row>
    <row r="735" spans="1:2" ht="13">
      <c r="A735" s="42"/>
      <c r="B735" s="42"/>
    </row>
    <row r="736" spans="1:2" ht="13">
      <c r="A736" s="42"/>
      <c r="B736" s="42"/>
    </row>
    <row r="737" spans="1:2" ht="13">
      <c r="A737" s="42"/>
      <c r="B737" s="42"/>
    </row>
    <row r="738" spans="1:2" ht="13">
      <c r="A738" s="42"/>
      <c r="B738" s="42"/>
    </row>
    <row r="739" spans="1:2" ht="13">
      <c r="A739" s="42"/>
      <c r="B739" s="42"/>
    </row>
    <row r="740" spans="1:2" ht="13">
      <c r="A740" s="42"/>
      <c r="B740" s="42"/>
    </row>
    <row r="741" spans="1:2" ht="13">
      <c r="A741" s="42"/>
      <c r="B741" s="42"/>
    </row>
    <row r="742" spans="1:2" ht="13">
      <c r="A742" s="42"/>
      <c r="B742" s="42"/>
    </row>
    <row r="743" spans="1:2" ht="13">
      <c r="A743" s="42"/>
      <c r="B743" s="42"/>
    </row>
    <row r="744" spans="1:2" ht="13">
      <c r="A744" s="42"/>
      <c r="B744" s="42"/>
    </row>
    <row r="745" spans="1:2" ht="13">
      <c r="A745" s="42"/>
      <c r="B745" s="42"/>
    </row>
    <row r="746" spans="1:2" ht="13">
      <c r="A746" s="42"/>
      <c r="B746" s="42"/>
    </row>
    <row r="747" spans="1:2" ht="13">
      <c r="A747" s="42"/>
      <c r="B747" s="42"/>
    </row>
    <row r="748" spans="1:2" ht="13">
      <c r="A748" s="42"/>
      <c r="B748" s="42"/>
    </row>
    <row r="749" spans="1:2" ht="13">
      <c r="A749" s="42"/>
      <c r="B749" s="42"/>
    </row>
    <row r="750" spans="1:2" ht="13">
      <c r="A750" s="42"/>
      <c r="B750" s="42"/>
    </row>
    <row r="751" spans="1:2" ht="13">
      <c r="A751" s="42"/>
      <c r="B751" s="42"/>
    </row>
    <row r="752" spans="1:2" ht="13">
      <c r="A752" s="42"/>
      <c r="B752" s="42"/>
    </row>
    <row r="753" spans="1:2" ht="13">
      <c r="A753" s="42"/>
      <c r="B753" s="42"/>
    </row>
    <row r="754" spans="1:2" ht="13">
      <c r="A754" s="42"/>
      <c r="B754" s="42"/>
    </row>
    <row r="755" spans="1:2" ht="13">
      <c r="A755" s="42"/>
      <c r="B755" s="42"/>
    </row>
    <row r="756" spans="1:2" ht="13">
      <c r="A756" s="42"/>
      <c r="B756" s="42"/>
    </row>
    <row r="757" spans="1:2" ht="13">
      <c r="A757" s="42"/>
      <c r="B757" s="42"/>
    </row>
    <row r="758" spans="1:2" ht="13">
      <c r="A758" s="42"/>
      <c r="B758" s="42"/>
    </row>
    <row r="759" spans="1:2" ht="13">
      <c r="A759" s="42"/>
      <c r="B759" s="42"/>
    </row>
    <row r="760" spans="1:2" ht="13">
      <c r="A760" s="42"/>
      <c r="B760" s="42"/>
    </row>
    <row r="761" spans="1:2" ht="13">
      <c r="A761" s="42"/>
      <c r="B761" s="42"/>
    </row>
    <row r="762" spans="1:2" ht="13">
      <c r="A762" s="42"/>
      <c r="B762" s="42"/>
    </row>
    <row r="763" spans="1:2" ht="13">
      <c r="A763" s="42"/>
      <c r="B763" s="42"/>
    </row>
    <row r="764" spans="1:2" ht="13">
      <c r="A764" s="42"/>
      <c r="B764" s="42"/>
    </row>
    <row r="765" spans="1:2" ht="13">
      <c r="A765" s="42"/>
      <c r="B765" s="42"/>
    </row>
    <row r="766" spans="1:2" ht="13">
      <c r="A766" s="42"/>
      <c r="B766" s="42"/>
    </row>
    <row r="767" spans="1:2" ht="13">
      <c r="A767" s="42"/>
      <c r="B767" s="42"/>
    </row>
    <row r="768" spans="1:2" ht="13">
      <c r="A768" s="42"/>
      <c r="B768" s="42"/>
    </row>
    <row r="769" spans="1:2" ht="13">
      <c r="A769" s="42"/>
      <c r="B769" s="42"/>
    </row>
    <row r="770" spans="1:2" ht="13">
      <c r="A770" s="42"/>
      <c r="B770" s="42"/>
    </row>
    <row r="771" spans="1:2" ht="13">
      <c r="A771" s="42"/>
      <c r="B771" s="42"/>
    </row>
    <row r="772" spans="1:2" ht="13">
      <c r="A772" s="42"/>
      <c r="B772" s="42"/>
    </row>
    <row r="773" spans="1:2" ht="13">
      <c r="A773" s="42"/>
      <c r="B773" s="42"/>
    </row>
    <row r="774" spans="1:2" ht="13">
      <c r="A774" s="42"/>
      <c r="B774" s="42"/>
    </row>
    <row r="775" spans="1:2" ht="13">
      <c r="A775" s="42"/>
      <c r="B775" s="42"/>
    </row>
    <row r="776" spans="1:2" ht="13">
      <c r="A776" s="42"/>
      <c r="B776" s="42"/>
    </row>
    <row r="777" spans="1:2" ht="13">
      <c r="A777" s="42"/>
      <c r="B777" s="42"/>
    </row>
    <row r="778" spans="1:2" ht="13">
      <c r="A778" s="42"/>
      <c r="B778" s="42"/>
    </row>
    <row r="779" spans="1:2" ht="13">
      <c r="A779" s="42"/>
      <c r="B779" s="42"/>
    </row>
    <row r="780" spans="1:2" ht="13">
      <c r="A780" s="42"/>
      <c r="B780" s="42"/>
    </row>
    <row r="781" spans="1:2" ht="13">
      <c r="A781" s="42"/>
      <c r="B781" s="42"/>
    </row>
    <row r="782" spans="1:2" ht="13">
      <c r="A782" s="42"/>
      <c r="B782" s="42"/>
    </row>
    <row r="783" spans="1:2" ht="13">
      <c r="A783" s="42"/>
      <c r="B783" s="42"/>
    </row>
    <row r="784" spans="1:2" ht="13">
      <c r="A784" s="42"/>
      <c r="B784" s="42"/>
    </row>
    <row r="785" spans="1:2" ht="13">
      <c r="A785" s="42"/>
      <c r="B785" s="42"/>
    </row>
    <row r="786" spans="1:2" ht="13">
      <c r="A786" s="42"/>
      <c r="B786" s="42"/>
    </row>
    <row r="787" spans="1:2" ht="13">
      <c r="A787" s="42"/>
      <c r="B787" s="42"/>
    </row>
    <row r="788" spans="1:2" ht="13">
      <c r="A788" s="42"/>
      <c r="B788" s="42"/>
    </row>
    <row r="789" spans="1:2" ht="13">
      <c r="A789" s="42"/>
      <c r="B789" s="42"/>
    </row>
    <row r="790" spans="1:2" ht="13">
      <c r="A790" s="42"/>
      <c r="B790" s="42"/>
    </row>
    <row r="791" spans="1:2" ht="13">
      <c r="A791" s="42"/>
      <c r="B791" s="42"/>
    </row>
    <row r="792" spans="1:2" ht="13">
      <c r="A792" s="42"/>
      <c r="B792" s="42"/>
    </row>
    <row r="793" spans="1:2" ht="13">
      <c r="A793" s="42"/>
      <c r="B793" s="42"/>
    </row>
    <row r="794" spans="1:2" ht="13">
      <c r="A794" s="42"/>
      <c r="B794" s="42"/>
    </row>
    <row r="795" spans="1:2" ht="13">
      <c r="A795" s="42"/>
      <c r="B795" s="42"/>
    </row>
    <row r="796" spans="1:2" ht="13">
      <c r="A796" s="42"/>
      <c r="B796" s="42"/>
    </row>
    <row r="797" spans="1:2" ht="13">
      <c r="A797" s="42"/>
      <c r="B797" s="42"/>
    </row>
    <row r="798" spans="1:2" ht="13">
      <c r="A798" s="42"/>
      <c r="B798" s="42"/>
    </row>
    <row r="799" spans="1:2" ht="13">
      <c r="A799" s="42"/>
      <c r="B799" s="42"/>
    </row>
    <row r="800" spans="1:2" ht="13">
      <c r="A800" s="42"/>
      <c r="B800" s="42"/>
    </row>
    <row r="801" spans="1:2" ht="13">
      <c r="A801" s="42"/>
      <c r="B801" s="42"/>
    </row>
    <row r="802" spans="1:2" ht="13">
      <c r="A802" s="42"/>
      <c r="B802" s="42"/>
    </row>
    <row r="803" spans="1:2" ht="13">
      <c r="A803" s="42"/>
      <c r="B803" s="42"/>
    </row>
    <row r="804" spans="1:2" ht="13">
      <c r="A804" s="42"/>
      <c r="B804" s="42"/>
    </row>
    <row r="805" spans="1:2" ht="13">
      <c r="A805" s="42"/>
      <c r="B805" s="42"/>
    </row>
    <row r="806" spans="1:2" ht="13">
      <c r="A806" s="42"/>
      <c r="B806" s="42"/>
    </row>
    <row r="807" spans="1:2" ht="13">
      <c r="A807" s="42"/>
      <c r="B807" s="42"/>
    </row>
    <row r="808" spans="1:2" ht="13">
      <c r="A808" s="42"/>
      <c r="B808" s="42"/>
    </row>
    <row r="809" spans="1:2" ht="13">
      <c r="A809" s="42"/>
      <c r="B809" s="42"/>
    </row>
    <row r="810" spans="1:2" ht="13">
      <c r="A810" s="42"/>
      <c r="B810" s="42"/>
    </row>
    <row r="811" spans="1:2" ht="13">
      <c r="A811" s="42"/>
      <c r="B811" s="42"/>
    </row>
    <row r="812" spans="1:2" ht="13">
      <c r="A812" s="42"/>
      <c r="B812" s="42"/>
    </row>
    <row r="813" spans="1:2" ht="13">
      <c r="A813" s="42"/>
      <c r="B813" s="42"/>
    </row>
    <row r="814" spans="1:2" ht="13">
      <c r="A814" s="42"/>
      <c r="B814" s="42"/>
    </row>
    <row r="815" spans="1:2" ht="13">
      <c r="A815" s="42"/>
      <c r="B815" s="42"/>
    </row>
    <row r="816" spans="1:2" ht="13">
      <c r="A816" s="42"/>
      <c r="B816" s="42"/>
    </row>
    <row r="817" spans="1:2" ht="13">
      <c r="A817" s="42"/>
      <c r="B817" s="42"/>
    </row>
    <row r="818" spans="1:2" ht="13">
      <c r="A818" s="42"/>
      <c r="B818" s="42"/>
    </row>
    <row r="819" spans="1:2" ht="13">
      <c r="A819" s="42"/>
      <c r="B819" s="42"/>
    </row>
    <row r="820" spans="1:2" ht="13">
      <c r="A820" s="42"/>
      <c r="B820" s="42"/>
    </row>
    <row r="821" spans="1:2" ht="13">
      <c r="A821" s="42"/>
      <c r="B821" s="42"/>
    </row>
    <row r="822" spans="1:2" ht="13">
      <c r="A822" s="42"/>
      <c r="B822" s="42"/>
    </row>
    <row r="823" spans="1:2" ht="13">
      <c r="A823" s="42"/>
      <c r="B823" s="42"/>
    </row>
    <row r="824" spans="1:2" ht="13">
      <c r="A824" s="42"/>
      <c r="B824" s="42"/>
    </row>
    <row r="825" spans="1:2" ht="13">
      <c r="A825" s="42"/>
      <c r="B825" s="42"/>
    </row>
    <row r="826" spans="1:2" ht="13">
      <c r="A826" s="42"/>
      <c r="B826" s="42"/>
    </row>
    <row r="827" spans="1:2" ht="13">
      <c r="A827" s="42"/>
      <c r="B827" s="42"/>
    </row>
    <row r="828" spans="1:2" ht="13">
      <c r="A828" s="42"/>
      <c r="B828" s="42"/>
    </row>
    <row r="829" spans="1:2" ht="13">
      <c r="A829" s="42"/>
      <c r="B829" s="42"/>
    </row>
    <row r="830" spans="1:2" ht="13">
      <c r="A830" s="42"/>
      <c r="B830" s="42"/>
    </row>
    <row r="831" spans="1:2" ht="13">
      <c r="A831" s="42"/>
      <c r="B831" s="42"/>
    </row>
    <row r="832" spans="1:2" ht="13">
      <c r="A832" s="42"/>
      <c r="B832" s="42"/>
    </row>
    <row r="833" spans="1:2" ht="13">
      <c r="A833" s="42"/>
      <c r="B833" s="42"/>
    </row>
    <row r="834" spans="1:2" ht="13">
      <c r="A834" s="42"/>
      <c r="B834" s="42"/>
    </row>
    <row r="835" spans="1:2" ht="13">
      <c r="A835" s="42"/>
      <c r="B835" s="42"/>
    </row>
    <row r="836" spans="1:2" ht="13">
      <c r="A836" s="42"/>
      <c r="B836" s="42"/>
    </row>
    <row r="837" spans="1:2" ht="13">
      <c r="A837" s="42"/>
      <c r="B837" s="42"/>
    </row>
    <row r="838" spans="1:2" ht="13">
      <c r="A838" s="42"/>
      <c r="B838" s="42"/>
    </row>
    <row r="839" spans="1:2" ht="13">
      <c r="A839" s="42"/>
      <c r="B839" s="42"/>
    </row>
    <row r="840" spans="1:2" ht="13">
      <c r="A840" s="42"/>
      <c r="B840" s="42"/>
    </row>
    <row r="841" spans="1:2" ht="13">
      <c r="A841" s="42"/>
      <c r="B841" s="42"/>
    </row>
    <row r="842" spans="1:2" ht="13">
      <c r="A842" s="42"/>
      <c r="B842" s="42"/>
    </row>
    <row r="843" spans="1:2" ht="13">
      <c r="A843" s="42"/>
      <c r="B843" s="42"/>
    </row>
    <row r="844" spans="1:2" ht="13">
      <c r="A844" s="42"/>
      <c r="B844" s="42"/>
    </row>
    <row r="845" spans="1:2" ht="13">
      <c r="A845" s="42"/>
      <c r="B845" s="42"/>
    </row>
    <row r="846" spans="1:2" ht="13">
      <c r="A846" s="42"/>
      <c r="B846" s="42"/>
    </row>
    <row r="847" spans="1:2" ht="13">
      <c r="A847" s="42"/>
      <c r="B847" s="42"/>
    </row>
    <row r="848" spans="1:2" ht="13">
      <c r="A848" s="42"/>
      <c r="B848" s="42"/>
    </row>
    <row r="849" spans="1:2" ht="13">
      <c r="A849" s="42"/>
      <c r="B849" s="42"/>
    </row>
    <row r="850" spans="1:2" ht="13">
      <c r="A850" s="42"/>
      <c r="B850" s="42"/>
    </row>
    <row r="851" spans="1:2" ht="13">
      <c r="A851" s="42"/>
      <c r="B851" s="42"/>
    </row>
    <row r="852" spans="1:2" ht="13">
      <c r="A852" s="42"/>
      <c r="B852" s="42"/>
    </row>
    <row r="853" spans="1:2" ht="13">
      <c r="A853" s="42"/>
      <c r="B853" s="42"/>
    </row>
    <row r="854" spans="1:2" ht="13">
      <c r="A854" s="42"/>
      <c r="B854" s="42"/>
    </row>
    <row r="855" spans="1:2" ht="13">
      <c r="A855" s="42"/>
      <c r="B855" s="42"/>
    </row>
    <row r="856" spans="1:2" ht="13">
      <c r="A856" s="42"/>
      <c r="B856" s="42"/>
    </row>
    <row r="857" spans="1:2" ht="13">
      <c r="A857" s="42"/>
      <c r="B857" s="42"/>
    </row>
    <row r="858" spans="1:2" ht="13">
      <c r="A858" s="42"/>
      <c r="B858" s="42"/>
    </row>
    <row r="859" spans="1:2" ht="13">
      <c r="A859" s="42"/>
      <c r="B859" s="42"/>
    </row>
    <row r="860" spans="1:2" ht="13">
      <c r="A860" s="42"/>
      <c r="B860" s="42"/>
    </row>
    <row r="861" spans="1:2" ht="13">
      <c r="A861" s="42"/>
      <c r="B861" s="42"/>
    </row>
    <row r="862" spans="1:2" ht="13">
      <c r="A862" s="42"/>
      <c r="B862" s="42"/>
    </row>
    <row r="863" spans="1:2" ht="13">
      <c r="A863" s="42"/>
      <c r="B863" s="42"/>
    </row>
    <row r="864" spans="1:2" ht="13">
      <c r="A864" s="42"/>
      <c r="B864" s="42"/>
    </row>
    <row r="865" spans="1:2" ht="13">
      <c r="A865" s="42"/>
      <c r="B865" s="42"/>
    </row>
    <row r="866" spans="1:2" ht="13">
      <c r="A866" s="42"/>
      <c r="B866" s="42"/>
    </row>
    <row r="867" spans="1:2" ht="13">
      <c r="A867" s="42"/>
      <c r="B867" s="42"/>
    </row>
    <row r="868" spans="1:2" ht="13">
      <c r="A868" s="42"/>
      <c r="B868" s="42"/>
    </row>
    <row r="869" spans="1:2" ht="13">
      <c r="A869" s="42"/>
      <c r="B869" s="42"/>
    </row>
    <row r="870" spans="1:2" ht="13">
      <c r="A870" s="42"/>
      <c r="B870" s="42"/>
    </row>
    <row r="871" spans="1:2" ht="13">
      <c r="A871" s="42"/>
      <c r="B871" s="42"/>
    </row>
    <row r="872" spans="1:2" ht="13">
      <c r="A872" s="42"/>
      <c r="B872" s="42"/>
    </row>
    <row r="873" spans="1:2" ht="13">
      <c r="A873" s="42"/>
      <c r="B873" s="42"/>
    </row>
    <row r="874" spans="1:2" ht="13">
      <c r="A874" s="42"/>
      <c r="B874" s="42"/>
    </row>
    <row r="875" spans="1:2" ht="13">
      <c r="A875" s="42"/>
      <c r="B875" s="42"/>
    </row>
    <row r="876" spans="1:2" ht="13">
      <c r="A876" s="42"/>
      <c r="B876" s="42"/>
    </row>
    <row r="877" spans="1:2" ht="13">
      <c r="A877" s="42"/>
      <c r="B877" s="42"/>
    </row>
    <row r="878" spans="1:2" ht="13">
      <c r="A878" s="42"/>
      <c r="B878" s="42"/>
    </row>
    <row r="879" spans="1:2" ht="13">
      <c r="A879" s="42"/>
      <c r="B879" s="42"/>
    </row>
    <row r="880" spans="1:2" ht="13">
      <c r="A880" s="42"/>
      <c r="B880" s="42"/>
    </row>
    <row r="881" spans="1:2" ht="13">
      <c r="A881" s="42"/>
      <c r="B881" s="42"/>
    </row>
    <row r="882" spans="1:2" ht="13">
      <c r="A882" s="42"/>
      <c r="B882" s="42"/>
    </row>
    <row r="883" spans="1:2" ht="13">
      <c r="A883" s="42"/>
      <c r="B883" s="42"/>
    </row>
    <row r="884" spans="1:2" ht="13">
      <c r="A884" s="42"/>
      <c r="B884" s="42"/>
    </row>
    <row r="885" spans="1:2" ht="13">
      <c r="A885" s="42"/>
      <c r="B885" s="42"/>
    </row>
    <row r="886" spans="1:2" ht="13">
      <c r="A886" s="42"/>
      <c r="B886" s="42"/>
    </row>
    <row r="887" spans="1:2" ht="13">
      <c r="A887" s="42"/>
      <c r="B887" s="42"/>
    </row>
    <row r="888" spans="1:2" ht="13">
      <c r="A888" s="42"/>
      <c r="B888" s="42"/>
    </row>
    <row r="889" spans="1:2" ht="13">
      <c r="A889" s="42"/>
      <c r="B889" s="42"/>
    </row>
    <row r="890" spans="1:2" ht="13">
      <c r="A890" s="42"/>
      <c r="B890" s="42"/>
    </row>
    <row r="891" spans="1:2" ht="13">
      <c r="A891" s="42"/>
      <c r="B891" s="42"/>
    </row>
    <row r="892" spans="1:2" ht="13">
      <c r="A892" s="42"/>
      <c r="B892" s="42"/>
    </row>
    <row r="893" spans="1:2" ht="13">
      <c r="A893" s="42"/>
      <c r="B893" s="42"/>
    </row>
    <row r="894" spans="1:2" ht="13">
      <c r="A894" s="42"/>
      <c r="B894" s="42"/>
    </row>
    <row r="895" spans="1:2" ht="13">
      <c r="A895" s="42"/>
      <c r="B895" s="42"/>
    </row>
    <row r="896" spans="1:2" ht="13">
      <c r="A896" s="42"/>
      <c r="B896" s="42"/>
    </row>
    <row r="897" spans="1:2" ht="13">
      <c r="A897" s="42"/>
      <c r="B897" s="42"/>
    </row>
    <row r="898" spans="1:2" ht="13">
      <c r="A898" s="42"/>
      <c r="B898" s="42"/>
    </row>
    <row r="899" spans="1:2" ht="13">
      <c r="A899" s="42"/>
      <c r="B899" s="42"/>
    </row>
    <row r="900" spans="1:2" ht="13">
      <c r="A900" s="42"/>
      <c r="B900" s="42"/>
    </row>
    <row r="901" spans="1:2" ht="13">
      <c r="A901" s="42"/>
      <c r="B901" s="42"/>
    </row>
    <row r="902" spans="1:2" ht="13">
      <c r="A902" s="42"/>
      <c r="B902" s="42"/>
    </row>
    <row r="903" spans="1:2" ht="13">
      <c r="A903" s="42"/>
      <c r="B903" s="42"/>
    </row>
    <row r="904" spans="1:2" ht="13">
      <c r="A904" s="42"/>
      <c r="B904" s="42"/>
    </row>
    <row r="905" spans="1:2" ht="13">
      <c r="A905" s="42"/>
      <c r="B905" s="42"/>
    </row>
    <row r="906" spans="1:2" ht="13">
      <c r="A906" s="42"/>
      <c r="B906" s="42"/>
    </row>
    <row r="907" spans="1:2" ht="13">
      <c r="A907" s="42"/>
      <c r="B907" s="42"/>
    </row>
    <row r="908" spans="1:2" ht="13">
      <c r="A908" s="42"/>
      <c r="B908" s="42"/>
    </row>
    <row r="909" spans="1:2" ht="13">
      <c r="A909" s="42"/>
      <c r="B909" s="42"/>
    </row>
    <row r="910" spans="1:2" ht="13">
      <c r="A910" s="42"/>
      <c r="B910" s="42"/>
    </row>
    <row r="911" spans="1:2" ht="13">
      <c r="A911" s="42"/>
      <c r="B911" s="42"/>
    </row>
    <row r="912" spans="1:2" ht="13">
      <c r="A912" s="42"/>
      <c r="B912" s="42"/>
    </row>
    <row r="913" spans="1:2" ht="13">
      <c r="A913" s="42"/>
      <c r="B913" s="42"/>
    </row>
    <row r="914" spans="1:2" ht="13">
      <c r="A914" s="42"/>
      <c r="B914" s="42"/>
    </row>
    <row r="915" spans="1:2" ht="13">
      <c r="A915" s="42"/>
      <c r="B915" s="42"/>
    </row>
    <row r="916" spans="1:2" ht="13">
      <c r="A916" s="42"/>
      <c r="B916" s="42"/>
    </row>
    <row r="917" spans="1:2" ht="13">
      <c r="A917" s="42"/>
      <c r="B917" s="42"/>
    </row>
    <row r="918" spans="1:2" ht="13">
      <c r="A918" s="42"/>
      <c r="B918" s="42"/>
    </row>
    <row r="919" spans="1:2" ht="13">
      <c r="A919" s="42"/>
      <c r="B919" s="42"/>
    </row>
    <row r="920" spans="1:2" ht="13">
      <c r="A920" s="42"/>
      <c r="B920" s="42"/>
    </row>
    <row r="921" spans="1:2" ht="13">
      <c r="A921" s="42"/>
      <c r="B921" s="42"/>
    </row>
    <row r="922" spans="1:2" ht="13">
      <c r="A922" s="42"/>
      <c r="B922" s="42"/>
    </row>
    <row r="923" spans="1:2" ht="13">
      <c r="A923" s="42"/>
      <c r="B923" s="42"/>
    </row>
    <row r="924" spans="1:2" ht="13">
      <c r="A924" s="42"/>
      <c r="B924" s="42"/>
    </row>
    <row r="925" spans="1:2" ht="13">
      <c r="A925" s="42"/>
      <c r="B925" s="42"/>
    </row>
    <row r="926" spans="1:2" ht="13">
      <c r="A926" s="42"/>
      <c r="B926" s="42"/>
    </row>
    <row r="927" spans="1:2" ht="13">
      <c r="A927" s="42"/>
      <c r="B927" s="42"/>
    </row>
    <row r="928" spans="1:2" ht="13">
      <c r="A928" s="42"/>
      <c r="B928" s="42"/>
    </row>
    <row r="929" spans="1:2" ht="13">
      <c r="A929" s="42"/>
      <c r="B929" s="42"/>
    </row>
    <row r="930" spans="1:2" ht="13">
      <c r="A930" s="42"/>
      <c r="B930" s="42"/>
    </row>
    <row r="931" spans="1:2" ht="13">
      <c r="A931" s="42"/>
      <c r="B931" s="42"/>
    </row>
    <row r="932" spans="1:2" ht="13">
      <c r="A932" s="42"/>
      <c r="B932" s="42"/>
    </row>
    <row r="933" spans="1:2" ht="13">
      <c r="A933" s="42"/>
      <c r="B933" s="42"/>
    </row>
    <row r="934" spans="1:2" ht="13">
      <c r="A934" s="42"/>
      <c r="B934" s="42"/>
    </row>
    <row r="935" spans="1:2" ht="13">
      <c r="A935" s="42"/>
      <c r="B935" s="42"/>
    </row>
    <row r="936" spans="1:2" ht="13">
      <c r="A936" s="42"/>
      <c r="B936" s="42"/>
    </row>
    <row r="937" spans="1:2" ht="13">
      <c r="A937" s="42"/>
      <c r="B937" s="42"/>
    </row>
    <row r="938" spans="1:2" ht="13">
      <c r="A938" s="42"/>
      <c r="B938" s="42"/>
    </row>
    <row r="939" spans="1:2" ht="13">
      <c r="A939" s="42"/>
      <c r="B939" s="42"/>
    </row>
    <row r="940" spans="1:2" ht="13">
      <c r="A940" s="42"/>
      <c r="B940" s="42"/>
    </row>
    <row r="941" spans="1:2" ht="13">
      <c r="A941" s="42"/>
      <c r="B941" s="42"/>
    </row>
    <row r="942" spans="1:2" ht="13">
      <c r="A942" s="42"/>
      <c r="B942" s="42"/>
    </row>
    <row r="943" spans="1:2" ht="13">
      <c r="A943" s="42"/>
      <c r="B943" s="42"/>
    </row>
    <row r="944" spans="1:2" ht="13">
      <c r="A944" s="42"/>
      <c r="B944" s="42"/>
    </row>
    <row r="945" spans="1:2" ht="13">
      <c r="A945" s="42"/>
      <c r="B945" s="42"/>
    </row>
    <row r="946" spans="1:2" ht="13">
      <c r="A946" s="42"/>
      <c r="B946" s="42"/>
    </row>
    <row r="947" spans="1:2" ht="13">
      <c r="A947" s="42"/>
      <c r="B947" s="42"/>
    </row>
    <row r="948" spans="1:2" ht="13">
      <c r="A948" s="42"/>
      <c r="B948" s="42"/>
    </row>
    <row r="949" spans="1:2" ht="13">
      <c r="A949" s="42"/>
      <c r="B949" s="42"/>
    </row>
    <row r="950" spans="1:2" ht="13">
      <c r="A950" s="42"/>
      <c r="B950" s="42"/>
    </row>
    <row r="951" spans="1:2" ht="13">
      <c r="A951" s="42"/>
      <c r="B951" s="42"/>
    </row>
    <row r="952" spans="1:2" ht="13">
      <c r="A952" s="42"/>
      <c r="B952" s="42"/>
    </row>
    <row r="953" spans="1:2" ht="13">
      <c r="A953" s="42"/>
      <c r="B953" s="42"/>
    </row>
    <row r="954" spans="1:2" ht="13">
      <c r="A954" s="42"/>
      <c r="B954" s="42"/>
    </row>
    <row r="955" spans="1:2" ht="13">
      <c r="A955" s="42"/>
      <c r="B955" s="42"/>
    </row>
    <row r="956" spans="1:2" ht="13">
      <c r="A956" s="42"/>
      <c r="B956" s="42"/>
    </row>
    <row r="957" spans="1:2" ht="13">
      <c r="A957" s="42"/>
      <c r="B957" s="42"/>
    </row>
    <row r="958" spans="1:2" ht="13">
      <c r="A958" s="42"/>
      <c r="B958" s="42"/>
    </row>
    <row r="959" spans="1:2" ht="13">
      <c r="A959" s="42"/>
      <c r="B959" s="42"/>
    </row>
    <row r="960" spans="1:2" ht="13">
      <c r="A960" s="42"/>
      <c r="B960" s="42"/>
    </row>
    <row r="961" spans="1:2" ht="13">
      <c r="A961" s="42"/>
      <c r="B961" s="42"/>
    </row>
    <row r="962" spans="1:2" ht="13">
      <c r="A962" s="42"/>
      <c r="B962" s="42"/>
    </row>
    <row r="963" spans="1:2" ht="13">
      <c r="A963" s="42"/>
      <c r="B963" s="42"/>
    </row>
    <row r="964" spans="1:2" ht="13">
      <c r="A964" s="42"/>
      <c r="B964" s="42"/>
    </row>
    <row r="965" spans="1:2" ht="13">
      <c r="A965" s="42"/>
      <c r="B965" s="42"/>
    </row>
    <row r="966" spans="1:2" ht="13">
      <c r="A966" s="42"/>
      <c r="B966" s="42"/>
    </row>
    <row r="967" spans="1:2" ht="13">
      <c r="A967" s="42"/>
      <c r="B967" s="42"/>
    </row>
    <row r="968" spans="1:2" ht="13">
      <c r="A968" s="42"/>
      <c r="B968" s="42"/>
    </row>
    <row r="969" spans="1:2" ht="13">
      <c r="A969" s="42"/>
      <c r="B969" s="42"/>
    </row>
    <row r="970" spans="1:2" ht="13">
      <c r="A970" s="42"/>
      <c r="B970" s="42"/>
    </row>
    <row r="971" spans="1:2" ht="13">
      <c r="A971" s="42"/>
      <c r="B971" s="42"/>
    </row>
    <row r="972" spans="1:2" ht="13">
      <c r="A972" s="42"/>
      <c r="B972" s="42"/>
    </row>
    <row r="973" spans="1:2" ht="13">
      <c r="A973" s="42"/>
      <c r="B973" s="42"/>
    </row>
    <row r="974" spans="1:2" ht="13">
      <c r="A974" s="42"/>
      <c r="B974" s="42"/>
    </row>
    <row r="975" spans="1:2" ht="13">
      <c r="A975" s="42"/>
      <c r="B975" s="42"/>
    </row>
    <row r="976" spans="1:2" ht="13">
      <c r="A976" s="42"/>
      <c r="B976" s="42"/>
    </row>
    <row r="977" spans="1:2" ht="13">
      <c r="A977" s="42"/>
      <c r="B977" s="42"/>
    </row>
    <row r="978" spans="1:2" ht="13">
      <c r="A978" s="42"/>
      <c r="B978" s="42"/>
    </row>
    <row r="979" spans="1:2" ht="13">
      <c r="A979" s="42"/>
      <c r="B979" s="42"/>
    </row>
    <row r="980" spans="1:2" ht="13">
      <c r="A980" s="42"/>
      <c r="B980" s="42"/>
    </row>
    <row r="981" spans="1:2" ht="13">
      <c r="A981" s="42"/>
      <c r="B981" s="42"/>
    </row>
    <row r="982" spans="1:2" ht="13">
      <c r="A982" s="42"/>
      <c r="B982" s="42"/>
    </row>
  </sheetData>
  <autoFilter ref="A1:C35"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0000"/>
    <outlinePr summaryBelow="0" summaryRight="0"/>
  </sheetPr>
  <dimension ref="A1:P1000"/>
  <sheetViews>
    <sheetView topLeftCell="A112" workbookViewId="0">
      <selection activeCell="J23" sqref="J23"/>
    </sheetView>
  </sheetViews>
  <sheetFormatPr baseColWidth="10" defaultColWidth="12.5" defaultRowHeight="15.75" customHeight="1"/>
  <cols>
    <col min="1" max="1" width="36.1640625" bestFit="1" customWidth="1"/>
    <col min="2" max="2" width="8.5" customWidth="1"/>
    <col min="3" max="3" width="8.1640625" bestFit="1" customWidth="1"/>
    <col min="4" max="4" width="12.83203125" bestFit="1" customWidth="1"/>
    <col min="5" max="5" width="11.33203125" bestFit="1" customWidth="1"/>
    <col min="6" max="6" width="11.6640625" bestFit="1" customWidth="1"/>
    <col min="7" max="7" width="11.1640625" bestFit="1" customWidth="1"/>
    <col min="8" max="8" width="17" bestFit="1" customWidth="1"/>
    <col min="9" max="9" width="12.6640625" bestFit="1" customWidth="1"/>
    <col min="10" max="10" width="12.5" bestFit="1" customWidth="1"/>
    <col min="11" max="11" width="12" bestFit="1" customWidth="1"/>
    <col min="12" max="12" width="11.83203125" bestFit="1" customWidth="1"/>
    <col min="13" max="13" width="10.6640625" bestFit="1" customWidth="1"/>
    <col min="14" max="14" width="8.5" bestFit="1" customWidth="1"/>
    <col min="15" max="15" width="9.83203125" bestFit="1" customWidth="1"/>
    <col min="16" max="16" width="44.1640625" customWidth="1"/>
  </cols>
  <sheetData>
    <row r="1" spans="1:16" ht="45" customHeight="1" thickBot="1">
      <c r="A1" s="208" t="s">
        <v>626</v>
      </c>
      <c r="B1" s="208" t="s">
        <v>747</v>
      </c>
      <c r="C1" s="209" t="s">
        <v>748</v>
      </c>
      <c r="D1" s="210" t="s">
        <v>749</v>
      </c>
      <c r="E1" s="5" t="s">
        <v>61</v>
      </c>
      <c r="F1" s="9" t="s">
        <v>66</v>
      </c>
      <c r="G1" s="211" t="s">
        <v>73</v>
      </c>
      <c r="H1" s="212" t="s">
        <v>78</v>
      </c>
      <c r="I1" s="213" t="s">
        <v>89</v>
      </c>
      <c r="J1" s="214" t="s">
        <v>154</v>
      </c>
      <c r="K1" s="215" t="s">
        <v>155</v>
      </c>
      <c r="L1" s="216" t="s">
        <v>134</v>
      </c>
      <c r="M1" s="217" t="s">
        <v>140</v>
      </c>
      <c r="N1" s="19" t="s">
        <v>143</v>
      </c>
      <c r="O1" s="20" t="s">
        <v>147</v>
      </c>
      <c r="P1" s="218" t="s">
        <v>750</v>
      </c>
    </row>
    <row r="2" spans="1:16" ht="15" thickBot="1">
      <c r="A2" s="1" t="s">
        <v>452</v>
      </c>
      <c r="B2" s="227" t="s">
        <v>746</v>
      </c>
      <c r="C2" s="219" t="s">
        <v>828</v>
      </c>
      <c r="D2" s="220"/>
      <c r="E2" s="220"/>
      <c r="F2" s="220"/>
      <c r="G2" s="221" t="s">
        <v>73</v>
      </c>
      <c r="H2" s="220"/>
      <c r="I2" s="220"/>
      <c r="J2" s="220"/>
      <c r="K2" s="220"/>
      <c r="L2" s="220"/>
      <c r="M2" s="220"/>
      <c r="N2" s="220"/>
      <c r="O2" s="221"/>
      <c r="P2" s="221"/>
    </row>
    <row r="3" spans="1:16" ht="15" thickBot="1">
      <c r="A3" s="1" t="s">
        <v>508</v>
      </c>
      <c r="B3" s="227" t="s">
        <v>744</v>
      </c>
      <c r="C3" s="219"/>
      <c r="D3" s="220"/>
      <c r="E3" s="220"/>
      <c r="F3" s="220"/>
      <c r="G3" s="221"/>
      <c r="H3" s="220"/>
      <c r="I3" s="220"/>
      <c r="J3" s="220"/>
      <c r="K3" s="220" t="s">
        <v>125</v>
      </c>
      <c r="L3" s="220"/>
      <c r="M3" s="220"/>
      <c r="N3" s="220" t="s">
        <v>63</v>
      </c>
      <c r="O3" s="221"/>
      <c r="P3" s="221"/>
    </row>
    <row r="4" spans="1:16" ht="15" thickBot="1">
      <c r="A4" s="1" t="s">
        <v>230</v>
      </c>
      <c r="B4" s="227" t="s">
        <v>744</v>
      </c>
      <c r="C4" s="219" t="s">
        <v>828</v>
      </c>
      <c r="D4" s="220"/>
      <c r="E4" s="220"/>
      <c r="F4" s="220" t="s">
        <v>66</v>
      </c>
      <c r="G4" s="221" t="s">
        <v>73</v>
      </c>
      <c r="H4" s="220"/>
      <c r="I4" s="220"/>
      <c r="J4" s="220"/>
      <c r="K4" s="220" t="s">
        <v>125</v>
      </c>
      <c r="L4" s="220"/>
      <c r="M4" s="220"/>
      <c r="N4" s="220"/>
      <c r="O4" s="221"/>
      <c r="P4" s="221"/>
    </row>
    <row r="5" spans="1:16" ht="15" thickBot="1">
      <c r="A5" s="1" t="s">
        <v>203</v>
      </c>
      <c r="B5" s="227" t="s">
        <v>744</v>
      </c>
      <c r="C5" s="219" t="s">
        <v>828</v>
      </c>
      <c r="D5" s="220"/>
      <c r="E5" s="220"/>
      <c r="F5" s="220"/>
      <c r="G5" s="221" t="s">
        <v>73</v>
      </c>
      <c r="H5" s="220"/>
      <c r="I5" s="220"/>
      <c r="J5" s="220"/>
      <c r="K5" s="220"/>
      <c r="L5" s="220"/>
      <c r="M5" s="220"/>
      <c r="N5" s="220" t="s">
        <v>63</v>
      </c>
      <c r="O5" s="221"/>
      <c r="P5" s="221"/>
    </row>
    <row r="6" spans="1:16" ht="15" thickBot="1">
      <c r="A6" s="1" t="s">
        <v>212</v>
      </c>
      <c r="B6" s="227" t="s">
        <v>746</v>
      </c>
      <c r="C6" s="219" t="s">
        <v>828</v>
      </c>
      <c r="D6" s="220"/>
      <c r="E6" s="220"/>
      <c r="F6" s="220"/>
      <c r="G6" s="221" t="s">
        <v>73</v>
      </c>
      <c r="H6" s="220"/>
      <c r="I6" s="220"/>
      <c r="J6" s="220"/>
      <c r="K6" s="220"/>
      <c r="L6" s="220"/>
      <c r="M6" s="220"/>
      <c r="N6" s="220" t="s">
        <v>63</v>
      </c>
      <c r="O6" s="221"/>
      <c r="P6" s="221"/>
    </row>
    <row r="7" spans="1:16" ht="15" thickBot="1">
      <c r="A7" s="1" t="s">
        <v>328</v>
      </c>
      <c r="B7" s="227" t="s">
        <v>744</v>
      </c>
      <c r="C7" s="219" t="s">
        <v>828</v>
      </c>
      <c r="D7" s="220"/>
      <c r="E7" s="220"/>
      <c r="F7" s="220"/>
      <c r="G7" s="221" t="s">
        <v>73</v>
      </c>
      <c r="H7" s="220" t="s">
        <v>774</v>
      </c>
      <c r="I7" s="220"/>
      <c r="J7" s="220"/>
      <c r="K7" s="220"/>
      <c r="L7" s="220"/>
      <c r="M7" s="220" t="s">
        <v>140</v>
      </c>
      <c r="N7" s="220"/>
      <c r="O7" s="221"/>
      <c r="P7" s="221"/>
    </row>
    <row r="8" spans="1:16" ht="15" thickBot="1">
      <c r="A8" s="1" t="s">
        <v>294</v>
      </c>
      <c r="B8" s="227" t="s">
        <v>744</v>
      </c>
      <c r="C8" s="219" t="s">
        <v>828</v>
      </c>
      <c r="D8" s="220"/>
      <c r="E8" s="220"/>
      <c r="F8" s="220"/>
      <c r="G8" s="221" t="s">
        <v>73</v>
      </c>
      <c r="H8" s="220"/>
      <c r="I8" s="220"/>
      <c r="J8" s="220"/>
      <c r="K8" s="220"/>
      <c r="L8" s="220"/>
      <c r="M8" s="220" t="s">
        <v>780</v>
      </c>
      <c r="N8" s="220"/>
      <c r="O8" s="221"/>
      <c r="P8" s="221"/>
    </row>
    <row r="9" spans="1:16" ht="15" thickBot="1">
      <c r="A9" s="1" t="s">
        <v>398</v>
      </c>
      <c r="B9" s="227" t="s">
        <v>805</v>
      </c>
      <c r="C9" s="219" t="s">
        <v>828</v>
      </c>
      <c r="D9" s="220"/>
      <c r="E9" s="220"/>
      <c r="F9" s="220"/>
      <c r="G9" s="221" t="s">
        <v>73</v>
      </c>
      <c r="H9" s="220" t="s">
        <v>774</v>
      </c>
      <c r="I9" s="220" t="s">
        <v>94</v>
      </c>
      <c r="J9" s="220"/>
      <c r="K9" s="220"/>
      <c r="L9" s="220"/>
      <c r="M9" s="220"/>
      <c r="N9" s="220" t="s">
        <v>63</v>
      </c>
      <c r="O9" s="221"/>
      <c r="P9" s="221"/>
    </row>
    <row r="10" spans="1:16" ht="15" thickBot="1">
      <c r="A10" s="1" t="s">
        <v>353</v>
      </c>
      <c r="B10" s="227" t="s">
        <v>744</v>
      </c>
      <c r="C10" s="219"/>
      <c r="D10" s="220"/>
      <c r="E10" s="220"/>
      <c r="F10" s="220"/>
      <c r="G10" s="221"/>
      <c r="H10" s="220"/>
      <c r="I10" s="220"/>
      <c r="J10" s="220"/>
      <c r="K10" s="220"/>
      <c r="L10" s="220"/>
      <c r="M10" s="220" t="s">
        <v>140</v>
      </c>
      <c r="N10" s="220"/>
      <c r="O10" s="221"/>
      <c r="P10" s="221"/>
    </row>
    <row r="11" spans="1:16" ht="15" thickBot="1">
      <c r="A11" s="1" t="s">
        <v>349</v>
      </c>
      <c r="B11" s="227" t="s">
        <v>745</v>
      </c>
      <c r="C11" s="219"/>
      <c r="D11" s="220"/>
      <c r="E11" s="220"/>
      <c r="F11" s="220"/>
      <c r="G11" s="221"/>
      <c r="H11" s="220"/>
      <c r="I11" s="220"/>
      <c r="J11" s="220"/>
      <c r="K11" s="220"/>
      <c r="L11" s="220"/>
      <c r="M11" s="220" t="s">
        <v>140</v>
      </c>
      <c r="N11" s="220"/>
      <c r="O11" s="221"/>
      <c r="P11" s="221"/>
    </row>
    <row r="12" spans="1:16" ht="29" thickBot="1">
      <c r="A12" s="1" t="s">
        <v>389</v>
      </c>
      <c r="B12" s="227" t="s">
        <v>786</v>
      </c>
      <c r="C12" s="219" t="s">
        <v>828</v>
      </c>
      <c r="D12" s="220"/>
      <c r="E12" s="220"/>
      <c r="F12" s="220"/>
      <c r="G12" s="221" t="s">
        <v>73</v>
      </c>
      <c r="H12" s="220"/>
      <c r="I12" s="220"/>
      <c r="J12" s="220"/>
      <c r="K12" s="220"/>
      <c r="L12" s="220"/>
      <c r="M12" s="220"/>
      <c r="N12" s="220"/>
      <c r="O12" s="221"/>
      <c r="P12" s="221"/>
    </row>
    <row r="13" spans="1:16" ht="15" thickBot="1">
      <c r="A13" s="1" t="s">
        <v>462</v>
      </c>
      <c r="B13" s="227" t="s">
        <v>746</v>
      </c>
      <c r="C13" s="219" t="s">
        <v>828</v>
      </c>
      <c r="D13" s="220" t="s">
        <v>783</v>
      </c>
      <c r="E13" s="220" t="s">
        <v>61</v>
      </c>
      <c r="F13" s="220" t="s">
        <v>66</v>
      </c>
      <c r="G13" s="221" t="s">
        <v>73</v>
      </c>
      <c r="H13" s="220"/>
      <c r="I13" s="220"/>
      <c r="J13" s="220"/>
      <c r="K13" s="220"/>
      <c r="L13" s="220"/>
      <c r="M13" s="220"/>
      <c r="N13" s="220"/>
      <c r="O13" s="221"/>
      <c r="P13" s="221"/>
    </row>
    <row r="14" spans="1:16" ht="15" thickBot="1">
      <c r="A14" s="1" t="s">
        <v>377</v>
      </c>
      <c r="B14" s="227" t="s">
        <v>744</v>
      </c>
      <c r="C14" s="219" t="s">
        <v>828</v>
      </c>
      <c r="D14" s="220"/>
      <c r="E14" s="220"/>
      <c r="F14" s="220"/>
      <c r="G14" s="221" t="s">
        <v>73</v>
      </c>
      <c r="H14" s="220"/>
      <c r="I14" s="220"/>
      <c r="J14" s="220"/>
      <c r="K14" s="220"/>
      <c r="L14" s="220"/>
      <c r="M14" s="220"/>
      <c r="N14" s="220"/>
      <c r="O14" s="221"/>
      <c r="P14" s="221"/>
    </row>
    <row r="15" spans="1:16" ht="15" thickBot="1">
      <c r="A15" s="1" t="s">
        <v>493</v>
      </c>
      <c r="B15" s="227" t="s">
        <v>744</v>
      </c>
      <c r="C15" s="219" t="s">
        <v>828</v>
      </c>
      <c r="D15" s="220"/>
      <c r="E15" s="220" t="s">
        <v>61</v>
      </c>
      <c r="F15" s="220" t="s">
        <v>66</v>
      </c>
      <c r="G15" s="221" t="s">
        <v>73</v>
      </c>
      <c r="H15" s="220" t="s">
        <v>774</v>
      </c>
      <c r="I15" s="220" t="s">
        <v>777</v>
      </c>
      <c r="J15" s="220"/>
      <c r="K15" s="220"/>
      <c r="L15" s="220"/>
      <c r="M15" s="220"/>
      <c r="N15" s="220"/>
      <c r="O15" s="221"/>
      <c r="P15" s="221"/>
    </row>
    <row r="16" spans="1:16" ht="15" thickBot="1">
      <c r="A16" s="1" t="s">
        <v>315</v>
      </c>
      <c r="B16" s="227" t="s">
        <v>744</v>
      </c>
      <c r="C16" s="219" t="s">
        <v>828</v>
      </c>
      <c r="D16" s="220"/>
      <c r="E16" s="220"/>
      <c r="F16" s="220"/>
      <c r="G16" s="221" t="s">
        <v>73</v>
      </c>
      <c r="H16" s="220" t="s">
        <v>83</v>
      </c>
      <c r="I16" s="220"/>
      <c r="J16" s="220"/>
      <c r="K16" s="220"/>
      <c r="L16" s="220"/>
      <c r="M16" s="220"/>
      <c r="N16" s="220"/>
      <c r="O16" s="221"/>
      <c r="P16" s="221"/>
    </row>
    <row r="17" spans="1:16" ht="15" thickBot="1">
      <c r="A17" s="1" t="s">
        <v>211</v>
      </c>
      <c r="B17" s="227" t="s">
        <v>745</v>
      </c>
      <c r="C17" s="219"/>
      <c r="D17" s="220"/>
      <c r="E17" s="220"/>
      <c r="F17" s="220"/>
      <c r="G17" s="221" t="s">
        <v>773</v>
      </c>
      <c r="H17" s="220"/>
      <c r="I17" s="220"/>
      <c r="J17" s="220"/>
      <c r="K17" s="220"/>
      <c r="L17" s="220"/>
      <c r="M17" s="220"/>
      <c r="N17" s="220"/>
      <c r="O17" s="221" t="s">
        <v>147</v>
      </c>
      <c r="P17" s="221" t="s">
        <v>821</v>
      </c>
    </row>
    <row r="18" spans="1:16" ht="15" thickBot="1">
      <c r="A18" s="1" t="s">
        <v>456</v>
      </c>
      <c r="B18" s="227" t="s">
        <v>744</v>
      </c>
      <c r="C18" s="219" t="s">
        <v>828</v>
      </c>
      <c r="D18" s="220"/>
      <c r="E18" s="220"/>
      <c r="F18" s="220"/>
      <c r="G18" s="221" t="s">
        <v>73</v>
      </c>
      <c r="H18" s="220" t="s">
        <v>778</v>
      </c>
      <c r="I18" s="220" t="s">
        <v>779</v>
      </c>
      <c r="J18" s="220"/>
      <c r="K18" s="220"/>
      <c r="L18" s="220" t="s">
        <v>134</v>
      </c>
      <c r="M18" s="220"/>
      <c r="N18" s="220"/>
      <c r="O18" s="221"/>
      <c r="P18" s="221"/>
    </row>
    <row r="19" spans="1:16" ht="15" thickBot="1">
      <c r="A19" s="1" t="s">
        <v>302</v>
      </c>
      <c r="B19" s="227" t="s">
        <v>744</v>
      </c>
      <c r="C19" s="219" t="s">
        <v>828</v>
      </c>
      <c r="D19" s="220"/>
      <c r="E19" s="220"/>
      <c r="F19" s="220"/>
      <c r="G19" s="221" t="s">
        <v>73</v>
      </c>
      <c r="H19" s="220"/>
      <c r="I19" s="220"/>
      <c r="J19" s="220"/>
      <c r="K19" s="220"/>
      <c r="L19" s="220"/>
      <c r="M19" s="220"/>
      <c r="N19" s="220"/>
      <c r="O19" s="221"/>
      <c r="P19" s="221" t="s">
        <v>792</v>
      </c>
    </row>
    <row r="20" spans="1:16" ht="15" thickBot="1">
      <c r="A20" s="1" t="s">
        <v>246</v>
      </c>
      <c r="B20" s="227" t="s">
        <v>744</v>
      </c>
      <c r="C20" s="219" t="s">
        <v>828</v>
      </c>
      <c r="D20" s="220"/>
      <c r="E20" s="220"/>
      <c r="F20" s="220"/>
      <c r="G20" s="221" t="s">
        <v>73</v>
      </c>
      <c r="H20" s="220"/>
      <c r="I20" s="220"/>
      <c r="J20" s="220"/>
      <c r="K20" s="220"/>
      <c r="L20" s="220"/>
      <c r="M20" s="220"/>
      <c r="N20" s="220" t="s">
        <v>63</v>
      </c>
      <c r="O20" s="221"/>
      <c r="P20" s="221"/>
    </row>
    <row r="21" spans="1:16" ht="15" thickBot="1">
      <c r="A21" s="1" t="s">
        <v>517</v>
      </c>
      <c r="B21" s="227" t="s">
        <v>745</v>
      </c>
      <c r="C21" s="219" t="s">
        <v>828</v>
      </c>
      <c r="D21" s="220"/>
      <c r="E21" s="220"/>
      <c r="F21" s="220" t="s">
        <v>66</v>
      </c>
      <c r="G21" s="221" t="s">
        <v>73</v>
      </c>
      <c r="H21" s="220"/>
      <c r="I21" s="220"/>
      <c r="J21" s="220"/>
      <c r="K21" s="220"/>
      <c r="L21" s="220"/>
      <c r="M21" s="220"/>
      <c r="N21" s="220"/>
      <c r="O21" s="221"/>
      <c r="P21" s="221"/>
    </row>
    <row r="22" spans="1:16" ht="15" thickBot="1">
      <c r="A22" s="1" t="s">
        <v>487</v>
      </c>
      <c r="B22" s="227" t="s">
        <v>744</v>
      </c>
      <c r="C22" s="219"/>
      <c r="D22" s="220"/>
      <c r="E22" s="220"/>
      <c r="F22" s="220"/>
      <c r="G22" s="221"/>
      <c r="H22" s="220"/>
      <c r="I22" s="220"/>
      <c r="J22" s="220"/>
      <c r="K22" s="220" t="s">
        <v>125</v>
      </c>
      <c r="L22" s="220"/>
      <c r="M22" s="220"/>
      <c r="N22" s="220"/>
      <c r="O22" s="221"/>
      <c r="P22" s="221"/>
    </row>
    <row r="23" spans="1:16" ht="15" thickBot="1">
      <c r="A23" s="1" t="s">
        <v>536</v>
      </c>
      <c r="B23" s="227" t="s">
        <v>745</v>
      </c>
      <c r="C23" s="219" t="s">
        <v>828</v>
      </c>
      <c r="D23" s="220"/>
      <c r="E23" s="220"/>
      <c r="F23" s="220"/>
      <c r="G23" s="221" t="s">
        <v>73</v>
      </c>
      <c r="H23" s="220"/>
      <c r="I23" s="220"/>
      <c r="J23" s="220"/>
      <c r="K23" s="220"/>
      <c r="L23" s="220"/>
      <c r="M23" s="220"/>
      <c r="N23" s="220" t="s">
        <v>63</v>
      </c>
      <c r="O23" s="221"/>
      <c r="P23" s="221"/>
    </row>
    <row r="24" spans="1:16" ht="15" thickBot="1">
      <c r="A24" s="1" t="s">
        <v>417</v>
      </c>
      <c r="B24" s="227" t="s">
        <v>744</v>
      </c>
      <c r="C24" s="219" t="s">
        <v>828</v>
      </c>
      <c r="D24" s="220" t="s">
        <v>770</v>
      </c>
      <c r="E24" s="220" t="s">
        <v>771</v>
      </c>
      <c r="F24" s="220"/>
      <c r="G24" s="221" t="s">
        <v>773</v>
      </c>
      <c r="H24" s="220" t="s">
        <v>774</v>
      </c>
      <c r="I24" s="220"/>
      <c r="J24" s="220"/>
      <c r="K24" s="220"/>
      <c r="L24" s="220" t="s">
        <v>129</v>
      </c>
      <c r="M24" s="220"/>
      <c r="N24" s="220"/>
      <c r="O24" s="221"/>
      <c r="P24" s="221"/>
    </row>
    <row r="25" spans="1:16" ht="15" thickBot="1">
      <c r="A25" s="1" t="s">
        <v>516</v>
      </c>
      <c r="B25" s="227" t="s">
        <v>744</v>
      </c>
      <c r="C25" s="219" t="s">
        <v>828</v>
      </c>
      <c r="D25" s="220"/>
      <c r="E25" s="220"/>
      <c r="F25" s="220"/>
      <c r="G25" s="221" t="s">
        <v>73</v>
      </c>
      <c r="H25" s="220"/>
      <c r="I25" s="220"/>
      <c r="J25" s="220"/>
      <c r="K25" s="220"/>
      <c r="L25" s="220"/>
      <c r="M25" s="220"/>
      <c r="N25" s="220" t="s">
        <v>63</v>
      </c>
      <c r="O25" s="221"/>
      <c r="P25" s="221"/>
    </row>
    <row r="26" spans="1:16" ht="15" thickBot="1">
      <c r="A26" s="1" t="s">
        <v>297</v>
      </c>
      <c r="B26" s="227" t="s">
        <v>744</v>
      </c>
      <c r="C26" s="219" t="s">
        <v>828</v>
      </c>
      <c r="D26" s="220"/>
      <c r="E26" s="220"/>
      <c r="F26" s="220"/>
      <c r="G26" s="221" t="s">
        <v>73</v>
      </c>
      <c r="H26" s="220" t="s">
        <v>83</v>
      </c>
      <c r="I26" s="220"/>
      <c r="J26" s="220"/>
      <c r="K26" s="220"/>
      <c r="L26" s="220"/>
      <c r="M26" s="220"/>
      <c r="N26" s="220"/>
      <c r="O26" s="221"/>
      <c r="P26" s="221"/>
    </row>
    <row r="27" spans="1:16" ht="15" thickBot="1">
      <c r="A27" s="1" t="s">
        <v>380</v>
      </c>
      <c r="B27" s="227" t="s">
        <v>805</v>
      </c>
      <c r="C27" s="219" t="s">
        <v>828</v>
      </c>
      <c r="D27" s="220"/>
      <c r="E27" s="220"/>
      <c r="F27" s="220"/>
      <c r="G27" s="221" t="s">
        <v>73</v>
      </c>
      <c r="H27" s="220"/>
      <c r="I27" s="220"/>
      <c r="J27" s="220"/>
      <c r="K27" s="220"/>
      <c r="L27" s="220"/>
      <c r="M27" s="220"/>
      <c r="N27" s="220"/>
      <c r="O27" s="221"/>
      <c r="P27" s="221"/>
    </row>
    <row r="28" spans="1:16" ht="15" thickBot="1">
      <c r="A28" s="1" t="s">
        <v>498</v>
      </c>
      <c r="B28" s="227" t="s">
        <v>744</v>
      </c>
      <c r="C28" s="219" t="s">
        <v>828</v>
      </c>
      <c r="D28" s="220"/>
      <c r="E28" s="220"/>
      <c r="F28" s="220" t="s">
        <v>66</v>
      </c>
      <c r="G28" s="221" t="s">
        <v>73</v>
      </c>
      <c r="H28" s="220"/>
      <c r="I28" s="220"/>
      <c r="J28" s="220"/>
      <c r="K28" s="220"/>
      <c r="L28" s="220"/>
      <c r="M28" s="220"/>
      <c r="N28" s="220"/>
      <c r="O28" s="221"/>
      <c r="P28" s="221"/>
    </row>
    <row r="29" spans="1:16" ht="15" thickBot="1">
      <c r="A29" s="1" t="s">
        <v>218</v>
      </c>
      <c r="B29" s="227" t="s">
        <v>745</v>
      </c>
      <c r="C29" s="219" t="s">
        <v>828</v>
      </c>
      <c r="D29" s="220"/>
      <c r="E29" s="220"/>
      <c r="F29" s="220"/>
      <c r="G29" s="221" t="s">
        <v>73</v>
      </c>
      <c r="H29" s="220"/>
      <c r="I29" s="220"/>
      <c r="J29" s="220"/>
      <c r="K29" s="220"/>
      <c r="L29" s="220"/>
      <c r="M29" s="220"/>
      <c r="N29" s="220"/>
      <c r="O29" s="221"/>
      <c r="P29" s="221"/>
    </row>
    <row r="30" spans="1:16" ht="15" thickBot="1">
      <c r="A30" s="1" t="s">
        <v>473</v>
      </c>
      <c r="B30" s="227" t="s">
        <v>744</v>
      </c>
      <c r="C30" s="219"/>
      <c r="D30" s="220"/>
      <c r="E30" s="220"/>
      <c r="F30" s="220"/>
      <c r="G30" s="221" t="s">
        <v>773</v>
      </c>
      <c r="H30" s="220"/>
      <c r="I30" s="220"/>
      <c r="J30" s="220"/>
      <c r="K30" s="220"/>
      <c r="L30" s="220"/>
      <c r="M30" s="220"/>
      <c r="N30" s="220"/>
      <c r="O30" s="221"/>
      <c r="P30" s="221" t="s">
        <v>801</v>
      </c>
    </row>
    <row r="31" spans="1:16" ht="15" thickBot="1">
      <c r="A31" s="1" t="s">
        <v>433</v>
      </c>
      <c r="B31" s="227" t="s">
        <v>805</v>
      </c>
      <c r="C31" s="219" t="s">
        <v>828</v>
      </c>
      <c r="D31" s="220"/>
      <c r="E31" s="220"/>
      <c r="F31" s="220"/>
      <c r="G31" s="221" t="s">
        <v>73</v>
      </c>
      <c r="H31" s="220" t="s">
        <v>774</v>
      </c>
      <c r="I31" s="220" t="s">
        <v>777</v>
      </c>
      <c r="J31" s="220"/>
      <c r="K31" s="220"/>
      <c r="L31" s="220"/>
      <c r="M31" s="220"/>
      <c r="N31" s="220"/>
      <c r="O31" s="221"/>
      <c r="P31" s="221"/>
    </row>
    <row r="32" spans="1:16" ht="15" thickBot="1">
      <c r="A32" s="1" t="s">
        <v>252</v>
      </c>
      <c r="B32" s="227" t="s">
        <v>745</v>
      </c>
      <c r="C32" s="219" t="s">
        <v>828</v>
      </c>
      <c r="D32" s="220"/>
      <c r="E32" s="220"/>
      <c r="F32" s="220"/>
      <c r="G32" s="221"/>
      <c r="H32" s="220" t="s">
        <v>774</v>
      </c>
      <c r="I32" s="220" t="s">
        <v>94</v>
      </c>
      <c r="J32" s="220"/>
      <c r="K32" s="220"/>
      <c r="L32" s="220"/>
      <c r="M32" s="220"/>
      <c r="N32" s="220" t="s">
        <v>63</v>
      </c>
      <c r="O32" s="221"/>
      <c r="P32" s="221"/>
    </row>
    <row r="33" spans="1:16" ht="29" thickBot="1">
      <c r="A33" s="1" t="s">
        <v>419</v>
      </c>
      <c r="B33" s="227" t="s">
        <v>744</v>
      </c>
      <c r="C33" s="219" t="s">
        <v>828</v>
      </c>
      <c r="D33" s="220"/>
      <c r="E33" s="220"/>
      <c r="F33" s="220" t="s">
        <v>66</v>
      </c>
      <c r="G33" s="221" t="s">
        <v>73</v>
      </c>
      <c r="H33" s="220"/>
      <c r="I33" s="220"/>
      <c r="J33" s="220"/>
      <c r="K33" s="220"/>
      <c r="L33" s="220"/>
      <c r="M33" s="220"/>
      <c r="N33" s="220"/>
      <c r="O33" s="221"/>
      <c r="P33" s="221" t="s">
        <v>793</v>
      </c>
    </row>
    <row r="34" spans="1:16" ht="15" thickBot="1">
      <c r="A34" s="1" t="s">
        <v>337</v>
      </c>
      <c r="B34" s="227" t="s">
        <v>745</v>
      </c>
      <c r="C34" s="219"/>
      <c r="D34" s="220"/>
      <c r="E34" s="220"/>
      <c r="F34" s="220"/>
      <c r="G34" s="221"/>
      <c r="H34" s="220"/>
      <c r="I34" s="220"/>
      <c r="J34" s="220"/>
      <c r="K34" s="220"/>
      <c r="L34" s="220" t="s">
        <v>134</v>
      </c>
      <c r="M34" s="220"/>
      <c r="N34" s="220"/>
      <c r="O34" s="221"/>
      <c r="P34" s="221"/>
    </row>
    <row r="35" spans="1:16" ht="15" thickBot="1">
      <c r="A35" s="1" t="s">
        <v>578</v>
      </c>
      <c r="B35" s="227" t="s">
        <v>746</v>
      </c>
      <c r="C35" s="219" t="s">
        <v>828</v>
      </c>
      <c r="D35" s="220"/>
      <c r="E35" s="220"/>
      <c r="F35" s="220"/>
      <c r="G35" s="221"/>
      <c r="H35" s="220" t="s">
        <v>774</v>
      </c>
      <c r="I35" s="220" t="s">
        <v>777</v>
      </c>
      <c r="J35" s="220"/>
      <c r="K35" s="220"/>
      <c r="L35" s="220"/>
      <c r="M35" s="220"/>
      <c r="N35" s="220"/>
      <c r="O35" s="221"/>
      <c r="P35" s="221"/>
    </row>
    <row r="36" spans="1:16" ht="15" thickBot="1">
      <c r="A36" s="1" t="s">
        <v>407</v>
      </c>
      <c r="B36" s="227" t="s">
        <v>745</v>
      </c>
      <c r="C36" s="219" t="s">
        <v>828</v>
      </c>
      <c r="D36" s="220"/>
      <c r="E36" s="220"/>
      <c r="F36" s="220"/>
      <c r="G36" s="221" t="s">
        <v>73</v>
      </c>
      <c r="H36" s="220"/>
      <c r="I36" s="220"/>
      <c r="J36" s="220"/>
      <c r="K36" s="220"/>
      <c r="L36" s="220"/>
      <c r="M36" s="220"/>
      <c r="N36" s="220" t="s">
        <v>63</v>
      </c>
      <c r="O36" s="221"/>
      <c r="P36" s="221"/>
    </row>
    <row r="37" spans="1:16" ht="15" thickBot="1">
      <c r="A37" s="1" t="s">
        <v>579</v>
      </c>
      <c r="B37" s="227" t="s">
        <v>744</v>
      </c>
      <c r="C37" s="219" t="s">
        <v>828</v>
      </c>
      <c r="D37" s="220"/>
      <c r="E37" s="220"/>
      <c r="F37" s="220"/>
      <c r="G37" s="221" t="s">
        <v>773</v>
      </c>
      <c r="H37" s="220" t="s">
        <v>774</v>
      </c>
      <c r="I37" s="220"/>
      <c r="J37" s="220"/>
      <c r="K37" s="220"/>
      <c r="L37" s="220"/>
      <c r="M37" s="220"/>
      <c r="N37" s="220"/>
      <c r="O37" s="221"/>
      <c r="P37" s="221"/>
    </row>
    <row r="38" spans="1:16" ht="15" thickBot="1">
      <c r="A38" s="1" t="s">
        <v>453</v>
      </c>
      <c r="B38" s="227" t="s">
        <v>805</v>
      </c>
      <c r="C38" s="219"/>
      <c r="D38" s="220"/>
      <c r="E38" s="220"/>
      <c r="F38" s="220"/>
      <c r="G38" s="221"/>
      <c r="H38" s="220"/>
      <c r="I38" s="220"/>
      <c r="J38" s="220"/>
      <c r="K38" s="220"/>
      <c r="L38" s="220" t="s">
        <v>129</v>
      </c>
      <c r="M38" s="220"/>
      <c r="N38" s="220"/>
      <c r="O38" s="221"/>
      <c r="P38" s="221"/>
    </row>
    <row r="39" spans="1:16" ht="15" thickBot="1">
      <c r="A39" s="1" t="s">
        <v>375</v>
      </c>
      <c r="B39" s="227" t="s">
        <v>745</v>
      </c>
      <c r="C39" s="219" t="s">
        <v>828</v>
      </c>
      <c r="D39" s="220"/>
      <c r="E39" s="220"/>
      <c r="F39" s="220"/>
      <c r="G39" s="221" t="s">
        <v>73</v>
      </c>
      <c r="H39" s="220"/>
      <c r="I39" s="220"/>
      <c r="J39" s="220"/>
      <c r="K39" s="220"/>
      <c r="L39" s="220"/>
      <c r="M39" s="220"/>
      <c r="N39" s="220" t="s">
        <v>63</v>
      </c>
      <c r="O39" s="221"/>
      <c r="P39" s="221"/>
    </row>
    <row r="40" spans="1:16" ht="15" thickBot="1">
      <c r="A40" s="1" t="s">
        <v>255</v>
      </c>
      <c r="B40" s="227" t="s">
        <v>744</v>
      </c>
      <c r="C40" s="219" t="s">
        <v>828</v>
      </c>
      <c r="D40" s="220"/>
      <c r="E40" s="220"/>
      <c r="F40" s="220"/>
      <c r="G40" s="221" t="s">
        <v>73</v>
      </c>
      <c r="H40" s="220" t="s">
        <v>83</v>
      </c>
      <c r="I40" s="220"/>
      <c r="J40" s="220"/>
      <c r="K40" s="220"/>
      <c r="L40" s="220"/>
      <c r="M40" s="220"/>
      <c r="N40" s="220"/>
      <c r="O40" s="221"/>
      <c r="P40" s="221"/>
    </row>
    <row r="41" spans="1:16" ht="15" thickBot="1">
      <c r="A41" s="1" t="s">
        <v>580</v>
      </c>
      <c r="B41" s="227" t="s">
        <v>745</v>
      </c>
      <c r="C41" s="219" t="s">
        <v>828</v>
      </c>
      <c r="D41" s="220"/>
      <c r="E41" s="220"/>
      <c r="F41" s="220"/>
      <c r="G41" s="221" t="s">
        <v>73</v>
      </c>
      <c r="H41" s="220"/>
      <c r="I41" s="220"/>
      <c r="J41" s="220"/>
      <c r="K41" s="220"/>
      <c r="L41" s="220"/>
      <c r="M41" s="220"/>
      <c r="N41" s="220"/>
      <c r="O41" s="221"/>
      <c r="P41" s="221"/>
    </row>
    <row r="42" spans="1:16" ht="15" thickBot="1">
      <c r="A42" s="1" t="s">
        <v>234</v>
      </c>
      <c r="B42" s="227" t="s">
        <v>744</v>
      </c>
      <c r="C42" s="219" t="s">
        <v>828</v>
      </c>
      <c r="D42" s="220"/>
      <c r="E42" s="220"/>
      <c r="F42" s="220"/>
      <c r="G42" s="221" t="s">
        <v>73</v>
      </c>
      <c r="H42" s="220"/>
      <c r="I42" s="220"/>
      <c r="J42" s="220"/>
      <c r="K42" s="220"/>
      <c r="L42" s="220"/>
      <c r="M42" s="220"/>
      <c r="N42" s="220" t="s">
        <v>63</v>
      </c>
      <c r="O42" s="221"/>
      <c r="P42" s="221"/>
    </row>
    <row r="43" spans="1:16" ht="15" thickBot="1">
      <c r="A43" s="1" t="s">
        <v>342</v>
      </c>
      <c r="B43" s="227" t="s">
        <v>744</v>
      </c>
      <c r="C43" s="219"/>
      <c r="D43" s="220"/>
      <c r="E43" s="220"/>
      <c r="F43" s="220"/>
      <c r="G43" s="221"/>
      <c r="H43" s="220"/>
      <c r="I43" s="220"/>
      <c r="J43" s="220"/>
      <c r="K43" s="220"/>
      <c r="L43" s="220"/>
      <c r="M43" s="220"/>
      <c r="N43" s="220"/>
      <c r="O43" s="221"/>
      <c r="P43" s="221" t="s">
        <v>812</v>
      </c>
    </row>
    <row r="44" spans="1:16" ht="15" thickBot="1">
      <c r="A44" s="1" t="s">
        <v>237</v>
      </c>
      <c r="B44" s="227" t="s">
        <v>744</v>
      </c>
      <c r="C44" s="219" t="s">
        <v>828</v>
      </c>
      <c r="D44" s="220"/>
      <c r="E44" s="220"/>
      <c r="F44" s="220"/>
      <c r="G44" s="221" t="s">
        <v>73</v>
      </c>
      <c r="H44" s="220" t="s">
        <v>83</v>
      </c>
      <c r="I44" s="220"/>
      <c r="J44" s="220"/>
      <c r="K44" s="220" t="s">
        <v>125</v>
      </c>
      <c r="L44" s="220"/>
      <c r="M44" s="220"/>
      <c r="N44" s="220" t="s">
        <v>63</v>
      </c>
      <c r="O44" s="221"/>
      <c r="P44" s="221"/>
    </row>
    <row r="45" spans="1:16" ht="15" thickBot="1">
      <c r="A45" s="1" t="s">
        <v>479</v>
      </c>
      <c r="B45" s="227" t="s">
        <v>744</v>
      </c>
      <c r="C45" s="219" t="s">
        <v>828</v>
      </c>
      <c r="D45" s="220"/>
      <c r="E45" s="220"/>
      <c r="F45" s="220"/>
      <c r="G45" s="221" t="s">
        <v>73</v>
      </c>
      <c r="H45" s="220"/>
      <c r="I45" s="220"/>
      <c r="J45" s="220"/>
      <c r="K45" s="220"/>
      <c r="L45" s="220"/>
      <c r="M45" s="220"/>
      <c r="N45" s="220" t="s">
        <v>63</v>
      </c>
      <c r="O45" s="221"/>
      <c r="P45" s="221"/>
    </row>
    <row r="46" spans="1:16" ht="15" thickBot="1">
      <c r="A46" s="1" t="s">
        <v>217</v>
      </c>
      <c r="B46" s="227" t="s">
        <v>744</v>
      </c>
      <c r="C46" s="219" t="s">
        <v>828</v>
      </c>
      <c r="D46" s="220"/>
      <c r="E46" s="220"/>
      <c r="F46" s="220"/>
      <c r="G46" s="221" t="s">
        <v>73</v>
      </c>
      <c r="H46" s="220"/>
      <c r="I46" s="220"/>
      <c r="J46" s="220"/>
      <c r="K46" s="220"/>
      <c r="L46" s="220"/>
      <c r="M46" s="220"/>
      <c r="N46" s="220"/>
      <c r="O46" s="221"/>
      <c r="P46" s="221" t="s">
        <v>792</v>
      </c>
    </row>
    <row r="47" spans="1:16" ht="15" thickBot="1">
      <c r="A47" s="1" t="s">
        <v>253</v>
      </c>
      <c r="B47" s="227" t="s">
        <v>744</v>
      </c>
      <c r="C47" s="219" t="s">
        <v>828</v>
      </c>
      <c r="D47" s="220"/>
      <c r="E47" s="220"/>
      <c r="F47" s="220"/>
      <c r="G47" s="221" t="s">
        <v>773</v>
      </c>
      <c r="H47" s="220" t="s">
        <v>774</v>
      </c>
      <c r="I47" s="220" t="s">
        <v>777</v>
      </c>
      <c r="J47" s="220"/>
      <c r="K47" s="220"/>
      <c r="L47" s="220"/>
      <c r="M47" s="220"/>
      <c r="N47" s="220"/>
      <c r="O47" s="221"/>
      <c r="P47" s="221" t="s">
        <v>795</v>
      </c>
    </row>
    <row r="48" spans="1:16" ht="15" thickBot="1">
      <c r="A48" s="1" t="s">
        <v>527</v>
      </c>
      <c r="B48" s="227" t="s">
        <v>744</v>
      </c>
      <c r="C48" s="219" t="s">
        <v>828</v>
      </c>
      <c r="D48" s="220" t="s">
        <v>785</v>
      </c>
      <c r="E48" s="220" t="s">
        <v>61</v>
      </c>
      <c r="F48" s="220" t="s">
        <v>66</v>
      </c>
      <c r="G48" s="221" t="s">
        <v>73</v>
      </c>
      <c r="H48" s="220" t="s">
        <v>774</v>
      </c>
      <c r="I48" s="220" t="s">
        <v>777</v>
      </c>
      <c r="J48" s="220"/>
      <c r="K48" s="220"/>
      <c r="L48" s="220"/>
      <c r="M48" s="220"/>
      <c r="N48" s="220"/>
      <c r="O48" s="221"/>
      <c r="P48" s="221"/>
    </row>
    <row r="49" spans="1:16" ht="15" thickBot="1">
      <c r="A49" s="1" t="s">
        <v>502</v>
      </c>
      <c r="B49" s="227" t="s">
        <v>805</v>
      </c>
      <c r="C49" s="219" t="s">
        <v>828</v>
      </c>
      <c r="D49" s="220"/>
      <c r="E49" s="220"/>
      <c r="F49" s="220"/>
      <c r="G49" s="221"/>
      <c r="H49" s="220" t="s">
        <v>774</v>
      </c>
      <c r="I49" s="220"/>
      <c r="J49" s="220"/>
      <c r="K49" s="220"/>
      <c r="L49" s="220"/>
      <c r="M49" s="220"/>
      <c r="N49" s="220" t="s">
        <v>63</v>
      </c>
      <c r="O49" s="221"/>
      <c r="P49" s="221"/>
    </row>
    <row r="50" spans="1:16" ht="15" thickBot="1">
      <c r="A50" s="1" t="s">
        <v>388</v>
      </c>
      <c r="B50" s="227" t="s">
        <v>805</v>
      </c>
      <c r="C50" s="219" t="s">
        <v>828</v>
      </c>
      <c r="D50" s="220"/>
      <c r="E50" s="220"/>
      <c r="F50" s="220"/>
      <c r="G50" s="221" t="s">
        <v>73</v>
      </c>
      <c r="H50" s="220" t="s">
        <v>774</v>
      </c>
      <c r="I50" s="220"/>
      <c r="J50" s="220"/>
      <c r="K50" s="220"/>
      <c r="L50" s="220"/>
      <c r="M50" s="220"/>
      <c r="N50" s="220"/>
      <c r="O50" s="221"/>
      <c r="P50" s="221"/>
    </row>
    <row r="51" spans="1:16" ht="15" thickBot="1">
      <c r="A51" s="1" t="s">
        <v>379</v>
      </c>
      <c r="B51" s="227" t="s">
        <v>745</v>
      </c>
      <c r="C51" s="219" t="s">
        <v>828</v>
      </c>
      <c r="D51" s="220"/>
      <c r="E51" s="220"/>
      <c r="F51" s="220" t="s">
        <v>66</v>
      </c>
      <c r="G51" s="221" t="s">
        <v>73</v>
      </c>
      <c r="H51" s="220" t="s">
        <v>774</v>
      </c>
      <c r="I51" s="220"/>
      <c r="J51" s="220"/>
      <c r="K51" s="220"/>
      <c r="L51" s="220"/>
      <c r="M51" s="220"/>
      <c r="N51" s="220"/>
      <c r="O51" s="221"/>
      <c r="P51" s="221"/>
    </row>
    <row r="52" spans="1:16" ht="15" thickBot="1">
      <c r="A52" s="1" t="s">
        <v>507</v>
      </c>
      <c r="B52" s="227" t="s">
        <v>745</v>
      </c>
      <c r="C52" s="219" t="s">
        <v>828</v>
      </c>
      <c r="D52" s="220"/>
      <c r="E52" s="220" t="s">
        <v>61</v>
      </c>
      <c r="F52" s="220" t="s">
        <v>66</v>
      </c>
      <c r="G52" s="221" t="s">
        <v>73</v>
      </c>
      <c r="H52" s="220" t="s">
        <v>778</v>
      </c>
      <c r="I52" s="220" t="s">
        <v>779</v>
      </c>
      <c r="J52" s="220" t="s">
        <v>818</v>
      </c>
      <c r="K52" s="220"/>
      <c r="L52" s="220"/>
      <c r="M52" s="220"/>
      <c r="N52" s="220"/>
      <c r="O52" s="221"/>
      <c r="P52" s="221"/>
    </row>
    <row r="53" spans="1:16" ht="15" thickBot="1">
      <c r="A53" s="1" t="s">
        <v>382</v>
      </c>
      <c r="B53" s="227" t="s">
        <v>744</v>
      </c>
      <c r="C53" s="219" t="s">
        <v>828</v>
      </c>
      <c r="D53" s="220"/>
      <c r="E53" s="220"/>
      <c r="F53" s="220"/>
      <c r="G53" s="221" t="s">
        <v>73</v>
      </c>
      <c r="H53" s="220"/>
      <c r="I53" s="220"/>
      <c r="J53" s="220"/>
      <c r="K53" s="220"/>
      <c r="L53" s="220"/>
      <c r="M53" s="220"/>
      <c r="N53" s="220" t="s">
        <v>63</v>
      </c>
      <c r="O53" s="221"/>
      <c r="P53" s="221"/>
    </row>
    <row r="54" spans="1:16" ht="15" thickBot="1">
      <c r="A54" s="1" t="s">
        <v>420</v>
      </c>
      <c r="B54" s="227" t="s">
        <v>744</v>
      </c>
      <c r="C54" s="219" t="s">
        <v>828</v>
      </c>
      <c r="D54" s="220"/>
      <c r="E54" s="220"/>
      <c r="F54" s="220"/>
      <c r="G54" s="221" t="s">
        <v>73</v>
      </c>
      <c r="H54" s="220"/>
      <c r="I54" s="220"/>
      <c r="J54" s="220"/>
      <c r="K54" s="220"/>
      <c r="L54" s="220"/>
      <c r="M54" s="220"/>
      <c r="N54" s="220"/>
      <c r="O54" s="221"/>
      <c r="P54" s="221"/>
    </row>
    <row r="55" spans="1:16" ht="15" thickBot="1">
      <c r="A55" s="1" t="s">
        <v>347</v>
      </c>
      <c r="B55" s="227" t="s">
        <v>745</v>
      </c>
      <c r="C55" s="219" t="s">
        <v>828</v>
      </c>
      <c r="D55" s="220"/>
      <c r="E55" s="220"/>
      <c r="F55" s="220"/>
      <c r="G55" s="221" t="s">
        <v>73</v>
      </c>
      <c r="H55" s="220"/>
      <c r="I55" s="220"/>
      <c r="J55" s="220"/>
      <c r="K55" s="220"/>
      <c r="L55" s="220"/>
      <c r="M55" s="220"/>
      <c r="N55" s="220"/>
      <c r="O55" s="221"/>
      <c r="P55" s="221"/>
    </row>
    <row r="56" spans="1:16" ht="15" thickBot="1">
      <c r="A56" s="1" t="s">
        <v>324</v>
      </c>
      <c r="B56" s="227" t="s">
        <v>746</v>
      </c>
      <c r="C56" s="219" t="s">
        <v>828</v>
      </c>
      <c r="D56" s="220"/>
      <c r="E56" s="220"/>
      <c r="F56" s="220"/>
      <c r="G56" s="221" t="s">
        <v>73</v>
      </c>
      <c r="H56" s="220"/>
      <c r="I56" s="220"/>
      <c r="J56" s="220"/>
      <c r="K56" s="220"/>
      <c r="L56" s="220"/>
      <c r="M56" s="220"/>
      <c r="N56" s="220" t="s">
        <v>63</v>
      </c>
      <c r="O56" s="221"/>
      <c r="P56" s="221"/>
    </row>
    <row r="57" spans="1:16" ht="15" thickBot="1">
      <c r="A57" s="1" t="s">
        <v>622</v>
      </c>
      <c r="B57" s="227" t="s">
        <v>805</v>
      </c>
      <c r="C57" s="219" t="s">
        <v>828</v>
      </c>
      <c r="D57" s="220"/>
      <c r="E57" s="220"/>
      <c r="F57" s="220"/>
      <c r="G57" s="221" t="s">
        <v>73</v>
      </c>
      <c r="H57" s="220"/>
      <c r="I57" s="220"/>
      <c r="J57" s="220"/>
      <c r="K57" s="220"/>
      <c r="L57" s="220"/>
      <c r="M57" s="220"/>
      <c r="N57" s="220" t="s">
        <v>63</v>
      </c>
      <c r="O57" s="221"/>
      <c r="P57" s="221"/>
    </row>
    <row r="58" spans="1:16" ht="15" thickBot="1">
      <c r="A58" s="1" t="s">
        <v>317</v>
      </c>
      <c r="B58" s="227" t="s">
        <v>745</v>
      </c>
      <c r="C58" s="219"/>
      <c r="D58" s="220"/>
      <c r="E58" s="220"/>
      <c r="F58" s="220"/>
      <c r="G58" s="221"/>
      <c r="H58" s="220" t="s">
        <v>88</v>
      </c>
      <c r="I58" s="220"/>
      <c r="J58" s="220"/>
      <c r="K58" s="220" t="s">
        <v>119</v>
      </c>
      <c r="L58" s="220"/>
      <c r="M58" s="220" t="s">
        <v>140</v>
      </c>
      <c r="N58" s="220"/>
      <c r="O58" s="221"/>
      <c r="P58" s="221"/>
    </row>
    <row r="59" spans="1:16" ht="15" thickBot="1">
      <c r="A59" s="1" t="s">
        <v>399</v>
      </c>
      <c r="B59" s="227" t="s">
        <v>746</v>
      </c>
      <c r="C59" s="219" t="s">
        <v>828</v>
      </c>
      <c r="D59" s="220"/>
      <c r="E59" s="220" t="s">
        <v>61</v>
      </c>
      <c r="F59" s="220" t="s">
        <v>66</v>
      </c>
      <c r="G59" s="221" t="s">
        <v>73</v>
      </c>
      <c r="H59" s="220"/>
      <c r="I59" s="220"/>
      <c r="J59" s="220"/>
      <c r="K59" s="220"/>
      <c r="L59" s="220"/>
      <c r="M59" s="220"/>
      <c r="N59" s="220"/>
      <c r="O59" s="221"/>
      <c r="P59" s="221"/>
    </row>
    <row r="60" spans="1:16" ht="15" thickBot="1">
      <c r="A60" s="1" t="s">
        <v>472</v>
      </c>
      <c r="B60" s="227" t="s">
        <v>744</v>
      </c>
      <c r="C60" s="219" t="s">
        <v>828</v>
      </c>
      <c r="D60" s="220"/>
      <c r="E60" s="220"/>
      <c r="F60" s="220"/>
      <c r="G60" s="221"/>
      <c r="H60" s="220" t="s">
        <v>774</v>
      </c>
      <c r="I60" s="220" t="s">
        <v>779</v>
      </c>
      <c r="J60" s="220"/>
      <c r="K60" s="220"/>
      <c r="L60" s="220"/>
      <c r="M60" s="220"/>
      <c r="N60" s="220"/>
      <c r="O60" s="221"/>
      <c r="P60" s="221"/>
    </row>
    <row r="61" spans="1:16" ht="15" thickBot="1">
      <c r="A61" s="1" t="s">
        <v>608</v>
      </c>
      <c r="B61" s="227" t="s">
        <v>744</v>
      </c>
      <c r="C61" s="219"/>
      <c r="D61" s="220"/>
      <c r="E61" s="220"/>
      <c r="F61" s="220"/>
      <c r="G61" s="221"/>
      <c r="H61" s="220"/>
      <c r="I61" s="220"/>
      <c r="J61" s="220"/>
      <c r="K61" s="220"/>
      <c r="L61" s="220"/>
      <c r="M61" s="220" t="s">
        <v>140</v>
      </c>
      <c r="N61" s="220"/>
      <c r="O61" s="221"/>
      <c r="P61" s="221"/>
    </row>
    <row r="62" spans="1:16" ht="15" thickBot="1">
      <c r="A62" s="1" t="s">
        <v>385</v>
      </c>
      <c r="B62" s="227" t="s">
        <v>744</v>
      </c>
      <c r="C62" s="219" t="s">
        <v>828</v>
      </c>
      <c r="D62" s="220"/>
      <c r="E62" s="220"/>
      <c r="F62" s="220"/>
      <c r="G62" s="221" t="s">
        <v>73</v>
      </c>
      <c r="H62" s="220"/>
      <c r="I62" s="220"/>
      <c r="J62" s="220"/>
      <c r="K62" s="220"/>
      <c r="L62" s="220"/>
      <c r="M62" s="220"/>
      <c r="N62" s="220" t="s">
        <v>63</v>
      </c>
      <c r="O62" s="221"/>
      <c r="P62" s="221"/>
    </row>
    <row r="63" spans="1:16" ht="15" thickBot="1">
      <c r="A63" s="1" t="s">
        <v>231</v>
      </c>
      <c r="B63" s="227" t="s">
        <v>746</v>
      </c>
      <c r="C63" s="219" t="s">
        <v>828</v>
      </c>
      <c r="D63" s="220"/>
      <c r="E63" s="220"/>
      <c r="F63" s="220"/>
      <c r="G63" s="221" t="s">
        <v>73</v>
      </c>
      <c r="H63" s="220"/>
      <c r="I63" s="220"/>
      <c r="J63" s="220"/>
      <c r="K63" s="220"/>
      <c r="L63" s="220"/>
      <c r="M63" s="220"/>
      <c r="N63" s="220"/>
      <c r="O63" s="221"/>
      <c r="P63" s="221"/>
    </row>
    <row r="64" spans="1:16" ht="15" thickBot="1">
      <c r="A64" s="1" t="s">
        <v>384</v>
      </c>
      <c r="B64" s="227" t="s">
        <v>746</v>
      </c>
      <c r="C64" s="219" t="s">
        <v>828</v>
      </c>
      <c r="D64" s="220"/>
      <c r="E64" s="220"/>
      <c r="F64" s="220"/>
      <c r="G64" s="221" t="s">
        <v>73</v>
      </c>
      <c r="H64" s="220"/>
      <c r="I64" s="220"/>
      <c r="J64" s="220"/>
      <c r="K64" s="220"/>
      <c r="L64" s="220"/>
      <c r="M64" s="220"/>
      <c r="N64" s="220" t="s">
        <v>63</v>
      </c>
      <c r="O64" s="221"/>
      <c r="P64" s="221"/>
    </row>
    <row r="65" spans="1:16" ht="29" thickBot="1">
      <c r="A65" s="1" t="s">
        <v>446</v>
      </c>
      <c r="B65" s="227" t="s">
        <v>786</v>
      </c>
      <c r="C65" s="219" t="s">
        <v>828</v>
      </c>
      <c r="D65" s="220"/>
      <c r="E65" s="220"/>
      <c r="F65" s="220" t="s">
        <v>66</v>
      </c>
      <c r="G65" s="221" t="s">
        <v>73</v>
      </c>
      <c r="H65" s="220"/>
      <c r="I65" s="220"/>
      <c r="J65" s="220"/>
      <c r="K65" s="220"/>
      <c r="L65" s="220"/>
      <c r="M65" s="220"/>
      <c r="N65" s="220"/>
      <c r="O65" s="221"/>
      <c r="P65" s="221" t="s">
        <v>794</v>
      </c>
    </row>
    <row r="66" spans="1:16" ht="15" thickBot="1">
      <c r="A66" s="1" t="s">
        <v>435</v>
      </c>
      <c r="B66" s="227" t="s">
        <v>746</v>
      </c>
      <c r="C66" s="219" t="s">
        <v>828</v>
      </c>
      <c r="D66" s="220"/>
      <c r="E66" s="220"/>
      <c r="F66" s="220"/>
      <c r="G66" s="221" t="s">
        <v>73</v>
      </c>
      <c r="H66" s="220"/>
      <c r="I66" s="220"/>
      <c r="J66" s="220"/>
      <c r="K66" s="220"/>
      <c r="L66" s="220"/>
      <c r="M66" s="220" t="s">
        <v>140</v>
      </c>
      <c r="N66" s="220"/>
      <c r="O66" s="221"/>
      <c r="P66" s="221"/>
    </row>
    <row r="67" spans="1:16" ht="15" thickBot="1">
      <c r="A67" s="1" t="s">
        <v>264</v>
      </c>
      <c r="B67" s="227" t="s">
        <v>745</v>
      </c>
      <c r="C67" s="219" t="s">
        <v>828</v>
      </c>
      <c r="D67" s="220"/>
      <c r="E67" s="220"/>
      <c r="F67" s="220"/>
      <c r="G67" s="221" t="s">
        <v>73</v>
      </c>
      <c r="H67" s="220"/>
      <c r="I67" s="220"/>
      <c r="J67" s="220"/>
      <c r="K67" s="220"/>
      <c r="L67" s="220"/>
      <c r="M67" s="220"/>
      <c r="N67" s="220"/>
      <c r="O67" s="221"/>
      <c r="P67" s="221"/>
    </row>
    <row r="68" spans="1:16" ht="15" thickBot="1">
      <c r="A68" s="1" t="s">
        <v>352</v>
      </c>
      <c r="B68" s="227" t="s">
        <v>744</v>
      </c>
      <c r="C68" s="219" t="s">
        <v>828</v>
      </c>
      <c r="D68" s="220"/>
      <c r="E68" s="220"/>
      <c r="F68" s="220"/>
      <c r="G68" s="221" t="s">
        <v>73</v>
      </c>
      <c r="H68" s="220"/>
      <c r="I68" s="220"/>
      <c r="J68" s="220"/>
      <c r="K68" s="220"/>
      <c r="L68" s="220"/>
      <c r="M68" s="220"/>
      <c r="N68" s="220" t="s">
        <v>63</v>
      </c>
      <c r="O68" s="221"/>
      <c r="P68" s="221"/>
    </row>
    <row r="69" spans="1:16" ht="15" thickBot="1">
      <c r="A69" s="1" t="s">
        <v>370</v>
      </c>
      <c r="B69" s="227" t="s">
        <v>744</v>
      </c>
      <c r="C69" s="219"/>
      <c r="D69" s="220"/>
      <c r="E69" s="220"/>
      <c r="F69" s="220"/>
      <c r="G69" s="221" t="s">
        <v>773</v>
      </c>
      <c r="H69" s="220" t="s">
        <v>778</v>
      </c>
      <c r="I69" s="220"/>
      <c r="J69" s="220"/>
      <c r="K69" s="220" t="s">
        <v>118</v>
      </c>
      <c r="L69" s="220" t="s">
        <v>134</v>
      </c>
      <c r="M69" s="220" t="s">
        <v>780</v>
      </c>
      <c r="N69" s="220"/>
      <c r="O69" s="221"/>
      <c r="P69" s="221"/>
    </row>
    <row r="70" spans="1:16" ht="15" thickBot="1">
      <c r="A70" s="1" t="s">
        <v>279</v>
      </c>
      <c r="B70" s="227" t="s">
        <v>745</v>
      </c>
      <c r="C70" s="219" t="s">
        <v>828</v>
      </c>
      <c r="D70" s="220"/>
      <c r="E70" s="220"/>
      <c r="F70" s="220"/>
      <c r="G70" s="221" t="s">
        <v>73</v>
      </c>
      <c r="H70" s="220"/>
      <c r="I70" s="220"/>
      <c r="J70" s="220"/>
      <c r="K70" s="220"/>
      <c r="L70" s="220"/>
      <c r="M70" s="220"/>
      <c r="N70" s="220" t="s">
        <v>63</v>
      </c>
      <c r="O70" s="221"/>
      <c r="P70" s="221"/>
    </row>
    <row r="71" spans="1:16" ht="15" thickBot="1">
      <c r="A71" s="1" t="s">
        <v>306</v>
      </c>
      <c r="B71" s="227" t="s">
        <v>744</v>
      </c>
      <c r="C71" s="219" t="s">
        <v>828</v>
      </c>
      <c r="D71" s="220"/>
      <c r="E71" s="220" t="s">
        <v>61</v>
      </c>
      <c r="F71" s="220" t="s">
        <v>66</v>
      </c>
      <c r="G71" s="221" t="s">
        <v>73</v>
      </c>
      <c r="H71" s="220" t="s">
        <v>83</v>
      </c>
      <c r="I71" s="220"/>
      <c r="J71" s="220"/>
      <c r="K71" s="220"/>
      <c r="L71" s="220"/>
      <c r="M71" s="220"/>
      <c r="N71" s="220"/>
      <c r="O71" s="221"/>
      <c r="P71" s="221"/>
    </row>
    <row r="72" spans="1:16" ht="15" thickBot="1">
      <c r="A72" s="1" t="s">
        <v>354</v>
      </c>
      <c r="B72" s="227" t="s">
        <v>745</v>
      </c>
      <c r="C72" s="219"/>
      <c r="D72" s="220"/>
      <c r="E72" s="220"/>
      <c r="F72" s="220"/>
      <c r="G72" s="221" t="s">
        <v>773</v>
      </c>
      <c r="H72" s="220" t="s">
        <v>778</v>
      </c>
      <c r="I72" s="220" t="s">
        <v>779</v>
      </c>
      <c r="J72" s="220"/>
      <c r="K72" s="220"/>
      <c r="L72" s="220" t="s">
        <v>782</v>
      </c>
      <c r="M72" s="220"/>
      <c r="N72" s="220"/>
      <c r="O72" s="221"/>
      <c r="P72" s="221"/>
    </row>
    <row r="73" spans="1:16" ht="15" thickBot="1">
      <c r="A73" s="1" t="s">
        <v>361</v>
      </c>
      <c r="B73" s="227" t="s">
        <v>744</v>
      </c>
      <c r="C73" s="219" t="s">
        <v>828</v>
      </c>
      <c r="D73" s="220"/>
      <c r="E73" s="220" t="s">
        <v>61</v>
      </c>
      <c r="F73" s="220" t="s">
        <v>66</v>
      </c>
      <c r="G73" s="221" t="s">
        <v>73</v>
      </c>
      <c r="H73" s="220" t="s">
        <v>774</v>
      </c>
      <c r="I73" s="220" t="s">
        <v>779</v>
      </c>
      <c r="J73" s="220"/>
      <c r="K73" s="220" t="s">
        <v>784</v>
      </c>
      <c r="L73" s="220"/>
      <c r="M73" s="220"/>
      <c r="N73" s="220"/>
      <c r="O73" s="221"/>
      <c r="P73" s="221"/>
    </row>
    <row r="74" spans="1:16" ht="15" thickBot="1">
      <c r="A74" s="1" t="s">
        <v>210</v>
      </c>
      <c r="B74" s="227" t="s">
        <v>745</v>
      </c>
      <c r="C74" s="219" t="s">
        <v>828</v>
      </c>
      <c r="D74" s="220"/>
      <c r="E74" s="220"/>
      <c r="F74" s="220"/>
      <c r="G74" s="221" t="s">
        <v>773</v>
      </c>
      <c r="H74" s="220" t="s">
        <v>774</v>
      </c>
      <c r="I74" s="220" t="s">
        <v>777</v>
      </c>
      <c r="J74" s="220" t="s">
        <v>97</v>
      </c>
      <c r="K74" s="220"/>
      <c r="L74" s="220"/>
      <c r="M74" s="220"/>
      <c r="N74" s="220"/>
      <c r="O74" s="221"/>
      <c r="P74" s="221"/>
    </row>
    <row r="75" spans="1:16" ht="15" thickBot="1">
      <c r="A75" s="1" t="s">
        <v>198</v>
      </c>
      <c r="B75" s="227" t="s">
        <v>805</v>
      </c>
      <c r="C75" s="219" t="s">
        <v>828</v>
      </c>
      <c r="D75" s="220"/>
      <c r="E75" s="220" t="s">
        <v>61</v>
      </c>
      <c r="F75" s="220" t="s">
        <v>66</v>
      </c>
      <c r="G75" s="221" t="s">
        <v>73</v>
      </c>
      <c r="H75" s="220"/>
      <c r="I75" s="220"/>
      <c r="J75" s="220"/>
      <c r="K75" s="220"/>
      <c r="L75" s="220"/>
      <c r="M75" s="220"/>
      <c r="N75" s="220"/>
      <c r="O75" s="221"/>
      <c r="P75" s="221"/>
    </row>
    <row r="76" spans="1:16" ht="15" thickBot="1">
      <c r="A76" s="1" t="s">
        <v>615</v>
      </c>
      <c r="B76" s="227" t="s">
        <v>744</v>
      </c>
      <c r="C76" s="219" t="s">
        <v>828</v>
      </c>
      <c r="D76" s="220"/>
      <c r="E76" s="220"/>
      <c r="F76" s="220"/>
      <c r="G76" s="221" t="s">
        <v>73</v>
      </c>
      <c r="H76" s="220"/>
      <c r="I76" s="220"/>
      <c r="J76" s="220"/>
      <c r="K76" s="220"/>
      <c r="L76" s="220"/>
      <c r="M76" s="220"/>
      <c r="N76" s="220" t="s">
        <v>63</v>
      </c>
      <c r="O76" s="221"/>
      <c r="P76" s="221"/>
    </row>
    <row r="77" spans="1:16" ht="15" thickBot="1">
      <c r="A77" s="1" t="s">
        <v>465</v>
      </c>
      <c r="B77" s="227" t="s">
        <v>745</v>
      </c>
      <c r="C77" s="219"/>
      <c r="D77" s="220"/>
      <c r="E77" s="220"/>
      <c r="F77" s="220"/>
      <c r="G77" s="221" t="s">
        <v>773</v>
      </c>
      <c r="H77" s="220"/>
      <c r="I77" s="220"/>
      <c r="J77" s="220"/>
      <c r="K77" s="220"/>
      <c r="L77" s="220"/>
      <c r="M77" s="220"/>
      <c r="N77" s="220"/>
      <c r="O77" s="221"/>
      <c r="P77" s="221" t="s">
        <v>808</v>
      </c>
    </row>
    <row r="78" spans="1:16" ht="15" thickBot="1">
      <c r="A78" s="1" t="s">
        <v>403</v>
      </c>
      <c r="B78" s="227" t="s">
        <v>745</v>
      </c>
      <c r="C78" s="219" t="s">
        <v>828</v>
      </c>
      <c r="D78" s="220"/>
      <c r="E78" s="220"/>
      <c r="F78" s="220"/>
      <c r="G78" s="221"/>
      <c r="H78" s="220" t="s">
        <v>86</v>
      </c>
      <c r="I78" s="220"/>
      <c r="J78" s="220"/>
      <c r="K78" s="220"/>
      <c r="L78" s="220"/>
      <c r="M78" s="220"/>
      <c r="N78" s="220" t="s">
        <v>63</v>
      </c>
      <c r="O78" s="221"/>
      <c r="P78" s="221"/>
    </row>
    <row r="79" spans="1:16" ht="15" thickBot="1">
      <c r="A79" s="1" t="s">
        <v>573</v>
      </c>
      <c r="B79" s="227" t="s">
        <v>744</v>
      </c>
      <c r="C79" s="219" t="s">
        <v>828</v>
      </c>
      <c r="D79" s="220"/>
      <c r="E79" s="220"/>
      <c r="F79" s="220"/>
      <c r="G79" s="221" t="s">
        <v>73</v>
      </c>
      <c r="H79" s="220"/>
      <c r="I79" s="220"/>
      <c r="J79" s="220"/>
      <c r="K79" s="220"/>
      <c r="L79" s="220"/>
      <c r="M79" s="220"/>
      <c r="N79" s="220"/>
      <c r="O79" s="221"/>
      <c r="P79" s="221"/>
    </row>
    <row r="80" spans="1:16" ht="15" thickBot="1">
      <c r="A80" s="1" t="s">
        <v>475</v>
      </c>
      <c r="B80" s="227" t="s">
        <v>744</v>
      </c>
      <c r="C80" s="219" t="s">
        <v>828</v>
      </c>
      <c r="D80" s="220"/>
      <c r="E80" s="220"/>
      <c r="F80" s="220"/>
      <c r="G80" s="221" t="s">
        <v>773</v>
      </c>
      <c r="H80" s="220" t="s">
        <v>774</v>
      </c>
      <c r="I80" s="220" t="s">
        <v>777</v>
      </c>
      <c r="J80" s="220"/>
      <c r="K80" s="220"/>
      <c r="L80" s="220"/>
      <c r="M80" s="220"/>
      <c r="N80" s="220"/>
      <c r="O80" s="221"/>
      <c r="P80" s="221"/>
    </row>
    <row r="81" spans="1:16" ht="15" thickBot="1">
      <c r="A81" s="1" t="s">
        <v>594</v>
      </c>
      <c r="B81" s="227" t="s">
        <v>745</v>
      </c>
      <c r="C81" s="219" t="s">
        <v>828</v>
      </c>
      <c r="D81" s="220"/>
      <c r="E81" s="220"/>
      <c r="F81" s="220"/>
      <c r="G81" s="221" t="s">
        <v>73</v>
      </c>
      <c r="H81" s="220" t="s">
        <v>83</v>
      </c>
      <c r="I81" s="220"/>
      <c r="J81" s="220"/>
      <c r="K81" s="220"/>
      <c r="L81" s="220"/>
      <c r="M81" s="220"/>
      <c r="N81" s="220"/>
      <c r="O81" s="221"/>
      <c r="P81" s="221"/>
    </row>
    <row r="82" spans="1:16" ht="15" thickBot="1">
      <c r="A82" s="1" t="s">
        <v>503</v>
      </c>
      <c r="B82" s="227" t="s">
        <v>746</v>
      </c>
      <c r="C82" s="219" t="s">
        <v>828</v>
      </c>
      <c r="D82" s="220"/>
      <c r="E82" s="220"/>
      <c r="F82" s="220"/>
      <c r="G82" s="221" t="s">
        <v>73</v>
      </c>
      <c r="H82" s="220"/>
      <c r="I82" s="220"/>
      <c r="J82" s="220"/>
      <c r="K82" s="220"/>
      <c r="L82" s="220"/>
      <c r="M82" s="220"/>
      <c r="N82" s="220" t="s">
        <v>63</v>
      </c>
      <c r="O82" s="221"/>
      <c r="P82" s="221"/>
    </row>
    <row r="83" spans="1:16" ht="15" thickBot="1">
      <c r="A83" s="1" t="s">
        <v>556</v>
      </c>
      <c r="B83" s="227" t="s">
        <v>746</v>
      </c>
      <c r="C83" s="219" t="s">
        <v>828</v>
      </c>
      <c r="D83" s="220"/>
      <c r="E83" s="220"/>
      <c r="F83" s="220"/>
      <c r="G83" s="221" t="s">
        <v>73</v>
      </c>
      <c r="H83" s="220"/>
      <c r="I83" s="220"/>
      <c r="J83" s="220"/>
      <c r="K83" s="220"/>
      <c r="L83" s="220"/>
      <c r="M83" s="220"/>
      <c r="N83" s="220"/>
      <c r="O83" s="221"/>
      <c r="P83" s="221"/>
    </row>
    <row r="84" spans="1:16" ht="15" thickBot="1">
      <c r="A84" s="1" t="s">
        <v>219</v>
      </c>
      <c r="B84" s="227" t="s">
        <v>805</v>
      </c>
      <c r="C84" s="219" t="s">
        <v>828</v>
      </c>
      <c r="D84" s="220"/>
      <c r="E84" s="220"/>
      <c r="F84" s="220"/>
      <c r="G84" s="221" t="s">
        <v>73</v>
      </c>
      <c r="H84" s="220"/>
      <c r="I84" s="220"/>
      <c r="J84" s="220"/>
      <c r="K84" s="220"/>
      <c r="L84" s="220"/>
      <c r="M84" s="220"/>
      <c r="N84" s="220" t="s">
        <v>63</v>
      </c>
      <c r="O84" s="221"/>
      <c r="P84" s="221"/>
    </row>
    <row r="85" spans="1:16" ht="15" thickBot="1">
      <c r="A85" s="1" t="s">
        <v>492</v>
      </c>
      <c r="B85" s="227" t="s">
        <v>746</v>
      </c>
      <c r="C85" s="219" t="s">
        <v>828</v>
      </c>
      <c r="D85" s="220"/>
      <c r="E85" s="220"/>
      <c r="F85" s="220"/>
      <c r="G85" s="221" t="s">
        <v>73</v>
      </c>
      <c r="H85" s="220"/>
      <c r="I85" s="220"/>
      <c r="J85" s="220"/>
      <c r="K85" s="220"/>
      <c r="L85" s="220"/>
      <c r="M85" s="220"/>
      <c r="N85" s="220"/>
      <c r="O85" s="221"/>
      <c r="P85" s="221"/>
    </row>
    <row r="86" spans="1:16" ht="15" thickBot="1">
      <c r="A86" s="1" t="s">
        <v>189</v>
      </c>
      <c r="B86" s="227" t="s">
        <v>744</v>
      </c>
      <c r="C86" s="219" t="s">
        <v>828</v>
      </c>
      <c r="D86" s="220"/>
      <c r="E86" s="220"/>
      <c r="F86" s="220"/>
      <c r="G86" s="221" t="s">
        <v>73</v>
      </c>
      <c r="H86" s="220"/>
      <c r="I86" s="220"/>
      <c r="J86" s="220"/>
      <c r="K86" s="220"/>
      <c r="L86" s="220"/>
      <c r="M86" s="220"/>
      <c r="N86" s="220"/>
      <c r="O86" s="221"/>
      <c r="P86" s="221"/>
    </row>
    <row r="87" spans="1:16" ht="15" thickBot="1">
      <c r="A87" s="1" t="s">
        <v>331</v>
      </c>
      <c r="B87" s="227" t="s">
        <v>744</v>
      </c>
      <c r="C87" s="219" t="s">
        <v>828</v>
      </c>
      <c r="D87" s="220"/>
      <c r="E87" s="220"/>
      <c r="F87" s="220"/>
      <c r="G87" s="221" t="s">
        <v>73</v>
      </c>
      <c r="H87" s="220"/>
      <c r="I87" s="220"/>
      <c r="J87" s="220"/>
      <c r="K87" s="220" t="s">
        <v>125</v>
      </c>
      <c r="L87" s="220"/>
      <c r="M87" s="220"/>
      <c r="N87" s="220"/>
      <c r="O87" s="221"/>
      <c r="P87" s="221"/>
    </row>
    <row r="88" spans="1:16" ht="15" thickBot="1">
      <c r="A88" s="1" t="s">
        <v>225</v>
      </c>
      <c r="B88" s="227" t="s">
        <v>744</v>
      </c>
      <c r="C88" s="219" t="s">
        <v>828</v>
      </c>
      <c r="D88" s="220"/>
      <c r="E88" s="220"/>
      <c r="F88" s="220"/>
      <c r="G88" s="221" t="s">
        <v>73</v>
      </c>
      <c r="H88" s="220"/>
      <c r="I88" s="220"/>
      <c r="J88" s="220"/>
      <c r="K88" s="220"/>
      <c r="L88" s="220"/>
      <c r="M88" s="220"/>
      <c r="N88" s="220"/>
      <c r="O88" s="221"/>
      <c r="P88" s="221"/>
    </row>
    <row r="89" spans="1:16" ht="15" thickBot="1">
      <c r="A89" s="1" t="s">
        <v>284</v>
      </c>
      <c r="B89" s="227" t="s">
        <v>745</v>
      </c>
      <c r="C89" s="219" t="s">
        <v>828</v>
      </c>
      <c r="D89" s="220"/>
      <c r="E89" s="220"/>
      <c r="F89" s="220"/>
      <c r="G89" s="221" t="s">
        <v>73</v>
      </c>
      <c r="H89" s="220"/>
      <c r="I89" s="220"/>
      <c r="J89" s="220"/>
      <c r="K89" s="220"/>
      <c r="L89" s="220"/>
      <c r="M89" s="220"/>
      <c r="N89" s="220"/>
      <c r="O89" s="221"/>
      <c r="P89" s="221"/>
    </row>
    <row r="90" spans="1:16" ht="15" thickBot="1">
      <c r="A90" s="1" t="s">
        <v>511</v>
      </c>
      <c r="B90" s="227" t="s">
        <v>805</v>
      </c>
      <c r="C90" s="219" t="s">
        <v>828</v>
      </c>
      <c r="D90" s="220"/>
      <c r="E90" s="220"/>
      <c r="F90" s="220"/>
      <c r="G90" s="221" t="s">
        <v>73</v>
      </c>
      <c r="H90" s="220" t="s">
        <v>774</v>
      </c>
      <c r="I90" s="220" t="s">
        <v>94</v>
      </c>
      <c r="J90" s="220"/>
      <c r="K90" s="220"/>
      <c r="L90" s="220"/>
      <c r="M90" s="220"/>
      <c r="N90" s="220"/>
      <c r="O90" s="221"/>
      <c r="P90" s="221" t="s">
        <v>824</v>
      </c>
    </row>
    <row r="91" spans="1:16" ht="29" thickBot="1">
      <c r="A91" s="1" t="s">
        <v>416</v>
      </c>
      <c r="B91" s="227" t="s">
        <v>744</v>
      </c>
      <c r="C91" s="219" t="s">
        <v>828</v>
      </c>
      <c r="D91" s="220"/>
      <c r="E91" s="220"/>
      <c r="F91" s="220"/>
      <c r="G91" s="221" t="s">
        <v>73</v>
      </c>
      <c r="H91" s="220" t="s">
        <v>774</v>
      </c>
      <c r="I91" s="220"/>
      <c r="J91" s="220" t="s">
        <v>97</v>
      </c>
      <c r="K91" s="220"/>
      <c r="L91" s="220"/>
      <c r="M91" s="220"/>
      <c r="N91" s="220"/>
      <c r="O91" s="221"/>
      <c r="P91" s="221" t="s">
        <v>806</v>
      </c>
    </row>
    <row r="92" spans="1:16" ht="15" thickBot="1">
      <c r="A92" s="1" t="s">
        <v>489</v>
      </c>
      <c r="B92" s="227" t="s">
        <v>744</v>
      </c>
      <c r="C92" s="219"/>
      <c r="D92" s="220"/>
      <c r="E92" s="220"/>
      <c r="F92" s="220"/>
      <c r="G92" s="221" t="s">
        <v>773</v>
      </c>
      <c r="H92" s="220"/>
      <c r="I92" s="220"/>
      <c r="J92" s="220"/>
      <c r="K92" s="220" t="s">
        <v>125</v>
      </c>
      <c r="L92" s="220"/>
      <c r="M92" s="220" t="s">
        <v>140</v>
      </c>
      <c r="N92" s="220"/>
      <c r="O92" s="221"/>
      <c r="P92" s="221"/>
    </row>
    <row r="93" spans="1:16" ht="15" thickBot="1">
      <c r="A93" s="1" t="s">
        <v>266</v>
      </c>
      <c r="B93" s="227" t="s">
        <v>744</v>
      </c>
      <c r="C93" s="219" t="s">
        <v>828</v>
      </c>
      <c r="D93" s="220"/>
      <c r="E93" s="220"/>
      <c r="F93" s="220"/>
      <c r="G93" s="221" t="s">
        <v>73</v>
      </c>
      <c r="H93" s="220"/>
      <c r="I93" s="220"/>
      <c r="J93" s="220"/>
      <c r="K93" s="220"/>
      <c r="L93" s="220"/>
      <c r="M93" s="220"/>
      <c r="N93" s="220"/>
      <c r="O93" s="221"/>
      <c r="P93" s="221"/>
    </row>
    <row r="94" spans="1:16" ht="15" thickBot="1">
      <c r="A94" s="1" t="s">
        <v>598</v>
      </c>
      <c r="B94" s="227" t="s">
        <v>744</v>
      </c>
      <c r="C94" s="219" t="s">
        <v>828</v>
      </c>
      <c r="D94" s="220"/>
      <c r="E94" s="220" t="s">
        <v>771</v>
      </c>
      <c r="F94" s="220"/>
      <c r="G94" s="221" t="s">
        <v>773</v>
      </c>
      <c r="H94" s="220" t="s">
        <v>778</v>
      </c>
      <c r="I94" s="220" t="s">
        <v>779</v>
      </c>
      <c r="J94" s="220"/>
      <c r="K94" s="220" t="s">
        <v>114</v>
      </c>
      <c r="L94" s="220"/>
      <c r="M94" s="220" t="s">
        <v>780</v>
      </c>
      <c r="N94" s="220"/>
      <c r="O94" s="221"/>
      <c r="P94" s="221"/>
    </row>
    <row r="95" spans="1:16" ht="15" thickBot="1">
      <c r="A95" s="1" t="s">
        <v>611</v>
      </c>
      <c r="B95" s="227" t="s">
        <v>744</v>
      </c>
      <c r="C95" s="219"/>
      <c r="D95" s="220"/>
      <c r="E95" s="220"/>
      <c r="F95" s="220"/>
      <c r="G95" s="221" t="s">
        <v>73</v>
      </c>
      <c r="H95" s="220"/>
      <c r="I95" s="220"/>
      <c r="J95" s="220"/>
      <c r="K95" s="220"/>
      <c r="L95" s="220"/>
      <c r="M95" s="220"/>
      <c r="N95" s="220"/>
      <c r="O95" s="221"/>
      <c r="P95" s="221"/>
    </row>
    <row r="96" spans="1:16" ht="15" thickBot="1">
      <c r="A96" s="1" t="s">
        <v>250</v>
      </c>
      <c r="B96" s="227" t="s">
        <v>745</v>
      </c>
      <c r="C96" s="219" t="s">
        <v>828</v>
      </c>
      <c r="D96" s="220"/>
      <c r="E96" s="220" t="s">
        <v>61</v>
      </c>
      <c r="F96" s="220" t="s">
        <v>66</v>
      </c>
      <c r="G96" s="221" t="s">
        <v>73</v>
      </c>
      <c r="H96" s="220" t="s">
        <v>774</v>
      </c>
      <c r="I96" s="220" t="s">
        <v>777</v>
      </c>
      <c r="J96" s="220" t="s">
        <v>97</v>
      </c>
      <c r="K96" s="220"/>
      <c r="L96" s="220"/>
      <c r="M96" s="220"/>
      <c r="N96" s="220"/>
      <c r="O96" s="221"/>
      <c r="P96" s="221"/>
    </row>
    <row r="97" spans="1:16" ht="15" thickBot="1">
      <c r="A97" s="1" t="s">
        <v>390</v>
      </c>
      <c r="B97" s="227" t="s">
        <v>744</v>
      </c>
      <c r="C97" s="219"/>
      <c r="D97" s="220"/>
      <c r="E97" s="220"/>
      <c r="F97" s="220"/>
      <c r="G97" s="221"/>
      <c r="H97" s="220"/>
      <c r="I97" s="220"/>
      <c r="J97" s="220"/>
      <c r="K97" s="220"/>
      <c r="L97" s="220"/>
      <c r="M97" s="220"/>
      <c r="N97" s="220"/>
      <c r="O97" s="221"/>
      <c r="P97" s="221"/>
    </row>
    <row r="98" spans="1:16" ht="15" thickBot="1">
      <c r="A98" s="1" t="s">
        <v>461</v>
      </c>
      <c r="B98" s="227" t="s">
        <v>744</v>
      </c>
      <c r="C98" s="219"/>
      <c r="D98" s="220"/>
      <c r="E98" s="220"/>
      <c r="F98" s="220"/>
      <c r="G98" s="221"/>
      <c r="H98" s="220"/>
      <c r="I98" s="220"/>
      <c r="J98" s="220"/>
      <c r="K98" s="220" t="s">
        <v>104</v>
      </c>
      <c r="L98" s="220"/>
      <c r="M98" s="220"/>
      <c r="N98" s="220"/>
      <c r="O98" s="221"/>
      <c r="P98" s="221" t="s">
        <v>815</v>
      </c>
    </row>
    <row r="99" spans="1:16" ht="15" thickBot="1">
      <c r="A99" s="1" t="s">
        <v>319</v>
      </c>
      <c r="B99" s="227" t="s">
        <v>805</v>
      </c>
      <c r="C99" s="219" t="s">
        <v>828</v>
      </c>
      <c r="D99" s="220"/>
      <c r="E99" s="220"/>
      <c r="F99" s="220" t="s">
        <v>66</v>
      </c>
      <c r="G99" s="221" t="s">
        <v>73</v>
      </c>
      <c r="H99" s="220" t="s">
        <v>774</v>
      </c>
      <c r="I99" s="220" t="s">
        <v>777</v>
      </c>
      <c r="J99" s="220"/>
      <c r="K99" s="220"/>
      <c r="L99" s="220"/>
      <c r="M99" s="220"/>
      <c r="N99" s="220"/>
      <c r="O99" s="221"/>
      <c r="P99" s="221"/>
    </row>
    <row r="100" spans="1:16" ht="15" thickBot="1">
      <c r="A100" s="1" t="s">
        <v>429</v>
      </c>
      <c r="B100" s="227" t="s">
        <v>744</v>
      </c>
      <c r="C100" s="219" t="s">
        <v>828</v>
      </c>
      <c r="D100" s="220" t="s">
        <v>776</v>
      </c>
      <c r="E100" s="220" t="s">
        <v>61</v>
      </c>
      <c r="F100" s="220" t="s">
        <v>66</v>
      </c>
      <c r="G100" s="221" t="s">
        <v>73</v>
      </c>
      <c r="H100" s="220" t="s">
        <v>774</v>
      </c>
      <c r="I100" s="220" t="s">
        <v>779</v>
      </c>
      <c r="J100" s="220"/>
      <c r="K100" s="220" t="s">
        <v>114</v>
      </c>
      <c r="L100" s="220"/>
      <c r="M100" s="220"/>
      <c r="N100" s="220"/>
      <c r="O100" s="221"/>
      <c r="P100" s="221"/>
    </row>
    <row r="101" spans="1:16" ht="15" thickBot="1">
      <c r="A101" s="1" t="s">
        <v>751</v>
      </c>
      <c r="B101" s="227" t="s">
        <v>745</v>
      </c>
      <c r="C101" s="219"/>
      <c r="D101" s="220"/>
      <c r="E101" s="220"/>
      <c r="F101" s="220"/>
      <c r="G101" s="221" t="s">
        <v>73</v>
      </c>
      <c r="H101" s="220"/>
      <c r="I101" s="220"/>
      <c r="J101" s="220"/>
      <c r="K101" s="220"/>
      <c r="L101" s="220"/>
      <c r="M101" s="220"/>
      <c r="N101" s="220"/>
      <c r="O101" s="221"/>
      <c r="P101" s="221"/>
    </row>
    <row r="102" spans="1:16" ht="15" thickBot="1">
      <c r="A102" s="1" t="s">
        <v>546</v>
      </c>
      <c r="B102" s="227" t="s">
        <v>745</v>
      </c>
      <c r="C102" s="219" t="s">
        <v>828</v>
      </c>
      <c r="D102" s="220"/>
      <c r="E102" s="220"/>
      <c r="F102" s="220"/>
      <c r="G102" s="221" t="s">
        <v>73</v>
      </c>
      <c r="H102" s="220"/>
      <c r="I102" s="220"/>
      <c r="J102" s="220"/>
      <c r="K102" s="220"/>
      <c r="L102" s="220"/>
      <c r="M102" s="220"/>
      <c r="N102" s="220"/>
      <c r="O102" s="221"/>
      <c r="P102" s="221"/>
    </row>
    <row r="103" spans="1:16" ht="15" thickBot="1">
      <c r="A103" s="1" t="s">
        <v>602</v>
      </c>
      <c r="B103" s="227" t="s">
        <v>744</v>
      </c>
      <c r="C103" s="219" t="s">
        <v>828</v>
      </c>
      <c r="D103" s="220"/>
      <c r="E103" s="220"/>
      <c r="F103" s="220"/>
      <c r="G103" s="221" t="s">
        <v>73</v>
      </c>
      <c r="H103" s="220"/>
      <c r="I103" s="220"/>
      <c r="J103" s="220"/>
      <c r="K103" s="220"/>
      <c r="L103" s="220"/>
      <c r="M103" s="220"/>
      <c r="N103" s="220"/>
      <c r="O103" s="221"/>
      <c r="P103" s="221"/>
    </row>
    <row r="104" spans="1:16" ht="15" thickBot="1">
      <c r="A104" s="1" t="s">
        <v>540</v>
      </c>
      <c r="B104" s="227" t="s">
        <v>744</v>
      </c>
      <c r="C104" s="219" t="s">
        <v>828</v>
      </c>
      <c r="D104" s="220"/>
      <c r="E104" s="220"/>
      <c r="F104" s="220"/>
      <c r="G104" s="221" t="s">
        <v>73</v>
      </c>
      <c r="H104" s="220" t="s">
        <v>774</v>
      </c>
      <c r="I104" s="220"/>
      <c r="J104" s="220"/>
      <c r="K104" s="220"/>
      <c r="L104" s="220"/>
      <c r="M104" s="220"/>
      <c r="N104" s="220" t="s">
        <v>63</v>
      </c>
      <c r="O104" s="221"/>
      <c r="P104" s="221"/>
    </row>
    <row r="105" spans="1:16" ht="15" thickBot="1">
      <c r="A105" s="1" t="s">
        <v>483</v>
      </c>
      <c r="B105" s="227" t="s">
        <v>745</v>
      </c>
      <c r="C105" s="219" t="s">
        <v>828</v>
      </c>
      <c r="D105" s="220"/>
      <c r="E105" s="220"/>
      <c r="F105" s="220" t="s">
        <v>66</v>
      </c>
      <c r="G105" s="221" t="s">
        <v>73</v>
      </c>
      <c r="H105" s="220"/>
      <c r="I105" s="220"/>
      <c r="J105" s="220"/>
      <c r="K105" s="220" t="s">
        <v>125</v>
      </c>
      <c r="L105" s="220"/>
      <c r="M105" s="220"/>
      <c r="N105" s="220"/>
      <c r="O105" s="221"/>
      <c r="P105" s="221"/>
    </row>
    <row r="106" spans="1:16" ht="15" thickBot="1">
      <c r="A106" s="1" t="s">
        <v>752</v>
      </c>
      <c r="B106" s="227" t="s">
        <v>746</v>
      </c>
      <c r="C106" s="219" t="s">
        <v>828</v>
      </c>
      <c r="D106" s="220"/>
      <c r="E106" s="220"/>
      <c r="F106" s="220"/>
      <c r="G106" s="221" t="s">
        <v>73</v>
      </c>
      <c r="H106" s="220"/>
      <c r="I106" s="220"/>
      <c r="J106" s="220"/>
      <c r="K106" s="220"/>
      <c r="L106" s="220"/>
      <c r="M106" s="220"/>
      <c r="N106" s="220" t="s">
        <v>63</v>
      </c>
      <c r="O106" s="221"/>
      <c r="P106" s="221"/>
    </row>
    <row r="107" spans="1:16" ht="15" thickBot="1">
      <c r="A107" s="1" t="s">
        <v>530</v>
      </c>
      <c r="B107" s="227" t="s">
        <v>744</v>
      </c>
      <c r="C107" s="219" t="s">
        <v>828</v>
      </c>
      <c r="D107" s="220"/>
      <c r="E107" s="220"/>
      <c r="F107" s="220"/>
      <c r="G107" s="221"/>
      <c r="H107" s="220" t="s">
        <v>774</v>
      </c>
      <c r="I107" s="220" t="s">
        <v>779</v>
      </c>
      <c r="J107" s="220"/>
      <c r="K107" s="220"/>
      <c r="L107" s="220"/>
      <c r="M107" s="220" t="s">
        <v>140</v>
      </c>
      <c r="N107" s="220"/>
      <c r="O107" s="221"/>
      <c r="P107" s="221"/>
    </row>
    <row r="108" spans="1:16" ht="15" thickBot="1">
      <c r="A108" s="1" t="s">
        <v>421</v>
      </c>
      <c r="B108" s="227" t="s">
        <v>744</v>
      </c>
      <c r="C108" s="219" t="s">
        <v>828</v>
      </c>
      <c r="D108" s="220"/>
      <c r="E108" s="220"/>
      <c r="F108" s="220"/>
      <c r="G108" s="221" t="s">
        <v>773</v>
      </c>
      <c r="H108" s="220"/>
      <c r="I108" s="220"/>
      <c r="J108" s="220"/>
      <c r="K108" s="220" t="s">
        <v>125</v>
      </c>
      <c r="L108" s="220"/>
      <c r="M108" s="220"/>
      <c r="N108" s="220"/>
      <c r="O108" s="221"/>
      <c r="P108" s="221"/>
    </row>
    <row r="109" spans="1:16" ht="15" thickBot="1">
      <c r="A109" s="1" t="s">
        <v>554</v>
      </c>
      <c r="B109" s="227" t="s">
        <v>744</v>
      </c>
      <c r="C109" s="219" t="s">
        <v>828</v>
      </c>
      <c r="D109" s="220"/>
      <c r="E109" s="220"/>
      <c r="F109" s="220"/>
      <c r="G109" s="221"/>
      <c r="H109" s="220" t="s">
        <v>774</v>
      </c>
      <c r="I109" s="220" t="s">
        <v>777</v>
      </c>
      <c r="J109" s="220"/>
      <c r="K109" s="220"/>
      <c r="L109" s="220"/>
      <c r="M109" s="220"/>
      <c r="N109" s="220"/>
      <c r="O109" s="221"/>
      <c r="P109" s="221"/>
    </row>
    <row r="110" spans="1:16" ht="15" thickBot="1">
      <c r="A110" s="1" t="s">
        <v>625</v>
      </c>
      <c r="B110" s="227" t="s">
        <v>744</v>
      </c>
      <c r="C110" s="219" t="s">
        <v>828</v>
      </c>
      <c r="D110" s="220"/>
      <c r="E110" s="220"/>
      <c r="F110" s="220"/>
      <c r="G110" s="221" t="s">
        <v>73</v>
      </c>
      <c r="H110" s="220"/>
      <c r="I110" s="220"/>
      <c r="J110" s="220"/>
      <c r="K110" s="220"/>
      <c r="L110" s="220"/>
      <c r="M110" s="220"/>
      <c r="N110" s="220"/>
      <c r="O110" s="221"/>
      <c r="P110" s="221"/>
    </row>
    <row r="111" spans="1:16" ht="15" thickBot="1">
      <c r="A111" s="1" t="s">
        <v>605</v>
      </c>
      <c r="B111" s="227" t="s">
        <v>746</v>
      </c>
      <c r="C111" s="219" t="s">
        <v>828</v>
      </c>
      <c r="D111" s="220"/>
      <c r="E111" s="220" t="s">
        <v>61</v>
      </c>
      <c r="F111" s="220" t="s">
        <v>66</v>
      </c>
      <c r="G111" s="221" t="s">
        <v>73</v>
      </c>
      <c r="H111" s="220"/>
      <c r="I111" s="220"/>
      <c r="J111" s="220"/>
      <c r="K111" s="220"/>
      <c r="L111" s="220"/>
      <c r="M111" s="220"/>
      <c r="N111" s="220"/>
      <c r="O111" s="221"/>
      <c r="P111" s="221"/>
    </row>
    <row r="112" spans="1:16" ht="29" thickBot="1">
      <c r="A112" s="1" t="s">
        <v>383</v>
      </c>
      <c r="B112" s="227" t="s">
        <v>817</v>
      </c>
      <c r="C112" s="219" t="s">
        <v>828</v>
      </c>
      <c r="D112" s="220"/>
      <c r="E112" s="220" t="s">
        <v>61</v>
      </c>
      <c r="F112" s="220" t="s">
        <v>66</v>
      </c>
      <c r="G112" s="221" t="s">
        <v>73</v>
      </c>
      <c r="H112" s="220" t="s">
        <v>774</v>
      </c>
      <c r="I112" s="220" t="s">
        <v>777</v>
      </c>
      <c r="J112" s="220"/>
      <c r="K112" s="220"/>
      <c r="L112" s="220"/>
      <c r="M112" s="220"/>
      <c r="N112" s="220"/>
      <c r="O112" s="221"/>
      <c r="P112" s="221"/>
    </row>
    <row r="113" spans="1:16" ht="15" thickBot="1">
      <c r="A113" s="1" t="s">
        <v>323</v>
      </c>
      <c r="B113" s="227" t="s">
        <v>744</v>
      </c>
      <c r="C113" s="219" t="s">
        <v>828</v>
      </c>
      <c r="D113" s="220"/>
      <c r="E113" s="220"/>
      <c r="F113" s="220"/>
      <c r="G113" s="221" t="s">
        <v>73</v>
      </c>
      <c r="H113" s="220"/>
      <c r="I113" s="220"/>
      <c r="J113" s="220"/>
      <c r="K113" s="220"/>
      <c r="L113" s="220"/>
      <c r="M113" s="220"/>
      <c r="N113" s="220" t="s">
        <v>63</v>
      </c>
      <c r="O113" s="221"/>
      <c r="P113" s="221"/>
    </row>
    <row r="114" spans="1:16" ht="15" thickBot="1">
      <c r="A114" s="1" t="s">
        <v>478</v>
      </c>
      <c r="B114" s="227" t="s">
        <v>744</v>
      </c>
      <c r="C114" s="219" t="s">
        <v>828</v>
      </c>
      <c r="D114" s="220" t="s">
        <v>770</v>
      </c>
      <c r="E114" s="220" t="s">
        <v>61</v>
      </c>
      <c r="F114" s="220" t="s">
        <v>66</v>
      </c>
      <c r="G114" s="221" t="s">
        <v>73</v>
      </c>
      <c r="H114" s="220" t="s">
        <v>774</v>
      </c>
      <c r="I114" s="220" t="s">
        <v>779</v>
      </c>
      <c r="J114" s="220"/>
      <c r="K114" s="220"/>
      <c r="L114" s="220"/>
      <c r="M114" s="220"/>
      <c r="N114" s="220"/>
      <c r="O114" s="221"/>
      <c r="P114" s="221"/>
    </row>
    <row r="115" spans="1:16" ht="15" thickBot="1">
      <c r="A115" s="1" t="s">
        <v>259</v>
      </c>
      <c r="B115" s="227" t="s">
        <v>744</v>
      </c>
      <c r="C115" s="219" t="s">
        <v>828</v>
      </c>
      <c r="D115" s="220"/>
      <c r="E115" s="220"/>
      <c r="F115" s="220"/>
      <c r="G115" s="221" t="s">
        <v>73</v>
      </c>
      <c r="H115" s="220"/>
      <c r="I115" s="220"/>
      <c r="J115" s="220"/>
      <c r="K115" s="220"/>
      <c r="L115" s="220"/>
      <c r="M115" s="220"/>
      <c r="N115" s="220"/>
      <c r="O115" s="221"/>
      <c r="P115" s="221"/>
    </row>
    <row r="116" spans="1:16" ht="15" thickBot="1">
      <c r="A116" s="1" t="s">
        <v>293</v>
      </c>
      <c r="B116" s="227" t="s">
        <v>805</v>
      </c>
      <c r="C116" s="219" t="s">
        <v>828</v>
      </c>
      <c r="D116" s="220"/>
      <c r="E116" s="220"/>
      <c r="F116" s="220"/>
      <c r="G116" s="221" t="s">
        <v>73</v>
      </c>
      <c r="H116" s="220"/>
      <c r="I116" s="220"/>
      <c r="J116" s="220"/>
      <c r="K116" s="220"/>
      <c r="L116" s="220"/>
      <c r="M116" s="220"/>
      <c r="N116" s="220"/>
      <c r="O116" s="221"/>
      <c r="P116" s="221"/>
    </row>
    <row r="117" spans="1:16" ht="15" thickBot="1">
      <c r="A117" s="1" t="s">
        <v>262</v>
      </c>
      <c r="B117" s="227" t="s">
        <v>744</v>
      </c>
      <c r="C117" s="219" t="s">
        <v>828</v>
      </c>
      <c r="D117" s="220"/>
      <c r="E117" s="220"/>
      <c r="F117" s="220"/>
      <c r="G117" s="221" t="s">
        <v>73</v>
      </c>
      <c r="H117" s="220"/>
      <c r="I117" s="220"/>
      <c r="J117" s="220"/>
      <c r="K117" s="220"/>
      <c r="L117" s="220"/>
      <c r="M117" s="220"/>
      <c r="N117" s="220" t="s">
        <v>63</v>
      </c>
      <c r="O117" s="221"/>
      <c r="P117" s="221"/>
    </row>
    <row r="118" spans="1:16" ht="15" thickBot="1">
      <c r="A118" s="1" t="s">
        <v>606</v>
      </c>
      <c r="B118" s="227" t="s">
        <v>744</v>
      </c>
      <c r="C118" s="219" t="s">
        <v>828</v>
      </c>
      <c r="D118" s="220"/>
      <c r="E118" s="220"/>
      <c r="F118" s="220"/>
      <c r="G118" s="221" t="s">
        <v>73</v>
      </c>
      <c r="H118" s="220"/>
      <c r="I118" s="220"/>
      <c r="J118" s="220"/>
      <c r="K118" s="220"/>
      <c r="L118" s="220"/>
      <c r="M118" s="220"/>
      <c r="N118" s="220"/>
      <c r="O118" s="221"/>
      <c r="P118" s="221"/>
    </row>
    <row r="119" spans="1:16" ht="15" thickBot="1">
      <c r="A119" s="1" t="s">
        <v>312</v>
      </c>
      <c r="B119" s="227" t="s">
        <v>746</v>
      </c>
      <c r="C119" s="219" t="s">
        <v>828</v>
      </c>
      <c r="D119" s="220"/>
      <c r="E119" s="220"/>
      <c r="F119" s="220"/>
      <c r="G119" s="221" t="s">
        <v>73</v>
      </c>
      <c r="H119" s="220" t="s">
        <v>778</v>
      </c>
      <c r="I119" s="220" t="s">
        <v>779</v>
      </c>
      <c r="J119" s="220"/>
      <c r="K119" s="220"/>
      <c r="L119" s="220"/>
      <c r="M119" s="220"/>
      <c r="N119" s="220"/>
      <c r="O119" s="221"/>
      <c r="P119" s="221"/>
    </row>
    <row r="120" spans="1:16" ht="15" thickBot="1">
      <c r="A120" s="1" t="s">
        <v>406</v>
      </c>
      <c r="B120" s="227" t="s">
        <v>744</v>
      </c>
      <c r="C120" s="219" t="s">
        <v>828</v>
      </c>
      <c r="D120" s="220"/>
      <c r="E120" s="220"/>
      <c r="F120" s="220"/>
      <c r="G120" s="221" t="s">
        <v>73</v>
      </c>
      <c r="H120" s="220"/>
      <c r="I120" s="220"/>
      <c r="J120" s="220"/>
      <c r="K120" s="220"/>
      <c r="L120" s="220"/>
      <c r="M120" s="220"/>
      <c r="N120" s="220" t="s">
        <v>63</v>
      </c>
      <c r="O120" s="221"/>
      <c r="P120" s="221"/>
    </row>
    <row r="121" spans="1:16" ht="15" thickBot="1">
      <c r="A121" s="1" t="s">
        <v>242</v>
      </c>
      <c r="B121" s="227" t="s">
        <v>744</v>
      </c>
      <c r="C121" s="219" t="s">
        <v>828</v>
      </c>
      <c r="D121" s="220"/>
      <c r="E121" s="220"/>
      <c r="F121" s="220" t="s">
        <v>66</v>
      </c>
      <c r="G121" s="221" t="s">
        <v>73</v>
      </c>
      <c r="H121" s="220" t="s">
        <v>778</v>
      </c>
      <c r="I121" s="220" t="s">
        <v>779</v>
      </c>
      <c r="J121" s="220"/>
      <c r="K121" s="220"/>
      <c r="L121" s="220"/>
      <c r="M121" s="220"/>
      <c r="N121" s="220"/>
      <c r="O121" s="221"/>
      <c r="P121" s="221" t="s">
        <v>792</v>
      </c>
    </row>
    <row r="122" spans="1:16" ht="15" thickBot="1">
      <c r="A122" s="1" t="s">
        <v>534</v>
      </c>
      <c r="B122" s="227" t="s">
        <v>745</v>
      </c>
      <c r="C122" s="219" t="s">
        <v>828</v>
      </c>
      <c r="D122" s="220"/>
      <c r="E122" s="220"/>
      <c r="F122" s="220" t="s">
        <v>66</v>
      </c>
      <c r="G122" s="221" t="s">
        <v>73</v>
      </c>
      <c r="H122" s="220"/>
      <c r="I122" s="220"/>
      <c r="J122" s="220"/>
      <c r="K122" s="220" t="s">
        <v>125</v>
      </c>
      <c r="L122" s="220"/>
      <c r="M122" s="220"/>
      <c r="N122" s="220"/>
      <c r="O122" s="221"/>
      <c r="P122" s="221"/>
    </row>
    <row r="123" spans="1:16" ht="15" thickBot="1">
      <c r="A123" s="1" t="s">
        <v>438</v>
      </c>
      <c r="B123" s="227" t="s">
        <v>745</v>
      </c>
      <c r="C123" s="219" t="s">
        <v>828</v>
      </c>
      <c r="D123" s="220"/>
      <c r="E123" s="220"/>
      <c r="F123" s="220"/>
      <c r="G123" s="221" t="s">
        <v>73</v>
      </c>
      <c r="H123" s="220"/>
      <c r="I123" s="220"/>
      <c r="J123" s="220"/>
      <c r="K123" s="220"/>
      <c r="L123" s="220"/>
      <c r="M123" s="220"/>
      <c r="N123" s="220"/>
      <c r="O123" s="221"/>
      <c r="P123" s="221"/>
    </row>
    <row r="124" spans="1:16" ht="15" thickBot="1">
      <c r="A124" s="1" t="s">
        <v>621</v>
      </c>
      <c r="B124" s="227" t="s">
        <v>746</v>
      </c>
      <c r="C124" s="219" t="s">
        <v>828</v>
      </c>
      <c r="D124" s="220"/>
      <c r="E124" s="220"/>
      <c r="F124" s="220"/>
      <c r="G124" s="221" t="s">
        <v>73</v>
      </c>
      <c r="H124" s="220" t="s">
        <v>774</v>
      </c>
      <c r="I124" s="220" t="s">
        <v>94</v>
      </c>
      <c r="J124" s="220"/>
      <c r="K124" s="220"/>
      <c r="L124" s="220"/>
      <c r="M124" s="220" t="s">
        <v>809</v>
      </c>
      <c r="N124" s="220"/>
      <c r="O124" s="221"/>
      <c r="P124" s="221" t="s">
        <v>824</v>
      </c>
    </row>
    <row r="125" spans="1:16" ht="15" thickBot="1">
      <c r="A125" s="1" t="s">
        <v>512</v>
      </c>
      <c r="B125" s="227" t="s">
        <v>746</v>
      </c>
      <c r="C125" s="219" t="s">
        <v>828</v>
      </c>
      <c r="D125" s="220"/>
      <c r="E125" s="220"/>
      <c r="F125" s="220"/>
      <c r="G125" s="221" t="s">
        <v>73</v>
      </c>
      <c r="H125" s="220"/>
      <c r="I125" s="220"/>
      <c r="J125" s="220"/>
      <c r="K125" s="220"/>
      <c r="L125" s="220"/>
      <c r="M125" s="220"/>
      <c r="N125" s="220" t="s">
        <v>63</v>
      </c>
      <c r="O125" s="221"/>
      <c r="P125" s="221"/>
    </row>
    <row r="126" spans="1:16" ht="15" thickBot="1">
      <c r="A126" s="1" t="s">
        <v>589</v>
      </c>
      <c r="B126" s="227" t="s">
        <v>744</v>
      </c>
      <c r="C126" s="219" t="s">
        <v>828</v>
      </c>
      <c r="D126" s="220"/>
      <c r="E126" s="220"/>
      <c r="F126" s="220"/>
      <c r="G126" s="221" t="s">
        <v>73</v>
      </c>
      <c r="H126" s="220" t="s">
        <v>83</v>
      </c>
      <c r="I126" s="220"/>
      <c r="J126" s="220"/>
      <c r="K126" s="220"/>
      <c r="L126" s="220"/>
      <c r="M126" s="220" t="s">
        <v>140</v>
      </c>
      <c r="N126" s="220"/>
      <c r="O126" s="221"/>
      <c r="P126" s="221"/>
    </row>
    <row r="127" spans="1:16" ht="29" thickBot="1">
      <c r="A127" s="1" t="s">
        <v>345</v>
      </c>
      <c r="B127" s="227" t="s">
        <v>786</v>
      </c>
      <c r="C127" s="219" t="s">
        <v>828</v>
      </c>
      <c r="D127" s="220"/>
      <c r="E127" s="220"/>
      <c r="F127" s="220"/>
      <c r="G127" s="221"/>
      <c r="H127" s="220" t="s">
        <v>774</v>
      </c>
      <c r="I127" s="220" t="s">
        <v>779</v>
      </c>
      <c r="J127" s="220"/>
      <c r="K127" s="220"/>
      <c r="L127" s="220"/>
      <c r="M127" s="220"/>
      <c r="N127" s="220"/>
      <c r="O127" s="221"/>
      <c r="P127" s="221"/>
    </row>
    <row r="128" spans="1:16" ht="15" thickBot="1">
      <c r="A128" s="1" t="s">
        <v>277</v>
      </c>
      <c r="B128" s="227" t="s">
        <v>744</v>
      </c>
      <c r="C128" s="219" t="s">
        <v>828</v>
      </c>
      <c r="D128" s="220" t="s">
        <v>783</v>
      </c>
      <c r="E128" s="220" t="s">
        <v>61</v>
      </c>
      <c r="F128" s="220" t="s">
        <v>66</v>
      </c>
      <c r="G128" s="221" t="s">
        <v>73</v>
      </c>
      <c r="H128" s="220"/>
      <c r="I128" s="220"/>
      <c r="J128" s="220"/>
      <c r="K128" s="220"/>
      <c r="L128" s="220"/>
      <c r="M128" s="220"/>
      <c r="N128" s="220"/>
      <c r="O128" s="221"/>
      <c r="P128" s="221"/>
    </row>
    <row r="129" spans="1:16" ht="15" thickBot="1">
      <c r="A129" s="1" t="s">
        <v>261</v>
      </c>
      <c r="B129" s="227" t="s">
        <v>744</v>
      </c>
      <c r="C129" s="219" t="s">
        <v>828</v>
      </c>
      <c r="D129" s="220"/>
      <c r="E129" s="220"/>
      <c r="F129" s="220"/>
      <c r="G129" s="221" t="s">
        <v>73</v>
      </c>
      <c r="H129" s="220"/>
      <c r="I129" s="220"/>
      <c r="J129" s="220"/>
      <c r="K129" s="220"/>
      <c r="L129" s="220"/>
      <c r="M129" s="220"/>
      <c r="N129" s="220"/>
      <c r="O129" s="221"/>
      <c r="P129" s="221"/>
    </row>
    <row r="130" spans="1:16" ht="15" thickBot="1">
      <c r="A130" s="1" t="s">
        <v>365</v>
      </c>
      <c r="B130" s="227" t="s">
        <v>744</v>
      </c>
      <c r="C130" s="219" t="s">
        <v>828</v>
      </c>
      <c r="D130" s="220"/>
      <c r="E130" s="220"/>
      <c r="F130" s="220"/>
      <c r="G130" s="221" t="s">
        <v>773</v>
      </c>
      <c r="H130" s="220" t="s">
        <v>83</v>
      </c>
      <c r="I130" s="220"/>
      <c r="J130" s="220"/>
      <c r="K130" s="220"/>
      <c r="L130" s="220"/>
      <c r="M130" s="220"/>
      <c r="N130" s="220"/>
      <c r="O130" s="221" t="s">
        <v>147</v>
      </c>
      <c r="P130" s="221" t="s">
        <v>797</v>
      </c>
    </row>
    <row r="131" spans="1:16" ht="15" thickBot="1">
      <c r="A131" s="1" t="s">
        <v>561</v>
      </c>
      <c r="B131" s="227" t="s">
        <v>744</v>
      </c>
      <c r="C131" s="219" t="s">
        <v>828</v>
      </c>
      <c r="D131" s="220" t="s">
        <v>776</v>
      </c>
      <c r="E131" s="220" t="s">
        <v>771</v>
      </c>
      <c r="F131" s="220"/>
      <c r="G131" s="221" t="s">
        <v>773</v>
      </c>
      <c r="H131" s="220" t="s">
        <v>774</v>
      </c>
      <c r="I131" s="220" t="s">
        <v>777</v>
      </c>
      <c r="J131" s="220"/>
      <c r="K131" s="220"/>
      <c r="L131" s="220"/>
      <c r="M131" s="220"/>
      <c r="N131" s="220"/>
      <c r="O131" s="221"/>
      <c r="P131" s="221"/>
    </row>
    <row r="132" spans="1:16" ht="15" thickBot="1">
      <c r="A132" s="1" t="s">
        <v>400</v>
      </c>
      <c r="B132" s="227" t="s">
        <v>744</v>
      </c>
      <c r="C132" s="219" t="s">
        <v>828</v>
      </c>
      <c r="D132" s="220" t="s">
        <v>785</v>
      </c>
      <c r="E132" s="220" t="s">
        <v>61</v>
      </c>
      <c r="F132" s="220" t="s">
        <v>66</v>
      </c>
      <c r="G132" s="221" t="s">
        <v>73</v>
      </c>
      <c r="H132" s="220" t="s">
        <v>774</v>
      </c>
      <c r="I132" s="220" t="s">
        <v>777</v>
      </c>
      <c r="J132" s="220"/>
      <c r="K132" s="220"/>
      <c r="L132" s="220"/>
      <c r="M132" s="220"/>
      <c r="N132" s="220"/>
      <c r="O132" s="221"/>
      <c r="P132" s="221"/>
    </row>
    <row r="133" spans="1:16" ht="15" thickBot="1">
      <c r="A133" s="1" t="s">
        <v>521</v>
      </c>
      <c r="B133" s="227" t="s">
        <v>744</v>
      </c>
      <c r="C133" s="219" t="s">
        <v>828</v>
      </c>
      <c r="D133" s="220"/>
      <c r="E133" s="220"/>
      <c r="F133" s="220"/>
      <c r="G133" s="221" t="s">
        <v>73</v>
      </c>
      <c r="H133" s="220"/>
      <c r="I133" s="220"/>
      <c r="J133" s="220"/>
      <c r="K133" s="220"/>
      <c r="L133" s="220"/>
      <c r="M133" s="220"/>
      <c r="N133" s="220" t="s">
        <v>63</v>
      </c>
      <c r="O133" s="221"/>
      <c r="P133" s="221"/>
    </row>
    <row r="134" spans="1:16" ht="15" thickBot="1">
      <c r="A134" s="1" t="s">
        <v>372</v>
      </c>
      <c r="B134" s="227" t="s">
        <v>746</v>
      </c>
      <c r="C134" s="219" t="s">
        <v>828</v>
      </c>
      <c r="D134" s="220"/>
      <c r="E134" s="220"/>
      <c r="F134" s="220"/>
      <c r="G134" s="221" t="s">
        <v>73</v>
      </c>
      <c r="H134" s="220"/>
      <c r="I134" s="220"/>
      <c r="J134" s="220"/>
      <c r="K134" s="220"/>
      <c r="L134" s="220"/>
      <c r="M134" s="220"/>
      <c r="N134" s="220"/>
      <c r="O134" s="221"/>
      <c r="P134" s="221"/>
    </row>
    <row r="135" spans="1:16" ht="15" thickBot="1">
      <c r="A135" s="1" t="s">
        <v>450</v>
      </c>
      <c r="B135" s="227" t="s">
        <v>745</v>
      </c>
      <c r="C135" s="219" t="s">
        <v>828</v>
      </c>
      <c r="D135" s="220"/>
      <c r="E135" s="220"/>
      <c r="F135" s="220"/>
      <c r="G135" s="221" t="s">
        <v>73</v>
      </c>
      <c r="H135" s="220" t="s">
        <v>88</v>
      </c>
      <c r="I135" s="220"/>
      <c r="J135" s="220"/>
      <c r="K135" s="220"/>
      <c r="L135" s="220"/>
      <c r="M135" s="220"/>
      <c r="N135" s="220"/>
      <c r="O135" s="221"/>
      <c r="P135" s="221"/>
    </row>
    <row r="136" spans="1:16" ht="15" thickBot="1">
      <c r="A136" s="1" t="s">
        <v>423</v>
      </c>
      <c r="B136" s="227" t="s">
        <v>744</v>
      </c>
      <c r="C136" s="219" t="s">
        <v>828</v>
      </c>
      <c r="D136" s="220"/>
      <c r="E136" s="220"/>
      <c r="F136" s="220"/>
      <c r="G136" s="221" t="s">
        <v>73</v>
      </c>
      <c r="H136" s="220"/>
      <c r="I136" s="220"/>
      <c r="J136" s="220"/>
      <c r="K136" s="220" t="s">
        <v>119</v>
      </c>
      <c r="L136" s="220"/>
      <c r="M136" s="220" t="s">
        <v>140</v>
      </c>
      <c r="N136" s="220"/>
      <c r="O136" s="221"/>
      <c r="P136" s="221"/>
    </row>
    <row r="137" spans="1:16" ht="15" thickBot="1">
      <c r="A137" s="1" t="s">
        <v>226</v>
      </c>
      <c r="B137" s="227" t="s">
        <v>744</v>
      </c>
      <c r="C137" s="219" t="s">
        <v>828</v>
      </c>
      <c r="D137" s="220"/>
      <c r="E137" s="220" t="s">
        <v>61</v>
      </c>
      <c r="F137" s="220" t="s">
        <v>66</v>
      </c>
      <c r="G137" s="221" t="s">
        <v>73</v>
      </c>
      <c r="H137" s="220"/>
      <c r="I137" s="220"/>
      <c r="J137" s="220"/>
      <c r="K137" s="220" t="s">
        <v>114</v>
      </c>
      <c r="L137" s="220"/>
      <c r="M137" s="220"/>
      <c r="N137" s="220"/>
      <c r="O137" s="221"/>
      <c r="P137" s="221"/>
    </row>
    <row r="138" spans="1:16" ht="15" thickBot="1">
      <c r="A138" s="1" t="s">
        <v>202</v>
      </c>
      <c r="B138" s="227" t="s">
        <v>744</v>
      </c>
      <c r="C138" s="219" t="s">
        <v>828</v>
      </c>
      <c r="D138" s="220"/>
      <c r="E138" s="220" t="s">
        <v>61</v>
      </c>
      <c r="F138" s="220" t="s">
        <v>66</v>
      </c>
      <c r="G138" s="221" t="s">
        <v>73</v>
      </c>
      <c r="H138" s="220"/>
      <c r="I138" s="220"/>
      <c r="J138" s="220"/>
      <c r="K138" s="220"/>
      <c r="L138" s="220"/>
      <c r="M138" s="220"/>
      <c r="N138" s="220"/>
      <c r="O138" s="221"/>
      <c r="P138" s="221"/>
    </row>
    <row r="139" spans="1:16" ht="15" thickBot="1">
      <c r="A139" s="222" t="s">
        <v>223</v>
      </c>
      <c r="B139" s="228" t="s">
        <v>744</v>
      </c>
      <c r="C139" s="219" t="s">
        <v>828</v>
      </c>
      <c r="D139" s="220"/>
      <c r="E139" s="220"/>
      <c r="F139" s="220"/>
      <c r="G139" s="221" t="s">
        <v>73</v>
      </c>
      <c r="H139" s="220"/>
      <c r="I139" s="220"/>
      <c r="J139" s="220"/>
      <c r="K139" s="220" t="s">
        <v>125</v>
      </c>
      <c r="L139" s="220"/>
      <c r="M139" s="220" t="s">
        <v>140</v>
      </c>
      <c r="N139" s="220" t="s">
        <v>63</v>
      </c>
      <c r="O139" s="221"/>
      <c r="P139" s="221"/>
    </row>
    <row r="140" spans="1:16" ht="15" thickBot="1">
      <c r="A140" s="1" t="s">
        <v>426</v>
      </c>
      <c r="B140" s="227" t="s">
        <v>746</v>
      </c>
      <c r="C140" s="219" t="s">
        <v>828</v>
      </c>
      <c r="D140" s="220"/>
      <c r="E140" s="220"/>
      <c r="F140" s="220" t="s">
        <v>66</v>
      </c>
      <c r="G140" s="221" t="s">
        <v>73</v>
      </c>
      <c r="H140" s="220" t="s">
        <v>774</v>
      </c>
      <c r="I140" s="220" t="s">
        <v>777</v>
      </c>
      <c r="J140" s="220"/>
      <c r="K140" s="220"/>
      <c r="L140" s="220"/>
      <c r="M140" s="220"/>
      <c r="N140" s="220"/>
      <c r="O140" s="221"/>
      <c r="P140" s="221"/>
    </row>
    <row r="141" spans="1:16" ht="15" thickBot="1">
      <c r="A141" s="1" t="s">
        <v>515</v>
      </c>
      <c r="B141" s="227" t="s">
        <v>744</v>
      </c>
      <c r="C141" s="219" t="s">
        <v>828</v>
      </c>
      <c r="D141" s="220"/>
      <c r="E141" s="220"/>
      <c r="F141" s="220"/>
      <c r="G141" s="221" t="s">
        <v>73</v>
      </c>
      <c r="H141" s="220" t="s">
        <v>83</v>
      </c>
      <c r="I141" s="220"/>
      <c r="J141" s="220"/>
      <c r="K141" s="220" t="s">
        <v>125</v>
      </c>
      <c r="L141" s="220"/>
      <c r="M141" s="220" t="s">
        <v>809</v>
      </c>
      <c r="N141" s="220"/>
      <c r="O141" s="221"/>
      <c r="P141" s="221"/>
    </row>
    <row r="142" spans="1:16" ht="15" thickBot="1">
      <c r="A142" s="1" t="s">
        <v>362</v>
      </c>
      <c r="B142" s="227" t="s">
        <v>746</v>
      </c>
      <c r="C142" s="219" t="s">
        <v>828</v>
      </c>
      <c r="D142" s="220"/>
      <c r="E142" s="220"/>
      <c r="F142" s="220"/>
      <c r="G142" s="221" t="s">
        <v>73</v>
      </c>
      <c r="H142" s="220" t="s">
        <v>774</v>
      </c>
      <c r="I142" s="220" t="s">
        <v>94</v>
      </c>
      <c r="J142" s="220"/>
      <c r="K142" s="220"/>
      <c r="L142" s="220"/>
      <c r="M142" s="220" t="s">
        <v>140</v>
      </c>
      <c r="N142" s="220"/>
      <c r="O142" s="221"/>
      <c r="P142" s="221"/>
    </row>
    <row r="143" spans="1:16" ht="15" thickBot="1">
      <c r="A143" s="1" t="s">
        <v>290</v>
      </c>
      <c r="B143" s="227" t="s">
        <v>746</v>
      </c>
      <c r="C143" s="219" t="s">
        <v>828</v>
      </c>
      <c r="D143" s="220"/>
      <c r="E143" s="220"/>
      <c r="F143" s="220"/>
      <c r="G143" s="221" t="s">
        <v>73</v>
      </c>
      <c r="H143" s="220"/>
      <c r="I143" s="220"/>
      <c r="J143" s="220"/>
      <c r="K143" s="220"/>
      <c r="L143" s="220"/>
      <c r="M143" s="220"/>
      <c r="N143" s="220" t="s">
        <v>63</v>
      </c>
      <c r="O143" s="221"/>
      <c r="P143" s="221"/>
    </row>
    <row r="144" spans="1:16" ht="15" thickBot="1">
      <c r="A144" s="1" t="s">
        <v>428</v>
      </c>
      <c r="B144" s="227" t="s">
        <v>744</v>
      </c>
      <c r="C144" s="219"/>
      <c r="D144" s="220"/>
      <c r="E144" s="220"/>
      <c r="F144" s="220"/>
      <c r="G144" s="221"/>
      <c r="H144" s="220"/>
      <c r="I144" s="220"/>
      <c r="J144" s="220"/>
      <c r="K144" s="220" t="s">
        <v>104</v>
      </c>
      <c r="L144" s="220"/>
      <c r="M144" s="220"/>
      <c r="N144" s="220"/>
      <c r="O144" s="221"/>
      <c r="P144" s="221" t="s">
        <v>813</v>
      </c>
    </row>
    <row r="145" spans="1:16" ht="15" thickBot="1">
      <c r="A145" s="1" t="s">
        <v>239</v>
      </c>
      <c r="B145" s="227" t="s">
        <v>744</v>
      </c>
      <c r="C145" s="219" t="s">
        <v>828</v>
      </c>
      <c r="D145" s="220"/>
      <c r="E145" s="220"/>
      <c r="F145" s="220"/>
      <c r="G145" s="221" t="s">
        <v>73</v>
      </c>
      <c r="H145" s="220"/>
      <c r="I145" s="220"/>
      <c r="J145" s="220"/>
      <c r="K145" s="220"/>
      <c r="L145" s="220"/>
      <c r="M145" s="220"/>
      <c r="N145" s="220" t="s">
        <v>63</v>
      </c>
      <c r="O145" s="221"/>
      <c r="P145" s="221"/>
    </row>
    <row r="146" spans="1:16" ht="15" thickBot="1">
      <c r="A146" s="1" t="s">
        <v>409</v>
      </c>
      <c r="B146" s="227" t="s">
        <v>746</v>
      </c>
      <c r="C146" s="219" t="s">
        <v>828</v>
      </c>
      <c r="D146" s="220"/>
      <c r="E146" s="220"/>
      <c r="F146" s="220"/>
      <c r="G146" s="221" t="s">
        <v>73</v>
      </c>
      <c r="H146" s="220"/>
      <c r="I146" s="220"/>
      <c r="J146" s="220"/>
      <c r="K146" s="220"/>
      <c r="L146" s="220"/>
      <c r="M146" s="220"/>
      <c r="N146" s="220" t="s">
        <v>63</v>
      </c>
      <c r="O146" s="221"/>
      <c r="P146" s="221"/>
    </row>
    <row r="147" spans="1:16" ht="15" thickBot="1">
      <c r="A147" s="1" t="s">
        <v>269</v>
      </c>
      <c r="B147" s="227" t="s">
        <v>744</v>
      </c>
      <c r="C147" s="219" t="s">
        <v>828</v>
      </c>
      <c r="D147" s="220"/>
      <c r="E147" s="220"/>
      <c r="F147" s="220" t="s">
        <v>70</v>
      </c>
      <c r="G147" s="221" t="s">
        <v>73</v>
      </c>
      <c r="H147" s="220" t="s">
        <v>774</v>
      </c>
      <c r="I147" s="220"/>
      <c r="J147" s="220"/>
      <c r="K147" s="220"/>
      <c r="L147" s="220"/>
      <c r="M147" s="220"/>
      <c r="N147" s="220"/>
      <c r="O147" s="221"/>
      <c r="P147" s="221"/>
    </row>
    <row r="148" spans="1:16" ht="15" thickBot="1">
      <c r="A148" s="1" t="s">
        <v>356</v>
      </c>
      <c r="B148" s="227" t="s">
        <v>744</v>
      </c>
      <c r="C148" s="219" t="s">
        <v>828</v>
      </c>
      <c r="D148" s="220"/>
      <c r="E148" s="220"/>
      <c r="F148" s="220"/>
      <c r="G148" s="221" t="s">
        <v>73</v>
      </c>
      <c r="H148" s="220"/>
      <c r="I148" s="220"/>
      <c r="J148" s="220"/>
      <c r="K148" s="220"/>
      <c r="L148" s="220"/>
      <c r="M148" s="220"/>
      <c r="N148" s="220"/>
      <c r="O148" s="221"/>
      <c r="P148" s="221"/>
    </row>
    <row r="149" spans="1:16" ht="15" thickBot="1">
      <c r="A149" s="1" t="s">
        <v>304</v>
      </c>
      <c r="B149" s="227" t="s">
        <v>744</v>
      </c>
      <c r="C149" s="219" t="s">
        <v>828</v>
      </c>
      <c r="D149" s="220"/>
      <c r="E149" s="220"/>
      <c r="F149" s="220" t="s">
        <v>66</v>
      </c>
      <c r="G149" s="221" t="s">
        <v>73</v>
      </c>
      <c r="H149" s="220" t="s">
        <v>774</v>
      </c>
      <c r="I149" s="220" t="s">
        <v>777</v>
      </c>
      <c r="J149" s="220"/>
      <c r="K149" s="220"/>
      <c r="L149" s="220"/>
      <c r="M149" s="220"/>
      <c r="N149" s="220"/>
      <c r="O149" s="221"/>
      <c r="P149" s="221"/>
    </row>
    <row r="150" spans="1:16" ht="15" thickBot="1">
      <c r="A150" s="1" t="s">
        <v>500</v>
      </c>
      <c r="B150" s="227" t="s">
        <v>744</v>
      </c>
      <c r="C150" s="219"/>
      <c r="D150" s="220"/>
      <c r="E150" s="220"/>
      <c r="F150" s="220"/>
      <c r="G150" s="221"/>
      <c r="H150" s="220"/>
      <c r="I150" s="220"/>
      <c r="J150" s="220"/>
      <c r="K150" s="220"/>
      <c r="L150" s="220"/>
      <c r="M150" s="220" t="s">
        <v>140</v>
      </c>
      <c r="N150" s="220"/>
      <c r="O150" s="221"/>
      <c r="P150" s="221"/>
    </row>
    <row r="151" spans="1:16" ht="15" thickBot="1">
      <c r="A151" s="1" t="s">
        <v>276</v>
      </c>
      <c r="B151" s="227" t="s">
        <v>745</v>
      </c>
      <c r="C151" s="219" t="s">
        <v>828</v>
      </c>
      <c r="D151" s="220"/>
      <c r="E151" s="220"/>
      <c r="F151" s="220"/>
      <c r="G151" s="221" t="s">
        <v>73</v>
      </c>
      <c r="H151" s="220"/>
      <c r="I151" s="220"/>
      <c r="J151" s="220"/>
      <c r="K151" s="220"/>
      <c r="L151" s="220"/>
      <c r="M151" s="220"/>
      <c r="N151" s="220" t="s">
        <v>63</v>
      </c>
      <c r="O151" s="221"/>
      <c r="P151" s="221"/>
    </row>
    <row r="152" spans="1:16" ht="15" thickBot="1">
      <c r="A152" s="1" t="s">
        <v>618</v>
      </c>
      <c r="B152" s="227" t="s">
        <v>744</v>
      </c>
      <c r="C152" s="219" t="s">
        <v>828</v>
      </c>
      <c r="D152" s="220"/>
      <c r="E152" s="220" t="s">
        <v>771</v>
      </c>
      <c r="F152" s="220"/>
      <c r="G152" s="221" t="s">
        <v>773</v>
      </c>
      <c r="H152" s="220" t="s">
        <v>83</v>
      </c>
      <c r="I152" s="220" t="s">
        <v>779</v>
      </c>
      <c r="J152" s="220"/>
      <c r="K152" s="220"/>
      <c r="L152" s="220"/>
      <c r="M152" s="220"/>
      <c r="N152" s="220"/>
      <c r="O152" s="221"/>
      <c r="P152" s="221" t="s">
        <v>781</v>
      </c>
    </row>
    <row r="153" spans="1:16" ht="15" thickBot="1">
      <c r="A153" s="1" t="s">
        <v>208</v>
      </c>
      <c r="B153" s="227" t="s">
        <v>744</v>
      </c>
      <c r="C153" s="219" t="s">
        <v>828</v>
      </c>
      <c r="D153" s="220"/>
      <c r="E153" s="220"/>
      <c r="F153" s="220"/>
      <c r="G153" s="221" t="s">
        <v>73</v>
      </c>
      <c r="H153" s="220"/>
      <c r="I153" s="220"/>
      <c r="J153" s="220"/>
      <c r="K153" s="220"/>
      <c r="L153" s="220"/>
      <c r="M153" s="220"/>
      <c r="N153" s="220" t="s">
        <v>63</v>
      </c>
      <c r="O153" s="221"/>
      <c r="P153" s="221"/>
    </row>
    <row r="154" spans="1:16" ht="15" thickBot="1">
      <c r="A154" s="1" t="s">
        <v>509</v>
      </c>
      <c r="B154" s="227" t="s">
        <v>746</v>
      </c>
      <c r="C154" s="219" t="s">
        <v>828</v>
      </c>
      <c r="D154" s="220"/>
      <c r="E154" s="220"/>
      <c r="F154" s="220"/>
      <c r="G154" s="221" t="s">
        <v>73</v>
      </c>
      <c r="H154" s="220"/>
      <c r="I154" s="220"/>
      <c r="J154" s="220"/>
      <c r="K154" s="220"/>
      <c r="L154" s="220"/>
      <c r="M154" s="220"/>
      <c r="N154" s="220"/>
      <c r="O154" s="221"/>
      <c r="P154" s="221"/>
    </row>
    <row r="155" spans="1:16" ht="15" thickBot="1">
      <c r="A155" s="1" t="s">
        <v>271</v>
      </c>
      <c r="B155" s="227" t="s">
        <v>744</v>
      </c>
      <c r="C155" s="219" t="s">
        <v>828</v>
      </c>
      <c r="D155" s="220"/>
      <c r="E155" s="220"/>
      <c r="F155" s="220" t="s">
        <v>66</v>
      </c>
      <c r="G155" s="221" t="s">
        <v>73</v>
      </c>
      <c r="H155" s="220"/>
      <c r="I155" s="220"/>
      <c r="J155" s="220"/>
      <c r="K155" s="220"/>
      <c r="L155" s="220"/>
      <c r="M155" s="220"/>
      <c r="N155" s="220"/>
      <c r="O155" s="221"/>
      <c r="P155" s="221"/>
    </row>
    <row r="156" spans="1:16" ht="15" thickBot="1">
      <c r="A156" s="1" t="s">
        <v>753</v>
      </c>
      <c r="B156" s="227" t="s">
        <v>745</v>
      </c>
      <c r="C156" s="219"/>
      <c r="D156" s="220"/>
      <c r="E156" s="220"/>
      <c r="F156" s="220"/>
      <c r="G156" s="221" t="s">
        <v>773</v>
      </c>
      <c r="H156" s="220"/>
      <c r="I156" s="220"/>
      <c r="J156" s="220"/>
      <c r="K156" s="220"/>
      <c r="L156" s="220"/>
      <c r="M156" s="220" t="s">
        <v>140</v>
      </c>
      <c r="N156" s="220"/>
      <c r="O156" s="221"/>
      <c r="P156" s="221"/>
    </row>
    <row r="157" spans="1:16" ht="15" thickBot="1">
      <c r="A157" s="1" t="s">
        <v>624</v>
      </c>
      <c r="B157" s="227" t="s">
        <v>745</v>
      </c>
      <c r="C157" s="219" t="s">
        <v>828</v>
      </c>
      <c r="D157" s="220"/>
      <c r="E157" s="220"/>
      <c r="F157" s="220"/>
      <c r="G157" s="221"/>
      <c r="H157" s="220" t="s">
        <v>774</v>
      </c>
      <c r="I157" s="220"/>
      <c r="J157" s="220"/>
      <c r="K157" s="220"/>
      <c r="L157" s="220"/>
      <c r="M157" s="220"/>
      <c r="N157" s="220" t="s">
        <v>63</v>
      </c>
      <c r="O157" s="221"/>
      <c r="P157" s="221" t="s">
        <v>822</v>
      </c>
    </row>
    <row r="158" spans="1:16" ht="15" thickBot="1">
      <c r="A158" s="1" t="s">
        <v>289</v>
      </c>
      <c r="B158" s="227" t="s">
        <v>744</v>
      </c>
      <c r="C158" s="219" t="s">
        <v>828</v>
      </c>
      <c r="D158" s="220"/>
      <c r="E158" s="220"/>
      <c r="F158" s="220"/>
      <c r="G158" s="221" t="s">
        <v>73</v>
      </c>
      <c r="H158" s="220"/>
      <c r="I158" s="220"/>
      <c r="J158" s="220"/>
      <c r="K158" s="220"/>
      <c r="L158" s="220"/>
      <c r="M158" s="220"/>
      <c r="N158" s="220"/>
      <c r="O158" s="221"/>
      <c r="P158" s="221"/>
    </row>
    <row r="159" spans="1:16" ht="15" thickBot="1">
      <c r="A159" s="1" t="s">
        <v>216</v>
      </c>
      <c r="B159" s="227" t="s">
        <v>744</v>
      </c>
      <c r="C159" s="219" t="s">
        <v>828</v>
      </c>
      <c r="D159" s="220"/>
      <c r="E159" s="220"/>
      <c r="F159" s="220"/>
      <c r="G159" s="221" t="s">
        <v>73</v>
      </c>
      <c r="H159" s="220"/>
      <c r="I159" s="220"/>
      <c r="J159" s="220"/>
      <c r="K159" s="220"/>
      <c r="L159" s="220"/>
      <c r="M159" s="220"/>
      <c r="N159" s="220" t="s">
        <v>63</v>
      </c>
      <c r="O159" s="221"/>
      <c r="P159" s="221"/>
    </row>
    <row r="160" spans="1:16" ht="15" thickBot="1">
      <c r="A160" s="1" t="s">
        <v>568</v>
      </c>
      <c r="B160" s="227" t="s">
        <v>744</v>
      </c>
      <c r="C160" s="219" t="s">
        <v>828</v>
      </c>
      <c r="D160" s="220"/>
      <c r="E160" s="220"/>
      <c r="F160" s="220"/>
      <c r="G160" s="221" t="s">
        <v>73</v>
      </c>
      <c r="H160" s="220" t="s">
        <v>83</v>
      </c>
      <c r="I160" s="220"/>
      <c r="J160" s="220"/>
      <c r="K160" s="220" t="s">
        <v>104</v>
      </c>
      <c r="L160" s="220"/>
      <c r="M160" s="220"/>
      <c r="N160" s="220"/>
      <c r="O160" s="221"/>
      <c r="P160" s="221"/>
    </row>
    <row r="161" spans="1:16" ht="15" thickBot="1">
      <c r="A161" s="1" t="s">
        <v>449</v>
      </c>
      <c r="B161" s="227" t="s">
        <v>744</v>
      </c>
      <c r="C161" s="219" t="s">
        <v>828</v>
      </c>
      <c r="D161" s="220"/>
      <c r="E161" s="220"/>
      <c r="F161" s="220" t="s">
        <v>70</v>
      </c>
      <c r="G161" s="221" t="s">
        <v>73</v>
      </c>
      <c r="H161" s="220"/>
      <c r="I161" s="220"/>
      <c r="J161" s="220"/>
      <c r="K161" s="220" t="s">
        <v>125</v>
      </c>
      <c r="L161" s="220"/>
      <c r="M161" s="220"/>
      <c r="N161" s="220"/>
      <c r="O161" s="221"/>
      <c r="P161" s="221"/>
    </row>
    <row r="162" spans="1:16" ht="15" thickBot="1">
      <c r="A162" s="1" t="s">
        <v>274</v>
      </c>
      <c r="B162" s="227" t="s">
        <v>744</v>
      </c>
      <c r="C162" s="219" t="s">
        <v>828</v>
      </c>
      <c r="D162" s="220"/>
      <c r="E162" s="220"/>
      <c r="F162" s="220" t="s">
        <v>66</v>
      </c>
      <c r="G162" s="221" t="s">
        <v>73</v>
      </c>
      <c r="H162" s="220"/>
      <c r="I162" s="220"/>
      <c r="J162" s="220"/>
      <c r="K162" s="220"/>
      <c r="L162" s="220"/>
      <c r="M162" s="220" t="s">
        <v>780</v>
      </c>
      <c r="N162" s="220"/>
      <c r="O162" s="221"/>
      <c r="P162" s="221"/>
    </row>
    <row r="163" spans="1:16" ht="15" thickBot="1">
      <c r="A163" s="1" t="s">
        <v>480</v>
      </c>
      <c r="B163" s="227" t="s">
        <v>744</v>
      </c>
      <c r="C163" s="219" t="s">
        <v>828</v>
      </c>
      <c r="D163" s="220"/>
      <c r="E163" s="220" t="s">
        <v>61</v>
      </c>
      <c r="F163" s="220" t="s">
        <v>66</v>
      </c>
      <c r="G163" s="221" t="s">
        <v>73</v>
      </c>
      <c r="H163" s="220" t="s">
        <v>774</v>
      </c>
      <c r="I163" s="220" t="s">
        <v>777</v>
      </c>
      <c r="J163" s="220" t="s">
        <v>101</v>
      </c>
      <c r="K163" s="220"/>
      <c r="L163" s="220"/>
      <c r="M163" s="220"/>
      <c r="N163" s="220"/>
      <c r="O163" s="221"/>
      <c r="P163" s="221"/>
    </row>
    <row r="164" spans="1:16" ht="15" thickBot="1">
      <c r="A164" s="1" t="s">
        <v>326</v>
      </c>
      <c r="B164" s="227" t="s">
        <v>744</v>
      </c>
      <c r="C164" s="219" t="s">
        <v>828</v>
      </c>
      <c r="D164" s="220"/>
      <c r="E164" s="220"/>
      <c r="F164" s="220"/>
      <c r="G164" s="221"/>
      <c r="H164" s="220" t="s">
        <v>774</v>
      </c>
      <c r="I164" s="220"/>
      <c r="J164" s="220"/>
      <c r="K164" s="220" t="s">
        <v>110</v>
      </c>
      <c r="L164" s="220"/>
      <c r="M164" s="220" t="s">
        <v>780</v>
      </c>
      <c r="N164" s="220"/>
      <c r="O164" s="221"/>
      <c r="P164" s="221"/>
    </row>
    <row r="165" spans="1:16" ht="15" thickBot="1">
      <c r="A165" s="1" t="s">
        <v>273</v>
      </c>
      <c r="B165" s="227" t="s">
        <v>744</v>
      </c>
      <c r="C165" s="219" t="s">
        <v>828</v>
      </c>
      <c r="D165" s="220"/>
      <c r="E165" s="220"/>
      <c r="F165" s="220"/>
      <c r="G165" s="221" t="s">
        <v>73</v>
      </c>
      <c r="H165" s="220"/>
      <c r="I165" s="220"/>
      <c r="J165" s="220"/>
      <c r="K165" s="220"/>
      <c r="L165" s="220"/>
      <c r="M165" s="220"/>
      <c r="N165" s="220" t="s">
        <v>63</v>
      </c>
      <c r="O165" s="221"/>
      <c r="P165" s="221"/>
    </row>
    <row r="166" spans="1:16" ht="15" thickBot="1">
      <c r="A166" s="1" t="s">
        <v>411</v>
      </c>
      <c r="B166" s="227" t="s">
        <v>744</v>
      </c>
      <c r="C166" s="219" t="s">
        <v>828</v>
      </c>
      <c r="D166" s="220"/>
      <c r="E166" s="220"/>
      <c r="F166" s="220"/>
      <c r="G166" s="221" t="s">
        <v>73</v>
      </c>
      <c r="H166" s="220"/>
      <c r="I166" s="220"/>
      <c r="J166" s="220"/>
      <c r="K166" s="220"/>
      <c r="L166" s="220"/>
      <c r="M166" s="220"/>
      <c r="N166" s="220" t="s">
        <v>63</v>
      </c>
      <c r="O166" s="221"/>
      <c r="P166" s="221"/>
    </row>
    <row r="167" spans="1:16" ht="15" thickBot="1">
      <c r="A167" s="1" t="s">
        <v>287</v>
      </c>
      <c r="B167" s="227" t="s">
        <v>745</v>
      </c>
      <c r="C167" s="219" t="s">
        <v>828</v>
      </c>
      <c r="D167" s="220"/>
      <c r="E167" s="220"/>
      <c r="F167" s="220"/>
      <c r="G167" s="221" t="s">
        <v>73</v>
      </c>
      <c r="H167" s="220"/>
      <c r="I167" s="220"/>
      <c r="J167" s="220"/>
      <c r="K167" s="220"/>
      <c r="L167" s="220"/>
      <c r="M167" s="220"/>
      <c r="N167" s="220" t="s">
        <v>63</v>
      </c>
      <c r="O167" s="221"/>
      <c r="P167" s="221"/>
    </row>
    <row r="168" spans="1:16" ht="15" thickBot="1">
      <c r="A168" s="1" t="s">
        <v>402</v>
      </c>
      <c r="B168" s="227" t="s">
        <v>744</v>
      </c>
      <c r="C168" s="219" t="s">
        <v>828</v>
      </c>
      <c r="D168" s="220"/>
      <c r="E168" s="220" t="s">
        <v>61</v>
      </c>
      <c r="F168" s="220" t="s">
        <v>66</v>
      </c>
      <c r="G168" s="221" t="s">
        <v>73</v>
      </c>
      <c r="H168" s="220" t="s">
        <v>774</v>
      </c>
      <c r="I168" s="220" t="s">
        <v>777</v>
      </c>
      <c r="J168" s="220"/>
      <c r="K168" s="220"/>
      <c r="L168" s="220"/>
      <c r="M168" s="220"/>
      <c r="N168" s="220"/>
      <c r="O168" s="221"/>
      <c r="P168" s="221"/>
    </row>
    <row r="169" spans="1:16" ht="15" thickBot="1">
      <c r="A169" s="1" t="s">
        <v>238</v>
      </c>
      <c r="B169" s="227" t="s">
        <v>744</v>
      </c>
      <c r="C169" s="219" t="s">
        <v>828</v>
      </c>
      <c r="D169" s="220"/>
      <c r="E169" s="220"/>
      <c r="F169" s="220" t="s">
        <v>66</v>
      </c>
      <c r="G169" s="221" t="s">
        <v>73</v>
      </c>
      <c r="H169" s="220" t="s">
        <v>774</v>
      </c>
      <c r="I169" s="220" t="s">
        <v>777</v>
      </c>
      <c r="J169" s="220"/>
      <c r="K169" s="220"/>
      <c r="L169" s="220"/>
      <c r="M169" s="220"/>
      <c r="N169" s="220"/>
      <c r="O169" s="221"/>
      <c r="P169" s="221"/>
    </row>
    <row r="170" spans="1:16" ht="15" thickBot="1">
      <c r="A170" s="1" t="s">
        <v>414</v>
      </c>
      <c r="B170" s="227" t="s">
        <v>745</v>
      </c>
      <c r="C170" s="219" t="s">
        <v>828</v>
      </c>
      <c r="D170" s="220"/>
      <c r="E170" s="220"/>
      <c r="F170" s="220"/>
      <c r="G170" s="221" t="s">
        <v>73</v>
      </c>
      <c r="H170" s="220"/>
      <c r="I170" s="220"/>
      <c r="J170" s="220"/>
      <c r="K170" s="220"/>
      <c r="L170" s="220"/>
      <c r="M170" s="220"/>
      <c r="N170" s="220" t="s">
        <v>63</v>
      </c>
      <c r="O170" s="221"/>
      <c r="P170" s="221"/>
    </row>
    <row r="171" spans="1:16" ht="15" thickBot="1">
      <c r="A171" s="1" t="s">
        <v>296</v>
      </c>
      <c r="B171" s="227" t="s">
        <v>746</v>
      </c>
      <c r="C171" s="219" t="s">
        <v>828</v>
      </c>
      <c r="D171" s="220"/>
      <c r="E171" s="220"/>
      <c r="F171" s="220"/>
      <c r="G171" s="221" t="s">
        <v>73</v>
      </c>
      <c r="H171" s="220"/>
      <c r="I171" s="220"/>
      <c r="J171" s="220"/>
      <c r="K171" s="220"/>
      <c r="L171" s="220"/>
      <c r="M171" s="220"/>
      <c r="N171" s="220"/>
      <c r="O171" s="221"/>
      <c r="P171" s="221"/>
    </row>
    <row r="172" spans="1:16" ht="15" thickBot="1">
      <c r="A172" s="1" t="s">
        <v>525</v>
      </c>
      <c r="B172" s="227" t="s">
        <v>744</v>
      </c>
      <c r="C172" s="219" t="s">
        <v>828</v>
      </c>
      <c r="D172" s="220"/>
      <c r="E172" s="220"/>
      <c r="F172" s="220"/>
      <c r="G172" s="221" t="s">
        <v>73</v>
      </c>
      <c r="H172" s="220"/>
      <c r="I172" s="220"/>
      <c r="J172" s="220"/>
      <c r="K172" s="220"/>
      <c r="L172" s="220"/>
      <c r="M172" s="220"/>
      <c r="N172" s="220" t="s">
        <v>63</v>
      </c>
      <c r="O172" s="221"/>
      <c r="P172" s="221"/>
    </row>
    <row r="173" spans="1:16" ht="15" thickBot="1">
      <c r="A173" s="1" t="s">
        <v>298</v>
      </c>
      <c r="B173" s="227" t="s">
        <v>744</v>
      </c>
      <c r="C173" s="219" t="s">
        <v>828</v>
      </c>
      <c r="D173" s="220" t="s">
        <v>770</v>
      </c>
      <c r="E173" s="220" t="s">
        <v>61</v>
      </c>
      <c r="F173" s="220" t="s">
        <v>66</v>
      </c>
      <c r="G173" s="221" t="s">
        <v>73</v>
      </c>
      <c r="H173" s="220"/>
      <c r="I173" s="220"/>
      <c r="J173" s="220"/>
      <c r="K173" s="220"/>
      <c r="L173" s="220"/>
      <c r="M173" s="220"/>
      <c r="N173" s="220"/>
      <c r="O173" s="221"/>
      <c r="P173" s="221"/>
    </row>
    <row r="174" spans="1:16" ht="15" thickBot="1">
      <c r="A174" s="1" t="s">
        <v>314</v>
      </c>
      <c r="B174" s="227" t="s">
        <v>746</v>
      </c>
      <c r="C174" s="219" t="s">
        <v>828</v>
      </c>
      <c r="D174" s="220"/>
      <c r="E174" s="220"/>
      <c r="F174" s="220"/>
      <c r="G174" s="221" t="s">
        <v>73</v>
      </c>
      <c r="H174" s="220"/>
      <c r="I174" s="220"/>
      <c r="J174" s="220"/>
      <c r="K174" s="220"/>
      <c r="L174" s="220"/>
      <c r="M174" s="220"/>
      <c r="N174" s="220"/>
      <c r="O174" s="221"/>
      <c r="P174" s="221"/>
    </row>
    <row r="175" spans="1:16" ht="15" thickBot="1">
      <c r="A175" s="223" t="s">
        <v>476</v>
      </c>
      <c r="B175" s="227" t="s">
        <v>746</v>
      </c>
      <c r="C175" s="219" t="s">
        <v>828</v>
      </c>
      <c r="D175" s="220"/>
      <c r="E175" s="220"/>
      <c r="F175" s="220" t="s">
        <v>66</v>
      </c>
      <c r="G175" s="221" t="s">
        <v>73</v>
      </c>
      <c r="H175" s="220"/>
      <c r="I175" s="220"/>
      <c r="J175" s="220"/>
      <c r="K175" s="220"/>
      <c r="L175" s="220"/>
      <c r="M175" s="220"/>
      <c r="N175" s="220"/>
      <c r="O175" s="221"/>
      <c r="P175" s="221"/>
    </row>
    <row r="176" spans="1:16" ht="15" thickBot="1">
      <c r="A176" s="1" t="s">
        <v>396</v>
      </c>
      <c r="B176" s="227" t="s">
        <v>744</v>
      </c>
      <c r="C176" s="219" t="s">
        <v>828</v>
      </c>
      <c r="D176" s="220"/>
      <c r="E176" s="220"/>
      <c r="F176" s="220"/>
      <c r="G176" s="221" t="s">
        <v>73</v>
      </c>
      <c r="H176" s="220"/>
      <c r="I176" s="220"/>
      <c r="J176" s="220"/>
      <c r="K176" s="220"/>
      <c r="L176" s="220"/>
      <c r="M176" s="220"/>
      <c r="N176" s="220" t="s">
        <v>63</v>
      </c>
      <c r="O176" s="221"/>
      <c r="P176" s="221"/>
    </row>
    <row r="177" spans="1:16" ht="15" thickBot="1">
      <c r="A177" s="1" t="s">
        <v>204</v>
      </c>
      <c r="B177" s="227" t="s">
        <v>744</v>
      </c>
      <c r="C177" s="219"/>
      <c r="D177" s="220"/>
      <c r="E177" s="220"/>
      <c r="F177" s="220"/>
      <c r="G177" s="221" t="s">
        <v>773</v>
      </c>
      <c r="H177" s="220" t="s">
        <v>778</v>
      </c>
      <c r="I177" s="220" t="s">
        <v>779</v>
      </c>
      <c r="J177" s="220"/>
      <c r="K177" s="220" t="s">
        <v>114</v>
      </c>
      <c r="L177" s="220"/>
      <c r="M177" s="220"/>
      <c r="N177" s="220"/>
      <c r="O177" s="221"/>
      <c r="P177" s="221" t="s">
        <v>790</v>
      </c>
    </row>
    <row r="178" spans="1:16" ht="15" thickBot="1">
      <c r="A178" s="1" t="s">
        <v>281</v>
      </c>
      <c r="B178" s="227" t="s">
        <v>746</v>
      </c>
      <c r="C178" s="219"/>
      <c r="D178" s="220"/>
      <c r="E178" s="220"/>
      <c r="F178" s="220"/>
      <c r="G178" s="221"/>
      <c r="H178" s="220" t="s">
        <v>774</v>
      </c>
      <c r="I178" s="220"/>
      <c r="J178" s="220"/>
      <c r="K178" s="220"/>
      <c r="L178" s="220"/>
      <c r="M178" s="220"/>
      <c r="N178" s="220"/>
      <c r="O178" s="221"/>
      <c r="P178" s="221"/>
    </row>
    <row r="179" spans="1:16" ht="15" thickBot="1">
      <c r="A179" s="1" t="s">
        <v>368</v>
      </c>
      <c r="B179" s="227" t="s">
        <v>805</v>
      </c>
      <c r="C179" s="219" t="s">
        <v>828</v>
      </c>
      <c r="D179" s="220"/>
      <c r="E179" s="220"/>
      <c r="F179" s="220"/>
      <c r="G179" s="221"/>
      <c r="H179" s="220" t="s">
        <v>774</v>
      </c>
      <c r="I179" s="220"/>
      <c r="J179" s="220"/>
      <c r="K179" s="220"/>
      <c r="L179" s="220" t="s">
        <v>134</v>
      </c>
      <c r="M179" s="220" t="s">
        <v>140</v>
      </c>
      <c r="N179" s="220"/>
      <c r="O179" s="221"/>
      <c r="P179" s="221" t="s">
        <v>827</v>
      </c>
    </row>
    <row r="180" spans="1:16" ht="15" thickBot="1">
      <c r="A180" s="1" t="s">
        <v>572</v>
      </c>
      <c r="B180" s="227" t="s">
        <v>744</v>
      </c>
      <c r="C180" s="219" t="s">
        <v>828</v>
      </c>
      <c r="D180" s="220"/>
      <c r="E180" s="220"/>
      <c r="F180" s="220" t="s">
        <v>70</v>
      </c>
      <c r="G180" s="221" t="s">
        <v>73</v>
      </c>
      <c r="H180" s="220" t="s">
        <v>778</v>
      </c>
      <c r="I180" s="220"/>
      <c r="J180" s="220"/>
      <c r="K180" s="220"/>
      <c r="L180" s="220"/>
      <c r="M180" s="220"/>
      <c r="N180" s="220"/>
      <c r="O180" s="221"/>
      <c r="P180" s="221"/>
    </row>
    <row r="181" spans="1:16" ht="15" thickBot="1">
      <c r="A181" s="1" t="s">
        <v>526</v>
      </c>
      <c r="B181" s="227" t="s">
        <v>744</v>
      </c>
      <c r="C181" s="219"/>
      <c r="D181" s="220"/>
      <c r="E181" s="220"/>
      <c r="F181" s="220"/>
      <c r="G181" s="221"/>
      <c r="H181" s="220"/>
      <c r="I181" s="220"/>
      <c r="J181" s="220"/>
      <c r="K181" s="220"/>
      <c r="L181" s="220"/>
      <c r="M181" s="220"/>
      <c r="N181" s="220"/>
      <c r="O181" s="221"/>
      <c r="P181" s="221" t="s">
        <v>816</v>
      </c>
    </row>
    <row r="182" spans="1:16" ht="15" thickBot="1">
      <c r="A182" s="1" t="s">
        <v>247</v>
      </c>
      <c r="B182" s="227" t="s">
        <v>746</v>
      </c>
      <c r="C182" s="219" t="s">
        <v>828</v>
      </c>
      <c r="D182" s="220"/>
      <c r="E182" s="220"/>
      <c r="F182" s="220"/>
      <c r="G182" s="221" t="s">
        <v>73</v>
      </c>
      <c r="H182" s="220"/>
      <c r="I182" s="220"/>
      <c r="J182" s="220"/>
      <c r="K182" s="220"/>
      <c r="L182" s="220"/>
      <c r="M182" s="220"/>
      <c r="N182" s="220"/>
      <c r="O182" s="221"/>
      <c r="P182" s="221"/>
    </row>
    <row r="183" spans="1:16" ht="15" thickBot="1">
      <c r="A183" s="1" t="s">
        <v>528</v>
      </c>
      <c r="B183" s="227" t="s">
        <v>745</v>
      </c>
      <c r="C183" s="219" t="s">
        <v>828</v>
      </c>
      <c r="D183" s="220"/>
      <c r="E183" s="220"/>
      <c r="F183" s="220" t="s">
        <v>66</v>
      </c>
      <c r="G183" s="221" t="s">
        <v>73</v>
      </c>
      <c r="H183" s="220" t="s">
        <v>86</v>
      </c>
      <c r="I183" s="220"/>
      <c r="J183" s="220"/>
      <c r="K183" s="220"/>
      <c r="L183" s="220"/>
      <c r="M183" s="220"/>
      <c r="N183" s="220"/>
      <c r="O183" s="221"/>
      <c r="P183" s="221"/>
    </row>
    <row r="184" spans="1:16" ht="15" thickBot="1">
      <c r="A184" s="1" t="s">
        <v>592</v>
      </c>
      <c r="B184" s="227" t="s">
        <v>744</v>
      </c>
      <c r="C184" s="219" t="s">
        <v>828</v>
      </c>
      <c r="D184" s="220"/>
      <c r="E184" s="220"/>
      <c r="F184" s="220"/>
      <c r="G184" s="221" t="s">
        <v>73</v>
      </c>
      <c r="H184" s="220"/>
      <c r="I184" s="220"/>
      <c r="J184" s="220"/>
      <c r="K184" s="220"/>
      <c r="L184" s="220"/>
      <c r="M184" s="220"/>
      <c r="N184" s="220"/>
      <c r="O184" s="221"/>
      <c r="P184" s="221"/>
    </row>
    <row r="185" spans="1:16" ht="15" thickBot="1">
      <c r="A185" s="1" t="s">
        <v>600</v>
      </c>
      <c r="B185" s="227" t="s">
        <v>746</v>
      </c>
      <c r="C185" s="219" t="s">
        <v>828</v>
      </c>
      <c r="D185" s="220"/>
      <c r="E185" s="220"/>
      <c r="F185" s="220"/>
      <c r="G185" s="221" t="s">
        <v>73</v>
      </c>
      <c r="H185" s="220"/>
      <c r="I185" s="220"/>
      <c r="J185" s="220"/>
      <c r="K185" s="220"/>
      <c r="L185" s="220" t="s">
        <v>134</v>
      </c>
      <c r="M185" s="220"/>
      <c r="N185" s="220"/>
      <c r="O185" s="221"/>
      <c r="P185" s="221"/>
    </row>
    <row r="186" spans="1:16" ht="15" thickBot="1">
      <c r="A186" s="1" t="s">
        <v>258</v>
      </c>
      <c r="B186" s="227" t="s">
        <v>744</v>
      </c>
      <c r="C186" s="219" t="s">
        <v>828</v>
      </c>
      <c r="D186" s="220"/>
      <c r="E186" s="220"/>
      <c r="F186" s="220"/>
      <c r="G186" s="221" t="s">
        <v>73</v>
      </c>
      <c r="H186" s="220"/>
      <c r="I186" s="220"/>
      <c r="J186" s="220"/>
      <c r="K186" s="220"/>
      <c r="L186" s="220"/>
      <c r="M186" s="220"/>
      <c r="N186" s="220" t="s">
        <v>63</v>
      </c>
      <c r="O186" s="221"/>
      <c r="P186" s="221"/>
    </row>
    <row r="187" spans="1:16" ht="15" thickBot="1">
      <c r="A187" s="1" t="s">
        <v>584</v>
      </c>
      <c r="B187" s="227" t="s">
        <v>744</v>
      </c>
      <c r="C187" s="219" t="s">
        <v>828</v>
      </c>
      <c r="D187" s="220"/>
      <c r="E187" s="220"/>
      <c r="F187" s="220"/>
      <c r="G187" s="221" t="s">
        <v>773</v>
      </c>
      <c r="H187" s="220" t="s">
        <v>774</v>
      </c>
      <c r="I187" s="220"/>
      <c r="J187" s="220"/>
      <c r="K187" s="220"/>
      <c r="L187" s="220"/>
      <c r="M187" s="220"/>
      <c r="N187" s="220"/>
      <c r="O187" s="221"/>
      <c r="P187" s="221"/>
    </row>
    <row r="188" spans="1:16" ht="15" thickBot="1">
      <c r="A188" s="1" t="s">
        <v>558</v>
      </c>
      <c r="B188" s="227" t="s">
        <v>744</v>
      </c>
      <c r="C188" s="219" t="s">
        <v>828</v>
      </c>
      <c r="D188" s="220"/>
      <c r="E188" s="220" t="s">
        <v>61</v>
      </c>
      <c r="F188" s="220" t="s">
        <v>66</v>
      </c>
      <c r="G188" s="221" t="s">
        <v>73</v>
      </c>
      <c r="H188" s="220"/>
      <c r="I188" s="220"/>
      <c r="J188" s="220"/>
      <c r="K188" s="220"/>
      <c r="L188" s="220" t="s">
        <v>782</v>
      </c>
      <c r="M188" s="220"/>
      <c r="N188" s="220"/>
      <c r="O188" s="221"/>
      <c r="P188" s="221"/>
    </row>
    <row r="189" spans="1:16" ht="15" thickBot="1">
      <c r="A189" s="1" t="s">
        <v>191</v>
      </c>
      <c r="B189" s="227" t="s">
        <v>745</v>
      </c>
      <c r="C189" s="219" t="s">
        <v>828</v>
      </c>
      <c r="D189" s="220"/>
      <c r="E189" s="220"/>
      <c r="F189" s="220"/>
      <c r="G189" s="221" t="s">
        <v>73</v>
      </c>
      <c r="H189" s="220"/>
      <c r="I189" s="220"/>
      <c r="J189" s="220"/>
      <c r="K189" s="220"/>
      <c r="L189" s="220"/>
      <c r="M189" s="220"/>
      <c r="N189" s="220"/>
      <c r="O189" s="221"/>
      <c r="P189" s="221"/>
    </row>
    <row r="190" spans="1:16" ht="15" thickBot="1">
      <c r="A190" s="1" t="s">
        <v>585</v>
      </c>
      <c r="B190" s="227" t="s">
        <v>744</v>
      </c>
      <c r="C190" s="219" t="s">
        <v>828</v>
      </c>
      <c r="D190" s="220"/>
      <c r="E190" s="220"/>
      <c r="F190" s="220"/>
      <c r="G190" s="221" t="s">
        <v>73</v>
      </c>
      <c r="H190" s="220"/>
      <c r="I190" s="220"/>
      <c r="J190" s="220"/>
      <c r="K190" s="220"/>
      <c r="L190" s="220"/>
      <c r="M190" s="220"/>
      <c r="N190" s="220" t="s">
        <v>63</v>
      </c>
      <c r="O190" s="221"/>
      <c r="P190" s="221"/>
    </row>
    <row r="191" spans="1:16" ht="15" thickBot="1">
      <c r="A191" s="1" t="s">
        <v>523</v>
      </c>
      <c r="B191" s="227" t="s">
        <v>746</v>
      </c>
      <c r="C191" s="219" t="s">
        <v>828</v>
      </c>
      <c r="D191" s="220"/>
      <c r="E191" s="220"/>
      <c r="F191" s="220"/>
      <c r="G191" s="221" t="s">
        <v>73</v>
      </c>
      <c r="H191" s="220"/>
      <c r="I191" s="220"/>
      <c r="J191" s="220"/>
      <c r="K191" s="220"/>
      <c r="L191" s="220"/>
      <c r="M191" s="220"/>
      <c r="N191" s="220"/>
      <c r="O191" s="221"/>
      <c r="P191" s="221"/>
    </row>
    <row r="192" spans="1:16" ht="29" thickBot="1">
      <c r="A192" s="1" t="s">
        <v>334</v>
      </c>
      <c r="B192" s="227" t="s">
        <v>786</v>
      </c>
      <c r="C192" s="219" t="s">
        <v>828</v>
      </c>
      <c r="D192" s="220"/>
      <c r="E192" s="220"/>
      <c r="F192" s="220" t="s">
        <v>66</v>
      </c>
      <c r="G192" s="221" t="s">
        <v>73</v>
      </c>
      <c r="H192" s="220"/>
      <c r="I192" s="220"/>
      <c r="J192" s="220"/>
      <c r="K192" s="220"/>
      <c r="L192" s="220"/>
      <c r="M192" s="220"/>
      <c r="N192" s="220"/>
      <c r="O192" s="221"/>
      <c r="P192" s="221"/>
    </row>
    <row r="193" spans="1:16" ht="15" thickBot="1">
      <c r="A193" s="1" t="s">
        <v>197</v>
      </c>
      <c r="B193" s="227" t="s">
        <v>744</v>
      </c>
      <c r="C193" s="219" t="s">
        <v>828</v>
      </c>
      <c r="D193" s="220"/>
      <c r="E193" s="220" t="s">
        <v>61</v>
      </c>
      <c r="F193" s="220" t="s">
        <v>66</v>
      </c>
      <c r="G193" s="221" t="s">
        <v>73</v>
      </c>
      <c r="H193" s="220"/>
      <c r="I193" s="220"/>
      <c r="J193" s="220"/>
      <c r="K193" s="220"/>
      <c r="L193" s="220"/>
      <c r="M193" s="220"/>
      <c r="N193" s="220"/>
      <c r="O193" s="221"/>
      <c r="P193" s="221"/>
    </row>
    <row r="194" spans="1:16" ht="15" thickBot="1">
      <c r="A194" s="1" t="s">
        <v>430</v>
      </c>
      <c r="B194" s="227" t="s">
        <v>744</v>
      </c>
      <c r="C194" s="219" t="s">
        <v>828</v>
      </c>
      <c r="D194" s="220"/>
      <c r="E194" s="220" t="s">
        <v>61</v>
      </c>
      <c r="F194" s="220" t="s">
        <v>66</v>
      </c>
      <c r="G194" s="221" t="s">
        <v>73</v>
      </c>
      <c r="H194" s="220"/>
      <c r="I194" s="220"/>
      <c r="J194" s="220"/>
      <c r="K194" s="220"/>
      <c r="L194" s="220"/>
      <c r="M194" s="220"/>
      <c r="N194" s="220"/>
      <c r="O194" s="221"/>
      <c r="P194" s="221"/>
    </row>
    <row r="195" spans="1:16" ht="15" thickBot="1">
      <c r="A195" s="1" t="s">
        <v>405</v>
      </c>
      <c r="B195" s="227" t="s">
        <v>744</v>
      </c>
      <c r="C195" s="219" t="s">
        <v>828</v>
      </c>
      <c r="D195" s="220"/>
      <c r="E195" s="220"/>
      <c r="F195" s="220"/>
      <c r="G195" s="221" t="s">
        <v>73</v>
      </c>
      <c r="H195" s="220"/>
      <c r="I195" s="220"/>
      <c r="J195" s="220"/>
      <c r="K195" s="220"/>
      <c r="L195" s="220"/>
      <c r="M195" s="220"/>
      <c r="N195" s="220"/>
      <c r="O195" s="221"/>
      <c r="P195" s="221"/>
    </row>
    <row r="196" spans="1:16" ht="15" thickBot="1">
      <c r="A196" s="1" t="s">
        <v>537</v>
      </c>
      <c r="B196" s="227" t="s">
        <v>744</v>
      </c>
      <c r="C196" s="219" t="s">
        <v>828</v>
      </c>
      <c r="D196" s="220"/>
      <c r="E196" s="220"/>
      <c r="F196" s="220" t="s">
        <v>66</v>
      </c>
      <c r="G196" s="221" t="s">
        <v>73</v>
      </c>
      <c r="H196" s="220" t="s">
        <v>774</v>
      </c>
      <c r="I196" s="220" t="s">
        <v>777</v>
      </c>
      <c r="J196" s="220"/>
      <c r="K196" s="220"/>
      <c r="L196" s="220"/>
      <c r="M196" s="220"/>
      <c r="N196" s="220"/>
      <c r="O196" s="221"/>
      <c r="P196" s="221"/>
    </row>
    <row r="197" spans="1:16" ht="15" thickBot="1">
      <c r="A197" s="1" t="s">
        <v>318</v>
      </c>
      <c r="B197" s="227" t="s">
        <v>744</v>
      </c>
      <c r="C197" s="219" t="s">
        <v>828</v>
      </c>
      <c r="D197" s="220"/>
      <c r="E197" s="220"/>
      <c r="F197" s="220"/>
      <c r="G197" s="221" t="s">
        <v>73</v>
      </c>
      <c r="H197" s="220"/>
      <c r="I197" s="220"/>
      <c r="J197" s="220"/>
      <c r="K197" s="220"/>
      <c r="L197" s="220"/>
      <c r="M197" s="220"/>
      <c r="N197" s="220"/>
      <c r="O197" s="221"/>
      <c r="P197" s="221"/>
    </row>
    <row r="198" spans="1:16" ht="15" thickBot="1">
      <c r="A198" s="1" t="s">
        <v>564</v>
      </c>
      <c r="B198" s="227" t="s">
        <v>805</v>
      </c>
      <c r="C198" s="219" t="s">
        <v>828</v>
      </c>
      <c r="D198" s="220"/>
      <c r="E198" s="220" t="s">
        <v>61</v>
      </c>
      <c r="F198" s="220" t="s">
        <v>66</v>
      </c>
      <c r="G198" s="221" t="s">
        <v>73</v>
      </c>
      <c r="H198" s="220" t="s">
        <v>774</v>
      </c>
      <c r="I198" s="220" t="s">
        <v>777</v>
      </c>
      <c r="J198" s="220"/>
      <c r="K198" s="220"/>
      <c r="L198" s="220"/>
      <c r="M198" s="220"/>
      <c r="N198" s="220"/>
      <c r="O198" s="221"/>
      <c r="P198" s="221"/>
    </row>
    <row r="199" spans="1:16" ht="15" thickBot="1">
      <c r="A199" s="1" t="s">
        <v>754</v>
      </c>
      <c r="B199" s="227" t="s">
        <v>745</v>
      </c>
      <c r="C199" s="219"/>
      <c r="D199" s="220"/>
      <c r="E199" s="220"/>
      <c r="F199" s="220"/>
      <c r="G199" s="221"/>
      <c r="H199" s="220"/>
      <c r="I199" s="220"/>
      <c r="J199" s="220"/>
      <c r="K199" s="220" t="s">
        <v>784</v>
      </c>
      <c r="L199" s="220"/>
      <c r="M199" s="220" t="s">
        <v>140</v>
      </c>
      <c r="N199" s="220"/>
      <c r="O199" s="221"/>
      <c r="P199" s="221"/>
    </row>
    <row r="200" spans="1:16" ht="15" thickBot="1">
      <c r="A200" s="1" t="s">
        <v>518</v>
      </c>
      <c r="B200" s="227" t="s">
        <v>744</v>
      </c>
      <c r="C200" s="219" t="s">
        <v>828</v>
      </c>
      <c r="D200" s="220"/>
      <c r="E200" s="220"/>
      <c r="F200" s="220"/>
      <c r="G200" s="221" t="s">
        <v>73</v>
      </c>
      <c r="H200" s="220"/>
      <c r="I200" s="220"/>
      <c r="J200" s="220"/>
      <c r="K200" s="220"/>
      <c r="L200" s="220"/>
      <c r="M200" s="220"/>
      <c r="N200" s="220" t="s">
        <v>63</v>
      </c>
      <c r="O200" s="221"/>
      <c r="P200" s="221"/>
    </row>
    <row r="201" spans="1:16" ht="15" thickBot="1">
      <c r="A201" s="1" t="s">
        <v>207</v>
      </c>
      <c r="B201" s="227" t="s">
        <v>744</v>
      </c>
      <c r="C201" s="219" t="s">
        <v>828</v>
      </c>
      <c r="D201" s="220"/>
      <c r="E201" s="220"/>
      <c r="F201" s="220" t="s">
        <v>66</v>
      </c>
      <c r="G201" s="221" t="s">
        <v>73</v>
      </c>
      <c r="H201" s="220"/>
      <c r="I201" s="220"/>
      <c r="J201" s="220"/>
      <c r="K201" s="220"/>
      <c r="L201" s="220"/>
      <c r="M201" s="220"/>
      <c r="N201" s="220"/>
      <c r="O201" s="221"/>
      <c r="P201" s="221" t="s">
        <v>791</v>
      </c>
    </row>
    <row r="202" spans="1:16" ht="15" thickBot="1">
      <c r="A202" s="1" t="s">
        <v>260</v>
      </c>
      <c r="B202" s="227" t="s">
        <v>746</v>
      </c>
      <c r="C202" s="219" t="s">
        <v>828</v>
      </c>
      <c r="D202" s="220"/>
      <c r="E202" s="220"/>
      <c r="F202" s="220" t="s">
        <v>66</v>
      </c>
      <c r="G202" s="221" t="s">
        <v>73</v>
      </c>
      <c r="H202" s="220"/>
      <c r="I202" s="220"/>
      <c r="J202" s="220"/>
      <c r="K202" s="220"/>
      <c r="L202" s="220"/>
      <c r="M202" s="220"/>
      <c r="N202" s="220"/>
      <c r="O202" s="221"/>
      <c r="P202" s="221"/>
    </row>
    <row r="203" spans="1:16" ht="15" thickBot="1">
      <c r="A203" s="271" t="s">
        <v>485</v>
      </c>
      <c r="B203" s="227" t="s">
        <v>745</v>
      </c>
      <c r="C203" s="219" t="s">
        <v>828</v>
      </c>
      <c r="D203" s="220"/>
      <c r="E203" s="220"/>
      <c r="F203" s="220"/>
      <c r="G203" s="221"/>
      <c r="H203" s="220" t="s">
        <v>774</v>
      </c>
      <c r="I203" s="220" t="s">
        <v>777</v>
      </c>
      <c r="J203" s="220"/>
      <c r="K203" s="220"/>
      <c r="L203" s="220"/>
      <c r="M203" s="220"/>
      <c r="N203" s="220"/>
      <c r="O203" s="221"/>
      <c r="P203" s="221"/>
    </row>
    <row r="204" spans="1:16" ht="15" thickBot="1">
      <c r="A204" s="1" t="s">
        <v>243</v>
      </c>
      <c r="B204" s="227" t="s">
        <v>744</v>
      </c>
      <c r="C204" s="219" t="s">
        <v>828</v>
      </c>
      <c r="D204" s="220"/>
      <c r="E204" s="220"/>
      <c r="F204" s="220" t="s">
        <v>66</v>
      </c>
      <c r="G204" s="221" t="s">
        <v>73</v>
      </c>
      <c r="H204" s="220" t="s">
        <v>83</v>
      </c>
      <c r="I204" s="220"/>
      <c r="J204" s="220"/>
      <c r="K204" s="220"/>
      <c r="L204" s="220"/>
      <c r="M204" s="220"/>
      <c r="N204" s="220"/>
      <c r="O204" s="221"/>
      <c r="P204" s="221"/>
    </row>
    <row r="205" spans="1:16" ht="15" thickBot="1">
      <c r="A205" s="1" t="s">
        <v>196</v>
      </c>
      <c r="B205" s="227" t="s">
        <v>744</v>
      </c>
      <c r="C205" s="219" t="s">
        <v>828</v>
      </c>
      <c r="D205" s="220"/>
      <c r="E205" s="220"/>
      <c r="F205" s="220"/>
      <c r="G205" s="221" t="s">
        <v>73</v>
      </c>
      <c r="H205" s="220"/>
      <c r="I205" s="220"/>
      <c r="J205" s="220"/>
      <c r="K205" s="220"/>
      <c r="L205" s="220"/>
      <c r="M205" s="220"/>
      <c r="N205" s="220" t="s">
        <v>63</v>
      </c>
      <c r="O205" s="221"/>
      <c r="P205" s="221"/>
    </row>
    <row r="206" spans="1:16" ht="15" thickBot="1">
      <c r="A206" s="1" t="s">
        <v>244</v>
      </c>
      <c r="B206" s="227" t="s">
        <v>744</v>
      </c>
      <c r="C206" s="219"/>
      <c r="D206" s="220"/>
      <c r="E206" s="220"/>
      <c r="F206" s="220"/>
      <c r="G206" s="221"/>
      <c r="H206" s="220" t="s">
        <v>778</v>
      </c>
      <c r="I206" s="220"/>
      <c r="J206" s="220"/>
      <c r="K206" s="220" t="s">
        <v>119</v>
      </c>
      <c r="L206" s="220"/>
      <c r="M206" s="220"/>
      <c r="N206" s="220"/>
      <c r="O206" s="221"/>
      <c r="P206" s="221"/>
    </row>
    <row r="207" spans="1:16" ht="15" thickBot="1">
      <c r="A207" s="1" t="s">
        <v>292</v>
      </c>
      <c r="B207" s="227" t="s">
        <v>746</v>
      </c>
      <c r="C207" s="219" t="s">
        <v>828</v>
      </c>
      <c r="D207" s="220"/>
      <c r="E207" s="220"/>
      <c r="F207" s="220"/>
      <c r="G207" s="221" t="s">
        <v>73</v>
      </c>
      <c r="H207" s="220" t="s">
        <v>774</v>
      </c>
      <c r="I207" s="220"/>
      <c r="J207" s="220"/>
      <c r="K207" s="220"/>
      <c r="L207" s="220"/>
      <c r="M207" s="220"/>
      <c r="N207" s="220"/>
      <c r="O207" s="221"/>
      <c r="P207" s="221" t="s">
        <v>824</v>
      </c>
    </row>
    <row r="208" spans="1:16" ht="15" thickBot="1">
      <c r="A208" s="1" t="s">
        <v>542</v>
      </c>
      <c r="B208" s="227" t="s">
        <v>744</v>
      </c>
      <c r="C208" s="219" t="s">
        <v>828</v>
      </c>
      <c r="D208" s="220"/>
      <c r="E208" s="220"/>
      <c r="F208" s="220" t="s">
        <v>66</v>
      </c>
      <c r="G208" s="221" t="s">
        <v>73</v>
      </c>
      <c r="H208" s="220"/>
      <c r="I208" s="220"/>
      <c r="J208" s="220"/>
      <c r="K208" s="220"/>
      <c r="L208" s="220"/>
      <c r="M208" s="220"/>
      <c r="N208" s="220"/>
      <c r="O208" s="221"/>
      <c r="P208" s="221"/>
    </row>
    <row r="209" spans="1:16" ht="15" thickBot="1">
      <c r="A209" s="1" t="s">
        <v>445</v>
      </c>
      <c r="B209" s="227" t="s">
        <v>745</v>
      </c>
      <c r="C209" s="219" t="s">
        <v>828</v>
      </c>
      <c r="D209" s="220"/>
      <c r="E209" s="220"/>
      <c r="F209" s="220"/>
      <c r="G209" s="221" t="s">
        <v>73</v>
      </c>
      <c r="H209" s="220"/>
      <c r="I209" s="220"/>
      <c r="J209" s="220"/>
      <c r="K209" s="220"/>
      <c r="L209" s="220"/>
      <c r="M209" s="220"/>
      <c r="N209" s="220"/>
      <c r="O209" s="221"/>
      <c r="P209" s="221"/>
    </row>
    <row r="210" spans="1:16" ht="15" thickBot="1">
      <c r="A210" s="1" t="s">
        <v>448</v>
      </c>
      <c r="B210" s="227" t="s">
        <v>744</v>
      </c>
      <c r="C210" s="219" t="s">
        <v>828</v>
      </c>
      <c r="D210" s="220"/>
      <c r="E210" s="220" t="s">
        <v>61</v>
      </c>
      <c r="F210" s="220" t="s">
        <v>66</v>
      </c>
      <c r="G210" s="221" t="s">
        <v>73</v>
      </c>
      <c r="H210" s="220"/>
      <c r="I210" s="220"/>
      <c r="J210" s="220"/>
      <c r="K210" s="220"/>
      <c r="L210" s="220"/>
      <c r="M210" s="220"/>
      <c r="N210" s="220"/>
      <c r="O210" s="221"/>
      <c r="P210" s="221"/>
    </row>
    <row r="211" spans="1:16" ht="15" thickBot="1">
      <c r="A211" s="1" t="s">
        <v>391</v>
      </c>
      <c r="B211" s="227" t="s">
        <v>744</v>
      </c>
      <c r="C211" s="219" t="s">
        <v>828</v>
      </c>
      <c r="D211" s="220" t="s">
        <v>783</v>
      </c>
      <c r="E211" s="220" t="s">
        <v>61</v>
      </c>
      <c r="F211" s="220" t="s">
        <v>66</v>
      </c>
      <c r="G211" s="221" t="s">
        <v>73</v>
      </c>
      <c r="H211" s="220" t="s">
        <v>774</v>
      </c>
      <c r="I211" s="220" t="s">
        <v>777</v>
      </c>
      <c r="J211" s="220"/>
      <c r="K211" s="220" t="s">
        <v>110</v>
      </c>
      <c r="L211" s="220" t="s">
        <v>129</v>
      </c>
      <c r="M211" s="220" t="s">
        <v>780</v>
      </c>
      <c r="N211" s="220"/>
      <c r="O211" s="221"/>
      <c r="P211" s="221"/>
    </row>
    <row r="212" spans="1:16" ht="29" thickBot="1">
      <c r="A212" s="1" t="s">
        <v>285</v>
      </c>
      <c r="B212" s="227" t="s">
        <v>787</v>
      </c>
      <c r="C212" s="219" t="s">
        <v>828</v>
      </c>
      <c r="D212" s="220"/>
      <c r="E212" s="220"/>
      <c r="F212" s="220" t="s">
        <v>70</v>
      </c>
      <c r="G212" s="221" t="s">
        <v>73</v>
      </c>
      <c r="H212" s="220" t="s">
        <v>774</v>
      </c>
      <c r="I212" s="220"/>
      <c r="J212" s="220"/>
      <c r="K212" s="220"/>
      <c r="L212" s="220"/>
      <c r="M212" s="220"/>
      <c r="N212" s="220"/>
      <c r="O212" s="221"/>
      <c r="P212" s="221"/>
    </row>
    <row r="213" spans="1:16" ht="29" thickBot="1">
      <c r="A213" s="1" t="s">
        <v>278</v>
      </c>
      <c r="B213" s="227" t="s">
        <v>786</v>
      </c>
      <c r="C213" s="219" t="s">
        <v>828</v>
      </c>
      <c r="D213" s="220"/>
      <c r="E213" s="220"/>
      <c r="F213" s="220" t="s">
        <v>66</v>
      </c>
      <c r="G213" s="221" t="s">
        <v>73</v>
      </c>
      <c r="H213" s="220"/>
      <c r="I213" s="220"/>
      <c r="J213" s="220"/>
      <c r="K213" s="220"/>
      <c r="L213" s="220"/>
      <c r="M213" s="220"/>
      <c r="N213" s="220"/>
      <c r="O213" s="221"/>
      <c r="P213" s="221"/>
    </row>
    <row r="214" spans="1:16" ht="15" thickBot="1">
      <c r="A214" s="1" t="s">
        <v>454</v>
      </c>
      <c r="B214" s="227" t="s">
        <v>744</v>
      </c>
      <c r="C214" s="219" t="s">
        <v>828</v>
      </c>
      <c r="D214" s="220"/>
      <c r="E214" s="220"/>
      <c r="F214" s="220"/>
      <c r="G214" s="221" t="s">
        <v>73</v>
      </c>
      <c r="H214" s="220"/>
      <c r="I214" s="220"/>
      <c r="J214" s="220"/>
      <c r="K214" s="220"/>
      <c r="L214" s="220"/>
      <c r="M214" s="220"/>
      <c r="N214" s="220"/>
      <c r="O214" s="221"/>
      <c r="P214" s="221"/>
    </row>
    <row r="215" spans="1:16" ht="15" thickBot="1">
      <c r="A215" s="1" t="s">
        <v>310</v>
      </c>
      <c r="B215" s="227" t="s">
        <v>745</v>
      </c>
      <c r="C215" s="219" t="s">
        <v>828</v>
      </c>
      <c r="D215" s="220"/>
      <c r="E215" s="220"/>
      <c r="F215" s="220"/>
      <c r="G215" s="221" t="s">
        <v>73</v>
      </c>
      <c r="H215" s="220"/>
      <c r="I215" s="220"/>
      <c r="J215" s="220"/>
      <c r="K215" s="220"/>
      <c r="L215" s="220"/>
      <c r="M215" s="220"/>
      <c r="N215" s="220"/>
      <c r="O215" s="221"/>
      <c r="P215" s="221"/>
    </row>
    <row r="216" spans="1:16" ht="15" thickBot="1">
      <c r="A216" s="1" t="s">
        <v>270</v>
      </c>
      <c r="B216" s="227" t="s">
        <v>746</v>
      </c>
      <c r="C216" s="219" t="s">
        <v>828</v>
      </c>
      <c r="D216" s="220"/>
      <c r="E216" s="220"/>
      <c r="F216" s="220"/>
      <c r="G216" s="221" t="s">
        <v>73</v>
      </c>
      <c r="H216" s="220" t="s">
        <v>774</v>
      </c>
      <c r="I216" s="220" t="s">
        <v>777</v>
      </c>
      <c r="J216" s="220"/>
      <c r="K216" s="220"/>
      <c r="L216" s="220"/>
      <c r="M216" s="220"/>
      <c r="N216" s="220"/>
      <c r="O216" s="221"/>
      <c r="P216" s="221"/>
    </row>
    <row r="217" spans="1:16" ht="15" thickBot="1">
      <c r="A217" s="1" t="s">
        <v>341</v>
      </c>
      <c r="B217" s="227" t="s">
        <v>746</v>
      </c>
      <c r="C217" s="219" t="s">
        <v>828</v>
      </c>
      <c r="D217" s="220"/>
      <c r="E217" s="220"/>
      <c r="F217" s="220"/>
      <c r="G217" s="221" t="s">
        <v>73</v>
      </c>
      <c r="H217" s="220" t="s">
        <v>774</v>
      </c>
      <c r="I217" s="220" t="s">
        <v>94</v>
      </c>
      <c r="J217" s="220"/>
      <c r="K217" s="220"/>
      <c r="L217" s="220"/>
      <c r="M217" s="220"/>
      <c r="N217" s="220"/>
      <c r="O217" s="221"/>
      <c r="P217" s="221" t="s">
        <v>824</v>
      </c>
    </row>
    <row r="218" spans="1:16" ht="15" thickBot="1">
      <c r="A218" s="1" t="s">
        <v>474</v>
      </c>
      <c r="B218" s="227" t="s">
        <v>746</v>
      </c>
      <c r="C218" s="219"/>
      <c r="D218" s="220"/>
      <c r="E218" s="220"/>
      <c r="F218" s="220"/>
      <c r="G218" s="221"/>
      <c r="H218" s="220"/>
      <c r="I218" s="220"/>
      <c r="J218" s="220"/>
      <c r="K218" s="220"/>
      <c r="L218" s="220"/>
      <c r="M218" s="220" t="s">
        <v>140</v>
      </c>
      <c r="N218" s="220"/>
      <c r="O218" s="221"/>
      <c r="P218" s="221"/>
    </row>
    <row r="219" spans="1:16" ht="15" thickBot="1">
      <c r="A219" s="1" t="s">
        <v>467</v>
      </c>
      <c r="B219" s="227" t="s">
        <v>805</v>
      </c>
      <c r="C219" s="219" t="s">
        <v>828</v>
      </c>
      <c r="D219" s="220"/>
      <c r="E219" s="220" t="s">
        <v>61</v>
      </c>
      <c r="F219" s="220" t="s">
        <v>66</v>
      </c>
      <c r="G219" s="221" t="s">
        <v>73</v>
      </c>
      <c r="H219" s="220" t="s">
        <v>774</v>
      </c>
      <c r="I219" s="220" t="s">
        <v>777</v>
      </c>
      <c r="J219" s="220"/>
      <c r="K219" s="220"/>
      <c r="L219" s="220"/>
      <c r="M219" s="220"/>
      <c r="N219" s="220"/>
      <c r="O219" s="221"/>
      <c r="P219" s="221"/>
    </row>
    <row r="220" spans="1:16" ht="29" thickBot="1">
      <c r="A220" s="1" t="s">
        <v>547</v>
      </c>
      <c r="B220" s="227" t="s">
        <v>786</v>
      </c>
      <c r="C220" s="219" t="s">
        <v>828</v>
      </c>
      <c r="D220" s="220"/>
      <c r="E220" s="220"/>
      <c r="F220" s="220"/>
      <c r="G220" s="221" t="s">
        <v>73</v>
      </c>
      <c r="H220" s="220"/>
      <c r="I220" s="220"/>
      <c r="J220" s="220"/>
      <c r="K220" s="220"/>
      <c r="L220" s="220"/>
      <c r="M220" s="220"/>
      <c r="N220" s="220"/>
      <c r="O220" s="221"/>
      <c r="P220" s="221"/>
    </row>
    <row r="221" spans="1:16" ht="15" thickBot="1">
      <c r="A221" s="1" t="s">
        <v>601</v>
      </c>
      <c r="B221" s="227" t="s">
        <v>805</v>
      </c>
      <c r="C221" s="219" t="s">
        <v>828</v>
      </c>
      <c r="D221" s="220"/>
      <c r="E221" s="220"/>
      <c r="F221" s="220"/>
      <c r="G221" s="221" t="s">
        <v>73</v>
      </c>
      <c r="H221" s="220"/>
      <c r="I221" s="220"/>
      <c r="J221" s="220"/>
      <c r="K221" s="220"/>
      <c r="L221" s="220"/>
      <c r="M221" s="220"/>
      <c r="N221" s="220" t="s">
        <v>63</v>
      </c>
      <c r="O221" s="221"/>
      <c r="P221" s="221"/>
    </row>
    <row r="222" spans="1:16" ht="15" thickBot="1">
      <c r="A222" s="1" t="s">
        <v>256</v>
      </c>
      <c r="B222" s="227" t="s">
        <v>744</v>
      </c>
      <c r="C222" s="219" t="s">
        <v>828</v>
      </c>
      <c r="D222" s="220"/>
      <c r="E222" s="220"/>
      <c r="F222" s="220"/>
      <c r="G222" s="221" t="s">
        <v>73</v>
      </c>
      <c r="H222" s="220"/>
      <c r="I222" s="220"/>
      <c r="J222" s="220"/>
      <c r="K222" s="220"/>
      <c r="L222" s="220"/>
      <c r="M222" s="220"/>
      <c r="N222" s="220" t="s">
        <v>63</v>
      </c>
      <c r="O222" s="221"/>
      <c r="P222" s="221"/>
    </row>
    <row r="223" spans="1:16" ht="29" thickBot="1">
      <c r="A223" s="1" t="s">
        <v>335</v>
      </c>
      <c r="B223" s="227" t="s">
        <v>787</v>
      </c>
      <c r="C223" s="219" t="s">
        <v>828</v>
      </c>
      <c r="D223" s="220"/>
      <c r="E223" s="220"/>
      <c r="F223" s="220" t="s">
        <v>70</v>
      </c>
      <c r="G223" s="221" t="s">
        <v>73</v>
      </c>
      <c r="H223" s="220"/>
      <c r="I223" s="220"/>
      <c r="J223" s="220"/>
      <c r="K223" s="220"/>
      <c r="L223" s="220"/>
      <c r="M223" s="220" t="s">
        <v>780</v>
      </c>
      <c r="N223" s="220"/>
      <c r="O223" s="221"/>
      <c r="P223" s="221"/>
    </row>
    <row r="224" spans="1:16" ht="15" thickBot="1">
      <c r="A224" s="1" t="s">
        <v>591</v>
      </c>
      <c r="B224" s="227" t="s">
        <v>744</v>
      </c>
      <c r="C224" s="219" t="s">
        <v>828</v>
      </c>
      <c r="D224" s="220"/>
      <c r="E224" s="220"/>
      <c r="F224" s="220" t="s">
        <v>66</v>
      </c>
      <c r="G224" s="221" t="s">
        <v>73</v>
      </c>
      <c r="H224" s="220"/>
      <c r="I224" s="220"/>
      <c r="J224" s="220"/>
      <c r="K224" s="220"/>
      <c r="L224" s="220"/>
      <c r="M224" s="220"/>
      <c r="N224" s="220"/>
      <c r="O224" s="221"/>
      <c r="P224" s="221"/>
    </row>
    <row r="225" spans="1:16" ht="15" thickBot="1">
      <c r="A225" s="1" t="s">
        <v>575</v>
      </c>
      <c r="B225" s="227" t="s">
        <v>745</v>
      </c>
      <c r="C225" s="219" t="s">
        <v>828</v>
      </c>
      <c r="D225" s="220"/>
      <c r="E225" s="220"/>
      <c r="F225" s="220"/>
      <c r="G225" s="221" t="s">
        <v>773</v>
      </c>
      <c r="H225" s="220" t="s">
        <v>86</v>
      </c>
      <c r="I225" s="220"/>
      <c r="J225" s="220"/>
      <c r="K225" s="220"/>
      <c r="L225" s="220"/>
      <c r="M225" s="220"/>
      <c r="N225" s="220"/>
      <c r="O225" s="221"/>
      <c r="P225" s="221"/>
    </row>
    <row r="226" spans="1:16" ht="15" thickBot="1">
      <c r="A226" s="1" t="s">
        <v>491</v>
      </c>
      <c r="B226" s="227" t="s">
        <v>745</v>
      </c>
      <c r="C226" s="219" t="s">
        <v>828</v>
      </c>
      <c r="D226" s="220"/>
      <c r="E226" s="220"/>
      <c r="F226" s="220"/>
      <c r="G226" s="221" t="s">
        <v>73</v>
      </c>
      <c r="H226" s="220"/>
      <c r="I226" s="220"/>
      <c r="J226" s="220"/>
      <c r="K226" s="220"/>
      <c r="L226" s="220"/>
      <c r="M226" s="220"/>
      <c r="N226" s="220"/>
      <c r="O226" s="221"/>
      <c r="P226" s="221"/>
    </row>
    <row r="227" spans="1:16" ht="29" thickBot="1">
      <c r="A227" s="1" t="s">
        <v>481</v>
      </c>
      <c r="B227" s="227" t="s">
        <v>786</v>
      </c>
      <c r="C227" s="219" t="s">
        <v>828</v>
      </c>
      <c r="D227" s="220" t="s">
        <v>783</v>
      </c>
      <c r="E227" s="220" t="s">
        <v>61</v>
      </c>
      <c r="F227" s="220" t="s">
        <v>66</v>
      </c>
      <c r="G227" s="221" t="s">
        <v>73</v>
      </c>
      <c r="H227" s="220"/>
      <c r="I227" s="220"/>
      <c r="J227" s="220"/>
      <c r="K227" s="220" t="s">
        <v>104</v>
      </c>
      <c r="L227" s="220" t="s">
        <v>129</v>
      </c>
      <c r="M227" s="220" t="s">
        <v>140</v>
      </c>
      <c r="N227" s="220"/>
      <c r="O227" s="221"/>
      <c r="P227" s="221"/>
    </row>
    <row r="228" spans="1:16" ht="15" thickBot="1">
      <c r="A228" s="1" t="s">
        <v>221</v>
      </c>
      <c r="B228" s="227" t="s">
        <v>805</v>
      </c>
      <c r="C228" s="219" t="s">
        <v>828</v>
      </c>
      <c r="D228" s="220"/>
      <c r="E228" s="220"/>
      <c r="F228" s="220"/>
      <c r="G228" s="221" t="s">
        <v>73</v>
      </c>
      <c r="H228" s="220" t="s">
        <v>774</v>
      </c>
      <c r="I228" s="220" t="s">
        <v>94</v>
      </c>
      <c r="J228" s="220"/>
      <c r="K228" s="220"/>
      <c r="L228" s="220"/>
      <c r="M228" s="220"/>
      <c r="N228" s="220"/>
      <c r="O228" s="221"/>
      <c r="P228" s="221"/>
    </row>
    <row r="229" spans="1:16" ht="29" thickBot="1">
      <c r="A229" s="1" t="s">
        <v>257</v>
      </c>
      <c r="B229" s="227" t="s">
        <v>744</v>
      </c>
      <c r="C229" s="219" t="s">
        <v>828</v>
      </c>
      <c r="D229" s="220"/>
      <c r="E229" s="220"/>
      <c r="F229" s="220"/>
      <c r="G229" s="221" t="s">
        <v>73</v>
      </c>
      <c r="H229" s="220"/>
      <c r="I229" s="220"/>
      <c r="J229" s="220"/>
      <c r="K229" s="220"/>
      <c r="L229" s="220"/>
      <c r="M229" s="220"/>
      <c r="N229" s="220" t="s">
        <v>63</v>
      </c>
      <c r="O229" s="221"/>
      <c r="P229" s="221" t="s">
        <v>802</v>
      </c>
    </row>
    <row r="230" spans="1:16" ht="15" thickBot="1">
      <c r="A230" s="1" t="s">
        <v>459</v>
      </c>
      <c r="B230" s="227" t="s">
        <v>744</v>
      </c>
      <c r="C230" s="219" t="s">
        <v>828</v>
      </c>
      <c r="D230" s="220"/>
      <c r="E230" s="220"/>
      <c r="F230" s="220"/>
      <c r="G230" s="221" t="s">
        <v>73</v>
      </c>
      <c r="H230" s="220"/>
      <c r="I230" s="220"/>
      <c r="J230" s="220"/>
      <c r="K230" s="220"/>
      <c r="L230" s="220"/>
      <c r="M230" s="220"/>
      <c r="N230" s="220"/>
      <c r="O230" s="221"/>
      <c r="P230" s="221"/>
    </row>
    <row r="231" spans="1:16" ht="15" thickBot="1">
      <c r="A231" s="1" t="s">
        <v>524</v>
      </c>
      <c r="B231" s="227" t="s">
        <v>744</v>
      </c>
      <c r="C231" s="219" t="s">
        <v>828</v>
      </c>
      <c r="D231" s="220"/>
      <c r="E231" s="220"/>
      <c r="F231" s="220"/>
      <c r="G231" s="221"/>
      <c r="H231" s="220" t="s">
        <v>774</v>
      </c>
      <c r="I231" s="220" t="s">
        <v>777</v>
      </c>
      <c r="J231" s="220"/>
      <c r="K231" s="220"/>
      <c r="L231" s="220"/>
      <c r="M231" s="220"/>
      <c r="N231" s="220"/>
      <c r="O231" s="221"/>
      <c r="P231" s="221"/>
    </row>
    <row r="232" spans="1:16" ht="15" thickBot="1">
      <c r="A232" s="1" t="s">
        <v>332</v>
      </c>
      <c r="B232" s="227" t="s">
        <v>746</v>
      </c>
      <c r="C232" s="219" t="s">
        <v>828</v>
      </c>
      <c r="D232" s="220"/>
      <c r="E232" s="220"/>
      <c r="F232" s="220"/>
      <c r="G232" s="221" t="s">
        <v>73</v>
      </c>
      <c r="H232" s="220"/>
      <c r="I232" s="220"/>
      <c r="J232" s="220"/>
      <c r="K232" s="220"/>
      <c r="L232" s="220"/>
      <c r="M232" s="220"/>
      <c r="N232" s="220"/>
      <c r="O232" s="221"/>
      <c r="P232" s="221"/>
    </row>
    <row r="233" spans="1:16" ht="15" thickBot="1">
      <c r="A233" s="1" t="s">
        <v>386</v>
      </c>
      <c r="B233" s="227" t="s">
        <v>744</v>
      </c>
      <c r="C233" s="219" t="s">
        <v>828</v>
      </c>
      <c r="D233" s="220"/>
      <c r="E233" s="220"/>
      <c r="F233" s="220"/>
      <c r="G233" s="221" t="s">
        <v>73</v>
      </c>
      <c r="H233" s="220"/>
      <c r="I233" s="220"/>
      <c r="J233" s="220"/>
      <c r="K233" s="220"/>
      <c r="L233" s="220"/>
      <c r="M233" s="220"/>
      <c r="N233" s="220"/>
      <c r="O233" s="221"/>
      <c r="P233" s="221"/>
    </row>
    <row r="234" spans="1:16" ht="15" thickBot="1">
      <c r="A234" s="1" t="s">
        <v>548</v>
      </c>
      <c r="B234" s="227" t="s">
        <v>746</v>
      </c>
      <c r="C234" s="219" t="s">
        <v>828</v>
      </c>
      <c r="D234" s="220"/>
      <c r="E234" s="220"/>
      <c r="F234" s="220"/>
      <c r="G234" s="221" t="s">
        <v>73</v>
      </c>
      <c r="H234" s="220"/>
      <c r="I234" s="220"/>
      <c r="J234" s="220"/>
      <c r="K234" s="220"/>
      <c r="L234" s="220"/>
      <c r="M234" s="220"/>
      <c r="N234" s="220"/>
      <c r="O234" s="221"/>
      <c r="P234" s="221"/>
    </row>
    <row r="235" spans="1:16" ht="15" thickBot="1">
      <c r="A235" s="1" t="s">
        <v>415</v>
      </c>
      <c r="B235" s="227" t="s">
        <v>745</v>
      </c>
      <c r="C235" s="219" t="s">
        <v>828</v>
      </c>
      <c r="D235" s="220"/>
      <c r="E235" s="220"/>
      <c r="F235" s="220"/>
      <c r="G235" s="221" t="s">
        <v>73</v>
      </c>
      <c r="H235" s="220"/>
      <c r="I235" s="220"/>
      <c r="J235" s="220"/>
      <c r="K235" s="220"/>
      <c r="L235" s="220"/>
      <c r="M235" s="220"/>
      <c r="N235" s="220"/>
      <c r="O235" s="221"/>
      <c r="P235" s="221"/>
    </row>
    <row r="236" spans="1:16" ht="15" thickBot="1">
      <c r="A236" s="1" t="s">
        <v>199</v>
      </c>
      <c r="B236" s="227" t="s">
        <v>819</v>
      </c>
      <c r="C236" s="219" t="s">
        <v>828</v>
      </c>
      <c r="D236" s="220"/>
      <c r="E236" s="220"/>
      <c r="F236" s="220" t="s">
        <v>66</v>
      </c>
      <c r="G236" s="221" t="s">
        <v>73</v>
      </c>
      <c r="H236" s="220"/>
      <c r="I236" s="220"/>
      <c r="J236" s="220"/>
      <c r="K236" s="220"/>
      <c r="L236" s="220"/>
      <c r="M236" s="220"/>
      <c r="N236" s="220"/>
      <c r="O236" s="221"/>
      <c r="P236" s="221"/>
    </row>
    <row r="237" spans="1:16" ht="15" thickBot="1">
      <c r="A237" s="1" t="s">
        <v>288</v>
      </c>
      <c r="B237" s="227" t="s">
        <v>744</v>
      </c>
      <c r="C237" s="219" t="s">
        <v>828</v>
      </c>
      <c r="D237" s="220"/>
      <c r="E237" s="220"/>
      <c r="F237" s="220"/>
      <c r="G237" s="221" t="s">
        <v>73</v>
      </c>
      <c r="H237" s="220"/>
      <c r="I237" s="220"/>
      <c r="J237" s="220"/>
      <c r="K237" s="220"/>
      <c r="L237" s="220"/>
      <c r="M237" s="220"/>
      <c r="N237" s="220" t="s">
        <v>63</v>
      </c>
      <c r="O237" s="221"/>
      <c r="P237" s="221"/>
    </row>
    <row r="238" spans="1:16" ht="15" thickBot="1">
      <c r="A238" s="1" t="s">
        <v>587</v>
      </c>
      <c r="B238" s="227" t="s">
        <v>744</v>
      </c>
      <c r="C238" s="219" t="s">
        <v>828</v>
      </c>
      <c r="D238" s="220"/>
      <c r="E238" s="220"/>
      <c r="F238" s="220"/>
      <c r="G238" s="221" t="s">
        <v>73</v>
      </c>
      <c r="H238" s="220"/>
      <c r="I238" s="220"/>
      <c r="J238" s="220"/>
      <c r="K238" s="220"/>
      <c r="L238" s="220"/>
      <c r="M238" s="220"/>
      <c r="N238" s="220" t="s">
        <v>63</v>
      </c>
      <c r="O238" s="221"/>
      <c r="P238" s="221"/>
    </row>
    <row r="239" spans="1:16" ht="15" thickBot="1">
      <c r="A239" s="1" t="s">
        <v>513</v>
      </c>
      <c r="B239" s="227" t="s">
        <v>745</v>
      </c>
      <c r="C239" s="219" t="s">
        <v>828</v>
      </c>
      <c r="D239" s="220"/>
      <c r="E239" s="220"/>
      <c r="F239" s="220"/>
      <c r="G239" s="221" t="s">
        <v>73</v>
      </c>
      <c r="H239" s="220"/>
      <c r="I239" s="220"/>
      <c r="J239" s="220"/>
      <c r="K239" s="220"/>
      <c r="L239" s="220"/>
      <c r="M239" s="220"/>
      <c r="N239" s="220"/>
      <c r="O239" s="221"/>
      <c r="P239" s="221"/>
    </row>
    <row r="240" spans="1:16" ht="15" thickBot="1">
      <c r="A240" s="1" t="s">
        <v>496</v>
      </c>
      <c r="B240" s="227" t="s">
        <v>745</v>
      </c>
      <c r="C240" s="219" t="s">
        <v>828</v>
      </c>
      <c r="D240" s="220"/>
      <c r="E240" s="220"/>
      <c r="F240" s="220" t="s">
        <v>66</v>
      </c>
      <c r="G240" s="221" t="s">
        <v>73</v>
      </c>
      <c r="H240" s="220"/>
      <c r="I240" s="220"/>
      <c r="J240" s="220"/>
      <c r="K240" s="220"/>
      <c r="L240" s="220"/>
      <c r="M240" s="220"/>
      <c r="N240" s="220"/>
      <c r="O240" s="221"/>
      <c r="P240" s="221"/>
    </row>
    <row r="241" spans="1:16" ht="15" thickBot="1">
      <c r="A241" s="1" t="s">
        <v>303</v>
      </c>
      <c r="B241" s="227" t="s">
        <v>744</v>
      </c>
      <c r="C241" s="219" t="s">
        <v>828</v>
      </c>
      <c r="D241" s="220"/>
      <c r="E241" s="220"/>
      <c r="F241" s="220"/>
      <c r="G241" s="221" t="s">
        <v>73</v>
      </c>
      <c r="H241" s="220"/>
      <c r="I241" s="220"/>
      <c r="J241" s="220"/>
      <c r="K241" s="220"/>
      <c r="L241" s="220"/>
      <c r="M241" s="220"/>
      <c r="N241" s="220"/>
      <c r="O241" s="221"/>
      <c r="P241" s="221"/>
    </row>
    <row r="242" spans="1:16" ht="15" thickBot="1">
      <c r="A242" s="1" t="s">
        <v>364</v>
      </c>
      <c r="B242" s="227" t="s">
        <v>745</v>
      </c>
      <c r="C242" s="219" t="s">
        <v>828</v>
      </c>
      <c r="D242" s="220"/>
      <c r="E242" s="220"/>
      <c r="F242" s="220"/>
      <c r="G242" s="221" t="s">
        <v>73</v>
      </c>
      <c r="H242" s="220"/>
      <c r="I242" s="220"/>
      <c r="J242" s="220"/>
      <c r="K242" s="220"/>
      <c r="L242" s="220"/>
      <c r="M242" s="220"/>
      <c r="N242" s="220"/>
      <c r="O242" s="221"/>
      <c r="P242" s="221"/>
    </row>
    <row r="243" spans="1:16" ht="15" thickBot="1">
      <c r="A243" s="1" t="s">
        <v>444</v>
      </c>
      <c r="B243" s="227" t="s">
        <v>746</v>
      </c>
      <c r="C243" s="219"/>
      <c r="D243" s="220"/>
      <c r="E243" s="220"/>
      <c r="F243" s="220"/>
      <c r="G243" s="221"/>
      <c r="H243" s="220"/>
      <c r="I243" s="220"/>
      <c r="J243" s="220"/>
      <c r="K243" s="220"/>
      <c r="L243" s="220" t="s">
        <v>134</v>
      </c>
      <c r="M243" s="220"/>
      <c r="N243" s="220" t="s">
        <v>63</v>
      </c>
      <c r="O243" s="221"/>
      <c r="P243" s="221"/>
    </row>
    <row r="244" spans="1:16" ht="15" thickBot="1">
      <c r="A244" s="1" t="s">
        <v>431</v>
      </c>
      <c r="B244" s="227" t="s">
        <v>744</v>
      </c>
      <c r="C244" s="219"/>
      <c r="D244" s="220"/>
      <c r="E244" s="220"/>
      <c r="F244" s="220"/>
      <c r="G244" s="221" t="s">
        <v>73</v>
      </c>
      <c r="H244" s="220"/>
      <c r="I244" s="220"/>
      <c r="J244" s="220"/>
      <c r="K244" s="220"/>
      <c r="L244" s="220"/>
      <c r="M244" s="220"/>
      <c r="N244" s="220"/>
      <c r="O244" s="221" t="s">
        <v>147</v>
      </c>
      <c r="P244" s="221" t="s">
        <v>807</v>
      </c>
    </row>
    <row r="245" spans="1:16" ht="15" thickBot="1">
      <c r="A245" s="1" t="s">
        <v>329</v>
      </c>
      <c r="B245" s="227" t="s">
        <v>744</v>
      </c>
      <c r="C245" s="219" t="s">
        <v>828</v>
      </c>
      <c r="D245" s="220"/>
      <c r="E245" s="220"/>
      <c r="F245" s="220"/>
      <c r="G245" s="221" t="s">
        <v>73</v>
      </c>
      <c r="H245" s="220"/>
      <c r="I245" s="220"/>
      <c r="J245" s="220"/>
      <c r="K245" s="220"/>
      <c r="L245" s="220"/>
      <c r="M245" s="220" t="s">
        <v>780</v>
      </c>
      <c r="N245" s="220"/>
      <c r="O245" s="221"/>
      <c r="P245" s="221"/>
    </row>
    <row r="246" spans="1:16" ht="15" thickBot="1">
      <c r="A246" s="1" t="s">
        <v>506</v>
      </c>
      <c r="B246" s="227" t="s">
        <v>744</v>
      </c>
      <c r="C246" s="219" t="s">
        <v>828</v>
      </c>
      <c r="D246" s="220"/>
      <c r="E246" s="220"/>
      <c r="F246" s="220" t="s">
        <v>66</v>
      </c>
      <c r="G246" s="221" t="s">
        <v>73</v>
      </c>
      <c r="H246" s="220"/>
      <c r="I246" s="220"/>
      <c r="J246" s="220"/>
      <c r="K246" s="220"/>
      <c r="L246" s="220"/>
      <c r="M246" s="220"/>
      <c r="N246" s="220"/>
      <c r="O246" s="221"/>
      <c r="P246" s="221"/>
    </row>
    <row r="247" spans="1:16" ht="15" thickBot="1">
      <c r="A247" s="1" t="s">
        <v>360</v>
      </c>
      <c r="B247" s="227" t="s">
        <v>744</v>
      </c>
      <c r="C247" s="219" t="s">
        <v>828</v>
      </c>
      <c r="D247" s="220"/>
      <c r="E247" s="220"/>
      <c r="F247" s="220" t="s">
        <v>66</v>
      </c>
      <c r="G247" s="221" t="s">
        <v>73</v>
      </c>
      <c r="H247" s="220"/>
      <c r="I247" s="220"/>
      <c r="J247" s="220"/>
      <c r="K247" s="220" t="s">
        <v>125</v>
      </c>
      <c r="L247" s="220"/>
      <c r="M247" s="220"/>
      <c r="N247" s="220"/>
      <c r="O247" s="221"/>
      <c r="P247" s="221"/>
    </row>
    <row r="248" spans="1:16" ht="15" thickBot="1">
      <c r="A248" s="1" t="s">
        <v>560</v>
      </c>
      <c r="B248" s="227" t="s">
        <v>744</v>
      </c>
      <c r="C248" s="219" t="s">
        <v>828</v>
      </c>
      <c r="D248" s="220"/>
      <c r="E248" s="220"/>
      <c r="F248" s="220"/>
      <c r="G248" s="221" t="s">
        <v>73</v>
      </c>
      <c r="H248" s="220"/>
      <c r="I248" s="220"/>
      <c r="J248" s="220"/>
      <c r="K248" s="220"/>
      <c r="L248" s="220"/>
      <c r="M248" s="220"/>
      <c r="N248" s="220"/>
      <c r="O248" s="221"/>
      <c r="P248" s="221"/>
    </row>
    <row r="249" spans="1:16" ht="15" thickBot="1">
      <c r="A249" s="1" t="s">
        <v>468</v>
      </c>
      <c r="B249" s="227" t="s">
        <v>805</v>
      </c>
      <c r="C249" s="219" t="s">
        <v>828</v>
      </c>
      <c r="D249" s="220"/>
      <c r="E249" s="220"/>
      <c r="F249" s="220"/>
      <c r="G249" s="221" t="s">
        <v>73</v>
      </c>
      <c r="H249" s="220"/>
      <c r="I249" s="220"/>
      <c r="J249" s="220"/>
      <c r="K249" s="220"/>
      <c r="L249" s="220"/>
      <c r="M249" s="220"/>
      <c r="N249" s="220" t="s">
        <v>63</v>
      </c>
      <c r="O249" s="221"/>
      <c r="P249" s="221"/>
    </row>
    <row r="250" spans="1:16" ht="15" thickBot="1">
      <c r="A250" s="1" t="s">
        <v>439</v>
      </c>
      <c r="B250" s="227" t="s">
        <v>744</v>
      </c>
      <c r="C250" s="219" t="s">
        <v>828</v>
      </c>
      <c r="D250" s="220"/>
      <c r="E250" s="220"/>
      <c r="F250" s="220" t="s">
        <v>70</v>
      </c>
      <c r="G250" s="221" t="s">
        <v>73</v>
      </c>
      <c r="H250" s="220"/>
      <c r="I250" s="220"/>
      <c r="J250" s="220"/>
      <c r="K250" s="220"/>
      <c r="L250" s="220" t="s">
        <v>137</v>
      </c>
      <c r="M250" s="220"/>
      <c r="N250" s="220"/>
      <c r="O250" s="221"/>
      <c r="P250" s="221"/>
    </row>
    <row r="251" spans="1:16" ht="15" thickBot="1">
      <c r="A251" s="1" t="s">
        <v>442</v>
      </c>
      <c r="B251" s="227" t="s">
        <v>744</v>
      </c>
      <c r="C251" s="219"/>
      <c r="D251" s="220"/>
      <c r="E251" s="220"/>
      <c r="F251" s="220"/>
      <c r="G251" s="221" t="s">
        <v>773</v>
      </c>
      <c r="H251" s="220" t="s">
        <v>778</v>
      </c>
      <c r="I251" s="220"/>
      <c r="J251" s="220"/>
      <c r="K251" s="220" t="s">
        <v>784</v>
      </c>
      <c r="L251" s="220"/>
      <c r="M251" s="220" t="s">
        <v>140</v>
      </c>
      <c r="N251" s="220"/>
      <c r="O251" s="221"/>
      <c r="P251" s="221" t="s">
        <v>799</v>
      </c>
    </row>
    <row r="252" spans="1:16" ht="15" thickBot="1">
      <c r="A252" s="1" t="s">
        <v>613</v>
      </c>
      <c r="B252" s="227" t="s">
        <v>745</v>
      </c>
      <c r="C252" s="219" t="s">
        <v>828</v>
      </c>
      <c r="D252" s="220"/>
      <c r="E252" s="220"/>
      <c r="F252" s="220"/>
      <c r="G252" s="221" t="s">
        <v>73</v>
      </c>
      <c r="H252" s="220"/>
      <c r="I252" s="220"/>
      <c r="J252" s="220"/>
      <c r="K252" s="220"/>
      <c r="L252" s="220"/>
      <c r="M252" s="220"/>
      <c r="N252" s="220"/>
      <c r="O252" s="221"/>
      <c r="P252" s="221"/>
    </row>
    <row r="253" spans="1:16" ht="15" thickBot="1">
      <c r="A253" s="1" t="s">
        <v>425</v>
      </c>
      <c r="B253" s="227" t="s">
        <v>746</v>
      </c>
      <c r="C253" s="219" t="s">
        <v>828</v>
      </c>
      <c r="D253" s="220"/>
      <c r="E253" s="220"/>
      <c r="F253" s="220"/>
      <c r="G253" s="221" t="s">
        <v>73</v>
      </c>
      <c r="H253" s="220"/>
      <c r="I253" s="220"/>
      <c r="J253" s="220"/>
      <c r="K253" s="220"/>
      <c r="L253" s="220"/>
      <c r="M253" s="220"/>
      <c r="N253" s="220"/>
      <c r="O253" s="221"/>
      <c r="P253" s="221"/>
    </row>
    <row r="254" spans="1:16" ht="15" thickBot="1">
      <c r="A254" s="1" t="s">
        <v>373</v>
      </c>
      <c r="B254" s="227" t="s">
        <v>744</v>
      </c>
      <c r="C254" s="219" t="s">
        <v>828</v>
      </c>
      <c r="D254" s="220"/>
      <c r="E254" s="220"/>
      <c r="F254" s="220"/>
      <c r="G254" s="221" t="s">
        <v>73</v>
      </c>
      <c r="H254" s="220"/>
      <c r="I254" s="220"/>
      <c r="J254" s="220"/>
      <c r="K254" s="220" t="s">
        <v>119</v>
      </c>
      <c r="L254" s="220"/>
      <c r="M254" s="220"/>
      <c r="N254" s="220"/>
      <c r="O254" s="221"/>
      <c r="P254" s="221"/>
    </row>
    <row r="255" spans="1:16" ht="15" thickBot="1">
      <c r="A255" s="1" t="s">
        <v>178</v>
      </c>
      <c r="B255" s="227" t="s">
        <v>744</v>
      </c>
      <c r="C255" s="219" t="s">
        <v>828</v>
      </c>
      <c r="D255" s="220"/>
      <c r="E255" s="220"/>
      <c r="F255" s="220"/>
      <c r="G255" s="221" t="s">
        <v>73</v>
      </c>
      <c r="H255" s="220"/>
      <c r="I255" s="220"/>
      <c r="J255" s="220"/>
      <c r="K255" s="220"/>
      <c r="L255" s="220"/>
      <c r="M255" s="220"/>
      <c r="N255" s="220"/>
      <c r="O255" s="221"/>
      <c r="P255" s="221"/>
    </row>
    <row r="256" spans="1:16" ht="15" thickBot="1">
      <c r="A256" s="1" t="s">
        <v>604</v>
      </c>
      <c r="B256" s="227" t="s">
        <v>746</v>
      </c>
      <c r="C256" s="219" t="s">
        <v>828</v>
      </c>
      <c r="D256" s="220"/>
      <c r="E256" s="220"/>
      <c r="F256" s="220"/>
      <c r="G256" s="221" t="s">
        <v>773</v>
      </c>
      <c r="H256" s="220" t="s">
        <v>774</v>
      </c>
      <c r="I256" s="220" t="s">
        <v>777</v>
      </c>
      <c r="J256" s="220"/>
      <c r="K256" s="220"/>
      <c r="L256" s="220"/>
      <c r="M256" s="220"/>
      <c r="N256" s="220"/>
      <c r="O256" s="221"/>
      <c r="P256" s="221" t="s">
        <v>823</v>
      </c>
    </row>
    <row r="257" spans="1:16" ht="15" thickBot="1">
      <c r="A257" s="1" t="s">
        <v>311</v>
      </c>
      <c r="B257" s="227" t="s">
        <v>744</v>
      </c>
      <c r="C257" s="219"/>
      <c r="D257" s="220" t="s">
        <v>811</v>
      </c>
      <c r="E257" s="220"/>
      <c r="F257" s="220"/>
      <c r="G257" s="221"/>
      <c r="H257" s="220"/>
      <c r="I257" s="220"/>
      <c r="J257" s="220"/>
      <c r="K257" s="220"/>
      <c r="L257" s="220"/>
      <c r="M257" s="220"/>
      <c r="N257" s="220"/>
      <c r="O257" s="221"/>
      <c r="P257" s="221" t="s">
        <v>812</v>
      </c>
    </row>
    <row r="258" spans="1:16" ht="15" thickBot="1">
      <c r="A258" s="1" t="s">
        <v>427</v>
      </c>
      <c r="B258" s="227" t="s">
        <v>746</v>
      </c>
      <c r="C258" s="219" t="s">
        <v>828</v>
      </c>
      <c r="D258" s="220"/>
      <c r="E258" s="220"/>
      <c r="F258" s="220"/>
      <c r="G258" s="221" t="s">
        <v>73</v>
      </c>
      <c r="H258" s="220"/>
      <c r="I258" s="220"/>
      <c r="J258" s="220"/>
      <c r="K258" s="220"/>
      <c r="L258" s="220"/>
      <c r="M258" s="220"/>
      <c r="N258" s="220"/>
      <c r="O258" s="221"/>
      <c r="P258" s="221" t="s">
        <v>826</v>
      </c>
    </row>
    <row r="259" spans="1:16" ht="15" thickBot="1">
      <c r="A259" s="1" t="s">
        <v>358</v>
      </c>
      <c r="B259" s="227" t="s">
        <v>746</v>
      </c>
      <c r="C259" s="219" t="s">
        <v>828</v>
      </c>
      <c r="D259" s="220"/>
      <c r="E259" s="220"/>
      <c r="F259" s="220"/>
      <c r="G259" s="221" t="s">
        <v>73</v>
      </c>
      <c r="H259" s="220"/>
      <c r="I259" s="220"/>
      <c r="J259" s="220"/>
      <c r="K259" s="220"/>
      <c r="L259" s="220"/>
      <c r="M259" s="220"/>
      <c r="N259" s="220" t="s">
        <v>63</v>
      </c>
      <c r="O259" s="221"/>
      <c r="P259" s="221"/>
    </row>
    <row r="260" spans="1:16" ht="15" thickBot="1">
      <c r="A260" s="1" t="s">
        <v>316</v>
      </c>
      <c r="B260" s="227" t="s">
        <v>744</v>
      </c>
      <c r="C260" s="219" t="s">
        <v>828</v>
      </c>
      <c r="D260" s="220"/>
      <c r="E260" s="220"/>
      <c r="F260" s="220"/>
      <c r="G260" s="221" t="s">
        <v>73</v>
      </c>
      <c r="H260" s="220"/>
      <c r="I260" s="220"/>
      <c r="J260" s="220"/>
      <c r="K260" s="220"/>
      <c r="L260" s="220"/>
      <c r="M260" s="220"/>
      <c r="N260" s="220" t="s">
        <v>63</v>
      </c>
      <c r="O260" s="221"/>
      <c r="P260" s="221"/>
    </row>
    <row r="261" spans="1:16" ht="15" thickBot="1">
      <c r="A261" s="1" t="s">
        <v>436</v>
      </c>
      <c r="B261" s="227" t="s">
        <v>744</v>
      </c>
      <c r="C261" s="219"/>
      <c r="D261" s="220"/>
      <c r="E261" s="220"/>
      <c r="F261" s="220"/>
      <c r="G261" s="221"/>
      <c r="H261" s="220"/>
      <c r="I261" s="220"/>
      <c r="J261" s="220"/>
      <c r="K261" s="220" t="s">
        <v>814</v>
      </c>
      <c r="L261" s="220" t="s">
        <v>134</v>
      </c>
      <c r="M261" s="220" t="s">
        <v>780</v>
      </c>
      <c r="N261" s="220"/>
      <c r="O261" s="221"/>
      <c r="P261" s="221" t="s">
        <v>792</v>
      </c>
    </row>
    <row r="262" spans="1:16" ht="15" thickBot="1">
      <c r="A262" s="1" t="s">
        <v>552</v>
      </c>
      <c r="B262" s="227" t="s">
        <v>744</v>
      </c>
      <c r="C262" s="219" t="s">
        <v>828</v>
      </c>
      <c r="D262" s="220" t="s">
        <v>770</v>
      </c>
      <c r="E262" s="220" t="s">
        <v>61</v>
      </c>
      <c r="F262" s="220" t="s">
        <v>66</v>
      </c>
      <c r="G262" s="221" t="s">
        <v>73</v>
      </c>
      <c r="H262" s="220" t="s">
        <v>774</v>
      </c>
      <c r="I262" s="220"/>
      <c r="J262" s="220" t="s">
        <v>101</v>
      </c>
      <c r="K262" s="220"/>
      <c r="L262" s="220"/>
      <c r="M262" s="220"/>
      <c r="N262" s="220"/>
      <c r="O262" s="221"/>
      <c r="P262" s="221"/>
    </row>
    <row r="263" spans="1:16" ht="15" thickBot="1">
      <c r="A263" s="1" t="s">
        <v>267</v>
      </c>
      <c r="B263" s="227" t="s">
        <v>744</v>
      </c>
      <c r="C263" s="219" t="s">
        <v>828</v>
      </c>
      <c r="D263" s="220"/>
      <c r="E263" s="220"/>
      <c r="F263" s="220" t="s">
        <v>70</v>
      </c>
      <c r="G263" s="221" t="s">
        <v>73</v>
      </c>
      <c r="H263" s="220"/>
      <c r="I263" s="220"/>
      <c r="J263" s="220"/>
      <c r="K263" s="220"/>
      <c r="L263" s="220"/>
      <c r="M263" s="220"/>
      <c r="N263" s="220"/>
      <c r="O263" s="221"/>
      <c r="P263" s="221"/>
    </row>
    <row r="264" spans="1:16" ht="15" thickBot="1">
      <c r="A264" s="1" t="s">
        <v>538</v>
      </c>
      <c r="B264" s="227" t="s">
        <v>744</v>
      </c>
      <c r="C264" s="219" t="s">
        <v>828</v>
      </c>
      <c r="D264" s="220"/>
      <c r="E264" s="220"/>
      <c r="F264" s="220"/>
      <c r="G264" s="221" t="s">
        <v>73</v>
      </c>
      <c r="H264" s="220" t="s">
        <v>774</v>
      </c>
      <c r="I264" s="220"/>
      <c r="J264" s="220"/>
      <c r="K264" s="220"/>
      <c r="L264" s="220"/>
      <c r="M264" s="220"/>
      <c r="N264" s="220"/>
      <c r="O264" s="221"/>
      <c r="P264" s="221"/>
    </row>
    <row r="265" spans="1:16" ht="15" thickBot="1">
      <c r="A265" s="1" t="s">
        <v>544</v>
      </c>
      <c r="B265" s="227" t="s">
        <v>744</v>
      </c>
      <c r="C265" s="219" t="s">
        <v>828</v>
      </c>
      <c r="D265" s="220"/>
      <c r="E265" s="220"/>
      <c r="F265" s="220"/>
      <c r="G265" s="221" t="s">
        <v>73</v>
      </c>
      <c r="H265" s="220"/>
      <c r="I265" s="220"/>
      <c r="J265" s="220"/>
      <c r="K265" s="220"/>
      <c r="L265" s="220"/>
      <c r="M265" s="220"/>
      <c r="N265" s="220"/>
      <c r="O265" s="221"/>
      <c r="P265" s="221"/>
    </row>
    <row r="266" spans="1:16" ht="15" thickBot="1">
      <c r="A266" s="1" t="s">
        <v>612</v>
      </c>
      <c r="B266" s="227" t="s">
        <v>744</v>
      </c>
      <c r="C266" s="219" t="s">
        <v>828</v>
      </c>
      <c r="D266" s="220"/>
      <c r="E266" s="220"/>
      <c r="F266" s="220"/>
      <c r="G266" s="221" t="s">
        <v>73</v>
      </c>
      <c r="H266" s="220" t="s">
        <v>83</v>
      </c>
      <c r="I266" s="220"/>
      <c r="J266" s="220"/>
      <c r="K266" s="220"/>
      <c r="L266" s="220"/>
      <c r="M266" s="220" t="s">
        <v>140</v>
      </c>
      <c r="N266" s="220" t="s">
        <v>63</v>
      </c>
      <c r="O266" s="221"/>
      <c r="P266" s="221"/>
    </row>
    <row r="267" spans="1:16" ht="15" thickBot="1">
      <c r="A267" s="1" t="s">
        <v>432</v>
      </c>
      <c r="B267" s="227" t="s">
        <v>744</v>
      </c>
      <c r="C267" s="219" t="s">
        <v>828</v>
      </c>
      <c r="D267" s="220"/>
      <c r="E267" s="220"/>
      <c r="F267" s="220"/>
      <c r="G267" s="221" t="s">
        <v>73</v>
      </c>
      <c r="H267" s="220"/>
      <c r="I267" s="220"/>
      <c r="J267" s="220"/>
      <c r="K267" s="220"/>
      <c r="L267" s="220"/>
      <c r="M267" s="220"/>
      <c r="N267" s="220"/>
      <c r="O267" s="221"/>
      <c r="P267" s="221"/>
    </row>
    <row r="268" spans="1:16" ht="15" thickBot="1">
      <c r="A268" s="1" t="s">
        <v>566</v>
      </c>
      <c r="B268" s="227" t="s">
        <v>744</v>
      </c>
      <c r="C268" s="219" t="s">
        <v>828</v>
      </c>
      <c r="D268" s="220"/>
      <c r="E268" s="220"/>
      <c r="F268" s="220"/>
      <c r="G268" s="221" t="s">
        <v>73</v>
      </c>
      <c r="H268" s="220"/>
      <c r="I268" s="220"/>
      <c r="J268" s="220"/>
      <c r="K268" s="220"/>
      <c r="L268" s="220"/>
      <c r="M268" s="220"/>
      <c r="N268" s="220" t="s">
        <v>63</v>
      </c>
      <c r="O268" s="221"/>
      <c r="P268" s="221"/>
    </row>
    <row r="269" spans="1:16" ht="15" thickBot="1">
      <c r="A269" s="1" t="s">
        <v>374</v>
      </c>
      <c r="B269" s="227" t="s">
        <v>744</v>
      </c>
      <c r="C269" s="219" t="s">
        <v>828</v>
      </c>
      <c r="D269" s="220"/>
      <c r="E269" s="220"/>
      <c r="F269" s="220"/>
      <c r="G269" s="221" t="s">
        <v>773</v>
      </c>
      <c r="H269" s="220" t="s">
        <v>774</v>
      </c>
      <c r="I269" s="220"/>
      <c r="J269" s="220"/>
      <c r="K269" s="220"/>
      <c r="L269" s="220"/>
      <c r="M269" s="220"/>
      <c r="N269" s="220"/>
      <c r="O269" s="221"/>
      <c r="P269" s="221"/>
    </row>
    <row r="270" spans="1:16" ht="15" thickBot="1">
      <c r="A270" s="1" t="s">
        <v>497</v>
      </c>
      <c r="B270" s="227" t="s">
        <v>744</v>
      </c>
      <c r="C270" s="219" t="s">
        <v>828</v>
      </c>
      <c r="D270" s="220"/>
      <c r="E270" s="220"/>
      <c r="F270" s="220"/>
      <c r="G270" s="221" t="s">
        <v>73</v>
      </c>
      <c r="H270" s="220"/>
      <c r="I270" s="220"/>
      <c r="J270" s="220"/>
      <c r="K270" s="220"/>
      <c r="L270" s="220"/>
      <c r="M270" s="220" t="s">
        <v>140</v>
      </c>
      <c r="N270" s="220"/>
      <c r="O270" s="221"/>
      <c r="P270" s="221"/>
    </row>
    <row r="271" spans="1:16" ht="43" thickBot="1">
      <c r="A271" s="1" t="s">
        <v>309</v>
      </c>
      <c r="B271" s="227" t="s">
        <v>744</v>
      </c>
      <c r="C271" s="219" t="s">
        <v>828</v>
      </c>
      <c r="D271" s="220"/>
      <c r="E271" s="220"/>
      <c r="F271" s="220"/>
      <c r="G271" s="221" t="s">
        <v>73</v>
      </c>
      <c r="H271" s="220" t="s">
        <v>774</v>
      </c>
      <c r="I271" s="220"/>
      <c r="J271" s="220"/>
      <c r="K271" s="220"/>
      <c r="L271" s="220"/>
      <c r="M271" s="220"/>
      <c r="N271" s="220"/>
      <c r="O271" s="221"/>
      <c r="P271" s="221" t="s">
        <v>804</v>
      </c>
    </row>
    <row r="272" spans="1:16" ht="15" thickBot="1">
      <c r="A272" s="1" t="s">
        <v>437</v>
      </c>
      <c r="B272" s="227" t="s">
        <v>744</v>
      </c>
      <c r="C272" s="219" t="s">
        <v>828</v>
      </c>
      <c r="D272" s="220"/>
      <c r="E272" s="220"/>
      <c r="F272" s="220"/>
      <c r="G272" s="221" t="s">
        <v>73</v>
      </c>
      <c r="H272" s="220"/>
      <c r="I272" s="220"/>
      <c r="J272" s="220"/>
      <c r="K272" s="220"/>
      <c r="L272" s="220"/>
      <c r="M272" s="220"/>
      <c r="N272" s="220" t="s">
        <v>63</v>
      </c>
      <c r="O272" s="221"/>
      <c r="P272" s="221"/>
    </row>
    <row r="273" spans="1:16" ht="15" thickBot="1">
      <c r="A273" s="1" t="s">
        <v>283</v>
      </c>
      <c r="B273" s="227" t="s">
        <v>744</v>
      </c>
      <c r="C273" s="219" t="s">
        <v>828</v>
      </c>
      <c r="D273" s="220"/>
      <c r="E273" s="220"/>
      <c r="F273" s="220"/>
      <c r="G273" s="221" t="s">
        <v>773</v>
      </c>
      <c r="H273" s="220" t="s">
        <v>83</v>
      </c>
      <c r="I273" s="220"/>
      <c r="J273" s="220"/>
      <c r="K273" s="220" t="s">
        <v>125</v>
      </c>
      <c r="L273" s="220"/>
      <c r="M273" s="220"/>
      <c r="N273" s="220"/>
      <c r="O273" s="221"/>
      <c r="P273" s="221"/>
    </row>
    <row r="274" spans="1:16" ht="15" thickBot="1">
      <c r="A274" s="1" t="s">
        <v>755</v>
      </c>
      <c r="B274" s="227" t="s">
        <v>745</v>
      </c>
      <c r="C274" s="219"/>
      <c r="D274" s="220"/>
      <c r="E274" s="220"/>
      <c r="F274" s="220"/>
      <c r="G274" s="221"/>
      <c r="H274" s="220"/>
      <c r="I274" s="220"/>
      <c r="J274" s="220"/>
      <c r="K274" s="220"/>
      <c r="L274" s="220"/>
      <c r="M274" s="220"/>
      <c r="N274" s="220"/>
      <c r="O274" s="221"/>
      <c r="P274" s="221"/>
    </row>
    <row r="275" spans="1:16" ht="15" thickBot="1">
      <c r="A275" s="1" t="s">
        <v>563</v>
      </c>
      <c r="B275" s="227" t="s">
        <v>744</v>
      </c>
      <c r="C275" s="219" t="s">
        <v>828</v>
      </c>
      <c r="D275" s="220"/>
      <c r="E275" s="220"/>
      <c r="F275" s="220"/>
      <c r="G275" s="221" t="s">
        <v>73</v>
      </c>
      <c r="H275" s="220"/>
      <c r="I275" s="220"/>
      <c r="J275" s="220"/>
      <c r="K275" s="220"/>
      <c r="L275" s="220"/>
      <c r="M275" s="220"/>
      <c r="N275" s="220" t="s">
        <v>63</v>
      </c>
      <c r="O275" s="221"/>
      <c r="P275" s="221"/>
    </row>
    <row r="276" spans="1:16" ht="15" thickBot="1">
      <c r="A276" s="1" t="s">
        <v>412</v>
      </c>
      <c r="B276" s="227" t="s">
        <v>746</v>
      </c>
      <c r="C276" s="219" t="s">
        <v>828</v>
      </c>
      <c r="D276" s="220"/>
      <c r="E276" s="220"/>
      <c r="F276" s="220"/>
      <c r="G276" s="221" t="s">
        <v>73</v>
      </c>
      <c r="H276" s="220"/>
      <c r="I276" s="220"/>
      <c r="J276" s="220"/>
      <c r="K276" s="220"/>
      <c r="L276" s="220"/>
      <c r="M276" s="220"/>
      <c r="N276" s="220"/>
      <c r="O276" s="221"/>
      <c r="P276" s="221"/>
    </row>
    <row r="277" spans="1:16" ht="15" thickBot="1">
      <c r="A277" s="1" t="s">
        <v>357</v>
      </c>
      <c r="B277" s="227" t="s">
        <v>744</v>
      </c>
      <c r="C277" s="219" t="s">
        <v>828</v>
      </c>
      <c r="D277" s="220"/>
      <c r="E277" s="220"/>
      <c r="F277" s="220"/>
      <c r="G277" s="221" t="s">
        <v>73</v>
      </c>
      <c r="H277" s="220"/>
      <c r="I277" s="220"/>
      <c r="J277" s="220"/>
      <c r="K277" s="220"/>
      <c r="L277" s="220"/>
      <c r="M277" s="220"/>
      <c r="N277" s="220" t="s">
        <v>63</v>
      </c>
      <c r="O277" s="221"/>
      <c r="P277" s="221"/>
    </row>
    <row r="278" spans="1:16" ht="15" thickBot="1">
      <c r="A278" s="1" t="s">
        <v>466</v>
      </c>
      <c r="B278" s="227" t="s">
        <v>744</v>
      </c>
      <c r="C278" s="219"/>
      <c r="D278" s="220"/>
      <c r="E278" s="220"/>
      <c r="F278" s="220"/>
      <c r="G278" s="221" t="s">
        <v>73</v>
      </c>
      <c r="H278" s="220"/>
      <c r="I278" s="220"/>
      <c r="J278" s="220"/>
      <c r="K278" s="220"/>
      <c r="L278" s="220"/>
      <c r="M278" s="220"/>
      <c r="N278" s="220"/>
      <c r="O278" s="221"/>
      <c r="P278" s="221"/>
    </row>
    <row r="279" spans="1:16" ht="15" thickBot="1">
      <c r="A279" s="1" t="s">
        <v>387</v>
      </c>
      <c r="B279" s="227" t="s">
        <v>746</v>
      </c>
      <c r="C279" s="219"/>
      <c r="D279" s="220"/>
      <c r="E279" s="220"/>
      <c r="F279" s="220"/>
      <c r="G279" s="221" t="s">
        <v>73</v>
      </c>
      <c r="H279" s="220"/>
      <c r="I279" s="220"/>
      <c r="J279" s="220"/>
      <c r="K279" s="220"/>
      <c r="L279" s="220"/>
      <c r="M279" s="220" t="s">
        <v>140</v>
      </c>
      <c r="N279" s="220"/>
      <c r="O279" s="221" t="s">
        <v>147</v>
      </c>
      <c r="P279" s="221" t="s">
        <v>825</v>
      </c>
    </row>
    <row r="280" spans="1:16" ht="15" thickBot="1">
      <c r="A280" s="1" t="s">
        <v>583</v>
      </c>
      <c r="B280" s="227" t="s">
        <v>746</v>
      </c>
      <c r="C280" s="219" t="s">
        <v>828</v>
      </c>
      <c r="D280" s="220"/>
      <c r="E280" s="220"/>
      <c r="F280" s="220" t="s">
        <v>66</v>
      </c>
      <c r="G280" s="221" t="s">
        <v>73</v>
      </c>
      <c r="H280" s="220" t="s">
        <v>774</v>
      </c>
      <c r="I280" s="220" t="s">
        <v>777</v>
      </c>
      <c r="J280" s="220"/>
      <c r="K280" s="220"/>
      <c r="L280" s="220"/>
      <c r="M280" s="220"/>
      <c r="N280" s="220"/>
      <c r="O280" s="221"/>
      <c r="P280" s="221"/>
    </row>
    <row r="281" spans="1:16" ht="15" thickBot="1">
      <c r="A281" s="1" t="s">
        <v>550</v>
      </c>
      <c r="B281" s="227" t="s">
        <v>744</v>
      </c>
      <c r="C281" s="219" t="s">
        <v>828</v>
      </c>
      <c r="D281" s="220"/>
      <c r="E281" s="220"/>
      <c r="F281" s="220"/>
      <c r="G281" s="221" t="s">
        <v>73</v>
      </c>
      <c r="H281" s="220"/>
      <c r="I281" s="220"/>
      <c r="J281" s="220"/>
      <c r="K281" s="220"/>
      <c r="L281" s="220"/>
      <c r="M281" s="220" t="s">
        <v>780</v>
      </c>
      <c r="N281" s="220"/>
      <c r="O281" s="221"/>
      <c r="P281" s="221"/>
    </row>
    <row r="282" spans="1:16" ht="15" thickBot="1">
      <c r="A282" s="1" t="s">
        <v>569</v>
      </c>
      <c r="B282" s="227" t="s">
        <v>745</v>
      </c>
      <c r="C282" s="219"/>
      <c r="D282" s="220"/>
      <c r="E282" s="220"/>
      <c r="F282" s="220"/>
      <c r="G282" s="221" t="s">
        <v>773</v>
      </c>
      <c r="H282" s="220"/>
      <c r="I282" s="220"/>
      <c r="J282" s="220"/>
      <c r="K282" s="220"/>
      <c r="L282" s="220"/>
      <c r="M282" s="220" t="s">
        <v>140</v>
      </c>
      <c r="N282" s="220"/>
      <c r="O282" s="221"/>
      <c r="P282" s="221"/>
    </row>
    <row r="283" spans="1:16" ht="15" thickBot="1">
      <c r="A283" s="1" t="s">
        <v>194</v>
      </c>
      <c r="B283" s="227" t="s">
        <v>744</v>
      </c>
      <c r="C283" s="219" t="s">
        <v>828</v>
      </c>
      <c r="D283" s="220"/>
      <c r="E283" s="220"/>
      <c r="F283" s="220" t="s">
        <v>66</v>
      </c>
      <c r="G283" s="221" t="s">
        <v>73</v>
      </c>
      <c r="H283" s="220"/>
      <c r="I283" s="220"/>
      <c r="J283" s="220"/>
      <c r="K283" s="220"/>
      <c r="L283" s="220"/>
      <c r="M283" s="220"/>
      <c r="N283" s="220"/>
      <c r="O283" s="221"/>
      <c r="P283" s="221"/>
    </row>
    <row r="284" spans="1:16" ht="15" thickBot="1">
      <c r="A284" s="1" t="s">
        <v>299</v>
      </c>
      <c r="B284" s="227" t="s">
        <v>805</v>
      </c>
      <c r="C284" s="219" t="s">
        <v>828</v>
      </c>
      <c r="D284" s="220"/>
      <c r="E284" s="220"/>
      <c r="F284" s="220"/>
      <c r="G284" s="221" t="s">
        <v>73</v>
      </c>
      <c r="H284" s="220"/>
      <c r="I284" s="220"/>
      <c r="J284" s="220"/>
      <c r="K284" s="220"/>
      <c r="L284" s="220"/>
      <c r="M284" s="220"/>
      <c r="N284" s="220"/>
      <c r="O284" s="221"/>
      <c r="P284" s="221"/>
    </row>
    <row r="285" spans="1:16" ht="15" thickBot="1">
      <c r="A285" s="1" t="s">
        <v>214</v>
      </c>
      <c r="B285" s="227" t="s">
        <v>805</v>
      </c>
      <c r="C285" s="219" t="s">
        <v>828</v>
      </c>
      <c r="D285" s="220"/>
      <c r="E285" s="220"/>
      <c r="F285" s="220"/>
      <c r="G285" s="221"/>
      <c r="H285" s="220" t="s">
        <v>774</v>
      </c>
      <c r="I285" s="220"/>
      <c r="J285" s="220"/>
      <c r="K285" s="220"/>
      <c r="L285" s="220"/>
      <c r="M285" s="220"/>
      <c r="N285" s="220"/>
      <c r="O285" s="221"/>
      <c r="P285" s="221"/>
    </row>
    <row r="286" spans="1:16" ht="15" thickBot="1">
      <c r="A286" s="1" t="s">
        <v>351</v>
      </c>
      <c r="B286" s="227" t="s">
        <v>744</v>
      </c>
      <c r="C286" s="219" t="s">
        <v>828</v>
      </c>
      <c r="D286" s="220"/>
      <c r="E286" s="220"/>
      <c r="F286" s="220"/>
      <c r="G286" s="221" t="s">
        <v>773</v>
      </c>
      <c r="H286" s="220" t="s">
        <v>774</v>
      </c>
      <c r="I286" s="220"/>
      <c r="J286" s="220"/>
      <c r="K286" s="220"/>
      <c r="L286" s="220"/>
      <c r="M286" s="220"/>
      <c r="N286" s="220" t="s">
        <v>63</v>
      </c>
      <c r="O286" s="221"/>
      <c r="P286" s="221"/>
    </row>
    <row r="287" spans="1:16" ht="15" thickBot="1">
      <c r="A287" s="1" t="s">
        <v>581</v>
      </c>
      <c r="B287" s="227" t="s">
        <v>744</v>
      </c>
      <c r="C287" s="219" t="s">
        <v>828</v>
      </c>
      <c r="D287" s="220"/>
      <c r="E287" s="220"/>
      <c r="F287" s="220"/>
      <c r="G287" s="221" t="s">
        <v>73</v>
      </c>
      <c r="H287" s="220" t="s">
        <v>774</v>
      </c>
      <c r="I287" s="220" t="s">
        <v>777</v>
      </c>
      <c r="J287" s="220"/>
      <c r="K287" s="220"/>
      <c r="L287" s="220"/>
      <c r="M287" s="220"/>
      <c r="N287" s="220"/>
      <c r="O287" s="221"/>
      <c r="P287" s="221"/>
    </row>
    <row r="288" spans="1:16" ht="15" thickBot="1">
      <c r="A288" s="1" t="s">
        <v>571</v>
      </c>
      <c r="B288" s="227" t="s">
        <v>745</v>
      </c>
      <c r="C288" s="219" t="s">
        <v>828</v>
      </c>
      <c r="D288" s="220"/>
      <c r="E288" s="220"/>
      <c r="F288" s="220"/>
      <c r="G288" s="221" t="s">
        <v>73</v>
      </c>
      <c r="H288" s="220"/>
      <c r="I288" s="220"/>
      <c r="J288" s="220"/>
      <c r="K288" s="220"/>
      <c r="L288" s="220"/>
      <c r="M288" s="220"/>
      <c r="N288" s="220"/>
      <c r="O288" s="221"/>
      <c r="P288" s="221"/>
    </row>
    <row r="289" spans="1:16" ht="15" thickBot="1">
      <c r="A289" s="1" t="s">
        <v>531</v>
      </c>
      <c r="B289" s="227" t="s">
        <v>744</v>
      </c>
      <c r="C289" s="219" t="s">
        <v>828</v>
      </c>
      <c r="D289" s="220" t="s">
        <v>783</v>
      </c>
      <c r="E289" s="220" t="s">
        <v>61</v>
      </c>
      <c r="F289" s="220" t="s">
        <v>66</v>
      </c>
      <c r="G289" s="221" t="s">
        <v>73</v>
      </c>
      <c r="H289" s="220" t="s">
        <v>774</v>
      </c>
      <c r="I289" s="220" t="s">
        <v>779</v>
      </c>
      <c r="J289" s="220"/>
      <c r="K289" s="220" t="s">
        <v>114</v>
      </c>
      <c r="L289" s="220"/>
      <c r="M289" s="220"/>
      <c r="N289" s="220"/>
      <c r="O289" s="221"/>
      <c r="P289" s="221"/>
    </row>
    <row r="290" spans="1:16" ht="15" thickBot="1">
      <c r="A290" s="1" t="s">
        <v>519</v>
      </c>
      <c r="B290" s="227" t="s">
        <v>744</v>
      </c>
      <c r="C290" s="219"/>
      <c r="D290" s="220"/>
      <c r="E290" s="220"/>
      <c r="F290" s="220"/>
      <c r="G290" s="221"/>
      <c r="H290" s="220"/>
      <c r="I290" s="220"/>
      <c r="J290" s="220"/>
      <c r="K290" s="220" t="s">
        <v>118</v>
      </c>
      <c r="L290" s="220"/>
      <c r="M290" s="220"/>
      <c r="N290" s="220"/>
      <c r="O290" s="221"/>
      <c r="P290" s="221"/>
    </row>
    <row r="291" spans="1:16" ht="15" thickBot="1">
      <c r="A291" s="1" t="s">
        <v>671</v>
      </c>
      <c r="B291" s="227" t="s">
        <v>744</v>
      </c>
      <c r="C291" s="219"/>
      <c r="D291" s="220"/>
      <c r="E291" s="220"/>
      <c r="F291" s="220"/>
      <c r="G291" s="221"/>
      <c r="H291" s="220"/>
      <c r="I291" s="220"/>
      <c r="J291" s="220"/>
      <c r="K291" s="220" t="s">
        <v>125</v>
      </c>
      <c r="L291" s="220"/>
      <c r="M291" s="220"/>
      <c r="N291" s="220" t="s">
        <v>63</v>
      </c>
      <c r="O291" s="221"/>
      <c r="P291" s="221"/>
    </row>
    <row r="292" spans="1:16" ht="15" thickBot="1">
      <c r="A292" s="1" t="s">
        <v>455</v>
      </c>
      <c r="B292" s="227" t="s">
        <v>744</v>
      </c>
      <c r="C292" s="219" t="s">
        <v>828</v>
      </c>
      <c r="D292" s="220"/>
      <c r="E292" s="220"/>
      <c r="F292" s="220"/>
      <c r="G292" s="221" t="s">
        <v>73</v>
      </c>
      <c r="H292" s="220"/>
      <c r="I292" s="220"/>
      <c r="J292" s="220"/>
      <c r="K292" s="220"/>
      <c r="L292" s="220"/>
      <c r="M292" s="220"/>
      <c r="N292" s="220"/>
      <c r="O292" s="221"/>
      <c r="P292" s="221"/>
    </row>
    <row r="293" spans="1:16" ht="15" thickBot="1">
      <c r="A293" s="1" t="s">
        <v>620</v>
      </c>
      <c r="B293" s="227" t="s">
        <v>744</v>
      </c>
      <c r="C293" s="219" t="s">
        <v>828</v>
      </c>
      <c r="D293" s="220"/>
      <c r="E293" s="220" t="s">
        <v>61</v>
      </c>
      <c r="F293" s="220" t="s">
        <v>66</v>
      </c>
      <c r="G293" s="221" t="s">
        <v>73</v>
      </c>
      <c r="H293" s="220"/>
      <c r="I293" s="220"/>
      <c r="J293" s="220"/>
      <c r="K293" s="220"/>
      <c r="L293" s="220"/>
      <c r="M293" s="220"/>
      <c r="N293" s="220"/>
      <c r="O293" s="221"/>
      <c r="P293" s="221"/>
    </row>
    <row r="294" spans="1:16" ht="15" thickBot="1">
      <c r="A294" s="1" t="s">
        <v>557</v>
      </c>
      <c r="B294" s="227" t="s">
        <v>805</v>
      </c>
      <c r="C294" s="219" t="s">
        <v>828</v>
      </c>
      <c r="D294" s="220"/>
      <c r="E294" s="220"/>
      <c r="F294" s="220"/>
      <c r="G294" s="221" t="s">
        <v>773</v>
      </c>
      <c r="H294" s="220" t="s">
        <v>774</v>
      </c>
      <c r="I294" s="220"/>
      <c r="J294" s="220"/>
      <c r="K294" s="220"/>
      <c r="L294" s="220"/>
      <c r="M294" s="220"/>
      <c r="N294" s="220"/>
      <c r="O294" s="221"/>
      <c r="P294" s="221" t="s">
        <v>824</v>
      </c>
    </row>
    <row r="295" spans="1:16" ht="15" thickBot="1">
      <c r="A295" s="1" t="s">
        <v>394</v>
      </c>
      <c r="B295" s="227" t="s">
        <v>744</v>
      </c>
      <c r="C295" s="219" t="s">
        <v>828</v>
      </c>
      <c r="D295" s="220"/>
      <c r="E295" s="220"/>
      <c r="F295" s="220"/>
      <c r="G295" s="221" t="s">
        <v>73</v>
      </c>
      <c r="H295" s="220" t="s">
        <v>774</v>
      </c>
      <c r="I295" s="220"/>
      <c r="J295" s="220"/>
      <c r="K295" s="220"/>
      <c r="L295" s="220"/>
      <c r="M295" s="220"/>
      <c r="N295" s="220"/>
      <c r="O295" s="221"/>
      <c r="P295" s="221"/>
    </row>
    <row r="296" spans="1:16" ht="15" thickBot="1">
      <c r="A296" s="1" t="s">
        <v>549</v>
      </c>
      <c r="B296" s="227" t="s">
        <v>744</v>
      </c>
      <c r="C296" s="219" t="s">
        <v>828</v>
      </c>
      <c r="D296" s="220"/>
      <c r="E296" s="220"/>
      <c r="F296" s="220"/>
      <c r="G296" s="221" t="s">
        <v>73</v>
      </c>
      <c r="H296" s="220" t="s">
        <v>83</v>
      </c>
      <c r="I296" s="220"/>
      <c r="J296" s="220"/>
      <c r="K296" s="220"/>
      <c r="L296" s="220"/>
      <c r="M296" s="220"/>
      <c r="N296" s="220" t="s">
        <v>63</v>
      </c>
      <c r="O296" s="221"/>
      <c r="P296" s="221"/>
    </row>
    <row r="297" spans="1:16" ht="15" thickBot="1">
      <c r="A297" s="1" t="s">
        <v>619</v>
      </c>
      <c r="B297" s="227" t="s">
        <v>744</v>
      </c>
      <c r="C297" s="219" t="s">
        <v>828</v>
      </c>
      <c r="D297" s="220"/>
      <c r="E297" s="220"/>
      <c r="F297" s="220"/>
      <c r="G297" s="221" t="s">
        <v>73</v>
      </c>
      <c r="H297" s="220"/>
      <c r="I297" s="220"/>
      <c r="J297" s="220"/>
      <c r="K297" s="220"/>
      <c r="L297" s="220"/>
      <c r="M297" s="220"/>
      <c r="N297" s="220"/>
      <c r="O297" s="221"/>
      <c r="P297" s="221"/>
    </row>
    <row r="298" spans="1:16" ht="15" thickBot="1">
      <c r="A298" s="1" t="s">
        <v>249</v>
      </c>
      <c r="B298" s="227" t="s">
        <v>744</v>
      </c>
      <c r="C298" s="219" t="s">
        <v>828</v>
      </c>
      <c r="D298" s="220"/>
      <c r="E298" s="220" t="s">
        <v>61</v>
      </c>
      <c r="F298" s="220" t="s">
        <v>66</v>
      </c>
      <c r="G298" s="221" t="s">
        <v>73</v>
      </c>
      <c r="H298" s="220" t="s">
        <v>774</v>
      </c>
      <c r="I298" s="220" t="s">
        <v>777</v>
      </c>
      <c r="J298" s="220"/>
      <c r="K298" s="220"/>
      <c r="L298" s="220" t="s">
        <v>782</v>
      </c>
      <c r="M298" s="220"/>
      <c r="N298" s="220"/>
      <c r="O298" s="221"/>
      <c r="P298" s="221"/>
    </row>
    <row r="299" spans="1:16" ht="15" thickBot="1">
      <c r="A299" s="1" t="s">
        <v>607</v>
      </c>
      <c r="B299" s="227" t="s">
        <v>744</v>
      </c>
      <c r="C299" s="219" t="s">
        <v>828</v>
      </c>
      <c r="D299" s="220"/>
      <c r="E299" s="220"/>
      <c r="F299" s="220" t="s">
        <v>66</v>
      </c>
      <c r="G299" s="221" t="s">
        <v>73</v>
      </c>
      <c r="H299" s="220"/>
      <c r="I299" s="220"/>
      <c r="J299" s="220"/>
      <c r="K299" s="220"/>
      <c r="L299" s="220"/>
      <c r="M299" s="220"/>
      <c r="N299" s="220"/>
      <c r="O299" s="221"/>
      <c r="P299" s="221" t="s">
        <v>792</v>
      </c>
    </row>
    <row r="300" spans="1:16" ht="15" thickBot="1">
      <c r="A300" s="1" t="s">
        <v>596</v>
      </c>
      <c r="B300" s="227" t="s">
        <v>744</v>
      </c>
      <c r="C300" s="219" t="s">
        <v>828</v>
      </c>
      <c r="D300" s="220"/>
      <c r="E300" s="220"/>
      <c r="F300" s="220"/>
      <c r="G300" s="221" t="s">
        <v>73</v>
      </c>
      <c r="H300" s="220"/>
      <c r="I300" s="220"/>
      <c r="J300" s="220"/>
      <c r="K300" s="220"/>
      <c r="L300" s="220"/>
      <c r="M300" s="220"/>
      <c r="N300" s="220"/>
      <c r="O300" s="221"/>
      <c r="P300" s="221"/>
    </row>
    <row r="301" spans="1:16" ht="15" thickBot="1">
      <c r="A301" s="1" t="s">
        <v>228</v>
      </c>
      <c r="B301" s="227" t="s">
        <v>744</v>
      </c>
      <c r="C301" s="219"/>
      <c r="D301" s="220"/>
      <c r="E301" s="220"/>
      <c r="F301" s="220"/>
      <c r="G301" s="221"/>
      <c r="H301" s="220" t="s">
        <v>83</v>
      </c>
      <c r="I301" s="220"/>
      <c r="J301" s="220"/>
      <c r="K301" s="220"/>
      <c r="L301" s="220"/>
      <c r="M301" s="220" t="s">
        <v>809</v>
      </c>
      <c r="N301" s="220"/>
      <c r="O301" s="221"/>
      <c r="P301" s="221"/>
    </row>
    <row r="302" spans="1:16" ht="15" thickBot="1">
      <c r="A302" s="1" t="s">
        <v>458</v>
      </c>
      <c r="B302" s="227" t="s">
        <v>744</v>
      </c>
      <c r="C302" s="219" t="s">
        <v>828</v>
      </c>
      <c r="D302" s="220"/>
      <c r="E302" s="220"/>
      <c r="F302" s="220"/>
      <c r="G302" s="221" t="s">
        <v>773</v>
      </c>
      <c r="H302" s="220" t="s">
        <v>774</v>
      </c>
      <c r="I302" s="220"/>
      <c r="J302" s="220"/>
      <c r="K302" s="220"/>
      <c r="L302" s="220"/>
      <c r="M302" s="220"/>
      <c r="N302" s="220"/>
      <c r="O302" s="221"/>
      <c r="P302" s="221"/>
    </row>
    <row r="303" spans="1:16" ht="15" thickBot="1">
      <c r="A303" s="1" t="s">
        <v>470</v>
      </c>
      <c r="B303" s="227" t="s">
        <v>805</v>
      </c>
      <c r="C303" s="219" t="s">
        <v>828</v>
      </c>
      <c r="D303" s="220"/>
      <c r="E303" s="220" t="s">
        <v>61</v>
      </c>
      <c r="F303" s="220" t="s">
        <v>66</v>
      </c>
      <c r="G303" s="221" t="s">
        <v>73</v>
      </c>
      <c r="H303" s="220"/>
      <c r="I303" s="220"/>
      <c r="J303" s="220"/>
      <c r="K303" s="220"/>
      <c r="L303" s="220"/>
      <c r="M303" s="220"/>
      <c r="N303" s="220"/>
      <c r="O303" s="221"/>
      <c r="P303" s="221"/>
    </row>
    <row r="304" spans="1:16" ht="15" thickBot="1">
      <c r="A304" s="1" t="s">
        <v>343</v>
      </c>
      <c r="B304" s="227" t="s">
        <v>744</v>
      </c>
      <c r="C304" s="219" t="s">
        <v>828</v>
      </c>
      <c r="D304" s="220"/>
      <c r="E304" s="220"/>
      <c r="F304" s="220"/>
      <c r="G304" s="221" t="s">
        <v>73</v>
      </c>
      <c r="H304" s="220"/>
      <c r="I304" s="220"/>
      <c r="J304" s="220"/>
      <c r="K304" s="220"/>
      <c r="L304" s="220"/>
      <c r="M304" s="220"/>
      <c r="N304" s="220"/>
      <c r="O304" s="221"/>
      <c r="P304" s="221"/>
    </row>
    <row r="305" spans="1:16" ht="15" thickBot="1">
      <c r="A305" s="1" t="s">
        <v>441</v>
      </c>
      <c r="B305" s="227" t="s">
        <v>746</v>
      </c>
      <c r="C305" s="219" t="s">
        <v>828</v>
      </c>
      <c r="D305" s="220"/>
      <c r="E305" s="220"/>
      <c r="F305" s="220"/>
      <c r="G305" s="221" t="s">
        <v>73</v>
      </c>
      <c r="H305" s="220" t="s">
        <v>774</v>
      </c>
      <c r="I305" s="220" t="s">
        <v>94</v>
      </c>
      <c r="J305" s="220"/>
      <c r="K305" s="220"/>
      <c r="L305" s="220"/>
      <c r="M305" s="220"/>
      <c r="N305" s="220"/>
      <c r="O305" s="221"/>
      <c r="P305" s="221" t="s">
        <v>824</v>
      </c>
    </row>
    <row r="306" spans="1:16" ht="15" thickBot="1">
      <c r="A306" s="1" t="s">
        <v>393</v>
      </c>
      <c r="B306" s="227" t="s">
        <v>744</v>
      </c>
      <c r="C306" s="219" t="s">
        <v>828</v>
      </c>
      <c r="D306" s="220"/>
      <c r="E306" s="220"/>
      <c r="F306" s="220"/>
      <c r="G306" s="221" t="s">
        <v>73</v>
      </c>
      <c r="H306" s="220"/>
      <c r="I306" s="220"/>
      <c r="J306" s="220"/>
      <c r="K306" s="220"/>
      <c r="L306" s="220"/>
      <c r="M306" s="220"/>
      <c r="N306" s="220"/>
      <c r="O306" s="221"/>
      <c r="P306" s="221"/>
    </row>
    <row r="307" spans="1:16" ht="15" thickBot="1">
      <c r="A307" s="1" t="s">
        <v>499</v>
      </c>
      <c r="B307" s="227" t="s">
        <v>744</v>
      </c>
      <c r="C307" s="219" t="s">
        <v>828</v>
      </c>
      <c r="D307" s="220"/>
      <c r="E307" s="220"/>
      <c r="F307" s="220"/>
      <c r="G307" s="221" t="s">
        <v>73</v>
      </c>
      <c r="H307" s="220"/>
      <c r="I307" s="220"/>
      <c r="J307" s="220"/>
      <c r="K307" s="220"/>
      <c r="L307" s="220"/>
      <c r="M307" s="220"/>
      <c r="N307" s="220"/>
      <c r="O307" s="221"/>
      <c r="P307" s="221"/>
    </row>
    <row r="308" spans="1:16" ht="15" thickBot="1">
      <c r="A308" s="1" t="s">
        <v>305</v>
      </c>
      <c r="B308" s="227" t="s">
        <v>746</v>
      </c>
      <c r="C308" s="219" t="s">
        <v>828</v>
      </c>
      <c r="D308" s="220"/>
      <c r="E308" s="220"/>
      <c r="F308" s="220"/>
      <c r="G308" s="221" t="s">
        <v>73</v>
      </c>
      <c r="H308" s="220" t="s">
        <v>774</v>
      </c>
      <c r="I308" s="220" t="s">
        <v>94</v>
      </c>
      <c r="J308" s="220"/>
      <c r="K308" s="220"/>
      <c r="L308" s="220"/>
      <c r="M308" s="220"/>
      <c r="N308" s="220"/>
      <c r="O308" s="221"/>
      <c r="P308" s="221"/>
    </row>
    <row r="309" spans="1:16" ht="15" thickBot="1">
      <c r="A309" s="1" t="s">
        <v>495</v>
      </c>
      <c r="B309" s="227" t="s">
        <v>745</v>
      </c>
      <c r="C309" s="219" t="s">
        <v>828</v>
      </c>
      <c r="D309" s="220"/>
      <c r="E309" s="220"/>
      <c r="F309" s="220"/>
      <c r="G309" s="221" t="s">
        <v>73</v>
      </c>
      <c r="H309" s="220"/>
      <c r="I309" s="220"/>
      <c r="J309" s="220"/>
      <c r="K309" s="220"/>
      <c r="L309" s="220"/>
      <c r="M309" s="220"/>
      <c r="N309" s="220" t="s">
        <v>63</v>
      </c>
      <c r="O309" s="221"/>
      <c r="P309" s="221"/>
    </row>
    <row r="310" spans="1:16" ht="15" thickBot="1">
      <c r="A310" s="1" t="s">
        <v>545</v>
      </c>
      <c r="B310" s="227" t="s">
        <v>744</v>
      </c>
      <c r="C310" s="219" t="s">
        <v>828</v>
      </c>
      <c r="D310" s="220"/>
      <c r="E310" s="220"/>
      <c r="F310" s="220"/>
      <c r="G310" s="221" t="s">
        <v>73</v>
      </c>
      <c r="H310" s="220"/>
      <c r="I310" s="220"/>
      <c r="J310" s="220"/>
      <c r="K310" s="220"/>
      <c r="L310" s="220"/>
      <c r="M310" s="220"/>
      <c r="N310" s="220"/>
      <c r="O310" s="221"/>
      <c r="P310" s="221" t="s">
        <v>810</v>
      </c>
    </row>
    <row r="311" spans="1:16" ht="15" thickBot="1">
      <c r="A311" s="1" t="s">
        <v>321</v>
      </c>
      <c r="B311" s="227" t="s">
        <v>744</v>
      </c>
      <c r="C311" s="219" t="s">
        <v>828</v>
      </c>
      <c r="D311" s="220"/>
      <c r="E311" s="220"/>
      <c r="F311" s="220"/>
      <c r="G311" s="221"/>
      <c r="H311" s="220"/>
      <c r="I311" s="220"/>
      <c r="J311" s="220"/>
      <c r="K311" s="220" t="s">
        <v>125</v>
      </c>
      <c r="L311" s="220"/>
      <c r="M311" s="220"/>
      <c r="N311" s="220" t="s">
        <v>63</v>
      </c>
      <c r="O311" s="221"/>
      <c r="P311" s="221"/>
    </row>
    <row r="312" spans="1:16" ht="15" thickBot="1">
      <c r="A312" s="1" t="s">
        <v>609</v>
      </c>
      <c r="B312" s="227" t="s">
        <v>744</v>
      </c>
      <c r="C312" s="219" t="s">
        <v>828</v>
      </c>
      <c r="D312" s="220"/>
      <c r="E312" s="220"/>
      <c r="F312" s="220"/>
      <c r="G312" s="221" t="s">
        <v>73</v>
      </c>
      <c r="H312" s="220" t="s">
        <v>83</v>
      </c>
      <c r="I312" s="220"/>
      <c r="J312" s="220"/>
      <c r="K312" s="220"/>
      <c r="L312" s="220"/>
      <c r="M312" s="220"/>
      <c r="N312" s="220"/>
      <c r="O312" s="221"/>
      <c r="P312" s="221"/>
    </row>
    <row r="313" spans="1:16" ht="15" thickBot="1">
      <c r="A313" s="1" t="s">
        <v>366</v>
      </c>
      <c r="B313" s="227" t="s">
        <v>745</v>
      </c>
      <c r="C313" s="219" t="s">
        <v>828</v>
      </c>
      <c r="D313" s="220"/>
      <c r="E313" s="220" t="s">
        <v>61</v>
      </c>
      <c r="F313" s="220" t="s">
        <v>66</v>
      </c>
      <c r="G313" s="221" t="s">
        <v>73</v>
      </c>
      <c r="H313" s="220" t="s">
        <v>774</v>
      </c>
      <c r="I313" s="220" t="s">
        <v>777</v>
      </c>
      <c r="J313" s="220" t="s">
        <v>97</v>
      </c>
      <c r="K313" s="220"/>
      <c r="L313" s="220" t="s">
        <v>782</v>
      </c>
      <c r="M313" s="220"/>
      <c r="N313" s="220"/>
      <c r="O313" s="221"/>
      <c r="P313" s="221"/>
    </row>
    <row r="314" spans="1:16" ht="15" thickBot="1">
      <c r="A314" s="1" t="s">
        <v>555</v>
      </c>
      <c r="B314" s="227" t="s">
        <v>744</v>
      </c>
      <c r="C314" s="219" t="s">
        <v>828</v>
      </c>
      <c r="D314" s="220"/>
      <c r="E314" s="220"/>
      <c r="F314" s="220"/>
      <c r="G314" s="221" t="s">
        <v>73</v>
      </c>
      <c r="H314" s="220"/>
      <c r="I314" s="220"/>
      <c r="J314" s="220"/>
      <c r="K314" s="220"/>
      <c r="L314" s="220"/>
      <c r="M314" s="220"/>
      <c r="N314" s="220"/>
      <c r="O314" s="221"/>
      <c r="P314" s="221"/>
    </row>
    <row r="315" spans="1:16" ht="15" thickBot="1">
      <c r="A315" s="1" t="s">
        <v>532</v>
      </c>
      <c r="B315" s="227" t="s">
        <v>744</v>
      </c>
      <c r="C315" s="219" t="s">
        <v>828</v>
      </c>
      <c r="D315" s="220" t="s">
        <v>785</v>
      </c>
      <c r="E315" s="220" t="s">
        <v>61</v>
      </c>
      <c r="F315" s="220" t="s">
        <v>66</v>
      </c>
      <c r="G315" s="221" t="s">
        <v>73</v>
      </c>
      <c r="H315" s="220" t="s">
        <v>774</v>
      </c>
      <c r="I315" s="220" t="s">
        <v>779</v>
      </c>
      <c r="J315" s="220"/>
      <c r="K315" s="220"/>
      <c r="L315" s="220"/>
      <c r="M315" s="220"/>
      <c r="N315" s="220"/>
      <c r="O315" s="221"/>
      <c r="P315" s="221"/>
    </row>
    <row r="316" spans="1:16" ht="15" thickBot="1">
      <c r="A316" s="1" t="s">
        <v>501</v>
      </c>
      <c r="B316" s="227" t="s">
        <v>744</v>
      </c>
      <c r="C316" s="219" t="s">
        <v>828</v>
      </c>
      <c r="D316" s="220"/>
      <c r="E316" s="220"/>
      <c r="F316" s="220"/>
      <c r="G316" s="221" t="s">
        <v>73</v>
      </c>
      <c r="H316" s="220"/>
      <c r="I316" s="220"/>
      <c r="J316" s="220"/>
      <c r="K316" s="220"/>
      <c r="L316" s="220"/>
      <c r="M316" s="220"/>
      <c r="N316" s="220"/>
      <c r="O316" s="221" t="s">
        <v>147</v>
      </c>
      <c r="P316" s="221" t="s">
        <v>808</v>
      </c>
    </row>
    <row r="317" spans="1:16" ht="15" thickBot="1">
      <c r="A317" s="1" t="s">
        <v>551</v>
      </c>
      <c r="B317" s="227" t="s">
        <v>746</v>
      </c>
      <c r="C317" s="219" t="s">
        <v>828</v>
      </c>
      <c r="D317" s="220"/>
      <c r="E317" s="220"/>
      <c r="F317" s="220"/>
      <c r="G317" s="221" t="s">
        <v>73</v>
      </c>
      <c r="H317" s="220"/>
      <c r="I317" s="220"/>
      <c r="J317" s="220"/>
      <c r="K317" s="220"/>
      <c r="L317" s="220"/>
      <c r="M317" s="220"/>
      <c r="N317" s="220"/>
      <c r="O317" s="221"/>
      <c r="P317" s="221"/>
    </row>
    <row r="318" spans="1:16" ht="15" thickBot="1">
      <c r="A318" s="1" t="s">
        <v>451</v>
      </c>
      <c r="B318" s="227" t="s">
        <v>746</v>
      </c>
      <c r="C318" s="219" t="s">
        <v>828</v>
      </c>
      <c r="D318" s="220"/>
      <c r="E318" s="220"/>
      <c r="F318" s="220"/>
      <c r="G318" s="221" t="s">
        <v>73</v>
      </c>
      <c r="H318" s="220"/>
      <c r="I318" s="220"/>
      <c r="J318" s="220"/>
      <c r="K318" s="220"/>
      <c r="L318" s="220"/>
      <c r="M318" s="220"/>
      <c r="N318" s="220" t="s">
        <v>63</v>
      </c>
      <c r="O318" s="221"/>
      <c r="P318" s="221"/>
    </row>
    <row r="319" spans="1:16" ht="15" thickBot="1">
      <c r="A319" s="1" t="s">
        <v>340</v>
      </c>
      <c r="B319" s="227" t="s">
        <v>744</v>
      </c>
      <c r="C319" s="219" t="s">
        <v>828</v>
      </c>
      <c r="D319" s="220"/>
      <c r="E319" s="220" t="s">
        <v>61</v>
      </c>
      <c r="F319" s="220" t="s">
        <v>66</v>
      </c>
      <c r="G319" s="221" t="s">
        <v>73</v>
      </c>
      <c r="H319" s="220"/>
      <c r="I319" s="220"/>
      <c r="J319" s="220"/>
      <c r="K319" s="220"/>
      <c r="L319" s="220"/>
      <c r="M319" s="220"/>
      <c r="N319" s="220"/>
      <c r="O319" s="221"/>
      <c r="P319" s="221"/>
    </row>
    <row r="320" spans="1:16" ht="15" thickBot="1">
      <c r="A320" s="1" t="s">
        <v>186</v>
      </c>
      <c r="B320" s="227" t="s">
        <v>744</v>
      </c>
      <c r="C320" s="219" t="s">
        <v>828</v>
      </c>
      <c r="D320" s="220"/>
      <c r="E320" s="220"/>
      <c r="F320" s="220"/>
      <c r="G320" s="221" t="s">
        <v>73</v>
      </c>
      <c r="H320" s="220"/>
      <c r="I320" s="220"/>
      <c r="J320" s="220"/>
      <c r="K320" s="220"/>
      <c r="L320" s="220"/>
      <c r="M320" s="220"/>
      <c r="N320" s="220" t="s">
        <v>63</v>
      </c>
      <c r="O320" s="221"/>
      <c r="P320" s="221"/>
    </row>
    <row r="321" spans="1:16" ht="15" thickBot="1">
      <c r="A321" s="1" t="s">
        <v>336</v>
      </c>
      <c r="B321" s="227" t="s">
        <v>744</v>
      </c>
      <c r="C321" s="219" t="s">
        <v>828</v>
      </c>
      <c r="D321" s="220"/>
      <c r="E321" s="220"/>
      <c r="F321" s="220" t="s">
        <v>70</v>
      </c>
      <c r="G321" s="221" t="s">
        <v>73</v>
      </c>
      <c r="H321" s="220"/>
      <c r="I321" s="220"/>
      <c r="J321" s="220"/>
      <c r="K321" s="220"/>
      <c r="L321" s="220"/>
      <c r="M321" s="220"/>
      <c r="N321" s="220"/>
      <c r="O321" s="221"/>
      <c r="P321" s="221"/>
    </row>
    <row r="322" spans="1:16" ht="15" thickBot="1">
      <c r="A322" s="1" t="s">
        <v>464</v>
      </c>
      <c r="B322" s="227" t="s">
        <v>805</v>
      </c>
      <c r="C322" s="219"/>
      <c r="D322" s="220"/>
      <c r="E322" s="220"/>
      <c r="F322" s="220"/>
      <c r="G322" s="221"/>
      <c r="H322" s="220"/>
      <c r="I322" s="220"/>
      <c r="J322" s="220"/>
      <c r="K322" s="220"/>
      <c r="L322" s="220" t="s">
        <v>134</v>
      </c>
      <c r="M322" s="220"/>
      <c r="N322" s="220"/>
      <c r="O322" s="221"/>
      <c r="P322" s="221"/>
    </row>
    <row r="323" spans="1:16" ht="15" thickBot="1">
      <c r="A323" s="1" t="s">
        <v>617</v>
      </c>
      <c r="B323" s="227" t="s">
        <v>744</v>
      </c>
      <c r="C323" s="219" t="s">
        <v>828</v>
      </c>
      <c r="D323" s="220"/>
      <c r="E323" s="220"/>
      <c r="F323" s="220"/>
      <c r="G323" s="221" t="s">
        <v>73</v>
      </c>
      <c r="H323" s="220"/>
      <c r="I323" s="220"/>
      <c r="J323" s="220"/>
      <c r="K323" s="220"/>
      <c r="L323" s="220"/>
      <c r="M323" s="220"/>
      <c r="N323" s="220"/>
      <c r="O323" s="221"/>
      <c r="P323" s="221"/>
    </row>
    <row r="324" spans="1:16" ht="15" thickBot="1">
      <c r="A324" s="1" t="s">
        <v>232</v>
      </c>
      <c r="B324" s="227" t="s">
        <v>744</v>
      </c>
      <c r="C324" s="219" t="s">
        <v>828</v>
      </c>
      <c r="D324" s="220"/>
      <c r="E324" s="220"/>
      <c r="F324" s="220"/>
      <c r="G324" s="221" t="s">
        <v>73</v>
      </c>
      <c r="H324" s="220"/>
      <c r="I324" s="220"/>
      <c r="J324" s="220"/>
      <c r="K324" s="220"/>
      <c r="L324" s="220"/>
      <c r="M324" s="220" t="s">
        <v>780</v>
      </c>
      <c r="N324" s="220"/>
      <c r="O324" s="221"/>
      <c r="P324" s="221"/>
    </row>
    <row r="325" spans="1:16" ht="15" thickBot="1">
      <c r="A325" s="1" t="s">
        <v>505</v>
      </c>
      <c r="B325" s="227" t="s">
        <v>744</v>
      </c>
      <c r="C325" s="219" t="s">
        <v>828</v>
      </c>
      <c r="D325" s="220"/>
      <c r="E325" s="220"/>
      <c r="F325" s="220"/>
      <c r="G325" s="221" t="s">
        <v>73</v>
      </c>
      <c r="H325" s="220"/>
      <c r="I325" s="220"/>
      <c r="J325" s="220"/>
      <c r="K325" s="220"/>
      <c r="L325" s="220"/>
      <c r="M325" s="220"/>
      <c r="N325" s="220" t="s">
        <v>63</v>
      </c>
      <c r="O325" s="221"/>
      <c r="P325" s="221"/>
    </row>
    <row r="326" spans="1:16" ht="15" thickBot="1">
      <c r="A326" s="1" t="s">
        <v>576</v>
      </c>
      <c r="B326" s="227" t="s">
        <v>744</v>
      </c>
      <c r="C326" s="219" t="s">
        <v>828</v>
      </c>
      <c r="D326" s="220"/>
      <c r="E326" s="220"/>
      <c r="F326" s="220"/>
      <c r="G326" s="221" t="s">
        <v>73</v>
      </c>
      <c r="H326" s="220"/>
      <c r="I326" s="220"/>
      <c r="J326" s="220"/>
      <c r="K326" s="220"/>
      <c r="L326" s="220"/>
      <c r="M326" s="220"/>
      <c r="N326" s="220"/>
      <c r="O326" s="221"/>
      <c r="P326" s="221"/>
    </row>
    <row r="327" spans="1:16" ht="15" thickBot="1">
      <c r="A327" s="1" t="s">
        <v>381</v>
      </c>
      <c r="B327" s="227" t="s">
        <v>745</v>
      </c>
      <c r="C327" s="219" t="s">
        <v>828</v>
      </c>
      <c r="D327" s="220"/>
      <c r="E327" s="220"/>
      <c r="F327" s="220" t="s">
        <v>66</v>
      </c>
      <c r="G327" s="221" t="s">
        <v>73</v>
      </c>
      <c r="H327" s="220"/>
      <c r="I327" s="220"/>
      <c r="J327" s="220"/>
      <c r="K327" s="220"/>
      <c r="L327" s="220"/>
      <c r="M327" s="220"/>
      <c r="N327" s="220"/>
      <c r="O327" s="221"/>
      <c r="P327" s="221"/>
    </row>
    <row r="328" spans="1:16" ht="15" thickBot="1">
      <c r="A328" s="1" t="s">
        <v>346</v>
      </c>
      <c r="B328" s="227" t="s">
        <v>744</v>
      </c>
      <c r="C328" s="219" t="s">
        <v>828</v>
      </c>
      <c r="D328" s="220"/>
      <c r="E328" s="220"/>
      <c r="F328" s="220" t="s">
        <v>66</v>
      </c>
      <c r="G328" s="221" t="s">
        <v>73</v>
      </c>
      <c r="H328" s="220"/>
      <c r="I328" s="220"/>
      <c r="J328" s="220"/>
      <c r="K328" s="220"/>
      <c r="L328" s="220"/>
      <c r="M328" s="220"/>
      <c r="N328" s="220"/>
      <c r="O328" s="221"/>
      <c r="P328" s="221"/>
    </row>
    <row r="329" spans="1:16" ht="15" thickBot="1">
      <c r="A329" s="1" t="s">
        <v>233</v>
      </c>
      <c r="B329" s="227" t="s">
        <v>744</v>
      </c>
      <c r="C329" s="219" t="s">
        <v>828</v>
      </c>
      <c r="D329" s="220"/>
      <c r="E329" s="220"/>
      <c r="F329" s="220"/>
      <c r="G329" s="221" t="s">
        <v>73</v>
      </c>
      <c r="H329" s="220"/>
      <c r="I329" s="220"/>
      <c r="J329" s="220"/>
      <c r="K329" s="220"/>
      <c r="L329" s="220"/>
      <c r="M329" s="220"/>
      <c r="N329" s="220"/>
      <c r="O329" s="221"/>
      <c r="P329" s="221"/>
    </row>
    <row r="330" spans="1:16" ht="15" thickBot="1">
      <c r="A330" s="1" t="s">
        <v>477</v>
      </c>
      <c r="B330" s="227" t="s">
        <v>745</v>
      </c>
      <c r="C330" s="219" t="s">
        <v>828</v>
      </c>
      <c r="D330" s="220"/>
      <c r="E330" s="220"/>
      <c r="F330" s="220"/>
      <c r="G330" s="221" t="s">
        <v>73</v>
      </c>
      <c r="H330" s="220"/>
      <c r="I330" s="220"/>
      <c r="J330" s="220"/>
      <c r="K330" s="220"/>
      <c r="L330" s="220"/>
      <c r="M330" s="220"/>
      <c r="N330" s="220"/>
      <c r="O330" s="221"/>
      <c r="P330" s="221"/>
    </row>
    <row r="331" spans="1:16" ht="15" thickBot="1">
      <c r="A331" s="1" t="s">
        <v>308</v>
      </c>
      <c r="B331" s="227" t="s">
        <v>744</v>
      </c>
      <c r="C331" s="219" t="s">
        <v>828</v>
      </c>
      <c r="D331" s="220"/>
      <c r="E331" s="220"/>
      <c r="F331" s="220"/>
      <c r="G331" s="221" t="s">
        <v>73</v>
      </c>
      <c r="H331" s="220" t="s">
        <v>774</v>
      </c>
      <c r="I331" s="220" t="s">
        <v>779</v>
      </c>
      <c r="J331" s="220"/>
      <c r="K331" s="220"/>
      <c r="L331" s="220"/>
      <c r="M331" s="220"/>
      <c r="N331" s="220"/>
      <c r="O331" s="221"/>
      <c r="P331" s="221" t="s">
        <v>803</v>
      </c>
    </row>
    <row r="332" spans="1:16" ht="15" thickBot="1">
      <c r="A332" s="1" t="s">
        <v>286</v>
      </c>
      <c r="B332" s="227" t="s">
        <v>805</v>
      </c>
      <c r="C332" s="219" t="s">
        <v>828</v>
      </c>
      <c r="D332" s="220"/>
      <c r="E332" s="220" t="s">
        <v>61</v>
      </c>
      <c r="F332" s="220" t="s">
        <v>66</v>
      </c>
      <c r="G332" s="221" t="s">
        <v>73</v>
      </c>
      <c r="H332" s="220"/>
      <c r="I332" s="220"/>
      <c r="J332" s="220"/>
      <c r="K332" s="220"/>
      <c r="L332" s="220"/>
      <c r="M332" s="220"/>
      <c r="N332" s="220"/>
      <c r="O332" s="221"/>
      <c r="P332" s="221"/>
    </row>
    <row r="333" spans="1:16" ht="13">
      <c r="C333" s="219"/>
      <c r="D333" s="220"/>
      <c r="E333" s="220"/>
      <c r="F333" s="220"/>
      <c r="G333" s="221"/>
      <c r="H333" s="220"/>
      <c r="I333" s="220"/>
      <c r="J333" s="220"/>
      <c r="K333" s="220"/>
      <c r="L333" s="220"/>
      <c r="M333" s="220"/>
      <c r="N333" s="220"/>
      <c r="O333" s="221"/>
      <c r="P333" s="221"/>
    </row>
    <row r="334" spans="1:16" ht="13">
      <c r="C334" s="219"/>
      <c r="D334" s="220"/>
      <c r="E334" s="220"/>
      <c r="F334" s="220"/>
      <c r="G334" s="221"/>
      <c r="H334" s="220"/>
      <c r="I334" s="220"/>
      <c r="J334" s="220"/>
      <c r="K334" s="220"/>
      <c r="L334" s="220"/>
      <c r="M334" s="220"/>
      <c r="N334" s="220"/>
      <c r="O334" s="221"/>
      <c r="P334" s="221"/>
    </row>
    <row r="335" spans="1:16" ht="13">
      <c r="C335" s="219"/>
      <c r="D335" s="220"/>
      <c r="E335" s="220"/>
      <c r="F335" s="220"/>
      <c r="G335" s="221"/>
      <c r="H335" s="220"/>
      <c r="I335" s="220"/>
      <c r="J335" s="220"/>
      <c r="K335" s="220"/>
      <c r="L335" s="220"/>
      <c r="M335" s="220"/>
      <c r="N335" s="220"/>
      <c r="O335" s="221"/>
      <c r="P335" s="221"/>
    </row>
    <row r="336" spans="1:16" ht="13">
      <c r="C336" s="219"/>
      <c r="D336" s="220"/>
      <c r="E336" s="220"/>
      <c r="F336" s="220"/>
      <c r="G336" s="221"/>
      <c r="H336" s="220"/>
      <c r="I336" s="220"/>
      <c r="J336" s="220"/>
      <c r="K336" s="220"/>
      <c r="L336" s="220"/>
      <c r="M336" s="220"/>
      <c r="N336" s="220"/>
      <c r="O336" s="221"/>
      <c r="P336" s="221"/>
    </row>
    <row r="337" spans="3:16" ht="13">
      <c r="C337" s="219"/>
      <c r="D337" s="220"/>
      <c r="E337" s="220"/>
      <c r="F337" s="220"/>
      <c r="G337" s="221"/>
      <c r="H337" s="220"/>
      <c r="I337" s="220"/>
      <c r="J337" s="220"/>
      <c r="K337" s="220"/>
      <c r="L337" s="220"/>
      <c r="M337" s="220"/>
      <c r="N337" s="220"/>
      <c r="O337" s="221"/>
      <c r="P337" s="221"/>
    </row>
    <row r="338" spans="3:16" ht="13">
      <c r="C338" s="219"/>
      <c r="D338" s="220"/>
      <c r="E338" s="220"/>
      <c r="F338" s="220"/>
      <c r="G338" s="221"/>
      <c r="H338" s="220"/>
      <c r="I338" s="220"/>
      <c r="J338" s="220"/>
      <c r="K338" s="220"/>
      <c r="L338" s="220"/>
      <c r="M338" s="220"/>
      <c r="N338" s="220"/>
      <c r="O338" s="221"/>
      <c r="P338" s="221"/>
    </row>
    <row r="339" spans="3:16" ht="13">
      <c r="C339" s="219"/>
      <c r="D339" s="220"/>
      <c r="E339" s="220"/>
      <c r="F339" s="220"/>
      <c r="G339" s="221"/>
      <c r="H339" s="220"/>
      <c r="I339" s="220"/>
      <c r="J339" s="220"/>
      <c r="K339" s="220"/>
      <c r="L339" s="220"/>
      <c r="M339" s="220"/>
      <c r="N339" s="220"/>
      <c r="O339" s="221"/>
      <c r="P339" s="221"/>
    </row>
    <row r="340" spans="3:16" ht="13">
      <c r="C340" s="219"/>
      <c r="D340" s="220"/>
      <c r="E340" s="220"/>
      <c r="F340" s="220"/>
      <c r="G340" s="221"/>
      <c r="H340" s="220"/>
      <c r="I340" s="220"/>
      <c r="J340" s="220"/>
      <c r="K340" s="220"/>
      <c r="L340" s="220"/>
      <c r="M340" s="220"/>
      <c r="N340" s="220"/>
      <c r="O340" s="221"/>
      <c r="P340" s="221"/>
    </row>
    <row r="341" spans="3:16" ht="13">
      <c r="C341" s="219"/>
      <c r="D341" s="220"/>
      <c r="E341" s="220"/>
      <c r="F341" s="220"/>
      <c r="G341" s="221"/>
      <c r="H341" s="220"/>
      <c r="I341" s="220"/>
      <c r="J341" s="220"/>
      <c r="K341" s="220"/>
      <c r="L341" s="220"/>
      <c r="M341" s="220"/>
      <c r="N341" s="220"/>
      <c r="O341" s="221"/>
      <c r="P341" s="221"/>
    </row>
    <row r="342" spans="3:16" ht="13">
      <c r="C342" s="219"/>
      <c r="D342" s="220"/>
      <c r="E342" s="220"/>
      <c r="F342" s="220"/>
      <c r="G342" s="221"/>
      <c r="H342" s="220"/>
      <c r="I342" s="220"/>
      <c r="J342" s="220"/>
      <c r="K342" s="220"/>
      <c r="L342" s="220"/>
      <c r="M342" s="220"/>
      <c r="N342" s="220"/>
      <c r="O342" s="221"/>
      <c r="P342" s="221"/>
    </row>
    <row r="343" spans="3:16" ht="13">
      <c r="C343" s="219"/>
      <c r="D343" s="220"/>
      <c r="E343" s="220"/>
      <c r="F343" s="220"/>
      <c r="G343" s="221"/>
      <c r="H343" s="220"/>
      <c r="I343" s="220"/>
      <c r="J343" s="220"/>
      <c r="K343" s="220"/>
      <c r="L343" s="220"/>
      <c r="M343" s="220"/>
      <c r="N343" s="220"/>
      <c r="O343" s="221"/>
      <c r="P343" s="221"/>
    </row>
    <row r="344" spans="3:16" ht="13">
      <c r="C344" s="219"/>
      <c r="D344" s="220"/>
      <c r="E344" s="220"/>
      <c r="F344" s="220"/>
      <c r="G344" s="221"/>
      <c r="H344" s="220"/>
      <c r="I344" s="220"/>
      <c r="J344" s="220"/>
      <c r="K344" s="220"/>
      <c r="L344" s="220"/>
      <c r="M344" s="220"/>
      <c r="N344" s="220"/>
      <c r="O344" s="221"/>
      <c r="P344" s="221"/>
    </row>
    <row r="345" spans="3:16" ht="13">
      <c r="C345" s="219"/>
      <c r="D345" s="220"/>
      <c r="E345" s="220"/>
      <c r="F345" s="220"/>
      <c r="G345" s="221"/>
      <c r="H345" s="220"/>
      <c r="I345" s="220"/>
      <c r="J345" s="220"/>
      <c r="K345" s="220"/>
      <c r="L345" s="220"/>
      <c r="M345" s="220"/>
      <c r="N345" s="220"/>
      <c r="O345" s="221"/>
      <c r="P345" s="221"/>
    </row>
    <row r="346" spans="3:16" ht="13">
      <c r="C346" s="219"/>
      <c r="D346" s="220"/>
      <c r="E346" s="220"/>
      <c r="F346" s="220"/>
      <c r="G346" s="221"/>
      <c r="H346" s="220"/>
      <c r="I346" s="220"/>
      <c r="J346" s="220"/>
      <c r="K346" s="220"/>
      <c r="L346" s="220"/>
      <c r="M346" s="220"/>
      <c r="N346" s="220"/>
      <c r="O346" s="221"/>
      <c r="P346" s="221"/>
    </row>
    <row r="347" spans="3:16" ht="13">
      <c r="C347" s="219"/>
      <c r="D347" s="220"/>
      <c r="E347" s="220"/>
      <c r="F347" s="220"/>
      <c r="G347" s="221"/>
      <c r="H347" s="220"/>
      <c r="I347" s="220"/>
      <c r="J347" s="220"/>
      <c r="K347" s="220"/>
      <c r="L347" s="220"/>
      <c r="M347" s="220"/>
      <c r="N347" s="220"/>
      <c r="O347" s="221"/>
      <c r="P347" s="221"/>
    </row>
    <row r="348" spans="3:16" ht="13">
      <c r="C348" s="219"/>
      <c r="D348" s="220"/>
      <c r="E348" s="220"/>
      <c r="F348" s="220"/>
      <c r="G348" s="221"/>
      <c r="H348" s="220"/>
      <c r="I348" s="220"/>
      <c r="J348" s="220"/>
      <c r="K348" s="220"/>
      <c r="L348" s="220"/>
      <c r="M348" s="220"/>
      <c r="N348" s="220"/>
      <c r="O348" s="221"/>
      <c r="P348" s="221"/>
    </row>
    <row r="349" spans="3:16" ht="13">
      <c r="C349" s="219"/>
      <c r="D349" s="220"/>
      <c r="E349" s="220"/>
      <c r="F349" s="220"/>
      <c r="G349" s="221"/>
      <c r="H349" s="220"/>
      <c r="I349" s="220"/>
      <c r="J349" s="220"/>
      <c r="K349" s="220"/>
      <c r="L349" s="220"/>
      <c r="M349" s="220"/>
      <c r="N349" s="220"/>
      <c r="O349" s="221"/>
      <c r="P349" s="221"/>
    </row>
    <row r="350" spans="3:16" ht="13">
      <c r="C350" s="219"/>
      <c r="D350" s="220"/>
      <c r="E350" s="220"/>
      <c r="F350" s="220"/>
      <c r="G350" s="221"/>
      <c r="H350" s="220"/>
      <c r="I350" s="220"/>
      <c r="J350" s="220"/>
      <c r="K350" s="220"/>
      <c r="L350" s="220"/>
      <c r="M350" s="220"/>
      <c r="N350" s="220"/>
      <c r="O350" s="221"/>
      <c r="P350" s="221"/>
    </row>
    <row r="351" spans="3:16" ht="13">
      <c r="C351" s="219"/>
      <c r="D351" s="220"/>
      <c r="E351" s="220"/>
      <c r="F351" s="220"/>
      <c r="G351" s="221"/>
      <c r="H351" s="220"/>
      <c r="I351" s="220"/>
      <c r="J351" s="220"/>
      <c r="K351" s="220"/>
      <c r="L351" s="220"/>
      <c r="M351" s="220"/>
      <c r="N351" s="220"/>
      <c r="O351" s="221"/>
      <c r="P351" s="221"/>
    </row>
    <row r="352" spans="3:16" ht="13">
      <c r="C352" s="219"/>
      <c r="D352" s="220"/>
      <c r="E352" s="220"/>
      <c r="F352" s="220"/>
      <c r="G352" s="221"/>
      <c r="H352" s="220"/>
      <c r="I352" s="220"/>
      <c r="J352" s="220"/>
      <c r="K352" s="220"/>
      <c r="L352" s="220"/>
      <c r="M352" s="220"/>
      <c r="N352" s="220"/>
      <c r="O352" s="221"/>
      <c r="P352" s="221"/>
    </row>
    <row r="353" spans="3:16" ht="13">
      <c r="C353" s="219"/>
      <c r="D353" s="220"/>
      <c r="E353" s="220"/>
      <c r="F353" s="220"/>
      <c r="G353" s="221"/>
      <c r="H353" s="220"/>
      <c r="I353" s="220"/>
      <c r="J353" s="220"/>
      <c r="K353" s="220"/>
      <c r="L353" s="220"/>
      <c r="M353" s="220"/>
      <c r="N353" s="220"/>
      <c r="O353" s="221"/>
      <c r="P353" s="221"/>
    </row>
    <row r="354" spans="3:16" ht="13">
      <c r="C354" s="219"/>
      <c r="D354" s="220"/>
      <c r="E354" s="220"/>
      <c r="F354" s="220"/>
      <c r="G354" s="221"/>
      <c r="H354" s="220"/>
      <c r="I354" s="220"/>
      <c r="J354" s="220"/>
      <c r="K354" s="220"/>
      <c r="L354" s="220"/>
      <c r="M354" s="220"/>
      <c r="N354" s="220"/>
      <c r="O354" s="221"/>
      <c r="P354" s="221"/>
    </row>
    <row r="355" spans="3:16" ht="13">
      <c r="C355" s="219"/>
      <c r="D355" s="220"/>
      <c r="E355" s="220"/>
      <c r="F355" s="220"/>
      <c r="G355" s="221"/>
      <c r="H355" s="220"/>
      <c r="I355" s="220"/>
      <c r="J355" s="220"/>
      <c r="K355" s="220"/>
      <c r="L355" s="220"/>
      <c r="M355" s="220"/>
      <c r="N355" s="220"/>
      <c r="O355" s="221"/>
      <c r="P355" s="221"/>
    </row>
    <row r="356" spans="3:16" ht="13">
      <c r="C356" s="219"/>
      <c r="D356" s="220"/>
      <c r="E356" s="220"/>
      <c r="F356" s="220"/>
      <c r="G356" s="221"/>
      <c r="H356" s="220"/>
      <c r="I356" s="220"/>
      <c r="J356" s="220"/>
      <c r="K356" s="220"/>
      <c r="L356" s="220"/>
      <c r="M356" s="220"/>
      <c r="N356" s="220"/>
      <c r="O356" s="221"/>
      <c r="P356" s="221"/>
    </row>
    <row r="357" spans="3:16" ht="13">
      <c r="C357" s="219"/>
      <c r="D357" s="220"/>
      <c r="E357" s="220"/>
      <c r="F357" s="220"/>
      <c r="G357" s="221"/>
      <c r="H357" s="220"/>
      <c r="I357" s="220"/>
      <c r="J357" s="220"/>
      <c r="K357" s="220"/>
      <c r="L357" s="220"/>
      <c r="M357" s="220"/>
      <c r="N357" s="220"/>
      <c r="O357" s="221"/>
      <c r="P357" s="221"/>
    </row>
    <row r="358" spans="3:16" ht="13">
      <c r="C358" s="219"/>
      <c r="D358" s="220"/>
      <c r="E358" s="220"/>
      <c r="F358" s="220"/>
      <c r="G358" s="221"/>
      <c r="H358" s="220"/>
      <c r="I358" s="220"/>
      <c r="J358" s="220"/>
      <c r="K358" s="220"/>
      <c r="L358" s="220"/>
      <c r="M358" s="220"/>
      <c r="N358" s="220"/>
      <c r="O358" s="221"/>
      <c r="P358" s="221"/>
    </row>
    <row r="359" spans="3:16" ht="13">
      <c r="C359" s="219"/>
      <c r="D359" s="220"/>
      <c r="E359" s="220"/>
      <c r="F359" s="220"/>
      <c r="G359" s="221"/>
      <c r="H359" s="220"/>
      <c r="I359" s="220"/>
      <c r="J359" s="220"/>
      <c r="K359" s="220"/>
      <c r="L359" s="220"/>
      <c r="M359" s="220"/>
      <c r="N359" s="220"/>
      <c r="O359" s="221"/>
      <c r="P359" s="221"/>
    </row>
    <row r="360" spans="3:16" ht="13">
      <c r="C360" s="219"/>
      <c r="D360" s="220"/>
      <c r="E360" s="220"/>
      <c r="F360" s="220"/>
      <c r="G360" s="221"/>
      <c r="H360" s="220"/>
      <c r="I360" s="220"/>
      <c r="J360" s="220"/>
      <c r="K360" s="220"/>
      <c r="L360" s="220"/>
      <c r="M360" s="220"/>
      <c r="N360" s="220"/>
      <c r="O360" s="221"/>
      <c r="P360" s="221"/>
    </row>
    <row r="361" spans="3:16" ht="13">
      <c r="C361" s="219"/>
      <c r="D361" s="220"/>
      <c r="E361" s="220"/>
      <c r="F361" s="220"/>
      <c r="G361" s="221"/>
      <c r="H361" s="220"/>
      <c r="I361" s="220"/>
      <c r="J361" s="220"/>
      <c r="K361" s="220"/>
      <c r="L361" s="220"/>
      <c r="M361" s="220"/>
      <c r="N361" s="220"/>
      <c r="O361" s="221"/>
      <c r="P361" s="221"/>
    </row>
    <row r="362" spans="3:16" ht="13">
      <c r="C362" s="219"/>
      <c r="D362" s="220"/>
      <c r="E362" s="220"/>
      <c r="F362" s="220"/>
      <c r="G362" s="221"/>
      <c r="H362" s="220"/>
      <c r="I362" s="220"/>
      <c r="J362" s="220"/>
      <c r="K362" s="220"/>
      <c r="L362" s="220"/>
      <c r="M362" s="220"/>
      <c r="N362" s="220"/>
      <c r="O362" s="221"/>
      <c r="P362" s="221"/>
    </row>
    <row r="363" spans="3:16" ht="13">
      <c r="C363" s="219"/>
      <c r="D363" s="220"/>
      <c r="E363" s="220"/>
      <c r="F363" s="220"/>
      <c r="G363" s="221"/>
      <c r="H363" s="220"/>
      <c r="I363" s="220"/>
      <c r="J363" s="220"/>
      <c r="K363" s="220"/>
      <c r="L363" s="220"/>
      <c r="M363" s="220"/>
      <c r="N363" s="220"/>
      <c r="O363" s="221"/>
      <c r="P363" s="221"/>
    </row>
    <row r="364" spans="3:16" ht="13">
      <c r="C364" s="219"/>
      <c r="D364" s="220"/>
      <c r="E364" s="220"/>
      <c r="F364" s="220"/>
      <c r="G364" s="221"/>
      <c r="H364" s="220"/>
      <c r="I364" s="220"/>
      <c r="J364" s="220"/>
      <c r="K364" s="220"/>
      <c r="L364" s="220"/>
      <c r="M364" s="220"/>
      <c r="N364" s="220"/>
      <c r="O364" s="221"/>
      <c r="P364" s="221"/>
    </row>
    <row r="365" spans="3:16" ht="13">
      <c r="C365" s="219"/>
      <c r="D365" s="220"/>
      <c r="E365" s="220"/>
      <c r="F365" s="220"/>
      <c r="G365" s="221"/>
      <c r="H365" s="220"/>
      <c r="I365" s="220"/>
      <c r="J365" s="220"/>
      <c r="K365" s="220"/>
      <c r="L365" s="220"/>
      <c r="M365" s="220"/>
      <c r="N365" s="220"/>
      <c r="O365" s="221"/>
      <c r="P365" s="221"/>
    </row>
    <row r="366" spans="3:16" ht="13">
      <c r="C366" s="219"/>
      <c r="D366" s="220"/>
      <c r="E366" s="220"/>
      <c r="F366" s="220"/>
      <c r="G366" s="221"/>
      <c r="H366" s="220"/>
      <c r="I366" s="220"/>
      <c r="J366" s="220"/>
      <c r="K366" s="220"/>
      <c r="L366" s="220"/>
      <c r="M366" s="220"/>
      <c r="N366" s="220"/>
      <c r="O366" s="221"/>
      <c r="P366" s="221"/>
    </row>
    <row r="367" spans="3:16" ht="13">
      <c r="C367" s="219"/>
      <c r="D367" s="220"/>
      <c r="E367" s="220"/>
      <c r="F367" s="220"/>
      <c r="G367" s="221"/>
      <c r="H367" s="220"/>
      <c r="I367" s="220"/>
      <c r="J367" s="220"/>
      <c r="K367" s="220"/>
      <c r="L367" s="220"/>
      <c r="M367" s="220"/>
      <c r="N367" s="220"/>
      <c r="O367" s="221"/>
      <c r="P367" s="221"/>
    </row>
    <row r="368" spans="3:16" ht="13">
      <c r="C368" s="219"/>
      <c r="D368" s="220"/>
      <c r="E368" s="220"/>
      <c r="F368" s="220"/>
      <c r="G368" s="221"/>
      <c r="H368" s="220"/>
      <c r="I368" s="220"/>
      <c r="J368" s="220"/>
      <c r="K368" s="220"/>
      <c r="L368" s="220"/>
      <c r="M368" s="220"/>
      <c r="N368" s="220"/>
      <c r="O368" s="221"/>
      <c r="P368" s="221"/>
    </row>
    <row r="369" spans="3:16" ht="13">
      <c r="C369" s="219"/>
      <c r="D369" s="220"/>
      <c r="E369" s="220"/>
      <c r="F369" s="220"/>
      <c r="G369" s="221"/>
      <c r="H369" s="220"/>
      <c r="I369" s="220"/>
      <c r="J369" s="220"/>
      <c r="K369" s="220"/>
      <c r="L369" s="220"/>
      <c r="M369" s="220"/>
      <c r="N369" s="220"/>
      <c r="O369" s="221"/>
      <c r="P369" s="221"/>
    </row>
    <row r="370" spans="3:16" ht="13">
      <c r="C370" s="219"/>
      <c r="D370" s="220"/>
      <c r="E370" s="220"/>
      <c r="F370" s="220"/>
      <c r="G370" s="221"/>
      <c r="H370" s="220"/>
      <c r="I370" s="220"/>
      <c r="J370" s="220"/>
      <c r="K370" s="220"/>
      <c r="L370" s="220"/>
      <c r="M370" s="220"/>
      <c r="N370" s="220"/>
      <c r="O370" s="221"/>
      <c r="P370" s="221"/>
    </row>
    <row r="371" spans="3:16" ht="13">
      <c r="C371" s="219"/>
      <c r="D371" s="220"/>
      <c r="E371" s="220"/>
      <c r="F371" s="220"/>
      <c r="G371" s="221"/>
      <c r="H371" s="220"/>
      <c r="I371" s="220"/>
      <c r="J371" s="220"/>
      <c r="K371" s="220"/>
      <c r="L371" s="220"/>
      <c r="M371" s="220"/>
      <c r="N371" s="220"/>
      <c r="O371" s="221"/>
      <c r="P371" s="221"/>
    </row>
    <row r="372" spans="3:16" ht="13">
      <c r="C372" s="219"/>
      <c r="D372" s="220"/>
      <c r="E372" s="220"/>
      <c r="F372" s="220"/>
      <c r="G372" s="221"/>
      <c r="H372" s="220"/>
      <c r="I372" s="220"/>
      <c r="J372" s="220"/>
      <c r="K372" s="220"/>
      <c r="L372" s="220"/>
      <c r="M372" s="220"/>
      <c r="N372" s="220"/>
      <c r="O372" s="221"/>
      <c r="P372" s="221"/>
    </row>
    <row r="373" spans="3:16" ht="13">
      <c r="C373" s="219"/>
      <c r="D373" s="220"/>
      <c r="E373" s="220"/>
      <c r="F373" s="220"/>
      <c r="G373" s="221"/>
      <c r="H373" s="220"/>
      <c r="I373" s="220"/>
      <c r="J373" s="220"/>
      <c r="K373" s="220"/>
      <c r="L373" s="220"/>
      <c r="M373" s="220"/>
      <c r="N373" s="220"/>
      <c r="O373" s="221"/>
      <c r="P373" s="221"/>
    </row>
    <row r="374" spans="3:16" ht="13">
      <c r="C374" s="219"/>
      <c r="D374" s="220"/>
      <c r="E374" s="220"/>
      <c r="F374" s="220"/>
      <c r="G374" s="221"/>
      <c r="H374" s="220"/>
      <c r="I374" s="220"/>
      <c r="J374" s="220"/>
      <c r="K374" s="220"/>
      <c r="L374" s="220"/>
      <c r="M374" s="220"/>
      <c r="N374" s="220"/>
      <c r="O374" s="221"/>
      <c r="P374" s="221"/>
    </row>
    <row r="375" spans="3:16" ht="13">
      <c r="C375" s="219"/>
      <c r="D375" s="220"/>
      <c r="E375" s="220"/>
      <c r="F375" s="220"/>
      <c r="G375" s="221"/>
      <c r="H375" s="220"/>
      <c r="I375" s="220"/>
      <c r="J375" s="220"/>
      <c r="K375" s="220"/>
      <c r="L375" s="220"/>
      <c r="M375" s="220"/>
      <c r="N375" s="220"/>
      <c r="O375" s="221"/>
      <c r="P375" s="221"/>
    </row>
    <row r="376" spans="3:16" ht="13">
      <c r="C376" s="219"/>
      <c r="D376" s="220"/>
      <c r="E376" s="220"/>
      <c r="F376" s="220"/>
      <c r="G376" s="221"/>
      <c r="H376" s="220"/>
      <c r="I376" s="220"/>
      <c r="J376" s="220"/>
      <c r="K376" s="220"/>
      <c r="L376" s="220"/>
      <c r="M376" s="220"/>
      <c r="N376" s="220"/>
      <c r="O376" s="221"/>
      <c r="P376" s="221"/>
    </row>
    <row r="377" spans="3:16" ht="13">
      <c r="C377" s="219"/>
      <c r="D377" s="220"/>
      <c r="E377" s="220"/>
      <c r="F377" s="220"/>
      <c r="G377" s="221"/>
      <c r="H377" s="220"/>
      <c r="I377" s="220"/>
      <c r="J377" s="220"/>
      <c r="K377" s="220"/>
      <c r="L377" s="220"/>
      <c r="M377" s="220"/>
      <c r="N377" s="220"/>
      <c r="O377" s="221"/>
      <c r="P377" s="221"/>
    </row>
    <row r="378" spans="3:16" ht="13">
      <c r="C378" s="219"/>
      <c r="D378" s="220"/>
      <c r="E378" s="220"/>
      <c r="F378" s="220"/>
      <c r="G378" s="221"/>
      <c r="H378" s="220"/>
      <c r="I378" s="220"/>
      <c r="J378" s="220"/>
      <c r="K378" s="220"/>
      <c r="L378" s="220"/>
      <c r="M378" s="220"/>
      <c r="N378" s="220"/>
      <c r="O378" s="221"/>
      <c r="P378" s="221"/>
    </row>
    <row r="379" spans="3:16" ht="13">
      <c r="C379" s="219"/>
      <c r="D379" s="220"/>
      <c r="E379" s="220"/>
      <c r="F379" s="220"/>
      <c r="G379" s="221"/>
      <c r="H379" s="220"/>
      <c r="I379" s="220"/>
      <c r="J379" s="220"/>
      <c r="K379" s="220"/>
      <c r="L379" s="220"/>
      <c r="M379" s="220"/>
      <c r="N379" s="220"/>
      <c r="O379" s="221"/>
      <c r="P379" s="221"/>
    </row>
    <row r="380" spans="3:16" ht="13">
      <c r="C380" s="219"/>
      <c r="D380" s="220"/>
      <c r="E380" s="220"/>
      <c r="F380" s="220"/>
      <c r="G380" s="221"/>
      <c r="H380" s="220"/>
      <c r="I380" s="220"/>
      <c r="J380" s="220"/>
      <c r="K380" s="220"/>
      <c r="L380" s="220"/>
      <c r="M380" s="220"/>
      <c r="N380" s="220"/>
      <c r="O380" s="221"/>
      <c r="P380" s="221"/>
    </row>
    <row r="381" spans="3:16" ht="13">
      <c r="C381" s="219"/>
      <c r="D381" s="220"/>
      <c r="E381" s="220"/>
      <c r="F381" s="220"/>
      <c r="G381" s="221"/>
      <c r="H381" s="220"/>
      <c r="I381" s="220"/>
      <c r="J381" s="220"/>
      <c r="K381" s="220"/>
      <c r="L381" s="220"/>
      <c r="M381" s="220"/>
      <c r="N381" s="220"/>
      <c r="O381" s="221"/>
      <c r="P381" s="221"/>
    </row>
    <row r="382" spans="3:16" ht="13">
      <c r="C382" s="219"/>
      <c r="D382" s="220"/>
      <c r="E382" s="220"/>
      <c r="F382" s="220"/>
      <c r="G382" s="221"/>
      <c r="H382" s="220"/>
      <c r="I382" s="220"/>
      <c r="J382" s="220"/>
      <c r="K382" s="220"/>
      <c r="L382" s="220"/>
      <c r="M382" s="220"/>
      <c r="N382" s="220"/>
      <c r="O382" s="221"/>
      <c r="P382" s="221"/>
    </row>
    <row r="383" spans="3:16" ht="13">
      <c r="C383" s="219"/>
      <c r="D383" s="220"/>
      <c r="E383" s="220"/>
      <c r="F383" s="220"/>
      <c r="G383" s="221"/>
      <c r="H383" s="220"/>
      <c r="I383" s="220"/>
      <c r="J383" s="220"/>
      <c r="K383" s="220"/>
      <c r="L383" s="220"/>
      <c r="M383" s="220"/>
      <c r="N383" s="220"/>
      <c r="O383" s="221"/>
      <c r="P383" s="221"/>
    </row>
    <row r="384" spans="3:16" ht="13">
      <c r="C384" s="219"/>
      <c r="D384" s="220"/>
      <c r="E384" s="220"/>
      <c r="F384" s="220"/>
      <c r="G384" s="221"/>
      <c r="H384" s="220"/>
      <c r="I384" s="220"/>
      <c r="J384" s="220"/>
      <c r="K384" s="220"/>
      <c r="L384" s="220"/>
      <c r="M384" s="220"/>
      <c r="N384" s="220"/>
      <c r="O384" s="221"/>
      <c r="P384" s="221"/>
    </row>
    <row r="385" spans="3:16" ht="13">
      <c r="C385" s="219"/>
      <c r="D385" s="220"/>
      <c r="E385" s="220"/>
      <c r="F385" s="220"/>
      <c r="G385" s="221"/>
      <c r="H385" s="220"/>
      <c r="I385" s="220"/>
      <c r="J385" s="220"/>
      <c r="K385" s="220"/>
      <c r="L385" s="220"/>
      <c r="M385" s="220"/>
      <c r="N385" s="220"/>
      <c r="O385" s="221"/>
      <c r="P385" s="221"/>
    </row>
    <row r="386" spans="3:16" ht="13">
      <c r="C386" s="219"/>
      <c r="D386" s="220"/>
      <c r="E386" s="220"/>
      <c r="F386" s="220"/>
      <c r="G386" s="221"/>
      <c r="H386" s="220"/>
      <c r="I386" s="220"/>
      <c r="J386" s="220"/>
      <c r="K386" s="220"/>
      <c r="L386" s="220"/>
      <c r="M386" s="220"/>
      <c r="N386" s="220"/>
      <c r="O386" s="221"/>
      <c r="P386" s="221"/>
    </row>
    <row r="387" spans="3:16" ht="13">
      <c r="C387" s="219"/>
      <c r="D387" s="220"/>
      <c r="E387" s="220"/>
      <c r="F387" s="220"/>
      <c r="G387" s="221"/>
      <c r="H387" s="220"/>
      <c r="I387" s="220"/>
      <c r="J387" s="220"/>
      <c r="K387" s="220"/>
      <c r="L387" s="220"/>
      <c r="M387" s="220"/>
      <c r="N387" s="220"/>
      <c r="O387" s="221"/>
      <c r="P387" s="221"/>
    </row>
    <row r="388" spans="3:16" ht="13">
      <c r="C388" s="219"/>
      <c r="D388" s="220"/>
      <c r="E388" s="220"/>
      <c r="F388" s="220"/>
      <c r="G388" s="221"/>
      <c r="H388" s="220"/>
      <c r="I388" s="220"/>
      <c r="J388" s="220"/>
      <c r="K388" s="220"/>
      <c r="L388" s="220"/>
      <c r="M388" s="220"/>
      <c r="N388" s="220"/>
      <c r="O388" s="221"/>
      <c r="P388" s="221"/>
    </row>
    <row r="389" spans="3:16" ht="13">
      <c r="C389" s="219"/>
      <c r="D389" s="220"/>
      <c r="E389" s="220"/>
      <c r="F389" s="220"/>
      <c r="G389" s="221"/>
      <c r="H389" s="220"/>
      <c r="I389" s="220"/>
      <c r="J389" s="220"/>
      <c r="K389" s="220"/>
      <c r="L389" s="220"/>
      <c r="M389" s="220"/>
      <c r="N389" s="220"/>
      <c r="O389" s="221"/>
      <c r="P389" s="221"/>
    </row>
    <row r="390" spans="3:16" ht="13">
      <c r="C390" s="219"/>
      <c r="D390" s="220"/>
      <c r="E390" s="220"/>
      <c r="F390" s="220"/>
      <c r="G390" s="221"/>
      <c r="H390" s="220"/>
      <c r="I390" s="220"/>
      <c r="J390" s="220"/>
      <c r="K390" s="220"/>
      <c r="L390" s="220"/>
      <c r="M390" s="220"/>
      <c r="N390" s="220"/>
      <c r="O390" s="221"/>
      <c r="P390" s="221"/>
    </row>
    <row r="391" spans="3:16" ht="13">
      <c r="C391" s="219"/>
      <c r="D391" s="220"/>
      <c r="E391" s="220"/>
      <c r="F391" s="220"/>
      <c r="G391" s="221"/>
      <c r="H391" s="220"/>
      <c r="I391" s="220"/>
      <c r="J391" s="220"/>
      <c r="K391" s="220"/>
      <c r="L391" s="220"/>
      <c r="M391" s="220"/>
      <c r="N391" s="220"/>
      <c r="O391" s="221"/>
      <c r="P391" s="221"/>
    </row>
    <row r="392" spans="3:16" ht="13">
      <c r="C392" s="219"/>
      <c r="D392" s="220"/>
      <c r="E392" s="220"/>
      <c r="F392" s="220"/>
      <c r="G392" s="221"/>
      <c r="H392" s="220"/>
      <c r="I392" s="220"/>
      <c r="J392" s="220"/>
      <c r="K392" s="220"/>
      <c r="L392" s="220"/>
      <c r="M392" s="220"/>
      <c r="N392" s="220"/>
      <c r="O392" s="221"/>
      <c r="P392" s="221"/>
    </row>
    <row r="393" spans="3:16" ht="13">
      <c r="C393" s="219"/>
      <c r="D393" s="220"/>
      <c r="E393" s="220"/>
      <c r="F393" s="220"/>
      <c r="G393" s="221"/>
      <c r="H393" s="220"/>
      <c r="I393" s="220"/>
      <c r="J393" s="220"/>
      <c r="K393" s="220"/>
      <c r="L393" s="220"/>
      <c r="M393" s="220"/>
      <c r="N393" s="220"/>
      <c r="O393" s="221"/>
      <c r="P393" s="221"/>
    </row>
    <row r="394" spans="3:16" ht="13">
      <c r="C394" s="219"/>
      <c r="D394" s="220"/>
      <c r="E394" s="220"/>
      <c r="F394" s="220"/>
      <c r="G394" s="221"/>
      <c r="H394" s="220"/>
      <c r="I394" s="220"/>
      <c r="J394" s="220"/>
      <c r="K394" s="220"/>
      <c r="L394" s="220"/>
      <c r="M394" s="220"/>
      <c r="N394" s="220"/>
      <c r="O394" s="221"/>
      <c r="P394" s="221"/>
    </row>
    <row r="395" spans="3:16" ht="13">
      <c r="C395" s="219"/>
      <c r="D395" s="220"/>
      <c r="E395" s="220"/>
      <c r="F395" s="220"/>
      <c r="G395" s="221"/>
      <c r="H395" s="220"/>
      <c r="I395" s="220"/>
      <c r="J395" s="220"/>
      <c r="K395" s="220"/>
      <c r="L395" s="220"/>
      <c r="M395" s="220"/>
      <c r="N395" s="220"/>
      <c r="O395" s="221"/>
      <c r="P395" s="221"/>
    </row>
    <row r="396" spans="3:16" ht="13">
      <c r="C396" s="219"/>
      <c r="D396" s="220"/>
      <c r="E396" s="220"/>
      <c r="F396" s="220"/>
      <c r="G396" s="221"/>
      <c r="H396" s="220"/>
      <c r="I396" s="220"/>
      <c r="J396" s="220"/>
      <c r="K396" s="220"/>
      <c r="L396" s="220"/>
      <c r="M396" s="220"/>
      <c r="N396" s="220"/>
      <c r="O396" s="221"/>
      <c r="P396" s="221"/>
    </row>
    <row r="397" spans="3:16" ht="13">
      <c r="C397" s="219"/>
      <c r="D397" s="220"/>
      <c r="E397" s="220"/>
      <c r="F397" s="220"/>
      <c r="G397" s="221"/>
      <c r="H397" s="220"/>
      <c r="I397" s="220"/>
      <c r="J397" s="220"/>
      <c r="K397" s="220"/>
      <c r="L397" s="220"/>
      <c r="M397" s="220"/>
      <c r="N397" s="220"/>
      <c r="O397" s="221"/>
      <c r="P397" s="221"/>
    </row>
    <row r="398" spans="3:16" ht="13">
      <c r="C398" s="219"/>
      <c r="D398" s="220"/>
      <c r="E398" s="220"/>
      <c r="F398" s="220"/>
      <c r="G398" s="221"/>
      <c r="H398" s="220"/>
      <c r="I398" s="220"/>
      <c r="J398" s="220"/>
      <c r="K398" s="220"/>
      <c r="L398" s="220"/>
      <c r="M398" s="220"/>
      <c r="N398" s="220"/>
      <c r="O398" s="221"/>
      <c r="P398" s="221"/>
    </row>
    <row r="399" spans="3:16" ht="13">
      <c r="C399" s="219"/>
      <c r="D399" s="220"/>
      <c r="E399" s="220"/>
      <c r="F399" s="220"/>
      <c r="G399" s="221"/>
      <c r="H399" s="220"/>
      <c r="I399" s="220"/>
      <c r="J399" s="220"/>
      <c r="K399" s="220"/>
      <c r="L399" s="220"/>
      <c r="M399" s="220"/>
      <c r="N399" s="220"/>
      <c r="O399" s="221"/>
      <c r="P399" s="221"/>
    </row>
    <row r="400" spans="3:16" ht="13">
      <c r="C400" s="219"/>
      <c r="D400" s="220"/>
      <c r="E400" s="220"/>
      <c r="F400" s="220"/>
      <c r="G400" s="221"/>
      <c r="H400" s="220"/>
      <c r="I400" s="220"/>
      <c r="J400" s="220"/>
      <c r="K400" s="220"/>
      <c r="L400" s="220"/>
      <c r="M400" s="220"/>
      <c r="N400" s="220"/>
      <c r="O400" s="221"/>
      <c r="P400" s="221"/>
    </row>
    <row r="401" spans="3:16" ht="13">
      <c r="C401" s="219"/>
      <c r="D401" s="220"/>
      <c r="E401" s="220"/>
      <c r="F401" s="220"/>
      <c r="G401" s="221"/>
      <c r="H401" s="220"/>
      <c r="I401" s="220"/>
      <c r="J401" s="220"/>
      <c r="K401" s="220"/>
      <c r="L401" s="220"/>
      <c r="M401" s="220"/>
      <c r="N401" s="220"/>
      <c r="O401" s="221"/>
      <c r="P401" s="221"/>
    </row>
    <row r="402" spans="3:16" ht="13">
      <c r="C402" s="219"/>
      <c r="D402" s="220"/>
      <c r="E402" s="220"/>
      <c r="F402" s="220"/>
      <c r="G402" s="221"/>
      <c r="H402" s="220"/>
      <c r="I402" s="220"/>
      <c r="J402" s="220"/>
      <c r="K402" s="220"/>
      <c r="L402" s="220"/>
      <c r="M402" s="220"/>
      <c r="N402" s="220"/>
      <c r="O402" s="221"/>
      <c r="P402" s="221"/>
    </row>
    <row r="403" spans="3:16" ht="13">
      <c r="C403" s="219"/>
      <c r="D403" s="220"/>
      <c r="E403" s="220"/>
      <c r="F403" s="220"/>
      <c r="G403" s="221"/>
      <c r="H403" s="220"/>
      <c r="I403" s="220"/>
      <c r="J403" s="220"/>
      <c r="K403" s="220"/>
      <c r="L403" s="220"/>
      <c r="M403" s="220"/>
      <c r="N403" s="220"/>
      <c r="O403" s="221"/>
      <c r="P403" s="221"/>
    </row>
    <row r="404" spans="3:16" ht="13">
      <c r="C404" s="219"/>
      <c r="D404" s="220"/>
      <c r="E404" s="220"/>
      <c r="F404" s="220"/>
      <c r="G404" s="221"/>
      <c r="H404" s="220"/>
      <c r="I404" s="220"/>
      <c r="J404" s="220"/>
      <c r="K404" s="220"/>
      <c r="L404" s="220"/>
      <c r="M404" s="220"/>
      <c r="N404" s="220"/>
      <c r="O404" s="221"/>
      <c r="P404" s="221"/>
    </row>
    <row r="405" spans="3:16" ht="13">
      <c r="C405" s="219"/>
      <c r="D405" s="220"/>
      <c r="E405" s="220"/>
      <c r="F405" s="220"/>
      <c r="G405" s="221"/>
      <c r="H405" s="220"/>
      <c r="I405" s="220"/>
      <c r="J405" s="220"/>
      <c r="K405" s="220"/>
      <c r="L405" s="220"/>
      <c r="M405" s="220"/>
      <c r="N405" s="220"/>
      <c r="O405" s="221"/>
      <c r="P405" s="221"/>
    </row>
    <row r="406" spans="3:16" ht="13">
      <c r="C406" s="219"/>
      <c r="D406" s="220"/>
      <c r="E406" s="220"/>
      <c r="F406" s="220"/>
      <c r="G406" s="221"/>
      <c r="H406" s="220"/>
      <c r="I406" s="220"/>
      <c r="J406" s="220"/>
      <c r="K406" s="220"/>
      <c r="L406" s="220"/>
      <c r="M406" s="220"/>
      <c r="N406" s="220"/>
      <c r="O406" s="221"/>
      <c r="P406" s="221"/>
    </row>
    <row r="407" spans="3:16" ht="13">
      <c r="C407" s="219"/>
      <c r="D407" s="220"/>
      <c r="E407" s="220"/>
      <c r="F407" s="220"/>
      <c r="G407" s="221"/>
      <c r="H407" s="220"/>
      <c r="I407" s="220"/>
      <c r="J407" s="220"/>
      <c r="K407" s="220"/>
      <c r="L407" s="220"/>
      <c r="M407" s="220"/>
      <c r="N407" s="220"/>
      <c r="O407" s="221"/>
      <c r="P407" s="221"/>
    </row>
    <row r="408" spans="3:16" ht="13">
      <c r="C408" s="219"/>
      <c r="D408" s="220"/>
      <c r="E408" s="220"/>
      <c r="F408" s="220"/>
      <c r="G408" s="221"/>
      <c r="H408" s="220"/>
      <c r="I408" s="220"/>
      <c r="J408" s="220"/>
      <c r="K408" s="220"/>
      <c r="L408" s="220"/>
      <c r="M408" s="220"/>
      <c r="N408" s="220"/>
      <c r="O408" s="221"/>
      <c r="P408" s="221"/>
    </row>
    <row r="409" spans="3:16" ht="13">
      <c r="C409" s="219"/>
      <c r="D409" s="220"/>
      <c r="E409" s="220"/>
      <c r="F409" s="220"/>
      <c r="G409" s="221"/>
      <c r="H409" s="220"/>
      <c r="I409" s="220"/>
      <c r="J409" s="220"/>
      <c r="K409" s="220"/>
      <c r="L409" s="220"/>
      <c r="M409" s="220"/>
      <c r="N409" s="220"/>
      <c r="O409" s="221"/>
      <c r="P409" s="221"/>
    </row>
    <row r="410" spans="3:16" ht="13">
      <c r="C410" s="219"/>
      <c r="D410" s="220"/>
      <c r="E410" s="220"/>
      <c r="F410" s="220"/>
      <c r="G410" s="221"/>
      <c r="H410" s="220"/>
      <c r="I410" s="220"/>
      <c r="J410" s="220"/>
      <c r="K410" s="220"/>
      <c r="L410" s="220"/>
      <c r="M410" s="220"/>
      <c r="N410" s="220"/>
      <c r="O410" s="221"/>
      <c r="P410" s="221"/>
    </row>
    <row r="411" spans="3:16" ht="13">
      <c r="C411" s="219"/>
      <c r="D411" s="220"/>
      <c r="E411" s="220"/>
      <c r="F411" s="220"/>
      <c r="G411" s="221"/>
      <c r="H411" s="220"/>
      <c r="I411" s="220"/>
      <c r="J411" s="220"/>
      <c r="K411" s="220"/>
      <c r="L411" s="220"/>
      <c r="M411" s="220"/>
      <c r="N411" s="220"/>
      <c r="O411" s="221"/>
      <c r="P411" s="221"/>
    </row>
    <row r="412" spans="3:16" ht="13">
      <c r="C412" s="219"/>
      <c r="D412" s="220"/>
      <c r="E412" s="220"/>
      <c r="F412" s="220"/>
      <c r="G412" s="221"/>
      <c r="H412" s="220"/>
      <c r="I412" s="220"/>
      <c r="J412" s="220"/>
      <c r="K412" s="220"/>
      <c r="L412" s="220"/>
      <c r="M412" s="220"/>
      <c r="N412" s="220"/>
      <c r="O412" s="221"/>
      <c r="P412" s="221"/>
    </row>
    <row r="413" spans="3:16" ht="13">
      <c r="C413" s="219"/>
      <c r="D413" s="220"/>
      <c r="E413" s="220"/>
      <c r="F413" s="220"/>
      <c r="G413" s="221"/>
      <c r="H413" s="220"/>
      <c r="I413" s="220"/>
      <c r="J413" s="220"/>
      <c r="K413" s="220"/>
      <c r="L413" s="220"/>
      <c r="M413" s="220"/>
      <c r="N413" s="220"/>
      <c r="O413" s="221"/>
      <c r="P413" s="221"/>
    </row>
    <row r="414" spans="3:16" ht="13">
      <c r="C414" s="219"/>
      <c r="D414" s="220"/>
      <c r="E414" s="220"/>
      <c r="F414" s="220"/>
      <c r="G414" s="221"/>
      <c r="H414" s="220"/>
      <c r="I414" s="220"/>
      <c r="J414" s="220"/>
      <c r="K414" s="220"/>
      <c r="L414" s="220"/>
      <c r="M414" s="220"/>
      <c r="N414" s="220"/>
      <c r="O414" s="221"/>
      <c r="P414" s="221"/>
    </row>
    <row r="415" spans="3:16" ht="13">
      <c r="C415" s="219"/>
      <c r="D415" s="220"/>
      <c r="E415" s="220"/>
      <c r="F415" s="220"/>
      <c r="G415" s="221"/>
      <c r="H415" s="220"/>
      <c r="I415" s="220"/>
      <c r="J415" s="220"/>
      <c r="K415" s="220"/>
      <c r="L415" s="220"/>
      <c r="M415" s="220"/>
      <c r="N415" s="220"/>
      <c r="O415" s="221"/>
      <c r="P415" s="221"/>
    </row>
    <row r="416" spans="3:16" ht="13">
      <c r="C416" s="219"/>
      <c r="D416" s="220"/>
      <c r="E416" s="220"/>
      <c r="F416" s="220"/>
      <c r="G416" s="221"/>
      <c r="H416" s="220"/>
      <c r="I416" s="220"/>
      <c r="J416" s="220"/>
      <c r="K416" s="220"/>
      <c r="L416" s="220"/>
      <c r="M416" s="220"/>
      <c r="N416" s="220"/>
      <c r="O416" s="221"/>
      <c r="P416" s="221"/>
    </row>
    <row r="417" spans="3:16" ht="13">
      <c r="C417" s="219"/>
      <c r="D417" s="220"/>
      <c r="E417" s="220"/>
      <c r="F417" s="220"/>
      <c r="G417" s="221"/>
      <c r="H417" s="220"/>
      <c r="I417" s="220"/>
      <c r="J417" s="220"/>
      <c r="K417" s="220"/>
      <c r="L417" s="220"/>
      <c r="M417" s="220"/>
      <c r="N417" s="220"/>
      <c r="O417" s="221"/>
      <c r="P417" s="221"/>
    </row>
    <row r="418" spans="3:16" ht="13">
      <c r="C418" s="219"/>
      <c r="D418" s="220"/>
      <c r="E418" s="220"/>
      <c r="F418" s="220"/>
      <c r="G418" s="221"/>
      <c r="H418" s="220"/>
      <c r="I418" s="220"/>
      <c r="J418" s="220"/>
      <c r="K418" s="220"/>
      <c r="L418" s="220"/>
      <c r="M418" s="220"/>
      <c r="N418" s="220"/>
      <c r="O418" s="221"/>
      <c r="P418" s="221"/>
    </row>
    <row r="419" spans="3:16" ht="13">
      <c r="C419" s="219"/>
      <c r="D419" s="220"/>
      <c r="E419" s="220"/>
      <c r="F419" s="220"/>
      <c r="G419" s="221"/>
      <c r="H419" s="220"/>
      <c r="I419" s="220"/>
      <c r="J419" s="220"/>
      <c r="K419" s="220"/>
      <c r="L419" s="220"/>
      <c r="M419" s="220"/>
      <c r="N419" s="220"/>
      <c r="O419" s="221"/>
      <c r="P419" s="221"/>
    </row>
    <row r="420" spans="3:16" ht="13">
      <c r="C420" s="219"/>
      <c r="D420" s="220"/>
      <c r="E420" s="220"/>
      <c r="F420" s="220"/>
      <c r="G420" s="221"/>
      <c r="H420" s="220"/>
      <c r="I420" s="220"/>
      <c r="J420" s="220"/>
      <c r="K420" s="220"/>
      <c r="L420" s="220"/>
      <c r="M420" s="220"/>
      <c r="N420" s="220"/>
      <c r="O420" s="221"/>
      <c r="P420" s="221"/>
    </row>
    <row r="421" spans="3:16" ht="13">
      <c r="C421" s="219"/>
      <c r="D421" s="220"/>
      <c r="E421" s="220"/>
      <c r="F421" s="220"/>
      <c r="G421" s="221"/>
      <c r="H421" s="220"/>
      <c r="I421" s="220"/>
      <c r="J421" s="220"/>
      <c r="K421" s="220"/>
      <c r="L421" s="220"/>
      <c r="M421" s="220"/>
      <c r="N421" s="220"/>
      <c r="O421" s="221"/>
      <c r="P421" s="221"/>
    </row>
    <row r="422" spans="3:16" ht="13">
      <c r="C422" s="219"/>
      <c r="D422" s="220"/>
      <c r="E422" s="220"/>
      <c r="F422" s="220"/>
      <c r="G422" s="221"/>
      <c r="H422" s="220"/>
      <c r="I422" s="220"/>
      <c r="J422" s="220"/>
      <c r="K422" s="220"/>
      <c r="L422" s="220"/>
      <c r="M422" s="220"/>
      <c r="N422" s="220"/>
      <c r="O422" s="221"/>
      <c r="P422" s="221"/>
    </row>
    <row r="423" spans="3:16" ht="13">
      <c r="C423" s="219"/>
      <c r="D423" s="220"/>
      <c r="E423" s="220"/>
      <c r="F423" s="220"/>
      <c r="G423" s="221"/>
      <c r="H423" s="220"/>
      <c r="I423" s="220"/>
      <c r="J423" s="220"/>
      <c r="K423" s="220"/>
      <c r="L423" s="220"/>
      <c r="M423" s="220"/>
      <c r="N423" s="220"/>
      <c r="O423" s="221"/>
      <c r="P423" s="221"/>
    </row>
    <row r="424" spans="3:16" ht="13">
      <c r="C424" s="219"/>
      <c r="D424" s="220"/>
      <c r="E424" s="220"/>
      <c r="F424" s="220"/>
      <c r="G424" s="221"/>
      <c r="H424" s="220"/>
      <c r="I424" s="220"/>
      <c r="J424" s="220"/>
      <c r="K424" s="220"/>
      <c r="L424" s="220"/>
      <c r="M424" s="220"/>
      <c r="N424" s="220"/>
      <c r="O424" s="221"/>
      <c r="P424" s="221"/>
    </row>
    <row r="425" spans="3:16" ht="13">
      <c r="C425" s="219"/>
      <c r="D425" s="220"/>
      <c r="E425" s="220"/>
      <c r="F425" s="220"/>
      <c r="G425" s="221"/>
      <c r="H425" s="220"/>
      <c r="I425" s="220"/>
      <c r="J425" s="220"/>
      <c r="K425" s="220"/>
      <c r="L425" s="220"/>
      <c r="M425" s="220"/>
      <c r="N425" s="220"/>
      <c r="O425" s="221"/>
      <c r="P425" s="221"/>
    </row>
    <row r="426" spans="3:16" ht="13">
      <c r="C426" s="219"/>
      <c r="D426" s="220"/>
      <c r="E426" s="220"/>
      <c r="F426" s="220"/>
      <c r="G426" s="221"/>
      <c r="H426" s="220"/>
      <c r="I426" s="220"/>
      <c r="J426" s="220"/>
      <c r="K426" s="220"/>
      <c r="L426" s="220"/>
      <c r="M426" s="220"/>
      <c r="N426" s="220"/>
      <c r="O426" s="221"/>
      <c r="P426" s="221"/>
    </row>
    <row r="427" spans="3:16" ht="13">
      <c r="C427" s="219"/>
      <c r="D427" s="220"/>
      <c r="E427" s="220"/>
      <c r="F427" s="220"/>
      <c r="G427" s="221"/>
      <c r="H427" s="220"/>
      <c r="I427" s="220"/>
      <c r="J427" s="220"/>
      <c r="K427" s="220"/>
      <c r="L427" s="220"/>
      <c r="M427" s="220"/>
      <c r="N427" s="220"/>
      <c r="O427" s="221"/>
      <c r="P427" s="221"/>
    </row>
    <row r="428" spans="3:16" ht="13">
      <c r="C428" s="219"/>
      <c r="D428" s="220"/>
      <c r="E428" s="220"/>
      <c r="F428" s="220"/>
      <c r="G428" s="221"/>
      <c r="H428" s="220"/>
      <c r="I428" s="220"/>
      <c r="J428" s="220"/>
      <c r="K428" s="220"/>
      <c r="L428" s="220"/>
      <c r="M428" s="220"/>
      <c r="N428" s="220"/>
      <c r="O428" s="221"/>
      <c r="P428" s="221"/>
    </row>
    <row r="429" spans="3:16" ht="13">
      <c r="C429" s="219"/>
      <c r="D429" s="220"/>
      <c r="E429" s="220"/>
      <c r="F429" s="220"/>
      <c r="G429" s="221"/>
      <c r="H429" s="220"/>
      <c r="I429" s="220"/>
      <c r="J429" s="220"/>
      <c r="K429" s="220"/>
      <c r="L429" s="220"/>
      <c r="M429" s="220"/>
      <c r="N429" s="220"/>
      <c r="O429" s="221"/>
      <c r="P429" s="221"/>
    </row>
    <row r="430" spans="3:16" ht="13">
      <c r="C430" s="219"/>
      <c r="D430" s="220"/>
      <c r="E430" s="220"/>
      <c r="F430" s="220"/>
      <c r="G430" s="221"/>
      <c r="H430" s="220"/>
      <c r="I430" s="220"/>
      <c r="J430" s="220"/>
      <c r="K430" s="220"/>
      <c r="L430" s="220"/>
      <c r="M430" s="220"/>
      <c r="N430" s="220"/>
      <c r="O430" s="221"/>
      <c r="P430" s="221"/>
    </row>
    <row r="431" spans="3:16" ht="13">
      <c r="C431" s="219"/>
      <c r="D431" s="220"/>
      <c r="E431" s="220"/>
      <c r="F431" s="220"/>
      <c r="G431" s="221"/>
      <c r="H431" s="220"/>
      <c r="I431" s="220"/>
      <c r="J431" s="220"/>
      <c r="K431" s="220"/>
      <c r="L431" s="220"/>
      <c r="M431" s="220"/>
      <c r="N431" s="220"/>
      <c r="O431" s="221"/>
      <c r="P431" s="221"/>
    </row>
    <row r="432" spans="3:16" ht="13">
      <c r="C432" s="219"/>
      <c r="D432" s="220"/>
      <c r="E432" s="220"/>
      <c r="F432" s="220"/>
      <c r="G432" s="221"/>
      <c r="H432" s="220"/>
      <c r="I432" s="220"/>
      <c r="J432" s="220"/>
      <c r="K432" s="220"/>
      <c r="L432" s="220"/>
      <c r="M432" s="220"/>
      <c r="N432" s="220"/>
      <c r="O432" s="221"/>
      <c r="P432" s="221"/>
    </row>
    <row r="433" spans="3:16" ht="13">
      <c r="C433" s="219"/>
      <c r="D433" s="220"/>
      <c r="E433" s="220"/>
      <c r="F433" s="220"/>
      <c r="G433" s="221"/>
      <c r="H433" s="220"/>
      <c r="I433" s="220"/>
      <c r="J433" s="220"/>
      <c r="K433" s="220"/>
      <c r="L433" s="220"/>
      <c r="M433" s="220"/>
      <c r="N433" s="220"/>
      <c r="O433" s="221"/>
      <c r="P433" s="221"/>
    </row>
    <row r="434" spans="3:16" ht="13">
      <c r="C434" s="219"/>
      <c r="D434" s="220"/>
      <c r="E434" s="220"/>
      <c r="F434" s="220"/>
      <c r="G434" s="221"/>
      <c r="H434" s="220"/>
      <c r="I434" s="220"/>
      <c r="J434" s="220"/>
      <c r="K434" s="220"/>
      <c r="L434" s="220"/>
      <c r="M434" s="220"/>
      <c r="N434" s="220"/>
      <c r="O434" s="221"/>
      <c r="P434" s="221"/>
    </row>
    <row r="435" spans="3:16" ht="13">
      <c r="C435" s="219"/>
      <c r="D435" s="220"/>
      <c r="E435" s="220"/>
      <c r="F435" s="220"/>
      <c r="G435" s="221"/>
      <c r="H435" s="220"/>
      <c r="I435" s="220"/>
      <c r="J435" s="220"/>
      <c r="K435" s="220"/>
      <c r="L435" s="220"/>
      <c r="M435" s="220"/>
      <c r="N435" s="220"/>
      <c r="O435" s="221"/>
      <c r="P435" s="221"/>
    </row>
    <row r="436" spans="3:16" ht="13">
      <c r="C436" s="219"/>
      <c r="D436" s="220"/>
      <c r="E436" s="220"/>
      <c r="F436" s="220"/>
      <c r="G436" s="221"/>
      <c r="H436" s="220"/>
      <c r="I436" s="220"/>
      <c r="J436" s="220"/>
      <c r="K436" s="220"/>
      <c r="L436" s="220"/>
      <c r="M436" s="220"/>
      <c r="N436" s="220"/>
      <c r="O436" s="221"/>
      <c r="P436" s="221"/>
    </row>
    <row r="437" spans="3:16" ht="13">
      <c r="C437" s="219"/>
      <c r="D437" s="220"/>
      <c r="E437" s="220"/>
      <c r="F437" s="220"/>
      <c r="G437" s="221"/>
      <c r="H437" s="220"/>
      <c r="I437" s="220"/>
      <c r="J437" s="220"/>
      <c r="K437" s="220"/>
      <c r="L437" s="220"/>
      <c r="M437" s="220"/>
      <c r="N437" s="220"/>
      <c r="O437" s="221"/>
      <c r="P437" s="221"/>
    </row>
    <row r="438" spans="3:16" ht="13">
      <c r="C438" s="219"/>
      <c r="D438" s="220"/>
      <c r="E438" s="220"/>
      <c r="F438" s="220"/>
      <c r="G438" s="221"/>
      <c r="H438" s="220"/>
      <c r="I438" s="220"/>
      <c r="J438" s="220"/>
      <c r="K438" s="220"/>
      <c r="L438" s="220"/>
      <c r="M438" s="220"/>
      <c r="N438" s="220"/>
      <c r="O438" s="221"/>
      <c r="P438" s="221"/>
    </row>
    <row r="439" spans="3:16" ht="13">
      <c r="C439" s="219"/>
      <c r="D439" s="220"/>
      <c r="E439" s="220"/>
      <c r="F439" s="220"/>
      <c r="G439" s="221"/>
      <c r="H439" s="220"/>
      <c r="I439" s="220"/>
      <c r="J439" s="220"/>
      <c r="K439" s="220"/>
      <c r="L439" s="220"/>
      <c r="M439" s="220"/>
      <c r="N439" s="220"/>
      <c r="O439" s="221"/>
      <c r="P439" s="221"/>
    </row>
    <row r="440" spans="3:16" ht="13">
      <c r="C440" s="219"/>
      <c r="D440" s="220"/>
      <c r="E440" s="220"/>
      <c r="F440" s="220"/>
      <c r="G440" s="221"/>
      <c r="H440" s="220"/>
      <c r="I440" s="220"/>
      <c r="J440" s="220"/>
      <c r="K440" s="220"/>
      <c r="L440" s="220"/>
      <c r="M440" s="220"/>
      <c r="N440" s="220"/>
      <c r="O440" s="221"/>
      <c r="P440" s="221"/>
    </row>
    <row r="441" spans="3:16" ht="13">
      <c r="C441" s="219"/>
      <c r="D441" s="220"/>
      <c r="E441" s="220"/>
      <c r="F441" s="220"/>
      <c r="G441" s="221"/>
      <c r="H441" s="220"/>
      <c r="I441" s="220"/>
      <c r="J441" s="220"/>
      <c r="K441" s="220"/>
      <c r="L441" s="220"/>
      <c r="M441" s="220"/>
      <c r="N441" s="220"/>
      <c r="O441" s="221"/>
      <c r="P441" s="221"/>
    </row>
    <row r="442" spans="3:16" ht="13">
      <c r="C442" s="219"/>
      <c r="D442" s="220"/>
      <c r="E442" s="220"/>
      <c r="F442" s="220"/>
      <c r="G442" s="221"/>
      <c r="H442" s="220"/>
      <c r="I442" s="220"/>
      <c r="J442" s="220"/>
      <c r="K442" s="220"/>
      <c r="L442" s="220"/>
      <c r="M442" s="220"/>
      <c r="N442" s="220"/>
      <c r="O442" s="221"/>
      <c r="P442" s="221"/>
    </row>
    <row r="443" spans="3:16" ht="13">
      <c r="C443" s="219"/>
      <c r="D443" s="220"/>
      <c r="E443" s="220"/>
      <c r="F443" s="220"/>
      <c r="G443" s="221"/>
      <c r="H443" s="220"/>
      <c r="I443" s="220"/>
      <c r="J443" s="220"/>
      <c r="K443" s="220"/>
      <c r="L443" s="220"/>
      <c r="M443" s="220"/>
      <c r="N443" s="220"/>
      <c r="O443" s="221"/>
      <c r="P443" s="221"/>
    </row>
    <row r="444" spans="3:16" ht="13">
      <c r="C444" s="219"/>
      <c r="D444" s="220"/>
      <c r="E444" s="220"/>
      <c r="F444" s="220"/>
      <c r="G444" s="221"/>
      <c r="H444" s="220"/>
      <c r="I444" s="220"/>
      <c r="J444" s="220"/>
      <c r="K444" s="220"/>
      <c r="L444" s="220"/>
      <c r="M444" s="220"/>
      <c r="N444" s="220"/>
      <c r="O444" s="221"/>
      <c r="P444" s="221"/>
    </row>
    <row r="445" spans="3:16" ht="13">
      <c r="C445" s="219"/>
      <c r="D445" s="220"/>
      <c r="E445" s="220"/>
      <c r="F445" s="220"/>
      <c r="G445" s="221"/>
      <c r="H445" s="220"/>
      <c r="I445" s="220"/>
      <c r="J445" s="220"/>
      <c r="K445" s="220"/>
      <c r="L445" s="220"/>
      <c r="M445" s="220"/>
      <c r="N445" s="220"/>
      <c r="O445" s="221"/>
      <c r="P445" s="221"/>
    </row>
    <row r="446" spans="3:16" ht="13">
      <c r="C446" s="219"/>
      <c r="D446" s="220"/>
      <c r="E446" s="220"/>
      <c r="F446" s="220"/>
      <c r="G446" s="221"/>
      <c r="H446" s="220"/>
      <c r="I446" s="220"/>
      <c r="J446" s="220"/>
      <c r="K446" s="220"/>
      <c r="L446" s="220"/>
      <c r="M446" s="220"/>
      <c r="N446" s="220"/>
      <c r="O446" s="221"/>
      <c r="P446" s="221"/>
    </row>
    <row r="447" spans="3:16" ht="13">
      <c r="C447" s="219"/>
      <c r="D447" s="220"/>
      <c r="E447" s="220"/>
      <c r="F447" s="220"/>
      <c r="G447" s="221"/>
      <c r="H447" s="220"/>
      <c r="I447" s="220"/>
      <c r="J447" s="220"/>
      <c r="K447" s="220"/>
      <c r="L447" s="220"/>
      <c r="M447" s="220"/>
      <c r="N447" s="220"/>
      <c r="O447" s="221"/>
      <c r="P447" s="221"/>
    </row>
    <row r="448" spans="3:16" ht="13">
      <c r="C448" s="219"/>
      <c r="D448" s="220"/>
      <c r="E448" s="220"/>
      <c r="F448" s="220"/>
      <c r="G448" s="221"/>
      <c r="H448" s="220"/>
      <c r="I448" s="220"/>
      <c r="J448" s="220"/>
      <c r="K448" s="220"/>
      <c r="L448" s="220"/>
      <c r="M448" s="220"/>
      <c r="N448" s="220"/>
      <c r="O448" s="221"/>
      <c r="P448" s="221"/>
    </row>
    <row r="449" spans="3:16" ht="13">
      <c r="C449" s="219"/>
      <c r="D449" s="220"/>
      <c r="E449" s="220"/>
      <c r="F449" s="220"/>
      <c r="G449" s="221"/>
      <c r="H449" s="220"/>
      <c r="I449" s="220"/>
      <c r="J449" s="220"/>
      <c r="K449" s="220"/>
      <c r="L449" s="220"/>
      <c r="M449" s="220"/>
      <c r="N449" s="220"/>
      <c r="O449" s="221"/>
      <c r="P449" s="221"/>
    </row>
    <row r="450" spans="3:16" ht="13">
      <c r="C450" s="219"/>
      <c r="D450" s="220"/>
      <c r="E450" s="220"/>
      <c r="F450" s="220"/>
      <c r="G450" s="221"/>
      <c r="H450" s="220"/>
      <c r="I450" s="220"/>
      <c r="J450" s="220"/>
      <c r="K450" s="220"/>
      <c r="L450" s="220"/>
      <c r="M450" s="220"/>
      <c r="N450" s="220"/>
      <c r="O450" s="221"/>
      <c r="P450" s="221"/>
    </row>
    <row r="451" spans="3:16" ht="13">
      <c r="C451" s="219"/>
      <c r="D451" s="220"/>
      <c r="E451" s="220"/>
      <c r="F451" s="220"/>
      <c r="G451" s="221"/>
      <c r="H451" s="220"/>
      <c r="I451" s="220"/>
      <c r="J451" s="220"/>
      <c r="K451" s="220"/>
      <c r="L451" s="220"/>
      <c r="M451" s="220"/>
      <c r="N451" s="220"/>
      <c r="O451" s="221"/>
      <c r="P451" s="221"/>
    </row>
    <row r="452" spans="3:16" ht="13">
      <c r="C452" s="219"/>
      <c r="D452" s="220"/>
      <c r="E452" s="220"/>
      <c r="F452" s="220"/>
      <c r="G452" s="221"/>
      <c r="H452" s="220"/>
      <c r="I452" s="220"/>
      <c r="J452" s="220"/>
      <c r="K452" s="220"/>
      <c r="L452" s="220"/>
      <c r="M452" s="220"/>
      <c r="N452" s="220"/>
      <c r="O452" s="221"/>
      <c r="P452" s="221"/>
    </row>
    <row r="453" spans="3:16" ht="13">
      <c r="C453" s="219"/>
      <c r="D453" s="220"/>
      <c r="E453" s="220"/>
      <c r="F453" s="220"/>
      <c r="G453" s="221"/>
      <c r="H453" s="220"/>
      <c r="I453" s="220"/>
      <c r="J453" s="220"/>
      <c r="K453" s="220"/>
      <c r="L453" s="220"/>
      <c r="M453" s="220"/>
      <c r="N453" s="220"/>
      <c r="O453" s="221"/>
      <c r="P453" s="221"/>
    </row>
    <row r="454" spans="3:16" ht="13">
      <c r="C454" s="219"/>
      <c r="D454" s="220"/>
      <c r="E454" s="220"/>
      <c r="F454" s="220"/>
      <c r="G454" s="221"/>
      <c r="H454" s="220"/>
      <c r="I454" s="220"/>
      <c r="J454" s="220"/>
      <c r="K454" s="220"/>
      <c r="L454" s="220"/>
      <c r="M454" s="220"/>
      <c r="N454" s="220"/>
      <c r="O454" s="221"/>
      <c r="P454" s="221"/>
    </row>
    <row r="455" spans="3:16" ht="13">
      <c r="C455" s="219"/>
      <c r="D455" s="220"/>
      <c r="E455" s="220"/>
      <c r="F455" s="220"/>
      <c r="G455" s="221"/>
      <c r="H455" s="220"/>
      <c r="I455" s="220"/>
      <c r="J455" s="220"/>
      <c r="K455" s="220"/>
      <c r="L455" s="220"/>
      <c r="M455" s="220"/>
      <c r="N455" s="220"/>
      <c r="O455" s="221"/>
      <c r="P455" s="221"/>
    </row>
    <row r="456" spans="3:16" ht="13">
      <c r="C456" s="219"/>
      <c r="D456" s="220"/>
      <c r="E456" s="220"/>
      <c r="F456" s="220"/>
      <c r="G456" s="221"/>
      <c r="H456" s="220"/>
      <c r="I456" s="220"/>
      <c r="J456" s="220"/>
      <c r="K456" s="220"/>
      <c r="L456" s="220"/>
      <c r="M456" s="220"/>
      <c r="N456" s="220"/>
      <c r="O456" s="221"/>
      <c r="P456" s="221"/>
    </row>
    <row r="457" spans="3:16" ht="13">
      <c r="C457" s="219"/>
      <c r="D457" s="220"/>
      <c r="E457" s="220"/>
      <c r="F457" s="220"/>
      <c r="G457" s="221"/>
      <c r="H457" s="220"/>
      <c r="I457" s="220"/>
      <c r="J457" s="220"/>
      <c r="K457" s="220"/>
      <c r="L457" s="220"/>
      <c r="M457" s="220"/>
      <c r="N457" s="220"/>
      <c r="O457" s="221"/>
      <c r="P457" s="221"/>
    </row>
    <row r="458" spans="3:16" ht="13">
      <c r="C458" s="219"/>
      <c r="D458" s="220"/>
      <c r="E458" s="220"/>
      <c r="F458" s="220"/>
      <c r="G458" s="221"/>
      <c r="H458" s="220"/>
      <c r="I458" s="220"/>
      <c r="J458" s="220"/>
      <c r="K458" s="220"/>
      <c r="L458" s="220"/>
      <c r="M458" s="220"/>
      <c r="N458" s="220"/>
      <c r="O458" s="221"/>
      <c r="P458" s="221"/>
    </row>
    <row r="459" spans="3:16" ht="13">
      <c r="C459" s="219"/>
      <c r="D459" s="220"/>
      <c r="E459" s="220"/>
      <c r="F459" s="220"/>
      <c r="G459" s="221"/>
      <c r="H459" s="220"/>
      <c r="I459" s="220"/>
      <c r="J459" s="220"/>
      <c r="K459" s="220"/>
      <c r="L459" s="220"/>
      <c r="M459" s="220"/>
      <c r="N459" s="220"/>
      <c r="O459" s="221"/>
      <c r="P459" s="221"/>
    </row>
    <row r="460" spans="3:16" ht="13">
      <c r="C460" s="219"/>
      <c r="D460" s="220"/>
      <c r="E460" s="220"/>
      <c r="F460" s="220"/>
      <c r="G460" s="221"/>
      <c r="H460" s="220"/>
      <c r="I460" s="220"/>
      <c r="J460" s="220"/>
      <c r="K460" s="220"/>
      <c r="L460" s="220"/>
      <c r="M460" s="220"/>
      <c r="N460" s="220"/>
      <c r="O460" s="221"/>
      <c r="P460" s="221"/>
    </row>
    <row r="461" spans="3:16" ht="13">
      <c r="C461" s="219"/>
      <c r="D461" s="220"/>
      <c r="E461" s="220"/>
      <c r="F461" s="220"/>
      <c r="G461" s="221"/>
      <c r="H461" s="220"/>
      <c r="I461" s="220"/>
      <c r="J461" s="220"/>
      <c r="K461" s="220"/>
      <c r="L461" s="220"/>
      <c r="M461" s="220"/>
      <c r="N461" s="220"/>
      <c r="O461" s="221"/>
      <c r="P461" s="221"/>
    </row>
    <row r="462" spans="3:16" ht="13">
      <c r="C462" s="219"/>
      <c r="D462" s="220"/>
      <c r="E462" s="220"/>
      <c r="F462" s="220"/>
      <c r="G462" s="221"/>
      <c r="H462" s="220"/>
      <c r="I462" s="220"/>
      <c r="J462" s="220"/>
      <c r="K462" s="220"/>
      <c r="L462" s="220"/>
      <c r="M462" s="220"/>
      <c r="N462" s="220"/>
      <c r="O462" s="221"/>
      <c r="P462" s="221"/>
    </row>
    <row r="463" spans="3:16" ht="13">
      <c r="C463" s="219"/>
      <c r="D463" s="220"/>
      <c r="E463" s="220"/>
      <c r="F463" s="220"/>
      <c r="G463" s="221"/>
      <c r="H463" s="220"/>
      <c r="I463" s="220"/>
      <c r="J463" s="220"/>
      <c r="K463" s="220"/>
      <c r="L463" s="220"/>
      <c r="M463" s="220"/>
      <c r="N463" s="220"/>
      <c r="O463" s="221"/>
      <c r="P463" s="221"/>
    </row>
    <row r="464" spans="3:16" ht="13">
      <c r="C464" s="219"/>
      <c r="D464" s="220"/>
      <c r="E464" s="220"/>
      <c r="F464" s="220"/>
      <c r="G464" s="221"/>
      <c r="H464" s="220"/>
      <c r="I464" s="220"/>
      <c r="J464" s="220"/>
      <c r="K464" s="220"/>
      <c r="L464" s="220"/>
      <c r="M464" s="220"/>
      <c r="N464" s="220"/>
      <c r="O464" s="221"/>
      <c r="P464" s="221"/>
    </row>
    <row r="465" spans="3:16" ht="13">
      <c r="C465" s="219"/>
      <c r="D465" s="220"/>
      <c r="E465" s="220"/>
      <c r="F465" s="220"/>
      <c r="G465" s="221"/>
      <c r="H465" s="220"/>
      <c r="I465" s="220"/>
      <c r="J465" s="220"/>
      <c r="K465" s="220"/>
      <c r="L465" s="220"/>
      <c r="M465" s="220"/>
      <c r="N465" s="220"/>
      <c r="O465" s="221"/>
      <c r="P465" s="221"/>
    </row>
    <row r="466" spans="3:16" ht="13">
      <c r="C466" s="219"/>
      <c r="D466" s="220"/>
      <c r="E466" s="220"/>
      <c r="F466" s="220"/>
      <c r="G466" s="221"/>
      <c r="H466" s="220"/>
      <c r="I466" s="220"/>
      <c r="J466" s="220"/>
      <c r="K466" s="220"/>
      <c r="L466" s="220"/>
      <c r="M466" s="220"/>
      <c r="N466" s="220"/>
      <c r="O466" s="221"/>
      <c r="P466" s="221"/>
    </row>
    <row r="467" spans="3:16" ht="13">
      <c r="C467" s="219"/>
      <c r="D467" s="220"/>
      <c r="E467" s="220"/>
      <c r="F467" s="220"/>
      <c r="G467" s="221"/>
      <c r="H467" s="220"/>
      <c r="I467" s="220"/>
      <c r="J467" s="220"/>
      <c r="K467" s="220"/>
      <c r="L467" s="220"/>
      <c r="M467" s="220"/>
      <c r="N467" s="220"/>
      <c r="O467" s="221"/>
      <c r="P467" s="221"/>
    </row>
    <row r="468" spans="3:16" ht="13">
      <c r="C468" s="219"/>
      <c r="D468" s="220"/>
      <c r="E468" s="220"/>
      <c r="F468" s="220"/>
      <c r="G468" s="221"/>
      <c r="H468" s="220"/>
      <c r="I468" s="220"/>
      <c r="J468" s="220"/>
      <c r="K468" s="220"/>
      <c r="L468" s="220"/>
      <c r="M468" s="220"/>
      <c r="N468" s="220"/>
      <c r="O468" s="221"/>
      <c r="P468" s="221"/>
    </row>
    <row r="469" spans="3:16" ht="13">
      <c r="C469" s="219"/>
      <c r="D469" s="220"/>
      <c r="E469" s="220"/>
      <c r="F469" s="220"/>
      <c r="G469" s="221"/>
      <c r="H469" s="220"/>
      <c r="I469" s="220"/>
      <c r="J469" s="220"/>
      <c r="K469" s="220"/>
      <c r="L469" s="220"/>
      <c r="M469" s="220"/>
      <c r="N469" s="220"/>
      <c r="O469" s="221"/>
      <c r="P469" s="221"/>
    </row>
    <row r="470" spans="3:16" ht="13">
      <c r="C470" s="219"/>
      <c r="D470" s="220"/>
      <c r="E470" s="220"/>
      <c r="F470" s="220"/>
      <c r="G470" s="221"/>
      <c r="H470" s="220"/>
      <c r="I470" s="220"/>
      <c r="J470" s="220"/>
      <c r="K470" s="220"/>
      <c r="L470" s="220"/>
      <c r="M470" s="220"/>
      <c r="N470" s="220"/>
      <c r="O470" s="221"/>
      <c r="P470" s="221"/>
    </row>
    <row r="471" spans="3:16" ht="13">
      <c r="C471" s="219"/>
      <c r="D471" s="220"/>
      <c r="E471" s="220"/>
      <c r="F471" s="220"/>
      <c r="G471" s="221"/>
      <c r="H471" s="220"/>
      <c r="I471" s="220"/>
      <c r="J471" s="220"/>
      <c r="K471" s="220"/>
      <c r="L471" s="220"/>
      <c r="M471" s="220"/>
      <c r="N471" s="220"/>
      <c r="O471" s="221"/>
      <c r="P471" s="221"/>
    </row>
    <row r="472" spans="3:16" ht="13">
      <c r="C472" s="219"/>
      <c r="D472" s="220"/>
      <c r="E472" s="220"/>
      <c r="F472" s="220"/>
      <c r="G472" s="221"/>
      <c r="H472" s="220"/>
      <c r="I472" s="220"/>
      <c r="J472" s="220"/>
      <c r="K472" s="220"/>
      <c r="L472" s="220"/>
      <c r="M472" s="220"/>
      <c r="N472" s="220"/>
      <c r="O472" s="221"/>
      <c r="P472" s="221"/>
    </row>
    <row r="473" spans="3:16" ht="13">
      <c r="C473" s="219"/>
      <c r="D473" s="220"/>
      <c r="E473" s="220"/>
      <c r="F473" s="220"/>
      <c r="G473" s="221"/>
      <c r="H473" s="220"/>
      <c r="I473" s="220"/>
      <c r="J473" s="220"/>
      <c r="K473" s="220"/>
      <c r="L473" s="220"/>
      <c r="M473" s="220"/>
      <c r="N473" s="220"/>
      <c r="O473" s="221"/>
      <c r="P473" s="221"/>
    </row>
    <row r="474" spans="3:16" ht="13">
      <c r="C474" s="219"/>
      <c r="D474" s="220"/>
      <c r="E474" s="220"/>
      <c r="F474" s="220"/>
      <c r="G474" s="221"/>
      <c r="H474" s="220"/>
      <c r="I474" s="220"/>
      <c r="J474" s="220"/>
      <c r="K474" s="220"/>
      <c r="L474" s="220"/>
      <c r="M474" s="220"/>
      <c r="N474" s="220"/>
      <c r="O474" s="221"/>
      <c r="P474" s="221"/>
    </row>
    <row r="475" spans="3:16" ht="13">
      <c r="C475" s="219"/>
      <c r="D475" s="220"/>
      <c r="E475" s="220"/>
      <c r="F475" s="220"/>
      <c r="G475" s="221"/>
      <c r="H475" s="220"/>
      <c r="I475" s="220"/>
      <c r="J475" s="220"/>
      <c r="K475" s="220"/>
      <c r="L475" s="220"/>
      <c r="M475" s="220"/>
      <c r="N475" s="220"/>
      <c r="O475" s="221"/>
      <c r="P475" s="221"/>
    </row>
    <row r="476" spans="3:16" ht="13">
      <c r="C476" s="219"/>
      <c r="D476" s="220"/>
      <c r="E476" s="220"/>
      <c r="F476" s="220"/>
      <c r="G476" s="221"/>
      <c r="H476" s="220"/>
      <c r="I476" s="220"/>
      <c r="J476" s="220"/>
      <c r="K476" s="220"/>
      <c r="L476" s="220"/>
      <c r="M476" s="220"/>
      <c r="N476" s="220"/>
      <c r="O476" s="221"/>
      <c r="P476" s="221"/>
    </row>
    <row r="477" spans="3:16" ht="13">
      <c r="C477" s="219"/>
      <c r="D477" s="220"/>
      <c r="E477" s="220"/>
      <c r="F477" s="220"/>
      <c r="G477" s="221"/>
      <c r="H477" s="220"/>
      <c r="I477" s="220"/>
      <c r="J477" s="220"/>
      <c r="K477" s="220"/>
      <c r="L477" s="220"/>
      <c r="M477" s="220"/>
      <c r="N477" s="220"/>
      <c r="O477" s="221"/>
      <c r="P477" s="221"/>
    </row>
    <row r="478" spans="3:16" ht="13">
      <c r="C478" s="219"/>
      <c r="D478" s="220"/>
      <c r="E478" s="220"/>
      <c r="F478" s="220"/>
      <c r="G478" s="221"/>
      <c r="H478" s="220"/>
      <c r="I478" s="220"/>
      <c r="J478" s="220"/>
      <c r="K478" s="220"/>
      <c r="L478" s="220"/>
      <c r="M478" s="220"/>
      <c r="N478" s="220"/>
      <c r="O478" s="221"/>
      <c r="P478" s="221"/>
    </row>
    <row r="479" spans="3:16" ht="13">
      <c r="C479" s="219"/>
      <c r="D479" s="220"/>
      <c r="E479" s="220"/>
      <c r="F479" s="220"/>
      <c r="G479" s="221"/>
      <c r="H479" s="220"/>
      <c r="I479" s="220"/>
      <c r="J479" s="220"/>
      <c r="K479" s="220"/>
      <c r="L479" s="220"/>
      <c r="M479" s="220"/>
      <c r="N479" s="220"/>
      <c r="O479" s="221"/>
      <c r="P479" s="221"/>
    </row>
    <row r="480" spans="3:16" ht="13">
      <c r="C480" s="219"/>
      <c r="D480" s="220"/>
      <c r="E480" s="220"/>
      <c r="F480" s="220"/>
      <c r="G480" s="221"/>
      <c r="H480" s="220"/>
      <c r="I480" s="220"/>
      <c r="J480" s="220"/>
      <c r="K480" s="220"/>
      <c r="L480" s="220"/>
      <c r="M480" s="220"/>
      <c r="N480" s="220"/>
      <c r="O480" s="221"/>
      <c r="P480" s="221"/>
    </row>
    <row r="481" spans="3:16" ht="13">
      <c r="C481" s="219"/>
      <c r="D481" s="220"/>
      <c r="E481" s="220"/>
      <c r="F481" s="220"/>
      <c r="G481" s="221"/>
      <c r="H481" s="220"/>
      <c r="I481" s="220"/>
      <c r="J481" s="220"/>
      <c r="K481" s="220"/>
      <c r="L481" s="220"/>
      <c r="M481" s="220"/>
      <c r="N481" s="220"/>
      <c r="O481" s="221"/>
      <c r="P481" s="221"/>
    </row>
    <row r="482" spans="3:16" ht="13">
      <c r="C482" s="219"/>
      <c r="D482" s="220"/>
      <c r="E482" s="220"/>
      <c r="F482" s="220"/>
      <c r="G482" s="221"/>
      <c r="H482" s="220"/>
      <c r="I482" s="220"/>
      <c r="J482" s="220"/>
      <c r="K482" s="220"/>
      <c r="L482" s="220"/>
      <c r="M482" s="220"/>
      <c r="N482" s="220"/>
      <c r="O482" s="221"/>
      <c r="P482" s="221"/>
    </row>
    <row r="483" spans="3:16" ht="13">
      <c r="C483" s="219"/>
      <c r="D483" s="220"/>
      <c r="E483" s="220"/>
      <c r="F483" s="220"/>
      <c r="G483" s="221"/>
      <c r="H483" s="220"/>
      <c r="I483" s="220"/>
      <c r="J483" s="220"/>
      <c r="K483" s="220"/>
      <c r="L483" s="220"/>
      <c r="M483" s="220"/>
      <c r="N483" s="220"/>
      <c r="O483" s="221"/>
      <c r="P483" s="221"/>
    </row>
    <row r="484" spans="3:16" ht="13">
      <c r="C484" s="219"/>
      <c r="D484" s="220"/>
      <c r="E484" s="220"/>
      <c r="F484" s="220"/>
      <c r="G484" s="221"/>
      <c r="H484" s="220"/>
      <c r="I484" s="220"/>
      <c r="J484" s="220"/>
      <c r="K484" s="220"/>
      <c r="L484" s="220"/>
      <c r="M484" s="220"/>
      <c r="N484" s="220"/>
      <c r="O484" s="221"/>
      <c r="P484" s="221"/>
    </row>
    <row r="485" spans="3:16" ht="13">
      <c r="C485" s="219"/>
      <c r="D485" s="220"/>
      <c r="E485" s="220"/>
      <c r="F485" s="220"/>
      <c r="G485" s="221"/>
      <c r="H485" s="220"/>
      <c r="I485" s="220"/>
      <c r="J485" s="220"/>
      <c r="K485" s="220"/>
      <c r="L485" s="220"/>
      <c r="M485" s="220"/>
      <c r="N485" s="220"/>
      <c r="O485" s="221"/>
      <c r="P485" s="221"/>
    </row>
    <row r="486" spans="3:16" ht="13">
      <c r="C486" s="219"/>
      <c r="D486" s="220"/>
      <c r="E486" s="220"/>
      <c r="F486" s="220"/>
      <c r="G486" s="221"/>
      <c r="H486" s="220"/>
      <c r="I486" s="220"/>
      <c r="J486" s="220"/>
      <c r="K486" s="220"/>
      <c r="L486" s="220"/>
      <c r="M486" s="220"/>
      <c r="N486" s="220"/>
      <c r="O486" s="221"/>
      <c r="P486" s="221"/>
    </row>
    <row r="487" spans="3:16" ht="13">
      <c r="C487" s="219"/>
      <c r="D487" s="220"/>
      <c r="E487" s="220"/>
      <c r="F487" s="220"/>
      <c r="G487" s="221"/>
      <c r="H487" s="220"/>
      <c r="I487" s="220"/>
      <c r="J487" s="220"/>
      <c r="K487" s="220"/>
      <c r="L487" s="220"/>
      <c r="M487" s="220"/>
      <c r="N487" s="220"/>
      <c r="O487" s="221"/>
      <c r="P487" s="221"/>
    </row>
    <row r="488" spans="3:16" ht="13">
      <c r="C488" s="219"/>
      <c r="D488" s="220"/>
      <c r="E488" s="220"/>
      <c r="F488" s="220"/>
      <c r="G488" s="221"/>
      <c r="H488" s="220"/>
      <c r="I488" s="220"/>
      <c r="J488" s="220"/>
      <c r="K488" s="220"/>
      <c r="L488" s="220"/>
      <c r="M488" s="220"/>
      <c r="N488" s="220"/>
      <c r="O488" s="221"/>
      <c r="P488" s="221"/>
    </row>
    <row r="489" spans="3:16" ht="13">
      <c r="C489" s="219"/>
      <c r="D489" s="220"/>
      <c r="E489" s="220"/>
      <c r="F489" s="220"/>
      <c r="G489" s="221"/>
      <c r="H489" s="220"/>
      <c r="I489" s="220"/>
      <c r="J489" s="220"/>
      <c r="K489" s="220"/>
      <c r="L489" s="220"/>
      <c r="M489" s="220"/>
      <c r="N489" s="220"/>
      <c r="O489" s="221"/>
      <c r="P489" s="221"/>
    </row>
    <row r="490" spans="3:16" ht="13">
      <c r="C490" s="219"/>
      <c r="D490" s="220"/>
      <c r="E490" s="220"/>
      <c r="F490" s="220"/>
      <c r="G490" s="221"/>
      <c r="H490" s="220"/>
      <c r="I490" s="220"/>
      <c r="J490" s="220"/>
      <c r="K490" s="220"/>
      <c r="L490" s="220"/>
      <c r="M490" s="220"/>
      <c r="N490" s="220"/>
      <c r="O490" s="221"/>
      <c r="P490" s="221"/>
    </row>
    <row r="491" spans="3:16" ht="13">
      <c r="C491" s="219"/>
      <c r="D491" s="220"/>
      <c r="E491" s="220"/>
      <c r="F491" s="220"/>
      <c r="G491" s="221"/>
      <c r="H491" s="220"/>
      <c r="I491" s="220"/>
      <c r="J491" s="220"/>
      <c r="K491" s="220"/>
      <c r="L491" s="220"/>
      <c r="M491" s="220"/>
      <c r="N491" s="220"/>
      <c r="O491" s="221"/>
      <c r="P491" s="221"/>
    </row>
    <row r="492" spans="3:16" ht="13">
      <c r="C492" s="219"/>
      <c r="D492" s="220"/>
      <c r="E492" s="220"/>
      <c r="F492" s="220"/>
      <c r="G492" s="221"/>
      <c r="H492" s="220"/>
      <c r="I492" s="220"/>
      <c r="J492" s="220"/>
      <c r="K492" s="220"/>
      <c r="L492" s="220"/>
      <c r="M492" s="220"/>
      <c r="N492" s="220"/>
      <c r="O492" s="221"/>
      <c r="P492" s="221"/>
    </row>
    <row r="493" spans="3:16" ht="13">
      <c r="C493" s="219"/>
      <c r="D493" s="220"/>
      <c r="E493" s="220"/>
      <c r="F493" s="220"/>
      <c r="G493" s="221"/>
      <c r="H493" s="220"/>
      <c r="I493" s="220"/>
      <c r="J493" s="220"/>
      <c r="K493" s="220"/>
      <c r="L493" s="220"/>
      <c r="M493" s="220"/>
      <c r="N493" s="220"/>
      <c r="O493" s="221"/>
      <c r="P493" s="221"/>
    </row>
    <row r="494" spans="3:16" ht="13">
      <c r="C494" s="219"/>
      <c r="D494" s="220"/>
      <c r="E494" s="220"/>
      <c r="F494" s="220"/>
      <c r="G494" s="221"/>
      <c r="H494" s="220"/>
      <c r="I494" s="220"/>
      <c r="J494" s="220"/>
      <c r="K494" s="220"/>
      <c r="L494" s="220"/>
      <c r="M494" s="220"/>
      <c r="N494" s="220"/>
      <c r="O494" s="221"/>
      <c r="P494" s="221"/>
    </row>
    <row r="495" spans="3:16" ht="13">
      <c r="C495" s="219"/>
      <c r="D495" s="220"/>
      <c r="E495" s="220"/>
      <c r="F495" s="220"/>
      <c r="G495" s="221"/>
      <c r="H495" s="220"/>
      <c r="I495" s="220"/>
      <c r="J495" s="220"/>
      <c r="K495" s="220"/>
      <c r="L495" s="220"/>
      <c r="M495" s="220"/>
      <c r="N495" s="220"/>
      <c r="O495" s="221"/>
      <c r="P495" s="221"/>
    </row>
    <row r="496" spans="3:16" ht="13">
      <c r="C496" s="219"/>
      <c r="D496" s="220"/>
      <c r="E496" s="220"/>
      <c r="F496" s="220"/>
      <c r="G496" s="221"/>
      <c r="H496" s="220"/>
      <c r="I496" s="220"/>
      <c r="J496" s="220"/>
      <c r="K496" s="220"/>
      <c r="L496" s="220"/>
      <c r="M496" s="220"/>
      <c r="N496" s="220"/>
      <c r="O496" s="221"/>
      <c r="P496" s="221"/>
    </row>
    <row r="497" spans="3:16" ht="13">
      <c r="C497" s="219"/>
      <c r="D497" s="220"/>
      <c r="E497" s="220"/>
      <c r="F497" s="220"/>
      <c r="G497" s="221"/>
      <c r="H497" s="220"/>
      <c r="I497" s="220"/>
      <c r="J497" s="220"/>
      <c r="K497" s="220"/>
      <c r="L497" s="220"/>
      <c r="M497" s="220"/>
      <c r="N497" s="220"/>
      <c r="O497" s="221"/>
      <c r="P497" s="221"/>
    </row>
    <row r="498" spans="3:16" ht="13">
      <c r="C498" s="219"/>
      <c r="D498" s="220"/>
      <c r="E498" s="220"/>
      <c r="F498" s="220"/>
      <c r="G498" s="221"/>
      <c r="H498" s="220"/>
      <c r="I498" s="220"/>
      <c r="J498" s="220"/>
      <c r="K498" s="220"/>
      <c r="L498" s="220"/>
      <c r="M498" s="220"/>
      <c r="N498" s="220"/>
      <c r="O498" s="221"/>
      <c r="P498" s="221"/>
    </row>
    <row r="499" spans="3:16" ht="13">
      <c r="C499" s="219"/>
      <c r="D499" s="220"/>
      <c r="E499" s="220"/>
      <c r="F499" s="220"/>
      <c r="G499" s="221"/>
      <c r="H499" s="220"/>
      <c r="I499" s="220"/>
      <c r="J499" s="220"/>
      <c r="K499" s="220"/>
      <c r="L499" s="220"/>
      <c r="M499" s="220"/>
      <c r="N499" s="220"/>
      <c r="O499" s="221"/>
      <c r="P499" s="221"/>
    </row>
    <row r="500" spans="3:16" ht="13">
      <c r="C500" s="219"/>
      <c r="D500" s="220"/>
      <c r="E500" s="220"/>
      <c r="F500" s="220"/>
      <c r="G500" s="221"/>
      <c r="H500" s="220"/>
      <c r="I500" s="220"/>
      <c r="J500" s="220"/>
      <c r="K500" s="220"/>
      <c r="L500" s="220"/>
      <c r="M500" s="220"/>
      <c r="N500" s="220"/>
      <c r="O500" s="221"/>
      <c r="P500" s="221"/>
    </row>
    <row r="501" spans="3:16" ht="13">
      <c r="C501" s="219"/>
      <c r="D501" s="220"/>
      <c r="E501" s="220"/>
      <c r="F501" s="220"/>
      <c r="G501" s="221"/>
      <c r="H501" s="220"/>
      <c r="I501" s="220"/>
      <c r="J501" s="220"/>
      <c r="K501" s="220"/>
      <c r="L501" s="220"/>
      <c r="M501" s="220"/>
      <c r="N501" s="220"/>
      <c r="O501" s="221"/>
      <c r="P501" s="221"/>
    </row>
    <row r="502" spans="3:16" ht="13">
      <c r="C502" s="219"/>
      <c r="D502" s="220"/>
      <c r="E502" s="220"/>
      <c r="F502" s="220"/>
      <c r="G502" s="221"/>
      <c r="H502" s="220"/>
      <c r="I502" s="220"/>
      <c r="J502" s="220"/>
      <c r="K502" s="220"/>
      <c r="L502" s="220"/>
      <c r="M502" s="220"/>
      <c r="N502" s="220"/>
      <c r="O502" s="221"/>
      <c r="P502" s="221"/>
    </row>
    <row r="503" spans="3:16" ht="13">
      <c r="C503" s="219"/>
      <c r="D503" s="220"/>
      <c r="E503" s="220"/>
      <c r="F503" s="220"/>
      <c r="G503" s="221"/>
      <c r="H503" s="220"/>
      <c r="I503" s="220"/>
      <c r="J503" s="220"/>
      <c r="K503" s="220"/>
      <c r="L503" s="220"/>
      <c r="M503" s="220"/>
      <c r="N503" s="220"/>
      <c r="O503" s="221"/>
      <c r="P503" s="221"/>
    </row>
    <row r="504" spans="3:16" ht="13">
      <c r="C504" s="219"/>
      <c r="D504" s="220"/>
      <c r="E504" s="220"/>
      <c r="F504" s="220"/>
      <c r="G504" s="221"/>
      <c r="H504" s="220"/>
      <c r="I504" s="220"/>
      <c r="J504" s="220"/>
      <c r="K504" s="220"/>
      <c r="L504" s="220"/>
      <c r="M504" s="220"/>
      <c r="N504" s="220"/>
      <c r="O504" s="221"/>
      <c r="P504" s="221"/>
    </row>
    <row r="505" spans="3:16" ht="13">
      <c r="C505" s="219"/>
      <c r="D505" s="220"/>
      <c r="E505" s="220"/>
      <c r="F505" s="220"/>
      <c r="G505" s="221"/>
      <c r="H505" s="220"/>
      <c r="I505" s="220"/>
      <c r="J505" s="220"/>
      <c r="K505" s="220"/>
      <c r="L505" s="220"/>
      <c r="M505" s="220"/>
      <c r="N505" s="220"/>
      <c r="O505" s="221"/>
      <c r="P505" s="221"/>
    </row>
    <row r="506" spans="3:16" ht="13">
      <c r="C506" s="219"/>
      <c r="D506" s="220"/>
      <c r="E506" s="220"/>
      <c r="F506" s="220"/>
      <c r="G506" s="221"/>
      <c r="H506" s="220"/>
      <c r="I506" s="220"/>
      <c r="J506" s="220"/>
      <c r="K506" s="220"/>
      <c r="L506" s="220"/>
      <c r="M506" s="220"/>
      <c r="N506" s="220"/>
      <c r="O506" s="221"/>
      <c r="P506" s="221"/>
    </row>
    <row r="507" spans="3:16" ht="13">
      <c r="C507" s="219"/>
      <c r="D507" s="220"/>
      <c r="E507" s="220"/>
      <c r="F507" s="220"/>
      <c r="G507" s="221"/>
      <c r="H507" s="220"/>
      <c r="I507" s="220"/>
      <c r="J507" s="220"/>
      <c r="K507" s="220"/>
      <c r="L507" s="220"/>
      <c r="M507" s="220"/>
      <c r="N507" s="220"/>
      <c r="O507" s="221"/>
      <c r="P507" s="221"/>
    </row>
    <row r="508" spans="3:16" ht="13">
      <c r="C508" s="219"/>
      <c r="D508" s="220"/>
      <c r="E508" s="220"/>
      <c r="F508" s="220"/>
      <c r="G508" s="221"/>
      <c r="H508" s="220"/>
      <c r="I508" s="220"/>
      <c r="J508" s="220"/>
      <c r="K508" s="220"/>
      <c r="L508" s="220"/>
      <c r="M508" s="220"/>
      <c r="N508" s="220"/>
      <c r="O508" s="221"/>
      <c r="P508" s="221"/>
    </row>
    <row r="509" spans="3:16" ht="13">
      <c r="C509" s="219"/>
      <c r="D509" s="220"/>
      <c r="E509" s="220"/>
      <c r="F509" s="220"/>
      <c r="G509" s="221"/>
      <c r="H509" s="220"/>
      <c r="I509" s="220"/>
      <c r="J509" s="220"/>
      <c r="K509" s="220"/>
      <c r="L509" s="220"/>
      <c r="M509" s="220"/>
      <c r="N509" s="220"/>
      <c r="O509" s="221"/>
      <c r="P509" s="221"/>
    </row>
    <row r="510" spans="3:16" ht="13">
      <c r="C510" s="219"/>
      <c r="D510" s="220"/>
      <c r="E510" s="220"/>
      <c r="F510" s="220"/>
      <c r="G510" s="221"/>
      <c r="H510" s="220"/>
      <c r="I510" s="220"/>
      <c r="J510" s="220"/>
      <c r="K510" s="220"/>
      <c r="L510" s="220"/>
      <c r="M510" s="220"/>
      <c r="N510" s="220"/>
      <c r="O510" s="221"/>
      <c r="P510" s="221"/>
    </row>
    <row r="511" spans="3:16" ht="13">
      <c r="C511" s="219"/>
      <c r="D511" s="220"/>
      <c r="E511" s="220"/>
      <c r="F511" s="220"/>
      <c r="G511" s="221"/>
      <c r="H511" s="220"/>
      <c r="I511" s="220"/>
      <c r="J511" s="220"/>
      <c r="K511" s="220"/>
      <c r="L511" s="220"/>
      <c r="M511" s="220"/>
      <c r="N511" s="220"/>
      <c r="O511" s="221"/>
      <c r="P511" s="221"/>
    </row>
    <row r="512" spans="3:16" ht="13">
      <c r="C512" s="219"/>
      <c r="D512" s="220"/>
      <c r="E512" s="220"/>
      <c r="F512" s="220"/>
      <c r="G512" s="221"/>
      <c r="H512" s="220"/>
      <c r="I512" s="220"/>
      <c r="J512" s="220"/>
      <c r="K512" s="220"/>
      <c r="L512" s="220"/>
      <c r="M512" s="220"/>
      <c r="N512" s="220"/>
      <c r="O512" s="221"/>
      <c r="P512" s="221"/>
    </row>
    <row r="513" spans="3:16" ht="13">
      <c r="C513" s="219"/>
      <c r="D513" s="220"/>
      <c r="E513" s="220"/>
      <c r="F513" s="220"/>
      <c r="G513" s="221"/>
      <c r="H513" s="220"/>
      <c r="I513" s="220"/>
      <c r="J513" s="220"/>
      <c r="K513" s="220"/>
      <c r="L513" s="220"/>
      <c r="M513" s="220"/>
      <c r="N513" s="220"/>
      <c r="O513" s="221"/>
      <c r="P513" s="221"/>
    </row>
    <row r="514" spans="3:16" ht="13">
      <c r="C514" s="219"/>
      <c r="D514" s="220"/>
      <c r="E514" s="220"/>
      <c r="F514" s="220"/>
      <c r="G514" s="221"/>
      <c r="H514" s="220"/>
      <c r="I514" s="220"/>
      <c r="J514" s="220"/>
      <c r="K514" s="220"/>
      <c r="L514" s="220"/>
      <c r="M514" s="220"/>
      <c r="N514" s="220"/>
      <c r="O514" s="221"/>
      <c r="P514" s="221"/>
    </row>
    <row r="515" spans="3:16" ht="13">
      <c r="C515" s="219"/>
      <c r="D515" s="220"/>
      <c r="E515" s="220"/>
      <c r="F515" s="220"/>
      <c r="G515" s="221"/>
      <c r="H515" s="220"/>
      <c r="I515" s="220"/>
      <c r="J515" s="220"/>
      <c r="K515" s="220"/>
      <c r="L515" s="220"/>
      <c r="M515" s="220"/>
      <c r="N515" s="220"/>
      <c r="O515" s="221"/>
      <c r="P515" s="221"/>
    </row>
    <row r="516" spans="3:16" ht="13">
      <c r="C516" s="219"/>
      <c r="D516" s="220"/>
      <c r="E516" s="220"/>
      <c r="F516" s="220"/>
      <c r="G516" s="221"/>
      <c r="H516" s="220"/>
      <c r="I516" s="220"/>
      <c r="J516" s="220"/>
      <c r="K516" s="220"/>
      <c r="L516" s="220"/>
      <c r="M516" s="220"/>
      <c r="N516" s="220"/>
      <c r="O516" s="221"/>
      <c r="P516" s="221"/>
    </row>
    <row r="517" spans="3:16" ht="13">
      <c r="C517" s="219"/>
      <c r="D517" s="220"/>
      <c r="E517" s="220"/>
      <c r="F517" s="220"/>
      <c r="G517" s="221"/>
      <c r="H517" s="220"/>
      <c r="I517" s="220"/>
      <c r="J517" s="220"/>
      <c r="K517" s="220"/>
      <c r="L517" s="220"/>
      <c r="M517" s="220"/>
      <c r="N517" s="220"/>
      <c r="O517" s="221"/>
      <c r="P517" s="221"/>
    </row>
    <row r="518" spans="3:16" ht="13">
      <c r="C518" s="219"/>
      <c r="D518" s="220"/>
      <c r="E518" s="220"/>
      <c r="F518" s="220"/>
      <c r="G518" s="221"/>
      <c r="H518" s="220"/>
      <c r="I518" s="220"/>
      <c r="J518" s="220"/>
      <c r="K518" s="220"/>
      <c r="L518" s="220"/>
      <c r="M518" s="220"/>
      <c r="N518" s="220"/>
      <c r="O518" s="221"/>
      <c r="P518" s="221"/>
    </row>
    <row r="519" spans="3:16" ht="13">
      <c r="C519" s="219"/>
      <c r="D519" s="220"/>
      <c r="E519" s="220"/>
      <c r="F519" s="220"/>
      <c r="G519" s="221"/>
      <c r="H519" s="220"/>
      <c r="I519" s="220"/>
      <c r="J519" s="220"/>
      <c r="K519" s="220"/>
      <c r="L519" s="220"/>
      <c r="M519" s="220"/>
      <c r="N519" s="220"/>
      <c r="O519" s="221"/>
      <c r="P519" s="221"/>
    </row>
    <row r="520" spans="3:16" ht="13">
      <c r="C520" s="219"/>
      <c r="D520" s="220"/>
      <c r="E520" s="220"/>
      <c r="F520" s="220"/>
      <c r="G520" s="221"/>
      <c r="H520" s="220"/>
      <c r="I520" s="220"/>
      <c r="J520" s="220"/>
      <c r="K520" s="220"/>
      <c r="L520" s="220"/>
      <c r="M520" s="220"/>
      <c r="N520" s="220"/>
      <c r="O520" s="221"/>
      <c r="P520" s="221"/>
    </row>
    <row r="521" spans="3:16" ht="13">
      <c r="C521" s="219"/>
      <c r="D521" s="220"/>
      <c r="E521" s="220"/>
      <c r="F521" s="220"/>
      <c r="G521" s="221"/>
      <c r="H521" s="220"/>
      <c r="I521" s="220"/>
      <c r="J521" s="220"/>
      <c r="K521" s="220"/>
      <c r="L521" s="220"/>
      <c r="M521" s="220"/>
      <c r="N521" s="220"/>
      <c r="O521" s="221"/>
      <c r="P521" s="221"/>
    </row>
    <row r="522" spans="3:16" ht="13">
      <c r="C522" s="219"/>
      <c r="D522" s="220"/>
      <c r="E522" s="220"/>
      <c r="F522" s="220"/>
      <c r="G522" s="221"/>
      <c r="H522" s="220"/>
      <c r="I522" s="220"/>
      <c r="J522" s="220"/>
      <c r="K522" s="220"/>
      <c r="L522" s="220"/>
      <c r="M522" s="220"/>
      <c r="N522" s="220"/>
      <c r="O522" s="221"/>
      <c r="P522" s="221"/>
    </row>
    <row r="523" spans="3:16" ht="13">
      <c r="C523" s="219"/>
      <c r="D523" s="220"/>
      <c r="E523" s="220"/>
      <c r="F523" s="220"/>
      <c r="G523" s="221"/>
      <c r="H523" s="220"/>
      <c r="I523" s="220"/>
      <c r="J523" s="220"/>
      <c r="K523" s="220"/>
      <c r="L523" s="220"/>
      <c r="M523" s="220"/>
      <c r="N523" s="220"/>
      <c r="O523" s="221"/>
      <c r="P523" s="221"/>
    </row>
    <row r="524" spans="3:16" ht="13">
      <c r="C524" s="219"/>
      <c r="D524" s="220"/>
      <c r="E524" s="220"/>
      <c r="F524" s="220"/>
      <c r="G524" s="221"/>
      <c r="H524" s="220"/>
      <c r="I524" s="220"/>
      <c r="J524" s="220"/>
      <c r="K524" s="220"/>
      <c r="L524" s="220"/>
      <c r="M524" s="220"/>
      <c r="N524" s="220"/>
      <c r="O524" s="221"/>
      <c r="P524" s="221"/>
    </row>
    <row r="525" spans="3:16" ht="13">
      <c r="C525" s="219"/>
      <c r="D525" s="220"/>
      <c r="E525" s="220"/>
      <c r="F525" s="220"/>
      <c r="G525" s="221"/>
      <c r="H525" s="220"/>
      <c r="I525" s="220"/>
      <c r="J525" s="220"/>
      <c r="K525" s="220"/>
      <c r="L525" s="220"/>
      <c r="M525" s="220"/>
      <c r="N525" s="220"/>
      <c r="O525" s="221"/>
      <c r="P525" s="221"/>
    </row>
    <row r="526" spans="3:16" ht="13">
      <c r="C526" s="219"/>
      <c r="D526" s="220"/>
      <c r="E526" s="220"/>
      <c r="F526" s="220"/>
      <c r="G526" s="221"/>
      <c r="H526" s="220"/>
      <c r="I526" s="220"/>
      <c r="J526" s="220"/>
      <c r="K526" s="220"/>
      <c r="L526" s="220"/>
      <c r="M526" s="220"/>
      <c r="N526" s="220"/>
      <c r="O526" s="221"/>
      <c r="P526" s="221"/>
    </row>
    <row r="527" spans="3:16" ht="13">
      <c r="C527" s="219"/>
      <c r="D527" s="220"/>
      <c r="E527" s="220"/>
      <c r="F527" s="220"/>
      <c r="G527" s="221"/>
      <c r="H527" s="220"/>
      <c r="I527" s="220"/>
      <c r="J527" s="220"/>
      <c r="K527" s="220"/>
      <c r="L527" s="220"/>
      <c r="M527" s="220"/>
      <c r="N527" s="220"/>
      <c r="O527" s="221"/>
      <c r="P527" s="221"/>
    </row>
    <row r="528" spans="3:16" ht="13">
      <c r="C528" s="219"/>
      <c r="D528" s="220"/>
      <c r="E528" s="220"/>
      <c r="F528" s="220"/>
      <c r="G528" s="221"/>
      <c r="H528" s="220"/>
      <c r="I528" s="220"/>
      <c r="J528" s="220"/>
      <c r="K528" s="220"/>
      <c r="L528" s="220"/>
      <c r="M528" s="220"/>
      <c r="N528" s="220"/>
      <c r="O528" s="221"/>
      <c r="P528" s="221"/>
    </row>
    <row r="529" spans="3:16" ht="13">
      <c r="C529" s="219"/>
      <c r="D529" s="220"/>
      <c r="E529" s="220"/>
      <c r="F529" s="220"/>
      <c r="G529" s="221"/>
      <c r="H529" s="220"/>
      <c r="I529" s="220"/>
      <c r="J529" s="220"/>
      <c r="K529" s="220"/>
      <c r="L529" s="220"/>
      <c r="M529" s="220"/>
      <c r="N529" s="220"/>
      <c r="O529" s="221"/>
      <c r="P529" s="221"/>
    </row>
    <row r="530" spans="3:16" ht="13">
      <c r="C530" s="219"/>
      <c r="D530" s="220"/>
      <c r="E530" s="220"/>
      <c r="F530" s="220"/>
      <c r="G530" s="221"/>
      <c r="H530" s="220"/>
      <c r="I530" s="220"/>
      <c r="J530" s="220"/>
      <c r="K530" s="220"/>
      <c r="L530" s="220"/>
      <c r="M530" s="220"/>
      <c r="N530" s="220"/>
      <c r="O530" s="221"/>
      <c r="P530" s="221"/>
    </row>
    <row r="531" spans="3:16" ht="13">
      <c r="C531" s="219"/>
      <c r="D531" s="220"/>
      <c r="E531" s="220"/>
      <c r="F531" s="220"/>
      <c r="G531" s="221"/>
      <c r="H531" s="220"/>
      <c r="I531" s="220"/>
      <c r="J531" s="220"/>
      <c r="K531" s="220"/>
      <c r="L531" s="220"/>
      <c r="M531" s="220"/>
      <c r="N531" s="220"/>
      <c r="O531" s="221"/>
      <c r="P531" s="221"/>
    </row>
    <row r="532" spans="3:16" ht="13">
      <c r="C532" s="219"/>
      <c r="D532" s="220"/>
      <c r="E532" s="220"/>
      <c r="F532" s="220"/>
      <c r="G532" s="221"/>
      <c r="H532" s="220"/>
      <c r="I532" s="220"/>
      <c r="J532" s="220"/>
      <c r="K532" s="220"/>
      <c r="L532" s="220"/>
      <c r="M532" s="220"/>
      <c r="N532" s="220"/>
      <c r="O532" s="221"/>
      <c r="P532" s="221"/>
    </row>
    <row r="533" spans="3:16" ht="13">
      <c r="C533" s="219"/>
      <c r="D533" s="220"/>
      <c r="E533" s="220"/>
      <c r="F533" s="220"/>
      <c r="G533" s="221"/>
      <c r="H533" s="220"/>
      <c r="I533" s="220"/>
      <c r="J533" s="220"/>
      <c r="K533" s="220"/>
      <c r="L533" s="220"/>
      <c r="M533" s="220"/>
      <c r="N533" s="220"/>
      <c r="O533" s="221"/>
      <c r="P533" s="221"/>
    </row>
    <row r="534" spans="3:16" ht="13">
      <c r="C534" s="219"/>
      <c r="D534" s="220"/>
      <c r="E534" s="220"/>
      <c r="F534" s="220"/>
      <c r="G534" s="221"/>
      <c r="H534" s="220"/>
      <c r="I534" s="220"/>
      <c r="J534" s="220"/>
      <c r="K534" s="220"/>
      <c r="L534" s="220"/>
      <c r="M534" s="220"/>
      <c r="N534" s="220"/>
      <c r="O534" s="221"/>
      <c r="P534" s="221"/>
    </row>
    <row r="535" spans="3:16" ht="13">
      <c r="C535" s="219"/>
      <c r="D535" s="220"/>
      <c r="E535" s="220"/>
      <c r="F535" s="220"/>
      <c r="G535" s="221"/>
      <c r="H535" s="220"/>
      <c r="I535" s="220"/>
      <c r="J535" s="220"/>
      <c r="K535" s="220"/>
      <c r="L535" s="220"/>
      <c r="M535" s="220"/>
      <c r="N535" s="220"/>
      <c r="O535" s="221"/>
      <c r="P535" s="221"/>
    </row>
    <row r="536" spans="3:16" ht="13">
      <c r="C536" s="219"/>
      <c r="D536" s="220"/>
      <c r="E536" s="220"/>
      <c r="F536" s="220"/>
      <c r="G536" s="221"/>
      <c r="H536" s="220"/>
      <c r="I536" s="220"/>
      <c r="J536" s="220"/>
      <c r="K536" s="220"/>
      <c r="L536" s="220"/>
      <c r="M536" s="220"/>
      <c r="N536" s="220"/>
      <c r="O536" s="221"/>
      <c r="P536" s="221"/>
    </row>
    <row r="537" spans="3:16" ht="13">
      <c r="C537" s="219"/>
      <c r="D537" s="220"/>
      <c r="E537" s="220"/>
      <c r="F537" s="220"/>
      <c r="G537" s="221"/>
      <c r="H537" s="220"/>
      <c r="I537" s="220"/>
      <c r="J537" s="220"/>
      <c r="K537" s="220"/>
      <c r="L537" s="220"/>
      <c r="M537" s="220"/>
      <c r="N537" s="220"/>
      <c r="O537" s="221"/>
      <c r="P537" s="221"/>
    </row>
    <row r="538" spans="3:16" ht="13">
      <c r="C538" s="219"/>
      <c r="D538" s="220"/>
      <c r="E538" s="220"/>
      <c r="F538" s="220"/>
      <c r="G538" s="221"/>
      <c r="H538" s="220"/>
      <c r="I538" s="220"/>
      <c r="J538" s="220"/>
      <c r="K538" s="220"/>
      <c r="L538" s="220"/>
      <c r="M538" s="220"/>
      <c r="N538" s="220"/>
      <c r="O538" s="221"/>
      <c r="P538" s="221"/>
    </row>
    <row r="539" spans="3:16" ht="13">
      <c r="C539" s="219"/>
      <c r="D539" s="220"/>
      <c r="E539" s="220"/>
      <c r="F539" s="220"/>
      <c r="G539" s="221"/>
      <c r="H539" s="220"/>
      <c r="I539" s="220"/>
      <c r="J539" s="220"/>
      <c r="K539" s="220"/>
      <c r="L539" s="220"/>
      <c r="M539" s="220"/>
      <c r="N539" s="220"/>
      <c r="O539" s="221"/>
      <c r="P539" s="221"/>
    </row>
    <row r="540" spans="3:16" ht="13">
      <c r="C540" s="219"/>
      <c r="D540" s="220"/>
      <c r="E540" s="220"/>
      <c r="F540" s="220"/>
      <c r="G540" s="221"/>
      <c r="H540" s="220"/>
      <c r="I540" s="220"/>
      <c r="J540" s="220"/>
      <c r="K540" s="220"/>
      <c r="L540" s="220"/>
      <c r="M540" s="220"/>
      <c r="N540" s="220"/>
      <c r="O540" s="221"/>
      <c r="P540" s="221"/>
    </row>
    <row r="541" spans="3:16" ht="13">
      <c r="C541" s="219"/>
      <c r="D541" s="220"/>
      <c r="E541" s="220"/>
      <c r="F541" s="220"/>
      <c r="G541" s="221"/>
      <c r="H541" s="220"/>
      <c r="I541" s="220"/>
      <c r="J541" s="220"/>
      <c r="K541" s="220"/>
      <c r="L541" s="220"/>
      <c r="M541" s="220"/>
      <c r="N541" s="220"/>
      <c r="O541" s="221"/>
      <c r="P541" s="221"/>
    </row>
    <row r="542" spans="3:16" ht="13">
      <c r="C542" s="219"/>
      <c r="D542" s="220"/>
      <c r="E542" s="220"/>
      <c r="F542" s="220"/>
      <c r="G542" s="221"/>
      <c r="H542" s="220"/>
      <c r="I542" s="220"/>
      <c r="J542" s="220"/>
      <c r="K542" s="220"/>
      <c r="L542" s="220"/>
      <c r="M542" s="220"/>
      <c r="N542" s="220"/>
      <c r="O542" s="221"/>
      <c r="P542" s="221"/>
    </row>
    <row r="543" spans="3:16" ht="13">
      <c r="C543" s="219"/>
      <c r="D543" s="220"/>
      <c r="E543" s="220"/>
      <c r="F543" s="220"/>
      <c r="G543" s="221"/>
      <c r="H543" s="220"/>
      <c r="I543" s="220"/>
      <c r="J543" s="220"/>
      <c r="K543" s="220"/>
      <c r="L543" s="220"/>
      <c r="M543" s="220"/>
      <c r="N543" s="220"/>
      <c r="O543" s="221"/>
      <c r="P543" s="221"/>
    </row>
    <row r="544" spans="3:16" ht="13">
      <c r="C544" s="219"/>
      <c r="D544" s="220"/>
      <c r="E544" s="220"/>
      <c r="F544" s="220"/>
      <c r="G544" s="221"/>
      <c r="H544" s="220"/>
      <c r="I544" s="220"/>
      <c r="J544" s="220"/>
      <c r="K544" s="220"/>
      <c r="L544" s="220"/>
      <c r="M544" s="220"/>
      <c r="N544" s="220"/>
      <c r="O544" s="221"/>
      <c r="P544" s="221"/>
    </row>
    <row r="545" spans="3:16" ht="13">
      <c r="C545" s="219"/>
      <c r="D545" s="220"/>
      <c r="E545" s="220"/>
      <c r="F545" s="220"/>
      <c r="G545" s="221"/>
      <c r="H545" s="220"/>
      <c r="I545" s="220"/>
      <c r="J545" s="220"/>
      <c r="K545" s="220"/>
      <c r="L545" s="220"/>
      <c r="M545" s="220"/>
      <c r="N545" s="220"/>
      <c r="O545" s="221"/>
      <c r="P545" s="221"/>
    </row>
    <row r="546" spans="3:16" ht="13">
      <c r="C546" s="219"/>
      <c r="D546" s="220"/>
      <c r="E546" s="220"/>
      <c r="F546" s="220"/>
      <c r="G546" s="221"/>
      <c r="H546" s="220"/>
      <c r="I546" s="220"/>
      <c r="J546" s="220"/>
      <c r="K546" s="220"/>
      <c r="L546" s="220"/>
      <c r="M546" s="220"/>
      <c r="N546" s="220"/>
      <c r="O546" s="221"/>
      <c r="P546" s="221"/>
    </row>
    <row r="547" spans="3:16" ht="13">
      <c r="C547" s="219"/>
      <c r="D547" s="220"/>
      <c r="E547" s="220"/>
      <c r="F547" s="220"/>
      <c r="G547" s="221"/>
      <c r="H547" s="220"/>
      <c r="I547" s="220"/>
      <c r="J547" s="220"/>
      <c r="K547" s="220"/>
      <c r="L547" s="220"/>
      <c r="M547" s="220"/>
      <c r="N547" s="220"/>
      <c r="O547" s="221"/>
      <c r="P547" s="221"/>
    </row>
    <row r="548" spans="3:16" ht="13">
      <c r="C548" s="219"/>
      <c r="D548" s="220"/>
      <c r="E548" s="220"/>
      <c r="F548" s="220"/>
      <c r="G548" s="221"/>
      <c r="H548" s="220"/>
      <c r="I548" s="220"/>
      <c r="J548" s="220"/>
      <c r="K548" s="220"/>
      <c r="L548" s="220"/>
      <c r="M548" s="220"/>
      <c r="N548" s="220"/>
      <c r="O548" s="221"/>
      <c r="P548" s="221"/>
    </row>
    <row r="549" spans="3:16" ht="13">
      <c r="C549" s="219"/>
      <c r="D549" s="220"/>
      <c r="E549" s="220"/>
      <c r="F549" s="220"/>
      <c r="G549" s="221"/>
      <c r="H549" s="220"/>
      <c r="I549" s="220"/>
      <c r="J549" s="220"/>
      <c r="K549" s="220"/>
      <c r="L549" s="220"/>
      <c r="M549" s="220"/>
      <c r="N549" s="220"/>
      <c r="O549" s="221"/>
      <c r="P549" s="221"/>
    </row>
    <row r="550" spans="3:16" ht="13">
      <c r="C550" s="219"/>
      <c r="D550" s="220"/>
      <c r="E550" s="220"/>
      <c r="F550" s="220"/>
      <c r="G550" s="221"/>
      <c r="H550" s="220"/>
      <c r="I550" s="220"/>
      <c r="J550" s="220"/>
      <c r="K550" s="220"/>
      <c r="L550" s="220"/>
      <c r="M550" s="220"/>
      <c r="N550" s="220"/>
      <c r="O550" s="221"/>
      <c r="P550" s="221"/>
    </row>
    <row r="551" spans="3:16" ht="13">
      <c r="C551" s="219"/>
      <c r="D551" s="220"/>
      <c r="E551" s="220"/>
      <c r="F551" s="220"/>
      <c r="G551" s="221"/>
      <c r="H551" s="220"/>
      <c r="I551" s="220"/>
      <c r="J551" s="220"/>
      <c r="K551" s="220"/>
      <c r="L551" s="220"/>
      <c r="M551" s="220"/>
      <c r="N551" s="220"/>
      <c r="O551" s="221"/>
      <c r="P551" s="221"/>
    </row>
    <row r="552" spans="3:16" ht="13">
      <c r="C552" s="219"/>
      <c r="D552" s="220"/>
      <c r="E552" s="220"/>
      <c r="F552" s="220"/>
      <c r="G552" s="221"/>
      <c r="H552" s="220"/>
      <c r="I552" s="220"/>
      <c r="J552" s="220"/>
      <c r="K552" s="220"/>
      <c r="L552" s="220"/>
      <c r="M552" s="220"/>
      <c r="N552" s="220"/>
      <c r="O552" s="221"/>
      <c r="P552" s="221"/>
    </row>
    <row r="553" spans="3:16" ht="13">
      <c r="C553" s="219"/>
      <c r="D553" s="220"/>
      <c r="E553" s="220"/>
      <c r="F553" s="220"/>
      <c r="G553" s="221"/>
      <c r="H553" s="220"/>
      <c r="I553" s="220"/>
      <c r="J553" s="220"/>
      <c r="K553" s="220"/>
      <c r="L553" s="220"/>
      <c r="M553" s="220"/>
      <c r="N553" s="220"/>
      <c r="O553" s="221"/>
      <c r="P553" s="221"/>
    </row>
    <row r="554" spans="3:16" ht="13">
      <c r="C554" s="219"/>
      <c r="D554" s="220"/>
      <c r="E554" s="220"/>
      <c r="F554" s="220"/>
      <c r="G554" s="221"/>
      <c r="H554" s="220"/>
      <c r="I554" s="220"/>
      <c r="J554" s="220"/>
      <c r="K554" s="220"/>
      <c r="L554" s="220"/>
      <c r="M554" s="220"/>
      <c r="N554" s="220"/>
      <c r="O554" s="221"/>
      <c r="P554" s="221"/>
    </row>
    <row r="555" spans="3:16" ht="13">
      <c r="C555" s="219"/>
      <c r="D555" s="220"/>
      <c r="E555" s="220"/>
      <c r="F555" s="220"/>
      <c r="G555" s="221"/>
      <c r="H555" s="220"/>
      <c r="I555" s="220"/>
      <c r="J555" s="220"/>
      <c r="K555" s="220"/>
      <c r="L555" s="220"/>
      <c r="M555" s="220"/>
      <c r="N555" s="220"/>
      <c r="O555" s="221"/>
      <c r="P555" s="221"/>
    </row>
    <row r="556" spans="3:16" ht="13">
      <c r="C556" s="219"/>
      <c r="D556" s="220"/>
      <c r="E556" s="220"/>
      <c r="F556" s="220"/>
      <c r="G556" s="221"/>
      <c r="H556" s="220"/>
      <c r="I556" s="220"/>
      <c r="J556" s="220"/>
      <c r="K556" s="220"/>
      <c r="L556" s="220"/>
      <c r="M556" s="220"/>
      <c r="N556" s="220"/>
      <c r="O556" s="221"/>
      <c r="P556" s="221"/>
    </row>
    <row r="557" spans="3:16" ht="13">
      <c r="C557" s="219"/>
      <c r="D557" s="220"/>
      <c r="E557" s="220"/>
      <c r="F557" s="220"/>
      <c r="G557" s="221"/>
      <c r="H557" s="220"/>
      <c r="I557" s="220"/>
      <c r="J557" s="220"/>
      <c r="K557" s="220"/>
      <c r="L557" s="220"/>
      <c r="M557" s="220"/>
      <c r="N557" s="220"/>
      <c r="O557" s="221"/>
      <c r="P557" s="221"/>
    </row>
    <row r="558" spans="3:16" ht="13">
      <c r="C558" s="219"/>
      <c r="D558" s="220"/>
      <c r="E558" s="220"/>
      <c r="F558" s="220"/>
      <c r="G558" s="221"/>
      <c r="H558" s="220"/>
      <c r="I558" s="220"/>
      <c r="J558" s="220"/>
      <c r="K558" s="220"/>
      <c r="L558" s="220"/>
      <c r="M558" s="220"/>
      <c r="N558" s="220"/>
      <c r="O558" s="221"/>
      <c r="P558" s="221"/>
    </row>
    <row r="559" spans="3:16" ht="13">
      <c r="C559" s="219"/>
      <c r="D559" s="220"/>
      <c r="E559" s="220"/>
      <c r="F559" s="220"/>
      <c r="G559" s="221"/>
      <c r="H559" s="220"/>
      <c r="I559" s="220"/>
      <c r="J559" s="220"/>
      <c r="K559" s="220"/>
      <c r="L559" s="220"/>
      <c r="M559" s="220"/>
      <c r="N559" s="220"/>
      <c r="O559" s="221"/>
      <c r="P559" s="221"/>
    </row>
    <row r="560" spans="3:16" ht="13">
      <c r="C560" s="219"/>
      <c r="D560" s="220"/>
      <c r="E560" s="220"/>
      <c r="F560" s="220"/>
      <c r="G560" s="221"/>
      <c r="H560" s="220"/>
      <c r="I560" s="220"/>
      <c r="J560" s="220"/>
      <c r="K560" s="220"/>
      <c r="L560" s="220"/>
      <c r="M560" s="220"/>
      <c r="N560" s="220"/>
      <c r="O560" s="221"/>
      <c r="P560" s="221"/>
    </row>
    <row r="561" spans="3:16" ht="13">
      <c r="C561" s="219"/>
      <c r="D561" s="220"/>
      <c r="E561" s="220"/>
      <c r="F561" s="220"/>
      <c r="G561" s="221"/>
      <c r="H561" s="220"/>
      <c r="I561" s="220"/>
      <c r="J561" s="220"/>
      <c r="K561" s="220"/>
      <c r="L561" s="220"/>
      <c r="M561" s="220"/>
      <c r="N561" s="220"/>
      <c r="O561" s="221"/>
      <c r="P561" s="221"/>
    </row>
    <row r="562" spans="3:16" ht="13">
      <c r="C562" s="219"/>
      <c r="D562" s="220"/>
      <c r="E562" s="220"/>
      <c r="F562" s="220"/>
      <c r="G562" s="221"/>
      <c r="H562" s="220"/>
      <c r="I562" s="220"/>
      <c r="J562" s="220"/>
      <c r="K562" s="220"/>
      <c r="L562" s="220"/>
      <c r="M562" s="220"/>
      <c r="N562" s="220"/>
      <c r="O562" s="221"/>
      <c r="P562" s="221"/>
    </row>
    <row r="563" spans="3:16" ht="13">
      <c r="C563" s="219"/>
      <c r="D563" s="220"/>
      <c r="E563" s="220"/>
      <c r="F563" s="220"/>
      <c r="G563" s="221"/>
      <c r="H563" s="220"/>
      <c r="I563" s="220"/>
      <c r="J563" s="220"/>
      <c r="K563" s="220"/>
      <c r="L563" s="220"/>
      <c r="M563" s="220"/>
      <c r="N563" s="220"/>
      <c r="O563" s="221"/>
      <c r="P563" s="221"/>
    </row>
    <row r="564" spans="3:16" ht="13">
      <c r="C564" s="219"/>
      <c r="D564" s="220"/>
      <c r="E564" s="220"/>
      <c r="F564" s="220"/>
      <c r="G564" s="221"/>
      <c r="H564" s="220"/>
      <c r="I564" s="220"/>
      <c r="J564" s="220"/>
      <c r="K564" s="220"/>
      <c r="L564" s="220"/>
      <c r="M564" s="220"/>
      <c r="N564" s="220"/>
      <c r="O564" s="221"/>
      <c r="P564" s="221"/>
    </row>
    <row r="565" spans="3:16" ht="13">
      <c r="C565" s="219"/>
      <c r="D565" s="220"/>
      <c r="E565" s="220"/>
      <c r="F565" s="220"/>
      <c r="G565" s="221"/>
      <c r="H565" s="220"/>
      <c r="I565" s="220"/>
      <c r="J565" s="220"/>
      <c r="K565" s="220"/>
      <c r="L565" s="220"/>
      <c r="M565" s="220"/>
      <c r="N565" s="220"/>
      <c r="O565" s="221"/>
      <c r="P565" s="221"/>
    </row>
    <row r="566" spans="3:16" ht="13">
      <c r="C566" s="219"/>
      <c r="D566" s="220"/>
      <c r="E566" s="220"/>
      <c r="F566" s="220"/>
      <c r="G566" s="221"/>
      <c r="H566" s="220"/>
      <c r="I566" s="220"/>
      <c r="J566" s="220"/>
      <c r="K566" s="220"/>
      <c r="L566" s="220"/>
      <c r="M566" s="220"/>
      <c r="N566" s="220"/>
      <c r="O566" s="221"/>
      <c r="P566" s="221"/>
    </row>
    <row r="567" spans="3:16" ht="13">
      <c r="C567" s="219"/>
      <c r="D567" s="220"/>
      <c r="E567" s="220"/>
      <c r="F567" s="220"/>
      <c r="G567" s="221"/>
      <c r="H567" s="220"/>
      <c r="I567" s="220"/>
      <c r="J567" s="220"/>
      <c r="K567" s="220"/>
      <c r="L567" s="220"/>
      <c r="M567" s="220"/>
      <c r="N567" s="220"/>
      <c r="O567" s="221"/>
      <c r="P567" s="221"/>
    </row>
    <row r="568" spans="3:16" ht="13">
      <c r="C568" s="219"/>
      <c r="D568" s="220"/>
      <c r="E568" s="220"/>
      <c r="F568" s="220"/>
      <c r="G568" s="221"/>
      <c r="H568" s="220"/>
      <c r="I568" s="220"/>
      <c r="J568" s="220"/>
      <c r="K568" s="220"/>
      <c r="L568" s="220"/>
      <c r="M568" s="220"/>
      <c r="N568" s="220"/>
      <c r="O568" s="221"/>
      <c r="P568" s="221"/>
    </row>
    <row r="569" spans="3:16" ht="13">
      <c r="C569" s="219"/>
      <c r="D569" s="220"/>
      <c r="E569" s="220"/>
      <c r="F569" s="220"/>
      <c r="G569" s="221"/>
      <c r="H569" s="220"/>
      <c r="I569" s="220"/>
      <c r="J569" s="220"/>
      <c r="K569" s="220"/>
      <c r="L569" s="220"/>
      <c r="M569" s="220"/>
      <c r="N569" s="220"/>
      <c r="O569" s="221"/>
      <c r="P569" s="221"/>
    </row>
    <row r="570" spans="3:16" ht="13">
      <c r="C570" s="219"/>
      <c r="D570" s="220"/>
      <c r="E570" s="220"/>
      <c r="F570" s="220"/>
      <c r="G570" s="221"/>
      <c r="H570" s="220"/>
      <c r="I570" s="220"/>
      <c r="J570" s="220"/>
      <c r="K570" s="220"/>
      <c r="L570" s="220"/>
      <c r="M570" s="220"/>
      <c r="N570" s="220"/>
      <c r="O570" s="221"/>
      <c r="P570" s="221"/>
    </row>
    <row r="571" spans="3:16" ht="13">
      <c r="C571" s="219"/>
      <c r="D571" s="220"/>
      <c r="E571" s="220"/>
      <c r="F571" s="220"/>
      <c r="G571" s="221"/>
      <c r="H571" s="220"/>
      <c r="I571" s="220"/>
      <c r="J571" s="220"/>
      <c r="K571" s="220"/>
      <c r="L571" s="220"/>
      <c r="M571" s="220"/>
      <c r="N571" s="220"/>
      <c r="O571" s="221"/>
      <c r="P571" s="221"/>
    </row>
    <row r="572" spans="3:16" ht="13">
      <c r="C572" s="219"/>
      <c r="D572" s="220"/>
      <c r="E572" s="220"/>
      <c r="F572" s="220"/>
      <c r="G572" s="221"/>
      <c r="H572" s="220"/>
      <c r="I572" s="220"/>
      <c r="J572" s="220"/>
      <c r="K572" s="220"/>
      <c r="L572" s="220"/>
      <c r="M572" s="220"/>
      <c r="N572" s="220"/>
      <c r="O572" s="221"/>
      <c r="P572" s="221"/>
    </row>
    <row r="573" spans="3:16" ht="13">
      <c r="C573" s="219"/>
      <c r="D573" s="220"/>
      <c r="E573" s="220"/>
      <c r="F573" s="220"/>
      <c r="G573" s="221"/>
      <c r="H573" s="220"/>
      <c r="I573" s="220"/>
      <c r="J573" s="220"/>
      <c r="K573" s="220"/>
      <c r="L573" s="220"/>
      <c r="M573" s="220"/>
      <c r="N573" s="220"/>
      <c r="O573" s="221"/>
      <c r="P573" s="221"/>
    </row>
    <row r="574" spans="3:16" ht="13">
      <c r="C574" s="219"/>
      <c r="D574" s="220"/>
      <c r="E574" s="220"/>
      <c r="F574" s="220"/>
      <c r="G574" s="221"/>
      <c r="H574" s="220"/>
      <c r="I574" s="220"/>
      <c r="J574" s="220"/>
      <c r="K574" s="220"/>
      <c r="L574" s="220"/>
      <c r="M574" s="220"/>
      <c r="N574" s="220"/>
      <c r="O574" s="221"/>
      <c r="P574" s="221"/>
    </row>
    <row r="575" spans="3:16" ht="13">
      <c r="C575" s="219"/>
      <c r="D575" s="220"/>
      <c r="E575" s="220"/>
      <c r="F575" s="220"/>
      <c r="G575" s="221"/>
      <c r="H575" s="220"/>
      <c r="I575" s="220"/>
      <c r="J575" s="220"/>
      <c r="K575" s="220"/>
      <c r="L575" s="220"/>
      <c r="M575" s="220"/>
      <c r="N575" s="220"/>
      <c r="O575" s="221"/>
      <c r="P575" s="221"/>
    </row>
    <row r="576" spans="3:16" ht="13">
      <c r="C576" s="219"/>
      <c r="D576" s="220"/>
      <c r="E576" s="220"/>
      <c r="F576" s="220"/>
      <c r="G576" s="221"/>
      <c r="H576" s="220"/>
      <c r="I576" s="220"/>
      <c r="J576" s="220"/>
      <c r="K576" s="220"/>
      <c r="L576" s="220"/>
      <c r="M576" s="220"/>
      <c r="N576" s="220"/>
      <c r="O576" s="221"/>
      <c r="P576" s="221"/>
    </row>
    <row r="577" spans="3:16" ht="13">
      <c r="C577" s="219"/>
      <c r="D577" s="220"/>
      <c r="E577" s="220"/>
      <c r="F577" s="220"/>
      <c r="G577" s="221"/>
      <c r="H577" s="220"/>
      <c r="I577" s="220"/>
      <c r="J577" s="220"/>
      <c r="K577" s="220"/>
      <c r="L577" s="220"/>
      <c r="M577" s="220"/>
      <c r="N577" s="220"/>
      <c r="O577" s="221"/>
      <c r="P577" s="221"/>
    </row>
    <row r="578" spans="3:16" ht="13">
      <c r="C578" s="219"/>
      <c r="D578" s="220"/>
      <c r="E578" s="220"/>
      <c r="F578" s="220"/>
      <c r="G578" s="221"/>
      <c r="H578" s="220"/>
      <c r="I578" s="220"/>
      <c r="J578" s="220"/>
      <c r="K578" s="220"/>
      <c r="L578" s="220"/>
      <c r="M578" s="220"/>
      <c r="N578" s="220"/>
      <c r="O578" s="221"/>
      <c r="P578" s="221"/>
    </row>
    <row r="579" spans="3:16" ht="13">
      <c r="C579" s="219"/>
      <c r="D579" s="220"/>
      <c r="E579" s="220"/>
      <c r="F579" s="220"/>
      <c r="G579" s="221"/>
      <c r="H579" s="220"/>
      <c r="I579" s="220"/>
      <c r="J579" s="220"/>
      <c r="K579" s="220"/>
      <c r="L579" s="220"/>
      <c r="M579" s="220"/>
      <c r="N579" s="220"/>
      <c r="O579" s="221"/>
      <c r="P579" s="221"/>
    </row>
    <row r="580" spans="3:16" ht="13">
      <c r="C580" s="219"/>
      <c r="D580" s="220"/>
      <c r="E580" s="220"/>
      <c r="F580" s="220"/>
      <c r="G580" s="221"/>
      <c r="H580" s="220"/>
      <c r="I580" s="220"/>
      <c r="J580" s="220"/>
      <c r="K580" s="220"/>
      <c r="L580" s="220"/>
      <c r="M580" s="220"/>
      <c r="N580" s="220"/>
      <c r="O580" s="221"/>
      <c r="P580" s="221"/>
    </row>
    <row r="581" spans="3:16" ht="13">
      <c r="C581" s="219"/>
      <c r="D581" s="220"/>
      <c r="E581" s="220"/>
      <c r="F581" s="220"/>
      <c r="G581" s="221"/>
      <c r="H581" s="220"/>
      <c r="I581" s="220"/>
      <c r="J581" s="220"/>
      <c r="K581" s="220"/>
      <c r="L581" s="220"/>
      <c r="M581" s="220"/>
      <c r="N581" s="220"/>
      <c r="O581" s="221"/>
      <c r="P581" s="221"/>
    </row>
    <row r="582" spans="3:16" ht="13">
      <c r="C582" s="219"/>
      <c r="D582" s="220"/>
      <c r="E582" s="220"/>
      <c r="F582" s="220"/>
      <c r="G582" s="221"/>
      <c r="H582" s="220"/>
      <c r="I582" s="220"/>
      <c r="J582" s="220"/>
      <c r="K582" s="220"/>
      <c r="L582" s="220"/>
      <c r="M582" s="220"/>
      <c r="N582" s="220"/>
      <c r="O582" s="221"/>
      <c r="P582" s="221"/>
    </row>
    <row r="583" spans="3:16" ht="13">
      <c r="C583" s="219"/>
      <c r="D583" s="220"/>
      <c r="E583" s="220"/>
      <c r="F583" s="220"/>
      <c r="G583" s="221"/>
      <c r="H583" s="220"/>
      <c r="I583" s="220"/>
      <c r="J583" s="220"/>
      <c r="K583" s="220"/>
      <c r="L583" s="220"/>
      <c r="M583" s="220"/>
      <c r="N583" s="220"/>
      <c r="O583" s="221"/>
      <c r="P583" s="221"/>
    </row>
    <row r="584" spans="3:16" ht="13">
      <c r="C584" s="219"/>
      <c r="D584" s="220"/>
      <c r="E584" s="220"/>
      <c r="F584" s="220"/>
      <c r="G584" s="221"/>
      <c r="H584" s="220"/>
      <c r="I584" s="220"/>
      <c r="J584" s="220"/>
      <c r="K584" s="220"/>
      <c r="L584" s="220"/>
      <c r="M584" s="220"/>
      <c r="N584" s="220"/>
      <c r="O584" s="221"/>
      <c r="P584" s="221"/>
    </row>
    <row r="585" spans="3:16" ht="13">
      <c r="C585" s="219"/>
      <c r="D585" s="220"/>
      <c r="E585" s="220"/>
      <c r="F585" s="220"/>
      <c r="G585" s="221"/>
      <c r="H585" s="220"/>
      <c r="I585" s="220"/>
      <c r="J585" s="220"/>
      <c r="K585" s="220"/>
      <c r="L585" s="220"/>
      <c r="M585" s="220"/>
      <c r="N585" s="220"/>
      <c r="O585" s="221"/>
      <c r="P585" s="221"/>
    </row>
    <row r="586" spans="3:16" ht="13">
      <c r="C586" s="219"/>
      <c r="D586" s="220"/>
      <c r="E586" s="220"/>
      <c r="F586" s="220"/>
      <c r="G586" s="221"/>
      <c r="H586" s="220"/>
      <c r="I586" s="220"/>
      <c r="J586" s="220"/>
      <c r="K586" s="220"/>
      <c r="L586" s="220"/>
      <c r="M586" s="220"/>
      <c r="N586" s="220"/>
      <c r="O586" s="221"/>
      <c r="P586" s="221"/>
    </row>
    <row r="587" spans="3:16" ht="13">
      <c r="C587" s="219"/>
      <c r="D587" s="220"/>
      <c r="E587" s="220"/>
      <c r="F587" s="220"/>
      <c r="G587" s="221"/>
      <c r="H587" s="220"/>
      <c r="I587" s="220"/>
      <c r="J587" s="220"/>
      <c r="K587" s="220"/>
      <c r="L587" s="220"/>
      <c r="M587" s="220"/>
      <c r="N587" s="220"/>
      <c r="O587" s="221"/>
      <c r="P587" s="221"/>
    </row>
    <row r="588" spans="3:16" ht="13">
      <c r="C588" s="219"/>
      <c r="D588" s="220"/>
      <c r="E588" s="220"/>
      <c r="F588" s="220"/>
      <c r="G588" s="221"/>
      <c r="H588" s="220"/>
      <c r="I588" s="220"/>
      <c r="J588" s="220"/>
      <c r="K588" s="220"/>
      <c r="L588" s="220"/>
      <c r="M588" s="220"/>
      <c r="N588" s="220"/>
      <c r="O588" s="221"/>
      <c r="P588" s="221"/>
    </row>
    <row r="589" spans="3:16" ht="13">
      <c r="C589" s="219"/>
      <c r="D589" s="220"/>
      <c r="E589" s="220"/>
      <c r="F589" s="220"/>
      <c r="G589" s="221"/>
      <c r="H589" s="220"/>
      <c r="I589" s="220"/>
      <c r="J589" s="220"/>
      <c r="K589" s="220"/>
      <c r="L589" s="220"/>
      <c r="M589" s="220"/>
      <c r="N589" s="220"/>
      <c r="O589" s="221"/>
      <c r="P589" s="221"/>
    </row>
    <row r="590" spans="3:16" ht="13">
      <c r="C590" s="219"/>
      <c r="D590" s="220"/>
      <c r="E590" s="220"/>
      <c r="F590" s="220"/>
      <c r="G590" s="221"/>
      <c r="H590" s="220"/>
      <c r="I590" s="220"/>
      <c r="J590" s="220"/>
      <c r="K590" s="220"/>
      <c r="L590" s="220"/>
      <c r="M590" s="220"/>
      <c r="N590" s="220"/>
      <c r="O590" s="221"/>
      <c r="P590" s="221"/>
    </row>
    <row r="591" spans="3:16" ht="13">
      <c r="C591" s="219"/>
      <c r="D591" s="220"/>
      <c r="E591" s="220"/>
      <c r="F591" s="220"/>
      <c r="G591" s="221"/>
      <c r="H591" s="220"/>
      <c r="I591" s="220"/>
      <c r="J591" s="220"/>
      <c r="K591" s="220"/>
      <c r="L591" s="220"/>
      <c r="M591" s="220"/>
      <c r="N591" s="220"/>
      <c r="O591" s="221"/>
      <c r="P591" s="221"/>
    </row>
    <row r="592" spans="3:16" ht="13">
      <c r="C592" s="219"/>
      <c r="D592" s="220"/>
      <c r="E592" s="220"/>
      <c r="F592" s="220"/>
      <c r="G592" s="221"/>
      <c r="H592" s="220"/>
      <c r="I592" s="220"/>
      <c r="J592" s="220"/>
      <c r="K592" s="220"/>
      <c r="L592" s="220"/>
      <c r="M592" s="220"/>
      <c r="N592" s="220"/>
      <c r="O592" s="221"/>
      <c r="P592" s="221"/>
    </row>
    <row r="593" spans="3:16" ht="13">
      <c r="C593" s="219"/>
      <c r="D593" s="220"/>
      <c r="E593" s="220"/>
      <c r="F593" s="220"/>
      <c r="G593" s="221"/>
      <c r="H593" s="220"/>
      <c r="I593" s="220"/>
      <c r="J593" s="220"/>
      <c r="K593" s="220"/>
      <c r="L593" s="220"/>
      <c r="M593" s="220"/>
      <c r="N593" s="220"/>
      <c r="O593" s="221"/>
      <c r="P593" s="221"/>
    </row>
    <row r="594" spans="3:16" ht="13">
      <c r="C594" s="219"/>
      <c r="D594" s="220"/>
      <c r="E594" s="220"/>
      <c r="F594" s="220"/>
      <c r="G594" s="221"/>
      <c r="H594" s="220"/>
      <c r="I594" s="220"/>
      <c r="J594" s="220"/>
      <c r="K594" s="220"/>
      <c r="L594" s="220"/>
      <c r="M594" s="220"/>
      <c r="N594" s="220"/>
      <c r="O594" s="221"/>
      <c r="P594" s="221"/>
    </row>
    <row r="595" spans="3:16" ht="13">
      <c r="C595" s="219"/>
      <c r="D595" s="220"/>
      <c r="E595" s="220"/>
      <c r="F595" s="220"/>
      <c r="G595" s="221"/>
      <c r="H595" s="220"/>
      <c r="I595" s="220"/>
      <c r="J595" s="220"/>
      <c r="K595" s="220"/>
      <c r="L595" s="220"/>
      <c r="M595" s="220"/>
      <c r="N595" s="220"/>
      <c r="O595" s="221"/>
      <c r="P595" s="221"/>
    </row>
    <row r="596" spans="3:16" ht="13">
      <c r="C596" s="219"/>
      <c r="D596" s="220"/>
      <c r="E596" s="220"/>
      <c r="F596" s="220"/>
      <c r="G596" s="221"/>
      <c r="H596" s="220"/>
      <c r="I596" s="220"/>
      <c r="J596" s="220"/>
      <c r="K596" s="220"/>
      <c r="L596" s="220"/>
      <c r="M596" s="220"/>
      <c r="N596" s="220"/>
      <c r="O596" s="221"/>
      <c r="P596" s="221"/>
    </row>
    <row r="597" spans="3:16" ht="13">
      <c r="C597" s="219"/>
      <c r="D597" s="220"/>
      <c r="E597" s="220"/>
      <c r="F597" s="220"/>
      <c r="G597" s="221"/>
      <c r="H597" s="220"/>
      <c r="I597" s="220"/>
      <c r="J597" s="220"/>
      <c r="K597" s="220"/>
      <c r="L597" s="220"/>
      <c r="M597" s="220"/>
      <c r="N597" s="220"/>
      <c r="O597" s="221"/>
      <c r="P597" s="221"/>
    </row>
    <row r="598" spans="3:16" ht="13">
      <c r="C598" s="219"/>
      <c r="D598" s="220"/>
      <c r="E598" s="220"/>
      <c r="F598" s="220"/>
      <c r="G598" s="221"/>
      <c r="H598" s="220"/>
      <c r="I598" s="220"/>
      <c r="J598" s="220"/>
      <c r="K598" s="220"/>
      <c r="L598" s="220"/>
      <c r="M598" s="220"/>
      <c r="N598" s="220"/>
      <c r="O598" s="221"/>
      <c r="P598" s="221"/>
    </row>
    <row r="599" spans="3:16" ht="13">
      <c r="C599" s="219"/>
      <c r="D599" s="220"/>
      <c r="E599" s="220"/>
      <c r="F599" s="220"/>
      <c r="G599" s="221"/>
      <c r="H599" s="220"/>
      <c r="I599" s="220"/>
      <c r="J599" s="220"/>
      <c r="K599" s="220"/>
      <c r="L599" s="220"/>
      <c r="M599" s="220"/>
      <c r="N599" s="220"/>
      <c r="O599" s="221"/>
      <c r="P599" s="221"/>
    </row>
    <row r="600" spans="3:16" ht="13">
      <c r="C600" s="219"/>
      <c r="D600" s="220"/>
      <c r="E600" s="220"/>
      <c r="F600" s="220"/>
      <c r="G600" s="221"/>
      <c r="H600" s="220"/>
      <c r="I600" s="220"/>
      <c r="J600" s="220"/>
      <c r="K600" s="220"/>
      <c r="L600" s="220"/>
      <c r="M600" s="220"/>
      <c r="N600" s="220"/>
      <c r="O600" s="221"/>
      <c r="P600" s="221"/>
    </row>
    <row r="601" spans="3:16" ht="13">
      <c r="C601" s="219"/>
      <c r="D601" s="220"/>
      <c r="E601" s="220"/>
      <c r="F601" s="220"/>
      <c r="G601" s="221"/>
      <c r="H601" s="220"/>
      <c r="I601" s="220"/>
      <c r="J601" s="220"/>
      <c r="K601" s="220"/>
      <c r="L601" s="220"/>
      <c r="M601" s="220"/>
      <c r="N601" s="220"/>
      <c r="O601" s="221"/>
      <c r="P601" s="221"/>
    </row>
    <row r="602" spans="3:16" ht="13">
      <c r="C602" s="219"/>
      <c r="D602" s="220"/>
      <c r="E602" s="220"/>
      <c r="F602" s="220"/>
      <c r="G602" s="221"/>
      <c r="H602" s="220"/>
      <c r="I602" s="220"/>
      <c r="J602" s="220"/>
      <c r="K602" s="220"/>
      <c r="L602" s="220"/>
      <c r="M602" s="220"/>
      <c r="N602" s="220"/>
      <c r="O602" s="221"/>
      <c r="P602" s="221"/>
    </row>
    <row r="603" spans="3:16" ht="13">
      <c r="C603" s="219"/>
      <c r="D603" s="220"/>
      <c r="E603" s="220"/>
      <c r="F603" s="220"/>
      <c r="G603" s="221"/>
      <c r="H603" s="220"/>
      <c r="I603" s="220"/>
      <c r="J603" s="220"/>
      <c r="K603" s="220"/>
      <c r="L603" s="220"/>
      <c r="M603" s="220"/>
      <c r="N603" s="220"/>
      <c r="O603" s="221"/>
      <c r="P603" s="221"/>
    </row>
    <row r="604" spans="3:16" ht="13">
      <c r="C604" s="219"/>
      <c r="D604" s="220"/>
      <c r="E604" s="220"/>
      <c r="F604" s="220"/>
      <c r="G604" s="221"/>
      <c r="H604" s="220"/>
      <c r="I604" s="220"/>
      <c r="J604" s="220"/>
      <c r="K604" s="220"/>
      <c r="L604" s="220"/>
      <c r="M604" s="220"/>
      <c r="N604" s="220"/>
      <c r="O604" s="221"/>
      <c r="P604" s="221"/>
    </row>
    <row r="605" spans="3:16" ht="13">
      <c r="C605" s="219"/>
      <c r="D605" s="220"/>
      <c r="E605" s="220"/>
      <c r="F605" s="220"/>
      <c r="G605" s="221"/>
      <c r="H605" s="220"/>
      <c r="I605" s="220"/>
      <c r="J605" s="220"/>
      <c r="K605" s="220"/>
      <c r="L605" s="220"/>
      <c r="M605" s="220"/>
      <c r="N605" s="220"/>
      <c r="O605" s="221"/>
      <c r="P605" s="221"/>
    </row>
    <row r="606" spans="3:16" ht="13">
      <c r="C606" s="219"/>
      <c r="D606" s="220"/>
      <c r="E606" s="220"/>
      <c r="F606" s="220"/>
      <c r="G606" s="221"/>
      <c r="H606" s="220"/>
      <c r="I606" s="220"/>
      <c r="J606" s="220"/>
      <c r="K606" s="220"/>
      <c r="L606" s="220"/>
      <c r="M606" s="220"/>
      <c r="N606" s="220"/>
      <c r="O606" s="221"/>
      <c r="P606" s="221"/>
    </row>
    <row r="607" spans="3:16" ht="13">
      <c r="C607" s="219"/>
      <c r="D607" s="220"/>
      <c r="E607" s="220"/>
      <c r="F607" s="220"/>
      <c r="G607" s="221"/>
      <c r="H607" s="220"/>
      <c r="I607" s="220"/>
      <c r="J607" s="220"/>
      <c r="K607" s="220"/>
      <c r="L607" s="220"/>
      <c r="M607" s="220"/>
      <c r="N607" s="220"/>
      <c r="O607" s="221"/>
      <c r="P607" s="221"/>
    </row>
    <row r="608" spans="3:16" ht="13">
      <c r="C608" s="219"/>
      <c r="D608" s="220"/>
      <c r="E608" s="220"/>
      <c r="F608" s="220"/>
      <c r="G608" s="221"/>
      <c r="H608" s="220"/>
      <c r="I608" s="220"/>
      <c r="J608" s="220"/>
      <c r="K608" s="220"/>
      <c r="L608" s="220"/>
      <c r="M608" s="220"/>
      <c r="N608" s="220"/>
      <c r="O608" s="221"/>
      <c r="P608" s="221"/>
    </row>
    <row r="609" spans="3:16" ht="13">
      <c r="C609" s="219"/>
      <c r="D609" s="220"/>
      <c r="E609" s="220"/>
      <c r="F609" s="220"/>
      <c r="G609" s="221"/>
      <c r="H609" s="220"/>
      <c r="I609" s="220"/>
      <c r="J609" s="220"/>
      <c r="K609" s="220"/>
      <c r="L609" s="220"/>
      <c r="M609" s="220"/>
      <c r="N609" s="220"/>
      <c r="O609" s="221"/>
      <c r="P609" s="221"/>
    </row>
    <row r="610" spans="3:16" ht="13">
      <c r="C610" s="219"/>
      <c r="D610" s="220"/>
      <c r="E610" s="220"/>
      <c r="F610" s="220"/>
      <c r="G610" s="221"/>
      <c r="H610" s="220"/>
      <c r="I610" s="220"/>
      <c r="J610" s="220"/>
      <c r="K610" s="220"/>
      <c r="L610" s="220"/>
      <c r="M610" s="220"/>
      <c r="N610" s="220"/>
      <c r="O610" s="221"/>
      <c r="P610" s="221"/>
    </row>
    <row r="611" spans="3:16" ht="13">
      <c r="C611" s="219"/>
      <c r="D611" s="220"/>
      <c r="E611" s="220"/>
      <c r="F611" s="220"/>
      <c r="G611" s="221"/>
      <c r="H611" s="220"/>
      <c r="I611" s="220"/>
      <c r="J611" s="220"/>
      <c r="K611" s="220"/>
      <c r="L611" s="220"/>
      <c r="M611" s="220"/>
      <c r="N611" s="220"/>
      <c r="O611" s="221"/>
      <c r="P611" s="221"/>
    </row>
    <row r="612" spans="3:16" ht="13">
      <c r="C612" s="219"/>
      <c r="D612" s="220"/>
      <c r="E612" s="220"/>
      <c r="F612" s="220"/>
      <c r="G612" s="221"/>
      <c r="H612" s="220"/>
      <c r="I612" s="220"/>
      <c r="J612" s="220"/>
      <c r="K612" s="220"/>
      <c r="L612" s="220"/>
      <c r="M612" s="220"/>
      <c r="N612" s="220"/>
      <c r="O612" s="221"/>
      <c r="P612" s="221"/>
    </row>
    <row r="613" spans="3:16" ht="13">
      <c r="C613" s="219"/>
      <c r="D613" s="220"/>
      <c r="E613" s="220"/>
      <c r="F613" s="220"/>
      <c r="G613" s="221"/>
      <c r="H613" s="220"/>
      <c r="I613" s="220"/>
      <c r="J613" s="220"/>
      <c r="K613" s="220"/>
      <c r="L613" s="220"/>
      <c r="M613" s="220"/>
      <c r="N613" s="220"/>
      <c r="O613" s="221"/>
      <c r="P613" s="221"/>
    </row>
    <row r="614" spans="3:16" ht="13">
      <c r="C614" s="219"/>
      <c r="D614" s="220"/>
      <c r="E614" s="220"/>
      <c r="F614" s="220"/>
      <c r="G614" s="221"/>
      <c r="H614" s="220"/>
      <c r="I614" s="220"/>
      <c r="J614" s="220"/>
      <c r="K614" s="220"/>
      <c r="L614" s="220"/>
      <c r="M614" s="220"/>
      <c r="N614" s="220"/>
      <c r="O614" s="221"/>
      <c r="P614" s="221"/>
    </row>
    <row r="615" spans="3:16" ht="13">
      <c r="C615" s="219"/>
      <c r="D615" s="220"/>
      <c r="E615" s="220"/>
      <c r="F615" s="220"/>
      <c r="G615" s="221"/>
      <c r="H615" s="220"/>
      <c r="I615" s="220"/>
      <c r="J615" s="220"/>
      <c r="K615" s="220"/>
      <c r="L615" s="220"/>
      <c r="M615" s="220"/>
      <c r="N615" s="220"/>
      <c r="O615" s="221"/>
      <c r="P615" s="221"/>
    </row>
    <row r="616" spans="3:16" ht="13">
      <c r="C616" s="219"/>
      <c r="D616" s="220"/>
      <c r="E616" s="220"/>
      <c r="F616" s="220"/>
      <c r="G616" s="221"/>
      <c r="H616" s="220"/>
      <c r="I616" s="220"/>
      <c r="J616" s="220"/>
      <c r="K616" s="220"/>
      <c r="L616" s="220"/>
      <c r="M616" s="220"/>
      <c r="N616" s="220"/>
      <c r="O616" s="221"/>
      <c r="P616" s="221"/>
    </row>
    <row r="617" spans="3:16" ht="13">
      <c r="C617" s="219"/>
      <c r="D617" s="220"/>
      <c r="E617" s="220"/>
      <c r="F617" s="220"/>
      <c r="G617" s="221"/>
      <c r="H617" s="220"/>
      <c r="I617" s="220"/>
      <c r="J617" s="220"/>
      <c r="K617" s="220"/>
      <c r="L617" s="220"/>
      <c r="M617" s="220"/>
      <c r="N617" s="220"/>
      <c r="O617" s="221"/>
      <c r="P617" s="221"/>
    </row>
    <row r="618" spans="3:16" ht="13">
      <c r="C618" s="219"/>
      <c r="D618" s="220"/>
      <c r="E618" s="220"/>
      <c r="F618" s="220"/>
      <c r="G618" s="221"/>
      <c r="H618" s="220"/>
      <c r="I618" s="220"/>
      <c r="J618" s="220"/>
      <c r="K618" s="220"/>
      <c r="L618" s="220"/>
      <c r="M618" s="220"/>
      <c r="N618" s="220"/>
      <c r="O618" s="221"/>
      <c r="P618" s="221"/>
    </row>
    <row r="619" spans="3:16" ht="13">
      <c r="C619" s="219"/>
      <c r="D619" s="220"/>
      <c r="E619" s="220"/>
      <c r="F619" s="220"/>
      <c r="G619" s="221"/>
      <c r="H619" s="220"/>
      <c r="I619" s="220"/>
      <c r="J619" s="220"/>
      <c r="K619" s="220"/>
      <c r="L619" s="220"/>
      <c r="M619" s="220"/>
      <c r="N619" s="220"/>
      <c r="O619" s="221"/>
      <c r="P619" s="221"/>
    </row>
    <row r="620" spans="3:16" ht="13">
      <c r="C620" s="219"/>
      <c r="D620" s="220"/>
      <c r="E620" s="220"/>
      <c r="F620" s="220"/>
      <c r="G620" s="221"/>
      <c r="H620" s="220"/>
      <c r="I620" s="220"/>
      <c r="J620" s="220"/>
      <c r="K620" s="220"/>
      <c r="L620" s="220"/>
      <c r="M620" s="220"/>
      <c r="N620" s="220"/>
      <c r="O620" s="221"/>
      <c r="P620" s="221"/>
    </row>
    <row r="621" spans="3:16" ht="13">
      <c r="C621" s="219"/>
      <c r="D621" s="220"/>
      <c r="E621" s="220"/>
      <c r="F621" s="220"/>
      <c r="G621" s="221"/>
      <c r="H621" s="220"/>
      <c r="I621" s="220"/>
      <c r="J621" s="220"/>
      <c r="K621" s="220"/>
      <c r="L621" s="220"/>
      <c r="M621" s="220"/>
      <c r="N621" s="220"/>
      <c r="O621" s="221"/>
      <c r="P621" s="221"/>
    </row>
    <row r="622" spans="3:16" ht="13">
      <c r="C622" s="219"/>
      <c r="D622" s="220"/>
      <c r="E622" s="220"/>
      <c r="F622" s="220"/>
      <c r="G622" s="221"/>
      <c r="H622" s="220"/>
      <c r="I622" s="220"/>
      <c r="J622" s="220"/>
      <c r="K622" s="220"/>
      <c r="L622" s="220"/>
      <c r="M622" s="220"/>
      <c r="N622" s="220"/>
      <c r="O622" s="221"/>
      <c r="P622" s="221"/>
    </row>
    <row r="623" spans="3:16" ht="13">
      <c r="C623" s="219"/>
      <c r="D623" s="220"/>
      <c r="E623" s="220"/>
      <c r="F623" s="220"/>
      <c r="G623" s="221"/>
      <c r="H623" s="220"/>
      <c r="I623" s="220"/>
      <c r="J623" s="220"/>
      <c r="K623" s="220"/>
      <c r="L623" s="220"/>
      <c r="M623" s="220"/>
      <c r="N623" s="220"/>
      <c r="O623" s="221"/>
      <c r="P623" s="221"/>
    </row>
    <row r="624" spans="3:16" ht="13">
      <c r="C624" s="219"/>
      <c r="D624" s="220"/>
      <c r="E624" s="220"/>
      <c r="F624" s="220"/>
      <c r="G624" s="221"/>
      <c r="H624" s="220"/>
      <c r="I624" s="220"/>
      <c r="J624" s="220"/>
      <c r="K624" s="220"/>
      <c r="L624" s="220"/>
      <c r="M624" s="220"/>
      <c r="N624" s="220"/>
      <c r="O624" s="221"/>
      <c r="P624" s="221"/>
    </row>
    <row r="625" spans="3:16" ht="13">
      <c r="C625" s="219"/>
      <c r="D625" s="220"/>
      <c r="E625" s="220"/>
      <c r="F625" s="220"/>
      <c r="G625" s="221"/>
      <c r="H625" s="220"/>
      <c r="I625" s="220"/>
      <c r="J625" s="220"/>
      <c r="K625" s="220"/>
      <c r="L625" s="220"/>
      <c r="M625" s="220"/>
      <c r="N625" s="220"/>
      <c r="O625" s="221"/>
      <c r="P625" s="221"/>
    </row>
    <row r="626" spans="3:16" ht="13">
      <c r="C626" s="219"/>
      <c r="D626" s="220"/>
      <c r="E626" s="220"/>
      <c r="F626" s="220"/>
      <c r="G626" s="221"/>
      <c r="H626" s="220"/>
      <c r="I626" s="220"/>
      <c r="J626" s="220"/>
      <c r="K626" s="220"/>
      <c r="L626" s="220"/>
      <c r="M626" s="220"/>
      <c r="N626" s="220"/>
      <c r="O626" s="221"/>
      <c r="P626" s="221"/>
    </row>
    <row r="627" spans="3:16" ht="13">
      <c r="C627" s="219"/>
      <c r="D627" s="220"/>
      <c r="E627" s="220"/>
      <c r="F627" s="220"/>
      <c r="G627" s="221"/>
      <c r="H627" s="220"/>
      <c r="I627" s="220"/>
      <c r="J627" s="220"/>
      <c r="K627" s="220"/>
      <c r="L627" s="220"/>
      <c r="M627" s="220"/>
      <c r="N627" s="220"/>
      <c r="O627" s="221"/>
      <c r="P627" s="221"/>
    </row>
    <row r="628" spans="3:16" ht="13">
      <c r="C628" s="219"/>
      <c r="D628" s="220"/>
      <c r="E628" s="220"/>
      <c r="F628" s="220"/>
      <c r="G628" s="221"/>
      <c r="H628" s="220"/>
      <c r="I628" s="220"/>
      <c r="J628" s="220"/>
      <c r="K628" s="220"/>
      <c r="L628" s="220"/>
      <c r="M628" s="220"/>
      <c r="N628" s="220"/>
      <c r="O628" s="221"/>
      <c r="P628" s="221"/>
    </row>
    <row r="629" spans="3:16" ht="13">
      <c r="C629" s="219"/>
      <c r="D629" s="220"/>
      <c r="E629" s="220"/>
      <c r="F629" s="220"/>
      <c r="G629" s="221"/>
      <c r="H629" s="220"/>
      <c r="I629" s="220"/>
      <c r="J629" s="220"/>
      <c r="K629" s="220"/>
      <c r="L629" s="220"/>
      <c r="M629" s="220"/>
      <c r="N629" s="220"/>
      <c r="O629" s="221"/>
      <c r="P629" s="221"/>
    </row>
    <row r="630" spans="3:16" ht="13">
      <c r="C630" s="219"/>
      <c r="D630" s="220"/>
      <c r="E630" s="220"/>
      <c r="F630" s="220"/>
      <c r="G630" s="221"/>
      <c r="H630" s="220"/>
      <c r="I630" s="220"/>
      <c r="J630" s="220"/>
      <c r="K630" s="220"/>
      <c r="L630" s="220"/>
      <c r="M630" s="220"/>
      <c r="N630" s="220"/>
      <c r="O630" s="221"/>
      <c r="P630" s="221"/>
    </row>
    <row r="631" spans="3:16" ht="13">
      <c r="C631" s="219"/>
      <c r="D631" s="220"/>
      <c r="E631" s="220"/>
      <c r="F631" s="220"/>
      <c r="G631" s="221"/>
      <c r="H631" s="220"/>
      <c r="I631" s="220"/>
      <c r="J631" s="220"/>
      <c r="K631" s="220"/>
      <c r="L631" s="220"/>
      <c r="M631" s="220"/>
      <c r="N631" s="220"/>
      <c r="O631" s="221"/>
      <c r="P631" s="221"/>
    </row>
    <row r="632" spans="3:16" ht="13">
      <c r="C632" s="219"/>
      <c r="D632" s="220"/>
      <c r="E632" s="220"/>
      <c r="F632" s="220"/>
      <c r="G632" s="221"/>
      <c r="H632" s="220"/>
      <c r="I632" s="220"/>
      <c r="J632" s="220"/>
      <c r="K632" s="220"/>
      <c r="L632" s="220"/>
      <c r="M632" s="220"/>
      <c r="N632" s="220"/>
      <c r="O632" s="221"/>
      <c r="P632" s="221"/>
    </row>
    <row r="633" spans="3:16" ht="13">
      <c r="C633" s="219"/>
      <c r="D633" s="220"/>
      <c r="E633" s="220"/>
      <c r="F633" s="220"/>
      <c r="G633" s="221"/>
      <c r="H633" s="220"/>
      <c r="I633" s="220"/>
      <c r="J633" s="220"/>
      <c r="K633" s="220"/>
      <c r="L633" s="220"/>
      <c r="M633" s="220"/>
      <c r="N633" s="220"/>
      <c r="O633" s="221"/>
      <c r="P633" s="221"/>
    </row>
    <row r="634" spans="3:16" ht="13">
      <c r="C634" s="219"/>
      <c r="D634" s="220"/>
      <c r="E634" s="220"/>
      <c r="F634" s="220"/>
      <c r="G634" s="221"/>
      <c r="H634" s="220"/>
      <c r="I634" s="220"/>
      <c r="J634" s="220"/>
      <c r="K634" s="220"/>
      <c r="L634" s="220"/>
      <c r="M634" s="220"/>
      <c r="N634" s="220"/>
      <c r="O634" s="221"/>
      <c r="P634" s="221"/>
    </row>
    <row r="635" spans="3:16" ht="13">
      <c r="C635" s="219"/>
      <c r="D635" s="220"/>
      <c r="E635" s="220"/>
      <c r="F635" s="220"/>
      <c r="G635" s="221"/>
      <c r="H635" s="220"/>
      <c r="I635" s="220"/>
      <c r="J635" s="220"/>
      <c r="K635" s="220"/>
      <c r="L635" s="220"/>
      <c r="M635" s="220"/>
      <c r="N635" s="220"/>
      <c r="O635" s="221"/>
      <c r="P635" s="221"/>
    </row>
    <row r="636" spans="3:16" ht="13">
      <c r="C636" s="219"/>
      <c r="D636" s="220"/>
      <c r="E636" s="220"/>
      <c r="F636" s="220"/>
      <c r="G636" s="221"/>
      <c r="H636" s="220"/>
      <c r="I636" s="220"/>
      <c r="J636" s="220"/>
      <c r="K636" s="220"/>
      <c r="L636" s="220"/>
      <c r="M636" s="220"/>
      <c r="N636" s="220"/>
      <c r="O636" s="221"/>
      <c r="P636" s="221"/>
    </row>
    <row r="637" spans="3:16" ht="13">
      <c r="C637" s="219"/>
      <c r="D637" s="220"/>
      <c r="E637" s="220"/>
      <c r="F637" s="220"/>
      <c r="G637" s="221"/>
      <c r="H637" s="220"/>
      <c r="I637" s="220"/>
      <c r="J637" s="220"/>
      <c r="K637" s="220"/>
      <c r="L637" s="220"/>
      <c r="M637" s="220"/>
      <c r="N637" s="220"/>
      <c r="O637" s="221"/>
      <c r="P637" s="221"/>
    </row>
    <row r="638" spans="3:16" ht="13">
      <c r="C638" s="219"/>
      <c r="D638" s="220"/>
      <c r="E638" s="220"/>
      <c r="F638" s="220"/>
      <c r="G638" s="221"/>
      <c r="H638" s="220"/>
      <c r="I638" s="220"/>
      <c r="J638" s="220"/>
      <c r="K638" s="220"/>
      <c r="L638" s="220"/>
      <c r="M638" s="220"/>
      <c r="N638" s="220"/>
      <c r="O638" s="221"/>
      <c r="P638" s="221"/>
    </row>
    <row r="639" spans="3:16" ht="13">
      <c r="C639" s="219"/>
      <c r="D639" s="220"/>
      <c r="E639" s="220"/>
      <c r="F639" s="220"/>
      <c r="G639" s="221"/>
      <c r="H639" s="220"/>
      <c r="I639" s="220"/>
      <c r="J639" s="220"/>
      <c r="K639" s="220"/>
      <c r="L639" s="220"/>
      <c r="M639" s="220"/>
      <c r="N639" s="220"/>
      <c r="O639" s="221"/>
      <c r="P639" s="221"/>
    </row>
    <row r="640" spans="3:16" ht="13">
      <c r="C640" s="219"/>
      <c r="D640" s="220"/>
      <c r="E640" s="220"/>
      <c r="F640" s="220"/>
      <c r="G640" s="221"/>
      <c r="H640" s="220"/>
      <c r="I640" s="220"/>
      <c r="J640" s="220"/>
      <c r="K640" s="220"/>
      <c r="L640" s="220"/>
      <c r="M640" s="220"/>
      <c r="N640" s="220"/>
      <c r="O640" s="221"/>
      <c r="P640" s="221"/>
    </row>
    <row r="641" spans="3:16" ht="13">
      <c r="C641" s="219"/>
      <c r="D641" s="220"/>
      <c r="E641" s="220"/>
      <c r="F641" s="220"/>
      <c r="G641" s="221"/>
      <c r="H641" s="220"/>
      <c r="I641" s="220"/>
      <c r="J641" s="220"/>
      <c r="K641" s="220"/>
      <c r="L641" s="220"/>
      <c r="M641" s="220"/>
      <c r="N641" s="220"/>
      <c r="O641" s="221"/>
      <c r="P641" s="221"/>
    </row>
    <row r="642" spans="3:16" ht="13">
      <c r="C642" s="219"/>
      <c r="D642" s="220"/>
      <c r="E642" s="220"/>
      <c r="F642" s="220"/>
      <c r="G642" s="221"/>
      <c r="H642" s="220"/>
      <c r="I642" s="220"/>
      <c r="J642" s="220"/>
      <c r="K642" s="220"/>
      <c r="L642" s="220"/>
      <c r="M642" s="220"/>
      <c r="N642" s="220"/>
      <c r="O642" s="221"/>
      <c r="P642" s="221"/>
    </row>
    <row r="643" spans="3:16" ht="13">
      <c r="C643" s="219"/>
      <c r="D643" s="220"/>
      <c r="E643" s="220"/>
      <c r="F643" s="220"/>
      <c r="G643" s="221"/>
      <c r="H643" s="220"/>
      <c r="I643" s="220"/>
      <c r="J643" s="220"/>
      <c r="K643" s="220"/>
      <c r="L643" s="220"/>
      <c r="M643" s="220"/>
      <c r="N643" s="220"/>
      <c r="O643" s="221"/>
      <c r="P643" s="221"/>
    </row>
    <row r="644" spans="3:16" ht="13">
      <c r="C644" s="219"/>
      <c r="D644" s="220"/>
      <c r="E644" s="220"/>
      <c r="F644" s="220"/>
      <c r="G644" s="221"/>
      <c r="H644" s="220"/>
      <c r="I644" s="220"/>
      <c r="J644" s="220"/>
      <c r="K644" s="220"/>
      <c r="L644" s="220"/>
      <c r="M644" s="220"/>
      <c r="N644" s="220"/>
      <c r="O644" s="221"/>
      <c r="P644" s="221"/>
    </row>
    <row r="645" spans="3:16" ht="13">
      <c r="C645" s="219"/>
      <c r="D645" s="220"/>
      <c r="E645" s="220"/>
      <c r="F645" s="220"/>
      <c r="G645" s="221"/>
      <c r="H645" s="220"/>
      <c r="I645" s="220"/>
      <c r="J645" s="220"/>
      <c r="K645" s="220"/>
      <c r="L645" s="220"/>
      <c r="M645" s="220"/>
      <c r="N645" s="220"/>
      <c r="O645" s="221"/>
      <c r="P645" s="221"/>
    </row>
    <row r="646" spans="3:16" ht="13">
      <c r="C646" s="219"/>
      <c r="D646" s="220"/>
      <c r="E646" s="220"/>
      <c r="F646" s="220"/>
      <c r="G646" s="221"/>
      <c r="H646" s="220"/>
      <c r="I646" s="220"/>
      <c r="J646" s="220"/>
      <c r="K646" s="220"/>
      <c r="L646" s="220"/>
      <c r="M646" s="220"/>
      <c r="N646" s="220"/>
      <c r="O646" s="221"/>
      <c r="P646" s="221"/>
    </row>
    <row r="647" spans="3:16" ht="13">
      <c r="C647" s="219"/>
      <c r="D647" s="220"/>
      <c r="E647" s="220"/>
      <c r="F647" s="220"/>
      <c r="G647" s="221"/>
      <c r="H647" s="220"/>
      <c r="I647" s="220"/>
      <c r="J647" s="220"/>
      <c r="K647" s="220"/>
      <c r="L647" s="220"/>
      <c r="M647" s="220"/>
      <c r="N647" s="220"/>
      <c r="O647" s="221"/>
      <c r="P647" s="221"/>
    </row>
    <row r="648" spans="3:16" ht="13">
      <c r="C648" s="219"/>
      <c r="D648" s="220"/>
      <c r="E648" s="220"/>
      <c r="F648" s="220"/>
      <c r="G648" s="221"/>
      <c r="H648" s="220"/>
      <c r="I648" s="220"/>
      <c r="J648" s="220"/>
      <c r="K648" s="220"/>
      <c r="L648" s="220"/>
      <c r="M648" s="220"/>
      <c r="N648" s="220"/>
      <c r="O648" s="221"/>
      <c r="P648" s="221"/>
    </row>
    <row r="649" spans="3:16" ht="13">
      <c r="C649" s="219"/>
      <c r="D649" s="220"/>
      <c r="E649" s="220"/>
      <c r="F649" s="220"/>
      <c r="G649" s="221"/>
      <c r="H649" s="220"/>
      <c r="I649" s="220"/>
      <c r="J649" s="220"/>
      <c r="K649" s="220"/>
      <c r="L649" s="220"/>
      <c r="M649" s="220"/>
      <c r="N649" s="220"/>
      <c r="O649" s="221"/>
      <c r="P649" s="221"/>
    </row>
    <row r="650" spans="3:16" ht="13">
      <c r="C650" s="219"/>
      <c r="D650" s="220"/>
      <c r="E650" s="220"/>
      <c r="F650" s="220"/>
      <c r="G650" s="221"/>
      <c r="H650" s="220"/>
      <c r="I650" s="220"/>
      <c r="J650" s="220"/>
      <c r="K650" s="220"/>
      <c r="L650" s="220"/>
      <c r="M650" s="220"/>
      <c r="N650" s="220"/>
      <c r="O650" s="221"/>
      <c r="P650" s="221"/>
    </row>
    <row r="651" spans="3:16" ht="13">
      <c r="C651" s="219"/>
      <c r="D651" s="220"/>
      <c r="E651" s="220"/>
      <c r="F651" s="220"/>
      <c r="G651" s="221"/>
      <c r="H651" s="220"/>
      <c r="I651" s="220"/>
      <c r="J651" s="220"/>
      <c r="K651" s="220"/>
      <c r="L651" s="220"/>
      <c r="M651" s="220"/>
      <c r="N651" s="220"/>
      <c r="O651" s="221"/>
      <c r="P651" s="221"/>
    </row>
    <row r="652" spans="3:16" ht="13">
      <c r="C652" s="219"/>
      <c r="D652" s="220"/>
      <c r="E652" s="220"/>
      <c r="F652" s="220"/>
      <c r="G652" s="221"/>
      <c r="H652" s="220"/>
      <c r="I652" s="220"/>
      <c r="J652" s="220"/>
      <c r="K652" s="220"/>
      <c r="L652" s="220"/>
      <c r="M652" s="220"/>
      <c r="N652" s="220"/>
      <c r="O652" s="221"/>
      <c r="P652" s="221"/>
    </row>
    <row r="653" spans="3:16" ht="13">
      <c r="C653" s="219"/>
      <c r="D653" s="220"/>
      <c r="E653" s="220"/>
      <c r="F653" s="220"/>
      <c r="G653" s="221"/>
      <c r="H653" s="220"/>
      <c r="I653" s="220"/>
      <c r="J653" s="220"/>
      <c r="K653" s="220"/>
      <c r="L653" s="220"/>
      <c r="M653" s="220"/>
      <c r="N653" s="220"/>
      <c r="O653" s="221"/>
      <c r="P653" s="221"/>
    </row>
    <row r="654" spans="3:16" ht="13">
      <c r="C654" s="219"/>
      <c r="D654" s="220"/>
      <c r="E654" s="220"/>
      <c r="F654" s="220"/>
      <c r="G654" s="221"/>
      <c r="H654" s="220"/>
      <c r="I654" s="220"/>
      <c r="J654" s="220"/>
      <c r="K654" s="220"/>
      <c r="L654" s="220"/>
      <c r="M654" s="220"/>
      <c r="N654" s="220"/>
      <c r="O654" s="221"/>
      <c r="P654" s="221"/>
    </row>
    <row r="655" spans="3:16" ht="13">
      <c r="C655" s="219"/>
      <c r="D655" s="220"/>
      <c r="E655" s="220"/>
      <c r="F655" s="220"/>
      <c r="G655" s="221"/>
      <c r="H655" s="220"/>
      <c r="I655" s="220"/>
      <c r="J655" s="220"/>
      <c r="K655" s="220"/>
      <c r="L655" s="220"/>
      <c r="M655" s="220"/>
      <c r="N655" s="220"/>
      <c r="O655" s="221"/>
      <c r="P655" s="221"/>
    </row>
    <row r="656" spans="3:16" ht="13">
      <c r="C656" s="219"/>
      <c r="D656" s="220"/>
      <c r="E656" s="220"/>
      <c r="F656" s="220"/>
      <c r="G656" s="221"/>
      <c r="H656" s="220"/>
      <c r="I656" s="220"/>
      <c r="J656" s="220"/>
      <c r="K656" s="220"/>
      <c r="L656" s="220"/>
      <c r="M656" s="220"/>
      <c r="N656" s="220"/>
      <c r="O656" s="221"/>
      <c r="P656" s="221"/>
    </row>
    <row r="657" spans="3:16" ht="13">
      <c r="C657" s="219"/>
      <c r="D657" s="220"/>
      <c r="E657" s="220"/>
      <c r="F657" s="220"/>
      <c r="G657" s="221"/>
      <c r="H657" s="220"/>
      <c r="I657" s="220"/>
      <c r="J657" s="220"/>
      <c r="K657" s="220"/>
      <c r="L657" s="220"/>
      <c r="M657" s="220"/>
      <c r="N657" s="220"/>
      <c r="O657" s="221"/>
      <c r="P657" s="221"/>
    </row>
    <row r="658" spans="3:16" ht="13">
      <c r="C658" s="219"/>
      <c r="D658" s="220"/>
      <c r="E658" s="220"/>
      <c r="F658" s="220"/>
      <c r="G658" s="221"/>
      <c r="H658" s="220"/>
      <c r="I658" s="220"/>
      <c r="J658" s="220"/>
      <c r="K658" s="220"/>
      <c r="L658" s="220"/>
      <c r="M658" s="220"/>
      <c r="N658" s="220"/>
      <c r="O658" s="221"/>
      <c r="P658" s="221"/>
    </row>
    <row r="659" spans="3:16" ht="13">
      <c r="C659" s="219"/>
      <c r="D659" s="220"/>
      <c r="E659" s="220"/>
      <c r="F659" s="220"/>
      <c r="G659" s="221"/>
      <c r="H659" s="220"/>
      <c r="I659" s="220"/>
      <c r="J659" s="220"/>
      <c r="K659" s="220"/>
      <c r="L659" s="220"/>
      <c r="M659" s="220"/>
      <c r="N659" s="220"/>
      <c r="O659" s="221"/>
      <c r="P659" s="221"/>
    </row>
    <row r="660" spans="3:16" ht="13">
      <c r="C660" s="219"/>
      <c r="D660" s="220"/>
      <c r="E660" s="220"/>
      <c r="F660" s="220"/>
      <c r="G660" s="221"/>
      <c r="H660" s="220"/>
      <c r="I660" s="220"/>
      <c r="J660" s="220"/>
      <c r="K660" s="220"/>
      <c r="L660" s="220"/>
      <c r="M660" s="220"/>
      <c r="N660" s="220"/>
      <c r="O660" s="221"/>
      <c r="P660" s="221"/>
    </row>
    <row r="661" spans="3:16" ht="13">
      <c r="C661" s="219"/>
      <c r="D661" s="220"/>
      <c r="E661" s="220"/>
      <c r="F661" s="220"/>
      <c r="G661" s="221"/>
      <c r="H661" s="220"/>
      <c r="I661" s="220"/>
      <c r="J661" s="220"/>
      <c r="K661" s="220"/>
      <c r="L661" s="220"/>
      <c r="M661" s="220"/>
      <c r="N661" s="220"/>
      <c r="O661" s="221"/>
      <c r="P661" s="221"/>
    </row>
    <row r="662" spans="3:16" ht="13">
      <c r="C662" s="219"/>
      <c r="D662" s="220"/>
      <c r="E662" s="220"/>
      <c r="F662" s="220"/>
      <c r="G662" s="221"/>
      <c r="H662" s="220"/>
      <c r="I662" s="220"/>
      <c r="J662" s="220"/>
      <c r="K662" s="220"/>
      <c r="L662" s="220"/>
      <c r="M662" s="220"/>
      <c r="N662" s="220"/>
      <c r="O662" s="221"/>
      <c r="P662" s="221"/>
    </row>
    <row r="663" spans="3:16" ht="13">
      <c r="C663" s="219"/>
      <c r="D663" s="220"/>
      <c r="E663" s="220"/>
      <c r="F663" s="220"/>
      <c r="G663" s="221"/>
      <c r="H663" s="220"/>
      <c r="I663" s="220"/>
      <c r="J663" s="220"/>
      <c r="K663" s="220"/>
      <c r="L663" s="220"/>
      <c r="M663" s="220"/>
      <c r="N663" s="220"/>
      <c r="O663" s="221"/>
      <c r="P663" s="221"/>
    </row>
    <row r="664" spans="3:16" ht="13">
      <c r="C664" s="219"/>
      <c r="D664" s="220"/>
      <c r="E664" s="220"/>
      <c r="F664" s="220"/>
      <c r="G664" s="221"/>
      <c r="H664" s="220"/>
      <c r="I664" s="220"/>
      <c r="J664" s="220"/>
      <c r="K664" s="220"/>
      <c r="L664" s="220"/>
      <c r="M664" s="220"/>
      <c r="N664" s="220"/>
      <c r="O664" s="221"/>
      <c r="P664" s="221"/>
    </row>
    <row r="665" spans="3:16" ht="13">
      <c r="C665" s="219"/>
      <c r="D665" s="220"/>
      <c r="E665" s="220"/>
      <c r="F665" s="220"/>
      <c r="G665" s="221"/>
      <c r="H665" s="220"/>
      <c r="I665" s="220"/>
      <c r="J665" s="220"/>
      <c r="K665" s="220"/>
      <c r="L665" s="220"/>
      <c r="M665" s="220"/>
      <c r="N665" s="220"/>
      <c r="O665" s="221"/>
      <c r="P665" s="221"/>
    </row>
    <row r="666" spans="3:16" ht="13">
      <c r="C666" s="219"/>
      <c r="D666" s="220"/>
      <c r="E666" s="220"/>
      <c r="F666" s="220"/>
      <c r="G666" s="221"/>
      <c r="H666" s="220"/>
      <c r="I666" s="220"/>
      <c r="J666" s="220"/>
      <c r="K666" s="220"/>
      <c r="L666" s="220"/>
      <c r="M666" s="220"/>
      <c r="N666" s="220"/>
      <c r="O666" s="221"/>
      <c r="P666" s="221"/>
    </row>
    <row r="667" spans="3:16" ht="13">
      <c r="C667" s="219"/>
      <c r="D667" s="220"/>
      <c r="E667" s="220"/>
      <c r="F667" s="220"/>
      <c r="G667" s="221"/>
      <c r="H667" s="220"/>
      <c r="I667" s="220"/>
      <c r="J667" s="220"/>
      <c r="K667" s="220"/>
      <c r="L667" s="220"/>
      <c r="M667" s="220"/>
      <c r="N667" s="220"/>
      <c r="O667" s="221"/>
      <c r="P667" s="221"/>
    </row>
    <row r="668" spans="3:16" ht="13">
      <c r="C668" s="219"/>
      <c r="D668" s="220"/>
      <c r="E668" s="220"/>
      <c r="F668" s="220"/>
      <c r="G668" s="221"/>
      <c r="H668" s="220"/>
      <c r="I668" s="220"/>
      <c r="J668" s="220"/>
      <c r="K668" s="220"/>
      <c r="L668" s="220"/>
      <c r="M668" s="220"/>
      <c r="N668" s="220"/>
      <c r="O668" s="221"/>
      <c r="P668" s="221"/>
    </row>
    <row r="669" spans="3:16" ht="13">
      <c r="C669" s="219"/>
      <c r="D669" s="220"/>
      <c r="E669" s="220"/>
      <c r="F669" s="220"/>
      <c r="G669" s="221"/>
      <c r="H669" s="220"/>
      <c r="I669" s="220"/>
      <c r="J669" s="220"/>
      <c r="K669" s="220"/>
      <c r="L669" s="220"/>
      <c r="M669" s="220"/>
      <c r="N669" s="220"/>
      <c r="O669" s="221"/>
      <c r="P669" s="221"/>
    </row>
    <row r="670" spans="3:16" ht="13">
      <c r="C670" s="219"/>
      <c r="D670" s="220"/>
      <c r="E670" s="220"/>
      <c r="F670" s="220"/>
      <c r="G670" s="221"/>
      <c r="H670" s="220"/>
      <c r="I670" s="220"/>
      <c r="J670" s="220"/>
      <c r="K670" s="220"/>
      <c r="L670" s="220"/>
      <c r="M670" s="220"/>
      <c r="N670" s="220"/>
      <c r="O670" s="221"/>
      <c r="P670" s="221"/>
    </row>
    <row r="671" spans="3:16" ht="13">
      <c r="C671" s="219"/>
      <c r="D671" s="220"/>
      <c r="E671" s="220"/>
      <c r="F671" s="220"/>
      <c r="G671" s="221"/>
      <c r="H671" s="220"/>
      <c r="I671" s="220"/>
      <c r="J671" s="220"/>
      <c r="K671" s="220"/>
      <c r="L671" s="220"/>
      <c r="M671" s="220"/>
      <c r="N671" s="220"/>
      <c r="O671" s="221"/>
      <c r="P671" s="221"/>
    </row>
    <row r="672" spans="3:16" ht="13">
      <c r="C672" s="219"/>
      <c r="D672" s="220"/>
      <c r="E672" s="220"/>
      <c r="F672" s="220"/>
      <c r="G672" s="221"/>
      <c r="H672" s="220"/>
      <c r="I672" s="220"/>
      <c r="J672" s="220"/>
      <c r="K672" s="220"/>
      <c r="L672" s="220"/>
      <c r="M672" s="220"/>
      <c r="N672" s="220"/>
      <c r="O672" s="221"/>
      <c r="P672" s="221"/>
    </row>
    <row r="673" spans="3:16" ht="13">
      <c r="C673" s="219"/>
      <c r="D673" s="220"/>
      <c r="E673" s="220"/>
      <c r="F673" s="220"/>
      <c r="G673" s="221"/>
      <c r="H673" s="220"/>
      <c r="I673" s="220"/>
      <c r="J673" s="220"/>
      <c r="K673" s="220"/>
      <c r="L673" s="220"/>
      <c r="M673" s="220"/>
      <c r="N673" s="220"/>
      <c r="O673" s="221"/>
      <c r="P673" s="221"/>
    </row>
    <row r="674" spans="3:16" ht="13">
      <c r="C674" s="219"/>
      <c r="D674" s="220"/>
      <c r="E674" s="220"/>
      <c r="F674" s="220"/>
      <c r="G674" s="221"/>
      <c r="H674" s="220"/>
      <c r="I674" s="220"/>
      <c r="J674" s="220"/>
      <c r="K674" s="220"/>
      <c r="L674" s="220"/>
      <c r="M674" s="220"/>
      <c r="N674" s="220"/>
      <c r="O674" s="221"/>
      <c r="P674" s="221"/>
    </row>
    <row r="675" spans="3:16" ht="13">
      <c r="C675" s="219"/>
      <c r="D675" s="220"/>
      <c r="E675" s="220"/>
      <c r="F675" s="220"/>
      <c r="G675" s="221"/>
      <c r="H675" s="220"/>
      <c r="I675" s="220"/>
      <c r="J675" s="220"/>
      <c r="K675" s="220"/>
      <c r="L675" s="220"/>
      <c r="M675" s="220"/>
      <c r="N675" s="220"/>
      <c r="O675" s="221"/>
      <c r="P675" s="221"/>
    </row>
    <row r="676" spans="3:16" ht="13">
      <c r="C676" s="219"/>
      <c r="D676" s="220"/>
      <c r="E676" s="220"/>
      <c r="F676" s="220"/>
      <c r="G676" s="221"/>
      <c r="H676" s="220"/>
      <c r="I676" s="220"/>
      <c r="J676" s="220"/>
      <c r="K676" s="220"/>
      <c r="L676" s="220"/>
      <c r="M676" s="220"/>
      <c r="N676" s="220"/>
      <c r="O676" s="221"/>
      <c r="P676" s="221"/>
    </row>
    <row r="677" spans="3:16" ht="13">
      <c r="C677" s="219"/>
      <c r="D677" s="220"/>
      <c r="E677" s="220"/>
      <c r="F677" s="220"/>
      <c r="G677" s="221"/>
      <c r="H677" s="220"/>
      <c r="I677" s="220"/>
      <c r="J677" s="220"/>
      <c r="K677" s="220"/>
      <c r="L677" s="220"/>
      <c r="M677" s="220"/>
      <c r="N677" s="220"/>
      <c r="O677" s="221"/>
      <c r="P677" s="221"/>
    </row>
    <row r="678" spans="3:16" ht="13">
      <c r="C678" s="219"/>
      <c r="D678" s="220"/>
      <c r="E678" s="220"/>
      <c r="F678" s="220"/>
      <c r="G678" s="221"/>
      <c r="H678" s="220"/>
      <c r="I678" s="220"/>
      <c r="J678" s="220"/>
      <c r="K678" s="220"/>
      <c r="L678" s="220"/>
      <c r="M678" s="220"/>
      <c r="N678" s="220"/>
      <c r="O678" s="221"/>
      <c r="P678" s="221"/>
    </row>
    <row r="679" spans="3:16" ht="13">
      <c r="C679" s="219"/>
      <c r="D679" s="220"/>
      <c r="E679" s="220"/>
      <c r="F679" s="220"/>
      <c r="G679" s="221"/>
      <c r="H679" s="220"/>
      <c r="I679" s="220"/>
      <c r="J679" s="220"/>
      <c r="K679" s="220"/>
      <c r="L679" s="220"/>
      <c r="M679" s="220"/>
      <c r="N679" s="220"/>
      <c r="O679" s="221"/>
      <c r="P679" s="221"/>
    </row>
    <row r="680" spans="3:16" ht="13">
      <c r="C680" s="219"/>
      <c r="D680" s="220"/>
      <c r="E680" s="220"/>
      <c r="F680" s="220"/>
      <c r="G680" s="221"/>
      <c r="H680" s="220"/>
      <c r="I680" s="220"/>
      <c r="J680" s="220"/>
      <c r="K680" s="220"/>
      <c r="L680" s="220"/>
      <c r="M680" s="220"/>
      <c r="N680" s="220"/>
      <c r="O680" s="221"/>
      <c r="P680" s="221"/>
    </row>
    <row r="681" spans="3:16" ht="13">
      <c r="C681" s="219"/>
      <c r="D681" s="220"/>
      <c r="E681" s="220"/>
      <c r="F681" s="220"/>
      <c r="G681" s="221"/>
      <c r="H681" s="220"/>
      <c r="I681" s="220"/>
      <c r="J681" s="220"/>
      <c r="K681" s="220"/>
      <c r="L681" s="220"/>
      <c r="M681" s="220"/>
      <c r="N681" s="220"/>
      <c r="O681" s="221"/>
      <c r="P681" s="221"/>
    </row>
    <row r="682" spans="3:16" ht="13">
      <c r="C682" s="219"/>
      <c r="D682" s="220"/>
      <c r="E682" s="220"/>
      <c r="F682" s="220"/>
      <c r="G682" s="221"/>
      <c r="H682" s="220"/>
      <c r="I682" s="220"/>
      <c r="J682" s="220"/>
      <c r="K682" s="220"/>
      <c r="L682" s="220"/>
      <c r="M682" s="220"/>
      <c r="N682" s="220"/>
      <c r="O682" s="221"/>
      <c r="P682" s="221"/>
    </row>
    <row r="683" spans="3:16" ht="13">
      <c r="C683" s="219"/>
      <c r="D683" s="220"/>
      <c r="E683" s="220"/>
      <c r="F683" s="220"/>
      <c r="G683" s="221"/>
      <c r="H683" s="220"/>
      <c r="I683" s="220"/>
      <c r="J683" s="220"/>
      <c r="K683" s="220"/>
      <c r="L683" s="220"/>
      <c r="M683" s="220"/>
      <c r="N683" s="220"/>
      <c r="O683" s="221"/>
      <c r="P683" s="221"/>
    </row>
    <row r="684" spans="3:16" ht="13">
      <c r="C684" s="219"/>
      <c r="D684" s="220"/>
      <c r="E684" s="220"/>
      <c r="F684" s="220"/>
      <c r="G684" s="221"/>
      <c r="H684" s="220"/>
      <c r="I684" s="220"/>
      <c r="J684" s="220"/>
      <c r="K684" s="220"/>
      <c r="L684" s="220"/>
      <c r="M684" s="220"/>
      <c r="N684" s="220"/>
      <c r="O684" s="221"/>
      <c r="P684" s="221"/>
    </row>
    <row r="685" spans="3:16" ht="13">
      <c r="C685" s="219"/>
      <c r="D685" s="220"/>
      <c r="E685" s="220"/>
      <c r="F685" s="220"/>
      <c r="G685" s="221"/>
      <c r="H685" s="220"/>
      <c r="I685" s="220"/>
      <c r="J685" s="220"/>
      <c r="K685" s="220"/>
      <c r="L685" s="220"/>
      <c r="M685" s="220"/>
      <c r="N685" s="220"/>
      <c r="O685" s="221"/>
      <c r="P685" s="221"/>
    </row>
    <row r="686" spans="3:16" ht="13">
      <c r="C686" s="219"/>
      <c r="D686" s="220"/>
      <c r="E686" s="220"/>
      <c r="F686" s="220"/>
      <c r="G686" s="221"/>
      <c r="H686" s="220"/>
      <c r="I686" s="220"/>
      <c r="J686" s="220"/>
      <c r="K686" s="220"/>
      <c r="L686" s="220"/>
      <c r="M686" s="220"/>
      <c r="N686" s="220"/>
      <c r="O686" s="221"/>
      <c r="P686" s="221"/>
    </row>
    <row r="687" spans="3:16" ht="13">
      <c r="C687" s="219"/>
      <c r="D687" s="220"/>
      <c r="E687" s="220"/>
      <c r="F687" s="220"/>
      <c r="G687" s="221"/>
      <c r="H687" s="220"/>
      <c r="I687" s="220"/>
      <c r="J687" s="220"/>
      <c r="K687" s="220"/>
      <c r="L687" s="220"/>
      <c r="M687" s="220"/>
      <c r="N687" s="220"/>
      <c r="O687" s="221"/>
      <c r="P687" s="221"/>
    </row>
    <row r="688" spans="3:16" ht="13">
      <c r="C688" s="219"/>
      <c r="D688" s="220"/>
      <c r="E688" s="220"/>
      <c r="F688" s="220"/>
      <c r="G688" s="221"/>
      <c r="H688" s="220"/>
      <c r="I688" s="220"/>
      <c r="J688" s="220"/>
      <c r="K688" s="220"/>
      <c r="L688" s="220"/>
      <c r="M688" s="220"/>
      <c r="N688" s="220"/>
      <c r="O688" s="221"/>
      <c r="P688" s="221"/>
    </row>
    <row r="689" spans="3:16" ht="13">
      <c r="C689" s="219"/>
      <c r="D689" s="220"/>
      <c r="E689" s="220"/>
      <c r="F689" s="220"/>
      <c r="G689" s="221"/>
      <c r="H689" s="220"/>
      <c r="I689" s="220"/>
      <c r="J689" s="220"/>
      <c r="K689" s="220"/>
      <c r="L689" s="220"/>
      <c r="M689" s="220"/>
      <c r="N689" s="220"/>
      <c r="O689" s="221"/>
      <c r="P689" s="221"/>
    </row>
    <row r="690" spans="3:16" ht="13">
      <c r="C690" s="219"/>
      <c r="D690" s="220"/>
      <c r="E690" s="220"/>
      <c r="F690" s="220"/>
      <c r="G690" s="221"/>
      <c r="H690" s="220"/>
      <c r="I690" s="220"/>
      <c r="J690" s="220"/>
      <c r="K690" s="220"/>
      <c r="L690" s="220"/>
      <c r="M690" s="220"/>
      <c r="N690" s="220"/>
      <c r="O690" s="221"/>
      <c r="P690" s="221"/>
    </row>
    <row r="691" spans="3:16" ht="13">
      <c r="C691" s="219"/>
      <c r="D691" s="220"/>
      <c r="E691" s="220"/>
      <c r="F691" s="220"/>
      <c r="G691" s="221"/>
      <c r="H691" s="220"/>
      <c r="I691" s="220"/>
      <c r="J691" s="220"/>
      <c r="K691" s="220"/>
      <c r="L691" s="220"/>
      <c r="M691" s="220"/>
      <c r="N691" s="220"/>
      <c r="O691" s="221"/>
      <c r="P691" s="221"/>
    </row>
    <row r="692" spans="3:16" ht="13">
      <c r="C692" s="219"/>
      <c r="D692" s="220"/>
      <c r="E692" s="220"/>
      <c r="F692" s="220"/>
      <c r="G692" s="221"/>
      <c r="H692" s="220"/>
      <c r="I692" s="220"/>
      <c r="J692" s="220"/>
      <c r="K692" s="220"/>
      <c r="L692" s="220"/>
      <c r="M692" s="220"/>
      <c r="N692" s="220"/>
      <c r="O692" s="221"/>
      <c r="P692" s="221"/>
    </row>
    <row r="693" spans="3:16" ht="13">
      <c r="C693" s="219"/>
      <c r="D693" s="220"/>
      <c r="E693" s="220"/>
      <c r="F693" s="220"/>
      <c r="G693" s="221"/>
      <c r="H693" s="220"/>
      <c r="I693" s="220"/>
      <c r="J693" s="220"/>
      <c r="K693" s="220"/>
      <c r="L693" s="220"/>
      <c r="M693" s="220"/>
      <c r="N693" s="220"/>
      <c r="O693" s="221"/>
      <c r="P693" s="221"/>
    </row>
    <row r="694" spans="3:16" ht="13">
      <c r="C694" s="219"/>
      <c r="D694" s="220"/>
      <c r="E694" s="220"/>
      <c r="F694" s="220"/>
      <c r="G694" s="221"/>
      <c r="H694" s="220"/>
      <c r="I694" s="220"/>
      <c r="J694" s="220"/>
      <c r="K694" s="220"/>
      <c r="L694" s="220"/>
      <c r="M694" s="220"/>
      <c r="N694" s="220"/>
      <c r="O694" s="221"/>
      <c r="P694" s="221"/>
    </row>
    <row r="695" spans="3:16" ht="13">
      <c r="C695" s="219"/>
      <c r="D695" s="220"/>
      <c r="E695" s="220"/>
      <c r="F695" s="220"/>
      <c r="G695" s="221"/>
      <c r="H695" s="220"/>
      <c r="I695" s="220"/>
      <c r="J695" s="220"/>
      <c r="K695" s="220"/>
      <c r="L695" s="220"/>
      <c r="M695" s="220"/>
      <c r="N695" s="220"/>
      <c r="O695" s="221"/>
      <c r="P695" s="221"/>
    </row>
    <row r="696" spans="3:16" ht="13">
      <c r="C696" s="219"/>
      <c r="D696" s="220"/>
      <c r="E696" s="220"/>
      <c r="F696" s="220"/>
      <c r="G696" s="221"/>
      <c r="H696" s="220"/>
      <c r="I696" s="220"/>
      <c r="J696" s="220"/>
      <c r="K696" s="220"/>
      <c r="L696" s="220"/>
      <c r="M696" s="220"/>
      <c r="N696" s="220"/>
      <c r="O696" s="221"/>
      <c r="P696" s="221"/>
    </row>
    <row r="697" spans="3:16" ht="13">
      <c r="C697" s="219"/>
      <c r="D697" s="220"/>
      <c r="E697" s="220"/>
      <c r="F697" s="220"/>
      <c r="G697" s="221"/>
      <c r="H697" s="220"/>
      <c r="I697" s="220"/>
      <c r="J697" s="220"/>
      <c r="K697" s="220"/>
      <c r="L697" s="220"/>
      <c r="M697" s="220"/>
      <c r="N697" s="220"/>
      <c r="O697" s="221"/>
      <c r="P697" s="221"/>
    </row>
    <row r="698" spans="3:16" ht="13">
      <c r="C698" s="219"/>
      <c r="D698" s="220"/>
      <c r="E698" s="220"/>
      <c r="F698" s="220"/>
      <c r="G698" s="221"/>
      <c r="H698" s="220"/>
      <c r="I698" s="220"/>
      <c r="J698" s="220"/>
      <c r="K698" s="220"/>
      <c r="L698" s="220"/>
      <c r="M698" s="220"/>
      <c r="N698" s="220"/>
      <c r="O698" s="221"/>
      <c r="P698" s="221"/>
    </row>
    <row r="699" spans="3:16" ht="13">
      <c r="C699" s="219"/>
      <c r="D699" s="220"/>
      <c r="E699" s="220"/>
      <c r="F699" s="220"/>
      <c r="G699" s="221"/>
      <c r="H699" s="220"/>
      <c r="I699" s="220"/>
      <c r="J699" s="220"/>
      <c r="K699" s="220"/>
      <c r="L699" s="220"/>
      <c r="M699" s="220"/>
      <c r="N699" s="220"/>
      <c r="O699" s="221"/>
      <c r="P699" s="221"/>
    </row>
    <row r="700" spans="3:16" ht="13">
      <c r="C700" s="219"/>
      <c r="D700" s="220"/>
      <c r="E700" s="220"/>
      <c r="F700" s="220"/>
      <c r="G700" s="221"/>
      <c r="H700" s="220"/>
      <c r="I700" s="220"/>
      <c r="J700" s="220"/>
      <c r="K700" s="220"/>
      <c r="L700" s="220"/>
      <c r="M700" s="220"/>
      <c r="N700" s="220"/>
      <c r="O700" s="221"/>
      <c r="P700" s="221"/>
    </row>
    <row r="701" spans="3:16" ht="13">
      <c r="C701" s="219"/>
      <c r="D701" s="220"/>
      <c r="E701" s="220"/>
      <c r="F701" s="220"/>
      <c r="G701" s="221"/>
      <c r="H701" s="220"/>
      <c r="I701" s="220"/>
      <c r="J701" s="220"/>
      <c r="K701" s="220"/>
      <c r="L701" s="220"/>
      <c r="M701" s="220"/>
      <c r="N701" s="220"/>
      <c r="O701" s="221"/>
      <c r="P701" s="221"/>
    </row>
    <row r="702" spans="3:16" ht="13">
      <c r="C702" s="219"/>
      <c r="D702" s="220"/>
      <c r="E702" s="220"/>
      <c r="F702" s="220"/>
      <c r="G702" s="221"/>
      <c r="H702" s="220"/>
      <c r="I702" s="220"/>
      <c r="J702" s="220"/>
      <c r="K702" s="220"/>
      <c r="L702" s="220"/>
      <c r="M702" s="220"/>
      <c r="N702" s="220"/>
      <c r="O702" s="221"/>
      <c r="P702" s="221"/>
    </row>
    <row r="703" spans="3:16" ht="13">
      <c r="C703" s="219"/>
      <c r="D703" s="220"/>
      <c r="E703" s="220"/>
      <c r="F703" s="220"/>
      <c r="G703" s="221"/>
      <c r="H703" s="220"/>
      <c r="I703" s="220"/>
      <c r="J703" s="220"/>
      <c r="K703" s="220"/>
      <c r="L703" s="220"/>
      <c r="M703" s="220"/>
      <c r="N703" s="220"/>
      <c r="O703" s="221"/>
      <c r="P703" s="221"/>
    </row>
    <row r="704" spans="3:16" ht="13">
      <c r="C704" s="219"/>
      <c r="D704" s="220"/>
      <c r="E704" s="220"/>
      <c r="F704" s="220"/>
      <c r="G704" s="221"/>
      <c r="H704" s="220"/>
      <c r="I704" s="220"/>
      <c r="J704" s="220"/>
      <c r="K704" s="220"/>
      <c r="L704" s="220"/>
      <c r="M704" s="220"/>
      <c r="N704" s="220"/>
      <c r="O704" s="221"/>
      <c r="P704" s="221"/>
    </row>
    <row r="705" spans="3:16" ht="13">
      <c r="C705" s="219"/>
      <c r="D705" s="220"/>
      <c r="E705" s="220"/>
      <c r="F705" s="220"/>
      <c r="G705" s="221"/>
      <c r="H705" s="220"/>
      <c r="I705" s="220"/>
      <c r="J705" s="220"/>
      <c r="K705" s="220"/>
      <c r="L705" s="220"/>
      <c r="M705" s="220"/>
      <c r="N705" s="220"/>
      <c r="O705" s="221"/>
      <c r="P705" s="221"/>
    </row>
    <row r="706" spans="3:16" ht="13">
      <c r="C706" s="219"/>
      <c r="D706" s="220"/>
      <c r="E706" s="220"/>
      <c r="F706" s="220"/>
      <c r="G706" s="221"/>
      <c r="H706" s="220"/>
      <c r="I706" s="220"/>
      <c r="J706" s="220"/>
      <c r="K706" s="220"/>
      <c r="L706" s="220"/>
      <c r="M706" s="220"/>
      <c r="N706" s="220"/>
      <c r="O706" s="221"/>
      <c r="P706" s="221"/>
    </row>
    <row r="707" spans="3:16" ht="13">
      <c r="C707" s="219"/>
      <c r="D707" s="220"/>
      <c r="E707" s="220"/>
      <c r="F707" s="220"/>
      <c r="G707" s="221"/>
      <c r="H707" s="220"/>
      <c r="I707" s="220"/>
      <c r="J707" s="220"/>
      <c r="K707" s="220"/>
      <c r="L707" s="220"/>
      <c r="M707" s="220"/>
      <c r="N707" s="220"/>
      <c r="O707" s="221"/>
      <c r="P707" s="221"/>
    </row>
    <row r="708" spans="3:16" ht="13">
      <c r="C708" s="219"/>
      <c r="D708" s="220"/>
      <c r="E708" s="220"/>
      <c r="F708" s="220"/>
      <c r="G708" s="221"/>
      <c r="H708" s="220"/>
      <c r="I708" s="220"/>
      <c r="J708" s="220"/>
      <c r="K708" s="220"/>
      <c r="L708" s="220"/>
      <c r="M708" s="220"/>
      <c r="N708" s="220"/>
      <c r="O708" s="221"/>
      <c r="P708" s="221"/>
    </row>
    <row r="709" spans="3:16" ht="13">
      <c r="C709" s="219"/>
      <c r="D709" s="220"/>
      <c r="E709" s="220"/>
      <c r="F709" s="220"/>
      <c r="G709" s="221"/>
      <c r="H709" s="220"/>
      <c r="I709" s="220"/>
      <c r="J709" s="220"/>
      <c r="K709" s="220"/>
      <c r="L709" s="220"/>
      <c r="M709" s="220"/>
      <c r="N709" s="220"/>
      <c r="O709" s="221"/>
      <c r="P709" s="221"/>
    </row>
    <row r="710" spans="3:16" ht="13">
      <c r="C710" s="219"/>
      <c r="D710" s="220"/>
      <c r="E710" s="220"/>
      <c r="F710" s="220"/>
      <c r="G710" s="221"/>
      <c r="H710" s="220"/>
      <c r="I710" s="220"/>
      <c r="J710" s="220"/>
      <c r="K710" s="220"/>
      <c r="L710" s="220"/>
      <c r="M710" s="220"/>
      <c r="N710" s="220"/>
      <c r="O710" s="221"/>
      <c r="P710" s="221"/>
    </row>
    <row r="711" spans="3:16" ht="13">
      <c r="C711" s="219"/>
      <c r="D711" s="220"/>
      <c r="E711" s="220"/>
      <c r="F711" s="220"/>
      <c r="G711" s="221"/>
      <c r="H711" s="220"/>
      <c r="I711" s="220"/>
      <c r="J711" s="220"/>
      <c r="K711" s="220"/>
      <c r="L711" s="220"/>
      <c r="M711" s="220"/>
      <c r="N711" s="220"/>
      <c r="O711" s="221"/>
      <c r="P711" s="221"/>
    </row>
    <row r="712" spans="3:16" ht="13">
      <c r="C712" s="219"/>
      <c r="D712" s="220"/>
      <c r="E712" s="220"/>
      <c r="F712" s="220"/>
      <c r="G712" s="221"/>
      <c r="H712" s="220"/>
      <c r="I712" s="220"/>
      <c r="J712" s="220"/>
      <c r="K712" s="220"/>
      <c r="L712" s="220"/>
      <c r="M712" s="220"/>
      <c r="N712" s="220"/>
      <c r="O712" s="221"/>
      <c r="P712" s="221"/>
    </row>
    <row r="713" spans="3:16" ht="13">
      <c r="C713" s="219"/>
      <c r="D713" s="220"/>
      <c r="E713" s="220"/>
      <c r="F713" s="220"/>
      <c r="G713" s="221"/>
      <c r="H713" s="220"/>
      <c r="I713" s="220"/>
      <c r="J713" s="220"/>
      <c r="K713" s="220"/>
      <c r="L713" s="220"/>
      <c r="M713" s="220"/>
      <c r="N713" s="220"/>
      <c r="O713" s="221"/>
      <c r="P713" s="221"/>
    </row>
    <row r="714" spans="3:16" ht="13">
      <c r="C714" s="219"/>
      <c r="D714" s="220"/>
      <c r="E714" s="220"/>
      <c r="F714" s="220"/>
      <c r="G714" s="221"/>
      <c r="H714" s="220"/>
      <c r="I714" s="220"/>
      <c r="J714" s="220"/>
      <c r="K714" s="220"/>
      <c r="L714" s="220"/>
      <c r="M714" s="220"/>
      <c r="N714" s="220"/>
      <c r="O714" s="221"/>
      <c r="P714" s="221"/>
    </row>
    <row r="715" spans="3:16" ht="13">
      <c r="C715" s="219"/>
      <c r="D715" s="220"/>
      <c r="E715" s="220"/>
      <c r="F715" s="220"/>
      <c r="G715" s="221"/>
      <c r="H715" s="220"/>
      <c r="I715" s="220"/>
      <c r="J715" s="220"/>
      <c r="K715" s="220"/>
      <c r="L715" s="220"/>
      <c r="M715" s="220"/>
      <c r="N715" s="220"/>
      <c r="O715" s="221"/>
      <c r="P715" s="221"/>
    </row>
    <row r="716" spans="3:16" ht="13">
      <c r="C716" s="219"/>
      <c r="D716" s="220"/>
      <c r="E716" s="220"/>
      <c r="F716" s="220"/>
      <c r="G716" s="221"/>
      <c r="H716" s="220"/>
      <c r="I716" s="220"/>
      <c r="J716" s="220"/>
      <c r="K716" s="220"/>
      <c r="L716" s="220"/>
      <c r="M716" s="220"/>
      <c r="N716" s="220"/>
      <c r="O716" s="221"/>
      <c r="P716" s="221"/>
    </row>
    <row r="717" spans="3:16" ht="13">
      <c r="C717" s="219"/>
      <c r="D717" s="220"/>
      <c r="E717" s="220"/>
      <c r="F717" s="220"/>
      <c r="G717" s="221"/>
      <c r="H717" s="220"/>
      <c r="I717" s="220"/>
      <c r="J717" s="220"/>
      <c r="K717" s="220"/>
      <c r="L717" s="220"/>
      <c r="M717" s="220"/>
      <c r="N717" s="220"/>
      <c r="O717" s="221"/>
      <c r="P717" s="221"/>
    </row>
    <row r="718" spans="3:16" ht="13">
      <c r="C718" s="219"/>
      <c r="D718" s="220"/>
      <c r="E718" s="220"/>
      <c r="F718" s="220"/>
      <c r="G718" s="221"/>
      <c r="H718" s="220"/>
      <c r="I718" s="220"/>
      <c r="J718" s="220"/>
      <c r="K718" s="220"/>
      <c r="L718" s="220"/>
      <c r="M718" s="220"/>
      <c r="N718" s="220"/>
      <c r="O718" s="221"/>
      <c r="P718" s="221"/>
    </row>
    <row r="719" spans="3:16" ht="13">
      <c r="C719" s="219"/>
      <c r="D719" s="220"/>
      <c r="E719" s="220"/>
      <c r="F719" s="220"/>
      <c r="G719" s="221"/>
      <c r="H719" s="220"/>
      <c r="I719" s="220"/>
      <c r="J719" s="220"/>
      <c r="K719" s="220"/>
      <c r="L719" s="220"/>
      <c r="M719" s="220"/>
      <c r="N719" s="220"/>
      <c r="O719" s="221"/>
      <c r="P719" s="221"/>
    </row>
    <row r="720" spans="3:16" ht="13">
      <c r="C720" s="219"/>
      <c r="D720" s="220"/>
      <c r="E720" s="220"/>
      <c r="F720" s="220"/>
      <c r="G720" s="221"/>
      <c r="H720" s="220"/>
      <c r="I720" s="220"/>
      <c r="J720" s="220"/>
      <c r="K720" s="220"/>
      <c r="L720" s="220"/>
      <c r="M720" s="220"/>
      <c r="N720" s="220"/>
      <c r="O720" s="221"/>
      <c r="P720" s="221"/>
    </row>
    <row r="721" spans="3:16" ht="13">
      <c r="C721" s="219"/>
      <c r="D721" s="220"/>
      <c r="E721" s="220"/>
      <c r="F721" s="220"/>
      <c r="G721" s="221"/>
      <c r="H721" s="220"/>
      <c r="I721" s="220"/>
      <c r="J721" s="220"/>
      <c r="K721" s="220"/>
      <c r="L721" s="220"/>
      <c r="M721" s="220"/>
      <c r="N721" s="220"/>
      <c r="O721" s="221"/>
      <c r="P721" s="221"/>
    </row>
    <row r="722" spans="3:16" ht="13">
      <c r="C722" s="219"/>
      <c r="D722" s="220"/>
      <c r="E722" s="220"/>
      <c r="F722" s="220"/>
      <c r="G722" s="221"/>
      <c r="H722" s="220"/>
      <c r="I722" s="220"/>
      <c r="J722" s="220"/>
      <c r="K722" s="220"/>
      <c r="L722" s="220"/>
      <c r="M722" s="220"/>
      <c r="N722" s="220"/>
      <c r="O722" s="221"/>
      <c r="P722" s="221"/>
    </row>
    <row r="723" spans="3:16" ht="13">
      <c r="C723" s="219"/>
      <c r="D723" s="220"/>
      <c r="E723" s="220"/>
      <c r="F723" s="220"/>
      <c r="G723" s="221"/>
      <c r="H723" s="220"/>
      <c r="I723" s="220"/>
      <c r="J723" s="220"/>
      <c r="K723" s="220"/>
      <c r="L723" s="220"/>
      <c r="M723" s="220"/>
      <c r="N723" s="220"/>
      <c r="O723" s="221"/>
      <c r="P723" s="221"/>
    </row>
    <row r="724" spans="3:16" ht="13">
      <c r="C724" s="219"/>
      <c r="D724" s="220"/>
      <c r="E724" s="220"/>
      <c r="F724" s="220"/>
      <c r="G724" s="221"/>
      <c r="H724" s="220"/>
      <c r="I724" s="220"/>
      <c r="J724" s="220"/>
      <c r="K724" s="220"/>
      <c r="L724" s="220"/>
      <c r="M724" s="220"/>
      <c r="N724" s="220"/>
      <c r="O724" s="221"/>
      <c r="P724" s="221"/>
    </row>
    <row r="725" spans="3:16" ht="13">
      <c r="C725" s="219"/>
      <c r="D725" s="220"/>
      <c r="E725" s="220"/>
      <c r="F725" s="220"/>
      <c r="G725" s="221"/>
      <c r="H725" s="220"/>
      <c r="I725" s="220"/>
      <c r="J725" s="220"/>
      <c r="K725" s="220"/>
      <c r="L725" s="220"/>
      <c r="M725" s="220"/>
      <c r="N725" s="220"/>
      <c r="O725" s="221"/>
      <c r="P725" s="221"/>
    </row>
    <row r="726" spans="3:16" ht="13">
      <c r="C726" s="219"/>
      <c r="D726" s="220"/>
      <c r="E726" s="220"/>
      <c r="F726" s="220"/>
      <c r="G726" s="221"/>
      <c r="H726" s="220"/>
      <c r="I726" s="220"/>
      <c r="J726" s="220"/>
      <c r="K726" s="220"/>
      <c r="L726" s="220"/>
      <c r="M726" s="220"/>
      <c r="N726" s="220"/>
      <c r="O726" s="221"/>
      <c r="P726" s="221"/>
    </row>
    <row r="727" spans="3:16" ht="13">
      <c r="C727" s="219"/>
      <c r="D727" s="220"/>
      <c r="E727" s="220"/>
      <c r="F727" s="220"/>
      <c r="G727" s="221"/>
      <c r="H727" s="220"/>
      <c r="I727" s="220"/>
      <c r="J727" s="220"/>
      <c r="K727" s="220"/>
      <c r="L727" s="220"/>
      <c r="M727" s="220"/>
      <c r="N727" s="220"/>
      <c r="O727" s="221"/>
      <c r="P727" s="221"/>
    </row>
    <row r="728" spans="3:16" ht="13">
      <c r="C728" s="219"/>
      <c r="D728" s="220"/>
      <c r="E728" s="220"/>
      <c r="F728" s="220"/>
      <c r="G728" s="221"/>
      <c r="H728" s="220"/>
      <c r="I728" s="220"/>
      <c r="J728" s="220"/>
      <c r="K728" s="220"/>
      <c r="L728" s="220"/>
      <c r="M728" s="220"/>
      <c r="N728" s="220"/>
      <c r="O728" s="221"/>
      <c r="P728" s="221"/>
    </row>
    <row r="729" spans="3:16" ht="13">
      <c r="C729" s="219"/>
      <c r="D729" s="220"/>
      <c r="E729" s="220"/>
      <c r="F729" s="220"/>
      <c r="G729" s="221"/>
      <c r="H729" s="220"/>
      <c r="I729" s="220"/>
      <c r="J729" s="220"/>
      <c r="K729" s="220"/>
      <c r="L729" s="220"/>
      <c r="M729" s="220"/>
      <c r="N729" s="220"/>
      <c r="O729" s="221"/>
      <c r="P729" s="221"/>
    </row>
    <row r="730" spans="3:16" ht="13">
      <c r="C730" s="219"/>
      <c r="D730" s="220"/>
      <c r="E730" s="220"/>
      <c r="F730" s="220"/>
      <c r="G730" s="221"/>
      <c r="H730" s="220"/>
      <c r="I730" s="220"/>
      <c r="J730" s="220"/>
      <c r="K730" s="220"/>
      <c r="L730" s="220"/>
      <c r="M730" s="220"/>
      <c r="N730" s="220"/>
      <c r="O730" s="221"/>
      <c r="P730" s="221"/>
    </row>
    <row r="731" spans="3:16" ht="13">
      <c r="C731" s="219"/>
      <c r="D731" s="220"/>
      <c r="E731" s="220"/>
      <c r="F731" s="220"/>
      <c r="G731" s="221"/>
      <c r="H731" s="220"/>
      <c r="I731" s="220"/>
      <c r="J731" s="220"/>
      <c r="K731" s="220"/>
      <c r="L731" s="220"/>
      <c r="M731" s="220"/>
      <c r="N731" s="220"/>
      <c r="O731" s="221"/>
      <c r="P731" s="221"/>
    </row>
    <row r="732" spans="3:16" ht="13">
      <c r="C732" s="219"/>
      <c r="D732" s="220"/>
      <c r="E732" s="220"/>
      <c r="F732" s="220"/>
      <c r="G732" s="221"/>
      <c r="H732" s="220"/>
      <c r="I732" s="220"/>
      <c r="J732" s="220"/>
      <c r="K732" s="220"/>
      <c r="L732" s="220"/>
      <c r="M732" s="220"/>
      <c r="N732" s="220"/>
      <c r="O732" s="221"/>
      <c r="P732" s="221"/>
    </row>
    <row r="733" spans="3:16" ht="13">
      <c r="C733" s="219"/>
      <c r="D733" s="220"/>
      <c r="E733" s="220"/>
      <c r="F733" s="220"/>
      <c r="G733" s="221"/>
      <c r="H733" s="220"/>
      <c r="I733" s="220"/>
      <c r="J733" s="220"/>
      <c r="K733" s="220"/>
      <c r="L733" s="220"/>
      <c r="M733" s="220"/>
      <c r="N733" s="220"/>
      <c r="O733" s="221"/>
      <c r="P733" s="221"/>
    </row>
    <row r="734" spans="3:16" ht="13">
      <c r="C734" s="219"/>
      <c r="D734" s="220"/>
      <c r="E734" s="220"/>
      <c r="F734" s="220"/>
      <c r="G734" s="221"/>
      <c r="H734" s="220"/>
      <c r="I734" s="220"/>
      <c r="J734" s="220"/>
      <c r="K734" s="220"/>
      <c r="L734" s="220"/>
      <c r="M734" s="220"/>
      <c r="N734" s="220"/>
      <c r="O734" s="221"/>
      <c r="P734" s="221"/>
    </row>
    <row r="735" spans="3:16" ht="13">
      <c r="C735" s="219"/>
      <c r="D735" s="220"/>
      <c r="E735" s="220"/>
      <c r="F735" s="220"/>
      <c r="G735" s="221"/>
      <c r="H735" s="220"/>
      <c r="I735" s="220"/>
      <c r="J735" s="220"/>
      <c r="K735" s="220"/>
      <c r="L735" s="220"/>
      <c r="M735" s="220"/>
      <c r="N735" s="220"/>
      <c r="O735" s="221"/>
      <c r="P735" s="221"/>
    </row>
    <row r="736" spans="3:16" ht="13">
      <c r="C736" s="219"/>
      <c r="D736" s="220"/>
      <c r="E736" s="220"/>
      <c r="F736" s="220"/>
      <c r="G736" s="221"/>
      <c r="H736" s="220"/>
      <c r="I736" s="220"/>
      <c r="J736" s="220"/>
      <c r="K736" s="220"/>
      <c r="L736" s="220"/>
      <c r="M736" s="220"/>
      <c r="N736" s="220"/>
      <c r="O736" s="221"/>
      <c r="P736" s="221"/>
    </row>
    <row r="737" spans="3:16" ht="13">
      <c r="C737" s="219"/>
      <c r="D737" s="220"/>
      <c r="E737" s="220"/>
      <c r="F737" s="220"/>
      <c r="G737" s="221"/>
      <c r="H737" s="220"/>
      <c r="I737" s="220"/>
      <c r="J737" s="220"/>
      <c r="K737" s="220"/>
      <c r="L737" s="220"/>
      <c r="M737" s="220"/>
      <c r="N737" s="220"/>
      <c r="O737" s="221"/>
      <c r="P737" s="221"/>
    </row>
    <row r="738" spans="3:16" ht="13">
      <c r="C738" s="219"/>
      <c r="D738" s="220"/>
      <c r="E738" s="220"/>
      <c r="F738" s="220"/>
      <c r="G738" s="221"/>
      <c r="H738" s="220"/>
      <c r="I738" s="220"/>
      <c r="J738" s="220"/>
      <c r="K738" s="220"/>
      <c r="L738" s="220"/>
      <c r="M738" s="220"/>
      <c r="N738" s="220"/>
      <c r="O738" s="221"/>
      <c r="P738" s="221"/>
    </row>
    <row r="739" spans="3:16" ht="13">
      <c r="C739" s="219"/>
      <c r="D739" s="220"/>
      <c r="E739" s="220"/>
      <c r="F739" s="220"/>
      <c r="G739" s="221"/>
      <c r="H739" s="220"/>
      <c r="I739" s="220"/>
      <c r="J739" s="220"/>
      <c r="K739" s="220"/>
      <c r="L739" s="220"/>
      <c r="M739" s="220"/>
      <c r="N739" s="220"/>
      <c r="O739" s="221"/>
      <c r="P739" s="221"/>
    </row>
    <row r="740" spans="3:16" ht="13">
      <c r="C740" s="219"/>
      <c r="D740" s="220"/>
      <c r="E740" s="220"/>
      <c r="F740" s="220"/>
      <c r="G740" s="221"/>
      <c r="H740" s="220"/>
      <c r="I740" s="220"/>
      <c r="J740" s="220"/>
      <c r="K740" s="220"/>
      <c r="L740" s="220"/>
      <c r="M740" s="220"/>
      <c r="N740" s="220"/>
      <c r="O740" s="221"/>
      <c r="P740" s="221"/>
    </row>
    <row r="741" spans="3:16" ht="13">
      <c r="C741" s="219"/>
      <c r="D741" s="220"/>
      <c r="E741" s="220"/>
      <c r="F741" s="220"/>
      <c r="G741" s="221"/>
      <c r="H741" s="220"/>
      <c r="I741" s="220"/>
      <c r="J741" s="220"/>
      <c r="K741" s="220"/>
      <c r="L741" s="220"/>
      <c r="M741" s="220"/>
      <c r="N741" s="220"/>
      <c r="O741" s="221"/>
      <c r="P741" s="221"/>
    </row>
    <row r="742" spans="3:16" ht="13">
      <c r="C742" s="219"/>
      <c r="D742" s="220"/>
      <c r="E742" s="220"/>
      <c r="F742" s="220"/>
      <c r="G742" s="221"/>
      <c r="H742" s="220"/>
      <c r="I742" s="220"/>
      <c r="J742" s="220"/>
      <c r="K742" s="220"/>
      <c r="L742" s="220"/>
      <c r="M742" s="220"/>
      <c r="N742" s="220"/>
      <c r="O742" s="221"/>
      <c r="P742" s="221"/>
    </row>
    <row r="743" spans="3:16" ht="13">
      <c r="C743" s="219"/>
      <c r="D743" s="220"/>
      <c r="E743" s="220"/>
      <c r="F743" s="220"/>
      <c r="G743" s="221"/>
      <c r="H743" s="220"/>
      <c r="I743" s="220"/>
      <c r="J743" s="220"/>
      <c r="K743" s="220"/>
      <c r="L743" s="220"/>
      <c r="M743" s="220"/>
      <c r="N743" s="220"/>
      <c r="O743" s="221"/>
      <c r="P743" s="221"/>
    </row>
    <row r="744" spans="3:16" ht="13">
      <c r="C744" s="219"/>
      <c r="D744" s="220"/>
      <c r="E744" s="220"/>
      <c r="F744" s="220"/>
      <c r="G744" s="221"/>
      <c r="H744" s="220"/>
      <c r="I744" s="220"/>
      <c r="J744" s="220"/>
      <c r="K744" s="220"/>
      <c r="L744" s="220"/>
      <c r="M744" s="220"/>
      <c r="N744" s="220"/>
      <c r="O744" s="221"/>
      <c r="P744" s="221"/>
    </row>
    <row r="745" spans="3:16" ht="13">
      <c r="C745" s="219"/>
      <c r="D745" s="220"/>
      <c r="E745" s="220"/>
      <c r="F745" s="220"/>
      <c r="G745" s="221"/>
      <c r="H745" s="220"/>
      <c r="I745" s="220"/>
      <c r="J745" s="220"/>
      <c r="K745" s="220"/>
      <c r="L745" s="220"/>
      <c r="M745" s="220"/>
      <c r="N745" s="220"/>
      <c r="O745" s="221"/>
      <c r="P745" s="221"/>
    </row>
    <row r="746" spans="3:16" ht="13">
      <c r="C746" s="219"/>
      <c r="D746" s="220"/>
      <c r="E746" s="220"/>
      <c r="F746" s="220"/>
      <c r="G746" s="221"/>
      <c r="H746" s="220"/>
      <c r="I746" s="220"/>
      <c r="J746" s="220"/>
      <c r="K746" s="220"/>
      <c r="L746" s="220"/>
      <c r="M746" s="220"/>
      <c r="N746" s="220"/>
      <c r="O746" s="221"/>
      <c r="P746" s="221"/>
    </row>
    <row r="747" spans="3:16" ht="13">
      <c r="C747" s="219"/>
      <c r="D747" s="220"/>
      <c r="E747" s="220"/>
      <c r="F747" s="220"/>
      <c r="G747" s="221"/>
      <c r="H747" s="220"/>
      <c r="I747" s="220"/>
      <c r="J747" s="220"/>
      <c r="K747" s="220"/>
      <c r="L747" s="220"/>
      <c r="M747" s="220"/>
      <c r="N747" s="220"/>
      <c r="O747" s="221"/>
      <c r="P747" s="221"/>
    </row>
    <row r="748" spans="3:16" ht="13">
      <c r="C748" s="219"/>
      <c r="D748" s="220"/>
      <c r="E748" s="220"/>
      <c r="F748" s="220"/>
      <c r="G748" s="221"/>
      <c r="H748" s="220"/>
      <c r="I748" s="220"/>
      <c r="J748" s="220"/>
      <c r="K748" s="220"/>
      <c r="L748" s="220"/>
      <c r="M748" s="220"/>
      <c r="N748" s="220"/>
      <c r="O748" s="221"/>
      <c r="P748" s="221"/>
    </row>
    <row r="749" spans="3:16" ht="13">
      <c r="C749" s="219"/>
      <c r="D749" s="220"/>
      <c r="E749" s="220"/>
      <c r="F749" s="220"/>
      <c r="G749" s="221"/>
      <c r="H749" s="220"/>
      <c r="I749" s="220"/>
      <c r="J749" s="220"/>
      <c r="K749" s="220"/>
      <c r="L749" s="220"/>
      <c r="M749" s="220"/>
      <c r="N749" s="220"/>
      <c r="O749" s="221"/>
      <c r="P749" s="221"/>
    </row>
    <row r="750" spans="3:16" ht="13">
      <c r="C750" s="219"/>
      <c r="D750" s="220"/>
      <c r="E750" s="220"/>
      <c r="F750" s="220"/>
      <c r="G750" s="221"/>
      <c r="H750" s="220"/>
      <c r="I750" s="220"/>
      <c r="J750" s="220"/>
      <c r="K750" s="220"/>
      <c r="L750" s="220"/>
      <c r="M750" s="220"/>
      <c r="N750" s="220"/>
      <c r="O750" s="221"/>
      <c r="P750" s="221"/>
    </row>
    <row r="751" spans="3:16" ht="13">
      <c r="C751" s="219"/>
      <c r="D751" s="220"/>
      <c r="E751" s="220"/>
      <c r="F751" s="220"/>
      <c r="G751" s="221"/>
      <c r="H751" s="220"/>
      <c r="I751" s="220"/>
      <c r="J751" s="220"/>
      <c r="K751" s="220"/>
      <c r="L751" s="220"/>
      <c r="M751" s="220"/>
      <c r="N751" s="220"/>
      <c r="O751" s="221"/>
      <c r="P751" s="221"/>
    </row>
    <row r="752" spans="3:16" ht="13">
      <c r="C752" s="219"/>
      <c r="D752" s="220"/>
      <c r="E752" s="220"/>
      <c r="F752" s="220"/>
      <c r="G752" s="221"/>
      <c r="H752" s="220"/>
      <c r="I752" s="220"/>
      <c r="J752" s="220"/>
      <c r="K752" s="220"/>
      <c r="L752" s="220"/>
      <c r="M752" s="220"/>
      <c r="N752" s="220"/>
      <c r="O752" s="221"/>
      <c r="P752" s="221"/>
    </row>
    <row r="753" spans="3:16" ht="13">
      <c r="C753" s="219"/>
      <c r="D753" s="220"/>
      <c r="E753" s="220"/>
      <c r="F753" s="220"/>
      <c r="G753" s="221"/>
      <c r="H753" s="220"/>
      <c r="I753" s="220"/>
      <c r="J753" s="220"/>
      <c r="K753" s="220"/>
      <c r="L753" s="220"/>
      <c r="M753" s="220"/>
      <c r="N753" s="220"/>
      <c r="O753" s="221"/>
      <c r="P753" s="221"/>
    </row>
    <row r="754" spans="3:16" ht="13">
      <c r="C754" s="219"/>
      <c r="D754" s="220"/>
      <c r="E754" s="220"/>
      <c r="F754" s="220"/>
      <c r="G754" s="221"/>
      <c r="H754" s="220"/>
      <c r="I754" s="220"/>
      <c r="J754" s="220"/>
      <c r="K754" s="220"/>
      <c r="L754" s="220"/>
      <c r="M754" s="220"/>
      <c r="N754" s="220"/>
      <c r="O754" s="221"/>
      <c r="P754" s="221"/>
    </row>
    <row r="755" spans="3:16" ht="13">
      <c r="C755" s="219"/>
      <c r="D755" s="220"/>
      <c r="E755" s="220"/>
      <c r="F755" s="220"/>
      <c r="G755" s="221"/>
      <c r="H755" s="220"/>
      <c r="I755" s="220"/>
      <c r="J755" s="220"/>
      <c r="K755" s="220"/>
      <c r="L755" s="220"/>
      <c r="M755" s="220"/>
      <c r="N755" s="220"/>
      <c r="O755" s="221"/>
      <c r="P755" s="221"/>
    </row>
    <row r="756" spans="3:16" ht="13">
      <c r="C756" s="219"/>
      <c r="D756" s="220"/>
      <c r="E756" s="220"/>
      <c r="F756" s="220"/>
      <c r="G756" s="221"/>
      <c r="H756" s="220"/>
      <c r="I756" s="220"/>
      <c r="J756" s="220"/>
      <c r="K756" s="220"/>
      <c r="L756" s="220"/>
      <c r="M756" s="220"/>
      <c r="N756" s="220"/>
      <c r="O756" s="221"/>
      <c r="P756" s="221"/>
    </row>
    <row r="757" spans="3:16" ht="13">
      <c r="C757" s="219"/>
      <c r="D757" s="220"/>
      <c r="E757" s="220"/>
      <c r="F757" s="220"/>
      <c r="G757" s="221"/>
      <c r="H757" s="220"/>
      <c r="I757" s="220"/>
      <c r="J757" s="220"/>
      <c r="K757" s="220"/>
      <c r="L757" s="220"/>
      <c r="M757" s="220"/>
      <c r="N757" s="220"/>
      <c r="O757" s="221"/>
      <c r="P757" s="221"/>
    </row>
    <row r="758" spans="3:16" ht="13">
      <c r="C758" s="219"/>
      <c r="D758" s="220"/>
      <c r="E758" s="220"/>
      <c r="F758" s="220"/>
      <c r="G758" s="221"/>
      <c r="H758" s="220"/>
      <c r="I758" s="220"/>
      <c r="J758" s="220"/>
      <c r="K758" s="220"/>
      <c r="L758" s="220"/>
      <c r="M758" s="220"/>
      <c r="N758" s="220"/>
      <c r="O758" s="221"/>
      <c r="P758" s="221"/>
    </row>
    <row r="759" spans="3:16" ht="13">
      <c r="C759" s="219"/>
      <c r="D759" s="220"/>
      <c r="E759" s="220"/>
      <c r="F759" s="220"/>
      <c r="G759" s="221"/>
      <c r="H759" s="220"/>
      <c r="I759" s="220"/>
      <c r="J759" s="220"/>
      <c r="K759" s="220"/>
      <c r="L759" s="220"/>
      <c r="M759" s="220"/>
      <c r="N759" s="220"/>
      <c r="O759" s="221"/>
      <c r="P759" s="221"/>
    </row>
    <row r="760" spans="3:16" ht="13">
      <c r="C760" s="219"/>
      <c r="D760" s="220"/>
      <c r="E760" s="220"/>
      <c r="F760" s="220"/>
      <c r="G760" s="221"/>
      <c r="H760" s="220"/>
      <c r="I760" s="220"/>
      <c r="J760" s="220"/>
      <c r="K760" s="220"/>
      <c r="L760" s="220"/>
      <c r="M760" s="220"/>
      <c r="N760" s="220"/>
      <c r="O760" s="221"/>
      <c r="P760" s="221"/>
    </row>
    <row r="761" spans="3:16" ht="13">
      <c r="C761" s="219"/>
      <c r="D761" s="220"/>
      <c r="E761" s="220"/>
      <c r="F761" s="220"/>
      <c r="G761" s="221"/>
      <c r="H761" s="220"/>
      <c r="I761" s="220"/>
      <c r="J761" s="220"/>
      <c r="K761" s="220"/>
      <c r="L761" s="220"/>
      <c r="M761" s="220"/>
      <c r="N761" s="220"/>
      <c r="O761" s="221"/>
      <c r="P761" s="221"/>
    </row>
    <row r="762" spans="3:16" ht="13">
      <c r="C762" s="219"/>
      <c r="D762" s="220"/>
      <c r="E762" s="220"/>
      <c r="F762" s="220"/>
      <c r="G762" s="221"/>
      <c r="H762" s="220"/>
      <c r="I762" s="220"/>
      <c r="J762" s="220"/>
      <c r="K762" s="220"/>
      <c r="L762" s="220"/>
      <c r="M762" s="220"/>
      <c r="N762" s="220"/>
      <c r="O762" s="221"/>
      <c r="P762" s="221"/>
    </row>
    <row r="763" spans="3:16" ht="13">
      <c r="C763" s="219"/>
      <c r="D763" s="220"/>
      <c r="E763" s="220"/>
      <c r="F763" s="220"/>
      <c r="G763" s="221"/>
      <c r="H763" s="220"/>
      <c r="I763" s="220"/>
      <c r="J763" s="220"/>
      <c r="K763" s="220"/>
      <c r="L763" s="220"/>
      <c r="M763" s="220"/>
      <c r="N763" s="220"/>
      <c r="O763" s="221"/>
      <c r="P763" s="221"/>
    </row>
    <row r="764" spans="3:16" ht="13">
      <c r="C764" s="219"/>
      <c r="D764" s="220"/>
      <c r="E764" s="220"/>
      <c r="F764" s="220"/>
      <c r="G764" s="221"/>
      <c r="H764" s="220"/>
      <c r="I764" s="220"/>
      <c r="J764" s="220"/>
      <c r="K764" s="220"/>
      <c r="L764" s="220"/>
      <c r="M764" s="220"/>
      <c r="N764" s="220"/>
      <c r="O764" s="221"/>
      <c r="P764" s="221"/>
    </row>
    <row r="765" spans="3:16" ht="13">
      <c r="C765" s="219"/>
      <c r="D765" s="220"/>
      <c r="E765" s="220"/>
      <c r="F765" s="220"/>
      <c r="G765" s="221"/>
      <c r="H765" s="220"/>
      <c r="I765" s="220"/>
      <c r="J765" s="220"/>
      <c r="K765" s="220"/>
      <c r="L765" s="220"/>
      <c r="M765" s="220"/>
      <c r="N765" s="220"/>
      <c r="O765" s="221"/>
      <c r="P765" s="221"/>
    </row>
    <row r="766" spans="3:16" ht="13">
      <c r="C766" s="219"/>
      <c r="D766" s="220"/>
      <c r="E766" s="220"/>
      <c r="F766" s="220"/>
      <c r="G766" s="221"/>
      <c r="H766" s="220"/>
      <c r="I766" s="220"/>
      <c r="J766" s="220"/>
      <c r="K766" s="220"/>
      <c r="L766" s="220"/>
      <c r="M766" s="220"/>
      <c r="N766" s="220"/>
      <c r="O766" s="221"/>
      <c r="P766" s="221"/>
    </row>
    <row r="767" spans="3:16" ht="13">
      <c r="C767" s="219"/>
      <c r="D767" s="220"/>
      <c r="E767" s="220"/>
      <c r="F767" s="220"/>
      <c r="G767" s="221"/>
      <c r="H767" s="220"/>
      <c r="I767" s="220"/>
      <c r="J767" s="220"/>
      <c r="K767" s="220"/>
      <c r="L767" s="220"/>
      <c r="M767" s="220"/>
      <c r="N767" s="220"/>
      <c r="O767" s="221"/>
      <c r="P767" s="221"/>
    </row>
    <row r="768" spans="3:16" ht="13">
      <c r="C768" s="219"/>
      <c r="D768" s="220"/>
      <c r="E768" s="220"/>
      <c r="F768" s="220"/>
      <c r="G768" s="221"/>
      <c r="H768" s="220"/>
      <c r="I768" s="220"/>
      <c r="J768" s="220"/>
      <c r="K768" s="220"/>
      <c r="L768" s="220"/>
      <c r="M768" s="220"/>
      <c r="N768" s="220"/>
      <c r="O768" s="221"/>
      <c r="P768" s="221"/>
    </row>
    <row r="769" spans="3:16" ht="13">
      <c r="C769" s="219"/>
      <c r="D769" s="220"/>
      <c r="E769" s="220"/>
      <c r="F769" s="220"/>
      <c r="G769" s="221"/>
      <c r="H769" s="220"/>
      <c r="I769" s="220"/>
      <c r="J769" s="220"/>
      <c r="K769" s="220"/>
      <c r="L769" s="220"/>
      <c r="M769" s="220"/>
      <c r="N769" s="220"/>
      <c r="O769" s="221"/>
      <c r="P769" s="221"/>
    </row>
    <row r="770" spans="3:16" ht="13">
      <c r="C770" s="219"/>
      <c r="D770" s="220"/>
      <c r="E770" s="220"/>
      <c r="F770" s="220"/>
      <c r="G770" s="221"/>
      <c r="H770" s="220"/>
      <c r="I770" s="220"/>
      <c r="J770" s="220"/>
      <c r="K770" s="220"/>
      <c r="L770" s="220"/>
      <c r="M770" s="220"/>
      <c r="N770" s="220"/>
      <c r="O770" s="221"/>
      <c r="P770" s="221"/>
    </row>
    <row r="771" spans="3:16" ht="13">
      <c r="C771" s="219"/>
      <c r="D771" s="220"/>
      <c r="E771" s="220"/>
      <c r="F771" s="220"/>
      <c r="G771" s="221"/>
      <c r="H771" s="220"/>
      <c r="I771" s="220"/>
      <c r="J771" s="220"/>
      <c r="K771" s="220"/>
      <c r="L771" s="220"/>
      <c r="M771" s="220"/>
      <c r="N771" s="220"/>
      <c r="O771" s="221"/>
      <c r="P771" s="221"/>
    </row>
    <row r="772" spans="3:16" ht="13">
      <c r="C772" s="219"/>
      <c r="D772" s="220"/>
      <c r="E772" s="220"/>
      <c r="F772" s="220"/>
      <c r="G772" s="221"/>
      <c r="H772" s="220"/>
      <c r="I772" s="220"/>
      <c r="J772" s="220"/>
      <c r="K772" s="220"/>
      <c r="L772" s="220"/>
      <c r="M772" s="220"/>
      <c r="N772" s="220"/>
      <c r="O772" s="221"/>
      <c r="P772" s="221"/>
    </row>
    <row r="773" spans="3:16" ht="13">
      <c r="C773" s="219"/>
      <c r="D773" s="220"/>
      <c r="E773" s="220"/>
      <c r="F773" s="220"/>
      <c r="G773" s="221"/>
      <c r="H773" s="220"/>
      <c r="I773" s="220"/>
      <c r="J773" s="220"/>
      <c r="K773" s="220"/>
      <c r="L773" s="220"/>
      <c r="M773" s="220"/>
      <c r="N773" s="220"/>
      <c r="O773" s="221"/>
      <c r="P773" s="221"/>
    </row>
    <row r="774" spans="3:16" ht="13">
      <c r="C774" s="219"/>
      <c r="D774" s="220"/>
      <c r="E774" s="220"/>
      <c r="F774" s="220"/>
      <c r="G774" s="221"/>
      <c r="H774" s="220"/>
      <c r="I774" s="220"/>
      <c r="J774" s="220"/>
      <c r="K774" s="220"/>
      <c r="L774" s="220"/>
      <c r="M774" s="220"/>
      <c r="N774" s="220"/>
      <c r="O774" s="221"/>
      <c r="P774" s="221"/>
    </row>
    <row r="775" spans="3:16" ht="13">
      <c r="C775" s="219"/>
      <c r="D775" s="220"/>
      <c r="E775" s="220"/>
      <c r="F775" s="220"/>
      <c r="G775" s="221"/>
      <c r="H775" s="220"/>
      <c r="I775" s="220"/>
      <c r="J775" s="220"/>
      <c r="K775" s="220"/>
      <c r="L775" s="220"/>
      <c r="M775" s="220"/>
      <c r="N775" s="220"/>
      <c r="O775" s="221"/>
      <c r="P775" s="221"/>
    </row>
    <row r="776" spans="3:16" ht="13">
      <c r="C776" s="219"/>
      <c r="D776" s="220"/>
      <c r="E776" s="220"/>
      <c r="F776" s="220"/>
      <c r="G776" s="221"/>
      <c r="H776" s="220"/>
      <c r="I776" s="220"/>
      <c r="J776" s="220"/>
      <c r="K776" s="220"/>
      <c r="L776" s="220"/>
      <c r="M776" s="220"/>
      <c r="N776" s="220"/>
      <c r="O776" s="221"/>
      <c r="P776" s="221"/>
    </row>
    <row r="777" spans="3:16" ht="13">
      <c r="C777" s="219"/>
      <c r="D777" s="220"/>
      <c r="E777" s="220"/>
      <c r="F777" s="220"/>
      <c r="G777" s="221"/>
      <c r="H777" s="220"/>
      <c r="I777" s="220"/>
      <c r="J777" s="220"/>
      <c r="K777" s="220"/>
      <c r="L777" s="220"/>
      <c r="M777" s="220"/>
      <c r="N777" s="220"/>
      <c r="O777" s="221"/>
      <c r="P777" s="221"/>
    </row>
    <row r="778" spans="3:16" ht="13">
      <c r="C778" s="219"/>
      <c r="D778" s="220"/>
      <c r="E778" s="220"/>
      <c r="F778" s="220"/>
      <c r="G778" s="221"/>
      <c r="H778" s="220"/>
      <c r="I778" s="220"/>
      <c r="J778" s="220"/>
      <c r="K778" s="220"/>
      <c r="L778" s="220"/>
      <c r="M778" s="220"/>
      <c r="N778" s="220"/>
      <c r="O778" s="221"/>
      <c r="P778" s="221"/>
    </row>
    <row r="779" spans="3:16" ht="13">
      <c r="C779" s="219"/>
      <c r="D779" s="220"/>
      <c r="E779" s="220"/>
      <c r="F779" s="220"/>
      <c r="G779" s="221"/>
      <c r="H779" s="220"/>
      <c r="I779" s="220"/>
      <c r="J779" s="220"/>
      <c r="K779" s="220"/>
      <c r="L779" s="220"/>
      <c r="M779" s="220"/>
      <c r="N779" s="220"/>
      <c r="O779" s="221"/>
      <c r="P779" s="221"/>
    </row>
    <row r="780" spans="3:16" ht="13">
      <c r="C780" s="219"/>
      <c r="D780" s="220"/>
      <c r="E780" s="220"/>
      <c r="F780" s="220"/>
      <c r="G780" s="221"/>
      <c r="H780" s="220"/>
      <c r="I780" s="220"/>
      <c r="J780" s="220"/>
      <c r="K780" s="220"/>
      <c r="L780" s="220"/>
      <c r="M780" s="220"/>
      <c r="N780" s="220"/>
      <c r="O780" s="221"/>
      <c r="P780" s="221"/>
    </row>
    <row r="781" spans="3:16" ht="13">
      <c r="C781" s="219"/>
      <c r="D781" s="220"/>
      <c r="E781" s="220"/>
      <c r="F781" s="220"/>
      <c r="G781" s="221"/>
      <c r="H781" s="220"/>
      <c r="I781" s="220"/>
      <c r="J781" s="220"/>
      <c r="K781" s="220"/>
      <c r="L781" s="220"/>
      <c r="M781" s="220"/>
      <c r="N781" s="220"/>
      <c r="O781" s="221"/>
      <c r="P781" s="221"/>
    </row>
    <row r="782" spans="3:16" ht="13">
      <c r="C782" s="219"/>
      <c r="D782" s="220"/>
      <c r="E782" s="220"/>
      <c r="F782" s="220"/>
      <c r="G782" s="221"/>
      <c r="H782" s="220"/>
      <c r="I782" s="220"/>
      <c r="J782" s="220"/>
      <c r="K782" s="220"/>
      <c r="L782" s="220"/>
      <c r="M782" s="220"/>
      <c r="N782" s="220"/>
      <c r="O782" s="221"/>
      <c r="P782" s="221"/>
    </row>
    <row r="783" spans="3:16" ht="13">
      <c r="C783" s="219"/>
      <c r="D783" s="220"/>
      <c r="E783" s="220"/>
      <c r="F783" s="220"/>
      <c r="G783" s="221"/>
      <c r="H783" s="220"/>
      <c r="I783" s="220"/>
      <c r="J783" s="220"/>
      <c r="K783" s="220"/>
      <c r="L783" s="220"/>
      <c r="M783" s="220"/>
      <c r="N783" s="220"/>
      <c r="O783" s="221"/>
      <c r="P783" s="221"/>
    </row>
    <row r="784" spans="3:16" ht="13">
      <c r="C784" s="219"/>
      <c r="D784" s="220"/>
      <c r="E784" s="220"/>
      <c r="F784" s="220"/>
      <c r="G784" s="221"/>
      <c r="H784" s="220"/>
      <c r="I784" s="220"/>
      <c r="J784" s="220"/>
      <c r="K784" s="220"/>
      <c r="L784" s="220"/>
      <c r="M784" s="220"/>
      <c r="N784" s="220"/>
      <c r="O784" s="221"/>
      <c r="P784" s="221"/>
    </row>
    <row r="785" spans="3:16" ht="13">
      <c r="C785" s="219"/>
      <c r="D785" s="220"/>
      <c r="E785" s="220"/>
      <c r="F785" s="220"/>
      <c r="G785" s="221"/>
      <c r="H785" s="220"/>
      <c r="I785" s="220"/>
      <c r="J785" s="220"/>
      <c r="K785" s="220"/>
      <c r="L785" s="220"/>
      <c r="M785" s="220"/>
      <c r="N785" s="220"/>
      <c r="O785" s="221"/>
      <c r="P785" s="221"/>
    </row>
    <row r="786" spans="3:16" ht="13">
      <c r="C786" s="219"/>
      <c r="D786" s="220"/>
      <c r="E786" s="220"/>
      <c r="F786" s="220"/>
      <c r="G786" s="221"/>
      <c r="H786" s="220"/>
      <c r="I786" s="220"/>
      <c r="J786" s="220"/>
      <c r="K786" s="220"/>
      <c r="L786" s="220"/>
      <c r="M786" s="220"/>
      <c r="N786" s="220"/>
      <c r="O786" s="221"/>
      <c r="P786" s="221"/>
    </row>
    <row r="787" spans="3:16" ht="13">
      <c r="C787" s="219"/>
      <c r="D787" s="220"/>
      <c r="E787" s="220"/>
      <c r="F787" s="220"/>
      <c r="G787" s="221"/>
      <c r="H787" s="220"/>
      <c r="I787" s="220"/>
      <c r="J787" s="220"/>
      <c r="K787" s="220"/>
      <c r="L787" s="220"/>
      <c r="M787" s="220"/>
      <c r="N787" s="220"/>
      <c r="O787" s="221"/>
      <c r="P787" s="221"/>
    </row>
    <row r="788" spans="3:16" ht="13">
      <c r="C788" s="219"/>
      <c r="D788" s="220"/>
      <c r="E788" s="220"/>
      <c r="F788" s="220"/>
      <c r="G788" s="221"/>
      <c r="H788" s="220"/>
      <c r="I788" s="220"/>
      <c r="J788" s="220"/>
      <c r="K788" s="220"/>
      <c r="L788" s="220"/>
      <c r="M788" s="220"/>
      <c r="N788" s="220"/>
      <c r="O788" s="221"/>
      <c r="P788" s="221"/>
    </row>
    <row r="789" spans="3:16" ht="13">
      <c r="C789" s="219"/>
      <c r="D789" s="220"/>
      <c r="E789" s="220"/>
      <c r="F789" s="220"/>
      <c r="G789" s="221"/>
      <c r="H789" s="220"/>
      <c r="I789" s="220"/>
      <c r="J789" s="220"/>
      <c r="K789" s="220"/>
      <c r="L789" s="220"/>
      <c r="M789" s="220"/>
      <c r="N789" s="220"/>
      <c r="O789" s="221"/>
      <c r="P789" s="221"/>
    </row>
    <row r="790" spans="3:16" ht="13">
      <c r="C790" s="219"/>
      <c r="D790" s="220"/>
      <c r="E790" s="220"/>
      <c r="F790" s="220"/>
      <c r="G790" s="221"/>
      <c r="H790" s="220"/>
      <c r="I790" s="220"/>
      <c r="J790" s="220"/>
      <c r="K790" s="220"/>
      <c r="L790" s="220"/>
      <c r="M790" s="220"/>
      <c r="N790" s="220"/>
      <c r="O790" s="221"/>
      <c r="P790" s="221"/>
    </row>
    <row r="791" spans="3:16" ht="13">
      <c r="C791" s="219"/>
      <c r="D791" s="220"/>
      <c r="E791" s="220"/>
      <c r="F791" s="220"/>
      <c r="G791" s="221"/>
      <c r="H791" s="220"/>
      <c r="I791" s="220"/>
      <c r="J791" s="220"/>
      <c r="K791" s="220"/>
      <c r="L791" s="220"/>
      <c r="M791" s="220"/>
      <c r="N791" s="220"/>
      <c r="O791" s="221"/>
      <c r="P791" s="221"/>
    </row>
    <row r="792" spans="3:16" ht="13">
      <c r="C792" s="219"/>
      <c r="D792" s="220"/>
      <c r="E792" s="220"/>
      <c r="F792" s="220"/>
      <c r="G792" s="221"/>
      <c r="H792" s="220"/>
      <c r="I792" s="220"/>
      <c r="J792" s="220"/>
      <c r="K792" s="220"/>
      <c r="L792" s="220"/>
      <c r="M792" s="220"/>
      <c r="N792" s="220"/>
      <c r="O792" s="221"/>
      <c r="P792" s="221"/>
    </row>
    <row r="793" spans="3:16" ht="13">
      <c r="C793" s="219"/>
      <c r="D793" s="220"/>
      <c r="E793" s="220"/>
      <c r="F793" s="220"/>
      <c r="G793" s="221"/>
      <c r="H793" s="220"/>
      <c r="I793" s="220"/>
      <c r="J793" s="220"/>
      <c r="K793" s="220"/>
      <c r="L793" s="220"/>
      <c r="M793" s="220"/>
      <c r="N793" s="220"/>
      <c r="O793" s="221"/>
      <c r="P793" s="221"/>
    </row>
    <row r="794" spans="3:16" ht="13">
      <c r="C794" s="219"/>
      <c r="D794" s="220"/>
      <c r="E794" s="220"/>
      <c r="F794" s="220"/>
      <c r="G794" s="221"/>
      <c r="H794" s="220"/>
      <c r="I794" s="220"/>
      <c r="J794" s="220"/>
      <c r="K794" s="220"/>
      <c r="L794" s="220"/>
      <c r="M794" s="220"/>
      <c r="N794" s="220"/>
      <c r="O794" s="221"/>
      <c r="P794" s="221"/>
    </row>
    <row r="795" spans="3:16" ht="13">
      <c r="C795" s="219"/>
      <c r="D795" s="220"/>
      <c r="E795" s="220"/>
      <c r="F795" s="220"/>
      <c r="G795" s="221"/>
      <c r="H795" s="220"/>
      <c r="I795" s="220"/>
      <c r="J795" s="220"/>
      <c r="K795" s="220"/>
      <c r="L795" s="220"/>
      <c r="M795" s="220"/>
      <c r="N795" s="220"/>
      <c r="O795" s="221"/>
      <c r="P795" s="221"/>
    </row>
    <row r="796" spans="3:16" ht="13">
      <c r="C796" s="219"/>
      <c r="D796" s="220"/>
      <c r="E796" s="220"/>
      <c r="F796" s="220"/>
      <c r="G796" s="221"/>
      <c r="H796" s="220"/>
      <c r="I796" s="220"/>
      <c r="J796" s="220"/>
      <c r="K796" s="220"/>
      <c r="L796" s="220"/>
      <c r="M796" s="220"/>
      <c r="N796" s="220"/>
      <c r="O796" s="221"/>
      <c r="P796" s="221"/>
    </row>
    <row r="797" spans="3:16" ht="13">
      <c r="C797" s="219"/>
      <c r="D797" s="220"/>
      <c r="E797" s="220"/>
      <c r="F797" s="220"/>
      <c r="G797" s="221"/>
      <c r="H797" s="220"/>
      <c r="I797" s="220"/>
      <c r="J797" s="220"/>
      <c r="K797" s="220"/>
      <c r="L797" s="220"/>
      <c r="M797" s="220"/>
      <c r="N797" s="220"/>
      <c r="O797" s="221"/>
      <c r="P797" s="221"/>
    </row>
    <row r="798" spans="3:16" ht="13">
      <c r="C798" s="219"/>
      <c r="D798" s="220"/>
      <c r="E798" s="220"/>
      <c r="F798" s="220"/>
      <c r="G798" s="221"/>
      <c r="H798" s="220"/>
      <c r="I798" s="220"/>
      <c r="J798" s="220"/>
      <c r="K798" s="220"/>
      <c r="L798" s="220"/>
      <c r="M798" s="220"/>
      <c r="N798" s="220"/>
      <c r="O798" s="221"/>
      <c r="P798" s="221"/>
    </row>
    <row r="799" spans="3:16" ht="13">
      <c r="C799" s="219"/>
      <c r="D799" s="220"/>
      <c r="E799" s="220"/>
      <c r="F799" s="220"/>
      <c r="G799" s="221"/>
      <c r="H799" s="220"/>
      <c r="I799" s="220"/>
      <c r="J799" s="220"/>
      <c r="K799" s="220"/>
      <c r="L799" s="220"/>
      <c r="M799" s="220"/>
      <c r="N799" s="220"/>
      <c r="O799" s="221"/>
      <c r="P799" s="221"/>
    </row>
    <row r="800" spans="3:16" ht="13">
      <c r="C800" s="219"/>
      <c r="D800" s="220"/>
      <c r="E800" s="220"/>
      <c r="F800" s="220"/>
      <c r="G800" s="221"/>
      <c r="H800" s="220"/>
      <c r="I800" s="220"/>
      <c r="J800" s="220"/>
      <c r="K800" s="220"/>
      <c r="L800" s="220"/>
      <c r="M800" s="220"/>
      <c r="N800" s="220"/>
      <c r="O800" s="221"/>
      <c r="P800" s="221"/>
    </row>
    <row r="801" spans="3:16" ht="13">
      <c r="C801" s="219"/>
      <c r="D801" s="220"/>
      <c r="E801" s="220"/>
      <c r="F801" s="220"/>
      <c r="G801" s="221"/>
      <c r="H801" s="220"/>
      <c r="I801" s="220"/>
      <c r="J801" s="220"/>
      <c r="K801" s="220"/>
      <c r="L801" s="220"/>
      <c r="M801" s="220"/>
      <c r="N801" s="220"/>
      <c r="O801" s="221"/>
      <c r="P801" s="221"/>
    </row>
    <row r="802" spans="3:16" ht="13">
      <c r="C802" s="219"/>
      <c r="D802" s="220"/>
      <c r="E802" s="220"/>
      <c r="F802" s="220"/>
      <c r="G802" s="221"/>
      <c r="H802" s="220"/>
      <c r="I802" s="220"/>
      <c r="J802" s="220"/>
      <c r="K802" s="220"/>
      <c r="L802" s="220"/>
      <c r="M802" s="220"/>
      <c r="N802" s="220"/>
      <c r="O802" s="221"/>
      <c r="P802" s="221"/>
    </row>
    <row r="803" spans="3:16" ht="13">
      <c r="C803" s="219"/>
      <c r="D803" s="220"/>
      <c r="E803" s="220"/>
      <c r="F803" s="220"/>
      <c r="G803" s="221"/>
      <c r="H803" s="220"/>
      <c r="I803" s="220"/>
      <c r="J803" s="220"/>
      <c r="K803" s="220"/>
      <c r="L803" s="220"/>
      <c r="M803" s="220"/>
      <c r="N803" s="220"/>
      <c r="O803" s="221"/>
      <c r="P803" s="221"/>
    </row>
    <row r="804" spans="3:16" ht="13">
      <c r="C804" s="219"/>
      <c r="D804" s="220"/>
      <c r="E804" s="220"/>
      <c r="F804" s="220"/>
      <c r="G804" s="221"/>
      <c r="H804" s="220"/>
      <c r="I804" s="220"/>
      <c r="J804" s="220"/>
      <c r="K804" s="220"/>
      <c r="L804" s="220"/>
      <c r="M804" s="220"/>
      <c r="N804" s="220"/>
      <c r="O804" s="221"/>
      <c r="P804" s="221"/>
    </row>
    <row r="805" spans="3:16" ht="13">
      <c r="C805" s="219"/>
      <c r="D805" s="220"/>
      <c r="E805" s="220"/>
      <c r="F805" s="220"/>
      <c r="G805" s="221"/>
      <c r="H805" s="220"/>
      <c r="I805" s="220"/>
      <c r="J805" s="220"/>
      <c r="K805" s="220"/>
      <c r="L805" s="220"/>
      <c r="M805" s="220"/>
      <c r="N805" s="220"/>
      <c r="O805" s="221"/>
      <c r="P805" s="221"/>
    </row>
    <row r="806" spans="3:16" ht="13">
      <c r="C806" s="219"/>
      <c r="D806" s="220"/>
      <c r="E806" s="220"/>
      <c r="F806" s="220"/>
      <c r="G806" s="221"/>
      <c r="H806" s="220"/>
      <c r="I806" s="220"/>
      <c r="J806" s="220"/>
      <c r="K806" s="220"/>
      <c r="L806" s="220"/>
      <c r="M806" s="220"/>
      <c r="N806" s="220"/>
      <c r="O806" s="221"/>
      <c r="P806" s="221"/>
    </row>
    <row r="807" spans="3:16" ht="13">
      <c r="C807" s="219"/>
      <c r="D807" s="220"/>
      <c r="E807" s="220"/>
      <c r="F807" s="220"/>
      <c r="G807" s="221"/>
      <c r="H807" s="220"/>
      <c r="I807" s="220"/>
      <c r="J807" s="220"/>
      <c r="K807" s="220"/>
      <c r="L807" s="220"/>
      <c r="M807" s="220"/>
      <c r="N807" s="220"/>
      <c r="O807" s="221"/>
      <c r="P807" s="221"/>
    </row>
    <row r="808" spans="3:16" ht="13">
      <c r="C808" s="219"/>
      <c r="D808" s="220"/>
      <c r="E808" s="220"/>
      <c r="F808" s="220"/>
      <c r="G808" s="221"/>
      <c r="H808" s="220"/>
      <c r="I808" s="220"/>
      <c r="J808" s="220"/>
      <c r="K808" s="220"/>
      <c r="L808" s="220"/>
      <c r="M808" s="220"/>
      <c r="N808" s="220"/>
      <c r="O808" s="221"/>
      <c r="P808" s="221"/>
    </row>
    <row r="809" spans="3:16" ht="13">
      <c r="C809" s="219"/>
      <c r="D809" s="220"/>
      <c r="E809" s="220"/>
      <c r="F809" s="220"/>
      <c r="G809" s="221"/>
      <c r="H809" s="220"/>
      <c r="I809" s="220"/>
      <c r="J809" s="220"/>
      <c r="K809" s="220"/>
      <c r="L809" s="220"/>
      <c r="M809" s="220"/>
      <c r="N809" s="220"/>
      <c r="O809" s="221"/>
      <c r="P809" s="221"/>
    </row>
    <row r="810" spans="3:16" ht="13">
      <c r="C810" s="219"/>
      <c r="D810" s="220"/>
      <c r="E810" s="220"/>
      <c r="F810" s="220"/>
      <c r="G810" s="221"/>
      <c r="H810" s="220"/>
      <c r="I810" s="220"/>
      <c r="J810" s="220"/>
      <c r="K810" s="220"/>
      <c r="L810" s="220"/>
      <c r="M810" s="220"/>
      <c r="N810" s="220"/>
      <c r="O810" s="221"/>
      <c r="P810" s="221"/>
    </row>
    <row r="811" spans="3:16" ht="13">
      <c r="C811" s="219"/>
      <c r="D811" s="220"/>
      <c r="E811" s="220"/>
      <c r="F811" s="220"/>
      <c r="G811" s="221"/>
      <c r="H811" s="220"/>
      <c r="I811" s="220"/>
      <c r="J811" s="220"/>
      <c r="K811" s="220"/>
      <c r="L811" s="220"/>
      <c r="M811" s="220"/>
      <c r="N811" s="220"/>
      <c r="O811" s="221"/>
      <c r="P811" s="221"/>
    </row>
    <row r="812" spans="3:16" ht="13">
      <c r="C812" s="219"/>
      <c r="D812" s="220"/>
      <c r="E812" s="220"/>
      <c r="F812" s="220"/>
      <c r="G812" s="221"/>
      <c r="H812" s="220"/>
      <c r="I812" s="220"/>
      <c r="J812" s="220"/>
      <c r="K812" s="220"/>
      <c r="L812" s="220"/>
      <c r="M812" s="220"/>
      <c r="N812" s="220"/>
      <c r="O812" s="221"/>
      <c r="P812" s="221"/>
    </row>
    <row r="813" spans="3:16" ht="13">
      <c r="C813" s="219"/>
      <c r="D813" s="220"/>
      <c r="E813" s="220"/>
      <c r="F813" s="220"/>
      <c r="G813" s="221"/>
      <c r="H813" s="220"/>
      <c r="I813" s="220"/>
      <c r="J813" s="220"/>
      <c r="K813" s="220"/>
      <c r="L813" s="220"/>
      <c r="M813" s="220"/>
      <c r="N813" s="220"/>
      <c r="O813" s="221"/>
      <c r="P813" s="221"/>
    </row>
    <row r="814" spans="3:16" ht="13">
      <c r="C814" s="219"/>
      <c r="D814" s="220"/>
      <c r="E814" s="220"/>
      <c r="F814" s="220"/>
      <c r="G814" s="221"/>
      <c r="H814" s="220"/>
      <c r="I814" s="220"/>
      <c r="J814" s="220"/>
      <c r="K814" s="220"/>
      <c r="L814" s="220"/>
      <c r="M814" s="220"/>
      <c r="N814" s="220"/>
      <c r="O814" s="221"/>
      <c r="P814" s="221"/>
    </row>
    <row r="815" spans="3:16" ht="13">
      <c r="C815" s="219"/>
      <c r="D815" s="220"/>
      <c r="E815" s="220"/>
      <c r="F815" s="220"/>
      <c r="G815" s="221"/>
      <c r="H815" s="220"/>
      <c r="I815" s="220"/>
      <c r="J815" s="220"/>
      <c r="K815" s="220"/>
      <c r="L815" s="220"/>
      <c r="M815" s="220"/>
      <c r="N815" s="220"/>
      <c r="O815" s="221"/>
      <c r="P815" s="221"/>
    </row>
    <row r="816" spans="3:16" ht="13">
      <c r="C816" s="219"/>
      <c r="D816" s="220"/>
      <c r="E816" s="220"/>
      <c r="F816" s="220"/>
      <c r="G816" s="221"/>
      <c r="H816" s="220"/>
      <c r="I816" s="220"/>
      <c r="J816" s="220"/>
      <c r="K816" s="220"/>
      <c r="L816" s="220"/>
      <c r="M816" s="220"/>
      <c r="N816" s="220"/>
      <c r="O816" s="221"/>
      <c r="P816" s="221"/>
    </row>
    <row r="817" spans="3:16" ht="13">
      <c r="C817" s="219"/>
      <c r="D817" s="220"/>
      <c r="E817" s="220"/>
      <c r="F817" s="220"/>
      <c r="G817" s="221"/>
      <c r="H817" s="220"/>
      <c r="I817" s="220"/>
      <c r="J817" s="220"/>
      <c r="K817" s="220"/>
      <c r="L817" s="220"/>
      <c r="M817" s="220"/>
      <c r="N817" s="220"/>
      <c r="O817" s="221"/>
      <c r="P817" s="221"/>
    </row>
    <row r="818" spans="3:16" ht="13">
      <c r="C818" s="219"/>
      <c r="D818" s="220"/>
      <c r="E818" s="220"/>
      <c r="F818" s="220"/>
      <c r="G818" s="221"/>
      <c r="H818" s="220"/>
      <c r="I818" s="220"/>
      <c r="J818" s="220"/>
      <c r="K818" s="220"/>
      <c r="L818" s="220"/>
      <c r="M818" s="220"/>
      <c r="N818" s="220"/>
      <c r="O818" s="221"/>
      <c r="P818" s="221"/>
    </row>
    <row r="819" spans="3:16" ht="13">
      <c r="C819" s="219"/>
      <c r="D819" s="220"/>
      <c r="E819" s="220"/>
      <c r="F819" s="220"/>
      <c r="G819" s="221"/>
      <c r="H819" s="220"/>
      <c r="I819" s="220"/>
      <c r="J819" s="220"/>
      <c r="K819" s="220"/>
      <c r="L819" s="220"/>
      <c r="M819" s="220"/>
      <c r="N819" s="220"/>
      <c r="O819" s="221"/>
      <c r="P819" s="221"/>
    </row>
    <row r="820" spans="3:16" ht="13">
      <c r="C820" s="219"/>
      <c r="D820" s="220"/>
      <c r="E820" s="220"/>
      <c r="F820" s="220"/>
      <c r="G820" s="221"/>
      <c r="H820" s="220"/>
      <c r="I820" s="220"/>
      <c r="J820" s="220"/>
      <c r="K820" s="220"/>
      <c r="L820" s="220"/>
      <c r="M820" s="220"/>
      <c r="N820" s="220"/>
      <c r="O820" s="221"/>
      <c r="P820" s="221"/>
    </row>
    <row r="821" spans="3:16" ht="13">
      <c r="C821" s="219"/>
      <c r="D821" s="220"/>
      <c r="E821" s="220"/>
      <c r="F821" s="220"/>
      <c r="G821" s="221"/>
      <c r="H821" s="220"/>
      <c r="I821" s="220"/>
      <c r="J821" s="220"/>
      <c r="K821" s="220"/>
      <c r="L821" s="220"/>
      <c r="M821" s="220"/>
      <c r="N821" s="220"/>
      <c r="O821" s="221"/>
      <c r="P821" s="221"/>
    </row>
    <row r="822" spans="3:16" ht="13">
      <c r="C822" s="219"/>
      <c r="D822" s="220"/>
      <c r="E822" s="220"/>
      <c r="F822" s="220"/>
      <c r="G822" s="221"/>
      <c r="H822" s="220"/>
      <c r="I822" s="220"/>
      <c r="J822" s="220"/>
      <c r="K822" s="220"/>
      <c r="L822" s="220"/>
      <c r="M822" s="220"/>
      <c r="N822" s="220"/>
      <c r="O822" s="221"/>
      <c r="P822" s="221"/>
    </row>
    <row r="823" spans="3:16" ht="13">
      <c r="C823" s="219"/>
      <c r="D823" s="220"/>
      <c r="E823" s="220"/>
      <c r="F823" s="220"/>
      <c r="G823" s="221"/>
      <c r="H823" s="220"/>
      <c r="I823" s="220"/>
      <c r="J823" s="220"/>
      <c r="K823" s="220"/>
      <c r="L823" s="220"/>
      <c r="M823" s="220"/>
      <c r="N823" s="220"/>
      <c r="O823" s="221"/>
      <c r="P823" s="221"/>
    </row>
    <row r="824" spans="3:16" ht="13">
      <c r="C824" s="219"/>
      <c r="D824" s="220"/>
      <c r="E824" s="220"/>
      <c r="F824" s="220"/>
      <c r="G824" s="221"/>
      <c r="H824" s="220"/>
      <c r="I824" s="220"/>
      <c r="J824" s="220"/>
      <c r="K824" s="220"/>
      <c r="L824" s="220"/>
      <c r="M824" s="220"/>
      <c r="N824" s="220"/>
      <c r="O824" s="221"/>
      <c r="P824" s="221"/>
    </row>
    <row r="825" spans="3:16" ht="13">
      <c r="C825" s="219"/>
      <c r="D825" s="220"/>
      <c r="E825" s="220"/>
      <c r="F825" s="220"/>
      <c r="G825" s="221"/>
      <c r="H825" s="220"/>
      <c r="I825" s="220"/>
      <c r="J825" s="220"/>
      <c r="K825" s="220"/>
      <c r="L825" s="220"/>
      <c r="M825" s="220"/>
      <c r="N825" s="220"/>
      <c r="O825" s="221"/>
      <c r="P825" s="221"/>
    </row>
    <row r="826" spans="3:16" ht="13">
      <c r="C826" s="219"/>
      <c r="D826" s="220"/>
      <c r="E826" s="220"/>
      <c r="F826" s="220"/>
      <c r="G826" s="221"/>
      <c r="H826" s="220"/>
      <c r="I826" s="220"/>
      <c r="J826" s="220"/>
      <c r="K826" s="220"/>
      <c r="L826" s="220"/>
      <c r="M826" s="220"/>
      <c r="N826" s="220"/>
      <c r="O826" s="221"/>
      <c r="P826" s="221"/>
    </row>
    <row r="827" spans="3:16" ht="13">
      <c r="C827" s="219"/>
      <c r="D827" s="220"/>
      <c r="E827" s="220"/>
      <c r="F827" s="220"/>
      <c r="G827" s="221"/>
      <c r="H827" s="220"/>
      <c r="I827" s="220"/>
      <c r="J827" s="220"/>
      <c r="K827" s="220"/>
      <c r="L827" s="220"/>
      <c r="M827" s="220"/>
      <c r="N827" s="220"/>
      <c r="O827" s="221"/>
      <c r="P827" s="221"/>
    </row>
    <row r="828" spans="3:16" ht="13">
      <c r="C828" s="219"/>
      <c r="D828" s="220"/>
      <c r="E828" s="220"/>
      <c r="F828" s="220"/>
      <c r="G828" s="221"/>
      <c r="H828" s="220"/>
      <c r="I828" s="220"/>
      <c r="J828" s="220"/>
      <c r="K828" s="220"/>
      <c r="L828" s="220"/>
      <c r="M828" s="220"/>
      <c r="N828" s="220"/>
      <c r="O828" s="221"/>
      <c r="P828" s="221"/>
    </row>
    <row r="829" spans="3:16" ht="13">
      <c r="C829" s="219"/>
      <c r="D829" s="220"/>
      <c r="E829" s="220"/>
      <c r="F829" s="220"/>
      <c r="G829" s="221"/>
      <c r="H829" s="220"/>
      <c r="I829" s="220"/>
      <c r="J829" s="220"/>
      <c r="K829" s="220"/>
      <c r="L829" s="220"/>
      <c r="M829" s="220"/>
      <c r="N829" s="220"/>
      <c r="O829" s="221"/>
      <c r="P829" s="221"/>
    </row>
    <row r="830" spans="3:16" ht="13">
      <c r="C830" s="219"/>
      <c r="D830" s="220"/>
      <c r="E830" s="220"/>
      <c r="F830" s="220"/>
      <c r="G830" s="221"/>
      <c r="H830" s="220"/>
      <c r="I830" s="220"/>
      <c r="J830" s="220"/>
      <c r="K830" s="220"/>
      <c r="L830" s="220"/>
      <c r="M830" s="220"/>
      <c r="N830" s="220"/>
      <c r="O830" s="221"/>
      <c r="P830" s="221"/>
    </row>
    <row r="831" spans="3:16" ht="13">
      <c r="C831" s="219"/>
      <c r="D831" s="220"/>
      <c r="E831" s="220"/>
      <c r="F831" s="220"/>
      <c r="G831" s="221"/>
      <c r="H831" s="220"/>
      <c r="I831" s="220"/>
      <c r="J831" s="220"/>
      <c r="K831" s="220"/>
      <c r="L831" s="220"/>
      <c r="M831" s="220"/>
      <c r="N831" s="220"/>
      <c r="O831" s="221"/>
      <c r="P831" s="221"/>
    </row>
    <row r="832" spans="3:16" ht="13">
      <c r="C832" s="219"/>
      <c r="D832" s="220"/>
      <c r="E832" s="220"/>
      <c r="F832" s="220"/>
      <c r="G832" s="221"/>
      <c r="H832" s="220"/>
      <c r="I832" s="220"/>
      <c r="J832" s="220"/>
      <c r="K832" s="220"/>
      <c r="L832" s="220"/>
      <c r="M832" s="220"/>
      <c r="N832" s="220"/>
      <c r="O832" s="221"/>
      <c r="P832" s="221"/>
    </row>
    <row r="833" spans="3:16" ht="13">
      <c r="C833" s="219"/>
      <c r="D833" s="220"/>
      <c r="E833" s="220"/>
      <c r="F833" s="220"/>
      <c r="G833" s="221"/>
      <c r="H833" s="220"/>
      <c r="I833" s="220"/>
      <c r="J833" s="220"/>
      <c r="K833" s="220"/>
      <c r="L833" s="220"/>
      <c r="M833" s="220"/>
      <c r="N833" s="220"/>
      <c r="O833" s="221"/>
      <c r="P833" s="221"/>
    </row>
    <row r="834" spans="3:16" ht="13">
      <c r="C834" s="219"/>
      <c r="D834" s="220"/>
      <c r="E834" s="220"/>
      <c r="F834" s="220"/>
      <c r="G834" s="221"/>
      <c r="H834" s="220"/>
      <c r="I834" s="220"/>
      <c r="J834" s="220"/>
      <c r="K834" s="220"/>
      <c r="L834" s="220"/>
      <c r="M834" s="220"/>
      <c r="N834" s="220"/>
      <c r="O834" s="221"/>
      <c r="P834" s="221"/>
    </row>
    <row r="835" spans="3:16" ht="13">
      <c r="C835" s="219"/>
      <c r="D835" s="220"/>
      <c r="E835" s="220"/>
      <c r="F835" s="220"/>
      <c r="G835" s="221"/>
      <c r="H835" s="220"/>
      <c r="I835" s="220"/>
      <c r="J835" s="220"/>
      <c r="K835" s="220"/>
      <c r="L835" s="220"/>
      <c r="M835" s="220"/>
      <c r="N835" s="220"/>
      <c r="O835" s="221"/>
      <c r="P835" s="221"/>
    </row>
    <row r="836" spans="3:16" ht="13">
      <c r="C836" s="219"/>
      <c r="D836" s="220"/>
      <c r="E836" s="220"/>
      <c r="F836" s="220"/>
      <c r="G836" s="221"/>
      <c r="H836" s="220"/>
      <c r="I836" s="220"/>
      <c r="J836" s="220"/>
      <c r="K836" s="220"/>
      <c r="L836" s="220"/>
      <c r="M836" s="220"/>
      <c r="N836" s="220"/>
      <c r="O836" s="221"/>
      <c r="P836" s="221"/>
    </row>
    <row r="837" spans="3:16" ht="13">
      <c r="C837" s="219"/>
      <c r="D837" s="220"/>
      <c r="E837" s="220"/>
      <c r="F837" s="220"/>
      <c r="G837" s="221"/>
      <c r="H837" s="220"/>
      <c r="I837" s="220"/>
      <c r="J837" s="220"/>
      <c r="K837" s="220"/>
      <c r="L837" s="220"/>
      <c r="M837" s="220"/>
      <c r="N837" s="220"/>
      <c r="O837" s="221"/>
      <c r="P837" s="221"/>
    </row>
    <row r="838" spans="3:16" ht="13">
      <c r="C838" s="219"/>
      <c r="D838" s="220"/>
      <c r="E838" s="220"/>
      <c r="F838" s="220"/>
      <c r="G838" s="221"/>
      <c r="H838" s="220"/>
      <c r="I838" s="220"/>
      <c r="J838" s="220"/>
      <c r="K838" s="220"/>
      <c r="L838" s="220"/>
      <c r="M838" s="220"/>
      <c r="N838" s="220"/>
      <c r="O838" s="221"/>
      <c r="P838" s="221"/>
    </row>
    <row r="839" spans="3:16" ht="13">
      <c r="C839" s="219"/>
      <c r="D839" s="220"/>
      <c r="E839" s="220"/>
      <c r="F839" s="220"/>
      <c r="G839" s="221"/>
      <c r="H839" s="220"/>
      <c r="I839" s="220"/>
      <c r="J839" s="220"/>
      <c r="K839" s="220"/>
      <c r="L839" s="220"/>
      <c r="M839" s="220"/>
      <c r="N839" s="220"/>
      <c r="O839" s="221"/>
      <c r="P839" s="221"/>
    </row>
    <row r="840" spans="3:16" ht="13">
      <c r="C840" s="219"/>
      <c r="D840" s="220"/>
      <c r="E840" s="220"/>
      <c r="F840" s="220"/>
      <c r="G840" s="221"/>
      <c r="H840" s="220"/>
      <c r="I840" s="220"/>
      <c r="J840" s="220"/>
      <c r="K840" s="220"/>
      <c r="L840" s="220"/>
      <c r="M840" s="220"/>
      <c r="N840" s="220"/>
      <c r="O840" s="221"/>
      <c r="P840" s="221"/>
    </row>
    <row r="841" spans="3:16" ht="13">
      <c r="C841" s="219"/>
      <c r="D841" s="220"/>
      <c r="E841" s="220"/>
      <c r="F841" s="220"/>
      <c r="G841" s="221"/>
      <c r="H841" s="220"/>
      <c r="I841" s="220"/>
      <c r="J841" s="220"/>
      <c r="K841" s="220"/>
      <c r="L841" s="220"/>
      <c r="M841" s="220"/>
      <c r="N841" s="220"/>
      <c r="O841" s="221"/>
      <c r="P841" s="221"/>
    </row>
    <row r="842" spans="3:16" ht="13">
      <c r="C842" s="219"/>
      <c r="D842" s="220"/>
      <c r="E842" s="220"/>
      <c r="F842" s="220"/>
      <c r="G842" s="221"/>
      <c r="H842" s="220"/>
      <c r="I842" s="220"/>
      <c r="J842" s="220"/>
      <c r="K842" s="220"/>
      <c r="L842" s="220"/>
      <c r="M842" s="220"/>
      <c r="N842" s="220"/>
      <c r="O842" s="221"/>
      <c r="P842" s="221"/>
    </row>
    <row r="843" spans="3:16" ht="13">
      <c r="C843" s="219"/>
      <c r="D843" s="220"/>
      <c r="E843" s="220"/>
      <c r="F843" s="220"/>
      <c r="G843" s="221"/>
      <c r="H843" s="220"/>
      <c r="I843" s="220"/>
      <c r="J843" s="220"/>
      <c r="K843" s="220"/>
      <c r="L843" s="220"/>
      <c r="M843" s="220"/>
      <c r="N843" s="220"/>
      <c r="O843" s="221"/>
      <c r="P843" s="221"/>
    </row>
    <row r="844" spans="3:16" ht="13">
      <c r="C844" s="219"/>
      <c r="D844" s="220"/>
      <c r="E844" s="220"/>
      <c r="F844" s="220"/>
      <c r="G844" s="221"/>
      <c r="H844" s="220"/>
      <c r="I844" s="220"/>
      <c r="J844" s="220"/>
      <c r="K844" s="220"/>
      <c r="L844" s="220"/>
      <c r="M844" s="220"/>
      <c r="N844" s="220"/>
      <c r="O844" s="221"/>
      <c r="P844" s="221"/>
    </row>
    <row r="845" spans="3:16" ht="13">
      <c r="C845" s="219"/>
      <c r="D845" s="220"/>
      <c r="E845" s="220"/>
      <c r="F845" s="220"/>
      <c r="G845" s="221"/>
      <c r="H845" s="220"/>
      <c r="I845" s="220"/>
      <c r="J845" s="220"/>
      <c r="K845" s="220"/>
      <c r="L845" s="220"/>
      <c r="M845" s="220"/>
      <c r="N845" s="220"/>
      <c r="O845" s="221"/>
      <c r="P845" s="221"/>
    </row>
    <row r="846" spans="3:16" ht="13">
      <c r="C846" s="219"/>
      <c r="D846" s="220"/>
      <c r="E846" s="220"/>
      <c r="F846" s="220"/>
      <c r="G846" s="221"/>
      <c r="H846" s="220"/>
      <c r="I846" s="220"/>
      <c r="J846" s="220"/>
      <c r="K846" s="220"/>
      <c r="L846" s="220"/>
      <c r="M846" s="220"/>
      <c r="N846" s="220"/>
      <c r="O846" s="221"/>
      <c r="P846" s="221"/>
    </row>
    <row r="847" spans="3:16" ht="13">
      <c r="C847" s="219"/>
      <c r="D847" s="220"/>
      <c r="E847" s="220"/>
      <c r="F847" s="220"/>
      <c r="G847" s="221"/>
      <c r="H847" s="220"/>
      <c r="I847" s="220"/>
      <c r="J847" s="220"/>
      <c r="K847" s="220"/>
      <c r="L847" s="220"/>
      <c r="M847" s="220"/>
      <c r="N847" s="220"/>
      <c r="O847" s="221"/>
      <c r="P847" s="221"/>
    </row>
    <row r="848" spans="3:16" ht="13">
      <c r="C848" s="219"/>
      <c r="D848" s="220"/>
      <c r="E848" s="220"/>
      <c r="F848" s="220"/>
      <c r="G848" s="221"/>
      <c r="H848" s="220"/>
      <c r="I848" s="220"/>
      <c r="J848" s="220"/>
      <c r="K848" s="220"/>
      <c r="L848" s="220"/>
      <c r="M848" s="220"/>
      <c r="N848" s="220"/>
      <c r="O848" s="221"/>
      <c r="P848" s="221"/>
    </row>
    <row r="849" spans="3:16" ht="13">
      <c r="C849" s="219"/>
      <c r="D849" s="220"/>
      <c r="E849" s="220"/>
      <c r="F849" s="220"/>
      <c r="G849" s="221"/>
      <c r="H849" s="220"/>
      <c r="I849" s="220"/>
      <c r="J849" s="220"/>
      <c r="K849" s="220"/>
      <c r="L849" s="220"/>
      <c r="M849" s="220"/>
      <c r="N849" s="220"/>
      <c r="O849" s="221"/>
      <c r="P849" s="221"/>
    </row>
    <row r="850" spans="3:16" ht="13">
      <c r="C850" s="219"/>
      <c r="D850" s="220"/>
      <c r="E850" s="220"/>
      <c r="F850" s="220"/>
      <c r="G850" s="221"/>
      <c r="H850" s="220"/>
      <c r="I850" s="220"/>
      <c r="J850" s="220"/>
      <c r="K850" s="220"/>
      <c r="L850" s="220"/>
      <c r="M850" s="220"/>
      <c r="N850" s="220"/>
      <c r="O850" s="221"/>
      <c r="P850" s="221"/>
    </row>
    <row r="851" spans="3:16" ht="13">
      <c r="C851" s="219"/>
      <c r="D851" s="220"/>
      <c r="E851" s="220"/>
      <c r="F851" s="220"/>
      <c r="G851" s="221"/>
      <c r="H851" s="220"/>
      <c r="I851" s="220"/>
      <c r="J851" s="220"/>
      <c r="K851" s="220"/>
      <c r="L851" s="220"/>
      <c r="M851" s="220"/>
      <c r="N851" s="220"/>
      <c r="O851" s="221"/>
      <c r="P851" s="221"/>
    </row>
    <row r="852" spans="3:16" ht="13">
      <c r="C852" s="219"/>
      <c r="D852" s="220"/>
      <c r="E852" s="220"/>
      <c r="F852" s="220"/>
      <c r="G852" s="221"/>
      <c r="H852" s="220"/>
      <c r="I852" s="220"/>
      <c r="J852" s="220"/>
      <c r="K852" s="220"/>
      <c r="L852" s="220"/>
      <c r="M852" s="220"/>
      <c r="N852" s="220"/>
      <c r="O852" s="221"/>
      <c r="P852" s="221"/>
    </row>
    <row r="853" spans="3:16" ht="13">
      <c r="C853" s="219"/>
      <c r="D853" s="220"/>
      <c r="E853" s="220"/>
      <c r="F853" s="220"/>
      <c r="G853" s="221"/>
      <c r="H853" s="220"/>
      <c r="I853" s="220"/>
      <c r="J853" s="220"/>
      <c r="K853" s="220"/>
      <c r="L853" s="220"/>
      <c r="M853" s="220"/>
      <c r="N853" s="220"/>
      <c r="O853" s="221"/>
      <c r="P853" s="221"/>
    </row>
    <row r="854" spans="3:16" ht="13">
      <c r="C854" s="219"/>
      <c r="D854" s="220"/>
      <c r="E854" s="220"/>
      <c r="F854" s="220"/>
      <c r="G854" s="221"/>
      <c r="H854" s="220"/>
      <c r="I854" s="220"/>
      <c r="J854" s="220"/>
      <c r="K854" s="220"/>
      <c r="L854" s="220"/>
      <c r="M854" s="220"/>
      <c r="N854" s="220"/>
      <c r="O854" s="221"/>
      <c r="P854" s="221"/>
    </row>
    <row r="855" spans="3:16" ht="13">
      <c r="C855" s="219"/>
      <c r="D855" s="220"/>
      <c r="E855" s="220"/>
      <c r="F855" s="220"/>
      <c r="G855" s="221"/>
      <c r="H855" s="220"/>
      <c r="I855" s="220"/>
      <c r="J855" s="220"/>
      <c r="K855" s="220"/>
      <c r="L855" s="220"/>
      <c r="M855" s="220"/>
      <c r="N855" s="220"/>
      <c r="O855" s="221"/>
      <c r="P855" s="221"/>
    </row>
    <row r="856" spans="3:16" ht="13">
      <c r="C856" s="219"/>
      <c r="D856" s="220"/>
      <c r="E856" s="220"/>
      <c r="F856" s="220"/>
      <c r="G856" s="221"/>
      <c r="H856" s="220"/>
      <c r="I856" s="220"/>
      <c r="J856" s="220"/>
      <c r="K856" s="220"/>
      <c r="L856" s="220"/>
      <c r="M856" s="220"/>
      <c r="N856" s="220"/>
      <c r="O856" s="221"/>
      <c r="P856" s="221"/>
    </row>
    <row r="857" spans="3:16" ht="13">
      <c r="C857" s="219"/>
      <c r="D857" s="220"/>
      <c r="E857" s="220"/>
      <c r="F857" s="220"/>
      <c r="G857" s="221"/>
      <c r="H857" s="220"/>
      <c r="I857" s="220"/>
      <c r="J857" s="220"/>
      <c r="K857" s="220"/>
      <c r="L857" s="220"/>
      <c r="M857" s="220"/>
      <c r="N857" s="220"/>
      <c r="O857" s="221"/>
      <c r="P857" s="221"/>
    </row>
    <row r="858" spans="3:16" ht="13">
      <c r="C858" s="219"/>
      <c r="D858" s="220"/>
      <c r="E858" s="220"/>
      <c r="F858" s="220"/>
      <c r="G858" s="221"/>
      <c r="H858" s="220"/>
      <c r="I858" s="220"/>
      <c r="J858" s="220"/>
      <c r="K858" s="220"/>
      <c r="L858" s="220"/>
      <c r="M858" s="220"/>
      <c r="N858" s="220"/>
      <c r="O858" s="221"/>
      <c r="P858" s="221"/>
    </row>
    <row r="859" spans="3:16" ht="13">
      <c r="C859" s="219"/>
      <c r="D859" s="220"/>
      <c r="E859" s="220"/>
      <c r="F859" s="220"/>
      <c r="G859" s="221"/>
      <c r="H859" s="220"/>
      <c r="I859" s="220"/>
      <c r="J859" s="220"/>
      <c r="K859" s="220"/>
      <c r="L859" s="220"/>
      <c r="M859" s="220"/>
      <c r="N859" s="220"/>
      <c r="O859" s="221"/>
      <c r="P859" s="221"/>
    </row>
    <row r="860" spans="3:16" ht="13">
      <c r="C860" s="219"/>
      <c r="D860" s="220"/>
      <c r="E860" s="220"/>
      <c r="F860" s="220"/>
      <c r="G860" s="221"/>
      <c r="H860" s="220"/>
      <c r="I860" s="220"/>
      <c r="J860" s="220"/>
      <c r="K860" s="220"/>
      <c r="L860" s="220"/>
      <c r="M860" s="220"/>
      <c r="N860" s="220"/>
      <c r="O860" s="221"/>
      <c r="P860" s="221"/>
    </row>
    <row r="861" spans="3:16" ht="13">
      <c r="C861" s="219"/>
      <c r="D861" s="220"/>
      <c r="E861" s="220"/>
      <c r="F861" s="220"/>
      <c r="G861" s="221"/>
      <c r="H861" s="220"/>
      <c r="I861" s="220"/>
      <c r="J861" s="220"/>
      <c r="K861" s="220"/>
      <c r="L861" s="220"/>
      <c r="M861" s="220"/>
      <c r="N861" s="220"/>
      <c r="O861" s="221"/>
      <c r="P861" s="221"/>
    </row>
    <row r="862" spans="3:16" ht="13">
      <c r="C862" s="219"/>
      <c r="D862" s="220"/>
      <c r="E862" s="220"/>
      <c r="F862" s="220"/>
      <c r="G862" s="221"/>
      <c r="H862" s="220"/>
      <c r="I862" s="220"/>
      <c r="J862" s="220"/>
      <c r="K862" s="220"/>
      <c r="L862" s="220"/>
      <c r="M862" s="220"/>
      <c r="N862" s="220"/>
      <c r="O862" s="221"/>
      <c r="P862" s="221"/>
    </row>
    <row r="863" spans="3:16" ht="13">
      <c r="C863" s="219"/>
      <c r="D863" s="220"/>
      <c r="E863" s="220"/>
      <c r="F863" s="220"/>
      <c r="G863" s="221"/>
      <c r="H863" s="220"/>
      <c r="I863" s="220"/>
      <c r="J863" s="220"/>
      <c r="K863" s="220"/>
      <c r="L863" s="220"/>
      <c r="M863" s="220"/>
      <c r="N863" s="220"/>
      <c r="O863" s="221"/>
      <c r="P863" s="221"/>
    </row>
    <row r="864" spans="3:16" ht="13">
      <c r="C864" s="219"/>
      <c r="D864" s="220"/>
      <c r="E864" s="220"/>
      <c r="F864" s="220"/>
      <c r="G864" s="221"/>
      <c r="H864" s="220"/>
      <c r="I864" s="220"/>
      <c r="J864" s="220"/>
      <c r="K864" s="220"/>
      <c r="L864" s="220"/>
      <c r="M864" s="220"/>
      <c r="N864" s="220"/>
      <c r="O864" s="221"/>
      <c r="P864" s="221"/>
    </row>
    <row r="865" spans="3:16" ht="13">
      <c r="C865" s="219"/>
      <c r="D865" s="220"/>
      <c r="E865" s="220"/>
      <c r="F865" s="220"/>
      <c r="G865" s="221"/>
      <c r="H865" s="220"/>
      <c r="I865" s="220"/>
      <c r="J865" s="220"/>
      <c r="K865" s="220"/>
      <c r="L865" s="220"/>
      <c r="M865" s="220"/>
      <c r="N865" s="220"/>
      <c r="O865" s="221"/>
      <c r="P865" s="221"/>
    </row>
    <row r="866" spans="3:16" ht="13">
      <c r="C866" s="219"/>
      <c r="D866" s="220"/>
      <c r="E866" s="220"/>
      <c r="F866" s="220"/>
      <c r="G866" s="221"/>
      <c r="H866" s="220"/>
      <c r="I866" s="220"/>
      <c r="J866" s="220"/>
      <c r="K866" s="220"/>
      <c r="L866" s="220"/>
      <c r="M866" s="220"/>
      <c r="N866" s="220"/>
      <c r="O866" s="221"/>
      <c r="P866" s="221"/>
    </row>
    <row r="867" spans="3:16" ht="13">
      <c r="C867" s="219"/>
      <c r="D867" s="220"/>
      <c r="E867" s="220"/>
      <c r="F867" s="220"/>
      <c r="G867" s="221"/>
      <c r="H867" s="220"/>
      <c r="I867" s="220"/>
      <c r="J867" s="220"/>
      <c r="K867" s="220"/>
      <c r="L867" s="220"/>
      <c r="M867" s="220"/>
      <c r="N867" s="220"/>
      <c r="O867" s="221"/>
      <c r="P867" s="221"/>
    </row>
    <row r="868" spans="3:16" ht="13">
      <c r="C868" s="219"/>
      <c r="D868" s="220"/>
      <c r="E868" s="220"/>
      <c r="F868" s="220"/>
      <c r="G868" s="221"/>
      <c r="H868" s="220"/>
      <c r="I868" s="220"/>
      <c r="J868" s="220"/>
      <c r="K868" s="220"/>
      <c r="L868" s="220"/>
      <c r="M868" s="220"/>
      <c r="N868" s="220"/>
      <c r="O868" s="221"/>
      <c r="P868" s="221"/>
    </row>
    <row r="869" spans="3:16" ht="13">
      <c r="C869" s="219"/>
      <c r="D869" s="220"/>
      <c r="E869" s="220"/>
      <c r="F869" s="220"/>
      <c r="G869" s="221"/>
      <c r="H869" s="220"/>
      <c r="I869" s="220"/>
      <c r="J869" s="220"/>
      <c r="K869" s="220"/>
      <c r="L869" s="220"/>
      <c r="M869" s="220"/>
      <c r="N869" s="220"/>
      <c r="O869" s="221"/>
      <c r="P869" s="221"/>
    </row>
    <row r="870" spans="3:16" ht="13">
      <c r="C870" s="219"/>
      <c r="D870" s="220"/>
      <c r="E870" s="220"/>
      <c r="F870" s="220"/>
      <c r="G870" s="221"/>
      <c r="H870" s="220"/>
      <c r="I870" s="220"/>
      <c r="J870" s="220"/>
      <c r="K870" s="220"/>
      <c r="L870" s="220"/>
      <c r="M870" s="220"/>
      <c r="N870" s="220"/>
      <c r="O870" s="221"/>
      <c r="P870" s="221"/>
    </row>
    <row r="871" spans="3:16" ht="13">
      <c r="C871" s="219"/>
      <c r="D871" s="220"/>
      <c r="E871" s="220"/>
      <c r="F871" s="220"/>
      <c r="G871" s="221"/>
      <c r="H871" s="220"/>
      <c r="I871" s="220"/>
      <c r="J871" s="220"/>
      <c r="K871" s="220"/>
      <c r="L871" s="220"/>
      <c r="M871" s="220"/>
      <c r="N871" s="220"/>
      <c r="O871" s="221"/>
      <c r="P871" s="221"/>
    </row>
    <row r="872" spans="3:16" ht="13">
      <c r="C872" s="219"/>
      <c r="D872" s="220"/>
      <c r="E872" s="220"/>
      <c r="F872" s="220"/>
      <c r="G872" s="221"/>
      <c r="H872" s="220"/>
      <c r="I872" s="220"/>
      <c r="J872" s="220"/>
      <c r="K872" s="220"/>
      <c r="L872" s="220"/>
      <c r="M872" s="220"/>
      <c r="N872" s="220"/>
      <c r="O872" s="221"/>
      <c r="P872" s="221"/>
    </row>
    <row r="873" spans="3:16" ht="13">
      <c r="C873" s="219"/>
      <c r="D873" s="220"/>
      <c r="E873" s="220"/>
      <c r="F873" s="220"/>
      <c r="G873" s="221"/>
      <c r="H873" s="220"/>
      <c r="I873" s="220"/>
      <c r="J873" s="220"/>
      <c r="K873" s="220"/>
      <c r="L873" s="220"/>
      <c r="M873" s="220"/>
      <c r="N873" s="220"/>
      <c r="O873" s="221"/>
      <c r="P873" s="221"/>
    </row>
    <row r="874" spans="3:16" ht="13">
      <c r="C874" s="219"/>
      <c r="D874" s="220"/>
      <c r="E874" s="220"/>
      <c r="F874" s="220"/>
      <c r="G874" s="221"/>
      <c r="H874" s="220"/>
      <c r="I874" s="220"/>
      <c r="J874" s="220"/>
      <c r="K874" s="220"/>
      <c r="L874" s="220"/>
      <c r="M874" s="220"/>
      <c r="N874" s="220"/>
      <c r="O874" s="221"/>
      <c r="P874" s="221"/>
    </row>
    <row r="875" spans="3:16" ht="13">
      <c r="C875" s="219"/>
      <c r="D875" s="220"/>
      <c r="E875" s="220"/>
      <c r="F875" s="220"/>
      <c r="G875" s="221"/>
      <c r="H875" s="220"/>
      <c r="I875" s="220"/>
      <c r="J875" s="220"/>
      <c r="K875" s="220"/>
      <c r="L875" s="220"/>
      <c r="M875" s="220"/>
      <c r="N875" s="220"/>
      <c r="O875" s="221"/>
      <c r="P875" s="221"/>
    </row>
    <row r="876" spans="3:16" ht="13">
      <c r="C876" s="219"/>
      <c r="D876" s="220"/>
      <c r="E876" s="220"/>
      <c r="F876" s="220"/>
      <c r="G876" s="221"/>
      <c r="H876" s="220"/>
      <c r="I876" s="220"/>
      <c r="J876" s="220"/>
      <c r="K876" s="220"/>
      <c r="L876" s="220"/>
      <c r="M876" s="220"/>
      <c r="N876" s="220"/>
      <c r="O876" s="221"/>
      <c r="P876" s="221"/>
    </row>
    <row r="877" spans="3:16" ht="13">
      <c r="C877" s="219"/>
      <c r="D877" s="220"/>
      <c r="E877" s="220"/>
      <c r="F877" s="220"/>
      <c r="G877" s="221"/>
      <c r="H877" s="220"/>
      <c r="I877" s="220"/>
      <c r="J877" s="220"/>
      <c r="K877" s="220"/>
      <c r="L877" s="220"/>
      <c r="M877" s="220"/>
      <c r="N877" s="220"/>
      <c r="O877" s="221"/>
      <c r="P877" s="221"/>
    </row>
    <row r="878" spans="3:16" ht="13">
      <c r="C878" s="219"/>
      <c r="D878" s="220"/>
      <c r="E878" s="220"/>
      <c r="F878" s="220"/>
      <c r="G878" s="221"/>
      <c r="H878" s="220"/>
      <c r="I878" s="220"/>
      <c r="J878" s="220"/>
      <c r="K878" s="220"/>
      <c r="L878" s="220"/>
      <c r="M878" s="220"/>
      <c r="N878" s="220"/>
      <c r="O878" s="221"/>
      <c r="P878" s="221"/>
    </row>
    <row r="879" spans="3:16" ht="13">
      <c r="C879" s="219"/>
      <c r="D879" s="220"/>
      <c r="E879" s="220"/>
      <c r="F879" s="220"/>
      <c r="G879" s="221"/>
      <c r="H879" s="220"/>
      <c r="I879" s="220"/>
      <c r="J879" s="220"/>
      <c r="K879" s="220"/>
      <c r="L879" s="220"/>
      <c r="M879" s="220"/>
      <c r="N879" s="220"/>
      <c r="O879" s="221"/>
      <c r="P879" s="221"/>
    </row>
    <row r="880" spans="3:16" ht="13">
      <c r="C880" s="219"/>
      <c r="D880" s="220"/>
      <c r="E880" s="220"/>
      <c r="F880" s="220"/>
      <c r="G880" s="221"/>
      <c r="H880" s="220"/>
      <c r="I880" s="220"/>
      <c r="J880" s="220"/>
      <c r="K880" s="220"/>
      <c r="L880" s="220"/>
      <c r="M880" s="220"/>
      <c r="N880" s="220"/>
      <c r="O880" s="221"/>
      <c r="P880" s="221"/>
    </row>
    <row r="881" spans="3:16" ht="13">
      <c r="C881" s="219"/>
      <c r="D881" s="220"/>
      <c r="E881" s="220"/>
      <c r="F881" s="220"/>
      <c r="G881" s="221"/>
      <c r="H881" s="220"/>
      <c r="I881" s="220"/>
      <c r="J881" s="220"/>
      <c r="K881" s="220"/>
      <c r="L881" s="220"/>
      <c r="M881" s="220"/>
      <c r="N881" s="220"/>
      <c r="O881" s="221"/>
      <c r="P881" s="221"/>
    </row>
    <row r="882" spans="3:16" ht="13">
      <c r="C882" s="219"/>
      <c r="D882" s="220"/>
      <c r="E882" s="220"/>
      <c r="F882" s="220"/>
      <c r="G882" s="221"/>
      <c r="H882" s="220"/>
      <c r="I882" s="220"/>
      <c r="J882" s="220"/>
      <c r="K882" s="220"/>
      <c r="L882" s="220"/>
      <c r="M882" s="220"/>
      <c r="N882" s="220"/>
      <c r="O882" s="221"/>
      <c r="P882" s="221"/>
    </row>
    <row r="883" spans="3:16" ht="13">
      <c r="C883" s="219"/>
      <c r="D883" s="220"/>
      <c r="E883" s="220"/>
      <c r="F883" s="220"/>
      <c r="G883" s="221"/>
      <c r="H883" s="220"/>
      <c r="I883" s="220"/>
      <c r="J883" s="220"/>
      <c r="K883" s="220"/>
      <c r="L883" s="220"/>
      <c r="M883" s="220"/>
      <c r="N883" s="220"/>
      <c r="O883" s="221"/>
      <c r="P883" s="221"/>
    </row>
    <row r="884" spans="3:16" ht="13">
      <c r="C884" s="219"/>
      <c r="D884" s="220"/>
      <c r="E884" s="220"/>
      <c r="F884" s="220"/>
      <c r="G884" s="221"/>
      <c r="H884" s="220"/>
      <c r="I884" s="220"/>
      <c r="J884" s="220"/>
      <c r="K884" s="220"/>
      <c r="L884" s="220"/>
      <c r="M884" s="220"/>
      <c r="N884" s="220"/>
      <c r="O884" s="221"/>
      <c r="P884" s="221"/>
    </row>
    <row r="885" spans="3:16" ht="13">
      <c r="C885" s="219"/>
      <c r="D885" s="220"/>
      <c r="E885" s="220"/>
      <c r="F885" s="220"/>
      <c r="G885" s="221"/>
      <c r="H885" s="220"/>
      <c r="I885" s="220"/>
      <c r="J885" s="220"/>
      <c r="K885" s="220"/>
      <c r="L885" s="220"/>
      <c r="M885" s="220"/>
      <c r="N885" s="220"/>
      <c r="O885" s="221"/>
      <c r="P885" s="221"/>
    </row>
    <row r="886" spans="3:16" ht="13">
      <c r="C886" s="219"/>
      <c r="D886" s="220"/>
      <c r="E886" s="220"/>
      <c r="F886" s="220"/>
      <c r="G886" s="221"/>
      <c r="H886" s="220"/>
      <c r="I886" s="220"/>
      <c r="J886" s="220"/>
      <c r="K886" s="220"/>
      <c r="L886" s="220"/>
      <c r="M886" s="220"/>
      <c r="N886" s="220"/>
      <c r="O886" s="221"/>
      <c r="P886" s="221"/>
    </row>
    <row r="887" spans="3:16" ht="13">
      <c r="C887" s="219"/>
      <c r="D887" s="220"/>
      <c r="E887" s="220"/>
      <c r="F887" s="220"/>
      <c r="G887" s="221"/>
      <c r="H887" s="220"/>
      <c r="I887" s="220"/>
      <c r="J887" s="220"/>
      <c r="K887" s="220"/>
      <c r="L887" s="220"/>
      <c r="M887" s="220"/>
      <c r="N887" s="220"/>
      <c r="O887" s="221"/>
      <c r="P887" s="221"/>
    </row>
    <row r="888" spans="3:16" ht="13">
      <c r="C888" s="219"/>
      <c r="D888" s="220"/>
      <c r="E888" s="220"/>
      <c r="F888" s="220"/>
      <c r="G888" s="221"/>
      <c r="H888" s="220"/>
      <c r="I888" s="220"/>
      <c r="J888" s="220"/>
      <c r="K888" s="220"/>
      <c r="L888" s="220"/>
      <c r="M888" s="220"/>
      <c r="N888" s="220"/>
      <c r="O888" s="221"/>
      <c r="P888" s="221"/>
    </row>
    <row r="889" spans="3:16" ht="13">
      <c r="C889" s="219"/>
      <c r="D889" s="220"/>
      <c r="E889" s="220"/>
      <c r="F889" s="220"/>
      <c r="G889" s="221"/>
      <c r="H889" s="220"/>
      <c r="I889" s="220"/>
      <c r="J889" s="220"/>
      <c r="K889" s="220"/>
      <c r="L889" s="220"/>
      <c r="M889" s="220"/>
      <c r="N889" s="220"/>
      <c r="O889" s="221"/>
      <c r="P889" s="221"/>
    </row>
    <row r="890" spans="3:16" ht="13">
      <c r="C890" s="219"/>
      <c r="D890" s="220"/>
      <c r="E890" s="220"/>
      <c r="F890" s="220"/>
      <c r="G890" s="221"/>
      <c r="H890" s="220"/>
      <c r="I890" s="220"/>
      <c r="J890" s="220"/>
      <c r="K890" s="220"/>
      <c r="L890" s="220"/>
      <c r="M890" s="220"/>
      <c r="N890" s="220"/>
      <c r="O890" s="221"/>
      <c r="P890" s="221"/>
    </row>
    <row r="891" spans="3:16" ht="13">
      <c r="C891" s="219"/>
      <c r="D891" s="220"/>
      <c r="E891" s="220"/>
      <c r="F891" s="220"/>
      <c r="G891" s="221"/>
      <c r="H891" s="220"/>
      <c r="I891" s="220"/>
      <c r="J891" s="220"/>
      <c r="K891" s="220"/>
      <c r="L891" s="220"/>
      <c r="M891" s="220"/>
      <c r="N891" s="220"/>
      <c r="O891" s="221"/>
      <c r="P891" s="221"/>
    </row>
    <row r="892" spans="3:16" ht="13">
      <c r="C892" s="219"/>
      <c r="D892" s="220"/>
      <c r="E892" s="220"/>
      <c r="F892" s="220"/>
      <c r="G892" s="221"/>
      <c r="H892" s="220"/>
      <c r="I892" s="220"/>
      <c r="J892" s="220"/>
      <c r="K892" s="220"/>
      <c r="L892" s="220"/>
      <c r="M892" s="220"/>
      <c r="N892" s="220"/>
      <c r="O892" s="221"/>
      <c r="P892" s="221"/>
    </row>
    <row r="893" spans="3:16" ht="13">
      <c r="C893" s="219"/>
      <c r="D893" s="220"/>
      <c r="E893" s="220"/>
      <c r="F893" s="220"/>
      <c r="G893" s="221"/>
      <c r="H893" s="220"/>
      <c r="I893" s="220"/>
      <c r="J893" s="220"/>
      <c r="K893" s="220"/>
      <c r="L893" s="220"/>
      <c r="M893" s="220"/>
      <c r="N893" s="220"/>
      <c r="O893" s="221"/>
      <c r="P893" s="221"/>
    </row>
    <row r="894" spans="3:16" ht="13">
      <c r="C894" s="219"/>
      <c r="D894" s="220"/>
      <c r="E894" s="220"/>
      <c r="F894" s="220"/>
      <c r="G894" s="221"/>
      <c r="H894" s="220"/>
      <c r="I894" s="220"/>
      <c r="J894" s="220"/>
      <c r="K894" s="220"/>
      <c r="L894" s="220"/>
      <c r="M894" s="220"/>
      <c r="N894" s="220"/>
      <c r="O894" s="221"/>
      <c r="P894" s="221"/>
    </row>
    <row r="895" spans="3:16" ht="13">
      <c r="C895" s="219"/>
      <c r="D895" s="220"/>
      <c r="E895" s="220"/>
      <c r="F895" s="220"/>
      <c r="G895" s="221"/>
      <c r="H895" s="220"/>
      <c r="I895" s="220"/>
      <c r="J895" s="220"/>
      <c r="K895" s="220"/>
      <c r="L895" s="220"/>
      <c r="M895" s="220"/>
      <c r="N895" s="220"/>
      <c r="O895" s="221"/>
      <c r="P895" s="221"/>
    </row>
    <row r="896" spans="3:16" ht="13">
      <c r="C896" s="219"/>
      <c r="D896" s="220"/>
      <c r="E896" s="220"/>
      <c r="F896" s="220"/>
      <c r="G896" s="221"/>
      <c r="H896" s="220"/>
      <c r="I896" s="220"/>
      <c r="J896" s="220"/>
      <c r="K896" s="220"/>
      <c r="L896" s="220"/>
      <c r="M896" s="220"/>
      <c r="N896" s="220"/>
      <c r="O896" s="221"/>
      <c r="P896" s="221"/>
    </row>
    <row r="897" spans="3:16" ht="13">
      <c r="C897" s="219"/>
      <c r="D897" s="220"/>
      <c r="E897" s="220"/>
      <c r="F897" s="220"/>
      <c r="G897" s="221"/>
      <c r="H897" s="220"/>
      <c r="I897" s="220"/>
      <c r="J897" s="220"/>
      <c r="K897" s="220"/>
      <c r="L897" s="220"/>
      <c r="M897" s="220"/>
      <c r="N897" s="220"/>
      <c r="O897" s="221"/>
      <c r="P897" s="221"/>
    </row>
    <row r="898" spans="3:16" ht="13">
      <c r="C898" s="219"/>
      <c r="D898" s="220"/>
      <c r="E898" s="220"/>
      <c r="F898" s="220"/>
      <c r="G898" s="221"/>
      <c r="H898" s="220"/>
      <c r="I898" s="220"/>
      <c r="J898" s="220"/>
      <c r="K898" s="220"/>
      <c r="L898" s="220"/>
      <c r="M898" s="220"/>
      <c r="N898" s="220"/>
      <c r="O898" s="221"/>
      <c r="P898" s="221"/>
    </row>
    <row r="899" spans="3:16" ht="13">
      <c r="C899" s="219"/>
      <c r="D899" s="220"/>
      <c r="E899" s="220"/>
      <c r="F899" s="220"/>
      <c r="G899" s="221"/>
      <c r="H899" s="220"/>
      <c r="I899" s="220"/>
      <c r="J899" s="220"/>
      <c r="K899" s="220"/>
      <c r="L899" s="220"/>
      <c r="M899" s="220"/>
      <c r="N899" s="220"/>
      <c r="O899" s="221"/>
      <c r="P899" s="221"/>
    </row>
    <row r="900" spans="3:16" ht="13">
      <c r="C900" s="219"/>
      <c r="D900" s="220"/>
      <c r="E900" s="220"/>
      <c r="F900" s="220"/>
      <c r="G900" s="221"/>
      <c r="H900" s="220"/>
      <c r="I900" s="220"/>
      <c r="J900" s="220"/>
      <c r="K900" s="220"/>
      <c r="L900" s="220"/>
      <c r="M900" s="220"/>
      <c r="N900" s="220"/>
      <c r="O900" s="221"/>
      <c r="P900" s="221"/>
    </row>
    <row r="901" spans="3:16" ht="13">
      <c r="C901" s="219"/>
      <c r="D901" s="220"/>
      <c r="E901" s="220"/>
      <c r="F901" s="220"/>
      <c r="G901" s="221"/>
      <c r="H901" s="220"/>
      <c r="I901" s="220"/>
      <c r="J901" s="220"/>
      <c r="K901" s="220"/>
      <c r="L901" s="220"/>
      <c r="M901" s="220"/>
      <c r="N901" s="220"/>
      <c r="O901" s="221"/>
      <c r="P901" s="221"/>
    </row>
    <row r="902" spans="3:16" ht="13">
      <c r="C902" s="219"/>
      <c r="D902" s="220"/>
      <c r="E902" s="220"/>
      <c r="F902" s="220"/>
      <c r="G902" s="221"/>
      <c r="H902" s="220"/>
      <c r="I902" s="220"/>
      <c r="J902" s="220"/>
      <c r="K902" s="220"/>
      <c r="L902" s="220"/>
      <c r="M902" s="220"/>
      <c r="N902" s="220"/>
      <c r="O902" s="221"/>
      <c r="P902" s="221"/>
    </row>
    <row r="903" spans="3:16" ht="13">
      <c r="C903" s="219"/>
      <c r="D903" s="220"/>
      <c r="E903" s="220"/>
      <c r="F903" s="220"/>
      <c r="G903" s="221"/>
      <c r="H903" s="220"/>
      <c r="I903" s="220"/>
      <c r="J903" s="220"/>
      <c r="K903" s="220"/>
      <c r="L903" s="220"/>
      <c r="M903" s="220"/>
      <c r="N903" s="220"/>
      <c r="O903" s="221"/>
      <c r="P903" s="221"/>
    </row>
    <row r="904" spans="3:16" ht="13">
      <c r="C904" s="219"/>
      <c r="D904" s="220"/>
      <c r="E904" s="220"/>
      <c r="F904" s="220"/>
      <c r="G904" s="221"/>
      <c r="H904" s="220"/>
      <c r="I904" s="220"/>
      <c r="J904" s="220"/>
      <c r="K904" s="220"/>
      <c r="L904" s="220"/>
      <c r="M904" s="220"/>
      <c r="N904" s="220"/>
      <c r="O904" s="221"/>
      <c r="P904" s="221"/>
    </row>
    <row r="905" spans="3:16" ht="13">
      <c r="C905" s="219"/>
      <c r="D905" s="220"/>
      <c r="E905" s="220"/>
      <c r="F905" s="220"/>
      <c r="G905" s="221"/>
      <c r="H905" s="220"/>
      <c r="I905" s="220"/>
      <c r="J905" s="220"/>
      <c r="K905" s="220"/>
      <c r="L905" s="220"/>
      <c r="M905" s="220"/>
      <c r="N905" s="220"/>
      <c r="O905" s="221"/>
      <c r="P905" s="221"/>
    </row>
    <row r="906" spans="3:16" ht="13">
      <c r="C906" s="219"/>
      <c r="D906" s="220"/>
      <c r="E906" s="220"/>
      <c r="F906" s="220"/>
      <c r="G906" s="221"/>
      <c r="H906" s="220"/>
      <c r="I906" s="220"/>
      <c r="J906" s="220"/>
      <c r="K906" s="220"/>
      <c r="L906" s="220"/>
      <c r="M906" s="220"/>
      <c r="N906" s="220"/>
      <c r="O906" s="221"/>
      <c r="P906" s="221"/>
    </row>
    <row r="907" spans="3:16" ht="13">
      <c r="C907" s="219"/>
      <c r="D907" s="220"/>
      <c r="E907" s="220"/>
      <c r="F907" s="220"/>
      <c r="G907" s="221"/>
      <c r="H907" s="220"/>
      <c r="I907" s="220"/>
      <c r="J907" s="220"/>
      <c r="K907" s="220"/>
      <c r="L907" s="220"/>
      <c r="M907" s="220"/>
      <c r="N907" s="220"/>
      <c r="O907" s="221"/>
      <c r="P907" s="221"/>
    </row>
    <row r="908" spans="3:16" ht="13">
      <c r="C908" s="219"/>
      <c r="D908" s="220"/>
      <c r="E908" s="220"/>
      <c r="F908" s="220"/>
      <c r="G908" s="221"/>
      <c r="H908" s="220"/>
      <c r="I908" s="220"/>
      <c r="J908" s="220"/>
      <c r="K908" s="220"/>
      <c r="L908" s="220"/>
      <c r="M908" s="220"/>
      <c r="N908" s="220"/>
      <c r="O908" s="221"/>
      <c r="P908" s="221"/>
    </row>
    <row r="909" spans="3:16" ht="13">
      <c r="C909" s="219"/>
      <c r="D909" s="220"/>
      <c r="E909" s="220"/>
      <c r="F909" s="220"/>
      <c r="G909" s="221"/>
      <c r="H909" s="220"/>
      <c r="I909" s="220"/>
      <c r="J909" s="220"/>
      <c r="K909" s="220"/>
      <c r="L909" s="220"/>
      <c r="M909" s="220"/>
      <c r="N909" s="220"/>
      <c r="O909" s="221"/>
      <c r="P909" s="221"/>
    </row>
    <row r="910" spans="3:16" ht="13">
      <c r="C910" s="219"/>
      <c r="D910" s="220"/>
      <c r="E910" s="220"/>
      <c r="F910" s="220"/>
      <c r="G910" s="221"/>
      <c r="H910" s="220"/>
      <c r="I910" s="220"/>
      <c r="J910" s="220"/>
      <c r="K910" s="220"/>
      <c r="L910" s="220"/>
      <c r="M910" s="220"/>
      <c r="N910" s="220"/>
      <c r="O910" s="221"/>
      <c r="P910" s="221"/>
    </row>
    <row r="911" spans="3:16" ht="13">
      <c r="C911" s="219"/>
      <c r="D911" s="220"/>
      <c r="E911" s="220"/>
      <c r="F911" s="220"/>
      <c r="G911" s="221"/>
      <c r="H911" s="220"/>
      <c r="I911" s="220"/>
      <c r="J911" s="220"/>
      <c r="K911" s="220"/>
      <c r="L911" s="220"/>
      <c r="M911" s="220"/>
      <c r="N911" s="220"/>
      <c r="O911" s="221"/>
      <c r="P911" s="221"/>
    </row>
    <row r="912" spans="3:16" ht="13">
      <c r="C912" s="219"/>
      <c r="D912" s="220"/>
      <c r="E912" s="220"/>
      <c r="F912" s="220"/>
      <c r="G912" s="221"/>
      <c r="H912" s="220"/>
      <c r="I912" s="220"/>
      <c r="J912" s="220"/>
      <c r="K912" s="220"/>
      <c r="L912" s="220"/>
      <c r="M912" s="220"/>
      <c r="N912" s="220"/>
      <c r="O912" s="221"/>
      <c r="P912" s="221"/>
    </row>
    <row r="913" spans="3:16" ht="13">
      <c r="C913" s="219"/>
      <c r="D913" s="220"/>
      <c r="E913" s="220"/>
      <c r="F913" s="220"/>
      <c r="G913" s="221"/>
      <c r="H913" s="220"/>
      <c r="I913" s="220"/>
      <c r="J913" s="220"/>
      <c r="K913" s="220"/>
      <c r="L913" s="220"/>
      <c r="M913" s="220"/>
      <c r="N913" s="220"/>
      <c r="O913" s="221"/>
      <c r="P913" s="221"/>
    </row>
    <row r="914" spans="3:16" ht="13">
      <c r="C914" s="219"/>
      <c r="D914" s="220"/>
      <c r="E914" s="220"/>
      <c r="F914" s="220"/>
      <c r="G914" s="221"/>
      <c r="H914" s="220"/>
      <c r="I914" s="220"/>
      <c r="J914" s="220"/>
      <c r="K914" s="220"/>
      <c r="L914" s="220"/>
      <c r="M914" s="220"/>
      <c r="N914" s="220"/>
      <c r="O914" s="221"/>
      <c r="P914" s="221"/>
    </row>
    <row r="915" spans="3:16" ht="13">
      <c r="C915" s="219"/>
      <c r="D915" s="220"/>
      <c r="E915" s="220"/>
      <c r="F915" s="220"/>
      <c r="G915" s="221"/>
      <c r="H915" s="220"/>
      <c r="I915" s="220"/>
      <c r="J915" s="220"/>
      <c r="K915" s="220"/>
      <c r="L915" s="220"/>
      <c r="M915" s="220"/>
      <c r="N915" s="220"/>
      <c r="O915" s="221"/>
      <c r="P915" s="221"/>
    </row>
    <row r="916" spans="3:16" ht="13">
      <c r="C916" s="219"/>
      <c r="D916" s="220"/>
      <c r="E916" s="220"/>
      <c r="F916" s="220"/>
      <c r="G916" s="221"/>
      <c r="H916" s="220"/>
      <c r="I916" s="220"/>
      <c r="J916" s="220"/>
      <c r="K916" s="220"/>
      <c r="L916" s="220"/>
      <c r="M916" s="220"/>
      <c r="N916" s="220"/>
      <c r="O916" s="221"/>
      <c r="P916" s="221"/>
    </row>
    <row r="917" spans="3:16" ht="13">
      <c r="C917" s="219"/>
      <c r="D917" s="220"/>
      <c r="E917" s="220"/>
      <c r="F917" s="220"/>
      <c r="G917" s="221"/>
      <c r="H917" s="220"/>
      <c r="I917" s="220"/>
      <c r="J917" s="220"/>
      <c r="K917" s="220"/>
      <c r="L917" s="220"/>
      <c r="M917" s="220"/>
      <c r="N917" s="220"/>
      <c r="O917" s="221"/>
      <c r="P917" s="221"/>
    </row>
    <row r="918" spans="3:16" ht="13">
      <c r="C918" s="219"/>
      <c r="D918" s="220"/>
      <c r="E918" s="220"/>
      <c r="F918" s="220"/>
      <c r="G918" s="221"/>
      <c r="H918" s="220"/>
      <c r="I918" s="220"/>
      <c r="J918" s="220"/>
      <c r="K918" s="220"/>
      <c r="L918" s="220"/>
      <c r="M918" s="220"/>
      <c r="N918" s="220"/>
      <c r="O918" s="221"/>
      <c r="P918" s="221"/>
    </row>
    <row r="919" spans="3:16" ht="13">
      <c r="C919" s="219"/>
      <c r="D919" s="220"/>
      <c r="E919" s="220"/>
      <c r="F919" s="220"/>
      <c r="G919" s="221"/>
      <c r="H919" s="220"/>
      <c r="I919" s="220"/>
      <c r="J919" s="220"/>
      <c r="K919" s="220"/>
      <c r="L919" s="220"/>
      <c r="M919" s="220"/>
      <c r="N919" s="220"/>
      <c r="O919" s="221"/>
      <c r="P919" s="221"/>
    </row>
    <row r="920" spans="3:16" ht="13">
      <c r="C920" s="219"/>
      <c r="D920" s="220"/>
      <c r="E920" s="220"/>
      <c r="F920" s="220"/>
      <c r="G920" s="221"/>
      <c r="H920" s="220"/>
      <c r="I920" s="220"/>
      <c r="J920" s="220"/>
      <c r="K920" s="220"/>
      <c r="L920" s="220"/>
      <c r="M920" s="220"/>
      <c r="N920" s="220"/>
      <c r="O920" s="221"/>
      <c r="P920" s="221"/>
    </row>
    <row r="921" spans="3:16" ht="13">
      <c r="C921" s="219"/>
      <c r="D921" s="220"/>
      <c r="E921" s="220"/>
      <c r="F921" s="220"/>
      <c r="G921" s="221"/>
      <c r="H921" s="220"/>
      <c r="I921" s="220"/>
      <c r="J921" s="220"/>
      <c r="K921" s="220"/>
      <c r="L921" s="220"/>
      <c r="M921" s="220"/>
      <c r="N921" s="220"/>
      <c r="O921" s="221"/>
      <c r="P921" s="221"/>
    </row>
    <row r="922" spans="3:16" ht="13">
      <c r="C922" s="219"/>
      <c r="D922" s="220"/>
      <c r="E922" s="220"/>
      <c r="F922" s="220"/>
      <c r="G922" s="221"/>
      <c r="H922" s="220"/>
      <c r="I922" s="220"/>
      <c r="J922" s="220"/>
      <c r="K922" s="220"/>
      <c r="L922" s="220"/>
      <c r="M922" s="220"/>
      <c r="N922" s="220"/>
      <c r="O922" s="221"/>
      <c r="P922" s="221"/>
    </row>
    <row r="923" spans="3:16" ht="13">
      <c r="C923" s="219"/>
      <c r="D923" s="220"/>
      <c r="E923" s="220"/>
      <c r="F923" s="220"/>
      <c r="G923" s="221"/>
      <c r="H923" s="220"/>
      <c r="I923" s="220"/>
      <c r="J923" s="220"/>
      <c r="K923" s="220"/>
      <c r="L923" s="220"/>
      <c r="M923" s="220"/>
      <c r="N923" s="220"/>
      <c r="O923" s="221"/>
      <c r="P923" s="221"/>
    </row>
    <row r="924" spans="3:16" ht="13">
      <c r="C924" s="219"/>
      <c r="D924" s="220"/>
      <c r="E924" s="220"/>
      <c r="F924" s="220"/>
      <c r="G924" s="221"/>
      <c r="H924" s="220"/>
      <c r="I924" s="220"/>
      <c r="J924" s="220"/>
      <c r="K924" s="220"/>
      <c r="L924" s="220"/>
      <c r="M924" s="220"/>
      <c r="N924" s="220"/>
      <c r="O924" s="221"/>
      <c r="P924" s="221"/>
    </row>
    <row r="925" spans="3:16" ht="13">
      <c r="C925" s="219"/>
      <c r="D925" s="220"/>
      <c r="E925" s="220"/>
      <c r="F925" s="220"/>
      <c r="G925" s="221"/>
      <c r="H925" s="220"/>
      <c r="I925" s="220"/>
      <c r="J925" s="220"/>
      <c r="K925" s="220"/>
      <c r="L925" s="220"/>
      <c r="M925" s="220"/>
      <c r="N925" s="220"/>
      <c r="O925" s="221"/>
      <c r="P925" s="221"/>
    </row>
    <row r="926" spans="3:16" ht="13">
      <c r="C926" s="219"/>
      <c r="D926" s="220"/>
      <c r="E926" s="220"/>
      <c r="F926" s="220"/>
      <c r="G926" s="221"/>
      <c r="H926" s="220"/>
      <c r="I926" s="220"/>
      <c r="J926" s="220"/>
      <c r="K926" s="220"/>
      <c r="L926" s="220"/>
      <c r="M926" s="220"/>
      <c r="N926" s="220"/>
      <c r="O926" s="221"/>
      <c r="P926" s="221"/>
    </row>
    <row r="927" spans="3:16" ht="13">
      <c r="C927" s="219"/>
      <c r="D927" s="220"/>
      <c r="E927" s="220"/>
      <c r="F927" s="220"/>
      <c r="G927" s="221"/>
      <c r="H927" s="220"/>
      <c r="I927" s="220"/>
      <c r="J927" s="220"/>
      <c r="K927" s="220"/>
      <c r="L927" s="220"/>
      <c r="M927" s="220"/>
      <c r="N927" s="220"/>
      <c r="O927" s="221"/>
      <c r="P927" s="221"/>
    </row>
    <row r="928" spans="3:16" ht="13">
      <c r="C928" s="219"/>
      <c r="D928" s="220"/>
      <c r="E928" s="220"/>
      <c r="F928" s="220"/>
      <c r="G928" s="221"/>
      <c r="H928" s="220"/>
      <c r="I928" s="220"/>
      <c r="J928" s="220"/>
      <c r="K928" s="220"/>
      <c r="L928" s="220"/>
      <c r="M928" s="220"/>
      <c r="N928" s="220"/>
      <c r="O928" s="221"/>
      <c r="P928" s="221"/>
    </row>
    <row r="929" spans="3:16" ht="13">
      <c r="C929" s="219"/>
      <c r="D929" s="220"/>
      <c r="E929" s="220"/>
      <c r="F929" s="220"/>
      <c r="G929" s="221"/>
      <c r="H929" s="220"/>
      <c r="I929" s="220"/>
      <c r="J929" s="220"/>
      <c r="K929" s="220"/>
      <c r="L929" s="220"/>
      <c r="M929" s="220"/>
      <c r="N929" s="220"/>
      <c r="O929" s="221"/>
      <c r="P929" s="221"/>
    </row>
    <row r="930" spans="3:16" ht="13">
      <c r="C930" s="219"/>
      <c r="D930" s="220"/>
      <c r="E930" s="220"/>
      <c r="F930" s="220"/>
      <c r="G930" s="221"/>
      <c r="H930" s="220"/>
      <c r="I930" s="220"/>
      <c r="J930" s="220"/>
      <c r="K930" s="220"/>
      <c r="L930" s="220"/>
      <c r="M930" s="220"/>
      <c r="N930" s="220"/>
      <c r="O930" s="221"/>
      <c r="P930" s="221"/>
    </row>
    <row r="931" spans="3:16" ht="13">
      <c r="C931" s="219"/>
      <c r="D931" s="220"/>
      <c r="E931" s="220"/>
      <c r="F931" s="220"/>
      <c r="G931" s="221"/>
      <c r="H931" s="220"/>
      <c r="I931" s="220"/>
      <c r="J931" s="220"/>
      <c r="K931" s="220"/>
      <c r="L931" s="220"/>
      <c r="M931" s="220"/>
      <c r="N931" s="220"/>
      <c r="O931" s="221"/>
      <c r="P931" s="221"/>
    </row>
    <row r="932" spans="3:16" ht="13">
      <c r="C932" s="219"/>
      <c r="D932" s="220"/>
      <c r="E932" s="220"/>
      <c r="F932" s="220"/>
      <c r="G932" s="221"/>
      <c r="H932" s="220"/>
      <c r="I932" s="220"/>
      <c r="J932" s="220"/>
      <c r="K932" s="220"/>
      <c r="L932" s="220"/>
      <c r="M932" s="220"/>
      <c r="N932" s="220"/>
      <c r="O932" s="221"/>
      <c r="P932" s="221"/>
    </row>
    <row r="933" spans="3:16" ht="13">
      <c r="C933" s="219"/>
      <c r="D933" s="220"/>
      <c r="E933" s="220"/>
      <c r="F933" s="220"/>
      <c r="G933" s="221"/>
      <c r="H933" s="220"/>
      <c r="I933" s="220"/>
      <c r="J933" s="220"/>
      <c r="K933" s="220"/>
      <c r="L933" s="220"/>
      <c r="M933" s="220"/>
      <c r="N933" s="220"/>
      <c r="O933" s="221"/>
      <c r="P933" s="221"/>
    </row>
    <row r="934" spans="3:16" ht="13">
      <c r="C934" s="219"/>
      <c r="D934" s="220"/>
      <c r="E934" s="220"/>
      <c r="F934" s="220"/>
      <c r="G934" s="221"/>
      <c r="H934" s="220"/>
      <c r="I934" s="220"/>
      <c r="J934" s="220"/>
      <c r="K934" s="220"/>
      <c r="L934" s="220"/>
      <c r="M934" s="220"/>
      <c r="N934" s="220"/>
      <c r="O934" s="221"/>
      <c r="P934" s="221"/>
    </row>
    <row r="935" spans="3:16" ht="13">
      <c r="C935" s="219"/>
      <c r="D935" s="220"/>
      <c r="E935" s="220"/>
      <c r="F935" s="220"/>
      <c r="G935" s="221"/>
      <c r="H935" s="220"/>
      <c r="I935" s="220"/>
      <c r="J935" s="220"/>
      <c r="K935" s="220"/>
      <c r="L935" s="220"/>
      <c r="M935" s="220"/>
      <c r="N935" s="220"/>
      <c r="O935" s="221"/>
      <c r="P935" s="221"/>
    </row>
    <row r="936" spans="3:16" ht="13">
      <c r="C936" s="219"/>
      <c r="D936" s="220"/>
      <c r="E936" s="220"/>
      <c r="F936" s="220"/>
      <c r="G936" s="221"/>
      <c r="H936" s="220"/>
      <c r="I936" s="220"/>
      <c r="J936" s="220"/>
      <c r="K936" s="220"/>
      <c r="L936" s="220"/>
      <c r="M936" s="220"/>
      <c r="N936" s="220"/>
      <c r="O936" s="221"/>
      <c r="P936" s="221"/>
    </row>
    <row r="937" spans="3:16" ht="13">
      <c r="C937" s="219"/>
      <c r="D937" s="220"/>
      <c r="E937" s="220"/>
      <c r="F937" s="220"/>
      <c r="G937" s="221"/>
      <c r="H937" s="220"/>
      <c r="I937" s="220"/>
      <c r="J937" s="220"/>
      <c r="K937" s="220"/>
      <c r="L937" s="220"/>
      <c r="M937" s="220"/>
      <c r="N937" s="220"/>
      <c r="O937" s="221"/>
      <c r="P937" s="221"/>
    </row>
    <row r="938" spans="3:16" ht="13">
      <c r="C938" s="219"/>
      <c r="D938" s="220"/>
      <c r="E938" s="220"/>
      <c r="F938" s="220"/>
      <c r="G938" s="221"/>
      <c r="H938" s="220"/>
      <c r="I938" s="220"/>
      <c r="J938" s="220"/>
      <c r="K938" s="220"/>
      <c r="L938" s="220"/>
      <c r="M938" s="220"/>
      <c r="N938" s="220"/>
      <c r="O938" s="221"/>
      <c r="P938" s="221"/>
    </row>
    <row r="939" spans="3:16" ht="13">
      <c r="C939" s="219"/>
      <c r="D939" s="220"/>
      <c r="E939" s="220"/>
      <c r="F939" s="220"/>
      <c r="G939" s="221"/>
      <c r="H939" s="220"/>
      <c r="I939" s="220"/>
      <c r="J939" s="220"/>
      <c r="K939" s="220"/>
      <c r="L939" s="220"/>
      <c r="M939" s="220"/>
      <c r="N939" s="220"/>
      <c r="O939" s="221"/>
      <c r="P939" s="221"/>
    </row>
    <row r="940" spans="3:16" ht="13">
      <c r="C940" s="219"/>
      <c r="D940" s="220"/>
      <c r="E940" s="220"/>
      <c r="F940" s="220"/>
      <c r="G940" s="221"/>
      <c r="H940" s="220"/>
      <c r="I940" s="220"/>
      <c r="J940" s="220"/>
      <c r="K940" s="220"/>
      <c r="L940" s="220"/>
      <c r="M940" s="220"/>
      <c r="N940" s="220"/>
      <c r="O940" s="221"/>
      <c r="P940" s="221"/>
    </row>
    <row r="941" spans="3:16" ht="13">
      <c r="C941" s="219"/>
      <c r="D941" s="220"/>
      <c r="E941" s="220"/>
      <c r="F941" s="220"/>
      <c r="G941" s="221"/>
      <c r="H941" s="220"/>
      <c r="I941" s="220"/>
      <c r="J941" s="220"/>
      <c r="K941" s="220"/>
      <c r="L941" s="220"/>
      <c r="M941" s="220"/>
      <c r="N941" s="220"/>
      <c r="O941" s="221"/>
      <c r="P941" s="221"/>
    </row>
    <row r="942" spans="3:16" ht="13">
      <c r="C942" s="219"/>
      <c r="D942" s="220"/>
      <c r="E942" s="220"/>
      <c r="F942" s="220"/>
      <c r="G942" s="221"/>
      <c r="H942" s="220"/>
      <c r="I942" s="220"/>
      <c r="J942" s="220"/>
      <c r="K942" s="220"/>
      <c r="L942" s="220"/>
      <c r="M942" s="220"/>
      <c r="N942" s="220"/>
      <c r="O942" s="221"/>
      <c r="P942" s="221"/>
    </row>
    <row r="943" spans="3:16" ht="13">
      <c r="C943" s="219"/>
      <c r="D943" s="220"/>
      <c r="E943" s="220"/>
      <c r="F943" s="220"/>
      <c r="G943" s="221"/>
      <c r="H943" s="220"/>
      <c r="I943" s="220"/>
      <c r="J943" s="220"/>
      <c r="K943" s="220"/>
      <c r="L943" s="220"/>
      <c r="M943" s="220"/>
      <c r="N943" s="220"/>
      <c r="O943" s="221"/>
      <c r="P943" s="221"/>
    </row>
    <row r="944" spans="3:16" ht="13">
      <c r="C944" s="219"/>
      <c r="D944" s="220"/>
      <c r="E944" s="220"/>
      <c r="F944" s="220"/>
      <c r="G944" s="221"/>
      <c r="H944" s="220"/>
      <c r="I944" s="220"/>
      <c r="J944" s="220"/>
      <c r="K944" s="220"/>
      <c r="L944" s="220"/>
      <c r="M944" s="220"/>
      <c r="N944" s="220"/>
      <c r="O944" s="221"/>
      <c r="P944" s="221"/>
    </row>
    <row r="945" spans="3:16" ht="13">
      <c r="C945" s="219"/>
      <c r="D945" s="220"/>
      <c r="E945" s="220"/>
      <c r="F945" s="220"/>
      <c r="G945" s="221"/>
      <c r="H945" s="220"/>
      <c r="I945" s="220"/>
      <c r="J945" s="220"/>
      <c r="K945" s="220"/>
      <c r="L945" s="220"/>
      <c r="M945" s="220"/>
      <c r="N945" s="220"/>
      <c r="O945" s="221"/>
      <c r="P945" s="221"/>
    </row>
    <row r="946" spans="3:16" ht="13">
      <c r="C946" s="219"/>
      <c r="D946" s="220"/>
      <c r="E946" s="220"/>
      <c r="F946" s="220"/>
      <c r="G946" s="221"/>
      <c r="H946" s="220"/>
      <c r="I946" s="220"/>
      <c r="J946" s="220"/>
      <c r="K946" s="220"/>
      <c r="L946" s="220"/>
      <c r="M946" s="220"/>
      <c r="N946" s="220"/>
      <c r="O946" s="221"/>
      <c r="P946" s="221"/>
    </row>
    <row r="947" spans="3:16" ht="13">
      <c r="C947" s="219"/>
      <c r="D947" s="220"/>
      <c r="E947" s="220"/>
      <c r="F947" s="220"/>
      <c r="G947" s="221"/>
      <c r="H947" s="220"/>
      <c r="I947" s="220"/>
      <c r="J947" s="220"/>
      <c r="K947" s="220"/>
      <c r="L947" s="220"/>
      <c r="M947" s="220"/>
      <c r="N947" s="220"/>
      <c r="O947" s="221"/>
      <c r="P947" s="221"/>
    </row>
    <row r="948" spans="3:16" ht="13">
      <c r="C948" s="219"/>
      <c r="D948" s="220"/>
      <c r="E948" s="220"/>
      <c r="F948" s="220"/>
      <c r="G948" s="221"/>
      <c r="H948" s="220"/>
      <c r="I948" s="220"/>
      <c r="J948" s="220"/>
      <c r="K948" s="220"/>
      <c r="L948" s="220"/>
      <c r="M948" s="220"/>
      <c r="N948" s="220"/>
      <c r="O948" s="221"/>
      <c r="P948" s="221"/>
    </row>
    <row r="949" spans="3:16" ht="13">
      <c r="C949" s="219"/>
      <c r="D949" s="220"/>
      <c r="E949" s="220"/>
      <c r="F949" s="220"/>
      <c r="G949" s="221"/>
      <c r="H949" s="220"/>
      <c r="I949" s="220"/>
      <c r="J949" s="220"/>
      <c r="K949" s="220"/>
      <c r="L949" s="220"/>
      <c r="M949" s="220"/>
      <c r="N949" s="220"/>
      <c r="O949" s="221"/>
      <c r="P949" s="221"/>
    </row>
    <row r="950" spans="3:16" ht="13">
      <c r="C950" s="219"/>
      <c r="D950" s="220"/>
      <c r="E950" s="220"/>
      <c r="F950" s="220"/>
      <c r="G950" s="221"/>
      <c r="H950" s="220"/>
      <c r="I950" s="220"/>
      <c r="J950" s="220"/>
      <c r="K950" s="220"/>
      <c r="L950" s="220"/>
      <c r="M950" s="220"/>
      <c r="N950" s="220"/>
      <c r="O950" s="221"/>
      <c r="P950" s="221"/>
    </row>
    <row r="951" spans="3:16" ht="13">
      <c r="C951" s="219"/>
      <c r="D951" s="220"/>
      <c r="E951" s="220"/>
      <c r="F951" s="220"/>
      <c r="G951" s="221"/>
      <c r="H951" s="220"/>
      <c r="I951" s="220"/>
      <c r="J951" s="220"/>
      <c r="K951" s="220"/>
      <c r="L951" s="220"/>
      <c r="M951" s="220"/>
      <c r="N951" s="220"/>
      <c r="O951" s="221"/>
      <c r="P951" s="221"/>
    </row>
    <row r="952" spans="3:16" ht="13">
      <c r="C952" s="219"/>
      <c r="D952" s="220"/>
      <c r="E952" s="220"/>
      <c r="F952" s="220"/>
      <c r="G952" s="221"/>
      <c r="H952" s="220"/>
      <c r="I952" s="220"/>
      <c r="J952" s="220"/>
      <c r="K952" s="220"/>
      <c r="L952" s="220"/>
      <c r="M952" s="220"/>
      <c r="N952" s="220"/>
      <c r="O952" s="221"/>
      <c r="P952" s="221"/>
    </row>
    <row r="953" spans="3:16" ht="13">
      <c r="C953" s="219"/>
      <c r="D953" s="220"/>
      <c r="E953" s="220"/>
      <c r="F953" s="220"/>
      <c r="G953" s="221"/>
      <c r="H953" s="220"/>
      <c r="I953" s="220"/>
      <c r="J953" s="220"/>
      <c r="K953" s="220"/>
      <c r="L953" s="220"/>
      <c r="M953" s="220"/>
      <c r="N953" s="220"/>
      <c r="O953" s="221"/>
      <c r="P953" s="221"/>
    </row>
    <row r="954" spans="3:16" ht="13">
      <c r="C954" s="219"/>
      <c r="D954" s="220"/>
      <c r="E954" s="220"/>
      <c r="F954" s="220"/>
      <c r="G954" s="221"/>
      <c r="H954" s="220"/>
      <c r="I954" s="220"/>
      <c r="J954" s="220"/>
      <c r="K954" s="220"/>
      <c r="L954" s="220"/>
      <c r="M954" s="220"/>
      <c r="N954" s="220"/>
      <c r="O954" s="221"/>
      <c r="P954" s="221"/>
    </row>
    <row r="955" spans="3:16" ht="13">
      <c r="C955" s="219"/>
      <c r="D955" s="220"/>
      <c r="E955" s="220"/>
      <c r="F955" s="220"/>
      <c r="G955" s="221"/>
      <c r="H955" s="220"/>
      <c r="I955" s="220"/>
      <c r="J955" s="220"/>
      <c r="K955" s="220"/>
      <c r="L955" s="220"/>
      <c r="M955" s="220"/>
      <c r="N955" s="220"/>
      <c r="O955" s="221"/>
      <c r="P955" s="221"/>
    </row>
    <row r="956" spans="3:16" ht="13">
      <c r="C956" s="219"/>
      <c r="D956" s="220"/>
      <c r="E956" s="220"/>
      <c r="F956" s="220"/>
      <c r="G956" s="221"/>
      <c r="H956" s="220"/>
      <c r="I956" s="220"/>
      <c r="J956" s="220"/>
      <c r="K956" s="220"/>
      <c r="L956" s="220"/>
      <c r="M956" s="220"/>
      <c r="N956" s="220"/>
      <c r="O956" s="221"/>
      <c r="P956" s="221"/>
    </row>
    <row r="957" spans="3:16" ht="13">
      <c r="C957" s="219"/>
      <c r="D957" s="220"/>
      <c r="E957" s="220"/>
      <c r="F957" s="220"/>
      <c r="G957" s="221"/>
      <c r="H957" s="220"/>
      <c r="I957" s="220"/>
      <c r="J957" s="220"/>
      <c r="K957" s="220"/>
      <c r="L957" s="220"/>
      <c r="M957" s="220"/>
      <c r="N957" s="220"/>
      <c r="O957" s="221"/>
      <c r="P957" s="221"/>
    </row>
    <row r="958" spans="3:16" ht="13">
      <c r="C958" s="219"/>
      <c r="D958" s="220"/>
      <c r="E958" s="220"/>
      <c r="F958" s="220"/>
      <c r="G958" s="221"/>
      <c r="H958" s="220"/>
      <c r="I958" s="220"/>
      <c r="J958" s="220"/>
      <c r="K958" s="220"/>
      <c r="L958" s="220"/>
      <c r="M958" s="220"/>
      <c r="N958" s="220"/>
      <c r="O958" s="221"/>
      <c r="P958" s="221"/>
    </row>
    <row r="959" spans="3:16" ht="13">
      <c r="C959" s="219"/>
      <c r="D959" s="220"/>
      <c r="E959" s="220"/>
      <c r="F959" s="220"/>
      <c r="G959" s="221"/>
      <c r="H959" s="220"/>
      <c r="I959" s="220"/>
      <c r="J959" s="220"/>
      <c r="K959" s="220"/>
      <c r="L959" s="220"/>
      <c r="M959" s="220"/>
      <c r="N959" s="220"/>
      <c r="O959" s="221"/>
      <c r="P959" s="221"/>
    </row>
    <row r="960" spans="3:16" ht="13">
      <c r="C960" s="219"/>
      <c r="D960" s="220"/>
      <c r="E960" s="220"/>
      <c r="F960" s="220"/>
      <c r="G960" s="221"/>
      <c r="H960" s="220"/>
      <c r="I960" s="220"/>
      <c r="J960" s="220"/>
      <c r="K960" s="220"/>
      <c r="L960" s="220"/>
      <c r="M960" s="220"/>
      <c r="N960" s="220"/>
      <c r="O960" s="221"/>
      <c r="P960" s="221"/>
    </row>
    <row r="961" spans="3:16" ht="13">
      <c r="C961" s="219"/>
      <c r="D961" s="220"/>
      <c r="E961" s="220"/>
      <c r="F961" s="220"/>
      <c r="G961" s="221"/>
      <c r="H961" s="220"/>
      <c r="I961" s="220"/>
      <c r="J961" s="220"/>
      <c r="K961" s="220"/>
      <c r="L961" s="220"/>
      <c r="M961" s="220"/>
      <c r="N961" s="220"/>
      <c r="O961" s="221"/>
      <c r="P961" s="221"/>
    </row>
    <row r="962" spans="3:16" ht="13">
      <c r="C962" s="219"/>
      <c r="D962" s="220"/>
      <c r="E962" s="220"/>
      <c r="F962" s="220"/>
      <c r="G962" s="221"/>
      <c r="H962" s="220"/>
      <c r="I962" s="220"/>
      <c r="J962" s="220"/>
      <c r="K962" s="220"/>
      <c r="L962" s="220"/>
      <c r="M962" s="220"/>
      <c r="N962" s="220"/>
      <c r="O962" s="221"/>
      <c r="P962" s="221"/>
    </row>
    <row r="963" spans="3:16" ht="13">
      <c r="C963" s="219"/>
      <c r="D963" s="220"/>
      <c r="E963" s="220"/>
      <c r="F963" s="220"/>
      <c r="G963" s="221"/>
      <c r="H963" s="220"/>
      <c r="I963" s="220"/>
      <c r="J963" s="220"/>
      <c r="K963" s="220"/>
      <c r="L963" s="220"/>
      <c r="M963" s="220"/>
      <c r="N963" s="220"/>
      <c r="O963" s="221"/>
      <c r="P963" s="221"/>
    </row>
    <row r="964" spans="3:16" ht="13">
      <c r="C964" s="219"/>
      <c r="D964" s="220"/>
      <c r="E964" s="220"/>
      <c r="F964" s="220"/>
      <c r="G964" s="221"/>
      <c r="H964" s="220"/>
      <c r="I964" s="220"/>
      <c r="J964" s="220"/>
      <c r="K964" s="220"/>
      <c r="L964" s="220"/>
      <c r="M964" s="220"/>
      <c r="N964" s="220"/>
      <c r="O964" s="221"/>
      <c r="P964" s="221"/>
    </row>
    <row r="965" spans="3:16" ht="13">
      <c r="C965" s="219"/>
      <c r="D965" s="220"/>
      <c r="E965" s="220"/>
      <c r="F965" s="220"/>
      <c r="G965" s="221"/>
      <c r="H965" s="220"/>
      <c r="I965" s="220"/>
      <c r="J965" s="220"/>
      <c r="K965" s="220"/>
      <c r="L965" s="220"/>
      <c r="M965" s="220"/>
      <c r="N965" s="220"/>
      <c r="O965" s="221"/>
      <c r="P965" s="221"/>
    </row>
    <row r="966" spans="3:16" ht="13">
      <c r="C966" s="219"/>
      <c r="D966" s="220"/>
      <c r="E966" s="220"/>
      <c r="F966" s="220"/>
      <c r="G966" s="221"/>
      <c r="H966" s="220"/>
      <c r="I966" s="220"/>
      <c r="J966" s="220"/>
      <c r="K966" s="220"/>
      <c r="L966" s="220"/>
      <c r="M966" s="220"/>
      <c r="N966" s="220"/>
      <c r="O966" s="221"/>
      <c r="P966" s="221"/>
    </row>
    <row r="967" spans="3:16" ht="13">
      <c r="C967" s="219"/>
      <c r="D967" s="220"/>
      <c r="E967" s="220"/>
      <c r="F967" s="220"/>
      <c r="G967" s="221"/>
      <c r="H967" s="220"/>
      <c r="I967" s="220"/>
      <c r="J967" s="220"/>
      <c r="K967" s="220"/>
      <c r="L967" s="220"/>
      <c r="M967" s="220"/>
      <c r="N967" s="220"/>
      <c r="O967" s="221"/>
      <c r="P967" s="221"/>
    </row>
    <row r="968" spans="3:16" ht="13">
      <c r="C968" s="219"/>
      <c r="D968" s="220"/>
      <c r="E968" s="220"/>
      <c r="F968" s="220"/>
      <c r="G968" s="221"/>
      <c r="H968" s="220"/>
      <c r="I968" s="220"/>
      <c r="J968" s="220"/>
      <c r="K968" s="220"/>
      <c r="L968" s="220"/>
      <c r="M968" s="220"/>
      <c r="N968" s="220"/>
      <c r="O968" s="221"/>
      <c r="P968" s="221"/>
    </row>
    <row r="969" spans="3:16" ht="13">
      <c r="C969" s="219"/>
      <c r="D969" s="220"/>
      <c r="E969" s="220"/>
      <c r="F969" s="220"/>
      <c r="G969" s="221"/>
      <c r="H969" s="220"/>
      <c r="I969" s="220"/>
      <c r="J969" s="220"/>
      <c r="K969" s="220"/>
      <c r="L969" s="220"/>
      <c r="M969" s="220"/>
      <c r="N969" s="220"/>
      <c r="O969" s="221"/>
      <c r="P969" s="221"/>
    </row>
    <row r="970" spans="3:16" ht="13">
      <c r="C970" s="219"/>
      <c r="D970" s="220"/>
      <c r="E970" s="220"/>
      <c r="F970" s="220"/>
      <c r="G970" s="221"/>
      <c r="H970" s="220"/>
      <c r="I970" s="220"/>
      <c r="J970" s="220"/>
      <c r="K970" s="220"/>
      <c r="L970" s="220"/>
      <c r="M970" s="220"/>
      <c r="N970" s="220"/>
      <c r="O970" s="221"/>
      <c r="P970" s="221"/>
    </row>
    <row r="971" spans="3:16" ht="13">
      <c r="C971" s="219"/>
      <c r="D971" s="220"/>
      <c r="E971" s="220"/>
      <c r="F971" s="220"/>
      <c r="G971" s="221"/>
      <c r="H971" s="220"/>
      <c r="I971" s="220"/>
      <c r="J971" s="220"/>
      <c r="K971" s="220"/>
      <c r="L971" s="220"/>
      <c r="M971" s="220"/>
      <c r="N971" s="220"/>
      <c r="O971" s="221"/>
      <c r="P971" s="221"/>
    </row>
    <row r="972" spans="3:16" ht="13">
      <c r="C972" s="219"/>
      <c r="D972" s="220"/>
      <c r="E972" s="220"/>
      <c r="F972" s="220"/>
      <c r="G972" s="221"/>
      <c r="H972" s="220"/>
      <c r="I972" s="220"/>
      <c r="J972" s="220"/>
      <c r="K972" s="220"/>
      <c r="L972" s="220"/>
      <c r="M972" s="220"/>
      <c r="N972" s="220"/>
      <c r="O972" s="221"/>
      <c r="P972" s="221"/>
    </row>
    <row r="973" spans="3:16" ht="13">
      <c r="C973" s="219"/>
      <c r="D973" s="220"/>
      <c r="E973" s="220"/>
      <c r="F973" s="220"/>
      <c r="G973" s="221"/>
      <c r="H973" s="220"/>
      <c r="I973" s="220"/>
      <c r="J973" s="220"/>
      <c r="K973" s="220"/>
      <c r="L973" s="220"/>
      <c r="M973" s="220"/>
      <c r="N973" s="220"/>
      <c r="O973" s="221"/>
      <c r="P973" s="221"/>
    </row>
    <row r="974" spans="3:16" ht="13">
      <c r="C974" s="219"/>
      <c r="D974" s="220"/>
      <c r="E974" s="220"/>
      <c r="F974" s="220"/>
      <c r="G974" s="221"/>
      <c r="H974" s="220"/>
      <c r="I974" s="220"/>
      <c r="J974" s="220"/>
      <c r="K974" s="220"/>
      <c r="L974" s="220"/>
      <c r="M974" s="220"/>
      <c r="N974" s="220"/>
      <c r="O974" s="221"/>
      <c r="P974" s="221"/>
    </row>
    <row r="975" spans="3:16" ht="13">
      <c r="C975" s="219"/>
      <c r="D975" s="220"/>
      <c r="E975" s="220"/>
      <c r="F975" s="220"/>
      <c r="G975" s="221"/>
      <c r="H975" s="220"/>
      <c r="I975" s="220"/>
      <c r="J975" s="220"/>
      <c r="K975" s="220"/>
      <c r="L975" s="220"/>
      <c r="M975" s="220"/>
      <c r="N975" s="220"/>
      <c r="O975" s="221"/>
      <c r="P975" s="221"/>
    </row>
    <row r="976" spans="3:16" ht="13">
      <c r="C976" s="219"/>
      <c r="D976" s="220"/>
      <c r="E976" s="220"/>
      <c r="F976" s="220"/>
      <c r="G976" s="221"/>
      <c r="H976" s="220"/>
      <c r="I976" s="220"/>
      <c r="J976" s="220"/>
      <c r="K976" s="220"/>
      <c r="L976" s="220"/>
      <c r="M976" s="220"/>
      <c r="N976" s="220"/>
      <c r="O976" s="221"/>
      <c r="P976" s="221"/>
    </row>
    <row r="977" spans="3:16" ht="13">
      <c r="C977" s="219"/>
      <c r="D977" s="220"/>
      <c r="E977" s="220"/>
      <c r="F977" s="220"/>
      <c r="G977" s="221"/>
      <c r="H977" s="220"/>
      <c r="I977" s="220"/>
      <c r="J977" s="220"/>
      <c r="K977" s="220"/>
      <c r="L977" s="220"/>
      <c r="M977" s="220"/>
      <c r="N977" s="220"/>
      <c r="O977" s="221"/>
      <c r="P977" s="221"/>
    </row>
    <row r="978" spans="3:16" ht="13">
      <c r="C978" s="219"/>
      <c r="D978" s="220"/>
      <c r="E978" s="220"/>
      <c r="F978" s="220"/>
      <c r="G978" s="221"/>
      <c r="H978" s="220"/>
      <c r="I978" s="220"/>
      <c r="J978" s="220"/>
      <c r="K978" s="220"/>
      <c r="L978" s="220"/>
      <c r="M978" s="220"/>
      <c r="N978" s="220"/>
      <c r="O978" s="221"/>
      <c r="P978" s="221"/>
    </row>
    <row r="979" spans="3:16" ht="13">
      <c r="C979" s="219"/>
      <c r="D979" s="220"/>
      <c r="E979" s="220"/>
      <c r="F979" s="220"/>
      <c r="G979" s="221"/>
      <c r="H979" s="220"/>
      <c r="I979" s="220"/>
      <c r="J979" s="220"/>
      <c r="K979" s="220"/>
      <c r="L979" s="220"/>
      <c r="M979" s="220"/>
      <c r="N979" s="220"/>
      <c r="O979" s="221"/>
      <c r="P979" s="221"/>
    </row>
    <row r="980" spans="3:16" ht="13">
      <c r="C980" s="219"/>
      <c r="D980" s="220"/>
      <c r="E980" s="220"/>
      <c r="F980" s="220"/>
      <c r="G980" s="221"/>
      <c r="H980" s="220"/>
      <c r="I980" s="220"/>
      <c r="J980" s="220"/>
      <c r="K980" s="220"/>
      <c r="L980" s="220"/>
      <c r="M980" s="220"/>
      <c r="N980" s="220"/>
      <c r="O980" s="221"/>
      <c r="P980" s="221"/>
    </row>
    <row r="981" spans="3:16" ht="13">
      <c r="C981" s="219"/>
      <c r="D981" s="220"/>
      <c r="E981" s="220"/>
      <c r="F981" s="220"/>
      <c r="G981" s="221"/>
      <c r="H981" s="220"/>
      <c r="I981" s="220"/>
      <c r="J981" s="220"/>
      <c r="K981" s="220"/>
      <c r="L981" s="220"/>
      <c r="M981" s="220"/>
      <c r="N981" s="220"/>
      <c r="O981" s="221"/>
      <c r="P981" s="221"/>
    </row>
    <row r="982" spans="3:16" ht="13">
      <c r="C982" s="219"/>
      <c r="D982" s="220"/>
      <c r="E982" s="220"/>
      <c r="F982" s="220"/>
      <c r="G982" s="221"/>
      <c r="H982" s="220"/>
      <c r="I982" s="220"/>
      <c r="J982" s="220"/>
      <c r="K982" s="220"/>
      <c r="L982" s="220"/>
      <c r="M982" s="220"/>
      <c r="N982" s="220"/>
      <c r="O982" s="221"/>
      <c r="P982" s="221"/>
    </row>
    <row r="983" spans="3:16" ht="13">
      <c r="C983" s="219"/>
      <c r="D983" s="220"/>
      <c r="E983" s="220"/>
      <c r="F983" s="220"/>
      <c r="G983" s="221"/>
      <c r="H983" s="220"/>
      <c r="I983" s="220"/>
      <c r="J983" s="220"/>
      <c r="K983" s="220"/>
      <c r="L983" s="220"/>
      <c r="M983" s="220"/>
      <c r="N983" s="220"/>
      <c r="O983" s="221"/>
      <c r="P983" s="221"/>
    </row>
    <row r="984" spans="3:16" ht="13">
      <c r="C984" s="219"/>
      <c r="D984" s="220"/>
      <c r="E984" s="220"/>
      <c r="F984" s="220"/>
      <c r="G984" s="221"/>
      <c r="H984" s="220"/>
      <c r="I984" s="220"/>
      <c r="J984" s="220"/>
      <c r="K984" s="220"/>
      <c r="L984" s="220"/>
      <c r="M984" s="220"/>
      <c r="N984" s="220"/>
      <c r="O984" s="221"/>
      <c r="P984" s="221"/>
    </row>
    <row r="985" spans="3:16" ht="13">
      <c r="C985" s="219"/>
      <c r="D985" s="220"/>
      <c r="E985" s="220"/>
      <c r="F985" s="220"/>
      <c r="G985" s="221"/>
      <c r="H985" s="220"/>
      <c r="I985" s="220"/>
      <c r="J985" s="220"/>
      <c r="K985" s="220"/>
      <c r="L985" s="220"/>
      <c r="M985" s="220"/>
      <c r="N985" s="220"/>
      <c r="O985" s="221"/>
      <c r="P985" s="221"/>
    </row>
    <row r="986" spans="3:16" ht="13">
      <c r="C986" s="219"/>
      <c r="D986" s="220"/>
      <c r="E986" s="220"/>
      <c r="F986" s="220"/>
      <c r="G986" s="221"/>
      <c r="H986" s="220"/>
      <c r="I986" s="220"/>
      <c r="J986" s="220"/>
      <c r="K986" s="220"/>
      <c r="L986" s="220"/>
      <c r="M986" s="220"/>
      <c r="N986" s="220"/>
      <c r="O986" s="221"/>
      <c r="P986" s="221"/>
    </row>
    <row r="987" spans="3:16" ht="13">
      <c r="C987" s="219"/>
      <c r="D987" s="220"/>
      <c r="E987" s="220"/>
      <c r="F987" s="220"/>
      <c r="G987" s="221"/>
      <c r="H987" s="220"/>
      <c r="I987" s="220"/>
      <c r="J987" s="220"/>
      <c r="K987" s="220"/>
      <c r="L987" s="220"/>
      <c r="M987" s="220"/>
      <c r="N987" s="220"/>
      <c r="O987" s="221"/>
      <c r="P987" s="221"/>
    </row>
    <row r="988" spans="3:16" ht="13">
      <c r="C988" s="219"/>
      <c r="D988" s="220"/>
      <c r="E988" s="220"/>
      <c r="F988" s="220"/>
      <c r="G988" s="221"/>
      <c r="H988" s="220"/>
      <c r="I988" s="220"/>
      <c r="J988" s="220"/>
      <c r="K988" s="220"/>
      <c r="L988" s="220"/>
      <c r="M988" s="220"/>
      <c r="N988" s="220"/>
      <c r="O988" s="221"/>
      <c r="P988" s="221"/>
    </row>
    <row r="989" spans="3:16" ht="13">
      <c r="C989" s="219"/>
      <c r="D989" s="220"/>
      <c r="E989" s="220"/>
      <c r="F989" s="220"/>
      <c r="G989" s="221"/>
      <c r="H989" s="220"/>
      <c r="I989" s="220"/>
      <c r="J989" s="220"/>
      <c r="K989" s="220"/>
      <c r="L989" s="220"/>
      <c r="M989" s="220"/>
      <c r="N989" s="220"/>
      <c r="O989" s="221"/>
      <c r="P989" s="221"/>
    </row>
    <row r="990" spans="3:16" ht="13">
      <c r="C990" s="219"/>
      <c r="D990" s="220"/>
      <c r="E990" s="220"/>
      <c r="F990" s="220"/>
      <c r="G990" s="221"/>
      <c r="H990" s="220"/>
      <c r="I990" s="220"/>
      <c r="J990" s="220"/>
      <c r="K990" s="220"/>
      <c r="L990" s="220"/>
      <c r="M990" s="220"/>
      <c r="N990" s="220"/>
      <c r="O990" s="221"/>
      <c r="P990" s="221"/>
    </row>
    <row r="991" spans="3:16" ht="13">
      <c r="C991" s="219"/>
      <c r="D991" s="220"/>
      <c r="E991" s="220"/>
      <c r="F991" s="220"/>
      <c r="G991" s="221"/>
      <c r="H991" s="220"/>
      <c r="I991" s="220"/>
      <c r="J991" s="220"/>
      <c r="K991" s="220"/>
      <c r="L991" s="220"/>
      <c r="M991" s="220"/>
      <c r="N991" s="220"/>
      <c r="O991" s="221"/>
      <c r="P991" s="221"/>
    </row>
    <row r="992" spans="3:16" ht="13">
      <c r="C992" s="219"/>
      <c r="D992" s="220"/>
      <c r="E992" s="220"/>
      <c r="F992" s="220"/>
      <c r="G992" s="221"/>
      <c r="H992" s="220"/>
      <c r="I992" s="220"/>
      <c r="J992" s="220"/>
      <c r="K992" s="220"/>
      <c r="L992" s="220"/>
      <c r="M992" s="220"/>
      <c r="N992" s="220"/>
      <c r="O992" s="221"/>
      <c r="P992" s="221"/>
    </row>
    <row r="993" spans="3:16" ht="13">
      <c r="C993" s="219"/>
      <c r="D993" s="220"/>
      <c r="E993" s="220"/>
      <c r="F993" s="220"/>
      <c r="G993" s="221"/>
      <c r="H993" s="220"/>
      <c r="I993" s="220"/>
      <c r="J993" s="220"/>
      <c r="K993" s="220"/>
      <c r="L993" s="220"/>
      <c r="M993" s="220"/>
      <c r="N993" s="220"/>
      <c r="O993" s="221"/>
      <c r="P993" s="221"/>
    </row>
    <row r="994" spans="3:16" ht="13">
      <c r="C994" s="219"/>
      <c r="D994" s="220"/>
      <c r="E994" s="220"/>
      <c r="F994" s="220"/>
      <c r="G994" s="221"/>
      <c r="H994" s="220"/>
      <c r="I994" s="220"/>
      <c r="J994" s="220"/>
      <c r="K994" s="220"/>
      <c r="L994" s="220"/>
      <c r="M994" s="220"/>
      <c r="N994" s="220"/>
      <c r="O994" s="221"/>
      <c r="P994" s="221"/>
    </row>
    <row r="995" spans="3:16" ht="13">
      <c r="C995" s="219"/>
      <c r="D995" s="220"/>
      <c r="E995" s="220"/>
      <c r="F995" s="220"/>
      <c r="G995" s="221"/>
      <c r="H995" s="220"/>
      <c r="I995" s="220"/>
      <c r="J995" s="220"/>
      <c r="K995" s="220"/>
      <c r="L995" s="220"/>
      <c r="M995" s="220"/>
      <c r="N995" s="220"/>
      <c r="O995" s="221"/>
      <c r="P995" s="221"/>
    </row>
    <row r="996" spans="3:16" ht="13">
      <c r="C996" s="219"/>
      <c r="D996" s="220"/>
      <c r="E996" s="220"/>
      <c r="F996" s="220"/>
      <c r="G996" s="221"/>
      <c r="H996" s="220"/>
      <c r="I996" s="220"/>
      <c r="J996" s="220"/>
      <c r="K996" s="220"/>
      <c r="L996" s="220"/>
      <c r="M996" s="220"/>
      <c r="N996" s="220"/>
      <c r="O996" s="221"/>
      <c r="P996" s="221"/>
    </row>
    <row r="997" spans="3:16" ht="13">
      <c r="C997" s="219"/>
      <c r="D997" s="220"/>
      <c r="E997" s="220"/>
      <c r="F997" s="220"/>
      <c r="G997" s="221"/>
      <c r="H997" s="220"/>
      <c r="I997" s="220"/>
      <c r="J997" s="220"/>
      <c r="K997" s="220"/>
      <c r="L997" s="220"/>
      <c r="M997" s="220"/>
      <c r="N997" s="220"/>
      <c r="O997" s="221"/>
      <c r="P997" s="221"/>
    </row>
    <row r="998" spans="3:16" ht="13">
      <c r="C998" s="219"/>
      <c r="D998" s="220"/>
      <c r="E998" s="220"/>
      <c r="F998" s="220"/>
      <c r="G998" s="221"/>
      <c r="H998" s="220"/>
      <c r="I998" s="220"/>
      <c r="J998" s="220"/>
      <c r="K998" s="220"/>
      <c r="L998" s="220"/>
      <c r="M998" s="220"/>
      <c r="N998" s="220"/>
      <c r="O998" s="221"/>
      <c r="P998" s="221"/>
    </row>
    <row r="999" spans="3:16" ht="13">
      <c r="C999" s="219"/>
      <c r="D999" s="220"/>
      <c r="E999" s="220"/>
      <c r="F999" s="220"/>
      <c r="G999" s="221"/>
      <c r="H999" s="220"/>
      <c r="I999" s="220"/>
      <c r="J999" s="220"/>
      <c r="K999" s="220"/>
      <c r="L999" s="220"/>
      <c r="M999" s="220"/>
      <c r="N999" s="220"/>
      <c r="O999" s="221"/>
      <c r="P999" s="221"/>
    </row>
    <row r="1000" spans="3:16" ht="13">
      <c r="C1000" s="219"/>
      <c r="D1000" s="220"/>
      <c r="E1000" s="220"/>
      <c r="F1000" s="220"/>
      <c r="G1000" s="221"/>
      <c r="H1000" s="220"/>
      <c r="I1000" s="220"/>
      <c r="J1000" s="220"/>
      <c r="K1000" s="220"/>
      <c r="L1000" s="220"/>
      <c r="M1000" s="220"/>
      <c r="N1000" s="220"/>
      <c r="O1000" s="221"/>
      <c r="P1000" s="221"/>
    </row>
  </sheetData>
  <autoFilter ref="A1:P522" xr:uid="{00000000-0009-0000-0000-000009000000}"/>
  <conditionalFormatting sqref="C1:C1000">
    <cfRule type="notContainsBlanks" dxfId="12" priority="7">
      <formula>LEN(TRIM(C1))&gt;0</formula>
    </cfRule>
  </conditionalFormatting>
  <conditionalFormatting sqref="D1:E1000 F2:H2">
    <cfRule type="notContainsBlanks" dxfId="11" priority="1">
      <formula>LEN(TRIM(D1))&gt;0</formula>
    </cfRule>
  </conditionalFormatting>
  <conditionalFormatting sqref="F1:F1000">
    <cfRule type="notContainsBlanks" dxfId="10" priority="2">
      <formula>LEN(TRIM(F1))&gt;0</formula>
    </cfRule>
  </conditionalFormatting>
  <conditionalFormatting sqref="G1:G1000">
    <cfRule type="notContainsBlanks" dxfId="9" priority="3">
      <formula>LEN(TRIM(G1))&gt;0</formula>
    </cfRule>
  </conditionalFormatting>
  <conditionalFormatting sqref="H1:H1000">
    <cfRule type="notContainsBlanks" dxfId="8" priority="4">
      <formula>LEN(TRIM(H1))&gt;0</formula>
    </cfRule>
  </conditionalFormatting>
  <conditionalFormatting sqref="I2:I1000">
    <cfRule type="notContainsBlanks" dxfId="7" priority="5">
      <formula>LEN(TRIM(I2))&gt;0</formula>
    </cfRule>
  </conditionalFormatting>
  <conditionalFormatting sqref="K1:K1000">
    <cfRule type="notContainsBlanks" dxfId="6" priority="6">
      <formula>LEN(TRIM(K1))&gt;0</formula>
    </cfRule>
  </conditionalFormatting>
  <conditionalFormatting sqref="L1:L1000">
    <cfRule type="notContainsBlanks" dxfId="5" priority="8">
      <formula>LEN(TRIM(L1))&gt;0</formula>
    </cfRule>
  </conditionalFormatting>
  <conditionalFormatting sqref="M2:M1000">
    <cfRule type="notContainsBlanks" dxfId="4" priority="9">
      <formula>LEN(TRIM(M2))&gt;0</formula>
    </cfRule>
  </conditionalFormatting>
  <conditionalFormatting sqref="N2:N1000">
    <cfRule type="notContainsBlanks" dxfId="3" priority="10">
      <formula>LEN(TRIM(N2))&gt;0</formula>
    </cfRule>
  </conditionalFormatting>
  <conditionalFormatting sqref="O2:O1000">
    <cfRule type="notContainsBlanks" dxfId="2" priority="11">
      <formula>LEN(TRIM(O2))&gt;0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189B5-8035-4B40-AAA4-356CB82D9AE5}">
  <dimension ref="A1:G717"/>
  <sheetViews>
    <sheetView topLeftCell="A412" workbookViewId="0">
      <selection activeCell="J657" sqref="J657"/>
    </sheetView>
  </sheetViews>
  <sheetFormatPr baseColWidth="10" defaultRowHeight="13"/>
  <cols>
    <col min="1" max="1" width="35.83203125" bestFit="1" customWidth="1"/>
    <col min="2" max="2" width="16.33203125" bestFit="1" customWidth="1"/>
    <col min="6" max="6" width="27.1640625" bestFit="1" customWidth="1"/>
  </cols>
  <sheetData>
    <row r="1" spans="1:7" ht="18">
      <c r="A1" s="273" t="s">
        <v>889</v>
      </c>
      <c r="B1" s="273" t="s">
        <v>56</v>
      </c>
      <c r="C1" s="273" t="s">
        <v>775</v>
      </c>
      <c r="D1" s="273" t="s">
        <v>887</v>
      </c>
      <c r="E1" s="273" t="s">
        <v>888</v>
      </c>
      <c r="F1" s="273" t="s">
        <v>858</v>
      </c>
      <c r="G1" s="273" t="s">
        <v>890</v>
      </c>
    </row>
    <row r="2" spans="1:7" ht="18">
      <c r="A2" s="1" t="str" cm="1">
        <f t="array" ref="A2:A38">_xlfn._xlws.FILTER(Quals!$A$2:$A$332,Quals!$E$2:$E$332="CL","")</f>
        <v>0a03a20f-58a0-4ea7-8a18-ee53363bd69e</v>
      </c>
      <c r="B2" s="272" t="str" cm="1">
        <f t="array" ref="B2:B38">IF(_xlfn.ANCHORARRAY(A2)&lt;&gt;"","CL","")</f>
        <v>CL</v>
      </c>
      <c r="C2" s="273" cm="1">
        <f t="array" ref="C2:C38">IF(_xlfn.ANCHORARRAY(A2)&lt;&gt;"",1,"")</f>
        <v>1</v>
      </c>
      <c r="D2" s="273" cm="1">
        <f t="array" ref="D2:D38">IF(_xlfn.ANCHORARRAY(A2)&lt;&gt;"",0,"")</f>
        <v>0</v>
      </c>
      <c r="E2" s="273" cm="1">
        <f t="array" ref="E2:E38">IF(_xlfn.ANCHORARRAY(A2)&lt;&gt;"",1,"")</f>
        <v>1</v>
      </c>
      <c r="F2" s="273" t="str">
        <f>""</f>
        <v/>
      </c>
      <c r="G2" s="272" t="str" cm="1">
        <f t="array" ref="G2:G38">IF(_xlfn.ANCHORARRAY(A2)&lt;&gt;"","active","")</f>
        <v>active</v>
      </c>
    </row>
    <row r="3" spans="1:7">
      <c r="A3" s="1" t="str">
        <v>0a928a88-2c09-4827-9fbb-4943318f0814</v>
      </c>
      <c r="B3" t="str">
        <v>CL</v>
      </c>
      <c r="C3">
        <v>1</v>
      </c>
      <c r="D3">
        <v>0</v>
      </c>
      <c r="E3">
        <v>1</v>
      </c>
      <c r="G3" t="str">
        <v>active</v>
      </c>
    </row>
    <row r="4" spans="1:7">
      <c r="A4" s="1" t="str">
        <v>1c30300d-8d81-46e3-bb4a-43d3cc3a55e2</v>
      </c>
      <c r="B4" t="str">
        <v>CL</v>
      </c>
      <c r="C4">
        <v>1</v>
      </c>
      <c r="D4">
        <v>0</v>
      </c>
      <c r="E4">
        <v>1</v>
      </c>
      <c r="G4" t="str">
        <v>active</v>
      </c>
    </row>
    <row r="5" spans="1:7">
      <c r="A5" s="1" t="str">
        <v>21d06740-0eed-4962-9d2e-b86722bf36d0</v>
      </c>
      <c r="B5" t="str">
        <v>CL</v>
      </c>
      <c r="C5">
        <v>1</v>
      </c>
      <c r="D5">
        <v>0</v>
      </c>
      <c r="E5">
        <v>1</v>
      </c>
      <c r="G5" t="str">
        <v>active</v>
      </c>
    </row>
    <row r="6" spans="1:7">
      <c r="A6" s="1" t="str">
        <v>2644e420-6fa8-484f-bd58-1f05104677e8</v>
      </c>
      <c r="B6" t="str">
        <v>CL</v>
      </c>
      <c r="C6">
        <v>1</v>
      </c>
      <c r="D6">
        <v>0</v>
      </c>
      <c r="E6">
        <v>1</v>
      </c>
      <c r="G6" t="str">
        <v>active</v>
      </c>
    </row>
    <row r="7" spans="1:7">
      <c r="A7" s="1" t="str">
        <v>31512974-2c3d-45f1-8e38-d022a12280cc</v>
      </c>
      <c r="B7" t="str">
        <v>CL</v>
      </c>
      <c r="C7">
        <v>1</v>
      </c>
      <c r="D7">
        <v>0</v>
      </c>
      <c r="E7">
        <v>1</v>
      </c>
      <c r="G7" t="str">
        <v>active</v>
      </c>
    </row>
    <row r="8" spans="1:7">
      <c r="A8" s="1" t="str">
        <v>35a4aedf-191d-4208-8724-4adb5a4172fd</v>
      </c>
      <c r="B8" t="str">
        <v>CL</v>
      </c>
      <c r="C8">
        <v>1</v>
      </c>
      <c r="D8">
        <v>0</v>
      </c>
      <c r="E8">
        <v>1</v>
      </c>
      <c r="G8" t="str">
        <v>active</v>
      </c>
    </row>
    <row r="9" spans="1:7">
      <c r="A9" s="1" t="str">
        <v>378ce48b-5c37-4a89-b796-316ec088cd7e</v>
      </c>
      <c r="B9" t="str">
        <v>CL</v>
      </c>
      <c r="C9">
        <v>1</v>
      </c>
      <c r="D9">
        <v>0</v>
      </c>
      <c r="E9">
        <v>1</v>
      </c>
      <c r="G9" t="str">
        <v>active</v>
      </c>
    </row>
    <row r="10" spans="1:7">
      <c r="A10" s="1" t="str">
        <v>473d1a1c-13f8-4e67-b901-ab6e8d84b298</v>
      </c>
      <c r="B10" t="str">
        <v>CL</v>
      </c>
      <c r="C10">
        <v>1</v>
      </c>
      <c r="D10">
        <v>0</v>
      </c>
      <c r="E10">
        <v>1</v>
      </c>
      <c r="G10" t="str">
        <v>active</v>
      </c>
    </row>
    <row r="11" spans="1:7">
      <c r="A11" s="1" t="str">
        <v>48ce16c1-a830-40f8-a3fd-2f773f62c0e4</v>
      </c>
      <c r="B11" t="str">
        <v>CL</v>
      </c>
      <c r="C11">
        <v>1</v>
      </c>
      <c r="D11">
        <v>0</v>
      </c>
      <c r="E11">
        <v>1</v>
      </c>
      <c r="G11" t="str">
        <v>active</v>
      </c>
    </row>
    <row r="12" spans="1:7">
      <c r="A12" s="1" t="str">
        <v>4faa654f-edb7-4e0c-83c1-5e877f91f026</v>
      </c>
      <c r="B12" t="str">
        <v>CL</v>
      </c>
      <c r="C12">
        <v>1</v>
      </c>
      <c r="D12">
        <v>0</v>
      </c>
      <c r="E12">
        <v>1</v>
      </c>
      <c r="G12" t="str">
        <v>active</v>
      </c>
    </row>
    <row r="13" spans="1:7">
      <c r="A13" s="1" t="str">
        <v>522ce146-bd45-4e51-8bc2-17541f1e4a50</v>
      </c>
      <c r="B13" t="str">
        <v>CL</v>
      </c>
      <c r="C13">
        <v>1</v>
      </c>
      <c r="D13">
        <v>0</v>
      </c>
      <c r="E13">
        <v>1</v>
      </c>
      <c r="G13" t="str">
        <v>active</v>
      </c>
    </row>
    <row r="14" spans="1:7">
      <c r="A14" s="1" t="str">
        <v>55206ea7-a827-4544-b37f-91b4701b65a3</v>
      </c>
      <c r="B14" t="str">
        <v>CL</v>
      </c>
      <c r="C14">
        <v>1</v>
      </c>
      <c r="D14">
        <v>0</v>
      </c>
      <c r="E14">
        <v>1</v>
      </c>
      <c r="G14" t="str">
        <v>active</v>
      </c>
    </row>
    <row r="15" spans="1:7">
      <c r="A15" s="1" t="str">
        <v>609e664c-15ee-4afe-b2a1-187435d0de90</v>
      </c>
      <c r="B15" t="str">
        <v>CL</v>
      </c>
      <c r="C15">
        <v>1</v>
      </c>
      <c r="D15">
        <v>0</v>
      </c>
      <c r="E15">
        <v>1</v>
      </c>
      <c r="G15" t="str">
        <v>active</v>
      </c>
    </row>
    <row r="16" spans="1:7">
      <c r="A16" s="1" t="str">
        <v>62ed5d8d-4dbf-464b-b8f3-4b2cd2c973e2</v>
      </c>
      <c r="B16" t="str">
        <v>CL</v>
      </c>
      <c r="C16">
        <v>1</v>
      </c>
      <c r="D16">
        <v>0</v>
      </c>
      <c r="E16">
        <v>1</v>
      </c>
      <c r="G16" t="str">
        <v>active</v>
      </c>
    </row>
    <row r="17" spans="1:7">
      <c r="A17" s="1" t="str">
        <v>663b7f6e-1ca5-4dd5-97d4-dcb92d4d2b17</v>
      </c>
      <c r="B17" t="str">
        <v>CL</v>
      </c>
      <c r="C17">
        <v>1</v>
      </c>
      <c r="D17">
        <v>0</v>
      </c>
      <c r="E17">
        <v>1</v>
      </c>
      <c r="G17" t="str">
        <v>active</v>
      </c>
    </row>
    <row r="18" spans="1:7">
      <c r="A18" s="1" t="str">
        <v>66f04a65-70c3-4c40-9632-e2adfd956312</v>
      </c>
      <c r="B18" t="str">
        <v>CL</v>
      </c>
      <c r="C18">
        <v>1</v>
      </c>
      <c r="D18">
        <v>0</v>
      </c>
      <c r="E18">
        <v>1</v>
      </c>
      <c r="G18" t="str">
        <v>active</v>
      </c>
    </row>
    <row r="19" spans="1:7">
      <c r="A19" s="1" t="str">
        <v>7be5c85c-6197-43e9-80dd-ad3d990b6fe6</v>
      </c>
      <c r="B19" t="str">
        <v>CL</v>
      </c>
      <c r="C19">
        <v>1</v>
      </c>
      <c r="D19">
        <v>0</v>
      </c>
      <c r="E19">
        <v>1</v>
      </c>
      <c r="G19" t="str">
        <v>active</v>
      </c>
    </row>
    <row r="20" spans="1:7">
      <c r="A20" s="1" t="str">
        <v>837e6dc1-a0cc-42dc-add0-e43ee86aff21</v>
      </c>
      <c r="B20" t="str">
        <v>CL</v>
      </c>
      <c r="C20">
        <v>1</v>
      </c>
      <c r="D20">
        <v>0</v>
      </c>
      <c r="E20">
        <v>1</v>
      </c>
      <c r="G20" t="str">
        <v>active</v>
      </c>
    </row>
    <row r="21" spans="1:7">
      <c r="A21" s="1" t="str">
        <v>8547ff1e-a747-4c19-b3fe-813f07d82ff8</v>
      </c>
      <c r="B21" t="str">
        <v>CL</v>
      </c>
      <c r="C21">
        <v>1</v>
      </c>
      <c r="D21">
        <v>0</v>
      </c>
      <c r="E21">
        <v>1</v>
      </c>
      <c r="G21" t="str">
        <v>active</v>
      </c>
    </row>
    <row r="22" spans="1:7">
      <c r="A22" s="1" t="str">
        <v>95a25a54-af9a-480e-b8be-70e630cf70c8</v>
      </c>
      <c r="B22" t="str">
        <v>CL</v>
      </c>
      <c r="C22">
        <v>1</v>
      </c>
      <c r="D22">
        <v>0</v>
      </c>
      <c r="E22">
        <v>1</v>
      </c>
      <c r="G22" t="str">
        <v>active</v>
      </c>
    </row>
    <row r="23" spans="1:7">
      <c r="A23" s="1" t="str">
        <v>97e21408-df02-4722-8215-91f4962617cc</v>
      </c>
      <c r="B23" t="str">
        <v>CL</v>
      </c>
      <c r="C23">
        <v>1</v>
      </c>
      <c r="D23">
        <v>0</v>
      </c>
      <c r="E23">
        <v>1</v>
      </c>
      <c r="G23" t="str">
        <v>active</v>
      </c>
    </row>
    <row r="24" spans="1:7">
      <c r="A24" s="1" t="str">
        <v>98771ff5-530e-493b-bc8b-2bb92cc35983</v>
      </c>
      <c r="B24" t="str">
        <v>CL</v>
      </c>
      <c r="C24">
        <v>1</v>
      </c>
      <c r="D24">
        <v>0</v>
      </c>
      <c r="E24">
        <v>1</v>
      </c>
      <c r="G24" t="str">
        <v>active</v>
      </c>
    </row>
    <row r="25" spans="1:7">
      <c r="A25" s="1" t="str">
        <v>99555346-6927-4ceb-818c-e7d53b722046</v>
      </c>
      <c r="B25" t="str">
        <v>CL</v>
      </c>
      <c r="C25">
        <v>1</v>
      </c>
      <c r="D25">
        <v>0</v>
      </c>
      <c r="E25">
        <v>1</v>
      </c>
      <c r="G25" t="str">
        <v>active</v>
      </c>
    </row>
    <row r="26" spans="1:7">
      <c r="A26" s="1" t="str">
        <v>a2903896-f042-464a-a612-1b6894d846f4</v>
      </c>
      <c r="B26" t="str">
        <v>CL</v>
      </c>
      <c r="C26">
        <v>1</v>
      </c>
      <c r="D26">
        <v>0</v>
      </c>
      <c r="E26">
        <v>1</v>
      </c>
      <c r="G26" t="str">
        <v>active</v>
      </c>
    </row>
    <row r="27" spans="1:7">
      <c r="A27" s="1" t="str">
        <v>a2ed2ea1-e41d-4cb4-be80-6b85e03c2fc5</v>
      </c>
      <c r="B27" t="str">
        <v>CL</v>
      </c>
      <c r="C27">
        <v>1</v>
      </c>
      <c r="D27">
        <v>0</v>
      </c>
      <c r="E27">
        <v>1</v>
      </c>
      <c r="G27" t="str">
        <v>active</v>
      </c>
    </row>
    <row r="28" spans="1:7">
      <c r="A28" s="1" t="str">
        <v>a7e1ce7a-cfe1-4d76-8812-523a6f7c08ca</v>
      </c>
      <c r="B28" t="str">
        <v>CL</v>
      </c>
      <c r="C28">
        <v>1</v>
      </c>
      <c r="D28">
        <v>0</v>
      </c>
      <c r="E28">
        <v>1</v>
      </c>
      <c r="G28" t="str">
        <v>active</v>
      </c>
    </row>
    <row r="29" spans="1:7">
      <c r="A29" s="1" t="str">
        <v>b0555970-08c9-46d1-b986-9f3044c0d01f</v>
      </c>
      <c r="B29" t="str">
        <v>CL</v>
      </c>
      <c r="C29">
        <v>1</v>
      </c>
      <c r="D29">
        <v>0</v>
      </c>
      <c r="E29">
        <v>1</v>
      </c>
      <c r="G29" t="str">
        <v>active</v>
      </c>
    </row>
    <row r="30" spans="1:7">
      <c r="A30" s="1" t="str">
        <v>c63f6097-2c95-4b5e-acb1-c4e79e4c52d5</v>
      </c>
      <c r="B30" t="str">
        <v>CL</v>
      </c>
      <c r="C30">
        <v>1</v>
      </c>
      <c r="D30">
        <v>0</v>
      </c>
      <c r="E30">
        <v>1</v>
      </c>
      <c r="G30" t="str">
        <v>active</v>
      </c>
    </row>
    <row r="31" spans="1:7">
      <c r="A31" s="1" t="str">
        <v>d6bfecb2-a27a-4d78-ab91-a9fec7323f96</v>
      </c>
      <c r="B31" t="str">
        <v>CL</v>
      </c>
      <c r="C31">
        <v>1</v>
      </c>
      <c r="D31">
        <v>0</v>
      </c>
      <c r="E31">
        <v>1</v>
      </c>
      <c r="G31" t="str">
        <v>active</v>
      </c>
    </row>
    <row r="32" spans="1:7">
      <c r="A32" s="1" t="str">
        <v>d9ff4873-70b7-4c91-894b-d88c570fdacd</v>
      </c>
      <c r="B32" t="str">
        <v>CL</v>
      </c>
      <c r="C32">
        <v>1</v>
      </c>
      <c r="D32">
        <v>0</v>
      </c>
      <c r="E32">
        <v>1</v>
      </c>
      <c r="G32" t="str">
        <v>active</v>
      </c>
    </row>
    <row r="33" spans="1:7">
      <c r="A33" s="1" t="str">
        <v>dd0b4ba9-7bee-4ed9-b76b-3279d9a480b7</v>
      </c>
      <c r="B33" t="str">
        <v>CL</v>
      </c>
      <c r="C33">
        <v>1</v>
      </c>
      <c r="D33">
        <v>0</v>
      </c>
      <c r="E33">
        <v>1</v>
      </c>
      <c r="G33" t="str">
        <v>active</v>
      </c>
    </row>
    <row r="34" spans="1:7">
      <c r="A34" s="1" t="str">
        <v>e133ca0a-c014-4e44-ac86-be9e0b59537b</v>
      </c>
      <c r="B34" t="str">
        <v>CL</v>
      </c>
      <c r="C34">
        <v>1</v>
      </c>
      <c r="D34">
        <v>0</v>
      </c>
      <c r="E34">
        <v>1</v>
      </c>
      <c r="G34" t="str">
        <v>active</v>
      </c>
    </row>
    <row r="35" spans="1:7">
      <c r="A35" s="1" t="str">
        <v>ed497030-08b7-47f5-87b3-b7708ab93256</v>
      </c>
      <c r="B35" t="str">
        <v>CL</v>
      </c>
      <c r="C35">
        <v>1</v>
      </c>
      <c r="D35">
        <v>0</v>
      </c>
      <c r="E35">
        <v>1</v>
      </c>
      <c r="G35" t="str">
        <v>active</v>
      </c>
    </row>
    <row r="36" spans="1:7">
      <c r="A36" s="1" t="str">
        <v>eeb7b005-5b73-4491-8192-3162de381b32</v>
      </c>
      <c r="B36" t="str">
        <v>CL</v>
      </c>
      <c r="C36">
        <v>1</v>
      </c>
      <c r="D36">
        <v>0</v>
      </c>
      <c r="E36">
        <v>1</v>
      </c>
      <c r="G36" t="str">
        <v>active</v>
      </c>
    </row>
    <row r="37" spans="1:7">
      <c r="A37" s="1" t="str">
        <v>f1e9a2bf-c360-4bf6-8558-3acd56da679e</v>
      </c>
      <c r="B37" t="str">
        <v>CL</v>
      </c>
      <c r="C37">
        <v>1</v>
      </c>
      <c r="D37">
        <v>0</v>
      </c>
      <c r="E37">
        <v>1</v>
      </c>
      <c r="G37" t="str">
        <v>active</v>
      </c>
    </row>
    <row r="38" spans="1:7">
      <c r="A38" s="1" t="str">
        <v>ffbc20e9-c35d-43ca-a055-721a8dacb0d6</v>
      </c>
      <c r="B38" t="str">
        <v>CL</v>
      </c>
      <c r="C38">
        <v>1</v>
      </c>
      <c r="D38">
        <v>0</v>
      </c>
      <c r="E38">
        <v>1</v>
      </c>
      <c r="G38" t="str">
        <v>active</v>
      </c>
    </row>
    <row r="39" spans="1:7">
      <c r="A39" s="272" t="str" cm="1">
        <f t="array" ref="A39:A109">_xlfn._xlws.FILTER(Quals!$A$2:$A$332,Quals!$F$2:$F$332="ACL","")</f>
        <v>02372358-f49e-47ba-96dc-869f295bf76e</v>
      </c>
      <c r="B39" s="272" t="str" cm="1">
        <f t="array" ref="B39:B109">IF(_xlfn.ANCHORARRAY(A39)&lt;&gt;"","ACL","")</f>
        <v>ACL</v>
      </c>
      <c r="C39" cm="1">
        <f t="array" ref="C39:C109">IF(_xlfn.ANCHORARRAY(A39)&lt;&gt;"",1,"")</f>
        <v>1</v>
      </c>
      <c r="D39" s="272" cm="1">
        <f t="array" ref="D39:D109">IF(_xlfn.ANCHORARRAY(A39)&lt;&gt;"",0,"")</f>
        <v>0</v>
      </c>
      <c r="E39" s="272" cm="1">
        <f t="array" ref="E39:E109">IF(_xlfn.ANCHORARRAY(A39)&lt;&gt;"",1,"")</f>
        <v>1</v>
      </c>
      <c r="G39" s="285" t="str" cm="1">
        <f t="array" ref="G39:G109">IF(_xlfn.ANCHORARRAY(A39)&lt;&gt;"","active","")</f>
        <v>active</v>
      </c>
    </row>
    <row r="40" spans="1:7">
      <c r="A40" s="1" t="str">
        <v>0a03a20f-58a0-4ea7-8a18-ee53363bd69e</v>
      </c>
      <c r="B40" t="str">
        <v>ACL</v>
      </c>
      <c r="C40">
        <v>1</v>
      </c>
      <c r="D40">
        <v>0</v>
      </c>
      <c r="E40">
        <v>1</v>
      </c>
      <c r="G40" t="str">
        <v>active</v>
      </c>
    </row>
    <row r="41" spans="1:7">
      <c r="A41" s="1" t="str">
        <v>0a928a88-2c09-4827-9fbb-4943318f0814</v>
      </c>
      <c r="B41" t="str">
        <v>ACL</v>
      </c>
      <c r="C41">
        <v>1</v>
      </c>
      <c r="D41">
        <v>0</v>
      </c>
      <c r="E41">
        <v>1</v>
      </c>
      <c r="G41" t="str">
        <v>active</v>
      </c>
    </row>
    <row r="42" spans="1:7">
      <c r="A42" s="1" t="str">
        <v>0bce89a0-fd2b-47b2-a592-d65e15739ead</v>
      </c>
      <c r="B42" t="str">
        <v>ACL</v>
      </c>
      <c r="C42">
        <v>1</v>
      </c>
      <c r="D42">
        <v>0</v>
      </c>
      <c r="E42">
        <v>1</v>
      </c>
      <c r="G42" t="str">
        <v>active</v>
      </c>
    </row>
    <row r="43" spans="1:7">
      <c r="A43" s="1" t="str">
        <v>103935c7-1360-485c-9767-ce4be9b19ea0</v>
      </c>
      <c r="B43" t="str">
        <v>ACL</v>
      </c>
      <c r="C43">
        <v>1</v>
      </c>
      <c r="D43">
        <v>0</v>
      </c>
      <c r="E43">
        <v>1</v>
      </c>
      <c r="G43" t="str">
        <v>active</v>
      </c>
    </row>
    <row r="44" spans="1:7">
      <c r="A44" s="1" t="str">
        <v>13a93f32-7296-4db6-9072-42c8ae1100fa</v>
      </c>
      <c r="B44" t="str">
        <v>ACL</v>
      </c>
      <c r="C44">
        <v>1</v>
      </c>
      <c r="D44">
        <v>0</v>
      </c>
      <c r="E44">
        <v>1</v>
      </c>
      <c r="G44" t="str">
        <v>active</v>
      </c>
    </row>
    <row r="45" spans="1:7">
      <c r="A45" s="1" t="str">
        <v>1c30300d-8d81-46e3-bb4a-43d3cc3a55e2</v>
      </c>
      <c r="B45" t="str">
        <v>ACL</v>
      </c>
      <c r="C45">
        <v>1</v>
      </c>
      <c r="D45">
        <v>0</v>
      </c>
      <c r="E45">
        <v>1</v>
      </c>
      <c r="G45" t="str">
        <v>active</v>
      </c>
    </row>
    <row r="46" spans="1:7">
      <c r="A46" s="1" t="str">
        <v>21c1fa65-cdc0-4d94-b471-29c5a96a940c</v>
      </c>
      <c r="B46" t="str">
        <v>ACL</v>
      </c>
      <c r="C46">
        <v>1</v>
      </c>
      <c r="D46">
        <v>0</v>
      </c>
      <c r="E46">
        <v>1</v>
      </c>
      <c r="G46" t="str">
        <v>active</v>
      </c>
    </row>
    <row r="47" spans="1:7">
      <c r="A47" s="1" t="str">
        <v>21d06740-0eed-4962-9d2e-b86722bf36d0</v>
      </c>
      <c r="B47" t="str">
        <v>ACL</v>
      </c>
      <c r="C47">
        <v>1</v>
      </c>
      <c r="D47">
        <v>0</v>
      </c>
      <c r="E47">
        <v>1</v>
      </c>
      <c r="G47" t="str">
        <v>active</v>
      </c>
    </row>
    <row r="48" spans="1:7">
      <c r="A48" s="1" t="str">
        <v>2644e420-6fa8-484f-bd58-1f05104677e8</v>
      </c>
      <c r="B48" t="str">
        <v>ACL</v>
      </c>
      <c r="C48">
        <v>1</v>
      </c>
      <c r="D48">
        <v>0</v>
      </c>
      <c r="E48">
        <v>1</v>
      </c>
      <c r="G48" t="str">
        <v>active</v>
      </c>
    </row>
    <row r="49" spans="1:7">
      <c r="A49" s="1" t="str">
        <v>2bebe3cd-6a80-4c83-9ec9-1d855da40425</v>
      </c>
      <c r="B49" t="str">
        <v>ACL</v>
      </c>
      <c r="C49">
        <v>1</v>
      </c>
      <c r="D49">
        <v>0</v>
      </c>
      <c r="E49">
        <v>1</v>
      </c>
      <c r="G49" t="str">
        <v>active</v>
      </c>
    </row>
    <row r="50" spans="1:7">
      <c r="A50" s="1" t="str">
        <v>31512974-2c3d-45f1-8e38-d022a12280cc</v>
      </c>
      <c r="B50" t="str">
        <v>ACL</v>
      </c>
      <c r="C50">
        <v>1</v>
      </c>
      <c r="D50">
        <v>0</v>
      </c>
      <c r="E50">
        <v>1</v>
      </c>
      <c r="G50" t="str">
        <v>active</v>
      </c>
    </row>
    <row r="51" spans="1:7">
      <c r="A51" s="1" t="str">
        <v>35a4aedf-191d-4208-8724-4adb5a4172fd</v>
      </c>
      <c r="B51" t="str">
        <v>ACL</v>
      </c>
      <c r="C51">
        <v>1</v>
      </c>
      <c r="D51">
        <v>0</v>
      </c>
      <c r="E51">
        <v>1</v>
      </c>
      <c r="G51" t="str">
        <v>active</v>
      </c>
    </row>
    <row r="52" spans="1:7">
      <c r="A52" s="1" t="str">
        <v>378ce48b-5c37-4a89-b796-316ec088cd7e</v>
      </c>
      <c r="B52" t="str">
        <v>ACL</v>
      </c>
      <c r="C52">
        <v>1</v>
      </c>
      <c r="D52">
        <v>0</v>
      </c>
      <c r="E52">
        <v>1</v>
      </c>
      <c r="G52" t="str">
        <v>active</v>
      </c>
    </row>
    <row r="53" spans="1:7">
      <c r="A53" s="1" t="str">
        <v>473d1a1c-13f8-4e67-b901-ab6e8d84b298</v>
      </c>
      <c r="B53" t="str">
        <v>ACL</v>
      </c>
      <c r="C53">
        <v>1</v>
      </c>
      <c r="D53">
        <v>0</v>
      </c>
      <c r="E53">
        <v>1</v>
      </c>
      <c r="G53" t="str">
        <v>active</v>
      </c>
    </row>
    <row r="54" spans="1:7">
      <c r="A54" s="1" t="str">
        <v>485a963b-d041-4535-ab53-090c46c12b0a</v>
      </c>
      <c r="B54" t="str">
        <v>ACL</v>
      </c>
      <c r="C54">
        <v>1</v>
      </c>
      <c r="D54">
        <v>0</v>
      </c>
      <c r="E54">
        <v>1</v>
      </c>
      <c r="G54" t="str">
        <v>active</v>
      </c>
    </row>
    <row r="55" spans="1:7">
      <c r="A55" s="1" t="str">
        <v>48ce16c1-a830-40f8-a3fd-2f773f62c0e4</v>
      </c>
      <c r="B55" t="str">
        <v>ACL</v>
      </c>
      <c r="C55">
        <v>1</v>
      </c>
      <c r="D55">
        <v>0</v>
      </c>
      <c r="E55">
        <v>1</v>
      </c>
      <c r="G55" t="str">
        <v>active</v>
      </c>
    </row>
    <row r="56" spans="1:7">
      <c r="A56" s="1" t="str">
        <v>4d7cfb6b-f459-479d-a27c-19e525f04e51</v>
      </c>
      <c r="B56" t="str">
        <v>ACL</v>
      </c>
      <c r="C56">
        <v>1</v>
      </c>
      <c r="D56">
        <v>0</v>
      </c>
      <c r="E56">
        <v>1</v>
      </c>
      <c r="G56" t="str">
        <v>active</v>
      </c>
    </row>
    <row r="57" spans="1:7">
      <c r="A57" s="1" t="str">
        <v>4faa654f-edb7-4e0c-83c1-5e877f91f026</v>
      </c>
      <c r="B57" t="str">
        <v>ACL</v>
      </c>
      <c r="C57">
        <v>1</v>
      </c>
      <c r="D57">
        <v>0</v>
      </c>
      <c r="E57">
        <v>1</v>
      </c>
      <c r="G57" t="str">
        <v>active</v>
      </c>
    </row>
    <row r="58" spans="1:7">
      <c r="A58" s="1" t="str">
        <v>522ce146-bd45-4e51-8bc2-17541f1e4a50</v>
      </c>
      <c r="B58" t="str">
        <v>ACL</v>
      </c>
      <c r="C58">
        <v>1</v>
      </c>
      <c r="D58">
        <v>0</v>
      </c>
      <c r="E58">
        <v>1</v>
      </c>
      <c r="G58" t="str">
        <v>active</v>
      </c>
    </row>
    <row r="59" spans="1:7">
      <c r="A59" s="1" t="str">
        <v>55206ea7-a827-4544-b37f-91b4701b65a3</v>
      </c>
      <c r="B59" t="str">
        <v>ACL</v>
      </c>
      <c r="C59">
        <v>1</v>
      </c>
      <c r="D59">
        <v>0</v>
      </c>
      <c r="E59">
        <v>1</v>
      </c>
      <c r="G59" t="str">
        <v>active</v>
      </c>
    </row>
    <row r="60" spans="1:7">
      <c r="A60" s="1" t="str">
        <v>5a5c8fd0-96bf-4f1a-aeb8-b1b9553b6bf8</v>
      </c>
      <c r="B60" t="str">
        <v>ACL</v>
      </c>
      <c r="C60">
        <v>1</v>
      </c>
      <c r="D60">
        <v>0</v>
      </c>
      <c r="E60">
        <v>1</v>
      </c>
      <c r="G60" t="str">
        <v>active</v>
      </c>
    </row>
    <row r="61" spans="1:7">
      <c r="A61" s="1" t="str">
        <v>5b108afa-5ba8-46b7-b6ae-0e027b0d1ff2</v>
      </c>
      <c r="B61" t="str">
        <v>ACL</v>
      </c>
      <c r="C61">
        <v>1</v>
      </c>
      <c r="D61">
        <v>0</v>
      </c>
      <c r="E61">
        <v>1</v>
      </c>
      <c r="G61" t="str">
        <v>active</v>
      </c>
    </row>
    <row r="62" spans="1:7">
      <c r="A62" s="1" t="str">
        <v>609e664c-15ee-4afe-b2a1-187435d0de90</v>
      </c>
      <c r="B62" t="str">
        <v>ACL</v>
      </c>
      <c r="C62">
        <v>1</v>
      </c>
      <c r="D62">
        <v>0</v>
      </c>
      <c r="E62">
        <v>1</v>
      </c>
      <c r="G62" t="str">
        <v>active</v>
      </c>
    </row>
    <row r="63" spans="1:7">
      <c r="A63" s="1" t="str">
        <v>62ed5d8d-4dbf-464b-b8f3-4b2cd2c973e2</v>
      </c>
      <c r="B63" t="str">
        <v>ACL</v>
      </c>
      <c r="C63">
        <v>1</v>
      </c>
      <c r="D63">
        <v>0</v>
      </c>
      <c r="E63">
        <v>1</v>
      </c>
      <c r="G63" t="str">
        <v>active</v>
      </c>
    </row>
    <row r="64" spans="1:7">
      <c r="A64" s="1" t="str">
        <v>663b7f6e-1ca5-4dd5-97d4-dcb92d4d2b17</v>
      </c>
      <c r="B64" t="str">
        <v>ACL</v>
      </c>
      <c r="C64">
        <v>1</v>
      </c>
      <c r="D64">
        <v>0</v>
      </c>
      <c r="E64">
        <v>1</v>
      </c>
      <c r="G64" t="str">
        <v>active</v>
      </c>
    </row>
    <row r="65" spans="1:7">
      <c r="A65" s="1" t="str">
        <v>66f04a65-70c3-4c40-9632-e2adfd956312</v>
      </c>
      <c r="B65" t="str">
        <v>ACL</v>
      </c>
      <c r="C65">
        <v>1</v>
      </c>
      <c r="D65">
        <v>0</v>
      </c>
      <c r="E65">
        <v>1</v>
      </c>
      <c r="G65" t="str">
        <v>active</v>
      </c>
    </row>
    <row r="66" spans="1:7">
      <c r="A66" s="1" t="str">
        <v>6a51fe34-f973-4a13-b905-acaf7762f1e3</v>
      </c>
      <c r="B66" t="str">
        <v>ACL</v>
      </c>
      <c r="C66">
        <v>1</v>
      </c>
      <c r="D66">
        <v>0</v>
      </c>
      <c r="E66">
        <v>1</v>
      </c>
      <c r="G66" t="str">
        <v>active</v>
      </c>
    </row>
    <row r="67" spans="1:7">
      <c r="A67" s="1" t="str">
        <v>71535ceb-2ad3-408d-b6a1-1ea1108a6377</v>
      </c>
      <c r="B67" t="str">
        <v>ACL</v>
      </c>
      <c r="C67">
        <v>1</v>
      </c>
      <c r="D67">
        <v>0</v>
      </c>
      <c r="E67">
        <v>1</v>
      </c>
      <c r="G67" t="str">
        <v>active</v>
      </c>
    </row>
    <row r="68" spans="1:7">
      <c r="A68" s="1" t="str">
        <v>73fd417f-5f6c-4923-aeba-18fc9a366bff</v>
      </c>
      <c r="B68" t="str">
        <v>ACL</v>
      </c>
      <c r="C68">
        <v>1</v>
      </c>
      <c r="D68">
        <v>0</v>
      </c>
      <c r="E68">
        <v>1</v>
      </c>
      <c r="G68" t="str">
        <v>active</v>
      </c>
    </row>
    <row r="69" spans="1:7">
      <c r="A69" s="1" t="str">
        <v>7b20441c-59b3-48b5-bac2-28b8ab9cc9ed</v>
      </c>
      <c r="B69" t="str">
        <v>ACL</v>
      </c>
      <c r="C69">
        <v>1</v>
      </c>
      <c r="D69">
        <v>0</v>
      </c>
      <c r="E69">
        <v>1</v>
      </c>
      <c r="G69" t="str">
        <v>active</v>
      </c>
    </row>
    <row r="70" spans="1:7">
      <c r="A70" s="1" t="str">
        <v>7be5c85c-6197-43e9-80dd-ad3d990b6fe6</v>
      </c>
      <c r="B70" t="str">
        <v>ACL</v>
      </c>
      <c r="C70">
        <v>1</v>
      </c>
      <c r="D70">
        <v>0</v>
      </c>
      <c r="E70">
        <v>1</v>
      </c>
      <c r="G70" t="str">
        <v>active</v>
      </c>
    </row>
    <row r="71" spans="1:7">
      <c r="A71" s="1" t="str">
        <v>837e6dc1-a0cc-42dc-add0-e43ee86aff21</v>
      </c>
      <c r="B71" t="str">
        <v>ACL</v>
      </c>
      <c r="C71">
        <v>1</v>
      </c>
      <c r="D71">
        <v>0</v>
      </c>
      <c r="E71">
        <v>1</v>
      </c>
      <c r="G71" t="str">
        <v>active</v>
      </c>
    </row>
    <row r="72" spans="1:7">
      <c r="A72" s="1" t="str">
        <v>83f9f5b5-b38d-4c62-88ca-9c36b4a412ef</v>
      </c>
      <c r="B72" t="str">
        <v>ACL</v>
      </c>
      <c r="C72">
        <v>1</v>
      </c>
      <c r="D72">
        <v>0</v>
      </c>
      <c r="E72">
        <v>1</v>
      </c>
      <c r="G72" t="str">
        <v>active</v>
      </c>
    </row>
    <row r="73" spans="1:7">
      <c r="A73" s="1" t="str">
        <v>8547ff1e-a747-4c19-b3fe-813f07d82ff8</v>
      </c>
      <c r="B73" t="str">
        <v>ACL</v>
      </c>
      <c r="C73">
        <v>1</v>
      </c>
      <c r="D73">
        <v>0</v>
      </c>
      <c r="E73">
        <v>1</v>
      </c>
      <c r="G73" t="str">
        <v>active</v>
      </c>
    </row>
    <row r="74" spans="1:7">
      <c r="A74" s="1" t="str">
        <v>87226e47-1e7d-40a6-ba29-431e32367f7c</v>
      </c>
      <c r="B74" t="str">
        <v>ACL</v>
      </c>
      <c r="C74">
        <v>1</v>
      </c>
      <c r="D74">
        <v>0</v>
      </c>
      <c r="E74">
        <v>1</v>
      </c>
      <c r="G74" t="str">
        <v>active</v>
      </c>
    </row>
    <row r="75" spans="1:7">
      <c r="A75" s="1" t="str">
        <v>9109f8b3-bbd5-4a6a-8f8f-0d79bbab83d0</v>
      </c>
      <c r="B75" t="str">
        <v>ACL</v>
      </c>
      <c r="C75">
        <v>1</v>
      </c>
      <c r="D75">
        <v>0</v>
      </c>
      <c r="E75">
        <v>1</v>
      </c>
      <c r="G75" t="str">
        <v>active</v>
      </c>
    </row>
    <row r="76" spans="1:7">
      <c r="A76" s="1" t="str">
        <v>95a25a54-af9a-480e-b8be-70e630cf70c8</v>
      </c>
      <c r="B76" t="str">
        <v>ACL</v>
      </c>
      <c r="C76">
        <v>1</v>
      </c>
      <c r="D76">
        <v>0</v>
      </c>
      <c r="E76">
        <v>1</v>
      </c>
      <c r="G76" t="str">
        <v>active</v>
      </c>
    </row>
    <row r="77" spans="1:7">
      <c r="A77" s="1" t="str">
        <v>9793fef7-c054-4ec2-83fd-06596ab60780</v>
      </c>
      <c r="B77" t="str">
        <v>ACL</v>
      </c>
      <c r="C77">
        <v>1</v>
      </c>
      <c r="D77">
        <v>0</v>
      </c>
      <c r="E77">
        <v>1</v>
      </c>
      <c r="G77" t="str">
        <v>active</v>
      </c>
    </row>
    <row r="78" spans="1:7">
      <c r="A78" s="1" t="str">
        <v>97e21408-df02-4722-8215-91f4962617cc</v>
      </c>
      <c r="B78" t="str">
        <v>ACL</v>
      </c>
      <c r="C78">
        <v>1</v>
      </c>
      <c r="D78">
        <v>0</v>
      </c>
      <c r="E78">
        <v>1</v>
      </c>
      <c r="G78" t="str">
        <v>active</v>
      </c>
    </row>
    <row r="79" spans="1:7">
      <c r="A79" s="1" t="str">
        <v>98771ff5-530e-493b-bc8b-2bb92cc35983</v>
      </c>
      <c r="B79" t="str">
        <v>ACL</v>
      </c>
      <c r="C79">
        <v>1</v>
      </c>
      <c r="D79">
        <v>0</v>
      </c>
      <c r="E79">
        <v>1</v>
      </c>
      <c r="G79" t="str">
        <v>active</v>
      </c>
    </row>
    <row r="80" spans="1:7">
      <c r="A80" s="1" t="str">
        <v>98ce8e6f-fb79-4a83-86ed-9497742988bd</v>
      </c>
      <c r="B80" t="str">
        <v>ACL</v>
      </c>
      <c r="C80">
        <v>1</v>
      </c>
      <c r="D80">
        <v>0</v>
      </c>
      <c r="E80">
        <v>1</v>
      </c>
      <c r="G80" t="str">
        <v>active</v>
      </c>
    </row>
    <row r="81" spans="1:7">
      <c r="A81" s="1" t="str">
        <v>99555346-6927-4ceb-818c-e7d53b722046</v>
      </c>
      <c r="B81" t="str">
        <v>ACL</v>
      </c>
      <c r="C81">
        <v>1</v>
      </c>
      <c r="D81">
        <v>0</v>
      </c>
      <c r="E81">
        <v>1</v>
      </c>
      <c r="G81" t="str">
        <v>active</v>
      </c>
    </row>
    <row r="82" spans="1:7">
      <c r="A82" s="1" t="str">
        <v>9adccede-8dc2-4a5f-b5fd-5edc989b7da6</v>
      </c>
      <c r="B82" t="str">
        <v>ACL</v>
      </c>
      <c r="C82">
        <v>1</v>
      </c>
      <c r="D82">
        <v>0</v>
      </c>
      <c r="E82">
        <v>1</v>
      </c>
      <c r="G82" t="str">
        <v>active</v>
      </c>
    </row>
    <row r="83" spans="1:7">
      <c r="A83" s="1" t="str">
        <v>9c525960-6b87-497e-85cd-7fd81d31bbfb</v>
      </c>
      <c r="B83" t="str">
        <v>ACL</v>
      </c>
      <c r="C83">
        <v>1</v>
      </c>
      <c r="D83">
        <v>0</v>
      </c>
      <c r="E83">
        <v>1</v>
      </c>
      <c r="G83" t="str">
        <v>active</v>
      </c>
    </row>
    <row r="84" spans="1:7">
      <c r="A84" s="1" t="str">
        <v>9f28807e-2a1a-4bd2-b285-7250b69bf3be</v>
      </c>
      <c r="B84" t="str">
        <v>ACL</v>
      </c>
      <c r="C84">
        <v>1</v>
      </c>
      <c r="D84">
        <v>0</v>
      </c>
      <c r="E84">
        <v>1</v>
      </c>
      <c r="G84" t="str">
        <v>active</v>
      </c>
    </row>
    <row r="85" spans="1:7">
      <c r="A85" s="1" t="str">
        <v>a1334e1a-6f32-4949-afd7-d6d9e1152c6a</v>
      </c>
      <c r="B85" t="str">
        <v>ACL</v>
      </c>
      <c r="C85">
        <v>1</v>
      </c>
      <c r="D85">
        <v>0</v>
      </c>
      <c r="E85">
        <v>1</v>
      </c>
      <c r="G85" t="str">
        <v>active</v>
      </c>
    </row>
    <row r="86" spans="1:7">
      <c r="A86" s="1" t="str">
        <v>a2903896-f042-464a-a612-1b6894d846f4</v>
      </c>
      <c r="B86" t="str">
        <v>ACL</v>
      </c>
      <c r="C86">
        <v>1</v>
      </c>
      <c r="D86">
        <v>0</v>
      </c>
      <c r="E86">
        <v>1</v>
      </c>
      <c r="G86" t="str">
        <v>active</v>
      </c>
    </row>
    <row r="87" spans="1:7">
      <c r="A87" s="1" t="str">
        <v>a2ed2ea1-e41d-4cb4-be80-6b85e03c2fc5</v>
      </c>
      <c r="B87" t="str">
        <v>ACL</v>
      </c>
      <c r="C87">
        <v>1</v>
      </c>
      <c r="D87">
        <v>0</v>
      </c>
      <c r="E87">
        <v>1</v>
      </c>
      <c r="G87" t="str">
        <v>active</v>
      </c>
    </row>
    <row r="88" spans="1:7">
      <c r="A88" s="1" t="str">
        <v>a3964179-f1db-47a7-8986-4e07d48faf64</v>
      </c>
      <c r="B88" t="str">
        <v>ACL</v>
      </c>
      <c r="C88">
        <v>1</v>
      </c>
      <c r="D88">
        <v>0</v>
      </c>
      <c r="E88">
        <v>1</v>
      </c>
      <c r="G88" t="str">
        <v>active</v>
      </c>
    </row>
    <row r="89" spans="1:7">
      <c r="A89" s="1" t="str">
        <v>a7e1ce7a-cfe1-4d76-8812-523a6f7c08ca</v>
      </c>
      <c r="B89" t="str">
        <v>ACL</v>
      </c>
      <c r="C89">
        <v>1</v>
      </c>
      <c r="D89">
        <v>0</v>
      </c>
      <c r="E89">
        <v>1</v>
      </c>
      <c r="G89" t="str">
        <v>active</v>
      </c>
    </row>
    <row r="90" spans="1:7">
      <c r="A90" s="1" t="str">
        <v>af90294b-1930-49d8-938d-26de13e58ca3</v>
      </c>
      <c r="B90" t="str">
        <v>ACL</v>
      </c>
      <c r="C90">
        <v>1</v>
      </c>
      <c r="D90">
        <v>0</v>
      </c>
      <c r="E90">
        <v>1</v>
      </c>
      <c r="G90" t="str">
        <v>active</v>
      </c>
    </row>
    <row r="91" spans="1:7">
      <c r="A91" s="1" t="str">
        <v>b0555970-08c9-46d1-b986-9f3044c0d01f</v>
      </c>
      <c r="B91" t="str">
        <v>ACL</v>
      </c>
      <c r="C91">
        <v>1</v>
      </c>
      <c r="D91">
        <v>0</v>
      </c>
      <c r="E91">
        <v>1</v>
      </c>
      <c r="G91" t="str">
        <v>active</v>
      </c>
    </row>
    <row r="92" spans="1:7">
      <c r="A92" s="1" t="str">
        <v>b38b085b-877b-432f-b7bc-959b5fbb2349</v>
      </c>
      <c r="B92" t="str">
        <v>ACL</v>
      </c>
      <c r="C92">
        <v>1</v>
      </c>
      <c r="D92">
        <v>0</v>
      </c>
      <c r="E92">
        <v>1</v>
      </c>
      <c r="G92" t="str">
        <v>active</v>
      </c>
    </row>
    <row r="93" spans="1:7">
      <c r="A93" s="1" t="str">
        <v>b595aaf6-d6b1-4ce4-9268-2e681aa2e07a</v>
      </c>
      <c r="B93" t="str">
        <v>ACL</v>
      </c>
      <c r="C93">
        <v>1</v>
      </c>
      <c r="D93">
        <v>0</v>
      </c>
      <c r="E93">
        <v>1</v>
      </c>
      <c r="G93" t="str">
        <v>active</v>
      </c>
    </row>
    <row r="94" spans="1:7">
      <c r="A94" s="1" t="str">
        <v>ba6f6170-d672-4c05-9a14-6ebfc8bd92be</v>
      </c>
      <c r="B94" t="str">
        <v>ACL</v>
      </c>
      <c r="C94">
        <v>1</v>
      </c>
      <c r="D94">
        <v>0</v>
      </c>
      <c r="E94">
        <v>1</v>
      </c>
      <c r="G94" t="str">
        <v>active</v>
      </c>
    </row>
    <row r="95" spans="1:7">
      <c r="A95" s="1" t="str">
        <v>ba9f650f-0248-439d-812b-9e5bcf3580f5</v>
      </c>
      <c r="B95" t="str">
        <v>ACL</v>
      </c>
      <c r="C95">
        <v>1</v>
      </c>
      <c r="D95">
        <v>0</v>
      </c>
      <c r="E95">
        <v>1</v>
      </c>
      <c r="G95" t="str">
        <v>active</v>
      </c>
    </row>
    <row r="96" spans="1:7">
      <c r="A96" s="1" t="str">
        <v>c63f6097-2c95-4b5e-acb1-c4e79e4c52d5</v>
      </c>
      <c r="B96" t="str">
        <v>ACL</v>
      </c>
      <c r="C96">
        <v>1</v>
      </c>
      <c r="D96">
        <v>0</v>
      </c>
      <c r="E96">
        <v>1</v>
      </c>
      <c r="G96" t="str">
        <v>active</v>
      </c>
    </row>
    <row r="97" spans="1:7">
      <c r="A97" s="1" t="str">
        <v>d3bc5760-e1bd-4ca0-a513-c19e58f7bf2f</v>
      </c>
      <c r="B97" t="str">
        <v>ACL</v>
      </c>
      <c r="C97">
        <v>1</v>
      </c>
      <c r="D97">
        <v>0</v>
      </c>
      <c r="E97">
        <v>1</v>
      </c>
      <c r="G97" t="str">
        <v>active</v>
      </c>
    </row>
    <row r="98" spans="1:7">
      <c r="A98" s="1" t="str">
        <v>d4472850-8a5d-4c0e-bdaa-4e36076302d0</v>
      </c>
      <c r="B98" t="str">
        <v>ACL</v>
      </c>
      <c r="C98">
        <v>1</v>
      </c>
      <c r="D98">
        <v>0</v>
      </c>
      <c r="E98">
        <v>1</v>
      </c>
      <c r="G98" t="str">
        <v>active</v>
      </c>
    </row>
    <row r="99" spans="1:7">
      <c r="A99" s="1" t="str">
        <v>d6bfecb2-a27a-4d78-ab91-a9fec7323f96</v>
      </c>
      <c r="B99" t="str">
        <v>ACL</v>
      </c>
      <c r="C99">
        <v>1</v>
      </c>
      <c r="D99">
        <v>0</v>
      </c>
      <c r="E99">
        <v>1</v>
      </c>
      <c r="G99" t="str">
        <v>active</v>
      </c>
    </row>
    <row r="100" spans="1:7">
      <c r="A100" s="1" t="str">
        <v>d9ff4873-70b7-4c91-894b-d88c570fdacd</v>
      </c>
      <c r="B100" t="str">
        <v>ACL</v>
      </c>
      <c r="C100">
        <v>1</v>
      </c>
      <c r="D100">
        <v>0</v>
      </c>
      <c r="E100">
        <v>1</v>
      </c>
      <c r="G100" t="str">
        <v>active</v>
      </c>
    </row>
    <row r="101" spans="1:7">
      <c r="A101" s="1" t="str">
        <v>dd0b4ba9-7bee-4ed9-b76b-3279d9a480b7</v>
      </c>
      <c r="B101" t="str">
        <v>ACL</v>
      </c>
      <c r="C101">
        <v>1</v>
      </c>
      <c r="D101">
        <v>0</v>
      </c>
      <c r="E101">
        <v>1</v>
      </c>
      <c r="G101" t="str">
        <v>active</v>
      </c>
    </row>
    <row r="102" spans="1:7">
      <c r="A102" s="1" t="str">
        <v>df509083-5420-4674-9a66-680bd6a931e6</v>
      </c>
      <c r="B102" t="str">
        <v>ACL</v>
      </c>
      <c r="C102">
        <v>1</v>
      </c>
      <c r="D102">
        <v>0</v>
      </c>
      <c r="E102">
        <v>1</v>
      </c>
      <c r="G102" t="str">
        <v>active</v>
      </c>
    </row>
    <row r="103" spans="1:7">
      <c r="A103" s="1" t="str">
        <v>e133ca0a-c014-4e44-ac86-be9e0b59537b</v>
      </c>
      <c r="B103" t="str">
        <v>ACL</v>
      </c>
      <c r="C103">
        <v>1</v>
      </c>
      <c r="D103">
        <v>0</v>
      </c>
      <c r="E103">
        <v>1</v>
      </c>
      <c r="G103" t="str">
        <v>active</v>
      </c>
    </row>
    <row r="104" spans="1:7">
      <c r="A104" s="1" t="str">
        <v>ed497030-08b7-47f5-87b3-b7708ab93256</v>
      </c>
      <c r="B104" t="str">
        <v>ACL</v>
      </c>
      <c r="C104">
        <v>1</v>
      </c>
      <c r="D104">
        <v>0</v>
      </c>
      <c r="E104">
        <v>1</v>
      </c>
      <c r="G104" t="str">
        <v>active</v>
      </c>
    </row>
    <row r="105" spans="1:7">
      <c r="A105" s="1" t="str">
        <v>eeb7b005-5b73-4491-8192-3162de381b32</v>
      </c>
      <c r="B105" t="str">
        <v>ACL</v>
      </c>
      <c r="C105">
        <v>1</v>
      </c>
      <c r="D105">
        <v>0</v>
      </c>
      <c r="E105">
        <v>1</v>
      </c>
      <c r="G105" t="str">
        <v>active</v>
      </c>
    </row>
    <row r="106" spans="1:7">
      <c r="A106" s="1" t="str">
        <v>f1e9a2bf-c360-4bf6-8558-3acd56da679e</v>
      </c>
      <c r="B106" t="str">
        <v>ACL</v>
      </c>
      <c r="C106">
        <v>1</v>
      </c>
      <c r="D106">
        <v>0</v>
      </c>
      <c r="E106">
        <v>1</v>
      </c>
      <c r="G106" t="str">
        <v>active</v>
      </c>
    </row>
    <row r="107" spans="1:7">
      <c r="A107" s="1" t="str">
        <v>f777d2a5-7066-4db0-a878-aaed32df72bb</v>
      </c>
      <c r="B107" t="str">
        <v>ACL</v>
      </c>
      <c r="C107">
        <v>1</v>
      </c>
      <c r="D107">
        <v>0</v>
      </c>
      <c r="E107">
        <v>1</v>
      </c>
      <c r="G107" t="str">
        <v>active</v>
      </c>
    </row>
    <row r="108" spans="1:7">
      <c r="A108" s="1" t="str">
        <v>fc0d1fa7-6528-45d1-8626-ac50a28ce540</v>
      </c>
      <c r="B108" t="str">
        <v>ACL</v>
      </c>
      <c r="C108">
        <v>1</v>
      </c>
      <c r="D108">
        <v>0</v>
      </c>
      <c r="E108">
        <v>1</v>
      </c>
      <c r="G108" t="str">
        <v>active</v>
      </c>
    </row>
    <row r="109" spans="1:7">
      <c r="A109" s="1" t="str">
        <v>ffbc20e9-c35d-43ca-a055-721a8dacb0d6</v>
      </c>
      <c r="B109" t="str">
        <v>ACL</v>
      </c>
      <c r="C109">
        <v>1</v>
      </c>
      <c r="D109">
        <v>0</v>
      </c>
      <c r="E109">
        <v>1</v>
      </c>
      <c r="G109" t="str">
        <v>active</v>
      </c>
    </row>
    <row r="110" spans="1:7">
      <c r="A110" s="1" t="str" cm="1">
        <f t="array" ref="A110:A371">_xlfn._xlws.FILTER(Quals!$A$2:$A$332,Quals!$G$2:$G$332="FF","")</f>
        <v>013abc1a-3775-402c-9d8b-d4582957136a</v>
      </c>
      <c r="B110" s="272" t="str" cm="1">
        <f t="array" ref="B110:B371">IF(_xlfn.ANCHORARRAY(A110)&lt;&gt;"","FF","")</f>
        <v>FF</v>
      </c>
      <c r="C110" s="272" cm="1">
        <f t="array" ref="C110:C371">IF(_xlfn.ANCHORARRAY(A110)&lt;&gt;"",1,"")</f>
        <v>1</v>
      </c>
      <c r="D110" cm="1">
        <f t="array" ref="D110:D371">IF(_xlfn.ANCHORARRAY(A110)&lt;&gt;"",0,"")</f>
        <v>0</v>
      </c>
      <c r="E110" cm="1">
        <f t="array" ref="E110:E371">IF(_xlfn.ANCHORARRAY(A110)&lt;&gt;"",1,"")</f>
        <v>1</v>
      </c>
      <c r="G110" s="272" t="str" cm="1">
        <f t="array" ref="G110:G371">IF(_xlfn.ANCHORARRAY(A110)&lt;&gt;"","active","")</f>
        <v>active</v>
      </c>
    </row>
    <row r="111" spans="1:7">
      <c r="A111" s="1" t="str">
        <v>02372358-f49e-47ba-96dc-869f295bf76e</v>
      </c>
      <c r="B111" t="str">
        <v>FF</v>
      </c>
      <c r="C111">
        <v>1</v>
      </c>
      <c r="D111">
        <v>0</v>
      </c>
      <c r="E111">
        <v>1</v>
      </c>
      <c r="G111" t="str">
        <v>active</v>
      </c>
    </row>
    <row r="112" spans="1:7">
      <c r="A112" s="1" t="str">
        <v>028ef489-2a33-43c6-9d30-c9902ff2f06f</v>
      </c>
      <c r="B112" t="str">
        <v>FF</v>
      </c>
      <c r="C112">
        <v>1</v>
      </c>
      <c r="D112">
        <v>0</v>
      </c>
      <c r="E112">
        <v>1</v>
      </c>
      <c r="G112" t="str">
        <v>active</v>
      </c>
    </row>
    <row r="113" spans="1:7">
      <c r="A113" s="1" t="str">
        <v>02f22d58-165c-40b5-85ec-6db5c37d3a07</v>
      </c>
      <c r="B113" t="str">
        <v>FF</v>
      </c>
      <c r="C113">
        <v>1</v>
      </c>
      <c r="D113">
        <v>0</v>
      </c>
      <c r="E113">
        <v>1</v>
      </c>
      <c r="G113" t="str">
        <v>active</v>
      </c>
    </row>
    <row r="114" spans="1:7">
      <c r="A114" s="1" t="str">
        <v>03623462-87e9-4ea1-a75b-ab298fd03ebc</v>
      </c>
      <c r="B114" t="str">
        <v>FF</v>
      </c>
      <c r="C114">
        <v>1</v>
      </c>
      <c r="D114">
        <v>0</v>
      </c>
      <c r="E114">
        <v>1</v>
      </c>
      <c r="G114" t="str">
        <v>active</v>
      </c>
    </row>
    <row r="115" spans="1:7">
      <c r="A115" s="1" t="str">
        <v>04c0b819-4154-4a86-a0c2-726c404408a2</v>
      </c>
      <c r="B115" t="str">
        <v>FF</v>
      </c>
      <c r="C115">
        <v>1</v>
      </c>
      <c r="D115">
        <v>0</v>
      </c>
      <c r="E115">
        <v>1</v>
      </c>
      <c r="G115" t="str">
        <v>active</v>
      </c>
    </row>
    <row r="116" spans="1:7">
      <c r="A116" s="1" t="str">
        <v>07f70f6e-3c74-449d-bd5a-aeb7ae8cd1a6</v>
      </c>
      <c r="B116" t="str">
        <v>FF</v>
      </c>
      <c r="C116">
        <v>1</v>
      </c>
      <c r="D116">
        <v>0</v>
      </c>
      <c r="E116">
        <v>1</v>
      </c>
      <c r="G116" t="str">
        <v>active</v>
      </c>
    </row>
    <row r="117" spans="1:7">
      <c r="A117" s="1" t="str">
        <v>09a3ea12-6309-41fb-90f2-6f190601a25b</v>
      </c>
      <c r="B117" t="str">
        <v>FF</v>
      </c>
      <c r="C117">
        <v>1</v>
      </c>
      <c r="D117">
        <v>0</v>
      </c>
      <c r="E117">
        <v>1</v>
      </c>
      <c r="G117" t="str">
        <v>active</v>
      </c>
    </row>
    <row r="118" spans="1:7">
      <c r="A118" s="1" t="str">
        <v>0a03a20f-58a0-4ea7-8a18-ee53363bd69e</v>
      </c>
      <c r="B118" t="str">
        <v>FF</v>
      </c>
      <c r="C118">
        <v>1</v>
      </c>
      <c r="D118">
        <v>0</v>
      </c>
      <c r="E118">
        <v>1</v>
      </c>
      <c r="G118" t="str">
        <v>active</v>
      </c>
    </row>
    <row r="119" spans="1:7">
      <c r="A119" s="1" t="str">
        <v>0a12a9da-1985-4a29-a8b1-9eea5bf81acd</v>
      </c>
      <c r="B119" t="str">
        <v>FF</v>
      </c>
      <c r="C119">
        <v>1</v>
      </c>
      <c r="D119">
        <v>0</v>
      </c>
      <c r="E119">
        <v>1</v>
      </c>
      <c r="G119" t="str">
        <v>active</v>
      </c>
    </row>
    <row r="120" spans="1:7">
      <c r="A120" t="str">
        <v>0a928a88-2c09-4827-9fbb-4943318f0814</v>
      </c>
      <c r="B120" t="str">
        <v>FF</v>
      </c>
      <c r="C120">
        <v>1</v>
      </c>
      <c r="D120">
        <v>0</v>
      </c>
      <c r="E120">
        <v>1</v>
      </c>
      <c r="G120" t="str">
        <v>active</v>
      </c>
    </row>
    <row r="121" spans="1:7">
      <c r="A121" s="1" t="str">
        <v>0b384f7a-e454-447f-b18a-020a9f9e9635</v>
      </c>
      <c r="B121" t="str">
        <v>FF</v>
      </c>
      <c r="C121">
        <v>1</v>
      </c>
      <c r="D121">
        <v>0</v>
      </c>
      <c r="E121">
        <v>1</v>
      </c>
      <c r="G121" t="str">
        <v>active</v>
      </c>
    </row>
    <row r="122" spans="1:7">
      <c r="A122" s="1" t="str">
        <v>0b463554-c421-423f-b357-8f8a26a96163</v>
      </c>
      <c r="B122" t="str">
        <v>FF</v>
      </c>
      <c r="C122">
        <v>1</v>
      </c>
      <c r="D122">
        <v>0</v>
      </c>
      <c r="E122">
        <v>1</v>
      </c>
      <c r="G122" t="str">
        <v>active</v>
      </c>
    </row>
    <row r="123" spans="1:7">
      <c r="A123" s="1" t="str">
        <v>0b72e418-d733-4834-a178-f3f84be71698</v>
      </c>
      <c r="B123" t="str">
        <v>FF</v>
      </c>
      <c r="C123">
        <v>1</v>
      </c>
      <c r="D123">
        <v>0</v>
      </c>
      <c r="E123">
        <v>1</v>
      </c>
      <c r="G123" t="str">
        <v>active</v>
      </c>
    </row>
    <row r="124" spans="1:7">
      <c r="A124" s="1" t="str">
        <v>0bbe59b3-49e2-499e-99b3-63721c98b235</v>
      </c>
      <c r="B124" t="str">
        <v>FF</v>
      </c>
      <c r="C124">
        <v>1</v>
      </c>
      <c r="D124">
        <v>0</v>
      </c>
      <c r="E124">
        <v>1</v>
      </c>
      <c r="G124" t="str">
        <v>active</v>
      </c>
    </row>
    <row r="125" spans="1:7">
      <c r="A125" s="1" t="str">
        <v>0bce89a0-fd2b-47b2-a592-d65e15739ead</v>
      </c>
      <c r="B125" t="str">
        <v>FF</v>
      </c>
      <c r="C125">
        <v>1</v>
      </c>
      <c r="D125">
        <v>0</v>
      </c>
      <c r="E125">
        <v>1</v>
      </c>
      <c r="G125" t="str">
        <v>active</v>
      </c>
    </row>
    <row r="126" spans="1:7">
      <c r="A126" s="1" t="str">
        <v>0cdb4bb1-a12c-4b11-87a1-69d48588e7d3</v>
      </c>
      <c r="B126" t="str">
        <v>FF</v>
      </c>
      <c r="C126">
        <v>1</v>
      </c>
      <c r="D126">
        <v>0</v>
      </c>
      <c r="E126">
        <v>1</v>
      </c>
      <c r="G126" t="str">
        <v>active</v>
      </c>
    </row>
    <row r="127" spans="1:7">
      <c r="A127" s="1" t="str">
        <v>0ed3f298-8e1b-4aab-aa20-26f52fcc3df9</v>
      </c>
      <c r="B127" t="str">
        <v>FF</v>
      </c>
      <c r="C127">
        <v>1</v>
      </c>
      <c r="D127">
        <v>0</v>
      </c>
      <c r="E127">
        <v>1</v>
      </c>
      <c r="G127" t="str">
        <v>active</v>
      </c>
    </row>
    <row r="128" spans="1:7">
      <c r="A128" s="1" t="str">
        <v>0f0b573c-df94-45bf-9336-01a7a37cef83</v>
      </c>
      <c r="B128" t="str">
        <v>FF</v>
      </c>
      <c r="C128">
        <v>1</v>
      </c>
      <c r="D128">
        <v>0</v>
      </c>
      <c r="E128">
        <v>1</v>
      </c>
      <c r="G128" t="str">
        <v>active</v>
      </c>
    </row>
    <row r="129" spans="1:7">
      <c r="A129" s="1" t="str">
        <v>0fb1540e-685c-4125-a9c7-c6c5adb2ad5d</v>
      </c>
      <c r="B129" t="str">
        <v>FF</v>
      </c>
      <c r="C129">
        <v>1</v>
      </c>
      <c r="D129">
        <v>0</v>
      </c>
      <c r="E129">
        <v>1</v>
      </c>
      <c r="G129" t="str">
        <v>active</v>
      </c>
    </row>
    <row r="130" spans="1:7">
      <c r="A130" s="1" t="str">
        <v>103935c7-1360-485c-9767-ce4be9b19ea0</v>
      </c>
      <c r="B130" t="str">
        <v>FF</v>
      </c>
      <c r="C130">
        <v>1</v>
      </c>
      <c r="D130">
        <v>0</v>
      </c>
      <c r="E130">
        <v>1</v>
      </c>
      <c r="G130" t="str">
        <v>active</v>
      </c>
    </row>
    <row r="131" spans="1:7">
      <c r="A131" s="1" t="str">
        <v>10804e44-fc06-4d65-8115-05da4966a5b4</v>
      </c>
      <c r="B131" t="str">
        <v>FF</v>
      </c>
      <c r="C131">
        <v>1</v>
      </c>
      <c r="D131">
        <v>0</v>
      </c>
      <c r="E131">
        <v>1</v>
      </c>
      <c r="G131" t="str">
        <v>active</v>
      </c>
    </row>
    <row r="132" spans="1:7">
      <c r="A132" s="1" t="str">
        <v>10e886d3-5e96-4407-8957-be031052b72a</v>
      </c>
      <c r="B132" t="str">
        <v>FF</v>
      </c>
      <c r="C132">
        <v>1</v>
      </c>
      <c r="D132">
        <v>0</v>
      </c>
      <c r="E132">
        <v>1</v>
      </c>
      <c r="G132" t="str">
        <v>active</v>
      </c>
    </row>
    <row r="133" spans="1:7">
      <c r="A133" s="1" t="str">
        <v>13a93f32-7296-4db6-9072-42c8ae1100fa</v>
      </c>
      <c r="B133" t="str">
        <v>FF</v>
      </c>
      <c r="C133">
        <v>1</v>
      </c>
      <c r="D133">
        <v>0</v>
      </c>
      <c r="E133">
        <v>1</v>
      </c>
      <c r="G133" t="str">
        <v>active</v>
      </c>
    </row>
    <row r="134" spans="1:7">
      <c r="A134" s="1" t="str">
        <v>154c6da7-561a-4464-845b-ae0e52455e0e</v>
      </c>
      <c r="B134" t="str">
        <v>FF</v>
      </c>
      <c r="C134">
        <v>1</v>
      </c>
      <c r="D134">
        <v>0</v>
      </c>
      <c r="E134">
        <v>1</v>
      </c>
      <c r="G134" t="str">
        <v>active</v>
      </c>
    </row>
    <row r="135" spans="1:7">
      <c r="A135" s="1" t="str">
        <v>1609c509-2b1f-43d0-8a67-475a2ebf8fe3</v>
      </c>
      <c r="B135" t="str">
        <v>FF</v>
      </c>
      <c r="C135">
        <v>1</v>
      </c>
      <c r="D135">
        <v>0</v>
      </c>
      <c r="E135">
        <v>1</v>
      </c>
      <c r="G135" t="str">
        <v>active</v>
      </c>
    </row>
    <row r="136" spans="1:7">
      <c r="A136" s="1" t="str">
        <v>1697e9d6-ae4b-4abd-9692-65bc324eb726</v>
      </c>
      <c r="B136" t="str">
        <v>FF</v>
      </c>
      <c r="C136">
        <v>1</v>
      </c>
      <c r="D136">
        <v>0</v>
      </c>
      <c r="E136">
        <v>1</v>
      </c>
      <c r="G136" t="str">
        <v>active</v>
      </c>
    </row>
    <row r="137" spans="1:7">
      <c r="A137" s="1" t="str">
        <v>16c3ef53-d83e-4a8e-bc45-4a010a89bdc4</v>
      </c>
      <c r="B137" t="str">
        <v>FF</v>
      </c>
      <c r="C137">
        <v>1</v>
      </c>
      <c r="D137">
        <v>0</v>
      </c>
      <c r="E137">
        <v>1</v>
      </c>
      <c r="G137" t="str">
        <v>active</v>
      </c>
    </row>
    <row r="138" spans="1:7">
      <c r="A138" s="1" t="str">
        <v>16dcc952-ab7c-45cc-916a-4c1cc364e34c</v>
      </c>
      <c r="B138" t="str">
        <v>FF</v>
      </c>
      <c r="C138">
        <v>1</v>
      </c>
      <c r="D138">
        <v>0</v>
      </c>
      <c r="E138">
        <v>1</v>
      </c>
      <c r="G138" t="str">
        <v>active</v>
      </c>
    </row>
    <row r="139" spans="1:7">
      <c r="A139" s="1" t="str">
        <v>1728d1fd-fe5e-426d-9c0d-008352176a3d</v>
      </c>
      <c r="B139" t="str">
        <v>FF</v>
      </c>
      <c r="C139">
        <v>1</v>
      </c>
      <c r="D139">
        <v>0</v>
      </c>
      <c r="E139">
        <v>1</v>
      </c>
      <c r="G139" t="str">
        <v>active</v>
      </c>
    </row>
    <row r="140" spans="1:7">
      <c r="A140" s="1" t="str">
        <v>193ae22e-bea7-43e6-a44b-a99456e0e016</v>
      </c>
      <c r="B140" t="str">
        <v>FF</v>
      </c>
      <c r="C140">
        <v>1</v>
      </c>
      <c r="D140">
        <v>0</v>
      </c>
      <c r="E140">
        <v>1</v>
      </c>
      <c r="G140" t="str">
        <v>active</v>
      </c>
    </row>
    <row r="141" spans="1:7">
      <c r="A141" s="1" t="str">
        <v>1a2d9bdc-7c4f-404d-9df3-d79d7d25ab99</v>
      </c>
      <c r="B141" t="str">
        <v>FF</v>
      </c>
      <c r="C141">
        <v>1</v>
      </c>
      <c r="D141">
        <v>0</v>
      </c>
      <c r="E141">
        <v>1</v>
      </c>
      <c r="G141" t="str">
        <v>active</v>
      </c>
    </row>
    <row r="142" spans="1:7">
      <c r="A142" s="1" t="str">
        <v>1c30300d-8d81-46e3-bb4a-43d3cc3a55e2</v>
      </c>
      <c r="B142" t="str">
        <v>FF</v>
      </c>
      <c r="C142">
        <v>1</v>
      </c>
      <c r="D142">
        <v>0</v>
      </c>
      <c r="E142">
        <v>1</v>
      </c>
      <c r="G142" t="str">
        <v>active</v>
      </c>
    </row>
    <row r="143" spans="1:7">
      <c r="A143" s="1" t="str">
        <v>1ed18728-f60a-4524-ac43-7a58b69a99f1</v>
      </c>
      <c r="B143" t="str">
        <v>FF</v>
      </c>
      <c r="C143">
        <v>1</v>
      </c>
      <c r="D143">
        <v>0</v>
      </c>
      <c r="E143">
        <v>1</v>
      </c>
      <c r="G143" t="str">
        <v>active</v>
      </c>
    </row>
    <row r="144" spans="1:7">
      <c r="A144" s="1" t="str">
        <v>21c1fa65-cdc0-4d94-b471-29c5a96a940c</v>
      </c>
      <c r="B144" t="str">
        <v>FF</v>
      </c>
      <c r="C144">
        <v>1</v>
      </c>
      <c r="D144">
        <v>0</v>
      </c>
      <c r="E144">
        <v>1</v>
      </c>
      <c r="G144" t="str">
        <v>active</v>
      </c>
    </row>
    <row r="145" spans="1:7">
      <c r="A145" s="1" t="str">
        <v>21d06740-0eed-4962-9d2e-b86722bf36d0</v>
      </c>
      <c r="B145" t="str">
        <v>FF</v>
      </c>
      <c r="C145">
        <v>1</v>
      </c>
      <c r="D145">
        <v>0</v>
      </c>
      <c r="E145">
        <v>1</v>
      </c>
      <c r="G145" t="str">
        <v>active</v>
      </c>
    </row>
    <row r="146" spans="1:7">
      <c r="A146" s="1" t="str">
        <v>22094982-6371-4f93-a578-0ca91ddbe579</v>
      </c>
      <c r="B146" t="str">
        <v>FF</v>
      </c>
      <c r="C146">
        <v>1</v>
      </c>
      <c r="D146">
        <v>0</v>
      </c>
      <c r="E146">
        <v>1</v>
      </c>
      <c r="G146" t="str">
        <v>active</v>
      </c>
    </row>
    <row r="147" spans="1:7">
      <c r="A147" s="1" t="str">
        <v>229a04bd-576d-4025-b078-efc356421af6</v>
      </c>
      <c r="B147" t="str">
        <v>FF</v>
      </c>
      <c r="C147">
        <v>1</v>
      </c>
      <c r="D147">
        <v>0</v>
      </c>
      <c r="E147">
        <v>1</v>
      </c>
      <c r="G147" t="str">
        <v>active</v>
      </c>
    </row>
    <row r="148" spans="1:7">
      <c r="A148" s="1" t="str">
        <v>243157b9-cf6c-4327-987d-8f9404b3a1fb</v>
      </c>
      <c r="B148" t="str">
        <v>FF</v>
      </c>
      <c r="C148">
        <v>1</v>
      </c>
      <c r="D148">
        <v>0</v>
      </c>
      <c r="E148">
        <v>1</v>
      </c>
      <c r="G148" t="str">
        <v>active</v>
      </c>
    </row>
    <row r="149" spans="1:7">
      <c r="A149" s="1" t="str">
        <v>251fec0c-6c37-4ab6-b131-c61d64b2c11d</v>
      </c>
      <c r="B149" t="str">
        <v>FF</v>
      </c>
      <c r="C149">
        <v>1</v>
      </c>
      <c r="D149">
        <v>0</v>
      </c>
      <c r="E149">
        <v>1</v>
      </c>
      <c r="G149" t="str">
        <v>active</v>
      </c>
    </row>
    <row r="150" spans="1:7">
      <c r="A150" s="1" t="str">
        <v>258ecd94-5bd9-42ca-910c-80527f0184ee</v>
      </c>
      <c r="B150" t="str">
        <v>FF</v>
      </c>
      <c r="C150">
        <v>1</v>
      </c>
      <c r="D150">
        <v>0</v>
      </c>
      <c r="E150">
        <v>1</v>
      </c>
      <c r="G150" t="str">
        <v>active</v>
      </c>
    </row>
    <row r="151" spans="1:7">
      <c r="A151" s="1" t="str">
        <v>2644e420-6fa8-484f-bd58-1f05104677e8</v>
      </c>
      <c r="B151" t="str">
        <v>FF</v>
      </c>
      <c r="C151">
        <v>1</v>
      </c>
      <c r="D151">
        <v>0</v>
      </c>
      <c r="E151">
        <v>1</v>
      </c>
      <c r="G151" t="str">
        <v>active</v>
      </c>
    </row>
    <row r="152" spans="1:7">
      <c r="A152" s="1" t="str">
        <v>284697b6-3588-4e91-b2c9-5fb96e635123</v>
      </c>
      <c r="B152" t="str">
        <v>FF</v>
      </c>
      <c r="C152">
        <v>1</v>
      </c>
      <c r="D152">
        <v>0</v>
      </c>
      <c r="E152">
        <v>1</v>
      </c>
      <c r="G152" t="str">
        <v>active</v>
      </c>
    </row>
    <row r="153" spans="1:7">
      <c r="A153" s="1" t="str">
        <v>2b4b032a-e2b6-48a5-a8a8-190822311a7b</v>
      </c>
      <c r="B153" t="str">
        <v>FF</v>
      </c>
      <c r="C153">
        <v>1</v>
      </c>
      <c r="D153">
        <v>0</v>
      </c>
      <c r="E153">
        <v>1</v>
      </c>
      <c r="G153" t="str">
        <v>active</v>
      </c>
    </row>
    <row r="154" spans="1:7">
      <c r="A154" s="1" t="str">
        <v>2bd53938-e17e-4f7d-9c8c-2829867ff6c1</v>
      </c>
      <c r="B154" t="str">
        <v>FF</v>
      </c>
      <c r="C154">
        <v>1</v>
      </c>
      <c r="D154">
        <v>0</v>
      </c>
      <c r="E154">
        <v>1</v>
      </c>
      <c r="G154" t="str">
        <v>active</v>
      </c>
    </row>
    <row r="155" spans="1:7">
      <c r="A155" s="223" t="str">
        <v>2bebe3cd-6a80-4c83-9ec9-1d855da40425</v>
      </c>
      <c r="B155" t="str">
        <v>FF</v>
      </c>
      <c r="C155">
        <v>1</v>
      </c>
      <c r="D155">
        <v>0</v>
      </c>
      <c r="E155">
        <v>1</v>
      </c>
      <c r="G155" t="str">
        <v>active</v>
      </c>
    </row>
    <row r="156" spans="1:7">
      <c r="A156" s="1" t="str">
        <v>2d2cbd29-47f2-47e8-b249-4b7bed29f872</v>
      </c>
      <c r="B156" t="str">
        <v>FF</v>
      </c>
      <c r="C156">
        <v>1</v>
      </c>
      <c r="D156">
        <v>0</v>
      </c>
      <c r="E156">
        <v>1</v>
      </c>
      <c r="G156" t="str">
        <v>active</v>
      </c>
    </row>
    <row r="157" spans="1:7">
      <c r="A157" s="1" t="str">
        <v>2ddabd7f-e47e-44bc-8b7b-9233da4d44a2</v>
      </c>
      <c r="B157" t="str">
        <v>FF</v>
      </c>
      <c r="C157">
        <v>1</v>
      </c>
      <c r="D157">
        <v>0</v>
      </c>
      <c r="E157">
        <v>1</v>
      </c>
      <c r="G157" t="str">
        <v>active</v>
      </c>
    </row>
    <row r="158" spans="1:7">
      <c r="A158" s="1" t="str">
        <v>2fc3d489-9cf3-4130-9ace-d3df9519b706</v>
      </c>
      <c r="B158" t="str">
        <v>FF</v>
      </c>
      <c r="C158">
        <v>1</v>
      </c>
      <c r="D158">
        <v>0</v>
      </c>
      <c r="E158">
        <v>1</v>
      </c>
      <c r="G158" t="str">
        <v>active</v>
      </c>
    </row>
    <row r="159" spans="1:7">
      <c r="A159" s="1" t="str">
        <v>312ddb36-2bff-4427-ab5b-8e6e045e4650</v>
      </c>
      <c r="B159" t="str">
        <v>FF</v>
      </c>
      <c r="C159">
        <v>1</v>
      </c>
      <c r="D159">
        <v>0</v>
      </c>
      <c r="E159">
        <v>1</v>
      </c>
      <c r="G159" t="str">
        <v>active</v>
      </c>
    </row>
    <row r="160" spans="1:7">
      <c r="A160" s="1" t="str">
        <v>31512974-2c3d-45f1-8e38-d022a12280cc</v>
      </c>
      <c r="B160" t="str">
        <v>FF</v>
      </c>
      <c r="C160">
        <v>1</v>
      </c>
      <c r="D160">
        <v>0</v>
      </c>
      <c r="E160">
        <v>1</v>
      </c>
      <c r="G160" t="str">
        <v>active</v>
      </c>
    </row>
    <row r="161" spans="1:7">
      <c r="A161" s="1" t="str">
        <v>35a4aedf-191d-4208-8724-4adb5a4172fd</v>
      </c>
      <c r="B161" t="str">
        <v>FF</v>
      </c>
      <c r="C161">
        <v>1</v>
      </c>
      <c r="D161">
        <v>0</v>
      </c>
      <c r="E161">
        <v>1</v>
      </c>
      <c r="G161" t="str">
        <v>active</v>
      </c>
    </row>
    <row r="162" spans="1:7">
      <c r="A162" s="1" t="str">
        <v>378ce48b-5c37-4a89-b796-316ec088cd7e</v>
      </c>
      <c r="B162" t="str">
        <v>FF</v>
      </c>
      <c r="C162">
        <v>1</v>
      </c>
      <c r="D162">
        <v>0</v>
      </c>
      <c r="E162">
        <v>1</v>
      </c>
      <c r="G162" t="str">
        <v>active</v>
      </c>
    </row>
    <row r="163" spans="1:7">
      <c r="A163" s="1" t="str">
        <v>3875c6a1-32bf-43d1-9537-8c81aaa1a0e7</v>
      </c>
      <c r="B163" t="str">
        <v>FF</v>
      </c>
      <c r="C163">
        <v>1</v>
      </c>
      <c r="D163">
        <v>0</v>
      </c>
      <c r="E163">
        <v>1</v>
      </c>
      <c r="G163" t="str">
        <v>active</v>
      </c>
    </row>
    <row r="164" spans="1:7">
      <c r="A164" s="1" t="str">
        <v>3a807d0e-bedc-4c28-87c4-ebf40d389afd</v>
      </c>
      <c r="B164" t="str">
        <v>FF</v>
      </c>
      <c r="C164">
        <v>1</v>
      </c>
      <c r="D164">
        <v>0</v>
      </c>
      <c r="E164">
        <v>1</v>
      </c>
      <c r="G164" t="str">
        <v>active</v>
      </c>
    </row>
    <row r="165" spans="1:7">
      <c r="A165" s="1" t="str">
        <v>3cec1a4c-13ee-40c3-86d2-9c855aab94fe</v>
      </c>
      <c r="B165" t="str">
        <v>FF</v>
      </c>
      <c r="C165">
        <v>1</v>
      </c>
      <c r="D165">
        <v>0</v>
      </c>
      <c r="E165">
        <v>1</v>
      </c>
      <c r="G165" t="str">
        <v>active</v>
      </c>
    </row>
    <row r="166" spans="1:7">
      <c r="A166" s="1" t="str">
        <v>3d44b69f-7020-4fbe-bbe4-59a1469ac3fd</v>
      </c>
      <c r="B166" t="str">
        <v>FF</v>
      </c>
      <c r="C166">
        <v>1</v>
      </c>
      <c r="D166">
        <v>0</v>
      </c>
      <c r="E166">
        <v>1</v>
      </c>
      <c r="G166" t="str">
        <v>active</v>
      </c>
    </row>
    <row r="167" spans="1:7">
      <c r="A167" s="1" t="str">
        <v>3e3abb7f-95d1-4eef-8c07-c71c99146d2e</v>
      </c>
      <c r="B167" t="str">
        <v>FF</v>
      </c>
      <c r="C167">
        <v>1</v>
      </c>
      <c r="D167">
        <v>0</v>
      </c>
      <c r="E167">
        <v>1</v>
      </c>
      <c r="G167" t="str">
        <v>active</v>
      </c>
    </row>
    <row r="168" spans="1:7">
      <c r="A168" s="1" t="str">
        <v>3e65b11b-e7bb-4f38-bde3-eec32997e471</v>
      </c>
      <c r="B168" t="str">
        <v>FF</v>
      </c>
      <c r="C168">
        <v>1</v>
      </c>
      <c r="D168">
        <v>0</v>
      </c>
      <c r="E168">
        <v>1</v>
      </c>
      <c r="G168" t="str">
        <v>active</v>
      </c>
    </row>
    <row r="169" spans="1:7">
      <c r="A169" s="1" t="str">
        <v>3e69de46-1f4f-4bf8-bcb4-3bd77a9cf040</v>
      </c>
      <c r="B169" t="str">
        <v>FF</v>
      </c>
      <c r="C169">
        <v>1</v>
      </c>
      <c r="D169">
        <v>0</v>
      </c>
      <c r="E169">
        <v>1</v>
      </c>
      <c r="G169" t="str">
        <v>active</v>
      </c>
    </row>
    <row r="170" spans="1:7">
      <c r="A170" s="1" t="str">
        <v>3ed02464-4cc2-4e1b-af22-0049154b7aea</v>
      </c>
      <c r="B170" t="str">
        <v>FF</v>
      </c>
      <c r="C170">
        <v>1</v>
      </c>
      <c r="D170">
        <v>0</v>
      </c>
      <c r="E170">
        <v>1</v>
      </c>
      <c r="G170" t="str">
        <v>active</v>
      </c>
    </row>
    <row r="171" spans="1:7">
      <c r="A171" s="1" t="str">
        <v>410b92f6-df2b-4f29-8dc1-59b753e4813d</v>
      </c>
      <c r="B171" t="str">
        <v>FF</v>
      </c>
      <c r="C171">
        <v>1</v>
      </c>
      <c r="D171">
        <v>0</v>
      </c>
      <c r="E171">
        <v>1</v>
      </c>
      <c r="G171" t="str">
        <v>active</v>
      </c>
    </row>
    <row r="172" spans="1:7">
      <c r="A172" s="1" t="str">
        <v>418cff4b-295b-43c1-81fb-d109a37c5c99</v>
      </c>
      <c r="B172" t="str">
        <v>FF</v>
      </c>
      <c r="C172">
        <v>1</v>
      </c>
      <c r="D172">
        <v>0</v>
      </c>
      <c r="E172">
        <v>1</v>
      </c>
      <c r="G172" t="str">
        <v>active</v>
      </c>
    </row>
    <row r="173" spans="1:7">
      <c r="A173" s="1" t="str">
        <v>419f379d-fe7a-4148-a6ed-70cff7f37e1e</v>
      </c>
      <c r="B173" t="str">
        <v>FF</v>
      </c>
      <c r="C173">
        <v>1</v>
      </c>
      <c r="D173">
        <v>0</v>
      </c>
      <c r="E173">
        <v>1</v>
      </c>
      <c r="G173" t="str">
        <v>active</v>
      </c>
    </row>
    <row r="174" spans="1:7">
      <c r="A174" s="1" t="str">
        <v>43da38a6-f3bb-42f0-aee7-a37e472148be</v>
      </c>
      <c r="B174" t="str">
        <v>FF</v>
      </c>
      <c r="C174">
        <v>1</v>
      </c>
      <c r="D174">
        <v>0</v>
      </c>
      <c r="E174">
        <v>1</v>
      </c>
      <c r="G174" t="str">
        <v>active</v>
      </c>
    </row>
    <row r="175" spans="1:7">
      <c r="A175" s="1" t="str">
        <v>4400b262-27d0-429f-b5c8-8e43b330cc4c</v>
      </c>
      <c r="B175" t="str">
        <v>FF</v>
      </c>
      <c r="C175">
        <v>1</v>
      </c>
      <c r="D175">
        <v>0</v>
      </c>
      <c r="E175">
        <v>1</v>
      </c>
      <c r="G175" t="str">
        <v>active</v>
      </c>
    </row>
    <row r="176" spans="1:7">
      <c r="A176" s="1" t="str">
        <v>4543c3e9-8b50-4b43-beba-031c9d54fc3e</v>
      </c>
      <c r="B176" t="str">
        <v>FF</v>
      </c>
      <c r="C176">
        <v>1</v>
      </c>
      <c r="D176">
        <v>0</v>
      </c>
      <c r="E176">
        <v>1</v>
      </c>
      <c r="G176" t="str">
        <v>active</v>
      </c>
    </row>
    <row r="177" spans="1:7">
      <c r="A177" s="1" t="str">
        <v>473666e5-0989-4b8e-9ae7-556721faaacf</v>
      </c>
      <c r="B177" t="str">
        <v>FF</v>
      </c>
      <c r="C177">
        <v>1</v>
      </c>
      <c r="D177">
        <v>0</v>
      </c>
      <c r="E177">
        <v>1</v>
      </c>
      <c r="G177" t="str">
        <v>active</v>
      </c>
    </row>
    <row r="178" spans="1:7">
      <c r="A178" s="1" t="str">
        <v>473d1a1c-13f8-4e67-b901-ab6e8d84b298</v>
      </c>
      <c r="B178" t="str">
        <v>FF</v>
      </c>
      <c r="C178">
        <v>1</v>
      </c>
      <c r="D178">
        <v>0</v>
      </c>
      <c r="E178">
        <v>1</v>
      </c>
      <c r="G178" t="str">
        <v>active</v>
      </c>
    </row>
    <row r="179" spans="1:7">
      <c r="A179" s="1" t="str">
        <v>485a963b-d041-4535-ab53-090c46c12b0a</v>
      </c>
      <c r="B179" t="str">
        <v>FF</v>
      </c>
      <c r="C179">
        <v>1</v>
      </c>
      <c r="D179">
        <v>0</v>
      </c>
      <c r="E179">
        <v>1</v>
      </c>
      <c r="G179" t="str">
        <v>active</v>
      </c>
    </row>
    <row r="180" spans="1:7">
      <c r="A180" s="1" t="str">
        <v>48ce16c1-a830-40f8-a3fd-2f773f62c0e4</v>
      </c>
      <c r="B180" t="str">
        <v>FF</v>
      </c>
      <c r="C180">
        <v>1</v>
      </c>
      <c r="D180">
        <v>0</v>
      </c>
      <c r="E180">
        <v>1</v>
      </c>
      <c r="G180" t="str">
        <v>active</v>
      </c>
    </row>
    <row r="181" spans="1:7">
      <c r="A181" s="1" t="str">
        <v>49754b34-e2b8-4d02-92bd-7ee9698aaea7</v>
      </c>
      <c r="B181" t="str">
        <v>FF</v>
      </c>
      <c r="C181">
        <v>1</v>
      </c>
      <c r="D181">
        <v>0</v>
      </c>
      <c r="E181">
        <v>1</v>
      </c>
      <c r="G181" t="str">
        <v>active</v>
      </c>
    </row>
    <row r="182" spans="1:7">
      <c r="A182" s="1" t="str">
        <v>4ad9bfeb-9655-42f8-bf80-58d1b6afa678</v>
      </c>
      <c r="B182" t="str">
        <v>FF</v>
      </c>
      <c r="C182">
        <v>1</v>
      </c>
      <c r="D182">
        <v>0</v>
      </c>
      <c r="E182">
        <v>1</v>
      </c>
      <c r="G182" t="str">
        <v>active</v>
      </c>
    </row>
    <row r="183" spans="1:7">
      <c r="A183" s="271" t="str">
        <v>4c8776e1-893f-4ba1-8f6e-efe41adc0556</v>
      </c>
      <c r="B183" t="str">
        <v>FF</v>
      </c>
      <c r="C183">
        <v>1</v>
      </c>
      <c r="D183">
        <v>0</v>
      </c>
      <c r="E183">
        <v>1</v>
      </c>
      <c r="G183" t="str">
        <v>active</v>
      </c>
    </row>
    <row r="184" spans="1:7">
      <c r="A184" s="1" t="str">
        <v>4c89765d-045d-4961-99c5-0019d89c55a1</v>
      </c>
      <c r="B184" t="str">
        <v>FF</v>
      </c>
      <c r="C184">
        <v>1</v>
      </c>
      <c r="D184">
        <v>0</v>
      </c>
      <c r="E184">
        <v>1</v>
      </c>
      <c r="G184" t="str">
        <v>active</v>
      </c>
    </row>
    <row r="185" spans="1:7">
      <c r="A185" s="1" t="str">
        <v>4d7cfb6b-f459-479d-a27c-19e525f04e51</v>
      </c>
      <c r="B185" t="str">
        <v>FF</v>
      </c>
      <c r="C185">
        <v>1</v>
      </c>
      <c r="D185">
        <v>0</v>
      </c>
      <c r="E185">
        <v>1</v>
      </c>
      <c r="G185" t="str">
        <v>active</v>
      </c>
    </row>
    <row r="186" spans="1:7">
      <c r="A186" s="1" t="str">
        <v>4dc02011-2428-4d4a-a47f-64bdfc358116</v>
      </c>
      <c r="B186" t="str">
        <v>FF</v>
      </c>
      <c r="C186">
        <v>1</v>
      </c>
      <c r="D186">
        <v>0</v>
      </c>
      <c r="E186">
        <v>1</v>
      </c>
      <c r="G186" t="str">
        <v>active</v>
      </c>
    </row>
    <row r="187" spans="1:7">
      <c r="A187" s="1" t="str">
        <v>4f6c8181-f39d-4428-93e9-762b2c0ee590</v>
      </c>
      <c r="B187" t="str">
        <v>FF</v>
      </c>
      <c r="C187">
        <v>1</v>
      </c>
      <c r="D187">
        <v>0</v>
      </c>
      <c r="E187">
        <v>1</v>
      </c>
      <c r="G187" t="str">
        <v>active</v>
      </c>
    </row>
    <row r="188" spans="1:7">
      <c r="A188" s="1" t="str">
        <v>4faa654f-edb7-4e0c-83c1-5e877f91f026</v>
      </c>
      <c r="B188" t="str">
        <v>FF</v>
      </c>
      <c r="C188">
        <v>1</v>
      </c>
      <c r="D188">
        <v>0</v>
      </c>
      <c r="E188">
        <v>1</v>
      </c>
      <c r="G188" t="str">
        <v>active</v>
      </c>
    </row>
    <row r="189" spans="1:7">
      <c r="A189" s="1" t="str">
        <v>522ce146-bd45-4e51-8bc2-17541f1e4a50</v>
      </c>
      <c r="B189" t="str">
        <v>FF</v>
      </c>
      <c r="C189">
        <v>1</v>
      </c>
      <c r="D189">
        <v>0</v>
      </c>
      <c r="E189">
        <v>1</v>
      </c>
      <c r="G189" t="str">
        <v>active</v>
      </c>
    </row>
    <row r="190" spans="1:7">
      <c r="A190" s="1" t="str">
        <v>544777c4-ffb2-4e7f-88dc-a257399a331c</v>
      </c>
      <c r="B190" t="str">
        <v>FF</v>
      </c>
      <c r="C190">
        <v>1</v>
      </c>
      <c r="D190">
        <v>0</v>
      </c>
      <c r="E190">
        <v>1</v>
      </c>
      <c r="G190" t="str">
        <v>active</v>
      </c>
    </row>
    <row r="191" spans="1:7">
      <c r="A191" s="1" t="str">
        <v>55206ea7-a827-4544-b37f-91b4701b65a3</v>
      </c>
      <c r="B191" t="str">
        <v>FF</v>
      </c>
      <c r="C191">
        <v>1</v>
      </c>
      <c r="D191">
        <v>0</v>
      </c>
      <c r="E191">
        <v>1</v>
      </c>
      <c r="G191" t="str">
        <v>active</v>
      </c>
    </row>
    <row r="192" spans="1:7">
      <c r="A192" s="1" t="str">
        <v>56a76465-a8ef-42c2-a9f7-44c0368e24d1</v>
      </c>
      <c r="B192" t="str">
        <v>FF</v>
      </c>
      <c r="C192">
        <v>1</v>
      </c>
      <c r="D192">
        <v>0</v>
      </c>
      <c r="E192">
        <v>1</v>
      </c>
      <c r="G192" t="str">
        <v>active</v>
      </c>
    </row>
    <row r="193" spans="1:7">
      <c r="A193" s="1" t="str">
        <v>570f6d3e-07ed-4c3f-b323-b6ec814cd3f8</v>
      </c>
      <c r="B193" t="str">
        <v>FF</v>
      </c>
      <c r="C193">
        <v>1</v>
      </c>
      <c r="D193">
        <v>0</v>
      </c>
      <c r="E193">
        <v>1</v>
      </c>
      <c r="G193" t="str">
        <v>active</v>
      </c>
    </row>
    <row r="194" spans="1:7">
      <c r="A194" s="1" t="str">
        <v>57874cce-8d64-4c47-8111-f3ce2ab255ae</v>
      </c>
      <c r="B194" t="str">
        <v>FF</v>
      </c>
      <c r="C194">
        <v>1</v>
      </c>
      <c r="D194">
        <v>0</v>
      </c>
      <c r="E194">
        <v>1</v>
      </c>
      <c r="G194" t="str">
        <v>active</v>
      </c>
    </row>
    <row r="195" spans="1:7">
      <c r="A195" s="1" t="str">
        <v>58f12d06-f13d-4376-9f9d-e0bd83d7083b</v>
      </c>
      <c r="B195" t="str">
        <v>FF</v>
      </c>
      <c r="C195">
        <v>1</v>
      </c>
      <c r="D195">
        <v>0</v>
      </c>
      <c r="E195">
        <v>1</v>
      </c>
      <c r="G195" t="str">
        <v>active</v>
      </c>
    </row>
    <row r="196" spans="1:7">
      <c r="A196" s="1" t="str">
        <v>5918aa6f-7fa6-4122-9e89-de4a8427a53c</v>
      </c>
      <c r="B196" t="str">
        <v>FF</v>
      </c>
      <c r="C196">
        <v>1</v>
      </c>
      <c r="D196">
        <v>0</v>
      </c>
      <c r="E196">
        <v>1</v>
      </c>
      <c r="G196" t="str">
        <v>active</v>
      </c>
    </row>
    <row r="197" spans="1:7">
      <c r="A197" s="1" t="str">
        <v>5a2dc533-862d-41c1-8636-b48a93a23f04</v>
      </c>
      <c r="B197" t="str">
        <v>FF</v>
      </c>
      <c r="C197">
        <v>1</v>
      </c>
      <c r="D197">
        <v>0</v>
      </c>
      <c r="E197">
        <v>1</v>
      </c>
      <c r="G197" t="str">
        <v>active</v>
      </c>
    </row>
    <row r="198" spans="1:7">
      <c r="A198" s="1" t="str">
        <v>5a5c8fd0-96bf-4f1a-aeb8-b1b9553b6bf8</v>
      </c>
      <c r="B198" t="str">
        <v>FF</v>
      </c>
      <c r="C198">
        <v>1</v>
      </c>
      <c r="D198">
        <v>0</v>
      </c>
      <c r="E198">
        <v>1</v>
      </c>
      <c r="G198" t="str">
        <v>active</v>
      </c>
    </row>
    <row r="199" spans="1:7">
      <c r="A199" s="1" t="str">
        <v>5b108afa-5ba8-46b7-b6ae-0e027b0d1ff2</v>
      </c>
      <c r="B199" t="str">
        <v>FF</v>
      </c>
      <c r="C199">
        <v>1</v>
      </c>
      <c r="D199">
        <v>0</v>
      </c>
      <c r="E199">
        <v>1</v>
      </c>
      <c r="G199" t="str">
        <v>active</v>
      </c>
    </row>
    <row r="200" spans="1:7">
      <c r="A200" s="1" t="str">
        <v>5b2bf82a-d6b2-4cb3-a746-1e47fbdafd61</v>
      </c>
      <c r="B200" t="str">
        <v>FF</v>
      </c>
      <c r="C200">
        <v>1</v>
      </c>
      <c r="D200">
        <v>0</v>
      </c>
      <c r="E200">
        <v>1</v>
      </c>
      <c r="G200" t="str">
        <v>active</v>
      </c>
    </row>
    <row r="201" spans="1:7">
      <c r="A201" s="1" t="str">
        <v>5cd6c2a9-080b-481e-afb1-be05c8a0526c</v>
      </c>
      <c r="B201" t="str">
        <v>FF</v>
      </c>
      <c r="C201">
        <v>1</v>
      </c>
      <c r="D201">
        <v>0</v>
      </c>
      <c r="E201">
        <v>1</v>
      </c>
      <c r="G201" t="str">
        <v>active</v>
      </c>
    </row>
    <row r="202" spans="1:7">
      <c r="A202" s="1" t="str">
        <v>5e2a2559-8d94-4b60-a26a-c98fd479d583</v>
      </c>
      <c r="B202" t="str">
        <v>FF</v>
      </c>
      <c r="C202">
        <v>1</v>
      </c>
      <c r="D202">
        <v>0</v>
      </c>
      <c r="E202">
        <v>1</v>
      </c>
      <c r="G202" t="str">
        <v>active</v>
      </c>
    </row>
    <row r="203" spans="1:7">
      <c r="A203" s="1" t="str">
        <v>5f839aab-13f8-4ec2-989a-25a9f2581a95</v>
      </c>
      <c r="B203" t="str">
        <v>FF</v>
      </c>
      <c r="C203">
        <v>1</v>
      </c>
      <c r="D203">
        <v>0</v>
      </c>
      <c r="E203">
        <v>1</v>
      </c>
      <c r="G203" t="str">
        <v>active</v>
      </c>
    </row>
    <row r="204" spans="1:7">
      <c r="A204" s="1" t="str">
        <v>609e664c-15ee-4afe-b2a1-187435d0de90</v>
      </c>
      <c r="B204" t="str">
        <v>FF</v>
      </c>
      <c r="C204">
        <v>1</v>
      </c>
      <c r="D204">
        <v>0</v>
      </c>
      <c r="E204">
        <v>1</v>
      </c>
      <c r="G204" t="str">
        <v>active</v>
      </c>
    </row>
    <row r="205" spans="1:7">
      <c r="A205" s="1" t="str">
        <v>60a29dee-ad63-41f6-b6b2-1410687f9dec</v>
      </c>
      <c r="B205" t="str">
        <v>FF</v>
      </c>
      <c r="C205">
        <v>1</v>
      </c>
      <c r="D205">
        <v>0</v>
      </c>
      <c r="E205">
        <v>1</v>
      </c>
      <c r="G205" t="str">
        <v>active</v>
      </c>
    </row>
    <row r="206" spans="1:7">
      <c r="A206" s="1" t="str">
        <v>62ed5d8d-4dbf-464b-b8f3-4b2cd2c973e2</v>
      </c>
      <c r="B206" t="str">
        <v>FF</v>
      </c>
      <c r="C206">
        <v>1</v>
      </c>
      <c r="D206">
        <v>0</v>
      </c>
      <c r="E206">
        <v>1</v>
      </c>
      <c r="G206" t="str">
        <v>active</v>
      </c>
    </row>
    <row r="207" spans="1:7">
      <c r="A207" s="1" t="str">
        <v>63a57e55-948f-4ce3-9a54-72ac1f61ca96</v>
      </c>
      <c r="B207" t="str">
        <v>FF</v>
      </c>
      <c r="C207">
        <v>1</v>
      </c>
      <c r="D207">
        <v>0</v>
      </c>
      <c r="E207">
        <v>1</v>
      </c>
      <c r="G207" t="str">
        <v>active</v>
      </c>
    </row>
    <row r="208" spans="1:7">
      <c r="A208" s="1" t="str">
        <v>64247e33-f82d-436a-a06f-1581a30d513e</v>
      </c>
      <c r="B208" t="str">
        <v>FF</v>
      </c>
      <c r="C208">
        <v>1</v>
      </c>
      <c r="D208">
        <v>0</v>
      </c>
      <c r="E208">
        <v>1</v>
      </c>
      <c r="G208" t="str">
        <v>active</v>
      </c>
    </row>
    <row r="209" spans="1:7">
      <c r="A209" s="1" t="str">
        <v>64bc9ae1-659d-46fd-a4af-e007e35e1d97</v>
      </c>
      <c r="B209" t="str">
        <v>FF</v>
      </c>
      <c r="C209">
        <v>1</v>
      </c>
      <c r="D209">
        <v>0</v>
      </c>
      <c r="E209">
        <v>1</v>
      </c>
      <c r="G209" t="str">
        <v>active</v>
      </c>
    </row>
    <row r="210" spans="1:7">
      <c r="A210" s="1" t="str">
        <v>656762b8-9a09-438e-9d10-2d5863a2dea8</v>
      </c>
      <c r="B210" t="str">
        <v>FF</v>
      </c>
      <c r="C210">
        <v>1</v>
      </c>
      <c r="D210">
        <v>0</v>
      </c>
      <c r="E210">
        <v>1</v>
      </c>
      <c r="G210" t="str">
        <v>active</v>
      </c>
    </row>
    <row r="211" spans="1:7">
      <c r="A211" s="1" t="str">
        <v>663b7f6e-1ca5-4dd5-97d4-dcb92d4d2b17</v>
      </c>
      <c r="B211" t="str">
        <v>FF</v>
      </c>
      <c r="C211">
        <v>1</v>
      </c>
      <c r="D211">
        <v>0</v>
      </c>
      <c r="E211">
        <v>1</v>
      </c>
      <c r="G211" t="str">
        <v>active</v>
      </c>
    </row>
    <row r="212" spans="1:7">
      <c r="A212" s="1" t="str">
        <v>66f04a65-70c3-4c40-9632-e2adfd956312</v>
      </c>
      <c r="B212" t="str">
        <v>FF</v>
      </c>
      <c r="C212">
        <v>1</v>
      </c>
      <c r="D212">
        <v>0</v>
      </c>
      <c r="E212">
        <v>1</v>
      </c>
      <c r="G212" t="str">
        <v>active</v>
      </c>
    </row>
    <row r="213" spans="1:7">
      <c r="A213" s="1" t="str">
        <v>67fe2313-2c1e-4fb7-a80e-edb9bbb4e4f3</v>
      </c>
      <c r="B213" t="str">
        <v>FF</v>
      </c>
      <c r="C213">
        <v>1</v>
      </c>
      <c r="D213">
        <v>0</v>
      </c>
      <c r="E213">
        <v>1</v>
      </c>
      <c r="G213" t="str">
        <v>active</v>
      </c>
    </row>
    <row r="214" spans="1:7">
      <c r="A214" s="1" t="str">
        <v>6a51fe34-f973-4a13-b905-acaf7762f1e3</v>
      </c>
      <c r="B214" t="str">
        <v>FF</v>
      </c>
      <c r="C214">
        <v>1</v>
      </c>
      <c r="D214">
        <v>0</v>
      </c>
      <c r="E214">
        <v>1</v>
      </c>
      <c r="G214" t="str">
        <v>active</v>
      </c>
    </row>
    <row r="215" spans="1:7">
      <c r="A215" s="1" t="str">
        <v>6b3e4616-81b4-410e-a28c-ca4d13bfb865</v>
      </c>
      <c r="B215" t="str">
        <v>FF</v>
      </c>
      <c r="C215">
        <v>1</v>
      </c>
      <c r="D215">
        <v>0</v>
      </c>
      <c r="E215">
        <v>1</v>
      </c>
      <c r="G215" t="str">
        <v>active</v>
      </c>
    </row>
    <row r="216" spans="1:7">
      <c r="A216" s="1" t="str">
        <v>6b72157d-e6e0-4231-aac1-6f60ca944367</v>
      </c>
      <c r="B216" t="str">
        <v>FF</v>
      </c>
      <c r="C216">
        <v>1</v>
      </c>
      <c r="D216">
        <v>0</v>
      </c>
      <c r="E216">
        <v>1</v>
      </c>
      <c r="G216" t="str">
        <v>active</v>
      </c>
    </row>
    <row r="217" spans="1:7">
      <c r="A217" s="1" t="str">
        <v>6b8bfdb6-5a9e-4bfc-be0e-ba3dd02d742e</v>
      </c>
      <c r="B217" t="str">
        <v>FF</v>
      </c>
      <c r="C217">
        <v>1</v>
      </c>
      <c r="D217">
        <v>0</v>
      </c>
      <c r="E217">
        <v>1</v>
      </c>
      <c r="G217" t="str">
        <v>active</v>
      </c>
    </row>
    <row r="218" spans="1:7">
      <c r="A218" s="1" t="str">
        <v>6ccc288e-dd07-4103-9056-41868c9f3575</v>
      </c>
      <c r="B218" t="str">
        <v>FF</v>
      </c>
      <c r="C218">
        <v>1</v>
      </c>
      <c r="D218">
        <v>0</v>
      </c>
      <c r="E218">
        <v>1</v>
      </c>
      <c r="G218" t="str">
        <v>active</v>
      </c>
    </row>
    <row r="219" spans="1:7">
      <c r="A219" s="1" t="str">
        <v>6cfff382-41d3-47c0-9b82-298af1eb0867</v>
      </c>
      <c r="B219" t="str">
        <v>FF</v>
      </c>
      <c r="C219">
        <v>1</v>
      </c>
      <c r="D219">
        <v>0</v>
      </c>
      <c r="E219">
        <v>1</v>
      </c>
      <c r="G219" t="str">
        <v>active</v>
      </c>
    </row>
    <row r="220" spans="1:7">
      <c r="A220" s="1" t="str">
        <v>6ed44f25-a570-48ba-afa1-33b61540152e</v>
      </c>
      <c r="B220" t="str">
        <v>FF</v>
      </c>
      <c r="C220">
        <v>1</v>
      </c>
      <c r="D220">
        <v>0</v>
      </c>
      <c r="E220">
        <v>1</v>
      </c>
      <c r="G220" t="str">
        <v>active</v>
      </c>
    </row>
    <row r="221" spans="1:7">
      <c r="A221" s="1" t="str">
        <v>6f419105-0c1a-4d95-a1f5-e6cd1a30cf84</v>
      </c>
      <c r="B221" t="str">
        <v>FF</v>
      </c>
      <c r="C221">
        <v>1</v>
      </c>
      <c r="D221">
        <v>0</v>
      </c>
      <c r="E221">
        <v>1</v>
      </c>
      <c r="G221" t="str">
        <v>active</v>
      </c>
    </row>
    <row r="222" spans="1:7">
      <c r="A222" s="1" t="str">
        <v>71535ceb-2ad3-408d-b6a1-1ea1108a6377</v>
      </c>
      <c r="B222" t="str">
        <v>FF</v>
      </c>
      <c r="C222">
        <v>1</v>
      </c>
      <c r="D222">
        <v>0</v>
      </c>
      <c r="E222">
        <v>1</v>
      </c>
      <c r="G222" t="str">
        <v>active</v>
      </c>
    </row>
    <row r="223" spans="1:7">
      <c r="A223" s="1" t="str">
        <v>72944677-7875-4197-ae31-c1e80d9f0c34</v>
      </c>
      <c r="B223" t="str">
        <v>FF</v>
      </c>
      <c r="C223">
        <v>1</v>
      </c>
      <c r="D223">
        <v>0</v>
      </c>
      <c r="E223">
        <v>1</v>
      </c>
      <c r="G223" t="str">
        <v>active</v>
      </c>
    </row>
    <row r="224" spans="1:7">
      <c r="A224" s="1" t="str">
        <v>7314a85c-bb84-407b-a3d9-dca421f7454f</v>
      </c>
      <c r="B224" t="str">
        <v>FF</v>
      </c>
      <c r="C224">
        <v>1</v>
      </c>
      <c r="D224">
        <v>0</v>
      </c>
      <c r="E224">
        <v>1</v>
      </c>
      <c r="G224" t="str">
        <v>active</v>
      </c>
    </row>
    <row r="225" spans="1:7">
      <c r="A225" s="1" t="str">
        <v>7363346a-f0b3-498d-a6ef-8fae3d8fef86</v>
      </c>
      <c r="B225" t="str">
        <v>FF</v>
      </c>
      <c r="C225">
        <v>1</v>
      </c>
      <c r="D225">
        <v>0</v>
      </c>
      <c r="E225">
        <v>1</v>
      </c>
      <c r="G225" t="str">
        <v>active</v>
      </c>
    </row>
    <row r="226" spans="1:7">
      <c r="A226" s="1" t="str">
        <v>73fd417f-5f6c-4923-aeba-18fc9a366bff</v>
      </c>
      <c r="B226" t="str">
        <v>FF</v>
      </c>
      <c r="C226">
        <v>1</v>
      </c>
      <c r="D226">
        <v>0</v>
      </c>
      <c r="E226">
        <v>1</v>
      </c>
      <c r="G226" t="str">
        <v>active</v>
      </c>
    </row>
    <row r="227" spans="1:7">
      <c r="A227" s="1" t="str">
        <v>7642ad08-2d0c-4462-afb0-552000352956</v>
      </c>
      <c r="B227" t="str">
        <v>FF</v>
      </c>
      <c r="C227">
        <v>1</v>
      </c>
      <c r="D227">
        <v>0</v>
      </c>
      <c r="E227">
        <v>1</v>
      </c>
      <c r="G227" t="str">
        <v>active</v>
      </c>
    </row>
    <row r="228" spans="1:7">
      <c r="A228" s="1" t="str">
        <v>78d662b6-a65d-4b54-b8b9-c79eb0c079f6</v>
      </c>
      <c r="B228" t="str">
        <v>FF</v>
      </c>
      <c r="C228">
        <v>1</v>
      </c>
      <c r="D228">
        <v>0</v>
      </c>
      <c r="E228">
        <v>1</v>
      </c>
      <c r="G228" t="str">
        <v>active</v>
      </c>
    </row>
    <row r="229" spans="1:7">
      <c r="A229" s="1" t="str">
        <v>790850d5-9599-4bd6-b7ca-43b7033e4c03</v>
      </c>
      <c r="B229" t="str">
        <v>FF</v>
      </c>
      <c r="C229">
        <v>1</v>
      </c>
      <c r="D229">
        <v>0</v>
      </c>
      <c r="E229">
        <v>1</v>
      </c>
      <c r="G229" t="str">
        <v>active</v>
      </c>
    </row>
    <row r="230" spans="1:7">
      <c r="A230" s="1" t="str">
        <v>7afc3306-357b-4688-9690-a849e6a471e9</v>
      </c>
      <c r="B230" t="str">
        <v>FF</v>
      </c>
      <c r="C230">
        <v>1</v>
      </c>
      <c r="D230">
        <v>0</v>
      </c>
      <c r="E230">
        <v>1</v>
      </c>
      <c r="G230" t="str">
        <v>active</v>
      </c>
    </row>
    <row r="231" spans="1:7">
      <c r="A231" s="1" t="str">
        <v>7b20441c-59b3-48b5-bac2-28b8ab9cc9ed</v>
      </c>
      <c r="B231" t="str">
        <v>FF</v>
      </c>
      <c r="C231">
        <v>1</v>
      </c>
      <c r="D231">
        <v>0</v>
      </c>
      <c r="E231">
        <v>1</v>
      </c>
      <c r="G231" t="str">
        <v>active</v>
      </c>
    </row>
    <row r="232" spans="1:7">
      <c r="A232" s="1" t="str">
        <v>7be5c85c-6197-43e9-80dd-ad3d990b6fe6</v>
      </c>
      <c r="B232" t="str">
        <v>FF</v>
      </c>
      <c r="C232">
        <v>1</v>
      </c>
      <c r="D232">
        <v>0</v>
      </c>
      <c r="E232">
        <v>1</v>
      </c>
      <c r="G232" t="str">
        <v>active</v>
      </c>
    </row>
    <row r="233" spans="1:7">
      <c r="A233" s="1" t="str">
        <v>7d186b3f-9026-4d34-b3d0-a677af844ef9</v>
      </c>
      <c r="B233" t="str">
        <v>FF</v>
      </c>
      <c r="C233">
        <v>1</v>
      </c>
      <c r="D233">
        <v>0</v>
      </c>
      <c r="E233">
        <v>1</v>
      </c>
      <c r="G233" t="str">
        <v>active</v>
      </c>
    </row>
    <row r="234" spans="1:7">
      <c r="A234" s="1" t="str">
        <v>7d90a629-259b-4303-ae12-fb450e97429d</v>
      </c>
      <c r="B234" t="str">
        <v>FF</v>
      </c>
      <c r="C234">
        <v>1</v>
      </c>
      <c r="D234">
        <v>0</v>
      </c>
      <c r="E234">
        <v>1</v>
      </c>
      <c r="G234" t="str">
        <v>active</v>
      </c>
    </row>
    <row r="235" spans="1:7">
      <c r="A235" s="1" t="str">
        <v>81d2fa12-db1e-4ace-9124-a55629bf307f</v>
      </c>
      <c r="B235" t="str">
        <v>FF</v>
      </c>
      <c r="C235">
        <v>1</v>
      </c>
      <c r="D235">
        <v>0</v>
      </c>
      <c r="E235">
        <v>1</v>
      </c>
      <c r="G235" t="str">
        <v>active</v>
      </c>
    </row>
    <row r="236" spans="1:7">
      <c r="A236" s="1" t="str">
        <v>837e6dc1-a0cc-42dc-add0-e43ee86aff21</v>
      </c>
      <c r="B236" t="str">
        <v>FF</v>
      </c>
      <c r="C236">
        <v>1</v>
      </c>
      <c r="D236">
        <v>0</v>
      </c>
      <c r="E236">
        <v>1</v>
      </c>
      <c r="G236" t="str">
        <v>active</v>
      </c>
    </row>
    <row r="237" spans="1:7">
      <c r="A237" s="1" t="str">
        <v>83f9f5b5-b38d-4c62-88ca-9c36b4a412ef</v>
      </c>
      <c r="B237" t="str">
        <v>FF</v>
      </c>
      <c r="C237">
        <v>1</v>
      </c>
      <c r="D237">
        <v>0</v>
      </c>
      <c r="E237">
        <v>1</v>
      </c>
      <c r="G237" t="str">
        <v>active</v>
      </c>
    </row>
    <row r="238" spans="1:7">
      <c r="A238" s="1" t="str">
        <v>84779b24-3da8-4088-b4cc-2627fd4b9cdf</v>
      </c>
      <c r="B238" t="str">
        <v>FF</v>
      </c>
      <c r="C238">
        <v>1</v>
      </c>
      <c r="D238">
        <v>0</v>
      </c>
      <c r="E238">
        <v>1</v>
      </c>
      <c r="G238" t="str">
        <v>active</v>
      </c>
    </row>
    <row r="239" spans="1:7">
      <c r="A239" s="1" t="str">
        <v>84ecfdd5-ca04-48d3-807a-07f54458d288</v>
      </c>
      <c r="B239" t="str">
        <v>FF</v>
      </c>
      <c r="C239">
        <v>1</v>
      </c>
      <c r="D239">
        <v>0</v>
      </c>
      <c r="E239">
        <v>1</v>
      </c>
      <c r="G239" t="str">
        <v>active</v>
      </c>
    </row>
    <row r="240" spans="1:7">
      <c r="A240" s="1" t="str">
        <v>853b24c3-6efe-4508-b11a-d8eb24f4c130</v>
      </c>
      <c r="B240" t="str">
        <v>FF</v>
      </c>
      <c r="C240">
        <v>1</v>
      </c>
      <c r="D240">
        <v>0</v>
      </c>
      <c r="E240">
        <v>1</v>
      </c>
      <c r="G240" t="str">
        <v>active</v>
      </c>
    </row>
    <row r="241" spans="1:7">
      <c r="A241" s="1" t="str">
        <v>8547ff1e-a747-4c19-b3fe-813f07d82ff8</v>
      </c>
      <c r="B241" t="str">
        <v>FF</v>
      </c>
      <c r="C241">
        <v>1</v>
      </c>
      <c r="D241">
        <v>0</v>
      </c>
      <c r="E241">
        <v>1</v>
      </c>
      <c r="G241" t="str">
        <v>active</v>
      </c>
    </row>
    <row r="242" spans="1:7">
      <c r="A242" s="1" t="str">
        <v>86afe3f6-e350-4ee2-abb4-81e627f3470c</v>
      </c>
      <c r="B242" t="str">
        <v>FF</v>
      </c>
      <c r="C242">
        <v>1</v>
      </c>
      <c r="D242">
        <v>0</v>
      </c>
      <c r="E242">
        <v>1</v>
      </c>
      <c r="G242" t="str">
        <v>active</v>
      </c>
    </row>
    <row r="243" spans="1:7">
      <c r="A243" s="1" t="str">
        <v>87226e47-1e7d-40a6-ba29-431e32367f7c</v>
      </c>
      <c r="B243" t="str">
        <v>FF</v>
      </c>
      <c r="C243">
        <v>1</v>
      </c>
      <c r="D243">
        <v>0</v>
      </c>
      <c r="E243">
        <v>1</v>
      </c>
      <c r="G243" t="str">
        <v>active</v>
      </c>
    </row>
    <row r="244" spans="1:7">
      <c r="A244" s="1" t="str">
        <v>894e35d3-5d89-410c-906f-3f9976f07233</v>
      </c>
      <c r="B244" t="str">
        <v>FF</v>
      </c>
      <c r="C244">
        <v>1</v>
      </c>
      <c r="D244">
        <v>0</v>
      </c>
      <c r="E244">
        <v>1</v>
      </c>
      <c r="G244" t="str">
        <v>active</v>
      </c>
    </row>
    <row r="245" spans="1:7">
      <c r="A245" s="1" t="str">
        <v>8ec36795-b19a-40ed-9c5c-53e0c76f4131</v>
      </c>
      <c r="B245" t="str">
        <v>FF</v>
      </c>
      <c r="C245">
        <v>1</v>
      </c>
      <c r="D245">
        <v>0</v>
      </c>
      <c r="E245">
        <v>1</v>
      </c>
      <c r="G245" t="str">
        <v>active</v>
      </c>
    </row>
    <row r="246" spans="1:7">
      <c r="A246" s="1" t="str">
        <v>9013c39d-bbc9-40f2-a94e-3a9517ff794a</v>
      </c>
      <c r="B246" t="str">
        <v>FF</v>
      </c>
      <c r="C246">
        <v>1</v>
      </c>
      <c r="D246">
        <v>0</v>
      </c>
      <c r="E246">
        <v>1</v>
      </c>
      <c r="G246" t="str">
        <v>active</v>
      </c>
    </row>
    <row r="247" spans="1:7">
      <c r="A247" s="1" t="str">
        <v>9109f8b3-bbd5-4a6a-8f8f-0d79bbab83d0</v>
      </c>
      <c r="B247" t="str">
        <v>FF</v>
      </c>
      <c r="C247">
        <v>1</v>
      </c>
      <c r="D247">
        <v>0</v>
      </c>
      <c r="E247">
        <v>1</v>
      </c>
      <c r="G247" t="str">
        <v>active</v>
      </c>
    </row>
    <row r="248" spans="1:7">
      <c r="A248" s="1" t="str">
        <v>91e1f749-d182-4db5-ad0c-e849cd79eeb6</v>
      </c>
      <c r="B248" t="str">
        <v>FF</v>
      </c>
      <c r="C248">
        <v>1</v>
      </c>
      <c r="D248">
        <v>0</v>
      </c>
      <c r="E248">
        <v>1</v>
      </c>
      <c r="G248" t="str">
        <v>active</v>
      </c>
    </row>
    <row r="249" spans="1:7">
      <c r="A249" s="1" t="str">
        <v>92061004-e601-453c-8cca-cc912862761e</v>
      </c>
      <c r="B249" t="str">
        <v>FF</v>
      </c>
      <c r="C249">
        <v>1</v>
      </c>
      <c r="D249">
        <v>0</v>
      </c>
      <c r="E249">
        <v>1</v>
      </c>
      <c r="G249" t="str">
        <v>active</v>
      </c>
    </row>
    <row r="250" spans="1:7">
      <c r="A250" s="1" t="str">
        <v>92b01eea-0300-4775-bc7c-3fdc974ff54f</v>
      </c>
      <c r="B250" t="str">
        <v>FF</v>
      </c>
      <c r="C250">
        <v>1</v>
      </c>
      <c r="D250">
        <v>0</v>
      </c>
      <c r="E250">
        <v>1</v>
      </c>
      <c r="G250" t="str">
        <v>active</v>
      </c>
    </row>
    <row r="251" spans="1:7">
      <c r="A251" s="1" t="str">
        <v>95a25a54-af9a-480e-b8be-70e630cf70c8</v>
      </c>
      <c r="B251" t="str">
        <v>FF</v>
      </c>
      <c r="C251">
        <v>1</v>
      </c>
      <c r="D251">
        <v>0</v>
      </c>
      <c r="E251">
        <v>1</v>
      </c>
      <c r="G251" t="str">
        <v>active</v>
      </c>
    </row>
    <row r="252" spans="1:7">
      <c r="A252" s="1" t="str">
        <v>95aa57a4-a5ae-4c4d-a413-fbef856e44d8</v>
      </c>
      <c r="B252" t="str">
        <v>FF</v>
      </c>
      <c r="C252">
        <v>1</v>
      </c>
      <c r="D252">
        <v>0</v>
      </c>
      <c r="E252">
        <v>1</v>
      </c>
      <c r="G252" t="str">
        <v>active</v>
      </c>
    </row>
    <row r="253" spans="1:7">
      <c r="A253" s="1" t="str">
        <v>96eeb718-f9d3-46d9-b6dd-d3eaa124fadf</v>
      </c>
      <c r="B253" t="str">
        <v>FF</v>
      </c>
      <c r="C253">
        <v>1</v>
      </c>
      <c r="D253">
        <v>0</v>
      </c>
      <c r="E253">
        <v>1</v>
      </c>
      <c r="G253" t="str">
        <v>active</v>
      </c>
    </row>
    <row r="254" spans="1:7">
      <c r="A254" s="1" t="str">
        <v>9712ea3d-386b-4405-97da-2721cbf401f3</v>
      </c>
      <c r="B254" t="str">
        <v>FF</v>
      </c>
      <c r="C254">
        <v>1</v>
      </c>
      <c r="D254">
        <v>0</v>
      </c>
      <c r="E254">
        <v>1</v>
      </c>
      <c r="G254" t="str">
        <v>active</v>
      </c>
    </row>
    <row r="255" spans="1:7">
      <c r="A255" s="1" t="str">
        <v>9793fef7-c054-4ec2-83fd-06596ab60780</v>
      </c>
      <c r="B255" t="str">
        <v>FF</v>
      </c>
      <c r="C255">
        <v>1</v>
      </c>
      <c r="D255">
        <v>0</v>
      </c>
      <c r="E255">
        <v>1</v>
      </c>
      <c r="G255" t="str">
        <v>active</v>
      </c>
    </row>
    <row r="256" spans="1:7">
      <c r="A256" s="1" t="str">
        <v>97e21408-df02-4722-8215-91f4962617cc</v>
      </c>
      <c r="B256" t="str">
        <v>FF</v>
      </c>
      <c r="C256">
        <v>1</v>
      </c>
      <c r="D256">
        <v>0</v>
      </c>
      <c r="E256">
        <v>1</v>
      </c>
      <c r="G256" t="str">
        <v>active</v>
      </c>
    </row>
    <row r="257" spans="1:7">
      <c r="A257" s="1" t="str">
        <v>98771ff5-530e-493b-bc8b-2bb92cc35983</v>
      </c>
      <c r="B257" t="str">
        <v>FF</v>
      </c>
      <c r="C257">
        <v>1</v>
      </c>
      <c r="D257">
        <v>0</v>
      </c>
      <c r="E257">
        <v>1</v>
      </c>
      <c r="G257" t="str">
        <v>active</v>
      </c>
    </row>
    <row r="258" spans="1:7">
      <c r="A258" s="1" t="str">
        <v>98a11dec-35ee-4f9c-a441-1a13c0f9862f</v>
      </c>
      <c r="B258" t="str">
        <v>FF</v>
      </c>
      <c r="C258">
        <v>1</v>
      </c>
      <c r="D258">
        <v>0</v>
      </c>
      <c r="E258">
        <v>1</v>
      </c>
      <c r="G258" t="str">
        <v>active</v>
      </c>
    </row>
    <row r="259" spans="1:7">
      <c r="A259" s="1" t="str">
        <v>98ce8e6f-fb79-4a83-86ed-9497742988bd</v>
      </c>
      <c r="B259" t="str">
        <v>FF</v>
      </c>
      <c r="C259">
        <v>1</v>
      </c>
      <c r="D259">
        <v>0</v>
      </c>
      <c r="E259">
        <v>1</v>
      </c>
      <c r="G259" t="str">
        <v>active</v>
      </c>
    </row>
    <row r="260" spans="1:7">
      <c r="A260" s="1" t="str">
        <v>99282b59-82d0-40d3-bf7c-b4646ae9d9c3</v>
      </c>
      <c r="B260" t="str">
        <v>FF</v>
      </c>
      <c r="C260">
        <v>1</v>
      </c>
      <c r="D260">
        <v>0</v>
      </c>
      <c r="E260">
        <v>1</v>
      </c>
      <c r="G260" t="str">
        <v>active</v>
      </c>
    </row>
    <row r="261" spans="1:7">
      <c r="A261" s="1" t="str">
        <v>99555346-6927-4ceb-818c-e7d53b722046</v>
      </c>
      <c r="B261" t="str">
        <v>FF</v>
      </c>
      <c r="C261">
        <v>1</v>
      </c>
      <c r="D261">
        <v>0</v>
      </c>
      <c r="E261">
        <v>1</v>
      </c>
      <c r="G261" t="str">
        <v>active</v>
      </c>
    </row>
    <row r="262" spans="1:7">
      <c r="A262" s="1" t="str">
        <v>9aa499c4-b996-4a2c-9ec9-7cdf20445361</v>
      </c>
      <c r="B262" t="str">
        <v>FF</v>
      </c>
      <c r="C262">
        <v>1</v>
      </c>
      <c r="D262">
        <v>0</v>
      </c>
      <c r="E262">
        <v>1</v>
      </c>
      <c r="G262" t="str">
        <v>active</v>
      </c>
    </row>
    <row r="263" spans="1:7">
      <c r="A263" s="1" t="str">
        <v>9adccede-8dc2-4a5f-b5fd-5edc989b7da6</v>
      </c>
      <c r="B263" t="str">
        <v>FF</v>
      </c>
      <c r="C263">
        <v>1</v>
      </c>
      <c r="D263">
        <v>0</v>
      </c>
      <c r="E263">
        <v>1</v>
      </c>
      <c r="G263" t="str">
        <v>active</v>
      </c>
    </row>
    <row r="264" spans="1:7">
      <c r="A264" s="1" t="str">
        <v>9c525960-6b87-497e-85cd-7fd81d31bbfb</v>
      </c>
      <c r="B264" t="str">
        <v>FF</v>
      </c>
      <c r="C264">
        <v>1</v>
      </c>
      <c r="D264">
        <v>0</v>
      </c>
      <c r="E264">
        <v>1</v>
      </c>
      <c r="G264" t="str">
        <v>active</v>
      </c>
    </row>
    <row r="265" spans="1:7">
      <c r="A265" s="1" t="str">
        <v>9f28807e-2a1a-4bd2-b285-7250b69bf3be</v>
      </c>
      <c r="B265" t="str">
        <v>FF</v>
      </c>
      <c r="C265">
        <v>1</v>
      </c>
      <c r="D265">
        <v>0</v>
      </c>
      <c r="E265">
        <v>1</v>
      </c>
      <c r="G265" t="str">
        <v>active</v>
      </c>
    </row>
    <row r="266" spans="1:7">
      <c r="A266" s="1" t="str">
        <v>9f7143c0-148c-4a38-a077-99d723fc7d7a</v>
      </c>
      <c r="B266" t="str">
        <v>FF</v>
      </c>
      <c r="C266">
        <v>1</v>
      </c>
      <c r="D266">
        <v>0</v>
      </c>
      <c r="E266">
        <v>1</v>
      </c>
      <c r="G266" t="str">
        <v>active</v>
      </c>
    </row>
    <row r="267" spans="1:7">
      <c r="A267" s="1" t="str">
        <v>a11e7029-983d-4838-837e-d83eccc9f9e9</v>
      </c>
      <c r="B267" t="str">
        <v>FF</v>
      </c>
      <c r="C267">
        <v>1</v>
      </c>
      <c r="D267">
        <v>0</v>
      </c>
      <c r="E267">
        <v>1</v>
      </c>
      <c r="G267" t="str">
        <v>active</v>
      </c>
    </row>
    <row r="268" spans="1:7">
      <c r="A268" s="1" t="str">
        <v>a1334e1a-6f32-4949-afd7-d6d9e1152c6a</v>
      </c>
      <c r="B268" t="str">
        <v>FF</v>
      </c>
      <c r="C268">
        <v>1</v>
      </c>
      <c r="D268">
        <v>0</v>
      </c>
      <c r="E268">
        <v>1</v>
      </c>
      <c r="G268" t="str">
        <v>active</v>
      </c>
    </row>
    <row r="269" spans="1:7">
      <c r="A269" s="1" t="str">
        <v>a256b8e5-3549-4cc7-aca3-a508398a1935</v>
      </c>
      <c r="B269" t="str">
        <v>FF</v>
      </c>
      <c r="C269">
        <v>1</v>
      </c>
      <c r="D269">
        <v>0</v>
      </c>
      <c r="E269">
        <v>1</v>
      </c>
      <c r="G269" t="str">
        <v>active</v>
      </c>
    </row>
    <row r="270" spans="1:7">
      <c r="A270" s="1" t="str">
        <v>a2903896-f042-464a-a612-1b6894d846f4</v>
      </c>
      <c r="B270" t="str">
        <v>FF</v>
      </c>
      <c r="C270">
        <v>1</v>
      </c>
      <c r="D270">
        <v>0</v>
      </c>
      <c r="E270">
        <v>1</v>
      </c>
      <c r="G270" t="str">
        <v>active</v>
      </c>
    </row>
    <row r="271" spans="1:7">
      <c r="A271" s="1" t="str">
        <v>a2ed2ea1-e41d-4cb4-be80-6b85e03c2fc5</v>
      </c>
      <c r="B271" t="str">
        <v>FF</v>
      </c>
      <c r="C271">
        <v>1</v>
      </c>
      <c r="D271">
        <v>0</v>
      </c>
      <c r="E271">
        <v>1</v>
      </c>
      <c r="G271" t="str">
        <v>active</v>
      </c>
    </row>
    <row r="272" spans="1:7">
      <c r="A272" s="1" t="str">
        <v>a376171d-c414-4eb8-a744-17ed8ae1fc28</v>
      </c>
      <c r="B272" t="str">
        <v>FF</v>
      </c>
      <c r="C272">
        <v>1</v>
      </c>
      <c r="D272">
        <v>0</v>
      </c>
      <c r="E272">
        <v>1</v>
      </c>
      <c r="G272" t="str">
        <v>active</v>
      </c>
    </row>
    <row r="273" spans="1:7">
      <c r="A273" s="1" t="str">
        <v>a3964179-f1db-47a7-8986-4e07d48faf64</v>
      </c>
      <c r="B273" t="str">
        <v>FF</v>
      </c>
      <c r="C273">
        <v>1</v>
      </c>
      <c r="D273">
        <v>0</v>
      </c>
      <c r="E273">
        <v>1</v>
      </c>
      <c r="G273" t="str">
        <v>active</v>
      </c>
    </row>
    <row r="274" spans="1:7">
      <c r="A274" s="1" t="str">
        <v>a3d02fe7-0140-4cf2-be6e-c61ea7631064</v>
      </c>
      <c r="B274" t="str">
        <v>FF</v>
      </c>
      <c r="C274">
        <v>1</v>
      </c>
      <c r="D274">
        <v>0</v>
      </c>
      <c r="E274">
        <v>1</v>
      </c>
      <c r="G274" t="str">
        <v>active</v>
      </c>
    </row>
    <row r="275" spans="1:7">
      <c r="A275" s="1" t="str">
        <v>a42107b3-7228-4e3f-b8a9-5158355a0ef9</v>
      </c>
      <c r="B275" t="str">
        <v>FF</v>
      </c>
      <c r="C275">
        <v>1</v>
      </c>
      <c r="D275">
        <v>0</v>
      </c>
      <c r="E275">
        <v>1</v>
      </c>
      <c r="G275" t="str">
        <v>active</v>
      </c>
    </row>
    <row r="276" spans="1:7">
      <c r="A276" s="1" t="str">
        <v>a535b1b2-d6e0-47e6-b01f-34c214dc0c37</v>
      </c>
      <c r="B276" t="str">
        <v>FF</v>
      </c>
      <c r="C276">
        <v>1</v>
      </c>
      <c r="D276">
        <v>0</v>
      </c>
      <c r="E276">
        <v>1</v>
      </c>
      <c r="G276" t="str">
        <v>active</v>
      </c>
    </row>
    <row r="277" spans="1:7">
      <c r="A277" s="1" t="str">
        <v>a62a9def-0aa5-4f19-b04a-2b0b2c641456</v>
      </c>
      <c r="B277" t="str">
        <v>FF</v>
      </c>
      <c r="C277">
        <v>1</v>
      </c>
      <c r="D277">
        <v>0</v>
      </c>
      <c r="E277">
        <v>1</v>
      </c>
      <c r="G277" t="str">
        <v>active</v>
      </c>
    </row>
    <row r="278" spans="1:7">
      <c r="A278" s="1" t="str">
        <v>a7e1ce7a-cfe1-4d76-8812-523a6f7c08ca</v>
      </c>
      <c r="B278" t="str">
        <v>FF</v>
      </c>
      <c r="C278">
        <v>1</v>
      </c>
      <c r="D278">
        <v>0</v>
      </c>
      <c r="E278">
        <v>1</v>
      </c>
      <c r="G278" t="str">
        <v>active</v>
      </c>
    </row>
    <row r="279" spans="1:7">
      <c r="A279" s="1" t="str">
        <v>a9abff7c-379e-49d8-a28d-1cf48656637b</v>
      </c>
      <c r="B279" t="str">
        <v>FF</v>
      </c>
      <c r="C279">
        <v>1</v>
      </c>
      <c r="D279">
        <v>0</v>
      </c>
      <c r="E279">
        <v>1</v>
      </c>
      <c r="G279" t="str">
        <v>active</v>
      </c>
    </row>
    <row r="280" spans="1:7">
      <c r="A280" s="1" t="str">
        <v>a9bcf38b-2d52-4231-aa9a-bc409aa66ab8</v>
      </c>
      <c r="B280" t="str">
        <v>FF</v>
      </c>
      <c r="C280">
        <v>1</v>
      </c>
      <c r="D280">
        <v>0</v>
      </c>
      <c r="E280">
        <v>1</v>
      </c>
      <c r="G280" t="str">
        <v>active</v>
      </c>
    </row>
    <row r="281" spans="1:7">
      <c r="A281" s="1" t="str">
        <v>aa59445e-ab28-4033-887e-8587e3db669c</v>
      </c>
      <c r="B281" t="str">
        <v>FF</v>
      </c>
      <c r="C281">
        <v>1</v>
      </c>
      <c r="D281">
        <v>0</v>
      </c>
      <c r="E281">
        <v>1</v>
      </c>
      <c r="G281" t="str">
        <v>active</v>
      </c>
    </row>
    <row r="282" spans="1:7">
      <c r="A282" s="1" t="str">
        <v>af3a6d84-e316-40b1-9100-202b8854df94</v>
      </c>
      <c r="B282" t="str">
        <v>FF</v>
      </c>
      <c r="C282">
        <v>1</v>
      </c>
      <c r="D282">
        <v>0</v>
      </c>
      <c r="E282">
        <v>1</v>
      </c>
      <c r="G282" t="str">
        <v>active</v>
      </c>
    </row>
    <row r="283" spans="1:7">
      <c r="A283" s="1" t="str">
        <v>af90294b-1930-49d8-938d-26de13e58ca3</v>
      </c>
      <c r="B283" t="str">
        <v>FF</v>
      </c>
      <c r="C283">
        <v>1</v>
      </c>
      <c r="D283">
        <v>0</v>
      </c>
      <c r="E283">
        <v>1</v>
      </c>
      <c r="G283" t="str">
        <v>active</v>
      </c>
    </row>
    <row r="284" spans="1:7">
      <c r="A284" s="1" t="str">
        <v>b035258e-f2f8-4192-bece-fbf6b64c350f</v>
      </c>
      <c r="B284" t="str">
        <v>FF</v>
      </c>
      <c r="C284">
        <v>1</v>
      </c>
      <c r="D284">
        <v>0</v>
      </c>
      <c r="E284">
        <v>1</v>
      </c>
      <c r="G284" t="str">
        <v>active</v>
      </c>
    </row>
    <row r="285" spans="1:7">
      <c r="A285" s="1" t="str">
        <v>b0555970-08c9-46d1-b986-9f3044c0d01f</v>
      </c>
      <c r="B285" t="str">
        <v>FF</v>
      </c>
      <c r="C285">
        <v>1</v>
      </c>
      <c r="D285">
        <v>0</v>
      </c>
      <c r="E285">
        <v>1</v>
      </c>
      <c r="G285" t="str">
        <v>active</v>
      </c>
    </row>
    <row r="286" spans="1:7">
      <c r="A286" s="1" t="str">
        <v>b0929492-fb48-441d-9394-595f49472793</v>
      </c>
      <c r="B286" t="str">
        <v>FF</v>
      </c>
      <c r="C286">
        <v>1</v>
      </c>
      <c r="D286">
        <v>0</v>
      </c>
      <c r="E286">
        <v>1</v>
      </c>
      <c r="G286" t="str">
        <v>active</v>
      </c>
    </row>
    <row r="287" spans="1:7">
      <c r="A287" s="1" t="str">
        <v>b15b3624-2d4b-4ee2-87eb-a21e7ec5787c</v>
      </c>
      <c r="B287" t="str">
        <v>FF</v>
      </c>
      <c r="C287">
        <v>1</v>
      </c>
      <c r="D287">
        <v>0</v>
      </c>
      <c r="E287">
        <v>1</v>
      </c>
      <c r="G287" t="str">
        <v>active</v>
      </c>
    </row>
    <row r="288" spans="1:7">
      <c r="A288" s="1" t="str">
        <v>b1dcabd7-c3a6-4386-87d9-be6d7014faf1</v>
      </c>
      <c r="B288" t="str">
        <v>FF</v>
      </c>
      <c r="C288">
        <v>1</v>
      </c>
      <c r="D288">
        <v>0</v>
      </c>
      <c r="E288">
        <v>1</v>
      </c>
      <c r="G288" t="str">
        <v>active</v>
      </c>
    </row>
    <row r="289" spans="1:7">
      <c r="A289" s="1" t="str">
        <v>b2c3f0cb-eec2-4522-b714-df02afa34aba</v>
      </c>
      <c r="B289" t="str">
        <v>FF</v>
      </c>
      <c r="C289">
        <v>1</v>
      </c>
      <c r="D289">
        <v>0</v>
      </c>
      <c r="E289">
        <v>1</v>
      </c>
      <c r="G289" t="str">
        <v>active</v>
      </c>
    </row>
    <row r="290" spans="1:7">
      <c r="A290" s="1" t="str">
        <v>b2dfaa56-d113-40c0-add5-2734a21f3586</v>
      </c>
      <c r="B290" t="str">
        <v>FF</v>
      </c>
      <c r="C290">
        <v>1</v>
      </c>
      <c r="D290">
        <v>0</v>
      </c>
      <c r="E290">
        <v>1</v>
      </c>
      <c r="G290" t="str">
        <v>active</v>
      </c>
    </row>
    <row r="291" spans="1:7">
      <c r="A291" s="1" t="str">
        <v>b34b1320-430e-49dd-a7a5-30d973f03560</v>
      </c>
      <c r="B291" t="str">
        <v>FF</v>
      </c>
      <c r="C291">
        <v>1</v>
      </c>
      <c r="D291">
        <v>0</v>
      </c>
      <c r="E291">
        <v>1</v>
      </c>
      <c r="G291" t="str">
        <v>active</v>
      </c>
    </row>
    <row r="292" spans="1:7">
      <c r="A292" s="1" t="str">
        <v>b36999fa-bbdd-44f5-abaf-b36762dc5953</v>
      </c>
      <c r="B292" t="str">
        <v>FF</v>
      </c>
      <c r="C292">
        <v>1</v>
      </c>
      <c r="D292">
        <v>0</v>
      </c>
      <c r="E292">
        <v>1</v>
      </c>
      <c r="G292" t="str">
        <v>active</v>
      </c>
    </row>
    <row r="293" spans="1:7">
      <c r="A293" s="1" t="str">
        <v>b38b085b-877b-432f-b7bc-959b5fbb2349</v>
      </c>
      <c r="B293" t="str">
        <v>FF</v>
      </c>
      <c r="C293">
        <v>1</v>
      </c>
      <c r="D293">
        <v>0</v>
      </c>
      <c r="E293">
        <v>1</v>
      </c>
      <c r="G293" t="str">
        <v>active</v>
      </c>
    </row>
    <row r="294" spans="1:7">
      <c r="A294" s="1" t="str">
        <v>b42117dd-863c-453f-bba0-f76858f2f34d</v>
      </c>
      <c r="B294" t="str">
        <v>FF</v>
      </c>
      <c r="C294">
        <v>1</v>
      </c>
      <c r="D294">
        <v>0</v>
      </c>
      <c r="E294">
        <v>1</v>
      </c>
      <c r="G294" t="str">
        <v>active</v>
      </c>
    </row>
    <row r="295" spans="1:7">
      <c r="A295" s="1" t="str">
        <v>b4e6a6ad-b5cc-4c82-b8d6-b4a27c29166b</v>
      </c>
      <c r="B295" t="str">
        <v>FF</v>
      </c>
      <c r="C295">
        <v>1</v>
      </c>
      <c r="D295">
        <v>0</v>
      </c>
      <c r="E295">
        <v>1</v>
      </c>
      <c r="G295" t="str">
        <v>active</v>
      </c>
    </row>
    <row r="296" spans="1:7">
      <c r="A296" s="1" t="str">
        <v>b5573105-f5cf-48b6-b5e0-268006caeba8</v>
      </c>
      <c r="B296" t="str">
        <v>FF</v>
      </c>
      <c r="C296">
        <v>1</v>
      </c>
      <c r="D296">
        <v>0</v>
      </c>
      <c r="E296">
        <v>1</v>
      </c>
      <c r="G296" t="str">
        <v>active</v>
      </c>
    </row>
    <row r="297" spans="1:7">
      <c r="A297" s="1" t="str">
        <v>b595aaf6-d6b1-4ce4-9268-2e681aa2e07a</v>
      </c>
      <c r="B297" t="str">
        <v>FF</v>
      </c>
      <c r="C297">
        <v>1</v>
      </c>
      <c r="D297">
        <v>0</v>
      </c>
      <c r="E297">
        <v>1</v>
      </c>
      <c r="G297" t="str">
        <v>active</v>
      </c>
    </row>
    <row r="298" spans="1:7">
      <c r="A298" s="1" t="str">
        <v>b5b46fd4-d75e-4023-8858-bbe0505184d6</v>
      </c>
      <c r="B298" t="str">
        <v>FF</v>
      </c>
      <c r="C298">
        <v>1</v>
      </c>
      <c r="D298">
        <v>0</v>
      </c>
      <c r="E298">
        <v>1</v>
      </c>
      <c r="G298" t="str">
        <v>active</v>
      </c>
    </row>
    <row r="299" spans="1:7">
      <c r="A299" s="1" t="str">
        <v>b6ca7b81-3844-444d-8e26-0840944308be</v>
      </c>
      <c r="B299" t="str">
        <v>FF</v>
      </c>
      <c r="C299">
        <v>1</v>
      </c>
      <c r="D299">
        <v>0</v>
      </c>
      <c r="E299">
        <v>1</v>
      </c>
      <c r="G299" t="str">
        <v>active</v>
      </c>
    </row>
    <row r="300" spans="1:7">
      <c r="A300" s="1" t="str">
        <v>b85e43cd-fc22-458a-be1c-03823fcd58ab</v>
      </c>
      <c r="B300" t="str">
        <v>FF</v>
      </c>
      <c r="C300">
        <v>1</v>
      </c>
      <c r="D300">
        <v>0</v>
      </c>
      <c r="E300">
        <v>1</v>
      </c>
      <c r="G300" t="str">
        <v>active</v>
      </c>
    </row>
    <row r="301" spans="1:7">
      <c r="A301" s="1" t="str">
        <v>b9a4c410-2017-40f9-8e8f-7578ca38280a</v>
      </c>
      <c r="B301" t="str">
        <v>FF</v>
      </c>
      <c r="C301">
        <v>1</v>
      </c>
      <c r="D301">
        <v>0</v>
      </c>
      <c r="E301">
        <v>1</v>
      </c>
      <c r="G301" t="str">
        <v>active</v>
      </c>
    </row>
    <row r="302" spans="1:7">
      <c r="A302" s="1" t="str">
        <v>ba6f6170-d672-4c05-9a14-6ebfc8bd92be</v>
      </c>
      <c r="B302" t="str">
        <v>FF</v>
      </c>
      <c r="C302">
        <v>1</v>
      </c>
      <c r="D302">
        <v>0</v>
      </c>
      <c r="E302">
        <v>1</v>
      </c>
      <c r="G302" t="str">
        <v>active</v>
      </c>
    </row>
    <row r="303" spans="1:7">
      <c r="A303" s="1" t="str">
        <v>ba9f650f-0248-439d-812b-9e5bcf3580f5</v>
      </c>
      <c r="B303" t="str">
        <v>FF</v>
      </c>
      <c r="C303">
        <v>1</v>
      </c>
      <c r="D303">
        <v>0</v>
      </c>
      <c r="E303">
        <v>1</v>
      </c>
      <c r="G303" t="str">
        <v>active</v>
      </c>
    </row>
    <row r="304" spans="1:7">
      <c r="A304" s="1" t="str">
        <v>babafb6d-6dd7-48c2-b00b-f11e18de27e4</v>
      </c>
      <c r="B304" t="str">
        <v>FF</v>
      </c>
      <c r="C304">
        <v>1</v>
      </c>
      <c r="D304">
        <v>0</v>
      </c>
      <c r="E304">
        <v>1</v>
      </c>
      <c r="G304" t="str">
        <v>active</v>
      </c>
    </row>
    <row r="305" spans="1:7">
      <c r="A305" s="1" t="str">
        <v>bb5d9ee2-e07c-4abf-ad88-18cc45e28bcf</v>
      </c>
      <c r="B305" t="str">
        <v>FF</v>
      </c>
      <c r="C305">
        <v>1</v>
      </c>
      <c r="D305">
        <v>0</v>
      </c>
      <c r="E305">
        <v>1</v>
      </c>
      <c r="G305" t="str">
        <v>active</v>
      </c>
    </row>
    <row r="306" spans="1:7">
      <c r="A306" s="1" t="str">
        <v>bc0ab80c-202f-48c6-9cdb-c8d9c7f62162</v>
      </c>
      <c r="B306" t="str">
        <v>FF</v>
      </c>
      <c r="C306">
        <v>1</v>
      </c>
      <c r="D306">
        <v>0</v>
      </c>
      <c r="E306">
        <v>1</v>
      </c>
      <c r="G306" t="str">
        <v>active</v>
      </c>
    </row>
    <row r="307" spans="1:7">
      <c r="A307" s="1" t="str">
        <v>be82a82a-80d0-4090-bdef-c2d872bb7172</v>
      </c>
      <c r="B307" t="str">
        <v>FF</v>
      </c>
      <c r="C307">
        <v>1</v>
      </c>
      <c r="D307">
        <v>0</v>
      </c>
      <c r="E307">
        <v>1</v>
      </c>
      <c r="G307" t="str">
        <v>active</v>
      </c>
    </row>
    <row r="308" spans="1:7">
      <c r="A308" s="1" t="str">
        <v>bed09426-a00d-4c7c-b4cd-c4c8d6e86767</v>
      </c>
      <c r="B308" t="str">
        <v>FF</v>
      </c>
      <c r="C308">
        <v>1</v>
      </c>
      <c r="D308">
        <v>0</v>
      </c>
      <c r="E308">
        <v>1</v>
      </c>
      <c r="G308" t="str">
        <v>active</v>
      </c>
    </row>
    <row r="309" spans="1:7">
      <c r="A309" s="1" t="str">
        <v>bf273c09-2317-43c0-bead-94eb79214434</v>
      </c>
      <c r="B309" t="str">
        <v>FF</v>
      </c>
      <c r="C309">
        <v>1</v>
      </c>
      <c r="D309">
        <v>0</v>
      </c>
      <c r="E309">
        <v>1</v>
      </c>
      <c r="G309" t="str">
        <v>active</v>
      </c>
    </row>
    <row r="310" spans="1:7">
      <c r="A310" s="1" t="str">
        <v>bfbb3d07-9b5c-471c-a36f-b83c04b23fdb</v>
      </c>
      <c r="B310" t="str">
        <v>FF</v>
      </c>
      <c r="C310">
        <v>1</v>
      </c>
      <c r="D310">
        <v>0</v>
      </c>
      <c r="E310">
        <v>1</v>
      </c>
      <c r="G310" t="str">
        <v>active</v>
      </c>
    </row>
    <row r="311" spans="1:7">
      <c r="A311" s="1" t="str">
        <v>c29d0438-41c1-4fb2-9eb9-264f95d6111a</v>
      </c>
      <c r="B311" t="str">
        <v>FF</v>
      </c>
      <c r="C311">
        <v>1</v>
      </c>
      <c r="D311">
        <v>0</v>
      </c>
      <c r="E311">
        <v>1</v>
      </c>
      <c r="G311" t="str">
        <v>active</v>
      </c>
    </row>
    <row r="312" spans="1:7">
      <c r="A312" s="1" t="str">
        <v>c365f77b-ca19-44de-8299-34ea7e25b363</v>
      </c>
      <c r="B312" t="str">
        <v>FF</v>
      </c>
      <c r="C312">
        <v>1</v>
      </c>
      <c r="D312">
        <v>0</v>
      </c>
      <c r="E312">
        <v>1</v>
      </c>
      <c r="G312" t="str">
        <v>active</v>
      </c>
    </row>
    <row r="313" spans="1:7">
      <c r="A313" t="str">
        <v>c4f2c2b4-3423-4a29-8d1d-67f5a945a84d</v>
      </c>
      <c r="B313" t="str">
        <v>FF</v>
      </c>
      <c r="C313">
        <v>1</v>
      </c>
      <c r="D313">
        <v>0</v>
      </c>
      <c r="E313">
        <v>1</v>
      </c>
      <c r="G313" t="str">
        <v>active</v>
      </c>
    </row>
    <row r="314" spans="1:7">
      <c r="A314" t="str">
        <v>c63f6097-2c95-4b5e-acb1-c4e79e4c52d5</v>
      </c>
      <c r="B314" t="str">
        <v>FF</v>
      </c>
      <c r="C314">
        <v>1</v>
      </c>
      <c r="D314">
        <v>0</v>
      </c>
      <c r="E314">
        <v>1</v>
      </c>
      <c r="G314" t="str">
        <v>active</v>
      </c>
    </row>
    <row r="315" spans="1:7">
      <c r="A315" t="str">
        <v>c6532a99-20bf-4176-afea-5cbc49501527</v>
      </c>
      <c r="B315" t="str">
        <v>FF</v>
      </c>
      <c r="C315">
        <v>1</v>
      </c>
      <c r="D315">
        <v>0</v>
      </c>
      <c r="E315">
        <v>1</v>
      </c>
      <c r="G315" t="str">
        <v>active</v>
      </c>
    </row>
    <row r="316" spans="1:7">
      <c r="A316" t="str">
        <v>c6c2e4d9-761f-4815-b4e5-267ca38a5060</v>
      </c>
      <c r="B316" t="str">
        <v>FF</v>
      </c>
      <c r="C316">
        <v>1</v>
      </c>
      <c r="D316">
        <v>0</v>
      </c>
      <c r="E316">
        <v>1</v>
      </c>
      <c r="G316" t="str">
        <v>active</v>
      </c>
    </row>
    <row r="317" spans="1:7">
      <c r="A317" t="str">
        <v>c7ea8bf1-ae3c-44c7-a2cc-ed505006b1f6</v>
      </c>
      <c r="B317" t="str">
        <v>FF</v>
      </c>
      <c r="C317">
        <v>1</v>
      </c>
      <c r="D317">
        <v>0</v>
      </c>
      <c r="E317">
        <v>1</v>
      </c>
      <c r="G317" t="str">
        <v>active</v>
      </c>
    </row>
    <row r="318" spans="1:7">
      <c r="A318" t="str">
        <v>c8157180-e458-4446-b0dc-5000dad05286</v>
      </c>
      <c r="B318" t="str">
        <v>FF</v>
      </c>
      <c r="C318">
        <v>1</v>
      </c>
      <c r="D318">
        <v>0</v>
      </c>
      <c r="E318">
        <v>1</v>
      </c>
      <c r="G318" t="str">
        <v>active</v>
      </c>
    </row>
    <row r="319" spans="1:7">
      <c r="A319" t="str">
        <v>c824a641-b532-4af9-9d12-977fb3b2c66f</v>
      </c>
      <c r="B319" t="str">
        <v>FF</v>
      </c>
      <c r="C319">
        <v>1</v>
      </c>
      <c r="D319">
        <v>0</v>
      </c>
      <c r="E319">
        <v>1</v>
      </c>
      <c r="G319" t="str">
        <v>active</v>
      </c>
    </row>
    <row r="320" spans="1:7">
      <c r="A320" t="str">
        <v>c8d5c59a-dea1-4903-b44c-271b38c23e07</v>
      </c>
      <c r="B320" t="str">
        <v>FF</v>
      </c>
      <c r="C320">
        <v>1</v>
      </c>
      <c r="D320">
        <v>0</v>
      </c>
      <c r="E320">
        <v>1</v>
      </c>
      <c r="G320" t="str">
        <v>active</v>
      </c>
    </row>
    <row r="321" spans="1:7">
      <c r="A321" t="str">
        <v>c94c914c-818c-471c-9496-b9104dbee750</v>
      </c>
      <c r="B321" t="str">
        <v>FF</v>
      </c>
      <c r="C321">
        <v>1</v>
      </c>
      <c r="D321">
        <v>0</v>
      </c>
      <c r="E321">
        <v>1</v>
      </c>
      <c r="G321" t="str">
        <v>active</v>
      </c>
    </row>
    <row r="322" spans="1:7">
      <c r="A322" t="str">
        <v>c9671322-f97b-4f02-928d-060e68a121ce</v>
      </c>
      <c r="B322" t="str">
        <v>FF</v>
      </c>
      <c r="C322">
        <v>1</v>
      </c>
      <c r="D322">
        <v>0</v>
      </c>
      <c r="E322">
        <v>1</v>
      </c>
      <c r="G322" t="str">
        <v>active</v>
      </c>
    </row>
    <row r="323" spans="1:7">
      <c r="A323" t="str">
        <v>ca126638-ed8d-4db9-9a41-cafb4933e992</v>
      </c>
      <c r="B323" t="str">
        <v>FF</v>
      </c>
      <c r="C323">
        <v>1</v>
      </c>
      <c r="D323">
        <v>0</v>
      </c>
      <c r="E323">
        <v>1</v>
      </c>
      <c r="G323" t="str">
        <v>active</v>
      </c>
    </row>
    <row r="324" spans="1:7">
      <c r="A324" t="str">
        <v>cdaab777-edb4-43f0-86f5-a412f267df57</v>
      </c>
      <c r="B324" t="str">
        <v>FF</v>
      </c>
      <c r="C324">
        <v>1</v>
      </c>
      <c r="D324">
        <v>0</v>
      </c>
      <c r="E324">
        <v>1</v>
      </c>
      <c r="G324" t="str">
        <v>active</v>
      </c>
    </row>
    <row r="325" spans="1:7">
      <c r="A325" t="str">
        <v>cdba785f-8c89-4e1d-b83f-fd01554268c2</v>
      </c>
      <c r="B325" t="str">
        <v>FF</v>
      </c>
      <c r="C325">
        <v>1</v>
      </c>
      <c r="D325">
        <v>0</v>
      </c>
      <c r="E325">
        <v>1</v>
      </c>
      <c r="G325" t="str">
        <v>active</v>
      </c>
    </row>
    <row r="326" spans="1:7">
      <c r="A326" t="str">
        <v>cdf031f5-bc2d-4d8e-90a2-f59c0a4ecbf6</v>
      </c>
      <c r="B326" t="str">
        <v>FF</v>
      </c>
      <c r="C326">
        <v>1</v>
      </c>
      <c r="D326">
        <v>0</v>
      </c>
      <c r="E326">
        <v>1</v>
      </c>
      <c r="G326" t="str">
        <v>active</v>
      </c>
    </row>
    <row r="327" spans="1:7">
      <c r="A327" t="str">
        <v>ce7067b2-e2e3-4ee5-a6c3-5518e7b990b1</v>
      </c>
      <c r="B327" t="str">
        <v>FF</v>
      </c>
      <c r="C327">
        <v>1</v>
      </c>
      <c r="D327">
        <v>0</v>
      </c>
      <c r="E327">
        <v>1</v>
      </c>
      <c r="G327" t="str">
        <v>active</v>
      </c>
    </row>
    <row r="328" spans="1:7">
      <c r="A328" t="str">
        <v>d1a1d3f7-07d2-4207-8279-a08cdfe85f91</v>
      </c>
      <c r="B328" t="str">
        <v>FF</v>
      </c>
      <c r="C328">
        <v>1</v>
      </c>
      <c r="D328">
        <v>0</v>
      </c>
      <c r="E328">
        <v>1</v>
      </c>
      <c r="G328" t="str">
        <v>active</v>
      </c>
    </row>
    <row r="329" spans="1:7">
      <c r="A329" t="str">
        <v>d3bc5760-e1bd-4ca0-a513-c19e58f7bf2f</v>
      </c>
      <c r="B329" t="str">
        <v>FF</v>
      </c>
      <c r="C329">
        <v>1</v>
      </c>
      <c r="D329">
        <v>0</v>
      </c>
      <c r="E329">
        <v>1</v>
      </c>
      <c r="G329" t="str">
        <v>active</v>
      </c>
    </row>
    <row r="330" spans="1:7">
      <c r="A330" t="str">
        <v>d416645a-79a0-4876-a890-144a1503a40f</v>
      </c>
      <c r="B330" t="str">
        <v>FF</v>
      </c>
      <c r="C330">
        <v>1</v>
      </c>
      <c r="D330">
        <v>0</v>
      </c>
      <c r="E330">
        <v>1</v>
      </c>
      <c r="G330" t="str">
        <v>active</v>
      </c>
    </row>
    <row r="331" spans="1:7">
      <c r="A331" t="str">
        <v>d4472850-8a5d-4c0e-bdaa-4e36076302d0</v>
      </c>
      <c r="B331" t="str">
        <v>FF</v>
      </c>
      <c r="C331">
        <v>1</v>
      </c>
      <c r="D331">
        <v>0</v>
      </c>
      <c r="E331">
        <v>1</v>
      </c>
      <c r="G331" t="str">
        <v>active</v>
      </c>
    </row>
    <row r="332" spans="1:7">
      <c r="A332" t="str">
        <v>d4875b2e-ac52-44fb-93b0-044d1d078e92</v>
      </c>
      <c r="B332" t="str">
        <v>FF</v>
      </c>
      <c r="C332">
        <v>1</v>
      </c>
      <c r="D332">
        <v>0</v>
      </c>
      <c r="E332">
        <v>1</v>
      </c>
      <c r="G332" t="str">
        <v>active</v>
      </c>
    </row>
    <row r="333" spans="1:7">
      <c r="A333" t="str">
        <v>d5b459e5-0b33-4dc0-ae5a-065d179bbe3d</v>
      </c>
      <c r="B333" t="str">
        <v>FF</v>
      </c>
      <c r="C333">
        <v>1</v>
      </c>
      <c r="D333">
        <v>0</v>
      </c>
      <c r="E333">
        <v>1</v>
      </c>
      <c r="G333" t="str">
        <v>active</v>
      </c>
    </row>
    <row r="334" spans="1:7">
      <c r="A334" t="str">
        <v>d5fd6a7b-c48f-464f-b071-1d4dd8dceffa</v>
      </c>
      <c r="B334" t="str">
        <v>FF</v>
      </c>
      <c r="C334">
        <v>1</v>
      </c>
      <c r="D334">
        <v>0</v>
      </c>
      <c r="E334">
        <v>1</v>
      </c>
      <c r="G334" t="str">
        <v>active</v>
      </c>
    </row>
    <row r="335" spans="1:7">
      <c r="A335" t="str">
        <v>d6bfecb2-a27a-4d78-ab91-a9fec7323f96</v>
      </c>
      <c r="B335" t="str">
        <v>FF</v>
      </c>
      <c r="C335">
        <v>1</v>
      </c>
      <c r="D335">
        <v>0</v>
      </c>
      <c r="E335">
        <v>1</v>
      </c>
      <c r="G335" t="str">
        <v>active</v>
      </c>
    </row>
    <row r="336" spans="1:7">
      <c r="A336" t="str">
        <v>d96ee4a1-31b8-4340-9382-1bba3f7270dd</v>
      </c>
      <c r="B336" t="str">
        <v>FF</v>
      </c>
      <c r="C336">
        <v>1</v>
      </c>
      <c r="D336">
        <v>0</v>
      </c>
      <c r="E336">
        <v>1</v>
      </c>
      <c r="G336" t="str">
        <v>active</v>
      </c>
    </row>
    <row r="337" spans="1:7">
      <c r="A337" t="str">
        <v>d9ff4873-70b7-4c91-894b-d88c570fdacd</v>
      </c>
      <c r="B337" t="str">
        <v>FF</v>
      </c>
      <c r="C337">
        <v>1</v>
      </c>
      <c r="D337">
        <v>0</v>
      </c>
      <c r="E337">
        <v>1</v>
      </c>
      <c r="G337" t="str">
        <v>active</v>
      </c>
    </row>
    <row r="338" spans="1:7">
      <c r="A338" t="str">
        <v>db6bc63a-89fa-4e81-ba56-2e8688d091bf</v>
      </c>
      <c r="B338" t="str">
        <v>FF</v>
      </c>
      <c r="C338">
        <v>1</v>
      </c>
      <c r="D338">
        <v>0</v>
      </c>
      <c r="E338">
        <v>1</v>
      </c>
      <c r="G338" t="str">
        <v>active</v>
      </c>
    </row>
    <row r="339" spans="1:7">
      <c r="A339" t="str">
        <v>dbda1347-06b9-4ec8-967e-81a267602e10</v>
      </c>
      <c r="B339" t="str">
        <v>FF</v>
      </c>
      <c r="C339">
        <v>1</v>
      </c>
      <c r="D339">
        <v>0</v>
      </c>
      <c r="E339">
        <v>1</v>
      </c>
      <c r="G339" t="str">
        <v>active</v>
      </c>
    </row>
    <row r="340" spans="1:7">
      <c r="A340" t="str">
        <v>dc4b71a6-0a82-4bdd-a6d3-2ebd292b55b9</v>
      </c>
      <c r="B340" t="str">
        <v>FF</v>
      </c>
      <c r="C340">
        <v>1</v>
      </c>
      <c r="D340">
        <v>0</v>
      </c>
      <c r="E340">
        <v>1</v>
      </c>
      <c r="G340" t="str">
        <v>active</v>
      </c>
    </row>
    <row r="341" spans="1:7">
      <c r="A341" t="str">
        <v>dd0b4ba9-7bee-4ed9-b76b-3279d9a480b7</v>
      </c>
      <c r="B341" t="str">
        <v>FF</v>
      </c>
      <c r="C341">
        <v>1</v>
      </c>
      <c r="D341">
        <v>0</v>
      </c>
      <c r="E341">
        <v>1</v>
      </c>
      <c r="G341" t="str">
        <v>active</v>
      </c>
    </row>
    <row r="342" spans="1:7">
      <c r="A342" t="str">
        <v>df509083-5420-4674-9a66-680bd6a931e6</v>
      </c>
      <c r="B342" t="str">
        <v>FF</v>
      </c>
      <c r="C342">
        <v>1</v>
      </c>
      <c r="D342">
        <v>0</v>
      </c>
      <c r="E342">
        <v>1</v>
      </c>
      <c r="G342" t="str">
        <v>active</v>
      </c>
    </row>
    <row r="343" spans="1:7">
      <c r="A343" t="str">
        <v>df7a6410-3ccd-40bb-866b-af777c867c9f</v>
      </c>
      <c r="B343" t="str">
        <v>FF</v>
      </c>
      <c r="C343">
        <v>1</v>
      </c>
      <c r="D343">
        <v>0</v>
      </c>
      <c r="E343">
        <v>1</v>
      </c>
      <c r="G343" t="str">
        <v>active</v>
      </c>
    </row>
    <row r="344" spans="1:7">
      <c r="A344" t="str">
        <v>e133ca0a-c014-4e44-ac86-be9e0b59537b</v>
      </c>
      <c r="B344" t="str">
        <v>FF</v>
      </c>
      <c r="C344">
        <v>1</v>
      </c>
      <c r="D344">
        <v>0</v>
      </c>
      <c r="E344">
        <v>1</v>
      </c>
      <c r="G344" t="str">
        <v>active</v>
      </c>
    </row>
    <row r="345" spans="1:7">
      <c r="A345" t="str">
        <v>e255ca41-153d-41c5-9d15-c81edb8d8a0b</v>
      </c>
      <c r="B345" t="str">
        <v>FF</v>
      </c>
      <c r="C345">
        <v>1</v>
      </c>
      <c r="D345">
        <v>0</v>
      </c>
      <c r="E345">
        <v>1</v>
      </c>
      <c r="G345" t="str">
        <v>active</v>
      </c>
    </row>
    <row r="346" spans="1:7">
      <c r="A346" t="str">
        <v>e554f2f2-0858-4ade-a16e-092128a256f7</v>
      </c>
      <c r="B346" t="str">
        <v>FF</v>
      </c>
      <c r="C346">
        <v>1</v>
      </c>
      <c r="D346">
        <v>0</v>
      </c>
      <c r="E346">
        <v>1</v>
      </c>
      <c r="G346" t="str">
        <v>active</v>
      </c>
    </row>
    <row r="347" spans="1:7">
      <c r="A347" t="str">
        <v>e5996b1a-9bd6-48da-9404-78f011a5377e</v>
      </c>
      <c r="B347" t="str">
        <v>FF</v>
      </c>
      <c r="C347">
        <v>1</v>
      </c>
      <c r="D347">
        <v>0</v>
      </c>
      <c r="E347">
        <v>1</v>
      </c>
      <c r="G347" t="str">
        <v>active</v>
      </c>
    </row>
    <row r="348" spans="1:7">
      <c r="A348" t="str">
        <v>e70ecf5c-3019-48cc-9675-97a4f1e6dde6</v>
      </c>
      <c r="B348" t="str">
        <v>FF</v>
      </c>
      <c r="C348">
        <v>1</v>
      </c>
      <c r="D348">
        <v>0</v>
      </c>
      <c r="E348">
        <v>1</v>
      </c>
      <c r="G348" t="str">
        <v>active</v>
      </c>
    </row>
    <row r="349" spans="1:7">
      <c r="A349" t="str">
        <v>e7e22542-906c-4f53-af39-d2deb0f3dae3</v>
      </c>
      <c r="B349" t="str">
        <v>FF</v>
      </c>
      <c r="C349">
        <v>1</v>
      </c>
      <c r="D349">
        <v>0</v>
      </c>
      <c r="E349">
        <v>1</v>
      </c>
      <c r="G349" t="str">
        <v>active</v>
      </c>
    </row>
    <row r="350" spans="1:7">
      <c r="A350" t="str">
        <v>e904021f-805f-4fd6-af72-ba6173d0adde</v>
      </c>
      <c r="B350" t="str">
        <v>FF</v>
      </c>
      <c r="C350">
        <v>1</v>
      </c>
      <c r="D350">
        <v>0</v>
      </c>
      <c r="E350">
        <v>1</v>
      </c>
      <c r="G350" t="str">
        <v>active</v>
      </c>
    </row>
    <row r="351" spans="1:7">
      <c r="A351" t="str">
        <v>e9f8f26c-8bb5-48b3-93ce-612b70a5f7d8</v>
      </c>
      <c r="B351" t="str">
        <v>FF</v>
      </c>
      <c r="C351">
        <v>1</v>
      </c>
      <c r="D351">
        <v>0</v>
      </c>
      <c r="E351">
        <v>1</v>
      </c>
      <c r="G351" t="str">
        <v>active</v>
      </c>
    </row>
    <row r="352" spans="1:7">
      <c r="A352" t="str">
        <v>ecf6fef8-ba71-4aca-b172-ffb0439f8e6e</v>
      </c>
      <c r="B352" t="str">
        <v>FF</v>
      </c>
      <c r="C352">
        <v>1</v>
      </c>
      <c r="D352">
        <v>0</v>
      </c>
      <c r="E352">
        <v>1</v>
      </c>
      <c r="G352" t="str">
        <v>active</v>
      </c>
    </row>
    <row r="353" spans="1:7">
      <c r="A353" t="str">
        <v>ed497030-08b7-47f5-87b3-b7708ab93256</v>
      </c>
      <c r="B353" t="str">
        <v>FF</v>
      </c>
      <c r="C353">
        <v>1</v>
      </c>
      <c r="D353">
        <v>0</v>
      </c>
      <c r="E353">
        <v>1</v>
      </c>
      <c r="G353" t="str">
        <v>active</v>
      </c>
    </row>
    <row r="354" spans="1:7">
      <c r="A354" t="str">
        <v>ee926d6b-e294-434c-af97-b91a2f8f5d2f</v>
      </c>
      <c r="B354" t="str">
        <v>FF</v>
      </c>
      <c r="C354">
        <v>1</v>
      </c>
      <c r="D354">
        <v>0</v>
      </c>
      <c r="E354">
        <v>1</v>
      </c>
      <c r="G354" t="str">
        <v>active</v>
      </c>
    </row>
    <row r="355" spans="1:7">
      <c r="A355" t="str">
        <v>eeb7b005-5b73-4491-8192-3162de381b32</v>
      </c>
      <c r="B355" t="str">
        <v>FF</v>
      </c>
      <c r="C355">
        <v>1</v>
      </c>
      <c r="D355">
        <v>0</v>
      </c>
      <c r="E355">
        <v>1</v>
      </c>
      <c r="G355" t="str">
        <v>active</v>
      </c>
    </row>
    <row r="356" spans="1:7">
      <c r="A356" t="str">
        <v>eeb7f110-af0b-4b1c-8228-af63b1a1fb6f</v>
      </c>
      <c r="B356" t="str">
        <v>FF</v>
      </c>
      <c r="C356">
        <v>1</v>
      </c>
      <c r="D356">
        <v>0</v>
      </c>
      <c r="E356">
        <v>1</v>
      </c>
      <c r="G356" t="str">
        <v>active</v>
      </c>
    </row>
    <row r="357" spans="1:7">
      <c r="A357" t="str">
        <v>ef5ce2c2-da48-40a9-9bd4-e507febf6d35</v>
      </c>
      <c r="B357" t="str">
        <v>FF</v>
      </c>
      <c r="C357">
        <v>1</v>
      </c>
      <c r="D357">
        <v>0</v>
      </c>
      <c r="E357">
        <v>1</v>
      </c>
      <c r="G357" t="str">
        <v>active</v>
      </c>
    </row>
    <row r="358" spans="1:7">
      <c r="A358" t="str">
        <v>f1307528-a529-4eb0-9b43-d44b0dbd5f8c</v>
      </c>
      <c r="B358" t="str">
        <v>FF</v>
      </c>
      <c r="C358">
        <v>1</v>
      </c>
      <c r="D358">
        <v>0</v>
      </c>
      <c r="E358">
        <v>1</v>
      </c>
      <c r="G358" t="str">
        <v>active</v>
      </c>
    </row>
    <row r="359" spans="1:7">
      <c r="A359" t="str">
        <v>f1e9a2bf-c360-4bf6-8558-3acd56da679e</v>
      </c>
      <c r="B359" t="str">
        <v>FF</v>
      </c>
      <c r="C359">
        <v>1</v>
      </c>
      <c r="D359">
        <v>0</v>
      </c>
      <c r="E359">
        <v>1</v>
      </c>
      <c r="G359" t="str">
        <v>active</v>
      </c>
    </row>
    <row r="360" spans="1:7">
      <c r="A360" t="str">
        <v>f2e6f0ab-3fb1-4a94-b8ec-4f9071ea238f</v>
      </c>
      <c r="B360" t="str">
        <v>FF</v>
      </c>
      <c r="C360">
        <v>1</v>
      </c>
      <c r="D360">
        <v>0</v>
      </c>
      <c r="E360">
        <v>1</v>
      </c>
      <c r="G360" t="str">
        <v>active</v>
      </c>
    </row>
    <row r="361" spans="1:7">
      <c r="A361" t="str">
        <v>f2eb74a0-c908-4610-9de1-5907b07ab3f4</v>
      </c>
      <c r="B361" t="str">
        <v>FF</v>
      </c>
      <c r="C361">
        <v>1</v>
      </c>
      <c r="D361">
        <v>0</v>
      </c>
      <c r="E361">
        <v>1</v>
      </c>
      <c r="G361" t="str">
        <v>active</v>
      </c>
    </row>
    <row r="362" spans="1:7">
      <c r="A362" t="str">
        <v>f3d2dd4c-ccda-486c-95fa-a827b19edf6f</v>
      </c>
      <c r="B362" t="str">
        <v>FF</v>
      </c>
      <c r="C362">
        <v>1</v>
      </c>
      <c r="D362">
        <v>0</v>
      </c>
      <c r="E362">
        <v>1</v>
      </c>
      <c r="G362" t="str">
        <v>active</v>
      </c>
    </row>
    <row r="363" spans="1:7">
      <c r="A363" t="str">
        <v>f4b33818-86cf-422d-bb33-b019464cb18d</v>
      </c>
      <c r="B363" t="str">
        <v>FF</v>
      </c>
      <c r="C363">
        <v>1</v>
      </c>
      <c r="D363">
        <v>0</v>
      </c>
      <c r="E363">
        <v>1</v>
      </c>
      <c r="G363" t="str">
        <v>active</v>
      </c>
    </row>
    <row r="364" spans="1:7">
      <c r="A364" t="str">
        <v>f5fef72b-3de5-426f-9c12-dd62d1edb4bc</v>
      </c>
      <c r="B364" t="str">
        <v>FF</v>
      </c>
      <c r="C364">
        <v>1</v>
      </c>
      <c r="D364">
        <v>0</v>
      </c>
      <c r="E364">
        <v>1</v>
      </c>
      <c r="G364" t="str">
        <v>active</v>
      </c>
    </row>
    <row r="365" spans="1:7">
      <c r="A365" t="str">
        <v>f6f35881-2a0d-4cc2-beb0-02eef7361d94</v>
      </c>
      <c r="B365" t="str">
        <v>FF</v>
      </c>
      <c r="C365">
        <v>1</v>
      </c>
      <c r="D365">
        <v>0</v>
      </c>
      <c r="E365">
        <v>1</v>
      </c>
      <c r="G365" t="str">
        <v>active</v>
      </c>
    </row>
    <row r="366" spans="1:7">
      <c r="A366" t="str">
        <v>f777d2a5-7066-4db0-a878-aaed32df72bb</v>
      </c>
      <c r="B366" t="str">
        <v>FF</v>
      </c>
      <c r="C366">
        <v>1</v>
      </c>
      <c r="D366">
        <v>0</v>
      </c>
      <c r="E366">
        <v>1</v>
      </c>
      <c r="G366" t="str">
        <v>active</v>
      </c>
    </row>
    <row r="367" spans="1:7">
      <c r="A367" t="str">
        <v>fc0d1fa7-6528-45d1-8626-ac50a28ce540</v>
      </c>
      <c r="B367" t="str">
        <v>FF</v>
      </c>
      <c r="C367">
        <v>1</v>
      </c>
      <c r="D367">
        <v>0</v>
      </c>
      <c r="E367">
        <v>1</v>
      </c>
      <c r="G367" t="str">
        <v>active</v>
      </c>
    </row>
    <row r="368" spans="1:7">
      <c r="A368" t="str">
        <v>fcd6dabf-4df6-4aa0-9883-ed90b0127c8b</v>
      </c>
      <c r="B368" t="str">
        <v>FF</v>
      </c>
      <c r="C368">
        <v>1</v>
      </c>
      <c r="D368">
        <v>0</v>
      </c>
      <c r="E368">
        <v>1</v>
      </c>
      <c r="G368" t="str">
        <v>active</v>
      </c>
    </row>
    <row r="369" spans="1:7">
      <c r="A369" t="str">
        <v>fcf03e52-7c5e-47cf-8172-fb3fa3d3650b</v>
      </c>
      <c r="B369" t="str">
        <v>FF</v>
      </c>
      <c r="C369">
        <v>1</v>
      </c>
      <c r="D369">
        <v>0</v>
      </c>
      <c r="E369">
        <v>1</v>
      </c>
      <c r="G369" t="str">
        <v>active</v>
      </c>
    </row>
    <row r="370" spans="1:7">
      <c r="A370" t="str">
        <v>fe4343a0-6854-40dc-ae06-ed0d3e1ab1b2</v>
      </c>
      <c r="B370" t="str">
        <v>FF</v>
      </c>
      <c r="C370">
        <v>1</v>
      </c>
      <c r="D370">
        <v>0</v>
      </c>
      <c r="E370">
        <v>1</v>
      </c>
      <c r="G370" t="str">
        <v>active</v>
      </c>
    </row>
    <row r="371" spans="1:7">
      <c r="A371" t="str">
        <v>ffbc20e9-c35d-43ca-a055-721a8dacb0d6</v>
      </c>
      <c r="B371" t="str">
        <v>FF</v>
      </c>
      <c r="C371">
        <v>1</v>
      </c>
      <c r="D371">
        <v>0</v>
      </c>
      <c r="E371">
        <v>1</v>
      </c>
      <c r="G371" t="str">
        <v>active</v>
      </c>
    </row>
    <row r="372" spans="1:7">
      <c r="A372" s="272" t="str" cm="1">
        <f t="array" ref="A372:A444">_xlfn._xlws.FILTER(Quals!$A$2:$A$332,Quals!$H$2:$H$332="Drv","")</f>
        <v>03623462-87e9-4ea1-a75b-ab298fd03ebc</v>
      </c>
      <c r="B372" s="272" t="str" cm="1">
        <f t="array" ref="B372:B444">IF(_xlfn.ANCHORARRAY(A372)&lt;&gt;"","Crew Driver","")</f>
        <v>Crew Driver</v>
      </c>
      <c r="C372" cm="1">
        <f t="array" ref="C372:C444">IF(_xlfn.ANCHORARRAY(A372)&lt;&gt;"",1,"")</f>
        <v>1</v>
      </c>
      <c r="D372" cm="1">
        <f t="array" ref="D372:D444">IF(_xlfn.ANCHORARRAY(A372)&lt;&gt;"",0,"")</f>
        <v>0</v>
      </c>
      <c r="E372" s="272" cm="1">
        <f t="array" ref="E372:E444">IF(_xlfn.ANCHORARRAY(A372)&lt;&gt;"",1,"")</f>
        <v>1</v>
      </c>
      <c r="G372" s="272" t="str" cm="1">
        <f t="array" ref="G372:G444">IF(_xlfn.ANCHORARRAY(A372)&lt;&gt;"","active","")</f>
        <v>active</v>
      </c>
    </row>
    <row r="373" spans="1:7">
      <c r="A373" t="str">
        <v>07f70f6e-3c74-449d-bd5a-aeb7ae8cd1a6</v>
      </c>
      <c r="B373" t="str">
        <v>Crew Driver</v>
      </c>
      <c r="C373">
        <v>1</v>
      </c>
      <c r="D373">
        <v>0</v>
      </c>
      <c r="E373">
        <v>1</v>
      </c>
      <c r="G373" t="str">
        <v>active</v>
      </c>
    </row>
    <row r="374" spans="1:7">
      <c r="A374" t="str">
        <v>0a928a88-2c09-4827-9fbb-4943318f0814</v>
      </c>
      <c r="B374" t="str">
        <v>Crew Driver</v>
      </c>
      <c r="C374">
        <v>1</v>
      </c>
      <c r="D374">
        <v>0</v>
      </c>
      <c r="E374">
        <v>1</v>
      </c>
      <c r="G374" t="str">
        <v>active</v>
      </c>
    </row>
    <row r="375" spans="1:7">
      <c r="A375" t="str">
        <v>0d76fe11-5ab3-43d8-9867-61b880cd3e5a</v>
      </c>
      <c r="B375" t="str">
        <v>Crew Driver</v>
      </c>
      <c r="C375">
        <v>1</v>
      </c>
      <c r="D375">
        <v>0</v>
      </c>
      <c r="E375">
        <v>1</v>
      </c>
      <c r="G375" t="str">
        <v>active</v>
      </c>
    </row>
    <row r="376" spans="1:7">
      <c r="A376" t="str">
        <v>10e886d3-5e96-4407-8957-be031052b72a</v>
      </c>
      <c r="B376" t="str">
        <v>Crew Driver</v>
      </c>
      <c r="C376">
        <v>1</v>
      </c>
      <c r="D376">
        <v>0</v>
      </c>
      <c r="E376">
        <v>1</v>
      </c>
      <c r="G376" t="str">
        <v>active</v>
      </c>
    </row>
    <row r="377" spans="1:7">
      <c r="A377" t="str">
        <v>12f832cc-5871-45a3-9fdc-18c74f71e5b2</v>
      </c>
      <c r="B377" t="str">
        <v>Crew Driver</v>
      </c>
      <c r="C377">
        <v>1</v>
      </c>
      <c r="D377">
        <v>0</v>
      </c>
      <c r="E377">
        <v>1</v>
      </c>
      <c r="G377" t="str">
        <v>active</v>
      </c>
    </row>
    <row r="378" spans="1:7">
      <c r="A378" t="str">
        <v>14941c3e-7d83-4b92-aa58-537837bcd938</v>
      </c>
      <c r="B378" t="str">
        <v>Crew Driver</v>
      </c>
      <c r="C378">
        <v>1</v>
      </c>
      <c r="D378">
        <v>0</v>
      </c>
      <c r="E378">
        <v>1</v>
      </c>
      <c r="G378" t="str">
        <v>active</v>
      </c>
    </row>
    <row r="379" spans="1:7">
      <c r="A379" t="str">
        <v>15871ddb-8931-4660-8e70-9d4c6b5f67d2</v>
      </c>
      <c r="B379" t="str">
        <v>Crew Driver</v>
      </c>
      <c r="C379">
        <v>1</v>
      </c>
      <c r="D379">
        <v>0</v>
      </c>
      <c r="E379">
        <v>1</v>
      </c>
      <c r="G379" t="str">
        <v>active</v>
      </c>
    </row>
    <row r="380" spans="1:7">
      <c r="A380" t="str">
        <v>1b2f80e6-2284-465b-ada2-df8ef1dbceae</v>
      </c>
      <c r="B380" t="str">
        <v>Crew Driver</v>
      </c>
      <c r="C380">
        <v>1</v>
      </c>
      <c r="D380">
        <v>0</v>
      </c>
      <c r="E380">
        <v>1</v>
      </c>
      <c r="G380" t="str">
        <v>active</v>
      </c>
    </row>
    <row r="381" spans="1:7">
      <c r="A381" t="str">
        <v>1c30300d-8d81-46e3-bb4a-43d3cc3a55e2</v>
      </c>
      <c r="B381" t="str">
        <v>Crew Driver</v>
      </c>
      <c r="C381">
        <v>1</v>
      </c>
      <c r="D381">
        <v>0</v>
      </c>
      <c r="E381">
        <v>1</v>
      </c>
      <c r="G381" t="str">
        <v>active</v>
      </c>
    </row>
    <row r="382" spans="1:7">
      <c r="A382" t="str">
        <v>1de2d75f-1695-4d15-b960-2c4f731f5d1d</v>
      </c>
      <c r="B382" t="str">
        <v>Crew Driver</v>
      </c>
      <c r="C382">
        <v>1</v>
      </c>
      <c r="D382">
        <v>0</v>
      </c>
      <c r="E382">
        <v>1</v>
      </c>
      <c r="G382" t="str">
        <v>active</v>
      </c>
    </row>
    <row r="383" spans="1:7">
      <c r="A383" t="str">
        <v>1ed18728-f60a-4524-ac43-7a58b69a99f1</v>
      </c>
      <c r="B383" t="str">
        <v>Crew Driver</v>
      </c>
      <c r="C383">
        <v>1</v>
      </c>
      <c r="D383">
        <v>0</v>
      </c>
      <c r="E383">
        <v>1</v>
      </c>
      <c r="G383" t="str">
        <v>active</v>
      </c>
    </row>
    <row r="384" spans="1:7">
      <c r="A384" t="str">
        <v>21c1fa65-cdc0-4d94-b471-29c5a96a940c</v>
      </c>
      <c r="B384" t="str">
        <v>Crew Driver</v>
      </c>
      <c r="C384">
        <v>1</v>
      </c>
      <c r="D384">
        <v>0</v>
      </c>
      <c r="E384">
        <v>1</v>
      </c>
      <c r="G384" t="str">
        <v>active</v>
      </c>
    </row>
    <row r="385" spans="1:7">
      <c r="A385" t="str">
        <v>26bbd749-4478-45e8-a383-edf86de79328</v>
      </c>
      <c r="B385" t="str">
        <v>Crew Driver</v>
      </c>
      <c r="C385">
        <v>1</v>
      </c>
      <c r="D385">
        <v>0</v>
      </c>
      <c r="E385">
        <v>1</v>
      </c>
      <c r="G385" t="str">
        <v>active</v>
      </c>
    </row>
    <row r="386" spans="1:7">
      <c r="A386" t="str">
        <v>35a4aedf-191d-4208-8724-4adb5a4172fd</v>
      </c>
      <c r="B386" t="str">
        <v>Crew Driver</v>
      </c>
      <c r="C386">
        <v>1</v>
      </c>
      <c r="D386">
        <v>0</v>
      </c>
      <c r="E386">
        <v>1</v>
      </c>
      <c r="G386" t="str">
        <v>active</v>
      </c>
    </row>
    <row r="387" spans="1:7">
      <c r="A387" t="str">
        <v>363ca175-a31d-4353-97dc-879dc611455c</v>
      </c>
      <c r="B387" t="str">
        <v>Crew Driver</v>
      </c>
      <c r="C387">
        <v>1</v>
      </c>
      <c r="D387">
        <v>0</v>
      </c>
      <c r="E387">
        <v>1</v>
      </c>
      <c r="G387" t="str">
        <v>active</v>
      </c>
    </row>
    <row r="388" spans="1:7">
      <c r="A388" t="str">
        <v>3b00dc65-9b96-4af4-907d-d16d5695c2fd</v>
      </c>
      <c r="B388" t="str">
        <v>Crew Driver</v>
      </c>
      <c r="C388">
        <v>1</v>
      </c>
      <c r="D388">
        <v>0</v>
      </c>
      <c r="E388">
        <v>1</v>
      </c>
      <c r="G388" t="str">
        <v>active</v>
      </c>
    </row>
    <row r="389" spans="1:7">
      <c r="A389" t="str">
        <v>43da38a6-f3bb-42f0-aee7-a37e472148be</v>
      </c>
      <c r="B389" t="str">
        <v>Crew Driver</v>
      </c>
      <c r="C389">
        <v>1</v>
      </c>
      <c r="D389">
        <v>0</v>
      </c>
      <c r="E389">
        <v>1</v>
      </c>
      <c r="G389" t="str">
        <v>active</v>
      </c>
    </row>
    <row r="390" spans="1:7">
      <c r="A390" t="str">
        <v>4400b262-27d0-429f-b5c8-8e43b330cc4c</v>
      </c>
      <c r="B390" t="str">
        <v>Crew Driver</v>
      </c>
      <c r="C390">
        <v>1</v>
      </c>
      <c r="D390">
        <v>0</v>
      </c>
      <c r="E390">
        <v>1</v>
      </c>
      <c r="G390" t="str">
        <v>active</v>
      </c>
    </row>
    <row r="391" spans="1:7">
      <c r="A391" t="str">
        <v>473d1a1c-13f8-4e67-b901-ab6e8d84b298</v>
      </c>
      <c r="B391" t="str">
        <v>Crew Driver</v>
      </c>
      <c r="C391">
        <v>1</v>
      </c>
      <c r="D391">
        <v>0</v>
      </c>
      <c r="E391">
        <v>1</v>
      </c>
      <c r="G391" t="str">
        <v>active</v>
      </c>
    </row>
    <row r="392" spans="1:7">
      <c r="A392" t="str">
        <v>485a963b-d041-4535-ab53-090c46c12b0a</v>
      </c>
      <c r="B392" t="str">
        <v>Crew Driver</v>
      </c>
      <c r="C392">
        <v>1</v>
      </c>
      <c r="D392">
        <v>0</v>
      </c>
      <c r="E392">
        <v>1</v>
      </c>
      <c r="G392" t="str">
        <v>active</v>
      </c>
    </row>
    <row r="393" spans="1:7">
      <c r="A393" t="str">
        <v>48ce16c1-a830-40f8-a3fd-2f773f62c0e4</v>
      </c>
      <c r="B393" t="str">
        <v>Crew Driver</v>
      </c>
      <c r="C393">
        <v>1</v>
      </c>
      <c r="D393">
        <v>0</v>
      </c>
      <c r="E393">
        <v>1</v>
      </c>
      <c r="G393" t="str">
        <v>active</v>
      </c>
    </row>
    <row r="394" spans="1:7">
      <c r="A394" t="str">
        <v>4c89765d-045d-4961-99c5-0019d89c55a1</v>
      </c>
      <c r="B394" t="str">
        <v>Crew Driver</v>
      </c>
      <c r="C394">
        <v>1</v>
      </c>
      <c r="D394">
        <v>0</v>
      </c>
      <c r="E394">
        <v>1</v>
      </c>
      <c r="G394" t="str">
        <v>active</v>
      </c>
    </row>
    <row r="395" spans="1:7">
      <c r="A395" t="str">
        <v>4e38b68c-cff2-4916-b224-291eb8fe4ac4</v>
      </c>
      <c r="B395" t="str">
        <v>Crew Driver</v>
      </c>
      <c r="C395">
        <v>1</v>
      </c>
      <c r="D395">
        <v>0</v>
      </c>
      <c r="E395">
        <v>1</v>
      </c>
      <c r="G395" t="str">
        <v>active</v>
      </c>
    </row>
    <row r="396" spans="1:7">
      <c r="A396" t="str">
        <v>4f1558e4-e461-42d7-98fb-9dde40482817</v>
      </c>
      <c r="B396" t="str">
        <v>Crew Driver</v>
      </c>
      <c r="C396">
        <v>1</v>
      </c>
      <c r="D396">
        <v>0</v>
      </c>
      <c r="E396">
        <v>1</v>
      </c>
      <c r="G396" t="str">
        <v>active</v>
      </c>
    </row>
    <row r="397" spans="1:7">
      <c r="A397" t="str">
        <v>522ce146-bd45-4e51-8bc2-17541f1e4a50</v>
      </c>
      <c r="B397" t="str">
        <v>Crew Driver</v>
      </c>
      <c r="C397">
        <v>1</v>
      </c>
      <c r="D397">
        <v>0</v>
      </c>
      <c r="E397">
        <v>1</v>
      </c>
      <c r="G397" t="str">
        <v>active</v>
      </c>
    </row>
    <row r="398" spans="1:7">
      <c r="A398" t="str">
        <v>55206ea7-a827-4544-b37f-91b4701b65a3</v>
      </c>
      <c r="B398" t="str">
        <v>Crew Driver</v>
      </c>
      <c r="C398">
        <v>1</v>
      </c>
      <c r="D398">
        <v>0</v>
      </c>
      <c r="E398">
        <v>1</v>
      </c>
      <c r="G398" t="str">
        <v>active</v>
      </c>
    </row>
    <row r="399" spans="1:7">
      <c r="A399" t="str">
        <v>5cd6c2a9-080b-481e-afb1-be05c8a0526c</v>
      </c>
      <c r="B399" t="str">
        <v>Crew Driver</v>
      </c>
      <c r="C399">
        <v>1</v>
      </c>
      <c r="D399">
        <v>0</v>
      </c>
      <c r="E399">
        <v>1</v>
      </c>
      <c r="G399" t="str">
        <v>active</v>
      </c>
    </row>
    <row r="400" spans="1:7">
      <c r="A400" t="str">
        <v>5fb1fc9d-9896-4bf6-aaf9-24fa4d355b08</v>
      </c>
      <c r="B400" t="str">
        <v>Crew Driver</v>
      </c>
      <c r="C400">
        <v>1</v>
      </c>
      <c r="D400">
        <v>0</v>
      </c>
      <c r="E400">
        <v>1</v>
      </c>
      <c r="G400" t="str">
        <v>active</v>
      </c>
    </row>
    <row r="401" spans="1:7">
      <c r="A401" t="str">
        <v>62ec90a5-b4ec-46da-acb4-d08b77ef8c86</v>
      </c>
      <c r="B401" t="str">
        <v>Crew Driver</v>
      </c>
      <c r="C401">
        <v>1</v>
      </c>
      <c r="D401">
        <v>0</v>
      </c>
      <c r="E401">
        <v>1</v>
      </c>
      <c r="G401" t="str">
        <v>active</v>
      </c>
    </row>
    <row r="402" spans="1:7">
      <c r="A402" t="str">
        <v>62ed5d8d-4dbf-464b-b8f3-4b2cd2c973e2</v>
      </c>
      <c r="B402" t="str">
        <v>Crew Driver</v>
      </c>
      <c r="C402">
        <v>1</v>
      </c>
      <c r="D402">
        <v>0</v>
      </c>
      <c r="E402">
        <v>1</v>
      </c>
      <c r="G402" t="str">
        <v>active</v>
      </c>
    </row>
    <row r="403" spans="1:7">
      <c r="A403" t="str">
        <v>6a51fe34-f973-4a13-b905-acaf7762f1e3</v>
      </c>
      <c r="B403" t="str">
        <v>Crew Driver</v>
      </c>
      <c r="C403">
        <v>1</v>
      </c>
      <c r="D403">
        <v>0</v>
      </c>
      <c r="E403">
        <v>1</v>
      </c>
      <c r="G403" t="str">
        <v>active</v>
      </c>
    </row>
    <row r="404" spans="1:7">
      <c r="A404" t="str">
        <v>6b72157d-e6e0-4231-aac1-6f60ca944367</v>
      </c>
      <c r="B404" t="str">
        <v>Crew Driver</v>
      </c>
      <c r="C404">
        <v>1</v>
      </c>
      <c r="D404">
        <v>0</v>
      </c>
      <c r="E404">
        <v>1</v>
      </c>
      <c r="G404" t="str">
        <v>active</v>
      </c>
    </row>
    <row r="405" spans="1:7">
      <c r="A405" t="str">
        <v>6ed44f25-a570-48ba-afa1-33b61540152e</v>
      </c>
      <c r="B405" t="str">
        <v>Crew Driver</v>
      </c>
      <c r="C405">
        <v>1</v>
      </c>
      <c r="D405">
        <v>0</v>
      </c>
      <c r="E405">
        <v>1</v>
      </c>
      <c r="G405" t="str">
        <v>active</v>
      </c>
    </row>
    <row r="406" spans="1:7">
      <c r="A406" t="str">
        <v>71535ceb-2ad3-408d-b6a1-1ea1108a6377</v>
      </c>
      <c r="B406" t="str">
        <v>Crew Driver</v>
      </c>
      <c r="C406">
        <v>1</v>
      </c>
      <c r="D406">
        <v>0</v>
      </c>
      <c r="E406">
        <v>1</v>
      </c>
      <c r="G406" t="str">
        <v>active</v>
      </c>
    </row>
    <row r="407" spans="1:7">
      <c r="A407" t="str">
        <v>75c05bae-00d4-4a9f-8c02-2aed9767d0ab</v>
      </c>
      <c r="B407" t="str">
        <v>Crew Driver</v>
      </c>
      <c r="C407">
        <v>1</v>
      </c>
      <c r="D407">
        <v>0</v>
      </c>
      <c r="E407">
        <v>1</v>
      </c>
      <c r="G407" t="str">
        <v>active</v>
      </c>
    </row>
    <row r="408" spans="1:7">
      <c r="A408" t="str">
        <v>7be5c85c-6197-43e9-80dd-ad3d990b6fe6</v>
      </c>
      <c r="B408" t="str">
        <v>Crew Driver</v>
      </c>
      <c r="C408">
        <v>1</v>
      </c>
      <c r="D408">
        <v>0</v>
      </c>
      <c r="E408">
        <v>1</v>
      </c>
      <c r="G408" t="str">
        <v>active</v>
      </c>
    </row>
    <row r="409" spans="1:7">
      <c r="A409" t="str">
        <v>7c4a5ce9-d43e-42ed-94c5-bb35fbe1fbd8</v>
      </c>
      <c r="B409" t="str">
        <v>Crew Driver</v>
      </c>
      <c r="C409">
        <v>1</v>
      </c>
      <c r="D409">
        <v>0</v>
      </c>
      <c r="E409">
        <v>1</v>
      </c>
      <c r="G409" t="str">
        <v>active</v>
      </c>
    </row>
    <row r="410" spans="1:7">
      <c r="A410" t="str">
        <v>837e6dc1-a0cc-42dc-add0-e43ee86aff21</v>
      </c>
      <c r="B410" t="str">
        <v>Crew Driver</v>
      </c>
      <c r="C410">
        <v>1</v>
      </c>
      <c r="D410">
        <v>0</v>
      </c>
      <c r="E410">
        <v>1</v>
      </c>
      <c r="G410" t="str">
        <v>active</v>
      </c>
    </row>
    <row r="411" spans="1:7">
      <c r="A411" t="str">
        <v>83f9f5b5-b38d-4c62-88ca-9c36b4a412ef</v>
      </c>
      <c r="B411" t="str">
        <v>Crew Driver</v>
      </c>
      <c r="C411">
        <v>1</v>
      </c>
      <c r="D411">
        <v>0</v>
      </c>
      <c r="E411">
        <v>1</v>
      </c>
      <c r="G411" t="str">
        <v>active</v>
      </c>
    </row>
    <row r="412" spans="1:7">
      <c r="A412" t="str">
        <v>8aec8059-75d2-4c1e-90e1-05e0be50002d</v>
      </c>
      <c r="B412" t="str">
        <v>Crew Driver</v>
      </c>
      <c r="C412">
        <v>1</v>
      </c>
      <c r="D412">
        <v>0</v>
      </c>
      <c r="E412">
        <v>1</v>
      </c>
      <c r="G412" t="str">
        <v>active</v>
      </c>
    </row>
    <row r="413" spans="1:7">
      <c r="A413" t="str">
        <v>8b1b54f3-75db-403d-a065-edd4fb979460</v>
      </c>
      <c r="B413" t="str">
        <v>Crew Driver</v>
      </c>
      <c r="C413">
        <v>1</v>
      </c>
      <c r="D413">
        <v>0</v>
      </c>
      <c r="E413">
        <v>1</v>
      </c>
      <c r="G413" t="str">
        <v>active</v>
      </c>
    </row>
    <row r="414" spans="1:7">
      <c r="A414" t="str">
        <v>94aa83bc-e29a-4d6a-8e1e-7e83f6e9b220</v>
      </c>
      <c r="B414" t="str">
        <v>Crew Driver</v>
      </c>
      <c r="C414">
        <v>1</v>
      </c>
      <c r="D414">
        <v>0</v>
      </c>
      <c r="E414">
        <v>1</v>
      </c>
      <c r="G414" t="str">
        <v>active</v>
      </c>
    </row>
    <row r="415" spans="1:7">
      <c r="A415" t="str">
        <v>98ce8e6f-fb79-4a83-86ed-9497742988bd</v>
      </c>
      <c r="B415" t="str">
        <v>Crew Driver</v>
      </c>
      <c r="C415">
        <v>1</v>
      </c>
      <c r="D415">
        <v>0</v>
      </c>
      <c r="E415">
        <v>1</v>
      </c>
      <c r="G415" t="str">
        <v>active</v>
      </c>
    </row>
    <row r="416" spans="1:7">
      <c r="A416" t="str">
        <v>99555346-6927-4ceb-818c-e7d53b722046</v>
      </c>
      <c r="B416" t="str">
        <v>Crew Driver</v>
      </c>
      <c r="C416">
        <v>1</v>
      </c>
      <c r="D416">
        <v>0</v>
      </c>
      <c r="E416">
        <v>1</v>
      </c>
      <c r="G416" t="str">
        <v>active</v>
      </c>
    </row>
    <row r="417" spans="1:7">
      <c r="A417" t="str">
        <v>9e400811-540a-4d61-8165-540e77ec8a14</v>
      </c>
      <c r="B417" t="str">
        <v>Crew Driver</v>
      </c>
      <c r="C417">
        <v>1</v>
      </c>
      <c r="D417">
        <v>0</v>
      </c>
      <c r="E417">
        <v>1</v>
      </c>
      <c r="G417" t="str">
        <v>active</v>
      </c>
    </row>
    <row r="418" spans="1:7">
      <c r="A418" t="str">
        <v>a11e7029-983d-4838-837e-d83eccc9f9e9</v>
      </c>
      <c r="B418" t="str">
        <v>Crew Driver</v>
      </c>
      <c r="C418">
        <v>1</v>
      </c>
      <c r="D418">
        <v>0</v>
      </c>
      <c r="E418">
        <v>1</v>
      </c>
      <c r="G418" t="str">
        <v>active</v>
      </c>
    </row>
    <row r="419" spans="1:7">
      <c r="A419" t="str">
        <v>a2ed2ea1-e41d-4cb4-be80-6b85e03c2fc5</v>
      </c>
      <c r="B419" t="str">
        <v>Crew Driver</v>
      </c>
      <c r="C419">
        <v>1</v>
      </c>
      <c r="D419">
        <v>0</v>
      </c>
      <c r="E419">
        <v>1</v>
      </c>
      <c r="G419" t="str">
        <v>active</v>
      </c>
    </row>
    <row r="420" spans="1:7">
      <c r="A420" t="str">
        <v>a376171d-c414-4eb8-a744-17ed8ae1fc28</v>
      </c>
      <c r="B420" t="str">
        <v>Crew Driver</v>
      </c>
      <c r="C420">
        <v>1</v>
      </c>
      <c r="D420">
        <v>0</v>
      </c>
      <c r="E420">
        <v>1</v>
      </c>
      <c r="G420" t="str">
        <v>active</v>
      </c>
    </row>
    <row r="421" spans="1:7">
      <c r="A421" t="str">
        <v>a535b1b2-d6e0-47e6-b01f-34c214dc0c37</v>
      </c>
      <c r="B421" t="str">
        <v>Crew Driver</v>
      </c>
      <c r="C421">
        <v>1</v>
      </c>
      <c r="D421">
        <v>0</v>
      </c>
      <c r="E421">
        <v>1</v>
      </c>
      <c r="G421" t="str">
        <v>active</v>
      </c>
    </row>
    <row r="422" spans="1:7">
      <c r="A422" t="str">
        <v>a62a9def-0aa5-4f19-b04a-2b0b2c641456</v>
      </c>
      <c r="B422" t="str">
        <v>Crew Driver</v>
      </c>
      <c r="C422">
        <v>1</v>
      </c>
      <c r="D422">
        <v>0</v>
      </c>
      <c r="E422">
        <v>1</v>
      </c>
      <c r="G422" t="str">
        <v>active</v>
      </c>
    </row>
    <row r="423" spans="1:7">
      <c r="A423" t="str">
        <v>a7e1ce7a-cfe1-4d76-8812-523a6f7c08ca</v>
      </c>
      <c r="B423" t="str">
        <v>Crew Driver</v>
      </c>
      <c r="C423">
        <v>1</v>
      </c>
      <c r="D423">
        <v>0</v>
      </c>
      <c r="E423">
        <v>1</v>
      </c>
      <c r="G423" t="str">
        <v>active</v>
      </c>
    </row>
    <row r="424" spans="1:7">
      <c r="A424" t="str">
        <v>b0929492-fb48-441d-9394-595f49472793</v>
      </c>
      <c r="B424" t="str">
        <v>Crew Driver</v>
      </c>
      <c r="C424">
        <v>1</v>
      </c>
      <c r="D424">
        <v>0</v>
      </c>
      <c r="E424">
        <v>1</v>
      </c>
      <c r="G424" t="str">
        <v>active</v>
      </c>
    </row>
    <row r="425" spans="1:7">
      <c r="A425" t="str">
        <v>b2768394-3fcb-4a15-9c16-cf0707a80e71</v>
      </c>
      <c r="B425" t="str">
        <v>Crew Driver</v>
      </c>
      <c r="C425">
        <v>1</v>
      </c>
      <c r="D425">
        <v>0</v>
      </c>
      <c r="E425">
        <v>1</v>
      </c>
      <c r="G425" t="str">
        <v>active</v>
      </c>
    </row>
    <row r="426" spans="1:7">
      <c r="A426" t="str">
        <v>c0b9a04d-b74d-435c-a9be-f32840a7c7c4</v>
      </c>
      <c r="B426" t="str">
        <v>Crew Driver</v>
      </c>
      <c r="C426">
        <v>1</v>
      </c>
      <c r="D426">
        <v>0</v>
      </c>
      <c r="E426">
        <v>1</v>
      </c>
      <c r="G426" t="str">
        <v>active</v>
      </c>
    </row>
    <row r="427" spans="1:7">
      <c r="A427" t="str">
        <v>c63f6097-2c95-4b5e-acb1-c4e79e4c52d5</v>
      </c>
      <c r="B427" t="str">
        <v>Crew Driver</v>
      </c>
      <c r="C427">
        <v>1</v>
      </c>
      <c r="D427">
        <v>0</v>
      </c>
      <c r="E427">
        <v>1</v>
      </c>
      <c r="G427" t="str">
        <v>active</v>
      </c>
    </row>
    <row r="428" spans="1:7">
      <c r="A428" t="str">
        <v>c6c2e4d9-761f-4815-b4e5-267ca38a5060</v>
      </c>
      <c r="B428" t="str">
        <v>Crew Driver</v>
      </c>
      <c r="C428">
        <v>1</v>
      </c>
      <c r="D428">
        <v>0</v>
      </c>
      <c r="E428">
        <v>1</v>
      </c>
      <c r="G428" t="str">
        <v>active</v>
      </c>
    </row>
    <row r="429" spans="1:7">
      <c r="A429" t="str">
        <v>c905afcd-8022-4954-8827-76be55165604</v>
      </c>
      <c r="B429" t="str">
        <v>Crew Driver</v>
      </c>
      <c r="C429">
        <v>1</v>
      </c>
      <c r="D429">
        <v>0</v>
      </c>
      <c r="E429">
        <v>1</v>
      </c>
      <c r="G429" t="str">
        <v>active</v>
      </c>
    </row>
    <row r="430" spans="1:7">
      <c r="A430" t="str">
        <v>c9671322-f97b-4f02-928d-060e68a121ce</v>
      </c>
      <c r="B430" t="str">
        <v>Crew Driver</v>
      </c>
      <c r="C430">
        <v>1</v>
      </c>
      <c r="D430">
        <v>0</v>
      </c>
      <c r="E430">
        <v>1</v>
      </c>
      <c r="G430" t="str">
        <v>active</v>
      </c>
    </row>
    <row r="431" spans="1:7">
      <c r="A431" t="str">
        <v>d3bc5760-e1bd-4ca0-a513-c19e58f7bf2f</v>
      </c>
      <c r="B431" t="str">
        <v>Crew Driver</v>
      </c>
      <c r="C431">
        <v>1</v>
      </c>
      <c r="D431">
        <v>0</v>
      </c>
      <c r="E431">
        <v>1</v>
      </c>
      <c r="G431" t="str">
        <v>active</v>
      </c>
    </row>
    <row r="432" spans="1:7">
      <c r="A432" t="str">
        <v>d4e5b7b1-714c-47fc-a630-e66c6265e105</v>
      </c>
      <c r="B432" t="str">
        <v>Crew Driver</v>
      </c>
      <c r="C432">
        <v>1</v>
      </c>
      <c r="D432">
        <v>0</v>
      </c>
      <c r="E432">
        <v>1</v>
      </c>
      <c r="G432" t="str">
        <v>active</v>
      </c>
    </row>
    <row r="433" spans="1:7">
      <c r="A433" t="str">
        <v>d5b3e27e-88ab-4230-92e2-44161d405f76</v>
      </c>
      <c r="B433" t="str">
        <v>Crew Driver</v>
      </c>
      <c r="C433">
        <v>1</v>
      </c>
      <c r="D433">
        <v>0</v>
      </c>
      <c r="E433">
        <v>1</v>
      </c>
      <c r="G433" t="str">
        <v>active</v>
      </c>
    </row>
    <row r="434" spans="1:7">
      <c r="A434" t="str">
        <v>d5b459e5-0b33-4dc0-ae5a-065d179bbe3d</v>
      </c>
      <c r="B434" t="str">
        <v>Crew Driver</v>
      </c>
      <c r="C434">
        <v>1</v>
      </c>
      <c r="D434">
        <v>0</v>
      </c>
      <c r="E434">
        <v>1</v>
      </c>
      <c r="G434" t="str">
        <v>active</v>
      </c>
    </row>
    <row r="435" spans="1:7">
      <c r="A435" t="str">
        <v>d6bfecb2-a27a-4d78-ab91-a9fec7323f96</v>
      </c>
      <c r="B435" t="str">
        <v>Crew Driver</v>
      </c>
      <c r="C435">
        <v>1</v>
      </c>
      <c r="D435">
        <v>0</v>
      </c>
      <c r="E435">
        <v>1</v>
      </c>
      <c r="G435" t="str">
        <v>active</v>
      </c>
    </row>
    <row r="436" spans="1:7">
      <c r="A436" t="str">
        <v>dabb906d-18b4-4d41-b446-6583ce6b8399</v>
      </c>
      <c r="B436" t="str">
        <v>Crew Driver</v>
      </c>
      <c r="C436">
        <v>1</v>
      </c>
      <c r="D436">
        <v>0</v>
      </c>
      <c r="E436">
        <v>1</v>
      </c>
      <c r="G436" t="str">
        <v>active</v>
      </c>
    </row>
    <row r="437" spans="1:7">
      <c r="A437" t="str">
        <v>db6bc63a-89fa-4e81-ba56-2e8688d091bf</v>
      </c>
      <c r="B437" t="str">
        <v>Crew Driver</v>
      </c>
      <c r="C437">
        <v>1</v>
      </c>
      <c r="D437">
        <v>0</v>
      </c>
      <c r="E437">
        <v>1</v>
      </c>
      <c r="G437" t="str">
        <v>active</v>
      </c>
    </row>
    <row r="438" spans="1:7">
      <c r="A438" t="str">
        <v>dd0b4ba9-7bee-4ed9-b76b-3279d9a480b7</v>
      </c>
      <c r="B438" t="str">
        <v>Crew Driver</v>
      </c>
      <c r="C438">
        <v>1</v>
      </c>
      <c r="D438">
        <v>0</v>
      </c>
      <c r="E438">
        <v>1</v>
      </c>
      <c r="G438" t="str">
        <v>active</v>
      </c>
    </row>
    <row r="439" spans="1:7">
      <c r="A439" t="str">
        <v>e0d87d2a-ea95-434b-8a48-a774d74f4bfe</v>
      </c>
      <c r="B439" t="str">
        <v>Crew Driver</v>
      </c>
      <c r="C439">
        <v>1</v>
      </c>
      <c r="D439">
        <v>0</v>
      </c>
      <c r="E439">
        <v>1</v>
      </c>
      <c r="G439" t="str">
        <v>active</v>
      </c>
    </row>
    <row r="440" spans="1:7">
      <c r="A440" t="str">
        <v>e554f2f2-0858-4ade-a16e-092128a256f7</v>
      </c>
      <c r="B440" t="str">
        <v>Crew Driver</v>
      </c>
      <c r="C440">
        <v>1</v>
      </c>
      <c r="D440">
        <v>0</v>
      </c>
      <c r="E440">
        <v>1</v>
      </c>
      <c r="G440" t="str">
        <v>active</v>
      </c>
    </row>
    <row r="441" spans="1:7">
      <c r="A441" t="str">
        <v>e7e22542-906c-4f53-af39-d2deb0f3dae3</v>
      </c>
      <c r="B441" t="str">
        <v>Crew Driver</v>
      </c>
      <c r="C441">
        <v>1</v>
      </c>
      <c r="D441">
        <v>0</v>
      </c>
      <c r="E441">
        <v>1</v>
      </c>
      <c r="G441" t="str">
        <v>active</v>
      </c>
    </row>
    <row r="442" spans="1:7">
      <c r="A442" t="str">
        <v>ed497030-08b7-47f5-87b3-b7708ab93256</v>
      </c>
      <c r="B442" t="str">
        <v>Crew Driver</v>
      </c>
      <c r="C442">
        <v>1</v>
      </c>
      <c r="D442">
        <v>0</v>
      </c>
      <c r="E442">
        <v>1</v>
      </c>
      <c r="G442" t="str">
        <v>active</v>
      </c>
    </row>
    <row r="443" spans="1:7">
      <c r="A443" t="str">
        <v>eeb7b005-5b73-4491-8192-3162de381b32</v>
      </c>
      <c r="B443" t="str">
        <v>Crew Driver</v>
      </c>
      <c r="C443">
        <v>1</v>
      </c>
      <c r="D443">
        <v>0</v>
      </c>
      <c r="E443">
        <v>1</v>
      </c>
      <c r="G443" t="str">
        <v>active</v>
      </c>
    </row>
    <row r="444" spans="1:7">
      <c r="A444" t="str">
        <v>fe4343a0-6854-40dc-ae06-ed0d3e1ab1b2</v>
      </c>
      <c r="B444" t="str">
        <v>Crew Driver</v>
      </c>
      <c r="C444">
        <v>1</v>
      </c>
      <c r="D444">
        <v>0</v>
      </c>
      <c r="E444">
        <v>1</v>
      </c>
      <c r="G444" t="str">
        <v>active</v>
      </c>
    </row>
    <row r="445" spans="1:7" ht="18">
      <c r="A445" s="272" t="str" cm="1">
        <f t="array" ref="A445:A460">_xlfn._xlws.FILTER(Quals!$A$2:$A$332,Quals!$K$2:$K$332="Plan (trainee)","")</f>
        <v>0230e24f-2ddd-4f7c-bc20-12df8000da70</v>
      </c>
      <c r="B445" s="272" t="str" cm="1">
        <f t="array" ref="B445:B460">IF(_xlfn.ANCHORARRAY(A445)&lt;&gt;"","Planning","")</f>
        <v>Planning</v>
      </c>
      <c r="C445" s="273" cm="1">
        <f t="array" ref="C445:C460">IF(_xlfn.ANCHORARRAY(A445)&lt;&gt;"",1,"")</f>
        <v>1</v>
      </c>
      <c r="D445" cm="1">
        <f t="array" ref="D445:D460">IF(_xlfn.ANCHORARRAY(A445)&lt;&gt;"",1,"")</f>
        <v>1</v>
      </c>
      <c r="E445" cm="1">
        <f t="array" ref="E445:E460">IF(_xlfn.ANCHORARRAY(A445)&lt;&gt;"",0,"")</f>
        <v>0</v>
      </c>
      <c r="F445" t="str" cm="1">
        <f t="array" ref="F445:F460">IF(_xlfn.ANCHORARRAY(A445)&lt;&gt;"","Trainee Planning","")</f>
        <v>Trainee Planning</v>
      </c>
      <c r="G445" s="272" t="str" cm="1">
        <f t="array" ref="G445:G460">IF(_xlfn.ANCHORARRAY(A445)&lt;&gt;"","trainee","")</f>
        <v>trainee</v>
      </c>
    </row>
    <row r="446" spans="1:7">
      <c r="A446" t="str">
        <v>02372358-f49e-47ba-96dc-869f295bf76e</v>
      </c>
      <c r="B446" t="str">
        <v>Planning</v>
      </c>
      <c r="C446">
        <v>1</v>
      </c>
      <c r="D446">
        <v>1</v>
      </c>
      <c r="E446">
        <v>0</v>
      </c>
      <c r="F446" t="str">
        <v>Trainee Planning</v>
      </c>
      <c r="G446" t="str">
        <v>trainee</v>
      </c>
    </row>
    <row r="447" spans="1:7">
      <c r="A447" t="str">
        <v>0cb1b1fb-7b0d-432f-935a-6bf7f42e7e0f</v>
      </c>
      <c r="B447" t="str">
        <v>Planning</v>
      </c>
      <c r="C447">
        <v>1</v>
      </c>
      <c r="D447">
        <v>1</v>
      </c>
      <c r="E447">
        <v>0</v>
      </c>
      <c r="F447" t="str">
        <v>Trainee Planning</v>
      </c>
      <c r="G447" t="str">
        <v>trainee</v>
      </c>
    </row>
    <row r="448" spans="1:7">
      <c r="A448" t="str">
        <v>1728d1fd-fe5e-426d-9c0d-008352176a3d</v>
      </c>
      <c r="B448" t="str">
        <v>Planning</v>
      </c>
      <c r="C448">
        <v>1</v>
      </c>
      <c r="D448">
        <v>1</v>
      </c>
      <c r="E448">
        <v>0</v>
      </c>
      <c r="F448" t="str">
        <v>Trainee Planning</v>
      </c>
      <c r="G448" t="str">
        <v>trainee</v>
      </c>
    </row>
    <row r="449" spans="1:7">
      <c r="A449" t="str">
        <v>410b92f6-df2b-4f29-8dc1-59b753e4813d</v>
      </c>
      <c r="B449" t="str">
        <v>Planning</v>
      </c>
      <c r="C449">
        <v>1</v>
      </c>
      <c r="D449">
        <v>1</v>
      </c>
      <c r="E449">
        <v>0</v>
      </c>
      <c r="F449" t="str">
        <v>Trainee Planning</v>
      </c>
      <c r="G449" t="str">
        <v>trainee</v>
      </c>
    </row>
    <row r="450" spans="1:7">
      <c r="A450" t="str">
        <v>444c166e-48dc-4778-bb41-3f5b8a2fa40e</v>
      </c>
      <c r="B450" t="str">
        <v>Planning</v>
      </c>
      <c r="C450">
        <v>1</v>
      </c>
      <c r="D450">
        <v>1</v>
      </c>
      <c r="E450">
        <v>0</v>
      </c>
      <c r="F450" t="str">
        <v>Trainee Planning</v>
      </c>
      <c r="G450" t="str">
        <v>trainee</v>
      </c>
    </row>
    <row r="451" spans="1:7">
      <c r="A451" t="str">
        <v>4d7cfb6b-f459-479d-a27c-19e525f04e51</v>
      </c>
      <c r="B451" t="str">
        <v>Planning</v>
      </c>
      <c r="C451">
        <v>1</v>
      </c>
      <c r="D451">
        <v>1</v>
      </c>
      <c r="E451">
        <v>0</v>
      </c>
      <c r="F451" t="str">
        <v>Trainee Planning</v>
      </c>
      <c r="G451" t="str">
        <v>trainee</v>
      </c>
    </row>
    <row r="452" spans="1:7">
      <c r="A452" t="str">
        <v>4eb23d83-ad04-4902-9861-cd529fa59949</v>
      </c>
      <c r="B452" t="str">
        <v>Planning</v>
      </c>
      <c r="C452">
        <v>1</v>
      </c>
      <c r="D452">
        <v>1</v>
      </c>
      <c r="E452">
        <v>0</v>
      </c>
      <c r="F452" t="str">
        <v>Trainee Planning</v>
      </c>
      <c r="G452" t="str">
        <v>trainee</v>
      </c>
    </row>
    <row r="453" spans="1:7">
      <c r="A453" t="str">
        <v>5b108afa-5ba8-46b7-b6ae-0e027b0d1ff2</v>
      </c>
      <c r="B453" t="str">
        <v>Planning</v>
      </c>
      <c r="C453">
        <v>1</v>
      </c>
      <c r="D453">
        <v>1</v>
      </c>
      <c r="E453">
        <v>0</v>
      </c>
      <c r="F453" t="str">
        <v>Trainee Planning</v>
      </c>
      <c r="G453" t="str">
        <v>trainee</v>
      </c>
    </row>
    <row r="454" spans="1:7">
      <c r="A454" t="str">
        <v>67fe2313-2c1e-4fb7-a80e-edb9bbb4e4f3</v>
      </c>
      <c r="B454" t="str">
        <v>Planning</v>
      </c>
      <c r="C454">
        <v>1</v>
      </c>
      <c r="D454">
        <v>1</v>
      </c>
      <c r="E454">
        <v>0</v>
      </c>
      <c r="F454" t="str">
        <v>Trainee Planning</v>
      </c>
      <c r="G454" t="str">
        <v>trainee</v>
      </c>
    </row>
    <row r="455" spans="1:7">
      <c r="A455" t="str">
        <v>6b3e4616-81b4-410e-a28c-ca4d13bfb865</v>
      </c>
      <c r="B455" t="str">
        <v>Planning</v>
      </c>
      <c r="C455">
        <v>1</v>
      </c>
      <c r="D455">
        <v>1</v>
      </c>
      <c r="E455">
        <v>0</v>
      </c>
      <c r="F455" t="str">
        <v>Trainee Planning</v>
      </c>
      <c r="G455" t="str">
        <v>trainee</v>
      </c>
    </row>
    <row r="456" spans="1:7">
      <c r="A456" t="str">
        <v>7afc3306-357b-4688-9690-a849e6a471e9</v>
      </c>
      <c r="B456" t="str">
        <v>Planning</v>
      </c>
      <c r="C456">
        <v>1</v>
      </c>
      <c r="D456">
        <v>1</v>
      </c>
      <c r="E456">
        <v>0</v>
      </c>
      <c r="F456" t="str">
        <v>Trainee Planning</v>
      </c>
      <c r="G456" t="str">
        <v>trainee</v>
      </c>
    </row>
    <row r="457" spans="1:7">
      <c r="A457" t="str">
        <v>ba9f650f-0248-439d-812b-9e5bcf3580f5</v>
      </c>
      <c r="B457" t="str">
        <v>Planning</v>
      </c>
      <c r="C457">
        <v>1</v>
      </c>
      <c r="D457">
        <v>1</v>
      </c>
      <c r="E457">
        <v>0</v>
      </c>
      <c r="F457" t="str">
        <v>Trainee Planning</v>
      </c>
      <c r="G457" t="str">
        <v>trainee</v>
      </c>
    </row>
    <row r="458" spans="1:7">
      <c r="A458" t="str">
        <v>cc00f8ae-a789-488c-98bc-179c073e7e3c</v>
      </c>
      <c r="B458" t="str">
        <v>Planning</v>
      </c>
      <c r="C458">
        <v>1</v>
      </c>
      <c r="D458">
        <v>1</v>
      </c>
      <c r="E458">
        <v>0</v>
      </c>
      <c r="F458" t="str">
        <v>Trainee Planning</v>
      </c>
      <c r="G458" t="str">
        <v>trainee</v>
      </c>
    </row>
    <row r="459" spans="1:7">
      <c r="A459" t="str">
        <v>d92c8113-b01c-48e3-a153-cac68ee5c991</v>
      </c>
      <c r="B459" t="str">
        <v>Planning</v>
      </c>
      <c r="C459">
        <v>1</v>
      </c>
      <c r="D459">
        <v>1</v>
      </c>
      <c r="E459">
        <v>0</v>
      </c>
      <c r="F459" t="str">
        <v>Trainee Planning</v>
      </c>
      <c r="G459" t="str">
        <v>trainee</v>
      </c>
    </row>
    <row r="460" spans="1:7">
      <c r="A460" t="str">
        <v>ecdd3808-2753-4748-ab41-57d46e5f19e5</v>
      </c>
      <c r="B460" t="str">
        <v>Planning</v>
      </c>
      <c r="C460">
        <v>1</v>
      </c>
      <c r="D460">
        <v>1</v>
      </c>
      <c r="E460">
        <v>0</v>
      </c>
      <c r="F460" t="str">
        <v>Trainee Planning</v>
      </c>
      <c r="G460" t="str">
        <v>trainee</v>
      </c>
    </row>
    <row r="461" spans="1:7">
      <c r="A461" t="str" cm="1">
        <f t="array" ref="A461:A490">_xlfn._xlws.FILTER(Quals!$A$2:$A$332,Quals!$I$2:$I$332="S Drv","")</f>
        <v>0a928a88-2c09-4827-9fbb-4943318f0814</v>
      </c>
      <c r="B461" t="str" cm="1">
        <f t="array" ref="B461:B490">IF(_xlfn.ANCHORARRAY(A461)&lt;&gt;"","Skid Driver","")</f>
        <v>Skid Driver</v>
      </c>
      <c r="C461" cm="1">
        <f t="array" ref="C461:C490">IF(_xlfn.ANCHORARRAY(A461)&lt;&gt;"",1,"")</f>
        <v>1</v>
      </c>
      <c r="D461" cm="1">
        <f t="array" ref="D461:D490">IF(_xlfn.ANCHORARRAY(A461)&lt;&gt;"",0,"")</f>
        <v>0</v>
      </c>
      <c r="E461" cm="1">
        <f t="array" ref="E461:E490">IF(_xlfn.ANCHORARRAY(A461)&lt;&gt;"",1,"")</f>
        <v>1</v>
      </c>
      <c r="F461" t="str">
        <f>" "</f>
        <v xml:space="preserve"> </v>
      </c>
      <c r="G461" s="272" t="str" cm="1">
        <f t="array" ref="G461:G490">IF(_xlfn.ANCHORARRAY(A461)&lt;&gt;"","active","")</f>
        <v>active</v>
      </c>
    </row>
    <row r="462" spans="1:7">
      <c r="A462" t="str">
        <v>10e886d3-5e96-4407-8957-be031052b72a</v>
      </c>
      <c r="B462" t="str">
        <v>Skid Driver</v>
      </c>
      <c r="C462">
        <v>1</v>
      </c>
      <c r="D462">
        <v>0</v>
      </c>
      <c r="E462">
        <v>1</v>
      </c>
      <c r="G462" t="str">
        <v>active</v>
      </c>
    </row>
    <row r="463" spans="1:7">
      <c r="A463" t="str">
        <v>14941c3e-7d83-4b92-aa58-537837bcd938</v>
      </c>
      <c r="B463" t="str">
        <v>Skid Driver</v>
      </c>
      <c r="C463">
        <v>1</v>
      </c>
      <c r="D463">
        <v>0</v>
      </c>
      <c r="E463">
        <v>1</v>
      </c>
      <c r="G463" t="str">
        <v>active</v>
      </c>
    </row>
    <row r="464" spans="1:7">
      <c r="A464" t="str">
        <v>1b2f80e6-2284-465b-ada2-df8ef1dbceae</v>
      </c>
      <c r="B464" t="str">
        <v>Skid Driver</v>
      </c>
      <c r="C464">
        <v>1</v>
      </c>
      <c r="D464">
        <v>0</v>
      </c>
      <c r="E464">
        <v>1</v>
      </c>
      <c r="G464" t="str">
        <v>active</v>
      </c>
    </row>
    <row r="465" spans="1:7">
      <c r="A465" t="str">
        <v>1c30300d-8d81-46e3-bb4a-43d3cc3a55e2</v>
      </c>
      <c r="B465" t="str">
        <v>Skid Driver</v>
      </c>
      <c r="C465">
        <v>1</v>
      </c>
      <c r="D465">
        <v>0</v>
      </c>
      <c r="E465">
        <v>1</v>
      </c>
      <c r="G465" t="str">
        <v>active</v>
      </c>
    </row>
    <row r="466" spans="1:7">
      <c r="A466" t="str">
        <v>363ca175-a31d-4353-97dc-879dc611455c</v>
      </c>
      <c r="B466" t="str">
        <v>Skid Driver</v>
      </c>
      <c r="C466">
        <v>1</v>
      </c>
      <c r="D466">
        <v>0</v>
      </c>
      <c r="E466">
        <v>1</v>
      </c>
      <c r="G466" t="str">
        <v>active</v>
      </c>
    </row>
    <row r="467" spans="1:7">
      <c r="A467" t="str">
        <v>3b00dc65-9b96-4af4-907d-d16d5695c2fd</v>
      </c>
      <c r="B467" t="str">
        <v>Skid Driver</v>
      </c>
      <c r="C467">
        <v>1</v>
      </c>
      <c r="D467">
        <v>0</v>
      </c>
      <c r="E467">
        <v>1</v>
      </c>
      <c r="G467" t="str">
        <v>active</v>
      </c>
    </row>
    <row r="468" spans="1:7">
      <c r="A468" t="str">
        <v>473d1a1c-13f8-4e67-b901-ab6e8d84b298</v>
      </c>
      <c r="B468" t="str">
        <v>Skid Driver</v>
      </c>
      <c r="C468">
        <v>1</v>
      </c>
      <c r="D468">
        <v>0</v>
      </c>
      <c r="E468">
        <v>1</v>
      </c>
      <c r="G468" t="str">
        <v>active</v>
      </c>
    </row>
    <row r="469" spans="1:7">
      <c r="A469" t="str">
        <v>485a963b-d041-4535-ab53-090c46c12b0a</v>
      </c>
      <c r="B469" t="str">
        <v>Skid Driver</v>
      </c>
      <c r="C469">
        <v>1</v>
      </c>
      <c r="D469">
        <v>0</v>
      </c>
      <c r="E469">
        <v>1</v>
      </c>
      <c r="G469" t="str">
        <v>active</v>
      </c>
    </row>
    <row r="470" spans="1:7">
      <c r="A470" t="str">
        <v>4f1558e4-e461-42d7-98fb-9dde40482817</v>
      </c>
      <c r="B470" t="str">
        <v>Skid Driver</v>
      </c>
      <c r="C470">
        <v>1</v>
      </c>
      <c r="D470">
        <v>0</v>
      </c>
      <c r="E470">
        <v>1</v>
      </c>
      <c r="G470" t="str">
        <v>active</v>
      </c>
    </row>
    <row r="471" spans="1:7">
      <c r="A471" t="str">
        <v>522ce146-bd45-4e51-8bc2-17541f1e4a50</v>
      </c>
      <c r="B471" t="str">
        <v>Skid Driver</v>
      </c>
      <c r="C471">
        <v>1</v>
      </c>
      <c r="D471">
        <v>0</v>
      </c>
      <c r="E471">
        <v>1</v>
      </c>
      <c r="G471" t="str">
        <v>active</v>
      </c>
    </row>
    <row r="472" spans="1:7">
      <c r="A472" t="str">
        <v>62ec90a5-b4ec-46da-acb4-d08b77ef8c86</v>
      </c>
      <c r="B472" t="str">
        <v>Skid Driver</v>
      </c>
      <c r="C472">
        <v>1</v>
      </c>
      <c r="D472">
        <v>0</v>
      </c>
      <c r="E472">
        <v>1</v>
      </c>
      <c r="G472" t="str">
        <v>active</v>
      </c>
    </row>
    <row r="473" spans="1:7">
      <c r="A473" t="str">
        <v>62ed5d8d-4dbf-464b-b8f3-4b2cd2c973e2</v>
      </c>
      <c r="B473" t="str">
        <v>Skid Driver</v>
      </c>
      <c r="C473">
        <v>1</v>
      </c>
      <c r="D473">
        <v>0</v>
      </c>
      <c r="E473">
        <v>1</v>
      </c>
      <c r="G473" t="str">
        <v>active</v>
      </c>
    </row>
    <row r="474" spans="1:7">
      <c r="A474" t="str">
        <v>6a51fe34-f973-4a13-b905-acaf7762f1e3</v>
      </c>
      <c r="B474" t="str">
        <v>Skid Driver</v>
      </c>
      <c r="C474">
        <v>1</v>
      </c>
      <c r="D474">
        <v>0</v>
      </c>
      <c r="E474">
        <v>1</v>
      </c>
      <c r="G474" t="str">
        <v>active</v>
      </c>
    </row>
    <row r="475" spans="1:7">
      <c r="A475" t="str">
        <v>71535ceb-2ad3-408d-b6a1-1ea1108a6377</v>
      </c>
      <c r="B475" t="str">
        <v>Skid Driver</v>
      </c>
      <c r="C475">
        <v>1</v>
      </c>
      <c r="D475">
        <v>0</v>
      </c>
      <c r="E475">
        <v>1</v>
      </c>
      <c r="G475" t="str">
        <v>active</v>
      </c>
    </row>
    <row r="476" spans="1:7">
      <c r="A476" t="str">
        <v>7be5c85c-6197-43e9-80dd-ad3d990b6fe6</v>
      </c>
      <c r="B476" t="str">
        <v>Skid Driver</v>
      </c>
      <c r="C476">
        <v>1</v>
      </c>
      <c r="D476">
        <v>0</v>
      </c>
      <c r="E476">
        <v>1</v>
      </c>
      <c r="G476" t="str">
        <v>active</v>
      </c>
    </row>
    <row r="477" spans="1:7">
      <c r="A477" t="str">
        <v>837e6dc1-a0cc-42dc-add0-e43ee86aff21</v>
      </c>
      <c r="B477" t="str">
        <v>Skid Driver</v>
      </c>
      <c r="C477">
        <v>1</v>
      </c>
      <c r="D477">
        <v>0</v>
      </c>
      <c r="E477">
        <v>1</v>
      </c>
      <c r="G477" t="str">
        <v>active</v>
      </c>
    </row>
    <row r="478" spans="1:7">
      <c r="A478" t="str">
        <v>83f9f5b5-b38d-4c62-88ca-9c36b4a412ef</v>
      </c>
      <c r="B478" t="str">
        <v>Skid Driver</v>
      </c>
      <c r="C478">
        <v>1</v>
      </c>
      <c r="D478">
        <v>0</v>
      </c>
      <c r="E478">
        <v>1</v>
      </c>
      <c r="G478" t="str">
        <v>active</v>
      </c>
    </row>
    <row r="479" spans="1:7">
      <c r="A479" t="str">
        <v>98ce8e6f-fb79-4a83-86ed-9497742988bd</v>
      </c>
      <c r="B479" t="str">
        <v>Skid Driver</v>
      </c>
      <c r="C479">
        <v>1</v>
      </c>
      <c r="D479">
        <v>0</v>
      </c>
      <c r="E479">
        <v>1</v>
      </c>
      <c r="G479" t="str">
        <v>active</v>
      </c>
    </row>
    <row r="480" spans="1:7">
      <c r="A480" t="str">
        <v>99555346-6927-4ceb-818c-e7d53b722046</v>
      </c>
      <c r="B480" t="str">
        <v>Skid Driver</v>
      </c>
      <c r="C480">
        <v>1</v>
      </c>
      <c r="D480">
        <v>0</v>
      </c>
      <c r="E480">
        <v>1</v>
      </c>
      <c r="G480" t="str">
        <v>active</v>
      </c>
    </row>
    <row r="481" spans="1:7">
      <c r="A481" t="str">
        <v>9e400811-540a-4d61-8165-540e77ec8a14</v>
      </c>
      <c r="B481" t="str">
        <v>Skid Driver</v>
      </c>
      <c r="C481">
        <v>1</v>
      </c>
      <c r="D481">
        <v>0</v>
      </c>
      <c r="E481">
        <v>1</v>
      </c>
      <c r="G481" t="str">
        <v>active</v>
      </c>
    </row>
    <row r="482" spans="1:7">
      <c r="A482" t="str">
        <v>a2ed2ea1-e41d-4cb4-be80-6b85e03c2fc5</v>
      </c>
      <c r="B482" t="str">
        <v>Skid Driver</v>
      </c>
      <c r="C482">
        <v>1</v>
      </c>
      <c r="D482">
        <v>0</v>
      </c>
      <c r="E482">
        <v>1</v>
      </c>
      <c r="G482" t="str">
        <v>active</v>
      </c>
    </row>
    <row r="483" spans="1:7">
      <c r="A483" t="str">
        <v>a535b1b2-d6e0-47e6-b01f-34c214dc0c37</v>
      </c>
      <c r="B483" t="str">
        <v>Skid Driver</v>
      </c>
      <c r="C483">
        <v>1</v>
      </c>
      <c r="D483">
        <v>0</v>
      </c>
      <c r="E483">
        <v>1</v>
      </c>
      <c r="G483" t="str">
        <v>active</v>
      </c>
    </row>
    <row r="484" spans="1:7">
      <c r="A484" t="str">
        <v>a7e1ce7a-cfe1-4d76-8812-523a6f7c08ca</v>
      </c>
      <c r="B484" t="str">
        <v>Skid Driver</v>
      </c>
      <c r="C484">
        <v>1</v>
      </c>
      <c r="D484">
        <v>0</v>
      </c>
      <c r="E484">
        <v>1</v>
      </c>
      <c r="G484" t="str">
        <v>active</v>
      </c>
    </row>
    <row r="485" spans="1:7">
      <c r="A485" t="str">
        <v>b2768394-3fcb-4a15-9c16-cf0707a80e71</v>
      </c>
      <c r="B485" t="str">
        <v>Skid Driver</v>
      </c>
      <c r="C485">
        <v>1</v>
      </c>
      <c r="D485">
        <v>0</v>
      </c>
      <c r="E485">
        <v>1</v>
      </c>
      <c r="G485" t="str">
        <v>active</v>
      </c>
    </row>
    <row r="486" spans="1:7">
      <c r="A486" t="str">
        <v>c0b9a04d-b74d-435c-a9be-f32840a7c7c4</v>
      </c>
      <c r="B486" t="str">
        <v>Skid Driver</v>
      </c>
      <c r="C486">
        <v>1</v>
      </c>
      <c r="D486">
        <v>0</v>
      </c>
      <c r="E486">
        <v>1</v>
      </c>
      <c r="G486" t="str">
        <v>active</v>
      </c>
    </row>
    <row r="487" spans="1:7">
      <c r="A487" t="str">
        <v>d3bc5760-e1bd-4ca0-a513-c19e58f7bf2f</v>
      </c>
      <c r="B487" t="str">
        <v>Skid Driver</v>
      </c>
      <c r="C487">
        <v>1</v>
      </c>
      <c r="D487">
        <v>0</v>
      </c>
      <c r="E487">
        <v>1</v>
      </c>
      <c r="G487" t="str">
        <v>active</v>
      </c>
    </row>
    <row r="488" spans="1:7">
      <c r="A488" t="str">
        <v>d5b459e5-0b33-4dc0-ae5a-065d179bbe3d</v>
      </c>
      <c r="B488" t="str">
        <v>Skid Driver</v>
      </c>
      <c r="C488">
        <v>1</v>
      </c>
      <c r="D488">
        <v>0</v>
      </c>
      <c r="E488">
        <v>1</v>
      </c>
      <c r="G488" t="str">
        <v>active</v>
      </c>
    </row>
    <row r="489" spans="1:7">
      <c r="A489" t="str">
        <v>dd0b4ba9-7bee-4ed9-b76b-3279d9a480b7</v>
      </c>
      <c r="B489" t="str">
        <v>Skid Driver</v>
      </c>
      <c r="C489">
        <v>1</v>
      </c>
      <c r="D489">
        <v>0</v>
      </c>
      <c r="E489">
        <v>1</v>
      </c>
      <c r="G489" t="str">
        <v>active</v>
      </c>
    </row>
    <row r="490" spans="1:7">
      <c r="A490" t="str">
        <v>ed497030-08b7-47f5-87b3-b7708ab93256</v>
      </c>
      <c r="B490" t="str">
        <v>Skid Driver</v>
      </c>
      <c r="C490">
        <v>1</v>
      </c>
      <c r="D490">
        <v>0</v>
      </c>
      <c r="E490">
        <v>1</v>
      </c>
      <c r="G490" t="str">
        <v>active</v>
      </c>
    </row>
    <row r="491" spans="1:7">
      <c r="A491" s="272" t="str" cm="1">
        <f t="array" ref="A491:A494">_xlfn._xlws.FILTER(Quals!$A$2:$A$332,Quals!$J$2:$J$332="T Drv","")</f>
        <v>363ca175-a31d-4353-97dc-879dc611455c</v>
      </c>
      <c r="B491" t="str" cm="1">
        <f t="array" ref="B491:B494">IF(_xlfn.ANCHORARRAY(A491)&lt;&gt;"","Truck Driver","")</f>
        <v>Truck Driver</v>
      </c>
      <c r="C491" cm="1">
        <f t="array" ref="C491:C494">IF(_xlfn.ANCHORARRAY(A491)&lt;&gt;"",1,"")</f>
        <v>1</v>
      </c>
      <c r="D491" cm="1">
        <f t="array" ref="D491:D494">IF(_xlfn.ANCHORARRAY(A491)&lt;&gt;"",0,"")</f>
        <v>0</v>
      </c>
      <c r="E491" cm="1">
        <f t="array" ref="E491:E494">IF(_xlfn.ANCHORARRAY(A491)&lt;&gt;"",1,"")</f>
        <v>1</v>
      </c>
      <c r="G491" s="272" t="str" cm="1">
        <f t="array" ref="G491:G494">IF(_xlfn.ANCHORARRAY(A491)&lt;&gt;"","active","")</f>
        <v>active</v>
      </c>
    </row>
    <row r="492" spans="1:7">
      <c r="A492" t="str">
        <v>4400b262-27d0-429f-b5c8-8e43b330cc4c</v>
      </c>
      <c r="B492" t="str">
        <v>Truck Driver</v>
      </c>
      <c r="C492">
        <v>1</v>
      </c>
      <c r="D492">
        <v>0</v>
      </c>
      <c r="E492">
        <v>1</v>
      </c>
      <c r="G492" t="str">
        <v>active</v>
      </c>
    </row>
    <row r="493" spans="1:7">
      <c r="A493" t="str">
        <v>473d1a1c-13f8-4e67-b901-ab6e8d84b298</v>
      </c>
      <c r="B493" t="str">
        <v>Truck Driver</v>
      </c>
      <c r="C493">
        <v>1</v>
      </c>
      <c r="D493">
        <v>0</v>
      </c>
      <c r="E493">
        <v>1</v>
      </c>
      <c r="G493" t="str">
        <v>active</v>
      </c>
    </row>
    <row r="494" spans="1:7">
      <c r="A494" t="str">
        <v>ed497030-08b7-47f5-87b3-b7708ab93256</v>
      </c>
      <c r="B494" t="str">
        <v>Truck Driver</v>
      </c>
      <c r="C494">
        <v>1</v>
      </c>
      <c r="D494">
        <v>0</v>
      </c>
      <c r="E494">
        <v>1</v>
      </c>
      <c r="G494" t="str">
        <v>active</v>
      </c>
    </row>
    <row r="495" spans="1:7">
      <c r="A495" s="272" t="str" cm="1">
        <f t="array" ref="A495:A517">_xlfn._xlws.FILTER(Quals!$A$2:$A$332,Quals!$M$2:$M$332="LS","")</f>
        <v>03623462-87e9-4ea1-a75b-ab298fd03ebc</v>
      </c>
      <c r="B495" t="str" cm="1">
        <f t="array" ref="B495:B517">IF(_xlfn.ANCHORARRAY(A495)&lt;&gt;"","Logistics &amp; Support","")</f>
        <v>Logistics &amp; Support</v>
      </c>
      <c r="C495" cm="1">
        <f t="array" ref="C495:C517">IF(_xlfn.ANCHORARRAY(A495)&lt;&gt;"",1,"")</f>
        <v>1</v>
      </c>
      <c r="D495" cm="1">
        <f t="array" ref="D495:D517">IF(_xlfn.ANCHORARRAY(A495)&lt;&gt;"",0,"")</f>
        <v>0</v>
      </c>
      <c r="E495" cm="1">
        <f t="array" ref="E495:E517">IF(_xlfn.ANCHORARRAY(A495)&lt;&gt;"",1,"")</f>
        <v>1</v>
      </c>
      <c r="G495" s="272" t="str" cm="1">
        <f t="array" ref="G495:G517">IF(_xlfn.ANCHORARRAY(A495)&lt;&gt;"","active","")</f>
        <v>active</v>
      </c>
    </row>
    <row r="496" spans="1:7">
      <c r="A496" t="str">
        <v>083a3bfc-e606-4d77-95f4-60fa82956233</v>
      </c>
      <c r="B496" t="str">
        <v>Logistics &amp; Support</v>
      </c>
      <c r="C496">
        <v>1</v>
      </c>
      <c r="D496">
        <v>0</v>
      </c>
      <c r="E496">
        <v>1</v>
      </c>
      <c r="G496" t="str">
        <v>active</v>
      </c>
    </row>
    <row r="497" spans="1:7">
      <c r="A497" t="str">
        <v>08c7d967-5f5a-400d-bcdd-8286f0669e59</v>
      </c>
      <c r="B497" t="str">
        <v>Logistics &amp; Support</v>
      </c>
      <c r="C497">
        <v>1</v>
      </c>
      <c r="D497">
        <v>0</v>
      </c>
      <c r="E497">
        <v>1</v>
      </c>
      <c r="G497" t="str">
        <v>active</v>
      </c>
    </row>
    <row r="498" spans="1:7">
      <c r="A498" t="str">
        <v>259de336-b352-422e-98bf-0227b153d7d2</v>
      </c>
      <c r="B498" t="str">
        <v>Logistics &amp; Support</v>
      </c>
      <c r="C498">
        <v>1</v>
      </c>
      <c r="D498">
        <v>0</v>
      </c>
      <c r="E498">
        <v>1</v>
      </c>
      <c r="G498" t="str">
        <v>active</v>
      </c>
    </row>
    <row r="499" spans="1:7">
      <c r="A499" t="str">
        <v>2763c169-e3f3-478f-8616-4d072900b205</v>
      </c>
      <c r="B499" t="str">
        <v>Logistics &amp; Support</v>
      </c>
      <c r="C499">
        <v>1</v>
      </c>
      <c r="D499">
        <v>0</v>
      </c>
      <c r="E499">
        <v>1</v>
      </c>
      <c r="G499" t="str">
        <v>active</v>
      </c>
    </row>
    <row r="500" spans="1:7">
      <c r="A500" t="str">
        <v>2d2cbd29-47f2-47e8-b249-4b7bed29f872</v>
      </c>
      <c r="B500" t="str">
        <v>Logistics &amp; Support</v>
      </c>
      <c r="C500">
        <v>1</v>
      </c>
      <c r="D500">
        <v>0</v>
      </c>
      <c r="E500">
        <v>1</v>
      </c>
      <c r="G500" t="str">
        <v>active</v>
      </c>
    </row>
    <row r="501" spans="1:7">
      <c r="A501" t="str">
        <v>444c166e-48dc-4778-bb41-3f5b8a2fa40e</v>
      </c>
      <c r="B501" t="str">
        <v>Logistics &amp; Support</v>
      </c>
      <c r="C501">
        <v>1</v>
      </c>
      <c r="D501">
        <v>0</v>
      </c>
      <c r="E501">
        <v>1</v>
      </c>
      <c r="G501" t="str">
        <v>active</v>
      </c>
    </row>
    <row r="502" spans="1:7">
      <c r="A502" t="str">
        <v>4e38b68c-cff2-4916-b224-291eb8fe4ac4</v>
      </c>
      <c r="B502" t="str">
        <v>Logistics &amp; Support</v>
      </c>
      <c r="C502">
        <v>1</v>
      </c>
      <c r="D502">
        <v>0</v>
      </c>
      <c r="E502">
        <v>1</v>
      </c>
      <c r="G502" t="str">
        <v>active</v>
      </c>
    </row>
    <row r="503" spans="1:7">
      <c r="A503" t="str">
        <v>5f839aab-13f8-4ec2-989a-25a9f2581a95</v>
      </c>
      <c r="B503" t="str">
        <v>Logistics &amp; Support</v>
      </c>
      <c r="C503">
        <v>1</v>
      </c>
      <c r="D503">
        <v>0</v>
      </c>
      <c r="E503">
        <v>1</v>
      </c>
      <c r="G503" t="str">
        <v>active</v>
      </c>
    </row>
    <row r="504" spans="1:7">
      <c r="A504" t="str">
        <v>656762b8-9a09-438e-9d10-2d5863a2dea8</v>
      </c>
      <c r="B504" t="str">
        <v>Logistics &amp; Support</v>
      </c>
      <c r="C504">
        <v>1</v>
      </c>
      <c r="D504">
        <v>0</v>
      </c>
      <c r="E504">
        <v>1</v>
      </c>
      <c r="G504" t="str">
        <v>active</v>
      </c>
    </row>
    <row r="505" spans="1:7">
      <c r="A505" t="str">
        <v>67fe2313-2c1e-4fb7-a80e-edb9bbb4e4f3</v>
      </c>
      <c r="B505" t="str">
        <v>Logistics &amp; Support</v>
      </c>
      <c r="C505">
        <v>1</v>
      </c>
      <c r="D505">
        <v>0</v>
      </c>
      <c r="E505">
        <v>1</v>
      </c>
      <c r="G505" t="str">
        <v>active</v>
      </c>
    </row>
    <row r="506" spans="1:7">
      <c r="A506" t="str">
        <v>6b72157d-e6e0-4231-aac1-6f60ca944367</v>
      </c>
      <c r="B506" t="str">
        <v>Logistics &amp; Support</v>
      </c>
      <c r="C506">
        <v>1</v>
      </c>
      <c r="D506">
        <v>0</v>
      </c>
      <c r="E506">
        <v>1</v>
      </c>
      <c r="G506" t="str">
        <v>active</v>
      </c>
    </row>
    <row r="507" spans="1:7">
      <c r="A507" t="str">
        <v>71661f88-69af-4a4b-b991-943ff3a3babc</v>
      </c>
      <c r="B507" t="str">
        <v>Logistics &amp; Support</v>
      </c>
      <c r="C507">
        <v>1</v>
      </c>
      <c r="D507">
        <v>0</v>
      </c>
      <c r="E507">
        <v>1</v>
      </c>
      <c r="G507" t="str">
        <v>active</v>
      </c>
    </row>
    <row r="508" spans="1:7">
      <c r="A508" t="str">
        <v>7528a68b-0499-45b1-98fb-5063a75d13b8</v>
      </c>
      <c r="B508" t="str">
        <v>Logistics &amp; Support</v>
      </c>
      <c r="C508">
        <v>1</v>
      </c>
      <c r="D508">
        <v>0</v>
      </c>
      <c r="E508">
        <v>1</v>
      </c>
      <c r="G508" t="str">
        <v>active</v>
      </c>
    </row>
    <row r="509" spans="1:7">
      <c r="A509" t="str">
        <v>8b1b54f3-75db-403d-a065-edd4fb979460</v>
      </c>
      <c r="B509" t="str">
        <v>Logistics &amp; Support</v>
      </c>
      <c r="C509">
        <v>1</v>
      </c>
      <c r="D509">
        <v>0</v>
      </c>
      <c r="E509">
        <v>1</v>
      </c>
      <c r="G509" t="str">
        <v>active</v>
      </c>
    </row>
    <row r="510" spans="1:7">
      <c r="A510" t="str">
        <v>9a120bd0-e834-4359-8561-25155646f69a</v>
      </c>
      <c r="B510" t="str">
        <v>Logistics &amp; Support</v>
      </c>
      <c r="C510">
        <v>1</v>
      </c>
      <c r="D510">
        <v>0</v>
      </c>
      <c r="E510">
        <v>1</v>
      </c>
      <c r="G510" t="str">
        <v>active</v>
      </c>
    </row>
    <row r="511" spans="1:7">
      <c r="A511" t="str">
        <v>a775f688-61a9-432e-9a8a-39043c55de37</v>
      </c>
      <c r="B511" t="str">
        <v>Logistics &amp; Support</v>
      </c>
      <c r="C511">
        <v>1</v>
      </c>
      <c r="D511">
        <v>0</v>
      </c>
      <c r="E511">
        <v>1</v>
      </c>
      <c r="G511" t="str">
        <v>active</v>
      </c>
    </row>
    <row r="512" spans="1:7">
      <c r="A512" t="str">
        <v>b0555970-08c9-46d1-b986-9f3044c0d01f</v>
      </c>
      <c r="B512" t="str">
        <v>Logistics &amp; Support</v>
      </c>
      <c r="C512">
        <v>1</v>
      </c>
      <c r="D512">
        <v>0</v>
      </c>
      <c r="E512">
        <v>1</v>
      </c>
      <c r="G512" t="str">
        <v>active</v>
      </c>
    </row>
    <row r="513" spans="1:7">
      <c r="A513" t="str">
        <v>be054dc5-e45c-4ce3-af27-7d96c05185df</v>
      </c>
      <c r="B513" t="str">
        <v>Logistics &amp; Support</v>
      </c>
      <c r="C513">
        <v>1</v>
      </c>
      <c r="D513">
        <v>0</v>
      </c>
      <c r="E513">
        <v>1</v>
      </c>
      <c r="G513" t="str">
        <v>active</v>
      </c>
    </row>
    <row r="514" spans="1:7">
      <c r="A514" t="str">
        <v>c8157180-e458-4446-b0dc-5000dad05286</v>
      </c>
      <c r="B514" t="str">
        <v>Logistics &amp; Support</v>
      </c>
      <c r="C514">
        <v>1</v>
      </c>
      <c r="D514">
        <v>0</v>
      </c>
      <c r="E514">
        <v>1</v>
      </c>
      <c r="G514" t="str">
        <v>active</v>
      </c>
    </row>
    <row r="515" spans="1:7">
      <c r="A515" t="str">
        <v>c94c914c-818c-471c-9496-b9104dbee750</v>
      </c>
      <c r="B515" t="str">
        <v>Logistics &amp; Support</v>
      </c>
      <c r="C515">
        <v>1</v>
      </c>
      <c r="D515">
        <v>0</v>
      </c>
      <c r="E515">
        <v>1</v>
      </c>
      <c r="G515" t="str">
        <v>active</v>
      </c>
    </row>
    <row r="516" spans="1:7">
      <c r="A516" t="str">
        <v>d1a1d3f7-07d2-4207-8279-a08cdfe85f91</v>
      </c>
      <c r="B516" t="str">
        <v>Logistics &amp; Support</v>
      </c>
      <c r="C516">
        <v>1</v>
      </c>
      <c r="D516">
        <v>0</v>
      </c>
      <c r="E516">
        <v>1</v>
      </c>
      <c r="G516" t="str">
        <v>active</v>
      </c>
    </row>
    <row r="517" spans="1:7">
      <c r="A517" t="str">
        <v>d4214da9-d1a1-4d6d-b283-13e37738d56b</v>
      </c>
      <c r="B517" t="str">
        <v>Logistics &amp; Support</v>
      </c>
      <c r="C517">
        <v>1</v>
      </c>
      <c r="D517">
        <v>0</v>
      </c>
      <c r="E517">
        <v>1</v>
      </c>
      <c r="G517" t="str">
        <v>active</v>
      </c>
    </row>
    <row r="518" spans="1:7" ht="18">
      <c r="A518" s="272" t="str" cm="1">
        <f t="array" ref="A518:A528">_xlfn._xlws.FILTER(Quals!$A$2:$A$332,Quals!$M$2:$M$332="LS (inactive)","")</f>
        <v>04c0b819-4154-4a86-a0c2-726c404408a2</v>
      </c>
      <c r="B518" s="272" t="str" cm="1">
        <f t="array" ref="B518:B528">IF(_xlfn.ANCHORARRAY(A518)&lt;&gt;"","Logistics &amp; Support","")</f>
        <v>Logistics &amp; Support</v>
      </c>
      <c r="C518" s="273" cm="1">
        <f t="array" ref="C518:C528">IF(_xlfn.ANCHORARRAY(A518)&lt;&gt;"",1,"")</f>
        <v>1</v>
      </c>
      <c r="D518" cm="1">
        <f t="array" ref="D518:D528">IF(_xlfn.ANCHORARRAY(A518)&lt;&gt;"",0,"")</f>
        <v>0</v>
      </c>
      <c r="E518" cm="1">
        <f t="array" ref="E518:E528">IF(_xlfn.ANCHORARRAY(A518)&lt;&gt;"",1,"")</f>
        <v>1</v>
      </c>
      <c r="F518" s="272" t="str" cm="1">
        <f t="array" ref="F518:F528">IF(_xlfn.ANCHORARRAY(A518)&lt;&gt;"","Inactive/general, but LS-qualified","")</f>
        <v>Inactive/general, but LS-qualified</v>
      </c>
      <c r="G518" s="272" t="str" cm="1">
        <f t="array" ref="G518:G528">IF(_xlfn.ANCHORARRAY(A518)&lt;&gt;"","inactive","")</f>
        <v>inactive</v>
      </c>
    </row>
    <row r="519" spans="1:7">
      <c r="A519" t="str">
        <v>2fe8e74b-68c5-4836-8438-2ac96ca217ff</v>
      </c>
      <c r="B519" t="str">
        <v>Logistics &amp; Support</v>
      </c>
      <c r="C519">
        <v>1</v>
      </c>
      <c r="D519">
        <v>0</v>
      </c>
      <c r="E519">
        <v>1</v>
      </c>
      <c r="F519" t="str">
        <v>Inactive/general, but LS-qualified</v>
      </c>
      <c r="G519" t="str">
        <v>inactive</v>
      </c>
    </row>
    <row r="520" spans="1:7">
      <c r="A520" t="str">
        <v>46ee8df1-1215-425f-b0fd-dac4f539cb26</v>
      </c>
      <c r="B520" t="str">
        <v>Logistics &amp; Support</v>
      </c>
      <c r="C520">
        <v>1</v>
      </c>
      <c r="D520">
        <v>0</v>
      </c>
      <c r="E520">
        <v>1</v>
      </c>
      <c r="F520" t="str">
        <v>Inactive/general, but LS-qualified</v>
      </c>
      <c r="G520" t="str">
        <v>inactive</v>
      </c>
    </row>
    <row r="521" spans="1:7">
      <c r="A521" t="str">
        <v>7b20441c-59b3-48b5-bac2-28b8ab9cc9ed</v>
      </c>
      <c r="B521" t="str">
        <v>Logistics &amp; Support</v>
      </c>
      <c r="C521">
        <v>1</v>
      </c>
      <c r="D521">
        <v>0</v>
      </c>
      <c r="E521">
        <v>1</v>
      </c>
      <c r="F521" t="str">
        <v>Inactive/general, but LS-qualified</v>
      </c>
      <c r="G521" t="str">
        <v>inactive</v>
      </c>
    </row>
    <row r="522" spans="1:7">
      <c r="A522" t="str">
        <v>7c4a5ce9-d43e-42ed-94c5-bb35fbe1fbd8</v>
      </c>
      <c r="B522" t="str">
        <v>Logistics &amp; Support</v>
      </c>
      <c r="C522">
        <v>1</v>
      </c>
      <c r="D522">
        <v>0</v>
      </c>
      <c r="E522">
        <v>1</v>
      </c>
      <c r="F522" t="str">
        <v>Inactive/general, but LS-qualified</v>
      </c>
      <c r="G522" t="str">
        <v>inactive</v>
      </c>
    </row>
    <row r="523" spans="1:7">
      <c r="A523" t="str">
        <v>a2ed2ea1-e41d-4cb4-be80-6b85e03c2fc5</v>
      </c>
      <c r="B523" t="str">
        <v>Logistics &amp; Support</v>
      </c>
      <c r="C523">
        <v>1</v>
      </c>
      <c r="D523">
        <v>0</v>
      </c>
      <c r="E523">
        <v>1</v>
      </c>
      <c r="F523" t="str">
        <v>Inactive/general, but LS-qualified</v>
      </c>
      <c r="G523" t="str">
        <v>inactive</v>
      </c>
    </row>
    <row r="524" spans="1:7">
      <c r="A524" t="str">
        <v>af3a6d84-e316-40b1-9100-202b8854df94</v>
      </c>
      <c r="B524" t="str">
        <v>Logistics &amp; Support</v>
      </c>
      <c r="C524">
        <v>1</v>
      </c>
      <c r="D524">
        <v>0</v>
      </c>
      <c r="E524">
        <v>1</v>
      </c>
      <c r="F524" t="str">
        <v>Inactive/general, but LS-qualified</v>
      </c>
      <c r="G524" t="str">
        <v>inactive</v>
      </c>
    </row>
    <row r="525" spans="1:7">
      <c r="A525" t="str">
        <v>b9a4c410-2017-40f9-8e8f-7578ca38280a</v>
      </c>
      <c r="B525" t="str">
        <v>Logistics &amp; Support</v>
      </c>
      <c r="C525">
        <v>1</v>
      </c>
      <c r="D525">
        <v>0</v>
      </c>
      <c r="E525">
        <v>1</v>
      </c>
      <c r="F525" t="str">
        <v>Inactive/general, but LS-qualified</v>
      </c>
      <c r="G525" t="str">
        <v>inactive</v>
      </c>
    </row>
    <row r="526" spans="1:7">
      <c r="A526" t="str">
        <v>c55f9ab9-55a0-4288-b21d-1247242fab41</v>
      </c>
      <c r="B526" t="str">
        <v>Logistics &amp; Support</v>
      </c>
      <c r="C526">
        <v>1</v>
      </c>
      <c r="D526">
        <v>0</v>
      </c>
      <c r="E526">
        <v>1</v>
      </c>
      <c r="F526" t="str">
        <v>Inactive/general, but LS-qualified</v>
      </c>
      <c r="G526" t="str">
        <v>inactive</v>
      </c>
    </row>
    <row r="527" spans="1:7">
      <c r="A527" t="str">
        <v>d416645a-79a0-4876-a890-144a1503a40f</v>
      </c>
      <c r="B527" t="str">
        <v>Logistics &amp; Support</v>
      </c>
      <c r="C527">
        <v>1</v>
      </c>
      <c r="D527">
        <v>0</v>
      </c>
      <c r="E527">
        <v>1</v>
      </c>
      <c r="F527" t="str">
        <v>Inactive/general, but LS-qualified</v>
      </c>
      <c r="G527" t="str">
        <v>inactive</v>
      </c>
    </row>
    <row r="528" spans="1:7">
      <c r="A528" t="str">
        <v>f4b33818-86cf-422d-bb33-b019464cb18d</v>
      </c>
      <c r="B528" t="str">
        <v>Logistics &amp; Support</v>
      </c>
      <c r="C528">
        <v>1</v>
      </c>
      <c r="D528">
        <v>0</v>
      </c>
      <c r="E528">
        <v>1</v>
      </c>
      <c r="F528" t="str">
        <v>Inactive/general, but LS-qualified</v>
      </c>
      <c r="G528" t="str">
        <v>inactive</v>
      </c>
    </row>
    <row r="529" spans="1:7">
      <c r="A529" s="272" t="str" cm="1">
        <f t="array" ref="A529:A532">_xlfn._xlws.FILTER(Quals!$A$2:$A$332,Quals!$E$2:$E$332="CL (inactive)","")</f>
        <v>0d76fe11-5ab3-43d8-9867-61b880cd3e5a</v>
      </c>
      <c r="B529" s="272" t="str" cm="1">
        <f t="array" ref="B529:B532">IF(_xlfn.ANCHORARRAY(A529)&lt;&gt;"","CL","")</f>
        <v>CL</v>
      </c>
      <c r="C529" s="272" cm="1">
        <f t="array" ref="C529:C532">IF(_xlfn.ANCHORARRAY(A529)&lt;&gt;"",1,"")</f>
        <v>1</v>
      </c>
      <c r="D529" s="272" cm="1">
        <f t="array" ref="D529:D532">IF(_xlfn.ANCHORARRAY(A529)&lt;&gt;"",0,"")</f>
        <v>0</v>
      </c>
      <c r="E529" s="272" cm="1">
        <f t="array" ref="E529:E532">IF(_xlfn.ANCHORARRAY(A529)&lt;&gt;"",1,"")</f>
        <v>1</v>
      </c>
      <c r="F529" s="272" t="str" cm="1">
        <f t="array" ref="F529:F532">IF(_xlfn.ANCHORARRAY(A529)&lt;&gt;"","CL inactive","")</f>
        <v>CL inactive</v>
      </c>
      <c r="G529" s="272" t="str" cm="1">
        <f t="array" ref="G529:G532">IF(_xlfn.ANCHORARRAY(A529)&lt;&gt;"","inactive","")</f>
        <v>inactive</v>
      </c>
    </row>
    <row r="530" spans="1:7">
      <c r="A530" t="str">
        <v>46ee8df1-1215-425f-b0fd-dac4f539cb26</v>
      </c>
      <c r="B530" t="str">
        <v>CL</v>
      </c>
      <c r="C530">
        <v>1</v>
      </c>
      <c r="D530">
        <v>0</v>
      </c>
      <c r="E530">
        <v>1</v>
      </c>
      <c r="F530" t="str">
        <v>CL inactive</v>
      </c>
      <c r="G530" t="str">
        <v>inactive</v>
      </c>
    </row>
    <row r="531" spans="1:7">
      <c r="A531" t="str">
        <v>62ec90a5-b4ec-46da-acb4-d08b77ef8c86</v>
      </c>
      <c r="B531" t="str">
        <v>CL</v>
      </c>
      <c r="C531">
        <v>1</v>
      </c>
      <c r="D531">
        <v>0</v>
      </c>
      <c r="E531">
        <v>1</v>
      </c>
      <c r="F531" t="str">
        <v>CL inactive</v>
      </c>
      <c r="G531" t="str">
        <v>inactive</v>
      </c>
    </row>
    <row r="532" spans="1:7">
      <c r="A532" t="str">
        <v>729a23d6-e303-4900-96ee-e68aa0272aa1</v>
      </c>
      <c r="B532" t="str">
        <v>CL</v>
      </c>
      <c r="C532">
        <v>1</v>
      </c>
      <c r="D532">
        <v>0</v>
      </c>
      <c r="E532">
        <v>1</v>
      </c>
      <c r="F532" t="str">
        <v>CL inactive</v>
      </c>
      <c r="G532" t="str">
        <v>inactive</v>
      </c>
    </row>
    <row r="533" spans="1:7">
      <c r="A533" s="272" t="str" cm="1">
        <f t="array" ref="A533:A540">_xlfn._xlws.FILTER(Quals!$A$2:$A$332,Quals!$F$2:$F$332="ACL (trainee)","")</f>
        <v>6ed44f25-a570-48ba-afa1-33b61540152e</v>
      </c>
      <c r="B533" s="272" t="str" cm="1">
        <f t="array" ref="B533:B540">IF(_xlfn.ANCHORARRAY(A533)&lt;&gt;"","ACL","")</f>
        <v>ACL</v>
      </c>
      <c r="C533" s="272" cm="1">
        <f t="array" ref="C533:C540">IF(_xlfn.ANCHORARRAY(A533)&lt;&gt;"",1,"")</f>
        <v>1</v>
      </c>
      <c r="D533" s="272" cm="1">
        <f t="array" ref="D533:D540">IF(_xlfn.ANCHORARRAY(A533)&lt;&gt;"",1,"")</f>
        <v>1</v>
      </c>
      <c r="E533" s="272" cm="1">
        <f t="array" ref="E533:E540">IF(_xlfn.ANCHORARRAY(A533)&lt;&gt;"",0,"")</f>
        <v>0</v>
      </c>
      <c r="F533" s="272" t="str" cm="1">
        <f t="array" ref="F533:F540">IF(_xlfn.ANCHORARRAY(A533)&lt;&gt;"","ACL trainee","")</f>
        <v>ACL trainee</v>
      </c>
      <c r="G533" s="272" t="str" cm="1">
        <f t="array" ref="G533:G540">IF(_xlfn.ANCHORARRAY(A533)&lt;&gt;"","trainee","")</f>
        <v>trainee</v>
      </c>
    </row>
    <row r="534" spans="1:7">
      <c r="A534" t="str">
        <v>7afc3306-357b-4688-9690-a849e6a471e9</v>
      </c>
      <c r="B534" t="str">
        <v>ACL</v>
      </c>
      <c r="C534">
        <v>1</v>
      </c>
      <c r="D534">
        <v>1</v>
      </c>
      <c r="E534">
        <v>0</v>
      </c>
      <c r="F534" t="str">
        <v>ACL trainee</v>
      </c>
      <c r="G534" t="str">
        <v>trainee</v>
      </c>
    </row>
    <row r="535" spans="1:7">
      <c r="A535" t="str">
        <v>8ec36795-b19a-40ed-9c5c-53e0c76f4131</v>
      </c>
      <c r="B535" t="str">
        <v>ACL</v>
      </c>
      <c r="C535">
        <v>1</v>
      </c>
      <c r="D535">
        <v>1</v>
      </c>
      <c r="E535">
        <v>0</v>
      </c>
      <c r="F535" t="str">
        <v>ACL trainee</v>
      </c>
      <c r="G535" t="str">
        <v>trainee</v>
      </c>
    </row>
    <row r="536" spans="1:7">
      <c r="A536" t="str">
        <v>a376171d-c414-4eb8-a744-17ed8ae1fc28</v>
      </c>
      <c r="B536" t="str">
        <v>ACL</v>
      </c>
      <c r="C536">
        <v>1</v>
      </c>
      <c r="D536">
        <v>1</v>
      </c>
      <c r="E536">
        <v>0</v>
      </c>
      <c r="F536" t="str">
        <v>ACL trainee</v>
      </c>
      <c r="G536" t="str">
        <v>trainee</v>
      </c>
    </row>
    <row r="537" spans="1:7">
      <c r="A537" t="str">
        <v>af3a6d84-e316-40b1-9100-202b8854df94</v>
      </c>
      <c r="B537" t="str">
        <v>ACL</v>
      </c>
      <c r="C537">
        <v>1</v>
      </c>
      <c r="D537">
        <v>1</v>
      </c>
      <c r="E537">
        <v>0</v>
      </c>
      <c r="F537" t="str">
        <v>ACL trainee</v>
      </c>
      <c r="G537" t="str">
        <v>trainee</v>
      </c>
    </row>
    <row r="538" spans="1:7">
      <c r="A538" t="str">
        <v>bc0ab80c-202f-48c6-9cdb-c8d9c7f62162</v>
      </c>
      <c r="B538" t="str">
        <v>ACL</v>
      </c>
      <c r="C538">
        <v>1</v>
      </c>
      <c r="D538">
        <v>1</v>
      </c>
      <c r="E538">
        <v>0</v>
      </c>
      <c r="F538" t="str">
        <v>ACL trainee</v>
      </c>
      <c r="G538" t="str">
        <v>trainee</v>
      </c>
    </row>
    <row r="539" spans="1:7">
      <c r="A539" t="str">
        <v>c6532a99-20bf-4176-afea-5cbc49501527</v>
      </c>
      <c r="B539" t="str">
        <v>ACL</v>
      </c>
      <c r="C539">
        <v>1</v>
      </c>
      <c r="D539">
        <v>1</v>
      </c>
      <c r="E539">
        <v>0</v>
      </c>
      <c r="F539" t="str">
        <v>ACL trainee</v>
      </c>
      <c r="G539" t="str">
        <v>trainee</v>
      </c>
    </row>
    <row r="540" spans="1:7">
      <c r="A540" t="str">
        <v>f2eb74a0-c908-4610-9de1-5907b07ab3f4</v>
      </c>
      <c r="B540" t="str">
        <v>ACL</v>
      </c>
      <c r="C540">
        <v>1</v>
      </c>
      <c r="D540">
        <v>1</v>
      </c>
      <c r="E540">
        <v>0</v>
      </c>
      <c r="F540" t="str">
        <v>ACL trainee</v>
      </c>
      <c r="G540" t="str">
        <v>trainee</v>
      </c>
    </row>
    <row r="541" spans="1:7">
      <c r="A541" s="272" t="str" cm="1">
        <f t="array" ref="A541:A568">_xlfn._xlws.FILTER(Quals!$A$2:$A$332,Quals!$G$2:$G$332="FF (inactive)","")</f>
        <v>0b396ecd-f02a-41ed-bf0d-ef87ef177e09</v>
      </c>
      <c r="B541" s="272" t="str" cm="1">
        <f t="array" ref="B541:B568">IF(_xlfn.ANCHORARRAY(A541)&lt;&gt;"","FF","")</f>
        <v>FF</v>
      </c>
      <c r="C541" s="272" cm="1">
        <f t="array" ref="C541:C568">IF(_xlfn.ANCHORARRAY(A541)&lt;&gt;"",1,"")</f>
        <v>1</v>
      </c>
      <c r="D541" s="272" cm="1">
        <f t="array" ref="D541:D568">IF(_xlfn.ANCHORARRAY(A541)&lt;&gt;"",0,"")</f>
        <v>0</v>
      </c>
      <c r="E541" s="272" cm="1">
        <f t="array" ref="E541:E568">IF(_xlfn.ANCHORARRAY(A541)&lt;&gt;"",1,"")</f>
        <v>1</v>
      </c>
      <c r="F541" s="272" t="str" cm="1">
        <f t="array" ref="F541:F568">IF(_xlfn.ANCHORARRAY(A541)&lt;&gt;"","FF inactive","")</f>
        <v>FF inactive</v>
      </c>
      <c r="G541" s="272" t="str" cm="1">
        <f t="array" ref="G541:G568">IF(_xlfn.ANCHORARRAY(A541)&lt;&gt;"","inactive","")</f>
        <v>inactive</v>
      </c>
    </row>
    <row r="542" spans="1:7">
      <c r="A542" t="str">
        <v>0d76fe11-5ab3-43d8-9867-61b880cd3e5a</v>
      </c>
      <c r="B542" t="str">
        <v>FF</v>
      </c>
      <c r="C542">
        <v>1</v>
      </c>
      <c r="D542">
        <v>0</v>
      </c>
      <c r="E542">
        <v>1</v>
      </c>
      <c r="F542" t="str">
        <v>FF inactive</v>
      </c>
      <c r="G542" t="str">
        <v>inactive</v>
      </c>
    </row>
    <row r="543" spans="1:7">
      <c r="A543" t="str">
        <v>10ac1613-9172-42eb-a4af-d8c8dcc36910</v>
      </c>
      <c r="B543" t="str">
        <v>FF</v>
      </c>
      <c r="C543">
        <v>1</v>
      </c>
      <c r="D543">
        <v>0</v>
      </c>
      <c r="E543">
        <v>1</v>
      </c>
      <c r="F543" t="str">
        <v>FF inactive</v>
      </c>
      <c r="G543" t="str">
        <v>inactive</v>
      </c>
    </row>
    <row r="544" spans="1:7">
      <c r="A544" t="str">
        <v>15871ddb-8931-4660-8e70-9d4c6b5f67d2</v>
      </c>
      <c r="B544" t="str">
        <v>FF</v>
      </c>
      <c r="C544">
        <v>1</v>
      </c>
      <c r="D544">
        <v>0</v>
      </c>
      <c r="E544">
        <v>1</v>
      </c>
      <c r="F544" t="str">
        <v>FF inactive</v>
      </c>
      <c r="G544" t="str">
        <v>inactive</v>
      </c>
    </row>
    <row r="545" spans="1:7">
      <c r="A545" t="str">
        <v>1b2f80e6-2284-465b-ada2-df8ef1dbceae</v>
      </c>
      <c r="B545" t="str">
        <v>FF</v>
      </c>
      <c r="C545">
        <v>1</v>
      </c>
      <c r="D545">
        <v>0</v>
      </c>
      <c r="E545">
        <v>1</v>
      </c>
      <c r="F545" t="str">
        <v>FF inactive</v>
      </c>
      <c r="G545" t="str">
        <v>inactive</v>
      </c>
    </row>
    <row r="546" spans="1:7">
      <c r="A546" t="str">
        <v>2fe8e74b-68c5-4836-8438-2ac96ca217ff</v>
      </c>
      <c r="B546" t="str">
        <v>FF</v>
      </c>
      <c r="C546">
        <v>1</v>
      </c>
      <c r="D546">
        <v>0</v>
      </c>
      <c r="E546">
        <v>1</v>
      </c>
      <c r="F546" t="str">
        <v>FF inactive</v>
      </c>
      <c r="G546" t="str">
        <v>inactive</v>
      </c>
    </row>
    <row r="547" spans="1:7">
      <c r="A547" t="str">
        <v>31b12ed7-1fa5-4e55-9f1c-6ba7164a9f74</v>
      </c>
      <c r="B547" t="str">
        <v>FF</v>
      </c>
      <c r="C547">
        <v>1</v>
      </c>
      <c r="D547">
        <v>0</v>
      </c>
      <c r="E547">
        <v>1</v>
      </c>
      <c r="F547" t="str">
        <v>FF inactive</v>
      </c>
      <c r="G547" t="str">
        <v>inactive</v>
      </c>
    </row>
    <row r="548" spans="1:7">
      <c r="A548" t="str">
        <v>363ca175-a31d-4353-97dc-879dc611455c</v>
      </c>
      <c r="B548" t="str">
        <v>FF</v>
      </c>
      <c r="C548">
        <v>1</v>
      </c>
      <c r="D548">
        <v>0</v>
      </c>
      <c r="E548">
        <v>1</v>
      </c>
      <c r="F548" t="str">
        <v>FF inactive</v>
      </c>
      <c r="G548" t="str">
        <v>inactive</v>
      </c>
    </row>
    <row r="549" spans="1:7">
      <c r="A549" t="str">
        <v>38f598cc-047f-4b44-acf6-0ff0a0f66aa8</v>
      </c>
      <c r="B549" t="str">
        <v>FF</v>
      </c>
      <c r="C549">
        <v>1</v>
      </c>
      <c r="D549">
        <v>0</v>
      </c>
      <c r="E549">
        <v>1</v>
      </c>
      <c r="F549" t="str">
        <v>FF inactive</v>
      </c>
      <c r="G549" t="str">
        <v>inactive</v>
      </c>
    </row>
    <row r="550" spans="1:7">
      <c r="A550" t="str">
        <v>3b00dc65-9b96-4af4-907d-d16d5695c2fd</v>
      </c>
      <c r="B550" t="str">
        <v>FF</v>
      </c>
      <c r="C550">
        <v>1</v>
      </c>
      <c r="D550">
        <v>0</v>
      </c>
      <c r="E550">
        <v>1</v>
      </c>
      <c r="F550" t="str">
        <v>FF inactive</v>
      </c>
      <c r="G550" t="str">
        <v>inactive</v>
      </c>
    </row>
    <row r="551" spans="1:7">
      <c r="A551" t="str">
        <v>444c166e-48dc-4778-bb41-3f5b8a2fa40e</v>
      </c>
      <c r="B551" t="str">
        <v>FF</v>
      </c>
      <c r="C551">
        <v>1</v>
      </c>
      <c r="D551">
        <v>0</v>
      </c>
      <c r="E551">
        <v>1</v>
      </c>
      <c r="F551" t="str">
        <v>FF inactive</v>
      </c>
      <c r="G551" t="str">
        <v>inactive</v>
      </c>
    </row>
    <row r="552" spans="1:7">
      <c r="A552" t="str">
        <v>46ee8df1-1215-425f-b0fd-dac4f539cb26</v>
      </c>
      <c r="B552" t="str">
        <v>FF</v>
      </c>
      <c r="C552">
        <v>1</v>
      </c>
      <c r="D552">
        <v>0</v>
      </c>
      <c r="E552">
        <v>1</v>
      </c>
      <c r="F552" t="str">
        <v>FF inactive</v>
      </c>
      <c r="G552" t="str">
        <v>inactive</v>
      </c>
    </row>
    <row r="553" spans="1:7">
      <c r="A553" t="str">
        <v>4eb23d83-ad04-4902-9861-cd529fa59949</v>
      </c>
      <c r="B553" t="str">
        <v>FF</v>
      </c>
      <c r="C553">
        <v>1</v>
      </c>
      <c r="D553">
        <v>0</v>
      </c>
      <c r="E553">
        <v>1</v>
      </c>
      <c r="F553" t="str">
        <v>FF inactive</v>
      </c>
      <c r="G553" t="str">
        <v>inactive</v>
      </c>
    </row>
    <row r="554" spans="1:7">
      <c r="A554" t="str">
        <v>6155873a-1bc4-4129-9a45-8f10ebf27c62</v>
      </c>
      <c r="B554" t="str">
        <v>FF</v>
      </c>
      <c r="C554">
        <v>1</v>
      </c>
      <c r="D554">
        <v>0</v>
      </c>
      <c r="E554">
        <v>1</v>
      </c>
      <c r="F554" t="str">
        <v>FF inactive</v>
      </c>
      <c r="G554" t="str">
        <v>inactive</v>
      </c>
    </row>
    <row r="555" spans="1:7">
      <c r="A555" t="str">
        <v>62ec90a5-b4ec-46da-acb4-d08b77ef8c86</v>
      </c>
      <c r="B555" t="str">
        <v>FF</v>
      </c>
      <c r="C555">
        <v>1</v>
      </c>
      <c r="D555">
        <v>0</v>
      </c>
      <c r="E555">
        <v>1</v>
      </c>
      <c r="F555" t="str">
        <v>FF inactive</v>
      </c>
      <c r="G555" t="str">
        <v>inactive</v>
      </c>
    </row>
    <row r="556" spans="1:7">
      <c r="A556" t="str">
        <v>729a23d6-e303-4900-96ee-e68aa0272aa1</v>
      </c>
      <c r="B556" t="str">
        <v>FF</v>
      </c>
      <c r="C556">
        <v>1</v>
      </c>
      <c r="D556">
        <v>0</v>
      </c>
      <c r="E556">
        <v>1</v>
      </c>
      <c r="F556" t="str">
        <v>FF inactive</v>
      </c>
      <c r="G556" t="str">
        <v>inactive</v>
      </c>
    </row>
    <row r="557" spans="1:7">
      <c r="A557" t="str">
        <v>7528a68b-0499-45b1-98fb-5063a75d13b8</v>
      </c>
      <c r="B557" t="str">
        <v>FF</v>
      </c>
      <c r="C557">
        <v>1</v>
      </c>
      <c r="D557">
        <v>0</v>
      </c>
      <c r="E557">
        <v>1</v>
      </c>
      <c r="F557" t="str">
        <v>FF inactive</v>
      </c>
      <c r="G557" t="str">
        <v>inactive</v>
      </c>
    </row>
    <row r="558" spans="1:7">
      <c r="A558" t="str">
        <v>896233d3-89f2-4e66-9c1c-fa7e26b26b89</v>
      </c>
      <c r="B558" t="str">
        <v>FF</v>
      </c>
      <c r="C558">
        <v>1</v>
      </c>
      <c r="D558">
        <v>0</v>
      </c>
      <c r="E558">
        <v>1</v>
      </c>
      <c r="F558" t="str">
        <v>FF inactive</v>
      </c>
      <c r="G558" t="str">
        <v>inactive</v>
      </c>
    </row>
    <row r="559" spans="1:7">
      <c r="A559" t="str">
        <v>94aa83bc-e29a-4d6a-8e1e-7e83f6e9b220</v>
      </c>
      <c r="B559" t="str">
        <v>FF</v>
      </c>
      <c r="C559">
        <v>1</v>
      </c>
      <c r="D559">
        <v>0</v>
      </c>
      <c r="E559">
        <v>1</v>
      </c>
      <c r="F559" t="str">
        <v>FF inactive</v>
      </c>
      <c r="G559" t="str">
        <v>inactive</v>
      </c>
    </row>
    <row r="560" spans="1:7">
      <c r="A560" t="str">
        <v>afd680c7-5750-4905-890b-fc16daf217bd</v>
      </c>
      <c r="B560" t="str">
        <v>FF</v>
      </c>
      <c r="C560">
        <v>1</v>
      </c>
      <c r="D560">
        <v>0</v>
      </c>
      <c r="E560">
        <v>1</v>
      </c>
      <c r="F560" t="str">
        <v>FF inactive</v>
      </c>
      <c r="G560" t="str">
        <v>inactive</v>
      </c>
    </row>
    <row r="561" spans="1:7">
      <c r="A561" t="str">
        <v>be054dc5-e45c-4ce3-af27-7d96c05185df</v>
      </c>
      <c r="B561" t="str">
        <v>FF</v>
      </c>
      <c r="C561">
        <v>1</v>
      </c>
      <c r="D561">
        <v>0</v>
      </c>
      <c r="E561">
        <v>1</v>
      </c>
      <c r="F561" t="str">
        <v>FF inactive</v>
      </c>
      <c r="G561" t="str">
        <v>inactive</v>
      </c>
    </row>
    <row r="562" spans="1:7">
      <c r="A562" t="str">
        <v>c0b9a04d-b74d-435c-a9be-f32840a7c7c4</v>
      </c>
      <c r="B562" t="str">
        <v>FF</v>
      </c>
      <c r="C562">
        <v>1</v>
      </c>
      <c r="D562">
        <v>0</v>
      </c>
      <c r="E562">
        <v>1</v>
      </c>
      <c r="F562" t="str">
        <v>FF inactive</v>
      </c>
      <c r="G562" t="str">
        <v>inactive</v>
      </c>
    </row>
    <row r="563" spans="1:7">
      <c r="A563" t="str">
        <v>c905afcd-8022-4954-8827-76be55165604</v>
      </c>
      <c r="B563" t="str">
        <v>FF</v>
      </c>
      <c r="C563">
        <v>1</v>
      </c>
      <c r="D563">
        <v>0</v>
      </c>
      <c r="E563">
        <v>1</v>
      </c>
      <c r="F563" t="str">
        <v>FF inactive</v>
      </c>
      <c r="G563" t="str">
        <v>inactive</v>
      </c>
    </row>
    <row r="564" spans="1:7">
      <c r="A564" t="str">
        <v>cc00f8ae-a789-488c-98bc-179c073e7e3c</v>
      </c>
      <c r="B564" t="str">
        <v>FF</v>
      </c>
      <c r="C564">
        <v>1</v>
      </c>
      <c r="D564">
        <v>0</v>
      </c>
      <c r="E564">
        <v>1</v>
      </c>
      <c r="F564" t="str">
        <v>FF inactive</v>
      </c>
      <c r="G564" t="str">
        <v>inactive</v>
      </c>
    </row>
    <row r="565" spans="1:7">
      <c r="A565" t="str">
        <v>d4214da9-d1a1-4d6d-b283-13e37738d56b</v>
      </c>
      <c r="B565" t="str">
        <v>FF</v>
      </c>
      <c r="C565">
        <v>1</v>
      </c>
      <c r="D565">
        <v>0</v>
      </c>
      <c r="E565">
        <v>1</v>
      </c>
      <c r="F565" t="str">
        <v>FF inactive</v>
      </c>
      <c r="G565" t="str">
        <v>inactive</v>
      </c>
    </row>
    <row r="566" spans="1:7">
      <c r="A566" t="str">
        <v>d5b3e27e-88ab-4230-92e2-44161d405f76</v>
      </c>
      <c r="B566" t="str">
        <v>FF</v>
      </c>
      <c r="C566">
        <v>1</v>
      </c>
      <c r="D566">
        <v>0</v>
      </c>
      <c r="E566">
        <v>1</v>
      </c>
      <c r="F566" t="str">
        <v>FF inactive</v>
      </c>
      <c r="G566" t="str">
        <v>inactive</v>
      </c>
    </row>
    <row r="567" spans="1:7">
      <c r="A567" t="str">
        <v>dabb906d-18b4-4d41-b446-6583ce6b8399</v>
      </c>
      <c r="B567" t="str">
        <v>FF</v>
      </c>
      <c r="C567">
        <v>1</v>
      </c>
      <c r="D567">
        <v>0</v>
      </c>
      <c r="E567">
        <v>1</v>
      </c>
      <c r="F567" t="str">
        <v>FF inactive</v>
      </c>
      <c r="G567" t="str">
        <v>inactive</v>
      </c>
    </row>
    <row r="568" spans="1:7">
      <c r="A568" t="str">
        <v>e0d87d2a-ea95-434b-8a48-a774d74f4bfe</v>
      </c>
      <c r="B568" t="str">
        <v>FF</v>
      </c>
      <c r="C568">
        <v>1</v>
      </c>
      <c r="D568">
        <v>0</v>
      </c>
      <c r="E568">
        <v>1</v>
      </c>
      <c r="F568" t="str">
        <v>FF inactive</v>
      </c>
      <c r="G568" t="str">
        <v>inactive</v>
      </c>
    </row>
    <row r="569" spans="1:7">
      <c r="A569" s="272" t="str" cm="1">
        <f t="array" ref="A569:A585">_xlfn._xlws.FILTER(Quals!$A$2:$A$332,Quals!$H$2:$H$332="Drv (trainee)","")</f>
        <v>0b384f7a-e454-447f-b18a-020a9f9e9635</v>
      </c>
      <c r="B569" s="272" t="str" cm="1">
        <f t="array" ref="B569:B585">IF(_xlfn.ANCHORARRAY(A569)&lt;&gt;"","Crew Driver","")</f>
        <v>Crew Driver</v>
      </c>
      <c r="C569" s="272" cm="1">
        <f t="array" ref="C569:C585">IF(_xlfn.ANCHORARRAY(A569)&lt;&gt;"",1,"")</f>
        <v>1</v>
      </c>
      <c r="D569" s="272" cm="1">
        <f t="array" ref="D569:D585">IF(_xlfn.ANCHORARRAY(A569)&lt;&gt;"",1,"")</f>
        <v>1</v>
      </c>
      <c r="E569" s="272" cm="1">
        <f t="array" ref="E569:E585">IF(_xlfn.ANCHORARRAY(A569)&lt;&gt;"",0,"")</f>
        <v>0</v>
      </c>
      <c r="F569" s="272" t="str" cm="1">
        <f t="array" ref="F569:F585">IF(_xlfn.ANCHORARRAY(A569)&lt;&gt;"","Driver trainee","")</f>
        <v>Driver trainee</v>
      </c>
      <c r="G569" s="272" t="str" cm="1">
        <f t="array" ref="G569:G585">IF(_xlfn.ANCHORARRAY(A569)&lt;&gt;"","trainee","")</f>
        <v>trainee</v>
      </c>
    </row>
    <row r="570" spans="1:7">
      <c r="A570" t="str">
        <v>0f0b573c-df94-45bf-9336-01a7a37cef83</v>
      </c>
      <c r="B570" t="str">
        <v>Crew Driver</v>
      </c>
      <c r="C570">
        <v>1</v>
      </c>
      <c r="D570">
        <v>1</v>
      </c>
      <c r="E570">
        <v>0</v>
      </c>
      <c r="F570" t="str">
        <v>Driver trainee</v>
      </c>
      <c r="G570" t="str">
        <v>trainee</v>
      </c>
    </row>
    <row r="571" spans="1:7">
      <c r="A571" t="str">
        <v>1697e9d6-ae4b-4abd-9692-65bc324eb726</v>
      </c>
      <c r="B571" t="str">
        <v>Crew Driver</v>
      </c>
      <c r="C571">
        <v>1</v>
      </c>
      <c r="D571">
        <v>1</v>
      </c>
      <c r="E571">
        <v>0</v>
      </c>
      <c r="F571" t="str">
        <v>Driver trainee</v>
      </c>
      <c r="G571" t="str">
        <v>trainee</v>
      </c>
    </row>
    <row r="572" spans="1:7">
      <c r="A572" t="str">
        <v>1728d1fd-fe5e-426d-9c0d-008352176a3d</v>
      </c>
      <c r="B572" t="str">
        <v>Crew Driver</v>
      </c>
      <c r="C572">
        <v>1</v>
      </c>
      <c r="D572">
        <v>1</v>
      </c>
      <c r="E572">
        <v>0</v>
      </c>
      <c r="F572" t="str">
        <v>Driver trainee</v>
      </c>
      <c r="G572" t="str">
        <v>trainee</v>
      </c>
    </row>
    <row r="573" spans="1:7">
      <c r="A573" t="str">
        <v>31512974-2c3d-45f1-8e38-d022a12280cc</v>
      </c>
      <c r="B573" t="str">
        <v>Crew Driver</v>
      </c>
      <c r="C573">
        <v>1</v>
      </c>
      <c r="D573">
        <v>1</v>
      </c>
      <c r="E573">
        <v>0</v>
      </c>
      <c r="F573" t="str">
        <v>Driver trainee</v>
      </c>
      <c r="G573" t="str">
        <v>trainee</v>
      </c>
    </row>
    <row r="574" spans="1:7">
      <c r="A574" t="str">
        <v>3cec1a4c-13ee-40c3-86d2-9c855aab94fe</v>
      </c>
      <c r="B574" t="str">
        <v>Crew Driver</v>
      </c>
      <c r="C574">
        <v>1</v>
      </c>
      <c r="D574">
        <v>1</v>
      </c>
      <c r="E574">
        <v>0</v>
      </c>
      <c r="F574" t="str">
        <v>Driver trainee</v>
      </c>
      <c r="G574" t="str">
        <v>trainee</v>
      </c>
    </row>
    <row r="575" spans="1:7">
      <c r="A575" t="str">
        <v>5f839aab-13f8-4ec2-989a-25a9f2581a95</v>
      </c>
      <c r="B575" t="str">
        <v>Crew Driver</v>
      </c>
      <c r="C575">
        <v>1</v>
      </c>
      <c r="D575">
        <v>1</v>
      </c>
      <c r="E575">
        <v>0</v>
      </c>
      <c r="F575" t="str">
        <v>Driver trainee</v>
      </c>
      <c r="G575" t="str">
        <v>trainee</v>
      </c>
    </row>
    <row r="576" spans="1:7">
      <c r="A576" t="str">
        <v>6155873a-1bc4-4129-9a45-8f10ebf27c62</v>
      </c>
      <c r="B576" t="str">
        <v>Crew Driver</v>
      </c>
      <c r="C576">
        <v>1</v>
      </c>
      <c r="D576">
        <v>1</v>
      </c>
      <c r="E576">
        <v>0</v>
      </c>
      <c r="F576" t="str">
        <v>Driver trainee</v>
      </c>
      <c r="G576" t="str">
        <v>trainee</v>
      </c>
    </row>
    <row r="577" spans="1:7">
      <c r="A577" t="str">
        <v>6b3e4616-81b4-410e-a28c-ca4d13bfb865</v>
      </c>
      <c r="B577" t="str">
        <v>Crew Driver</v>
      </c>
      <c r="C577">
        <v>1</v>
      </c>
      <c r="D577">
        <v>1</v>
      </c>
      <c r="E577">
        <v>0</v>
      </c>
      <c r="F577" t="str">
        <v>Driver trainee</v>
      </c>
      <c r="G577" t="str">
        <v>trainee</v>
      </c>
    </row>
    <row r="578" spans="1:7">
      <c r="A578" t="str">
        <v>729a23d6-e303-4900-96ee-e68aa0272aa1</v>
      </c>
      <c r="B578" t="str">
        <v>Crew Driver</v>
      </c>
      <c r="C578">
        <v>1</v>
      </c>
      <c r="D578">
        <v>1</v>
      </c>
      <c r="E578">
        <v>0</v>
      </c>
      <c r="F578" t="str">
        <v>Driver trainee</v>
      </c>
      <c r="G578" t="str">
        <v>trainee</v>
      </c>
    </row>
    <row r="579" spans="1:7">
      <c r="A579" t="str">
        <v>790850d5-9599-4bd6-b7ca-43b7033e4c03</v>
      </c>
      <c r="B579" t="str">
        <v>Crew Driver</v>
      </c>
      <c r="C579">
        <v>1</v>
      </c>
      <c r="D579">
        <v>1</v>
      </c>
      <c r="E579">
        <v>0</v>
      </c>
      <c r="F579" t="str">
        <v>Driver trainee</v>
      </c>
      <c r="G579" t="str">
        <v>trainee</v>
      </c>
    </row>
    <row r="580" spans="1:7">
      <c r="A580" t="str">
        <v>9f28807e-2a1a-4bd2-b285-7250b69bf3be</v>
      </c>
      <c r="B580" t="str">
        <v>Crew Driver</v>
      </c>
      <c r="C580">
        <v>1</v>
      </c>
      <c r="D580">
        <v>1</v>
      </c>
      <c r="E580">
        <v>0</v>
      </c>
      <c r="F580" t="str">
        <v>Driver trainee</v>
      </c>
      <c r="G580" t="str">
        <v>trainee</v>
      </c>
    </row>
    <row r="581" spans="1:7">
      <c r="A581" t="str">
        <v>c8157180-e458-4446-b0dc-5000dad05286</v>
      </c>
      <c r="B581" t="str">
        <v>Crew Driver</v>
      </c>
      <c r="C581">
        <v>1</v>
      </c>
      <c r="D581">
        <v>1</v>
      </c>
      <c r="E581">
        <v>0</v>
      </c>
      <c r="F581" t="str">
        <v>Driver trainee</v>
      </c>
      <c r="G581" t="str">
        <v>trainee</v>
      </c>
    </row>
    <row r="582" spans="1:7">
      <c r="A582" t="str">
        <v>cc00f8ae-a789-488c-98bc-179c073e7e3c</v>
      </c>
      <c r="B582" t="str">
        <v>Crew Driver</v>
      </c>
      <c r="C582">
        <v>1</v>
      </c>
      <c r="D582">
        <v>1</v>
      </c>
      <c r="E582">
        <v>0</v>
      </c>
      <c r="F582" t="str">
        <v>Driver trainee</v>
      </c>
      <c r="G582" t="str">
        <v>trainee</v>
      </c>
    </row>
    <row r="583" spans="1:7">
      <c r="A583" t="str">
        <v>dbda1347-06b9-4ec8-967e-81a267602e10</v>
      </c>
      <c r="B583" t="str">
        <v>Crew Driver</v>
      </c>
      <c r="C583">
        <v>1</v>
      </c>
      <c r="D583">
        <v>1</v>
      </c>
      <c r="E583">
        <v>0</v>
      </c>
      <c r="F583" t="str">
        <v>Driver trainee</v>
      </c>
      <c r="G583" t="str">
        <v>trainee</v>
      </c>
    </row>
    <row r="584" spans="1:7">
      <c r="A584" t="str">
        <v>df8f2035-882e-4c59-90d0-51521a59dbd9</v>
      </c>
      <c r="B584" t="str">
        <v>Crew Driver</v>
      </c>
      <c r="C584">
        <v>1</v>
      </c>
      <c r="D584">
        <v>1</v>
      </c>
      <c r="E584">
        <v>0</v>
      </c>
      <c r="F584" t="str">
        <v>Driver trainee</v>
      </c>
      <c r="G584" t="str">
        <v>trainee</v>
      </c>
    </row>
    <row r="585" spans="1:7">
      <c r="A585" t="str">
        <v>ecf6fef8-ba71-4aca-b172-ffb0439f8e6e</v>
      </c>
      <c r="B585" t="str">
        <v>Crew Driver</v>
      </c>
      <c r="C585">
        <v>1</v>
      </c>
      <c r="D585">
        <v>1</v>
      </c>
      <c r="E585">
        <v>0</v>
      </c>
      <c r="F585" t="str">
        <v>Driver trainee</v>
      </c>
      <c r="G585" t="str">
        <v>trainee</v>
      </c>
    </row>
    <row r="586" spans="1:7">
      <c r="A586" s="272" t="str" cm="1">
        <f t="array" ref="A586:A596">_xlfn._xlws.FILTER(Quals!$A$2:$A$332,Quals!$H$2:$H$332="Drv (inactive)","")</f>
        <v>0b463554-c421-423f-b357-8f8a26a96163</v>
      </c>
      <c r="B586" s="272" t="str" cm="1">
        <f t="array" ref="B586:B596">IF(_xlfn.ANCHORARRAY(A586)&lt;&gt;"","Crew Driver","")</f>
        <v>Crew Driver</v>
      </c>
      <c r="C586" s="272" cm="1">
        <f t="array" ref="C586:C596">IF(_xlfn.ANCHORARRAY(A586)&lt;&gt;"",1,"")</f>
        <v>1</v>
      </c>
      <c r="D586" s="272" cm="1">
        <f t="array" ref="D586:D596">IF(_xlfn.ANCHORARRAY(A586)&lt;&gt;"",0,"")</f>
        <v>0</v>
      </c>
      <c r="E586" s="272" cm="1">
        <f t="array" ref="E586:E596">IF(_xlfn.ANCHORARRAY(A586)&lt;&gt;"",1,"")</f>
        <v>1</v>
      </c>
      <c r="F586" s="272" t="str" cm="1">
        <f t="array" ref="F586:F596">IF(_xlfn.ANCHORARRAY(A586)&lt;&gt;"","Driver inactive","")</f>
        <v>Driver inactive</v>
      </c>
      <c r="G586" s="272" t="str" cm="1">
        <f t="array" ref="G586:G596">IF(_xlfn.ANCHORARRAY(A586)&lt;&gt;"","inactive","")</f>
        <v>inactive</v>
      </c>
    </row>
    <row r="587" spans="1:7">
      <c r="A587" t="str">
        <v>21d06740-0eed-4962-9d2e-b86722bf36d0</v>
      </c>
      <c r="B587" t="str">
        <v>Crew Driver</v>
      </c>
      <c r="C587">
        <v>1</v>
      </c>
      <c r="D587">
        <v>0</v>
      </c>
      <c r="E587">
        <v>1</v>
      </c>
      <c r="F587" t="str">
        <v>Driver inactive</v>
      </c>
      <c r="G587" t="str">
        <v>inactive</v>
      </c>
    </row>
    <row r="588" spans="1:7">
      <c r="A588" t="str">
        <v>2fe8e74b-68c5-4836-8438-2ac96ca217ff</v>
      </c>
      <c r="B588" t="str">
        <v>Crew Driver</v>
      </c>
      <c r="C588">
        <v>1</v>
      </c>
      <c r="D588">
        <v>0</v>
      </c>
      <c r="E588">
        <v>1</v>
      </c>
      <c r="F588" t="str">
        <v>Driver inactive</v>
      </c>
      <c r="G588" t="str">
        <v>inactive</v>
      </c>
    </row>
    <row r="589" spans="1:7">
      <c r="A589" t="str">
        <v>31b12ed7-1fa5-4e55-9f1c-6ba7164a9f74</v>
      </c>
      <c r="B589" t="str">
        <v>Crew Driver</v>
      </c>
      <c r="C589">
        <v>1</v>
      </c>
      <c r="D589">
        <v>0</v>
      </c>
      <c r="E589">
        <v>1</v>
      </c>
      <c r="F589" t="str">
        <v>Driver inactive</v>
      </c>
      <c r="G589" t="str">
        <v>inactive</v>
      </c>
    </row>
    <row r="590" spans="1:7">
      <c r="A590" t="str">
        <v>46ee8df1-1215-425f-b0fd-dac4f539cb26</v>
      </c>
      <c r="B590" t="str">
        <v>Crew Driver</v>
      </c>
      <c r="C590">
        <v>1</v>
      </c>
      <c r="D590">
        <v>0</v>
      </c>
      <c r="E590">
        <v>1</v>
      </c>
      <c r="F590" t="str">
        <v>Driver inactive</v>
      </c>
      <c r="G590" t="str">
        <v>inactive</v>
      </c>
    </row>
    <row r="591" spans="1:7">
      <c r="A591" t="str">
        <v>5918aa6f-7fa6-4122-9e89-de4a8427a53c</v>
      </c>
      <c r="B591" t="str">
        <v>Crew Driver</v>
      </c>
      <c r="C591">
        <v>1</v>
      </c>
      <c r="D591">
        <v>0</v>
      </c>
      <c r="E591">
        <v>1</v>
      </c>
      <c r="F591" t="str">
        <v>Driver inactive</v>
      </c>
      <c r="G591" t="str">
        <v>inactive</v>
      </c>
    </row>
    <row r="592" spans="1:7">
      <c r="A592" t="str">
        <v>5a5c8fd0-96bf-4f1a-aeb8-b1b9553b6bf8</v>
      </c>
      <c r="B592" t="str">
        <v>Crew Driver</v>
      </c>
      <c r="C592">
        <v>1</v>
      </c>
      <c r="D592">
        <v>0</v>
      </c>
      <c r="E592">
        <v>1</v>
      </c>
      <c r="F592" t="str">
        <v>Driver inactive</v>
      </c>
      <c r="G592" t="str">
        <v>inactive</v>
      </c>
    </row>
    <row r="593" spans="1:7">
      <c r="A593" t="str">
        <v>896233d3-89f2-4e66-9c1c-fa7e26b26b89</v>
      </c>
      <c r="B593" t="str">
        <v>Crew Driver</v>
      </c>
      <c r="C593">
        <v>1</v>
      </c>
      <c r="D593">
        <v>0</v>
      </c>
      <c r="E593">
        <v>1</v>
      </c>
      <c r="F593" t="str">
        <v>Driver inactive</v>
      </c>
      <c r="G593" t="str">
        <v>inactive</v>
      </c>
    </row>
    <row r="594" spans="1:7">
      <c r="A594" t="str">
        <v>8ec36795-b19a-40ed-9c5c-53e0c76f4131</v>
      </c>
      <c r="B594" t="str">
        <v>Crew Driver</v>
      </c>
      <c r="C594">
        <v>1</v>
      </c>
      <c r="D594">
        <v>0</v>
      </c>
      <c r="E594">
        <v>1</v>
      </c>
      <c r="F594" t="str">
        <v>Driver inactive</v>
      </c>
      <c r="G594" t="str">
        <v>inactive</v>
      </c>
    </row>
    <row r="595" spans="1:7">
      <c r="A595" t="str">
        <v>a04d20b6-329b-44ca-91d9-b198e0d8c1a5</v>
      </c>
      <c r="B595" t="str">
        <v>Crew Driver</v>
      </c>
      <c r="C595">
        <v>1</v>
      </c>
      <c r="D595">
        <v>0</v>
      </c>
      <c r="E595">
        <v>1</v>
      </c>
      <c r="F595" t="str">
        <v>Driver inactive</v>
      </c>
      <c r="G595" t="str">
        <v>inactive</v>
      </c>
    </row>
    <row r="596" spans="1:7">
      <c r="A596" t="str">
        <v>be054dc5-e45c-4ce3-af27-7d96c05185df</v>
      </c>
      <c r="B596" t="str">
        <v>Crew Driver</v>
      </c>
      <c r="C596">
        <v>1</v>
      </c>
      <c r="D596">
        <v>0</v>
      </c>
      <c r="E596">
        <v>1</v>
      </c>
      <c r="F596" t="str">
        <v>Driver inactive</v>
      </c>
      <c r="G596" t="str">
        <v>inactive</v>
      </c>
    </row>
    <row r="597" spans="1:7">
      <c r="A597" s="272" t="str" cm="1">
        <f t="array" ref="A597:A599">_xlfn._xlws.FILTER(Quals!$A$2:$A$332,Quals!$H$2:$H$332="Drv (LR only)","")</f>
        <v>3996ff49-498a-4859-a294-a373be8de6ba</v>
      </c>
      <c r="B597" s="272" t="str" cm="1">
        <f t="array" ref="B597:B599">IF(_xlfn.ANCHORARRAY(A597)&lt;&gt;"","Crew Driver","")</f>
        <v>Crew Driver</v>
      </c>
      <c r="C597" s="272" cm="1">
        <f t="array" ref="C597:C599">IF(_xlfn.ANCHORARRAY(A597)&lt;&gt;"",1,"")</f>
        <v>1</v>
      </c>
      <c r="D597" s="272" cm="1">
        <f t="array" ref="D597:D599">IF(_xlfn.ANCHORARRAY(A597)&lt;&gt;"",0,"")</f>
        <v>0</v>
      </c>
      <c r="E597" s="272" cm="1">
        <f t="array" ref="E597:E599">IF(_xlfn.ANCHORARRAY(A597)&lt;&gt;"",1,"")</f>
        <v>1</v>
      </c>
      <c r="F597" s="272" t="str" cm="1">
        <f t="array" ref="F597:F599">IF(_xlfn.ANCHORARRAY(A597)&lt;&gt;"","LR only","")</f>
        <v>LR only</v>
      </c>
      <c r="G597" s="272" t="str" cm="1">
        <f t="array" ref="G597:G599">IF(_xlfn.ANCHORARRAY(A597)&lt;&gt;"","active","")</f>
        <v>active</v>
      </c>
    </row>
    <row r="598" spans="1:7">
      <c r="A598" s="272" t="str">
        <v>9109f8b3-bbd5-4a6a-8f8f-0d79bbab83d0</v>
      </c>
      <c r="B598" s="272" t="str">
        <v>Crew Driver</v>
      </c>
      <c r="C598" s="272">
        <v>1</v>
      </c>
      <c r="D598" s="272">
        <v>0</v>
      </c>
      <c r="E598" s="272">
        <v>1</v>
      </c>
      <c r="F598" s="272" t="str">
        <v>LR only</v>
      </c>
      <c r="G598" s="272" t="str">
        <v>active</v>
      </c>
    </row>
    <row r="599" spans="1:7">
      <c r="A599" s="272" t="str">
        <v>afd680c7-5750-4905-890b-fc16daf217bd</v>
      </c>
      <c r="B599" s="272" t="str">
        <v>Crew Driver</v>
      </c>
      <c r="C599" s="272">
        <v>1</v>
      </c>
      <c r="D599" s="272">
        <v>0</v>
      </c>
      <c r="E599" s="272">
        <v>1</v>
      </c>
      <c r="F599" s="272" t="str">
        <v>LR only</v>
      </c>
      <c r="G599" s="272" t="str">
        <v>active</v>
      </c>
    </row>
    <row r="600" spans="1:7">
      <c r="A600" s="272" t="str" cm="1">
        <f t="array" ref="A600:A601">_xlfn._xlws.FILTER(Quals!$A$2:$A$332,Quals!$H$2:$H$332="Drv (LR only trainee)","")</f>
        <v>259de336-b352-422e-98bf-0227b153d7d2</v>
      </c>
      <c r="B600" s="272" t="str" cm="1">
        <f t="array" ref="B600:B601">IF(_xlfn.ANCHORARRAY(A600)&lt;&gt;"","Crew Driver","")</f>
        <v>Crew Driver</v>
      </c>
      <c r="C600" s="272" cm="1">
        <f t="array" ref="C600:C601">IF(_xlfn.ANCHORARRAY(A600)&lt;&gt;"",1,"")</f>
        <v>1</v>
      </c>
      <c r="D600" s="272" cm="1">
        <f t="array" ref="D600:D601">IF(_xlfn.ANCHORARRAY(A600)&lt;&gt;"",1,"")</f>
        <v>1</v>
      </c>
      <c r="E600" s="272" cm="1">
        <f t="array" ref="E600:E601">IF(_xlfn.ANCHORARRAY(A600)&lt;&gt;"",0,"")</f>
        <v>0</v>
      </c>
      <c r="F600" s="272" t="str" cm="1">
        <f t="array" ref="F600:F601">IF(_xlfn.ANCHORARRAY(A600)&lt;&gt;"","LR only trainee","")</f>
        <v>LR only trainee</v>
      </c>
      <c r="G600" s="272" t="str" cm="1">
        <f t="array" ref="G600:G601">IF(_xlfn.ANCHORARRAY(A600)&lt;&gt;"","trainee","")</f>
        <v>trainee</v>
      </c>
    </row>
    <row r="601" spans="1:7">
      <c r="A601" s="272" t="str">
        <v>64bc9ae1-659d-46fd-a4af-e007e35e1d97</v>
      </c>
      <c r="B601" s="272" t="str">
        <v>Crew Driver</v>
      </c>
      <c r="C601" s="272">
        <v>1</v>
      </c>
      <c r="D601" s="272">
        <v>1</v>
      </c>
      <c r="E601" s="272">
        <v>0</v>
      </c>
      <c r="F601" s="272" t="str">
        <v>LR only trainee</v>
      </c>
      <c r="G601" s="272" t="str">
        <v>trainee</v>
      </c>
    </row>
    <row r="602" spans="1:7">
      <c r="A602" s="272" t="str" cm="1">
        <f t="array" ref="A602:A618">_xlfn._xlws.FILTER(Quals!$A$2:$A$332,Quals!$I$2:$I$332="S Drv (inactive)","")</f>
        <v>0b463554-c421-423f-b357-8f8a26a96163</v>
      </c>
      <c r="B602" s="272" t="str" cm="1">
        <f t="array" ref="B602:B618">IF(_xlfn.ANCHORARRAY(A602)&lt;&gt;"","Skid Driver","")</f>
        <v>Skid Driver</v>
      </c>
      <c r="C602" s="272" cm="1">
        <f t="array" ref="C602:C618">IF(_xlfn.ANCHORARRAY(A602)&lt;&gt;"",1,"")</f>
        <v>1</v>
      </c>
      <c r="D602" s="272" cm="1">
        <f t="array" ref="D602:D618">IF(_xlfn.ANCHORARRAY(A602)&lt;&gt;"",0,"")</f>
        <v>0</v>
      </c>
      <c r="E602" s="272" cm="1">
        <f t="array" ref="E602:E618">IF(_xlfn.ANCHORARRAY(A602)&lt;&gt;"",1,"")</f>
        <v>1</v>
      </c>
      <c r="F602" s="272" t="str" cm="1">
        <f t="array" ref="F602:F618">IF(_xlfn.ANCHORARRAY(A602)&lt;&gt;"","Skid Driver inactive","")</f>
        <v>Skid Driver inactive</v>
      </c>
      <c r="G602" s="272" t="str" cm="1">
        <f t="array" ref="G602:G618">IF(_xlfn.ANCHORARRAY(A602)&lt;&gt;"","inactive","")</f>
        <v>inactive</v>
      </c>
    </row>
    <row r="603" spans="1:7">
      <c r="A603" s="272" t="str">
        <v>21d06740-0eed-4962-9d2e-b86722bf36d0</v>
      </c>
      <c r="B603" s="272" t="str">
        <v>Skid Driver</v>
      </c>
      <c r="C603" s="272">
        <v>1</v>
      </c>
      <c r="D603" s="272">
        <v>0</v>
      </c>
      <c r="E603" s="272">
        <v>1</v>
      </c>
      <c r="F603" s="272" t="str">
        <v>Skid Driver inactive</v>
      </c>
      <c r="G603" s="272" t="str">
        <v>inactive</v>
      </c>
    </row>
    <row r="604" spans="1:7">
      <c r="A604" s="272" t="str">
        <v>26bbd749-4478-45e8-a383-edf86de79328</v>
      </c>
      <c r="B604" s="272" t="str">
        <v>Skid Driver</v>
      </c>
      <c r="C604" s="272">
        <v>1</v>
      </c>
      <c r="D604" s="272">
        <v>0</v>
      </c>
      <c r="E604" s="272">
        <v>1</v>
      </c>
      <c r="F604" s="272" t="str">
        <v>Skid Driver inactive</v>
      </c>
      <c r="G604" s="272" t="str">
        <v>inactive</v>
      </c>
    </row>
    <row r="605" spans="1:7">
      <c r="A605" s="272" t="str">
        <v>31b12ed7-1fa5-4e55-9f1c-6ba7164a9f74</v>
      </c>
      <c r="B605" s="272" t="str">
        <v>Skid Driver</v>
      </c>
      <c r="C605" s="272">
        <v>1</v>
      </c>
      <c r="D605" s="272">
        <v>0</v>
      </c>
      <c r="E605" s="272">
        <v>1</v>
      </c>
      <c r="F605" s="272" t="str">
        <v>Skid Driver inactive</v>
      </c>
      <c r="G605" s="272" t="str">
        <v>inactive</v>
      </c>
    </row>
    <row r="606" spans="1:7">
      <c r="A606" s="272" t="str">
        <v>35a4aedf-191d-4208-8724-4adb5a4172fd</v>
      </c>
      <c r="B606" s="272" t="str">
        <v>Skid Driver</v>
      </c>
      <c r="C606" s="272">
        <v>1</v>
      </c>
      <c r="D606" s="272">
        <v>0</v>
      </c>
      <c r="E606" s="272">
        <v>1</v>
      </c>
      <c r="F606" s="272" t="str">
        <v>Skid Driver inactive</v>
      </c>
      <c r="G606" s="272" t="str">
        <v>inactive</v>
      </c>
    </row>
    <row r="607" spans="1:7">
      <c r="A607" s="272" t="str">
        <v>46ee8df1-1215-425f-b0fd-dac4f539cb26</v>
      </c>
      <c r="B607" s="272" t="str">
        <v>Skid Driver</v>
      </c>
      <c r="C607" s="272">
        <v>1</v>
      </c>
      <c r="D607" s="272">
        <v>0</v>
      </c>
      <c r="E607" s="272">
        <v>1</v>
      </c>
      <c r="F607" s="272" t="str">
        <v>Skid Driver inactive</v>
      </c>
      <c r="G607" s="272" t="str">
        <v>inactive</v>
      </c>
    </row>
    <row r="608" spans="1:7">
      <c r="A608" s="272" t="str">
        <v>48ce16c1-a830-40f8-a3fd-2f773f62c0e4</v>
      </c>
      <c r="B608" s="272" t="str">
        <v>Skid Driver</v>
      </c>
      <c r="C608" s="272">
        <v>1</v>
      </c>
      <c r="D608" s="272">
        <v>0</v>
      </c>
      <c r="E608" s="272">
        <v>1</v>
      </c>
      <c r="F608" s="272" t="str">
        <v>Skid Driver inactive</v>
      </c>
      <c r="G608" s="272" t="str">
        <v>inactive</v>
      </c>
    </row>
    <row r="609" spans="1:7">
      <c r="A609" s="272" t="str">
        <v>4e38b68c-cff2-4916-b224-291eb8fe4ac4</v>
      </c>
      <c r="B609" s="272" t="str">
        <v>Skid Driver</v>
      </c>
      <c r="C609" s="272">
        <v>1</v>
      </c>
      <c r="D609" s="272">
        <v>0</v>
      </c>
      <c r="E609" s="272">
        <v>1</v>
      </c>
      <c r="F609" s="272" t="str">
        <v>Skid Driver inactive</v>
      </c>
      <c r="G609" s="272" t="str">
        <v>inactive</v>
      </c>
    </row>
    <row r="610" spans="1:7">
      <c r="A610" s="272" t="str">
        <v>55206ea7-a827-4544-b37f-91b4701b65a3</v>
      </c>
      <c r="B610" s="272" t="str">
        <v>Skid Driver</v>
      </c>
      <c r="C610" s="272">
        <v>1</v>
      </c>
      <c r="D610" s="272">
        <v>0</v>
      </c>
      <c r="E610" s="272">
        <v>1</v>
      </c>
      <c r="F610" s="272" t="str">
        <v>Skid Driver inactive</v>
      </c>
      <c r="G610" s="272" t="str">
        <v>inactive</v>
      </c>
    </row>
    <row r="611" spans="1:7">
      <c r="A611" s="272" t="str">
        <v>5918aa6f-7fa6-4122-9e89-de4a8427a53c</v>
      </c>
      <c r="B611" s="272" t="str">
        <v>Skid Driver</v>
      </c>
      <c r="C611" s="272">
        <v>1</v>
      </c>
      <c r="D611" s="272">
        <v>0</v>
      </c>
      <c r="E611" s="272">
        <v>1</v>
      </c>
      <c r="F611" s="272" t="str">
        <v>Skid Driver inactive</v>
      </c>
      <c r="G611" s="272" t="str">
        <v>inactive</v>
      </c>
    </row>
    <row r="612" spans="1:7">
      <c r="A612" s="272" t="str">
        <v>5a5c8fd0-96bf-4f1a-aeb8-b1b9553b6bf8</v>
      </c>
      <c r="B612" s="272" t="str">
        <v>Skid Driver</v>
      </c>
      <c r="C612" s="272">
        <v>1</v>
      </c>
      <c r="D612" s="272">
        <v>0</v>
      </c>
      <c r="E612" s="272">
        <v>1</v>
      </c>
      <c r="F612" s="272" t="str">
        <v>Skid Driver inactive</v>
      </c>
      <c r="G612" s="272" t="str">
        <v>inactive</v>
      </c>
    </row>
    <row r="613" spans="1:7">
      <c r="A613" s="272" t="str">
        <v>5fb1fc9d-9896-4bf6-aaf9-24fa4d355b08</v>
      </c>
      <c r="B613" s="272" t="str">
        <v>Skid Driver</v>
      </c>
      <c r="C613" s="272">
        <v>1</v>
      </c>
      <c r="D613" s="272">
        <v>0</v>
      </c>
      <c r="E613" s="272">
        <v>1</v>
      </c>
      <c r="F613" s="272" t="str">
        <v>Skid Driver inactive</v>
      </c>
      <c r="G613" s="272" t="str">
        <v>inactive</v>
      </c>
    </row>
    <row r="614" spans="1:7">
      <c r="A614" s="272" t="str">
        <v>729a23d6-e303-4900-96ee-e68aa0272aa1</v>
      </c>
      <c r="B614" s="272" t="str">
        <v>Skid Driver</v>
      </c>
      <c r="C614" s="272">
        <v>1</v>
      </c>
      <c r="D614" s="272">
        <v>0</v>
      </c>
      <c r="E614" s="272">
        <v>1</v>
      </c>
      <c r="F614" s="272" t="str">
        <v>Skid Driver inactive</v>
      </c>
      <c r="G614" s="272" t="str">
        <v>inactive</v>
      </c>
    </row>
    <row r="615" spans="1:7">
      <c r="A615" s="272" t="str">
        <v>896233d3-89f2-4e66-9c1c-fa7e26b26b89</v>
      </c>
      <c r="B615" s="272" t="str">
        <v>Skid Driver</v>
      </c>
      <c r="C615" s="272">
        <v>1</v>
      </c>
      <c r="D615" s="272">
        <v>0</v>
      </c>
      <c r="E615" s="272">
        <v>1</v>
      </c>
      <c r="F615" s="272" t="str">
        <v>Skid Driver inactive</v>
      </c>
      <c r="G615" s="272" t="str">
        <v>inactive</v>
      </c>
    </row>
    <row r="616" spans="1:7">
      <c r="A616" s="272" t="str">
        <v>d6bfecb2-a27a-4d78-ab91-a9fec7323f96</v>
      </c>
      <c r="B616" s="272" t="str">
        <v>Skid Driver</v>
      </c>
      <c r="C616" s="272">
        <v>1</v>
      </c>
      <c r="D616" s="272">
        <v>0</v>
      </c>
      <c r="E616" s="272">
        <v>1</v>
      </c>
      <c r="F616" s="272" t="str">
        <v>Skid Driver inactive</v>
      </c>
      <c r="G616" s="272" t="str">
        <v>inactive</v>
      </c>
    </row>
    <row r="617" spans="1:7">
      <c r="A617" s="272" t="str">
        <v>eeb7b005-5b73-4491-8192-3162de381b32</v>
      </c>
      <c r="B617" s="272" t="str">
        <v>Skid Driver</v>
      </c>
      <c r="C617" s="272">
        <v>1</v>
      </c>
      <c r="D617" s="272">
        <v>0</v>
      </c>
      <c r="E617" s="272">
        <v>1</v>
      </c>
      <c r="F617" s="272" t="str">
        <v>Skid Driver inactive</v>
      </c>
      <c r="G617" s="272" t="str">
        <v>inactive</v>
      </c>
    </row>
    <row r="618" spans="1:7">
      <c r="A618" s="272" t="str">
        <v>fe4343a0-6854-40dc-ae06-ed0d3e1ab1b2</v>
      </c>
      <c r="B618" s="272" t="str">
        <v>Skid Driver</v>
      </c>
      <c r="C618" s="272">
        <v>1</v>
      </c>
      <c r="D618" s="272">
        <v>0</v>
      </c>
      <c r="E618" s="272">
        <v>1</v>
      </c>
      <c r="F618" s="272" t="str">
        <v>Skid Driver inactive</v>
      </c>
      <c r="G618" s="272" t="str">
        <v>inactive</v>
      </c>
    </row>
    <row r="619" spans="1:7">
      <c r="A619" s="272" t="str" cm="1">
        <f t="array" ref="A619:A627">_xlfn._xlws.FILTER(Quals!$A$2:$A$332,Quals!$I$2:$I$332="S Drv (trainee)","")</f>
        <v>07f70f6e-3c74-449d-bd5a-aeb7ae8cd1a6</v>
      </c>
      <c r="B619" s="272" t="str" cm="1">
        <f t="array" ref="B619:B627">IF(_xlfn.ANCHORARRAY(A619)&lt;&gt;"","Skid Driver","")</f>
        <v>Skid Driver</v>
      </c>
      <c r="C619" s="272" cm="1">
        <f t="array" ref="C619:C627">IF(_xlfn.ANCHORARRAY(A619)&lt;&gt;"",1,"")</f>
        <v>1</v>
      </c>
      <c r="D619" s="272" cm="1">
        <f t="array" ref="D619:D627">IF(_xlfn.ANCHORARRAY(A619)&lt;&gt;"",1,"")</f>
        <v>1</v>
      </c>
      <c r="E619" s="272" cm="1">
        <f t="array" ref="E619:E627">IF(_xlfn.ANCHORARRAY(A619)&lt;&gt;"",0,"")</f>
        <v>0</v>
      </c>
      <c r="F619" s="272" t="str" cm="1">
        <f t="array" ref="F619:F627">IF(_xlfn.ANCHORARRAY(A619)&lt;&gt;"","Skid Driver trainee","")</f>
        <v>Skid Driver trainee</v>
      </c>
      <c r="G619" s="272" t="str" cm="1">
        <f t="array" ref="G619:G627">IF(_xlfn.ANCHORARRAY(A619)&lt;&gt;"","trainee","")</f>
        <v>trainee</v>
      </c>
    </row>
    <row r="620" spans="1:7">
      <c r="A620" s="272" t="str">
        <v>12f832cc-5871-45a3-9fdc-18c74f71e5b2</v>
      </c>
      <c r="B620" s="272" t="str">
        <v>Skid Driver</v>
      </c>
      <c r="C620" s="272">
        <v>1</v>
      </c>
      <c r="D620" s="272">
        <v>1</v>
      </c>
      <c r="E620" s="272">
        <v>0</v>
      </c>
      <c r="F620" s="272" t="str">
        <v>Skid Driver trainee</v>
      </c>
      <c r="G620" s="272" t="str">
        <v>trainee</v>
      </c>
    </row>
    <row r="621" spans="1:7">
      <c r="A621" s="272" t="str">
        <v>43da38a6-f3bb-42f0-aee7-a37e472148be</v>
      </c>
      <c r="B621" s="272" t="str">
        <v>Skid Driver</v>
      </c>
      <c r="C621" s="272">
        <v>1</v>
      </c>
      <c r="D621" s="272">
        <v>1</v>
      </c>
      <c r="E621" s="272">
        <v>0</v>
      </c>
      <c r="F621" s="272" t="str">
        <v>Skid Driver trainee</v>
      </c>
      <c r="G621" s="272" t="str">
        <v>trainee</v>
      </c>
    </row>
    <row r="622" spans="1:7">
      <c r="A622" s="272" t="str">
        <v>5cd6c2a9-080b-481e-afb1-be05c8a0526c</v>
      </c>
      <c r="B622" s="272" t="str">
        <v>Skid Driver</v>
      </c>
      <c r="C622" s="272">
        <v>1</v>
      </c>
      <c r="D622" s="272">
        <v>1</v>
      </c>
      <c r="E622" s="272">
        <v>0</v>
      </c>
      <c r="F622" s="272" t="str">
        <v>Skid Driver trainee</v>
      </c>
      <c r="G622" s="272" t="str">
        <v>trainee</v>
      </c>
    </row>
    <row r="623" spans="1:7">
      <c r="A623" s="272" t="str">
        <v>6b72157d-e6e0-4231-aac1-6f60ca944367</v>
      </c>
      <c r="B623" s="272" t="str">
        <v>Skid Driver</v>
      </c>
      <c r="C623" s="272">
        <v>1</v>
      </c>
      <c r="D623" s="272">
        <v>1</v>
      </c>
      <c r="E623" s="272">
        <v>0</v>
      </c>
      <c r="F623" s="272" t="str">
        <v>Skid Driver trainee</v>
      </c>
      <c r="G623" s="272" t="str">
        <v>trainee</v>
      </c>
    </row>
    <row r="624" spans="1:7">
      <c r="A624" s="272" t="str">
        <v>a62a9def-0aa5-4f19-b04a-2b0b2c641456</v>
      </c>
      <c r="B624" s="272" t="str">
        <v>Skid Driver</v>
      </c>
      <c r="C624" s="272">
        <v>1</v>
      </c>
      <c r="D624" s="272">
        <v>1</v>
      </c>
      <c r="E624" s="272">
        <v>0</v>
      </c>
      <c r="F624" s="272" t="str">
        <v>Skid Driver trainee</v>
      </c>
      <c r="G624" s="272" t="str">
        <v>trainee</v>
      </c>
    </row>
    <row r="625" spans="1:7">
      <c r="A625" s="272" t="str">
        <v>b0929492-fb48-441d-9394-595f49472793</v>
      </c>
      <c r="B625" s="272" t="str">
        <v>Skid Driver</v>
      </c>
      <c r="C625" s="272">
        <v>1</v>
      </c>
      <c r="D625" s="272">
        <v>1</v>
      </c>
      <c r="E625" s="272">
        <v>0</v>
      </c>
      <c r="F625" s="272" t="str">
        <v>Skid Driver trainee</v>
      </c>
      <c r="G625" s="272" t="str">
        <v>trainee</v>
      </c>
    </row>
    <row r="626" spans="1:7">
      <c r="A626" s="272" t="str">
        <v>e554f2f2-0858-4ade-a16e-092128a256f7</v>
      </c>
      <c r="B626" s="272" t="str">
        <v>Skid Driver</v>
      </c>
      <c r="C626" s="272">
        <v>1</v>
      </c>
      <c r="D626" s="272">
        <v>1</v>
      </c>
      <c r="E626" s="272">
        <v>0</v>
      </c>
      <c r="F626" s="272" t="str">
        <v>Skid Driver trainee</v>
      </c>
      <c r="G626" s="272" t="str">
        <v>trainee</v>
      </c>
    </row>
    <row r="627" spans="1:7">
      <c r="A627" s="272" t="str">
        <v>e7e22542-906c-4f53-af39-d2deb0f3dae3</v>
      </c>
      <c r="B627" s="272" t="str">
        <v>Skid Driver</v>
      </c>
      <c r="C627" s="272">
        <v>1</v>
      </c>
      <c r="D627" s="272">
        <v>1</v>
      </c>
      <c r="E627" s="272">
        <v>0</v>
      </c>
      <c r="F627" s="272" t="str">
        <v>Skid Driver trainee</v>
      </c>
      <c r="G627" s="272" t="str">
        <v>trainee</v>
      </c>
    </row>
    <row r="628" spans="1:7">
      <c r="A628" s="272" t="str" cm="1">
        <f t="array" ref="A628:A629">_xlfn._xlws.FILTER(Quals!$A$2:$A$332,Quals!$J$2:$J$332="T Drv (trainee)","")</f>
        <v>7be5c85c-6197-43e9-80dd-ad3d990b6fe6</v>
      </c>
      <c r="B628" s="272" t="str" cm="1">
        <f t="array" ref="B628:B629">IF(_xlfn.ANCHORARRAY(A628)&lt;&gt;"","Truck Driver","")</f>
        <v>Truck Driver</v>
      </c>
      <c r="C628" s="272" cm="1">
        <f t="array" ref="C628:C629">IF(_xlfn.ANCHORARRAY(A628)&lt;&gt;"",1,"")</f>
        <v>1</v>
      </c>
      <c r="D628" s="272" cm="1">
        <f t="array" ref="D628:D629">IF(_xlfn.ANCHORARRAY(A628)&lt;&gt;"",1,"")</f>
        <v>1</v>
      </c>
      <c r="E628" s="272" cm="1">
        <f t="array" ref="E628:E629">IF(_xlfn.ANCHORARRAY(A628)&lt;&gt;"",0,"")</f>
        <v>0</v>
      </c>
      <c r="F628" s="272" t="str" cm="1">
        <f t="array" ref="F628:F629">IF(_xlfn.ANCHORARRAY(A628)&lt;&gt;"","Truck Driver trainee","")</f>
        <v>Truck Driver trainee</v>
      </c>
      <c r="G628" s="272" t="str" cm="1">
        <f t="array" ref="G628:G629">IF(_xlfn.ANCHORARRAY(A628)&lt;&gt;"","trainee","")</f>
        <v>trainee</v>
      </c>
    </row>
    <row r="629" spans="1:7">
      <c r="A629" s="272" t="str">
        <v>c63f6097-2c95-4b5e-acb1-c4e79e4c52d5</v>
      </c>
      <c r="B629" s="272" t="str">
        <v>Truck Driver</v>
      </c>
      <c r="C629" s="272">
        <v>1</v>
      </c>
      <c r="D629" s="272">
        <v>1</v>
      </c>
      <c r="E629" s="272">
        <v>0</v>
      </c>
      <c r="F629" s="272" t="str">
        <v>Truck Driver trainee</v>
      </c>
      <c r="G629" s="272" t="str">
        <v>trainee</v>
      </c>
    </row>
    <row r="630" spans="1:7">
      <c r="A630" s="272" t="str" cm="1">
        <f t="array" ref="A630">_xlfn._xlws.FILTER(Quals!$A$2:$A$332,Quals!$J$2:$J$332="T Drv (inactive)","")</f>
        <v>21d06740-0eed-4962-9d2e-b86722bf36d0</v>
      </c>
      <c r="B630" s="272" t="str" cm="1">
        <f t="array" ref="B630">IF(_xlfn.ANCHORARRAY(A630)&lt;&gt;"","Truck Driver","")</f>
        <v>Truck Driver</v>
      </c>
      <c r="C630" s="272" cm="1">
        <f t="array" ref="C630">IF(_xlfn.ANCHORARRAY(A630)&lt;&gt;"",1,"")</f>
        <v>1</v>
      </c>
      <c r="D630" s="272" cm="1">
        <f t="array" ref="D630">IF(_xlfn.ANCHORARRAY(A630)&lt;&gt;"",0,"")</f>
        <v>0</v>
      </c>
      <c r="E630" s="272" cm="1">
        <f t="array" ref="E630">IF(_xlfn.ANCHORARRAY(A630)&lt;&gt;"",1,"")</f>
        <v>1</v>
      </c>
      <c r="F630" s="272" t="str" cm="1">
        <f t="array" ref="F630">IF(_xlfn.ANCHORARRAY(A630)&lt;&gt;"","Truck Driver inactive","")</f>
        <v>Truck Driver inactive</v>
      </c>
      <c r="G630" s="272" t="str" cm="1">
        <f t="array" ref="G630">IF(_xlfn.ANCHORARRAY(A630)&lt;&gt;"","inactive","")</f>
        <v>inactive</v>
      </c>
    </row>
    <row r="631" spans="1:7">
      <c r="A631" s="272" t="str" cm="1">
        <f t="array" ref="A631:A635">_xlfn._xlws.FILTER(Quals!$A$2:$A$332,Quals!$K$2:$K$332="Plan Leader","")</f>
        <v>46ee8df1-1215-425f-b0fd-dac4f539cb26</v>
      </c>
      <c r="B631" s="272" t="str" cm="1">
        <f t="array" ref="B631:B635">IF(_xlfn.ANCHORARRAY(A631)&lt;&gt;"","Planning","")</f>
        <v>Planning</v>
      </c>
      <c r="C631" s="272" cm="1">
        <f t="array" ref="C631:C635">IF(_xlfn.ANCHORARRAY(A631)&lt;&gt;"",1,"")</f>
        <v>1</v>
      </c>
      <c r="D631" s="272" cm="1">
        <f t="array" ref="D631:D635">IF(_xlfn.ANCHORARRAY(A631)&lt;&gt;"",0,"")</f>
        <v>0</v>
      </c>
      <c r="E631" s="272" cm="1">
        <f t="array" ref="E631:E635">IF(_xlfn.ANCHORARRAY(A631)&lt;&gt;"",1,"")</f>
        <v>1</v>
      </c>
      <c r="F631" s="272" t="str" cm="1">
        <f t="array" ref="F631:F635">IF(_xlfn.ANCHORARRAY(A631)&lt;&gt;"","Plan Leader","")</f>
        <v>Plan Leader</v>
      </c>
      <c r="G631" s="272" t="str" cm="1">
        <f t="array" ref="G631:G635">IF(_xlfn.ANCHORARRAY(A631)&lt;&gt;"","leader","")</f>
        <v>leader</v>
      </c>
    </row>
    <row r="632" spans="1:7">
      <c r="A632" s="272" t="str">
        <v>48ce16c1-a830-40f8-a3fd-2f773f62c0e4</v>
      </c>
      <c r="B632" s="272" t="str">
        <v>Planning</v>
      </c>
      <c r="C632" s="272">
        <v>1</v>
      </c>
      <c r="D632" s="272">
        <v>0</v>
      </c>
      <c r="E632" s="272">
        <v>1</v>
      </c>
      <c r="F632" s="272" t="str">
        <v>Plan Leader</v>
      </c>
      <c r="G632" s="272" t="str">
        <v>leader</v>
      </c>
    </row>
    <row r="633" spans="1:7">
      <c r="A633" s="272" t="str">
        <v>663b7f6e-1ca5-4dd5-97d4-dcb92d4d2b17</v>
      </c>
      <c r="B633" s="272" t="str">
        <v>Planning</v>
      </c>
      <c r="C633" s="272">
        <v>1</v>
      </c>
      <c r="D633" s="272">
        <v>0</v>
      </c>
      <c r="E633" s="272">
        <v>1</v>
      </c>
      <c r="F633" s="272" t="str">
        <v>Plan Leader</v>
      </c>
      <c r="G633" s="272" t="str">
        <v>leader</v>
      </c>
    </row>
    <row r="634" spans="1:7">
      <c r="A634" s="272" t="str">
        <v>896233d3-89f2-4e66-9c1c-fa7e26b26b89</v>
      </c>
      <c r="B634" s="272" t="str">
        <v>Planning</v>
      </c>
      <c r="C634" s="272">
        <v>1</v>
      </c>
      <c r="D634" s="272">
        <v>0</v>
      </c>
      <c r="E634" s="272">
        <v>1</v>
      </c>
      <c r="F634" s="272" t="str">
        <v>Plan Leader</v>
      </c>
      <c r="G634" s="272" t="str">
        <v>leader</v>
      </c>
    </row>
    <row r="635" spans="1:7">
      <c r="A635" s="272" t="str">
        <v>d6bfecb2-a27a-4d78-ab91-a9fec7323f96</v>
      </c>
      <c r="B635" s="272" t="str">
        <v>Planning</v>
      </c>
      <c r="C635" s="272">
        <v>1</v>
      </c>
      <c r="D635" s="272">
        <v>0</v>
      </c>
      <c r="E635" s="272">
        <v>1</v>
      </c>
      <c r="F635" s="272" t="str">
        <v>Plan Leader</v>
      </c>
      <c r="G635" s="272" t="str">
        <v>leader</v>
      </c>
    </row>
    <row r="636" spans="1:7">
      <c r="A636" s="272" t="str" cm="1">
        <f t="array" ref="A636:A639">_xlfn._xlws.FILTER(Quals!$A$2:$A$332,Quals!$K$2:$K$332="Plan Member","")</f>
        <v>259de336-b352-422e-98bf-0227b153d7d2</v>
      </c>
      <c r="B636" s="272" t="str" cm="1">
        <f t="array" ref="B636:B639">IF(_xlfn.ANCHORARRAY(A636)&lt;&gt;"","Planning","")</f>
        <v>Planning</v>
      </c>
      <c r="C636" s="272" cm="1">
        <f t="array" ref="C636:C639">IF(_xlfn.ANCHORARRAY(A636)&lt;&gt;"",1,"")</f>
        <v>1</v>
      </c>
      <c r="D636" s="272" cm="1">
        <f t="array" ref="D636:D639">IF(_xlfn.ANCHORARRAY(A636)&lt;&gt;"",0,"")</f>
        <v>0</v>
      </c>
      <c r="E636" s="272" cm="1">
        <f t="array" ref="E636:E639">IF(_xlfn.ANCHORARRAY(A636)&lt;&gt;"",1,"")</f>
        <v>1</v>
      </c>
      <c r="F636" s="272" t="str" cm="1">
        <f t="array" ref="F636:F639">IF(_xlfn.ANCHORARRAY(A636)&lt;&gt;"","Plan Member","")</f>
        <v>Plan Member</v>
      </c>
      <c r="G636" s="272" t="str" cm="1">
        <f t="array" ref="G636:G639">IF(_xlfn.ANCHORARRAY(A636)&lt;&gt;"","member","")</f>
        <v>member</v>
      </c>
    </row>
    <row r="637" spans="1:7">
      <c r="A637" t="str">
        <v>656762b8-9a09-438e-9d10-2d5863a2dea8</v>
      </c>
      <c r="B637" t="str">
        <v>Planning</v>
      </c>
      <c r="C637">
        <v>1</v>
      </c>
      <c r="D637">
        <v>0</v>
      </c>
      <c r="E637">
        <v>1</v>
      </c>
      <c r="F637" t="str">
        <v>Plan Member</v>
      </c>
      <c r="G637" t="str">
        <v>member</v>
      </c>
    </row>
    <row r="638" spans="1:7">
      <c r="A638" t="str">
        <v>a04d20b6-329b-44ca-91d9-b198e0d8c1a5</v>
      </c>
      <c r="B638" t="str">
        <v>Planning</v>
      </c>
      <c r="C638">
        <v>1</v>
      </c>
      <c r="D638">
        <v>0</v>
      </c>
      <c r="E638">
        <v>1</v>
      </c>
      <c r="F638" t="str">
        <v>Plan Member</v>
      </c>
      <c r="G638" t="str">
        <v>member</v>
      </c>
    </row>
    <row r="639" spans="1:7">
      <c r="A639" t="str">
        <v>bf273c09-2317-43c0-bead-94eb79214434</v>
      </c>
      <c r="B639" t="str">
        <v>Planning</v>
      </c>
      <c r="C639">
        <v>1</v>
      </c>
      <c r="D639">
        <v>0</v>
      </c>
      <c r="E639">
        <v>1</v>
      </c>
      <c r="F639" t="str">
        <v>Plan Member</v>
      </c>
      <c r="G639" t="str">
        <v>member</v>
      </c>
    </row>
    <row r="640" spans="1:7">
      <c r="A640" s="272" t="str" cm="1">
        <f t="array" ref="A640:A642">_xlfn._xlws.FILTER(Quals!$A$2:$A$332,Quals!$K$2:$K$332="Plan (inactive)","")</f>
        <v>35a4aedf-191d-4208-8724-4adb5a4172fd</v>
      </c>
      <c r="B640" s="272" t="str" cm="1">
        <f t="array" ref="B640:B642">IF(_xlfn.ANCHORARRAY(A640)&lt;&gt;"","Planning","")</f>
        <v>Planning</v>
      </c>
      <c r="C640" s="272" cm="1">
        <f t="array" ref="C640:C642">IF(_xlfn.ANCHORARRAY(A640)&lt;&gt;"",1,"")</f>
        <v>1</v>
      </c>
      <c r="D640" s="272" cm="1">
        <f t="array" ref="D640:D642">IF(_xlfn.ANCHORARRAY(A640)&lt;&gt;"",0,"")</f>
        <v>0</v>
      </c>
      <c r="E640" s="272" cm="1">
        <f t="array" ref="E640:E642">IF(_xlfn.ANCHORARRAY(A640)&lt;&gt;"",1,"")</f>
        <v>1</v>
      </c>
      <c r="F640" s="272" t="str" cm="1">
        <f t="array" ref="F640:F642">IF(_xlfn.ANCHORARRAY(A640)&lt;&gt;"","Plan inactive","")</f>
        <v>Plan inactive</v>
      </c>
      <c r="G640" s="272" t="str" cm="1">
        <f t="array" ref="G640:G642">IF(_xlfn.ANCHORARRAY(A640)&lt;&gt;"","inactive","")</f>
        <v>inactive</v>
      </c>
    </row>
    <row r="641" spans="1:7">
      <c r="A641" t="str">
        <v>9a120bd0-e834-4359-8561-25155646f69a</v>
      </c>
      <c r="B641" t="str">
        <v>Planning</v>
      </c>
      <c r="C641">
        <v>1</v>
      </c>
      <c r="D641">
        <v>0</v>
      </c>
      <c r="E641">
        <v>1</v>
      </c>
      <c r="F641" t="str">
        <v>Plan inactive</v>
      </c>
      <c r="G641" t="str">
        <v>inactive</v>
      </c>
    </row>
    <row r="642" spans="1:7">
      <c r="A642" t="str">
        <v>be054dc5-e45c-4ce3-af27-7d96c05185df</v>
      </c>
      <c r="B642" t="str">
        <v>Planning</v>
      </c>
      <c r="C642">
        <v>1</v>
      </c>
      <c r="D642">
        <v>0</v>
      </c>
      <c r="E642">
        <v>1</v>
      </c>
      <c r="F642" t="str">
        <v>Plan inactive</v>
      </c>
      <c r="G642" t="str">
        <v>inactive</v>
      </c>
    </row>
    <row r="643" spans="1:7">
      <c r="A643" s="272" t="str" cm="1">
        <f t="array" ref="A643:A645">_xlfn._xlws.FILTER(Quals!$A$2:$A$332,Quals!$M$2:$M$332="LS (trainee)","")</f>
        <v>5cd6c2a9-080b-481e-afb1-be05c8a0526c</v>
      </c>
      <c r="B643" s="272" t="str" cm="1">
        <f t="array" ref="B643:B645">IF(_xlfn.ANCHORARRAY(A643)&lt;&gt;"","Logistics &amp; Support","")</f>
        <v>Logistics &amp; Support</v>
      </c>
      <c r="C643" s="272" cm="1">
        <f t="array" ref="C643:C645">IF(_xlfn.ANCHORARRAY(A643)&lt;&gt;"",1,"")</f>
        <v>1</v>
      </c>
      <c r="D643" s="272" cm="1">
        <f t="array" ref="D643:D645">IF(_xlfn.ANCHORARRAY(A643)&lt;&gt;"",1,"")</f>
        <v>1</v>
      </c>
      <c r="E643" s="272" cm="1">
        <f t="array" ref="E643:E645">IF(_xlfn.ANCHORARRAY(A643)&lt;&gt;"",0,"")</f>
        <v>0</v>
      </c>
      <c r="F643" s="272" t="str" cm="1">
        <f t="array" ref="F643:F645">IF(_xlfn.ANCHORARRAY(A643)&lt;&gt;"","LS trainee","")</f>
        <v>LS trainee</v>
      </c>
      <c r="G643" s="272" t="str" cm="1">
        <f t="array" ref="G643:G645">IF(_xlfn.ANCHORARRAY(A643)&lt;&gt;"","trainee","")</f>
        <v>trainee</v>
      </c>
    </row>
    <row r="644" spans="1:7">
      <c r="A644" t="str">
        <v>6b3e4616-81b4-410e-a28c-ca4d13bfb865</v>
      </c>
      <c r="B644" t="str">
        <v>Logistics &amp; Support</v>
      </c>
      <c r="C644">
        <v>1</v>
      </c>
      <c r="D644">
        <v>1</v>
      </c>
      <c r="E644">
        <v>0</v>
      </c>
      <c r="F644" t="str">
        <v>LS trainee</v>
      </c>
      <c r="G644" t="str">
        <v>trainee</v>
      </c>
    </row>
    <row r="645" spans="1:7">
      <c r="A645" t="str">
        <v>df8f2035-882e-4c59-90d0-51521a59dbd9</v>
      </c>
      <c r="B645" t="str">
        <v>Logistics &amp; Support</v>
      </c>
      <c r="C645">
        <v>1</v>
      </c>
      <c r="D645">
        <v>1</v>
      </c>
      <c r="E645">
        <v>0</v>
      </c>
      <c r="F645" t="str">
        <v>LS trainee</v>
      </c>
      <c r="G645" t="str">
        <v>trainee</v>
      </c>
    </row>
    <row r="646" spans="1:7">
      <c r="A646" s="272" t="str" cm="1">
        <f t="array" ref="A646:A717">_xlfn._xlws.FILTER(Quals!$A$2:$A$332,Quals!$N$2:$N$332="Y","")</f>
        <v>0230e24f-2ddd-4f7c-bc20-12df8000da70</v>
      </c>
      <c r="B646" s="272" t="str" cm="1">
        <f t="array" ref="B646:B717">IF(_xlfn.ANCHORARRAY(A646)&lt;&gt;"","NR","")</f>
        <v>NR</v>
      </c>
      <c r="C646" s="272" cm="1">
        <f t="array" ref="C646:C717">IF(_xlfn.ANCHORARRAY(A646)&lt;&gt;"",1,"")</f>
        <v>1</v>
      </c>
      <c r="D646" s="272" cm="1">
        <f t="array" ref="D646:D717">IF(_xlfn.ANCHORARRAY(A646)&lt;&gt;"",0,"")</f>
        <v>0</v>
      </c>
      <c r="E646" s="272" cm="1">
        <f t="array" ref="E646:E717">IF(_xlfn.ANCHORARRAY(A646)&lt;&gt;"",1,"")</f>
        <v>1</v>
      </c>
      <c r="F646" s="272" t="str" cm="1">
        <f t="array" ref="F646:F717">IF(_xlfn.ANCHORARRAY(A646)&lt;&gt;"","New recruit","")</f>
        <v>New recruit</v>
      </c>
      <c r="G646" s="272" t="str" cm="1">
        <f t="array" ref="G646:G717">IF(_xlfn.ANCHORARRAY(A646)&lt;&gt;"","active","")</f>
        <v>active</v>
      </c>
    </row>
    <row r="647" spans="1:7">
      <c r="A647" t="str">
        <v>028ef489-2a33-43c6-9d30-c9902ff2f06f</v>
      </c>
      <c r="B647" t="str">
        <v>NR</v>
      </c>
      <c r="C647">
        <v>1</v>
      </c>
      <c r="D647">
        <v>0</v>
      </c>
      <c r="E647">
        <v>1</v>
      </c>
      <c r="F647" t="str">
        <v>New recruit</v>
      </c>
      <c r="G647" t="str">
        <v>active</v>
      </c>
    </row>
    <row r="648" spans="1:7">
      <c r="A648" t="str">
        <v>02f22d58-165c-40b5-85ec-6db5c37d3a07</v>
      </c>
      <c r="B648" t="str">
        <v>NR</v>
      </c>
      <c r="C648">
        <v>1</v>
      </c>
      <c r="D648">
        <v>0</v>
      </c>
      <c r="E648">
        <v>1</v>
      </c>
      <c r="F648" t="str">
        <v>New recruit</v>
      </c>
      <c r="G648" t="str">
        <v>active</v>
      </c>
    </row>
    <row r="649" spans="1:7">
      <c r="A649" t="str">
        <v>07f70f6e-3c74-449d-bd5a-aeb7ae8cd1a6</v>
      </c>
      <c r="B649" t="str">
        <v>NR</v>
      </c>
      <c r="C649">
        <v>1</v>
      </c>
      <c r="D649">
        <v>0</v>
      </c>
      <c r="E649">
        <v>1</v>
      </c>
      <c r="F649" t="str">
        <v>New recruit</v>
      </c>
      <c r="G649" t="str">
        <v>active</v>
      </c>
    </row>
    <row r="650" spans="1:7">
      <c r="A650" t="str">
        <v>0bbe59b3-49e2-499e-99b3-63721c98b235</v>
      </c>
      <c r="B650" t="str">
        <v>NR</v>
      </c>
      <c r="C650">
        <v>1</v>
      </c>
      <c r="D650">
        <v>0</v>
      </c>
      <c r="E650">
        <v>1</v>
      </c>
      <c r="F650" t="str">
        <v>New recruit</v>
      </c>
      <c r="G650" t="str">
        <v>active</v>
      </c>
    </row>
    <row r="651" spans="1:7">
      <c r="A651" t="str">
        <v>0cdb4bb1-a12c-4b11-87a1-69d48588e7d3</v>
      </c>
      <c r="B651" t="str">
        <v>NR</v>
      </c>
      <c r="C651">
        <v>1</v>
      </c>
      <c r="D651">
        <v>0</v>
      </c>
      <c r="E651">
        <v>1</v>
      </c>
      <c r="F651" t="str">
        <v>New recruit</v>
      </c>
      <c r="G651" t="str">
        <v>active</v>
      </c>
    </row>
    <row r="652" spans="1:7">
      <c r="A652" t="str">
        <v>0ed3f298-8e1b-4aab-aa20-26f52fcc3df9</v>
      </c>
      <c r="B652" t="str">
        <v>NR</v>
      </c>
      <c r="C652">
        <v>1</v>
      </c>
      <c r="D652">
        <v>0</v>
      </c>
      <c r="E652">
        <v>1</v>
      </c>
      <c r="F652" t="str">
        <v>New recruit</v>
      </c>
      <c r="G652" t="str">
        <v>active</v>
      </c>
    </row>
    <row r="653" spans="1:7">
      <c r="A653" t="str">
        <v>12f832cc-5871-45a3-9fdc-18c74f71e5b2</v>
      </c>
      <c r="B653" t="str">
        <v>NR</v>
      </c>
      <c r="C653">
        <v>1</v>
      </c>
      <c r="D653">
        <v>0</v>
      </c>
      <c r="E653">
        <v>1</v>
      </c>
      <c r="F653" t="str">
        <v>New recruit</v>
      </c>
      <c r="G653" t="str">
        <v>active</v>
      </c>
    </row>
    <row r="654" spans="1:7">
      <c r="A654" t="str">
        <v>154c6da7-561a-4464-845b-ae0e52455e0e</v>
      </c>
      <c r="B654" t="str">
        <v>NR</v>
      </c>
      <c r="C654">
        <v>1</v>
      </c>
      <c r="D654">
        <v>0</v>
      </c>
      <c r="E654">
        <v>1</v>
      </c>
      <c r="F654" t="str">
        <v>New recruit</v>
      </c>
      <c r="G654" t="str">
        <v>active</v>
      </c>
    </row>
    <row r="655" spans="1:7">
      <c r="A655" t="str">
        <v>1609c509-2b1f-43d0-8a67-475a2ebf8fe3</v>
      </c>
      <c r="B655" t="str">
        <v>NR</v>
      </c>
      <c r="C655">
        <v>1</v>
      </c>
      <c r="D655">
        <v>0</v>
      </c>
      <c r="E655">
        <v>1</v>
      </c>
      <c r="F655" t="str">
        <v>New recruit</v>
      </c>
      <c r="G655" t="str">
        <v>active</v>
      </c>
    </row>
    <row r="656" spans="1:7">
      <c r="A656" t="str">
        <v>16dcc952-ab7c-45cc-916a-4c1cc364e34c</v>
      </c>
      <c r="B656" t="str">
        <v>NR</v>
      </c>
      <c r="C656">
        <v>1</v>
      </c>
      <c r="D656">
        <v>0</v>
      </c>
      <c r="E656">
        <v>1</v>
      </c>
      <c r="F656" t="str">
        <v>New recruit</v>
      </c>
      <c r="G656" t="str">
        <v>active</v>
      </c>
    </row>
    <row r="657" spans="1:7">
      <c r="A657" t="str">
        <v>1728d1fd-fe5e-426d-9c0d-008352176a3d</v>
      </c>
      <c r="B657" t="str">
        <v>NR</v>
      </c>
      <c r="C657">
        <v>1</v>
      </c>
      <c r="D657">
        <v>0</v>
      </c>
      <c r="E657">
        <v>1</v>
      </c>
      <c r="F657" t="str">
        <v>New recruit</v>
      </c>
      <c r="G657" t="str">
        <v>active</v>
      </c>
    </row>
    <row r="658" spans="1:7">
      <c r="A658" t="str">
        <v>193ae22e-bea7-43e6-a44b-a99456e0e016</v>
      </c>
      <c r="B658" t="str">
        <v>NR</v>
      </c>
      <c r="C658">
        <v>1</v>
      </c>
      <c r="D658">
        <v>0</v>
      </c>
      <c r="E658">
        <v>1</v>
      </c>
      <c r="F658" t="str">
        <v>New recruit</v>
      </c>
      <c r="G658" t="str">
        <v>active</v>
      </c>
    </row>
    <row r="659" spans="1:7">
      <c r="A659" t="str">
        <v>1de2d75f-1695-4d15-b960-2c4f731f5d1d</v>
      </c>
      <c r="B659" t="str">
        <v>NR</v>
      </c>
      <c r="C659">
        <v>1</v>
      </c>
      <c r="D659">
        <v>0</v>
      </c>
      <c r="E659">
        <v>1</v>
      </c>
      <c r="F659" t="str">
        <v>New recruit</v>
      </c>
      <c r="G659" t="str">
        <v>active</v>
      </c>
    </row>
    <row r="660" spans="1:7">
      <c r="A660" t="str">
        <v>22094982-6371-4f93-a578-0ca91ddbe579</v>
      </c>
      <c r="B660" t="str">
        <v>NR</v>
      </c>
      <c r="C660">
        <v>1</v>
      </c>
      <c r="D660">
        <v>0</v>
      </c>
      <c r="E660">
        <v>1</v>
      </c>
      <c r="F660" t="str">
        <v>New recruit</v>
      </c>
      <c r="G660" t="str">
        <v>active</v>
      </c>
    </row>
    <row r="661" spans="1:7">
      <c r="A661" t="str">
        <v>251fec0c-6c37-4ab6-b131-c61d64b2c11d</v>
      </c>
      <c r="B661" t="str">
        <v>NR</v>
      </c>
      <c r="C661">
        <v>1</v>
      </c>
      <c r="D661">
        <v>0</v>
      </c>
      <c r="E661">
        <v>1</v>
      </c>
      <c r="F661" t="str">
        <v>New recruit</v>
      </c>
      <c r="G661" t="str">
        <v>active</v>
      </c>
    </row>
    <row r="662" spans="1:7">
      <c r="A662" t="str">
        <v>258ecd94-5bd9-42ca-910c-80527f0184ee</v>
      </c>
      <c r="B662" t="str">
        <v>NR</v>
      </c>
      <c r="C662">
        <v>1</v>
      </c>
      <c r="D662">
        <v>0</v>
      </c>
      <c r="E662">
        <v>1</v>
      </c>
      <c r="F662" t="str">
        <v>New recruit</v>
      </c>
      <c r="G662" t="str">
        <v>active</v>
      </c>
    </row>
    <row r="663" spans="1:7">
      <c r="A663" t="str">
        <v>284697b6-3588-4e91-b2c9-5fb96e635123</v>
      </c>
      <c r="B663" t="str">
        <v>NR</v>
      </c>
      <c r="C663">
        <v>1</v>
      </c>
      <c r="D663">
        <v>0</v>
      </c>
      <c r="E663">
        <v>1</v>
      </c>
      <c r="F663" t="str">
        <v>New recruit</v>
      </c>
      <c r="G663" t="str">
        <v>active</v>
      </c>
    </row>
    <row r="664" spans="1:7">
      <c r="A664" t="str">
        <v>2bd53938-e17e-4f7d-9c8c-2829867ff6c1</v>
      </c>
      <c r="B664" t="str">
        <v>NR</v>
      </c>
      <c r="C664">
        <v>1</v>
      </c>
      <c r="D664">
        <v>0</v>
      </c>
      <c r="E664">
        <v>1</v>
      </c>
      <c r="F664" t="str">
        <v>New recruit</v>
      </c>
      <c r="G664" t="str">
        <v>active</v>
      </c>
    </row>
    <row r="665" spans="1:7">
      <c r="A665" t="str">
        <v>2fc3d489-9cf3-4130-9ace-d3df9519b706</v>
      </c>
      <c r="B665" t="str">
        <v>NR</v>
      </c>
      <c r="C665">
        <v>1</v>
      </c>
      <c r="D665">
        <v>0</v>
      </c>
      <c r="E665">
        <v>1</v>
      </c>
      <c r="F665" t="str">
        <v>New recruit</v>
      </c>
      <c r="G665" t="str">
        <v>active</v>
      </c>
    </row>
    <row r="666" spans="1:7">
      <c r="A666" t="str">
        <v>312ddb36-2bff-4427-ab5b-8e6e045e4650</v>
      </c>
      <c r="B666" t="str">
        <v>NR</v>
      </c>
      <c r="C666">
        <v>1</v>
      </c>
      <c r="D666">
        <v>0</v>
      </c>
      <c r="E666">
        <v>1</v>
      </c>
      <c r="F666" t="str">
        <v>New recruit</v>
      </c>
      <c r="G666" t="str">
        <v>active</v>
      </c>
    </row>
    <row r="667" spans="1:7">
      <c r="A667" t="str">
        <v>3875c6a1-32bf-43d1-9537-8c81aaa1a0e7</v>
      </c>
      <c r="B667" t="str">
        <v>NR</v>
      </c>
      <c r="C667">
        <v>1</v>
      </c>
      <c r="D667">
        <v>0</v>
      </c>
      <c r="E667">
        <v>1</v>
      </c>
      <c r="F667" t="str">
        <v>New recruit</v>
      </c>
      <c r="G667" t="str">
        <v>active</v>
      </c>
    </row>
    <row r="668" spans="1:7">
      <c r="A668" t="str">
        <v>3996ff49-498a-4859-a294-a373be8de6ba</v>
      </c>
      <c r="B668" t="str">
        <v>NR</v>
      </c>
      <c r="C668">
        <v>1</v>
      </c>
      <c r="D668">
        <v>0</v>
      </c>
      <c r="E668">
        <v>1</v>
      </c>
      <c r="F668" t="str">
        <v>New recruit</v>
      </c>
      <c r="G668" t="str">
        <v>active</v>
      </c>
    </row>
    <row r="669" spans="1:7">
      <c r="A669" t="str">
        <v>3d44b69f-7020-4fbe-bbe4-59a1469ac3fd</v>
      </c>
      <c r="B669" t="str">
        <v>NR</v>
      </c>
      <c r="C669">
        <v>1</v>
      </c>
      <c r="D669">
        <v>0</v>
      </c>
      <c r="E669">
        <v>1</v>
      </c>
      <c r="F669" t="str">
        <v>New recruit</v>
      </c>
      <c r="G669" t="str">
        <v>active</v>
      </c>
    </row>
    <row r="670" spans="1:7">
      <c r="A670" t="str">
        <v>3e65b11b-e7bb-4f38-bde3-eec32997e471</v>
      </c>
      <c r="B670" t="str">
        <v>NR</v>
      </c>
      <c r="C670">
        <v>1</v>
      </c>
      <c r="D670">
        <v>0</v>
      </c>
      <c r="E670">
        <v>1</v>
      </c>
      <c r="F670" t="str">
        <v>New recruit</v>
      </c>
      <c r="G670" t="str">
        <v>active</v>
      </c>
    </row>
    <row r="671" spans="1:7">
      <c r="A671" t="str">
        <v>4c89765d-045d-4961-99c5-0019d89c55a1</v>
      </c>
      <c r="B671" t="str">
        <v>NR</v>
      </c>
      <c r="C671">
        <v>1</v>
      </c>
      <c r="D671">
        <v>0</v>
      </c>
      <c r="E671">
        <v>1</v>
      </c>
      <c r="F671" t="str">
        <v>New recruit</v>
      </c>
      <c r="G671" t="str">
        <v>active</v>
      </c>
    </row>
    <row r="672" spans="1:7">
      <c r="A672" t="str">
        <v>4dc02011-2428-4d4a-a47f-64bdfc358116</v>
      </c>
      <c r="B672" t="str">
        <v>NR</v>
      </c>
      <c r="C672">
        <v>1</v>
      </c>
      <c r="D672">
        <v>0</v>
      </c>
      <c r="E672">
        <v>1</v>
      </c>
      <c r="F672" t="str">
        <v>New recruit</v>
      </c>
      <c r="G672" t="str">
        <v>active</v>
      </c>
    </row>
    <row r="673" spans="1:7">
      <c r="A673" t="str">
        <v>544777c4-ffb2-4e7f-88dc-a257399a331c</v>
      </c>
      <c r="B673" t="str">
        <v>NR</v>
      </c>
      <c r="C673">
        <v>1</v>
      </c>
      <c r="D673">
        <v>0</v>
      </c>
      <c r="E673">
        <v>1</v>
      </c>
      <c r="F673" t="str">
        <v>New recruit</v>
      </c>
      <c r="G673" t="str">
        <v>active</v>
      </c>
    </row>
    <row r="674" spans="1:7">
      <c r="A674" t="str">
        <v>57874cce-8d64-4c47-8111-f3ce2ab255ae</v>
      </c>
      <c r="B674" t="str">
        <v>NR</v>
      </c>
      <c r="C674">
        <v>1</v>
      </c>
      <c r="D674">
        <v>0</v>
      </c>
      <c r="E674">
        <v>1</v>
      </c>
      <c r="F674" t="str">
        <v>New recruit</v>
      </c>
      <c r="G674" t="str">
        <v>active</v>
      </c>
    </row>
    <row r="675" spans="1:7">
      <c r="A675" t="str">
        <v>5a2dc533-862d-41c1-8636-b48a93a23f04</v>
      </c>
      <c r="B675" t="str">
        <v>NR</v>
      </c>
      <c r="C675">
        <v>1</v>
      </c>
      <c r="D675">
        <v>0</v>
      </c>
      <c r="E675">
        <v>1</v>
      </c>
      <c r="F675" t="str">
        <v>New recruit</v>
      </c>
      <c r="G675" t="str">
        <v>active</v>
      </c>
    </row>
    <row r="676" spans="1:7">
      <c r="A676" t="str">
        <v>5e2a2559-8d94-4b60-a26a-c98fd479d583</v>
      </c>
      <c r="B676" t="str">
        <v>NR</v>
      </c>
      <c r="C676">
        <v>1</v>
      </c>
      <c r="D676">
        <v>0</v>
      </c>
      <c r="E676">
        <v>1</v>
      </c>
      <c r="F676" t="str">
        <v>New recruit</v>
      </c>
      <c r="G676" t="str">
        <v>active</v>
      </c>
    </row>
    <row r="677" spans="1:7">
      <c r="A677" t="str">
        <v>63a57e55-948f-4ce3-9a54-72ac1f61ca96</v>
      </c>
      <c r="B677" t="str">
        <v>NR</v>
      </c>
      <c r="C677">
        <v>1</v>
      </c>
      <c r="D677">
        <v>0</v>
      </c>
      <c r="E677">
        <v>1</v>
      </c>
      <c r="F677" t="str">
        <v>New recruit</v>
      </c>
      <c r="G677" t="str">
        <v>active</v>
      </c>
    </row>
    <row r="678" spans="1:7">
      <c r="A678" t="str">
        <v>67fe2313-2c1e-4fb7-a80e-edb9bbb4e4f3</v>
      </c>
      <c r="B678" t="str">
        <v>NR</v>
      </c>
      <c r="C678">
        <v>1</v>
      </c>
      <c r="D678">
        <v>0</v>
      </c>
      <c r="E678">
        <v>1</v>
      </c>
      <c r="F678" t="str">
        <v>New recruit</v>
      </c>
      <c r="G678" t="str">
        <v>active</v>
      </c>
    </row>
    <row r="679" spans="1:7">
      <c r="A679" t="str">
        <v>6b8bfdb6-5a9e-4bfc-be0e-ba3dd02d742e</v>
      </c>
      <c r="B679" t="str">
        <v>NR</v>
      </c>
      <c r="C679">
        <v>1</v>
      </c>
      <c r="D679">
        <v>0</v>
      </c>
      <c r="E679">
        <v>1</v>
      </c>
      <c r="F679" t="str">
        <v>New recruit</v>
      </c>
      <c r="G679" t="str">
        <v>active</v>
      </c>
    </row>
    <row r="680" spans="1:7">
      <c r="A680" t="str">
        <v>6ccc288e-dd07-4103-9056-41868c9f3575</v>
      </c>
      <c r="B680" t="str">
        <v>NR</v>
      </c>
      <c r="C680">
        <v>1</v>
      </c>
      <c r="D680">
        <v>0</v>
      </c>
      <c r="E680">
        <v>1</v>
      </c>
      <c r="F680" t="str">
        <v>New recruit</v>
      </c>
      <c r="G680" t="str">
        <v>active</v>
      </c>
    </row>
    <row r="681" spans="1:7">
      <c r="A681" t="str">
        <v>6cfff382-41d3-47c0-9b82-298af1eb0867</v>
      </c>
      <c r="B681" t="str">
        <v>NR</v>
      </c>
      <c r="C681">
        <v>1</v>
      </c>
      <c r="D681">
        <v>0</v>
      </c>
      <c r="E681">
        <v>1</v>
      </c>
      <c r="F681" t="str">
        <v>New recruit</v>
      </c>
      <c r="G681" t="str">
        <v>active</v>
      </c>
    </row>
    <row r="682" spans="1:7">
      <c r="A682" t="str">
        <v>72944677-7875-4197-ae31-c1e80d9f0c34</v>
      </c>
      <c r="B682" t="str">
        <v>NR</v>
      </c>
      <c r="C682">
        <v>1</v>
      </c>
      <c r="D682">
        <v>0</v>
      </c>
      <c r="E682">
        <v>1</v>
      </c>
      <c r="F682" t="str">
        <v>New recruit</v>
      </c>
      <c r="G682" t="str">
        <v>active</v>
      </c>
    </row>
    <row r="683" spans="1:7">
      <c r="A683" t="str">
        <v>7314a85c-bb84-407b-a3d9-dca421f7454f</v>
      </c>
      <c r="B683" t="str">
        <v>NR</v>
      </c>
      <c r="C683">
        <v>1</v>
      </c>
      <c r="D683">
        <v>0</v>
      </c>
      <c r="E683">
        <v>1</v>
      </c>
      <c r="F683" t="str">
        <v>New recruit</v>
      </c>
      <c r="G683" t="str">
        <v>active</v>
      </c>
    </row>
    <row r="684" spans="1:7">
      <c r="A684" t="str">
        <v>75c05bae-00d4-4a9f-8c02-2aed9767d0ab</v>
      </c>
      <c r="B684" t="str">
        <v>NR</v>
      </c>
      <c r="C684">
        <v>1</v>
      </c>
      <c r="D684">
        <v>0</v>
      </c>
      <c r="E684">
        <v>1</v>
      </c>
      <c r="F684" t="str">
        <v>New recruit</v>
      </c>
      <c r="G684" t="str">
        <v>active</v>
      </c>
    </row>
    <row r="685" spans="1:7">
      <c r="A685" t="str">
        <v>78d662b6-a65d-4b54-b8b9-c79eb0c079f6</v>
      </c>
      <c r="B685" t="str">
        <v>NR</v>
      </c>
      <c r="C685">
        <v>1</v>
      </c>
      <c r="D685">
        <v>0</v>
      </c>
      <c r="E685">
        <v>1</v>
      </c>
      <c r="F685" t="str">
        <v>New recruit</v>
      </c>
      <c r="G685" t="str">
        <v>active</v>
      </c>
    </row>
    <row r="686" spans="1:7">
      <c r="A686" t="str">
        <v>7d186b3f-9026-4d34-b3d0-a677af844ef9</v>
      </c>
      <c r="B686" t="str">
        <v>NR</v>
      </c>
      <c r="C686">
        <v>1</v>
      </c>
      <c r="D686">
        <v>0</v>
      </c>
      <c r="E686">
        <v>1</v>
      </c>
      <c r="F686" t="str">
        <v>New recruit</v>
      </c>
      <c r="G686" t="str">
        <v>active</v>
      </c>
    </row>
    <row r="687" spans="1:7">
      <c r="A687" t="str">
        <v>7d90a629-259b-4303-ae12-fb450e97429d</v>
      </c>
      <c r="B687" t="str">
        <v>NR</v>
      </c>
      <c r="C687">
        <v>1</v>
      </c>
      <c r="D687">
        <v>0</v>
      </c>
      <c r="E687">
        <v>1</v>
      </c>
      <c r="F687" t="str">
        <v>New recruit</v>
      </c>
      <c r="G687" t="str">
        <v>active</v>
      </c>
    </row>
    <row r="688" spans="1:7">
      <c r="A688" t="str">
        <v>81d2fa12-db1e-4ace-9124-a55629bf307f</v>
      </c>
      <c r="B688" t="str">
        <v>NR</v>
      </c>
      <c r="C688">
        <v>1</v>
      </c>
      <c r="D688">
        <v>0</v>
      </c>
      <c r="E688">
        <v>1</v>
      </c>
      <c r="F688" t="str">
        <v>New recruit</v>
      </c>
      <c r="G688" t="str">
        <v>active</v>
      </c>
    </row>
    <row r="689" spans="1:7">
      <c r="A689" t="str">
        <v>84779b24-3da8-4088-b4cc-2627fd4b9cdf</v>
      </c>
      <c r="B689" t="str">
        <v>NR</v>
      </c>
      <c r="C689">
        <v>1</v>
      </c>
      <c r="D689">
        <v>0</v>
      </c>
      <c r="E689">
        <v>1</v>
      </c>
      <c r="F689" t="str">
        <v>New recruit</v>
      </c>
      <c r="G689" t="str">
        <v>active</v>
      </c>
    </row>
    <row r="690" spans="1:7">
      <c r="A690" t="str">
        <v>853b24c3-6efe-4508-b11a-d8eb24f4c130</v>
      </c>
      <c r="B690" t="str">
        <v>NR</v>
      </c>
      <c r="C690">
        <v>1</v>
      </c>
      <c r="D690">
        <v>0</v>
      </c>
      <c r="E690">
        <v>1</v>
      </c>
      <c r="F690" t="str">
        <v>New recruit</v>
      </c>
      <c r="G690" t="str">
        <v>active</v>
      </c>
    </row>
    <row r="691" spans="1:7">
      <c r="A691" t="str">
        <v>894e35d3-5d89-410c-906f-3f9976f07233</v>
      </c>
      <c r="B691" t="str">
        <v>NR</v>
      </c>
      <c r="C691">
        <v>1</v>
      </c>
      <c r="D691">
        <v>0</v>
      </c>
      <c r="E691">
        <v>1</v>
      </c>
      <c r="F691" t="str">
        <v>New recruit</v>
      </c>
      <c r="G691" t="str">
        <v>active</v>
      </c>
    </row>
    <row r="692" spans="1:7">
      <c r="A692" t="str">
        <v>92b01eea-0300-4775-bc7c-3fdc974ff54f</v>
      </c>
      <c r="B692" t="str">
        <v>NR</v>
      </c>
      <c r="C692">
        <v>1</v>
      </c>
      <c r="D692">
        <v>0</v>
      </c>
      <c r="E692">
        <v>1</v>
      </c>
      <c r="F692" t="str">
        <v>New recruit</v>
      </c>
      <c r="G692" t="str">
        <v>active</v>
      </c>
    </row>
    <row r="693" spans="1:7">
      <c r="A693" t="str">
        <v>96eeb718-f9d3-46d9-b6dd-d3eaa124fadf</v>
      </c>
      <c r="B693" t="str">
        <v>NR</v>
      </c>
      <c r="C693">
        <v>1</v>
      </c>
      <c r="D693">
        <v>0</v>
      </c>
      <c r="E693">
        <v>1</v>
      </c>
      <c r="F693" t="str">
        <v>New recruit</v>
      </c>
      <c r="G693" t="str">
        <v>active</v>
      </c>
    </row>
    <row r="694" spans="1:7">
      <c r="A694" t="str">
        <v>9aa499c4-b996-4a2c-9ec9-7cdf20445361</v>
      </c>
      <c r="B694" t="str">
        <v>NR</v>
      </c>
      <c r="C694">
        <v>1</v>
      </c>
      <c r="D694">
        <v>0</v>
      </c>
      <c r="E694">
        <v>1</v>
      </c>
      <c r="F694" t="str">
        <v>New recruit</v>
      </c>
      <c r="G694" t="str">
        <v>active</v>
      </c>
    </row>
    <row r="695" spans="1:7">
      <c r="A695" t="str">
        <v>9f7143c0-148c-4a38-a077-99d723fc7d7a</v>
      </c>
      <c r="B695" t="str">
        <v>NR</v>
      </c>
      <c r="C695">
        <v>1</v>
      </c>
      <c r="D695">
        <v>0</v>
      </c>
      <c r="E695">
        <v>1</v>
      </c>
      <c r="F695" t="str">
        <v>New recruit</v>
      </c>
      <c r="G695" t="str">
        <v>active</v>
      </c>
    </row>
    <row r="696" spans="1:7">
      <c r="A696" t="str">
        <v>a9bcf38b-2d52-4231-aa9a-bc409aa66ab8</v>
      </c>
      <c r="B696" t="str">
        <v>NR</v>
      </c>
      <c r="C696">
        <v>1</v>
      </c>
      <c r="D696">
        <v>0</v>
      </c>
      <c r="E696">
        <v>1</v>
      </c>
      <c r="F696" t="str">
        <v>New recruit</v>
      </c>
      <c r="G696" t="str">
        <v>active</v>
      </c>
    </row>
    <row r="697" spans="1:7">
      <c r="A697" t="str">
        <v>aa59445e-ab28-4033-887e-8587e3db669c</v>
      </c>
      <c r="B697" t="str">
        <v>NR</v>
      </c>
      <c r="C697">
        <v>1</v>
      </c>
      <c r="D697">
        <v>0</v>
      </c>
      <c r="E697">
        <v>1</v>
      </c>
      <c r="F697" t="str">
        <v>New recruit</v>
      </c>
      <c r="G697" t="str">
        <v>active</v>
      </c>
    </row>
    <row r="698" spans="1:7">
      <c r="A698" t="str">
        <v>b15b3624-2d4b-4ee2-87eb-a21e7ec5787c</v>
      </c>
      <c r="B698" t="str">
        <v>NR</v>
      </c>
      <c r="C698">
        <v>1</v>
      </c>
      <c r="D698">
        <v>0</v>
      </c>
      <c r="E698">
        <v>1</v>
      </c>
      <c r="F698" t="str">
        <v>New recruit</v>
      </c>
      <c r="G698" t="str">
        <v>active</v>
      </c>
    </row>
    <row r="699" spans="1:7">
      <c r="A699" t="str">
        <v>b42117dd-863c-453f-bba0-f76858f2f34d</v>
      </c>
      <c r="B699" t="str">
        <v>NR</v>
      </c>
      <c r="C699">
        <v>1</v>
      </c>
      <c r="D699">
        <v>0</v>
      </c>
      <c r="E699">
        <v>1</v>
      </c>
      <c r="F699" t="str">
        <v>New recruit</v>
      </c>
      <c r="G699" t="str">
        <v>active</v>
      </c>
    </row>
    <row r="700" spans="1:7">
      <c r="A700" t="str">
        <v>b4e6a6ad-b5cc-4c82-b8d6-b4a27c29166b</v>
      </c>
      <c r="B700" t="str">
        <v>NR</v>
      </c>
      <c r="C700">
        <v>1</v>
      </c>
      <c r="D700">
        <v>0</v>
      </c>
      <c r="E700">
        <v>1</v>
      </c>
      <c r="F700" t="str">
        <v>New recruit</v>
      </c>
      <c r="G700" t="str">
        <v>active</v>
      </c>
    </row>
    <row r="701" spans="1:7">
      <c r="A701" t="str">
        <v>b842684a-6aaf-4b23-a5f4-9633f9319785</v>
      </c>
      <c r="B701" t="str">
        <v>NR</v>
      </c>
      <c r="C701">
        <v>1</v>
      </c>
      <c r="D701">
        <v>0</v>
      </c>
      <c r="E701">
        <v>1</v>
      </c>
      <c r="F701" t="str">
        <v>New recruit</v>
      </c>
      <c r="G701" t="str">
        <v>active</v>
      </c>
    </row>
    <row r="702" spans="1:7">
      <c r="A702" t="str">
        <v>bb5d9ee2-e07c-4abf-ad88-18cc45e28bcf</v>
      </c>
      <c r="B702" t="str">
        <v>NR</v>
      </c>
      <c r="C702">
        <v>1</v>
      </c>
      <c r="D702">
        <v>0</v>
      </c>
      <c r="E702">
        <v>1</v>
      </c>
      <c r="F702" t="str">
        <v>New recruit</v>
      </c>
      <c r="G702" t="str">
        <v>active</v>
      </c>
    </row>
    <row r="703" spans="1:7">
      <c r="A703" t="str">
        <v>c365f77b-ca19-44de-8299-34ea7e25b363</v>
      </c>
      <c r="B703" t="str">
        <v>NR</v>
      </c>
      <c r="C703">
        <v>1</v>
      </c>
      <c r="D703">
        <v>0</v>
      </c>
      <c r="E703">
        <v>1</v>
      </c>
      <c r="F703" t="str">
        <v>New recruit</v>
      </c>
      <c r="G703" t="str">
        <v>active</v>
      </c>
    </row>
    <row r="704" spans="1:7">
      <c r="A704" t="str">
        <v>c4f2c2b4-3423-4a29-8d1d-67f5a945a84d</v>
      </c>
      <c r="B704" t="str">
        <v>NR</v>
      </c>
      <c r="C704">
        <v>1</v>
      </c>
      <c r="D704">
        <v>0</v>
      </c>
      <c r="E704">
        <v>1</v>
      </c>
      <c r="F704" t="str">
        <v>New recruit</v>
      </c>
      <c r="G704" t="str">
        <v>active</v>
      </c>
    </row>
    <row r="705" spans="1:7">
      <c r="A705" t="str">
        <v>c8157180-e458-4446-b0dc-5000dad05286</v>
      </c>
      <c r="B705" t="str">
        <v>NR</v>
      </c>
      <c r="C705">
        <v>1</v>
      </c>
      <c r="D705">
        <v>0</v>
      </c>
      <c r="E705">
        <v>1</v>
      </c>
      <c r="F705" t="str">
        <v>New recruit</v>
      </c>
      <c r="G705" t="str">
        <v>active</v>
      </c>
    </row>
    <row r="706" spans="1:7">
      <c r="A706" t="str">
        <v>c8d5c59a-dea1-4903-b44c-271b38c23e07</v>
      </c>
      <c r="B706" t="str">
        <v>NR</v>
      </c>
      <c r="C706">
        <v>1</v>
      </c>
      <c r="D706">
        <v>0</v>
      </c>
      <c r="E706">
        <v>1</v>
      </c>
      <c r="F706" t="str">
        <v>New recruit</v>
      </c>
      <c r="G706" t="str">
        <v>active</v>
      </c>
    </row>
    <row r="707" spans="1:7">
      <c r="A707" t="str">
        <v>ca126638-ed8d-4db9-9a41-cafb4933e992</v>
      </c>
      <c r="B707" t="str">
        <v>NR</v>
      </c>
      <c r="C707">
        <v>1</v>
      </c>
      <c r="D707">
        <v>0</v>
      </c>
      <c r="E707">
        <v>1</v>
      </c>
      <c r="F707" t="str">
        <v>New recruit</v>
      </c>
      <c r="G707" t="str">
        <v>active</v>
      </c>
    </row>
    <row r="708" spans="1:7">
      <c r="A708" t="str">
        <v>cdaab777-edb4-43f0-86f5-a412f267df57</v>
      </c>
      <c r="B708" t="str">
        <v>NR</v>
      </c>
      <c r="C708">
        <v>1</v>
      </c>
      <c r="D708">
        <v>0</v>
      </c>
      <c r="E708">
        <v>1</v>
      </c>
      <c r="F708" t="str">
        <v>New recruit</v>
      </c>
      <c r="G708" t="str">
        <v>active</v>
      </c>
    </row>
    <row r="709" spans="1:7">
      <c r="A709" t="str">
        <v>cdf031f5-bc2d-4d8e-90a2-f59c0a4ecbf6</v>
      </c>
      <c r="B709" t="str">
        <v>NR</v>
      </c>
      <c r="C709">
        <v>1</v>
      </c>
      <c r="D709">
        <v>0</v>
      </c>
      <c r="E709">
        <v>1</v>
      </c>
      <c r="F709" t="str">
        <v>New recruit</v>
      </c>
      <c r="G709" t="str">
        <v>active</v>
      </c>
    </row>
    <row r="710" spans="1:7">
      <c r="A710" t="str">
        <v>d5b3e27e-88ab-4230-92e2-44161d405f76</v>
      </c>
      <c r="B710" t="str">
        <v>NR</v>
      </c>
      <c r="C710">
        <v>1</v>
      </c>
      <c r="D710">
        <v>0</v>
      </c>
      <c r="E710">
        <v>1</v>
      </c>
      <c r="F710" t="str">
        <v>New recruit</v>
      </c>
      <c r="G710" t="str">
        <v>active</v>
      </c>
    </row>
    <row r="711" spans="1:7">
      <c r="A711" t="str">
        <v>d92c8113-b01c-48e3-a153-cac68ee5c991</v>
      </c>
      <c r="B711" t="str">
        <v>NR</v>
      </c>
      <c r="C711">
        <v>1</v>
      </c>
      <c r="D711">
        <v>0</v>
      </c>
      <c r="E711">
        <v>1</v>
      </c>
      <c r="F711" t="str">
        <v>New recruit</v>
      </c>
      <c r="G711" t="str">
        <v>active</v>
      </c>
    </row>
    <row r="712" spans="1:7">
      <c r="A712" t="str">
        <v>dbda1347-06b9-4ec8-967e-81a267602e10</v>
      </c>
      <c r="B712" t="str">
        <v>NR</v>
      </c>
      <c r="C712">
        <v>1</v>
      </c>
      <c r="D712">
        <v>0</v>
      </c>
      <c r="E712">
        <v>1</v>
      </c>
      <c r="F712" t="str">
        <v>New recruit</v>
      </c>
      <c r="G712" t="str">
        <v>active</v>
      </c>
    </row>
    <row r="713" spans="1:7">
      <c r="A713" t="str">
        <v>e904021f-805f-4fd6-af72-ba6173d0adde</v>
      </c>
      <c r="B713" t="str">
        <v>NR</v>
      </c>
      <c r="C713">
        <v>1</v>
      </c>
      <c r="D713">
        <v>0</v>
      </c>
      <c r="E713">
        <v>1</v>
      </c>
      <c r="F713" t="str">
        <v>New recruit</v>
      </c>
      <c r="G713" t="str">
        <v>active</v>
      </c>
    </row>
    <row r="714" spans="1:7">
      <c r="A714" t="str">
        <v>ecdd3808-2753-4748-ab41-57d46e5f19e5</v>
      </c>
      <c r="B714" t="str">
        <v>NR</v>
      </c>
      <c r="C714">
        <v>1</v>
      </c>
      <c r="D714">
        <v>0</v>
      </c>
      <c r="E714">
        <v>1</v>
      </c>
      <c r="F714" t="str">
        <v>New recruit</v>
      </c>
      <c r="G714" t="str">
        <v>active</v>
      </c>
    </row>
    <row r="715" spans="1:7">
      <c r="A715" t="str">
        <v>f1307528-a529-4eb0-9b43-d44b0dbd5f8c</v>
      </c>
      <c r="B715" t="str">
        <v>NR</v>
      </c>
      <c r="C715">
        <v>1</v>
      </c>
      <c r="D715">
        <v>0</v>
      </c>
      <c r="E715">
        <v>1</v>
      </c>
      <c r="F715" t="str">
        <v>New recruit</v>
      </c>
      <c r="G715" t="str">
        <v>active</v>
      </c>
    </row>
    <row r="716" spans="1:7">
      <c r="A716" t="str">
        <v>f2e6f0ab-3fb1-4a94-b8ec-4f9071ea238f</v>
      </c>
      <c r="B716" t="str">
        <v>NR</v>
      </c>
      <c r="C716">
        <v>1</v>
      </c>
      <c r="D716">
        <v>0</v>
      </c>
      <c r="E716">
        <v>1</v>
      </c>
      <c r="F716" t="str">
        <v>New recruit</v>
      </c>
      <c r="G716" t="str">
        <v>active</v>
      </c>
    </row>
    <row r="717" spans="1:7">
      <c r="A717" t="str">
        <v>f5fef72b-3de5-426f-9c12-dd62d1edb4bc</v>
      </c>
      <c r="B717" t="str">
        <v>NR</v>
      </c>
      <c r="C717">
        <v>1</v>
      </c>
      <c r="D717">
        <v>0</v>
      </c>
      <c r="E717">
        <v>1</v>
      </c>
      <c r="F717" t="str">
        <v>New recruit</v>
      </c>
      <c r="G717" t="str">
        <v>active</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0FE80-9F52-CF47-853C-2BC8BC17B413}">
  <dimension ref="A1:K8276"/>
  <sheetViews>
    <sheetView workbookViewId="0">
      <pane ySplit="1" topLeftCell="A43" activePane="bottomLeft" state="frozen"/>
      <selection pane="bottomLeft" activeCell="W12" sqref="W12"/>
    </sheetView>
  </sheetViews>
  <sheetFormatPr baseColWidth="10" defaultColWidth="8.83203125" defaultRowHeight="14"/>
  <cols>
    <col min="1" max="1" width="38" style="286" customWidth="1"/>
    <col min="2" max="2" width="13" style="286" customWidth="1"/>
    <col min="3" max="4" width="12" style="286" customWidth="1"/>
    <col min="5" max="6" width="15" style="286" customWidth="1"/>
    <col min="7" max="8" width="46" style="286" customWidth="1"/>
    <col min="9" max="9" width="13" style="286" customWidth="1"/>
    <col min="10" max="10" width="82.1640625" style="286" customWidth="1"/>
    <col min="11" max="11" width="18" style="286" customWidth="1"/>
    <col min="12" max="12" width="9.33203125" style="286" customWidth="1"/>
    <col min="13" max="16" width="8.83203125" style="286"/>
    <col min="17" max="17" width="16" style="286" bestFit="1" customWidth="1"/>
    <col min="18" max="16384" width="8.83203125" style="286"/>
  </cols>
  <sheetData>
    <row r="1" spans="1:11" ht="15">
      <c r="A1" s="289" t="s">
        <v>885</v>
      </c>
      <c r="B1" s="289" t="s">
        <v>693</v>
      </c>
      <c r="C1" s="289" t="s">
        <v>898</v>
      </c>
      <c r="D1" s="289" t="s">
        <v>897</v>
      </c>
      <c r="E1" s="289" t="s">
        <v>896</v>
      </c>
      <c r="F1" s="289" t="s">
        <v>895</v>
      </c>
      <c r="G1" s="289" t="s">
        <v>876</v>
      </c>
      <c r="H1" s="289" t="s">
        <v>875</v>
      </c>
      <c r="I1" s="289" t="s">
        <v>879</v>
      </c>
      <c r="J1" s="289" t="s">
        <v>858</v>
      </c>
      <c r="K1" s="289" t="s">
        <v>894</v>
      </c>
    </row>
    <row r="2" spans="1:11">
      <c r="A2" s="287" t="s">
        <v>178</v>
      </c>
      <c r="B2" s="288">
        <v>45969</v>
      </c>
      <c r="C2" s="287" t="s">
        <v>339</v>
      </c>
      <c r="D2" s="287">
        <v>0</v>
      </c>
      <c r="E2" s="287">
        <v>0</v>
      </c>
      <c r="F2" s="287">
        <v>0</v>
      </c>
      <c r="G2" s="287" t="s">
        <v>179</v>
      </c>
      <c r="H2" s="287" t="s">
        <v>185</v>
      </c>
      <c r="I2" s="287">
        <v>1</v>
      </c>
      <c r="J2" s="287" t="s">
        <v>184</v>
      </c>
      <c r="K2" s="287">
        <v>0</v>
      </c>
    </row>
    <row r="3" spans="1:11">
      <c r="A3" s="287" t="s">
        <v>178</v>
      </c>
      <c r="B3" s="288">
        <v>45976</v>
      </c>
      <c r="C3" s="287" t="s">
        <v>339</v>
      </c>
      <c r="D3" s="287">
        <v>0</v>
      </c>
      <c r="E3" s="287">
        <v>0</v>
      </c>
      <c r="F3" s="287">
        <v>0</v>
      </c>
      <c r="G3" s="287" t="s">
        <v>179</v>
      </c>
      <c r="H3" s="287" t="s">
        <v>185</v>
      </c>
      <c r="I3" s="287">
        <v>1</v>
      </c>
      <c r="J3" s="287" t="s">
        <v>184</v>
      </c>
      <c r="K3" s="287">
        <v>0</v>
      </c>
    </row>
    <row r="4" spans="1:11">
      <c r="A4" s="287" t="s">
        <v>178</v>
      </c>
      <c r="B4" s="288">
        <v>45983</v>
      </c>
      <c r="C4" s="287" t="s">
        <v>893</v>
      </c>
      <c r="D4" s="287">
        <v>1</v>
      </c>
      <c r="E4" s="287">
        <v>1</v>
      </c>
      <c r="F4" s="287">
        <v>0</v>
      </c>
      <c r="G4" s="287" t="s">
        <v>179</v>
      </c>
      <c r="H4" s="287" t="s">
        <v>185</v>
      </c>
      <c r="I4" s="287">
        <v>1</v>
      </c>
      <c r="J4" s="287" t="s">
        <v>184</v>
      </c>
      <c r="K4" s="287">
        <v>0</v>
      </c>
    </row>
    <row r="5" spans="1:11">
      <c r="A5" s="287" t="s">
        <v>178</v>
      </c>
      <c r="B5" s="288">
        <v>45990</v>
      </c>
      <c r="C5" s="287" t="s">
        <v>893</v>
      </c>
      <c r="D5" s="287">
        <v>1</v>
      </c>
      <c r="E5" s="287">
        <v>1</v>
      </c>
      <c r="F5" s="287">
        <v>0</v>
      </c>
      <c r="G5" s="287" t="s">
        <v>179</v>
      </c>
      <c r="H5" s="287" t="s">
        <v>185</v>
      </c>
      <c r="I5" s="287">
        <v>1</v>
      </c>
      <c r="J5" s="287" t="s">
        <v>184</v>
      </c>
      <c r="K5" s="287">
        <v>0</v>
      </c>
    </row>
    <row r="6" spans="1:11">
      <c r="A6" s="287" t="s">
        <v>178</v>
      </c>
      <c r="B6" s="288">
        <v>45997</v>
      </c>
      <c r="C6" s="287" t="s">
        <v>847</v>
      </c>
      <c r="D6" s="287">
        <v>1</v>
      </c>
      <c r="E6" s="287">
        <v>1</v>
      </c>
      <c r="F6" s="287">
        <v>1</v>
      </c>
      <c r="G6" s="287" t="s">
        <v>179</v>
      </c>
      <c r="H6" s="287" t="s">
        <v>185</v>
      </c>
      <c r="I6" s="287">
        <v>1</v>
      </c>
      <c r="J6" s="287" t="s">
        <v>184</v>
      </c>
      <c r="K6" s="287">
        <v>0</v>
      </c>
    </row>
    <row r="7" spans="1:11">
      <c r="A7" s="287" t="s">
        <v>178</v>
      </c>
      <c r="B7" s="288">
        <v>46004</v>
      </c>
      <c r="C7" s="287" t="s">
        <v>339</v>
      </c>
      <c r="D7" s="287">
        <v>0</v>
      </c>
      <c r="E7" s="287">
        <v>0</v>
      </c>
      <c r="F7" s="287">
        <v>0</v>
      </c>
      <c r="G7" s="287" t="s">
        <v>179</v>
      </c>
      <c r="H7" s="287" t="s">
        <v>185</v>
      </c>
      <c r="I7" s="287">
        <v>1</v>
      </c>
      <c r="J7" s="287" t="s">
        <v>184</v>
      </c>
      <c r="K7" s="287">
        <v>0</v>
      </c>
    </row>
    <row r="8" spans="1:11">
      <c r="A8" s="287" t="s">
        <v>178</v>
      </c>
      <c r="B8" s="288">
        <v>46011</v>
      </c>
      <c r="C8" s="287" t="s">
        <v>339</v>
      </c>
      <c r="D8" s="287">
        <v>0</v>
      </c>
      <c r="E8" s="287">
        <v>0</v>
      </c>
      <c r="F8" s="287">
        <v>0</v>
      </c>
      <c r="G8" s="287" t="s">
        <v>179</v>
      </c>
      <c r="H8" s="287" t="s">
        <v>185</v>
      </c>
      <c r="I8" s="287">
        <v>1</v>
      </c>
      <c r="J8" s="287" t="s">
        <v>184</v>
      </c>
      <c r="K8" s="287">
        <v>0</v>
      </c>
    </row>
    <row r="9" spans="1:11">
      <c r="A9" s="287" t="s">
        <v>178</v>
      </c>
      <c r="B9" s="288">
        <v>46018</v>
      </c>
      <c r="C9" s="287" t="s">
        <v>339</v>
      </c>
      <c r="D9" s="287">
        <v>0</v>
      </c>
      <c r="E9" s="287">
        <v>0</v>
      </c>
      <c r="F9" s="287">
        <v>0</v>
      </c>
      <c r="G9" s="287" t="s">
        <v>179</v>
      </c>
      <c r="H9" s="287" t="s">
        <v>185</v>
      </c>
      <c r="I9" s="287">
        <v>1</v>
      </c>
      <c r="J9" s="287" t="s">
        <v>184</v>
      </c>
      <c r="K9" s="287">
        <v>0</v>
      </c>
    </row>
    <row r="10" spans="1:11">
      <c r="A10" s="287" t="s">
        <v>178</v>
      </c>
      <c r="B10" s="288">
        <v>46025</v>
      </c>
      <c r="C10" s="287" t="s">
        <v>893</v>
      </c>
      <c r="D10" s="287">
        <v>1</v>
      </c>
      <c r="E10" s="287">
        <v>1</v>
      </c>
      <c r="F10" s="287">
        <v>0</v>
      </c>
      <c r="G10" s="287" t="s">
        <v>179</v>
      </c>
      <c r="H10" s="287" t="s">
        <v>185</v>
      </c>
      <c r="I10" s="287">
        <v>1</v>
      </c>
      <c r="J10" s="287" t="s">
        <v>184</v>
      </c>
      <c r="K10" s="287">
        <v>0</v>
      </c>
    </row>
    <row r="11" spans="1:11">
      <c r="A11" s="287" t="s">
        <v>178</v>
      </c>
      <c r="B11" s="288">
        <v>46032</v>
      </c>
      <c r="C11" s="287" t="s">
        <v>893</v>
      </c>
      <c r="D11" s="287">
        <v>1</v>
      </c>
      <c r="E11" s="287">
        <v>1</v>
      </c>
      <c r="F11" s="287">
        <v>0</v>
      </c>
      <c r="G11" s="287" t="s">
        <v>179</v>
      </c>
      <c r="H11" s="287" t="s">
        <v>185</v>
      </c>
      <c r="I11" s="287">
        <v>1</v>
      </c>
      <c r="J11" s="287" t="s">
        <v>184</v>
      </c>
      <c r="K11" s="287">
        <v>0</v>
      </c>
    </row>
    <row r="12" spans="1:11">
      <c r="A12" s="287" t="s">
        <v>178</v>
      </c>
      <c r="B12" s="288">
        <v>46039</v>
      </c>
      <c r="C12" s="287" t="s">
        <v>893</v>
      </c>
      <c r="D12" s="287">
        <v>1</v>
      </c>
      <c r="E12" s="287">
        <v>1</v>
      </c>
      <c r="F12" s="287">
        <v>0</v>
      </c>
      <c r="G12" s="287" t="s">
        <v>179</v>
      </c>
      <c r="H12" s="287" t="s">
        <v>185</v>
      </c>
      <c r="I12" s="287">
        <v>1</v>
      </c>
      <c r="J12" s="287" t="s">
        <v>184</v>
      </c>
      <c r="K12" s="287">
        <v>0</v>
      </c>
    </row>
    <row r="13" spans="1:11">
      <c r="A13" s="287" t="s">
        <v>178</v>
      </c>
      <c r="B13" s="288">
        <v>46046</v>
      </c>
      <c r="C13" s="287" t="s">
        <v>893</v>
      </c>
      <c r="D13" s="287">
        <v>1</v>
      </c>
      <c r="E13" s="287">
        <v>1</v>
      </c>
      <c r="F13" s="287">
        <v>0</v>
      </c>
      <c r="G13" s="287" t="s">
        <v>179</v>
      </c>
      <c r="H13" s="287" t="s">
        <v>185</v>
      </c>
      <c r="I13" s="287">
        <v>1</v>
      </c>
      <c r="J13" s="287" t="s">
        <v>184</v>
      </c>
      <c r="K13" s="287">
        <v>0</v>
      </c>
    </row>
    <row r="14" spans="1:11">
      <c r="A14" s="287" t="s">
        <v>178</v>
      </c>
      <c r="B14" s="288">
        <v>46053</v>
      </c>
      <c r="C14" s="287" t="s">
        <v>339</v>
      </c>
      <c r="D14" s="287">
        <v>0</v>
      </c>
      <c r="E14" s="287">
        <v>0</v>
      </c>
      <c r="F14" s="287">
        <v>0</v>
      </c>
      <c r="G14" s="287" t="s">
        <v>179</v>
      </c>
      <c r="H14" s="287" t="s">
        <v>185</v>
      </c>
      <c r="I14" s="287">
        <v>1</v>
      </c>
      <c r="J14" s="287" t="s">
        <v>184</v>
      </c>
      <c r="K14" s="287">
        <v>0</v>
      </c>
    </row>
    <row r="15" spans="1:11">
      <c r="A15" s="287" t="s">
        <v>178</v>
      </c>
      <c r="B15" s="288">
        <v>46060</v>
      </c>
      <c r="C15" s="287" t="s">
        <v>893</v>
      </c>
      <c r="D15" s="287">
        <v>1</v>
      </c>
      <c r="E15" s="287">
        <v>1</v>
      </c>
      <c r="F15" s="287">
        <v>0</v>
      </c>
      <c r="G15" s="287" t="s">
        <v>179</v>
      </c>
      <c r="H15" s="287" t="s">
        <v>185</v>
      </c>
      <c r="I15" s="287">
        <v>1</v>
      </c>
      <c r="J15" s="287" t="s">
        <v>184</v>
      </c>
      <c r="K15" s="287">
        <v>0</v>
      </c>
    </row>
    <row r="16" spans="1:11">
      <c r="A16" s="287" t="s">
        <v>178</v>
      </c>
      <c r="B16" s="288">
        <v>46067</v>
      </c>
      <c r="C16" s="287" t="s">
        <v>339</v>
      </c>
      <c r="D16" s="287">
        <v>0</v>
      </c>
      <c r="E16" s="287">
        <v>0</v>
      </c>
      <c r="F16" s="287">
        <v>0</v>
      </c>
      <c r="G16" s="287" t="s">
        <v>179</v>
      </c>
      <c r="H16" s="287" t="s">
        <v>185</v>
      </c>
      <c r="I16" s="287">
        <v>1</v>
      </c>
      <c r="J16" s="287" t="s">
        <v>184</v>
      </c>
      <c r="K16" s="287">
        <v>0</v>
      </c>
    </row>
    <row r="17" spans="1:11">
      <c r="A17" s="287" t="s">
        <v>178</v>
      </c>
      <c r="B17" s="288">
        <v>46074</v>
      </c>
      <c r="C17" s="287" t="s">
        <v>893</v>
      </c>
      <c r="D17" s="287">
        <v>1</v>
      </c>
      <c r="E17" s="287">
        <v>1</v>
      </c>
      <c r="F17" s="287">
        <v>0</v>
      </c>
      <c r="G17" s="287" t="s">
        <v>179</v>
      </c>
      <c r="H17" s="287" t="s">
        <v>185</v>
      </c>
      <c r="I17" s="287">
        <v>1</v>
      </c>
      <c r="J17" s="287" t="s">
        <v>184</v>
      </c>
      <c r="K17" s="287">
        <v>0</v>
      </c>
    </row>
    <row r="18" spans="1:11">
      <c r="A18" s="287" t="s">
        <v>178</v>
      </c>
      <c r="B18" s="288">
        <v>46081</v>
      </c>
      <c r="C18" s="287" t="s">
        <v>893</v>
      </c>
      <c r="D18" s="287">
        <v>1</v>
      </c>
      <c r="E18" s="287">
        <v>1</v>
      </c>
      <c r="F18" s="287">
        <v>0</v>
      </c>
      <c r="G18" s="287" t="s">
        <v>179</v>
      </c>
      <c r="H18" s="287" t="s">
        <v>185</v>
      </c>
      <c r="I18" s="287">
        <v>1</v>
      </c>
      <c r="J18" s="287" t="s">
        <v>184</v>
      </c>
      <c r="K18" s="287">
        <v>0</v>
      </c>
    </row>
    <row r="19" spans="1:11">
      <c r="A19" s="287" t="s">
        <v>178</v>
      </c>
      <c r="B19" s="288">
        <v>46088</v>
      </c>
      <c r="C19" s="287" t="s">
        <v>893</v>
      </c>
      <c r="D19" s="287">
        <v>1</v>
      </c>
      <c r="E19" s="287">
        <v>1</v>
      </c>
      <c r="F19" s="287">
        <v>0</v>
      </c>
      <c r="G19" s="287" t="s">
        <v>179</v>
      </c>
      <c r="H19" s="287" t="s">
        <v>185</v>
      </c>
      <c r="I19" s="287">
        <v>1</v>
      </c>
      <c r="J19" s="287" t="s">
        <v>184</v>
      </c>
      <c r="K19" s="287">
        <v>0</v>
      </c>
    </row>
    <row r="20" spans="1:11">
      <c r="A20" s="287" t="s">
        <v>178</v>
      </c>
      <c r="B20" s="288">
        <v>46095</v>
      </c>
      <c r="C20" s="287" t="s">
        <v>893</v>
      </c>
      <c r="D20" s="287">
        <v>1</v>
      </c>
      <c r="E20" s="287">
        <v>1</v>
      </c>
      <c r="F20" s="287">
        <v>0</v>
      </c>
      <c r="G20" s="287" t="s">
        <v>179</v>
      </c>
      <c r="H20" s="287" t="s">
        <v>185</v>
      </c>
      <c r="I20" s="287">
        <v>1</v>
      </c>
      <c r="J20" s="287" t="s">
        <v>184</v>
      </c>
      <c r="K20" s="287">
        <v>0</v>
      </c>
    </row>
    <row r="21" spans="1:11">
      <c r="A21" s="287" t="s">
        <v>178</v>
      </c>
      <c r="B21" s="288">
        <v>46102</v>
      </c>
      <c r="C21" s="287" t="s">
        <v>893</v>
      </c>
      <c r="D21" s="287">
        <v>1</v>
      </c>
      <c r="E21" s="287">
        <v>1</v>
      </c>
      <c r="F21" s="287">
        <v>0</v>
      </c>
      <c r="G21" s="287" t="s">
        <v>179</v>
      </c>
      <c r="H21" s="287" t="s">
        <v>185</v>
      </c>
      <c r="I21" s="287">
        <v>1</v>
      </c>
      <c r="J21" s="287" t="s">
        <v>184</v>
      </c>
      <c r="K21" s="287">
        <v>0</v>
      </c>
    </row>
    <row r="22" spans="1:11">
      <c r="A22" s="287" t="s">
        <v>178</v>
      </c>
      <c r="B22" s="288">
        <v>46109</v>
      </c>
      <c r="C22" s="287" t="s">
        <v>339</v>
      </c>
      <c r="D22" s="287">
        <v>0</v>
      </c>
      <c r="E22" s="287">
        <v>0</v>
      </c>
      <c r="F22" s="287">
        <v>0</v>
      </c>
      <c r="G22" s="287" t="s">
        <v>179</v>
      </c>
      <c r="H22" s="287" t="s">
        <v>185</v>
      </c>
      <c r="I22" s="287">
        <v>1</v>
      </c>
      <c r="J22" s="287" t="s">
        <v>184</v>
      </c>
      <c r="K22" s="287">
        <v>0</v>
      </c>
    </row>
    <row r="23" spans="1:11">
      <c r="A23" s="287" t="s">
        <v>178</v>
      </c>
      <c r="B23" s="288">
        <v>46116</v>
      </c>
      <c r="C23" s="287" t="s">
        <v>339</v>
      </c>
      <c r="D23" s="287">
        <v>0</v>
      </c>
      <c r="E23" s="287">
        <v>0</v>
      </c>
      <c r="F23" s="287">
        <v>0</v>
      </c>
      <c r="G23" s="287" t="s">
        <v>179</v>
      </c>
      <c r="H23" s="287" t="s">
        <v>185</v>
      </c>
      <c r="I23" s="287">
        <v>1</v>
      </c>
      <c r="J23" s="287" t="s">
        <v>184</v>
      </c>
      <c r="K23" s="287">
        <v>0</v>
      </c>
    </row>
    <row r="24" spans="1:11">
      <c r="A24" s="287" t="s">
        <v>178</v>
      </c>
      <c r="B24" s="288">
        <v>46123</v>
      </c>
      <c r="C24" s="287" t="s">
        <v>893</v>
      </c>
      <c r="D24" s="287">
        <v>1</v>
      </c>
      <c r="E24" s="287">
        <v>1</v>
      </c>
      <c r="F24" s="287">
        <v>0</v>
      </c>
      <c r="G24" s="287" t="s">
        <v>179</v>
      </c>
      <c r="H24" s="287" t="s">
        <v>185</v>
      </c>
      <c r="I24" s="287">
        <v>1</v>
      </c>
      <c r="J24" s="287" t="s">
        <v>184</v>
      </c>
      <c r="K24" s="287">
        <v>0</v>
      </c>
    </row>
    <row r="25" spans="1:11">
      <c r="A25" s="287" t="s">
        <v>178</v>
      </c>
      <c r="B25" s="288">
        <v>46130</v>
      </c>
      <c r="C25" s="287" t="s">
        <v>893</v>
      </c>
      <c r="D25" s="287">
        <v>1</v>
      </c>
      <c r="E25" s="287">
        <v>1</v>
      </c>
      <c r="F25" s="287">
        <v>0</v>
      </c>
      <c r="G25" s="287" t="s">
        <v>179</v>
      </c>
      <c r="H25" s="287" t="s">
        <v>185</v>
      </c>
      <c r="I25" s="287">
        <v>1</v>
      </c>
      <c r="J25" s="287" t="s">
        <v>184</v>
      </c>
      <c r="K25" s="287">
        <v>0</v>
      </c>
    </row>
    <row r="26" spans="1:11">
      <c r="A26" s="287" t="s">
        <v>178</v>
      </c>
      <c r="B26" s="288">
        <v>46137</v>
      </c>
      <c r="C26" s="287" t="s">
        <v>339</v>
      </c>
      <c r="D26" s="287">
        <v>0</v>
      </c>
      <c r="E26" s="287">
        <v>0</v>
      </c>
      <c r="F26" s="287">
        <v>0</v>
      </c>
      <c r="G26" s="287" t="s">
        <v>179</v>
      </c>
      <c r="H26" s="287" t="s">
        <v>185</v>
      </c>
      <c r="I26" s="287">
        <v>1</v>
      </c>
      <c r="J26" s="287" t="s">
        <v>184</v>
      </c>
      <c r="K26" s="287">
        <v>0</v>
      </c>
    </row>
    <row r="27" spans="1:11">
      <c r="A27" s="287" t="s">
        <v>186</v>
      </c>
      <c r="B27" s="288">
        <v>45969</v>
      </c>
      <c r="C27" s="287" t="s">
        <v>847</v>
      </c>
      <c r="D27" s="287">
        <v>1</v>
      </c>
      <c r="E27" s="287">
        <v>1</v>
      </c>
      <c r="F27" s="287">
        <v>1</v>
      </c>
      <c r="G27" s="287" t="s">
        <v>185</v>
      </c>
      <c r="H27" s="287" t="s">
        <v>179</v>
      </c>
      <c r="I27" s="287">
        <v>1</v>
      </c>
      <c r="J27" s="287"/>
      <c r="K27" s="287">
        <v>0</v>
      </c>
    </row>
    <row r="28" spans="1:11">
      <c r="A28" s="287" t="s">
        <v>186</v>
      </c>
      <c r="B28" s="288">
        <v>45976</v>
      </c>
      <c r="C28" s="287" t="s">
        <v>339</v>
      </c>
      <c r="D28" s="287">
        <v>0</v>
      </c>
      <c r="E28" s="287">
        <v>0</v>
      </c>
      <c r="F28" s="287">
        <v>0</v>
      </c>
      <c r="G28" s="287" t="s">
        <v>185</v>
      </c>
      <c r="H28" s="287" t="s">
        <v>179</v>
      </c>
      <c r="I28" s="287">
        <v>1</v>
      </c>
      <c r="J28" s="287"/>
      <c r="K28" s="287">
        <v>0</v>
      </c>
    </row>
    <row r="29" spans="1:11">
      <c r="A29" s="287" t="s">
        <v>186</v>
      </c>
      <c r="B29" s="288">
        <v>45983</v>
      </c>
      <c r="C29" s="287" t="s">
        <v>892</v>
      </c>
      <c r="D29" s="287">
        <v>1</v>
      </c>
      <c r="E29" s="287">
        <v>0</v>
      </c>
      <c r="F29" s="287">
        <v>1</v>
      </c>
      <c r="G29" s="287" t="s">
        <v>185</v>
      </c>
      <c r="H29" s="287" t="s">
        <v>179</v>
      </c>
      <c r="I29" s="287">
        <v>1</v>
      </c>
      <c r="J29" s="287"/>
      <c r="K29" s="287">
        <v>0</v>
      </c>
    </row>
    <row r="30" spans="1:11">
      <c r="A30" s="287" t="s">
        <v>186</v>
      </c>
      <c r="B30" s="288">
        <v>45990</v>
      </c>
      <c r="C30" s="287" t="s">
        <v>339</v>
      </c>
      <c r="D30" s="287">
        <v>0</v>
      </c>
      <c r="E30" s="287">
        <v>0</v>
      </c>
      <c r="F30" s="287">
        <v>0</v>
      </c>
      <c r="G30" s="287" t="s">
        <v>185</v>
      </c>
      <c r="H30" s="287" t="s">
        <v>179</v>
      </c>
      <c r="I30" s="287">
        <v>1</v>
      </c>
      <c r="J30" s="287"/>
      <c r="K30" s="287">
        <v>0</v>
      </c>
    </row>
    <row r="31" spans="1:11">
      <c r="A31" s="287" t="s">
        <v>186</v>
      </c>
      <c r="B31" s="288">
        <v>45997</v>
      </c>
      <c r="C31" s="287" t="s">
        <v>339</v>
      </c>
      <c r="D31" s="287">
        <v>0</v>
      </c>
      <c r="E31" s="287">
        <v>0</v>
      </c>
      <c r="F31" s="287">
        <v>0</v>
      </c>
      <c r="G31" s="287" t="s">
        <v>185</v>
      </c>
      <c r="H31" s="287" t="s">
        <v>179</v>
      </c>
      <c r="I31" s="287">
        <v>1</v>
      </c>
      <c r="J31" s="287"/>
      <c r="K31" s="287">
        <v>0</v>
      </c>
    </row>
    <row r="32" spans="1:11">
      <c r="A32" s="287" t="s">
        <v>186</v>
      </c>
      <c r="B32" s="288">
        <v>46004</v>
      </c>
      <c r="C32" s="287" t="s">
        <v>339</v>
      </c>
      <c r="D32" s="287">
        <v>0</v>
      </c>
      <c r="E32" s="287">
        <v>0</v>
      </c>
      <c r="F32" s="287">
        <v>0</v>
      </c>
      <c r="G32" s="287" t="s">
        <v>185</v>
      </c>
      <c r="H32" s="287" t="s">
        <v>179</v>
      </c>
      <c r="I32" s="287">
        <v>1</v>
      </c>
      <c r="J32" s="287"/>
      <c r="K32" s="287">
        <v>0</v>
      </c>
    </row>
    <row r="33" spans="1:11">
      <c r="A33" s="287" t="s">
        <v>186</v>
      </c>
      <c r="B33" s="288">
        <v>46011</v>
      </c>
      <c r="C33" s="287" t="s">
        <v>339</v>
      </c>
      <c r="D33" s="287">
        <v>0</v>
      </c>
      <c r="E33" s="287">
        <v>0</v>
      </c>
      <c r="F33" s="287">
        <v>0</v>
      </c>
      <c r="G33" s="287" t="s">
        <v>185</v>
      </c>
      <c r="H33" s="287" t="s">
        <v>179</v>
      </c>
      <c r="I33" s="287">
        <v>1</v>
      </c>
      <c r="J33" s="287"/>
      <c r="K33" s="287">
        <v>0</v>
      </c>
    </row>
    <row r="34" spans="1:11">
      <c r="A34" s="287" t="s">
        <v>186</v>
      </c>
      <c r="B34" s="288">
        <v>46018</v>
      </c>
      <c r="C34" s="287" t="s">
        <v>339</v>
      </c>
      <c r="D34" s="287">
        <v>0</v>
      </c>
      <c r="E34" s="287">
        <v>0</v>
      </c>
      <c r="F34" s="287">
        <v>0</v>
      </c>
      <c r="G34" s="287" t="s">
        <v>185</v>
      </c>
      <c r="H34" s="287" t="s">
        <v>179</v>
      </c>
      <c r="I34" s="287">
        <v>1</v>
      </c>
      <c r="J34" s="287"/>
      <c r="K34" s="287">
        <v>0</v>
      </c>
    </row>
    <row r="35" spans="1:11">
      <c r="A35" s="287" t="s">
        <v>186</v>
      </c>
      <c r="B35" s="288">
        <v>46025</v>
      </c>
      <c r="C35" s="287" t="s">
        <v>339</v>
      </c>
      <c r="D35" s="287">
        <v>0</v>
      </c>
      <c r="E35" s="287">
        <v>0</v>
      </c>
      <c r="F35" s="287">
        <v>0</v>
      </c>
      <c r="G35" s="287" t="s">
        <v>185</v>
      </c>
      <c r="H35" s="287" t="s">
        <v>179</v>
      </c>
      <c r="I35" s="287">
        <v>1</v>
      </c>
      <c r="J35" s="287"/>
      <c r="K35" s="287">
        <v>0</v>
      </c>
    </row>
    <row r="36" spans="1:11">
      <c r="A36" s="287" t="s">
        <v>186</v>
      </c>
      <c r="B36" s="288">
        <v>46032</v>
      </c>
      <c r="C36" s="287" t="s">
        <v>339</v>
      </c>
      <c r="D36" s="287">
        <v>0</v>
      </c>
      <c r="E36" s="287">
        <v>0</v>
      </c>
      <c r="F36" s="287">
        <v>0</v>
      </c>
      <c r="G36" s="287" t="s">
        <v>185</v>
      </c>
      <c r="H36" s="287" t="s">
        <v>179</v>
      </c>
      <c r="I36" s="287">
        <v>1</v>
      </c>
      <c r="J36" s="287"/>
      <c r="K36" s="287">
        <v>0</v>
      </c>
    </row>
    <row r="37" spans="1:11">
      <c r="A37" s="287" t="s">
        <v>186</v>
      </c>
      <c r="B37" s="288">
        <v>46039</v>
      </c>
      <c r="C37" s="287" t="s">
        <v>339</v>
      </c>
      <c r="D37" s="287">
        <v>0</v>
      </c>
      <c r="E37" s="287">
        <v>0</v>
      </c>
      <c r="F37" s="287">
        <v>0</v>
      </c>
      <c r="G37" s="287" t="s">
        <v>185</v>
      </c>
      <c r="H37" s="287" t="s">
        <v>179</v>
      </c>
      <c r="I37" s="287">
        <v>1</v>
      </c>
      <c r="J37" s="287"/>
      <c r="K37" s="287">
        <v>0</v>
      </c>
    </row>
    <row r="38" spans="1:11">
      <c r="A38" s="287" t="s">
        <v>186</v>
      </c>
      <c r="B38" s="288">
        <v>46046</v>
      </c>
      <c r="C38" s="287" t="s">
        <v>847</v>
      </c>
      <c r="D38" s="287">
        <v>1</v>
      </c>
      <c r="E38" s="287">
        <v>1</v>
      </c>
      <c r="F38" s="287">
        <v>1</v>
      </c>
      <c r="G38" s="287" t="s">
        <v>185</v>
      </c>
      <c r="H38" s="287" t="s">
        <v>179</v>
      </c>
      <c r="I38" s="287">
        <v>1</v>
      </c>
      <c r="J38" s="287"/>
      <c r="K38" s="287">
        <v>0</v>
      </c>
    </row>
    <row r="39" spans="1:11">
      <c r="A39" s="287" t="s">
        <v>186</v>
      </c>
      <c r="B39" s="288">
        <v>46053</v>
      </c>
      <c r="C39" s="287" t="s">
        <v>847</v>
      </c>
      <c r="D39" s="287">
        <v>1</v>
      </c>
      <c r="E39" s="287">
        <v>1</v>
      </c>
      <c r="F39" s="287">
        <v>1</v>
      </c>
      <c r="G39" s="287" t="s">
        <v>185</v>
      </c>
      <c r="H39" s="287" t="s">
        <v>179</v>
      </c>
      <c r="I39" s="287">
        <v>1</v>
      </c>
      <c r="J39" s="287"/>
      <c r="K39" s="287">
        <v>0</v>
      </c>
    </row>
    <row r="40" spans="1:11">
      <c r="A40" s="287" t="s">
        <v>186</v>
      </c>
      <c r="B40" s="288">
        <v>46060</v>
      </c>
      <c r="C40" s="287" t="s">
        <v>847</v>
      </c>
      <c r="D40" s="287">
        <v>1</v>
      </c>
      <c r="E40" s="287">
        <v>1</v>
      </c>
      <c r="F40" s="287">
        <v>1</v>
      </c>
      <c r="G40" s="287" t="s">
        <v>185</v>
      </c>
      <c r="H40" s="287" t="s">
        <v>179</v>
      </c>
      <c r="I40" s="287">
        <v>1</v>
      </c>
      <c r="J40" s="287"/>
      <c r="K40" s="287">
        <v>0</v>
      </c>
    </row>
    <row r="41" spans="1:11">
      <c r="A41" s="287" t="s">
        <v>186</v>
      </c>
      <c r="B41" s="288">
        <v>46067</v>
      </c>
      <c r="C41" s="287" t="s">
        <v>847</v>
      </c>
      <c r="D41" s="287">
        <v>1</v>
      </c>
      <c r="E41" s="287">
        <v>1</v>
      </c>
      <c r="F41" s="287">
        <v>1</v>
      </c>
      <c r="G41" s="287" t="s">
        <v>185</v>
      </c>
      <c r="H41" s="287" t="s">
        <v>179</v>
      </c>
      <c r="I41" s="287">
        <v>1</v>
      </c>
      <c r="J41" s="287"/>
      <c r="K41" s="287">
        <v>0</v>
      </c>
    </row>
    <row r="42" spans="1:11">
      <c r="A42" s="287" t="s">
        <v>186</v>
      </c>
      <c r="B42" s="288">
        <v>46074</v>
      </c>
      <c r="C42" s="287" t="s">
        <v>893</v>
      </c>
      <c r="D42" s="287">
        <v>1</v>
      </c>
      <c r="E42" s="287">
        <v>1</v>
      </c>
      <c r="F42" s="287">
        <v>0</v>
      </c>
      <c r="G42" s="287" t="s">
        <v>185</v>
      </c>
      <c r="H42" s="287" t="s">
        <v>179</v>
      </c>
      <c r="I42" s="287">
        <v>1</v>
      </c>
      <c r="J42" s="287"/>
      <c r="K42" s="287">
        <v>0</v>
      </c>
    </row>
    <row r="43" spans="1:11">
      <c r="A43" s="287" t="s">
        <v>186</v>
      </c>
      <c r="B43" s="288">
        <v>46081</v>
      </c>
      <c r="C43" s="287" t="s">
        <v>892</v>
      </c>
      <c r="D43" s="287">
        <v>1</v>
      </c>
      <c r="E43" s="287">
        <v>0</v>
      </c>
      <c r="F43" s="287">
        <v>1</v>
      </c>
      <c r="G43" s="287" t="s">
        <v>185</v>
      </c>
      <c r="H43" s="287" t="s">
        <v>179</v>
      </c>
      <c r="I43" s="287">
        <v>1</v>
      </c>
      <c r="J43" s="287"/>
      <c r="K43" s="287">
        <v>0</v>
      </c>
    </row>
    <row r="44" spans="1:11">
      <c r="A44" s="287" t="s">
        <v>186</v>
      </c>
      <c r="B44" s="288">
        <v>46088</v>
      </c>
      <c r="C44" s="287" t="s">
        <v>339</v>
      </c>
      <c r="D44" s="287">
        <v>0</v>
      </c>
      <c r="E44" s="287">
        <v>0</v>
      </c>
      <c r="F44" s="287">
        <v>0</v>
      </c>
      <c r="G44" s="287" t="s">
        <v>185</v>
      </c>
      <c r="H44" s="287" t="s">
        <v>179</v>
      </c>
      <c r="I44" s="287">
        <v>1</v>
      </c>
      <c r="J44" s="287"/>
      <c r="K44" s="287">
        <v>0</v>
      </c>
    </row>
    <row r="45" spans="1:11">
      <c r="A45" s="287" t="s">
        <v>186</v>
      </c>
      <c r="B45" s="288">
        <v>46095</v>
      </c>
      <c r="C45" s="287" t="s">
        <v>892</v>
      </c>
      <c r="D45" s="287">
        <v>1</v>
      </c>
      <c r="E45" s="287">
        <v>0</v>
      </c>
      <c r="F45" s="287">
        <v>1</v>
      </c>
      <c r="G45" s="287" t="s">
        <v>185</v>
      </c>
      <c r="H45" s="287" t="s">
        <v>179</v>
      </c>
      <c r="I45" s="287">
        <v>1</v>
      </c>
      <c r="J45" s="287"/>
      <c r="K45" s="287">
        <v>0</v>
      </c>
    </row>
    <row r="46" spans="1:11">
      <c r="A46" s="287" t="s">
        <v>186</v>
      </c>
      <c r="B46" s="288">
        <v>46102</v>
      </c>
      <c r="C46" s="287" t="s">
        <v>339</v>
      </c>
      <c r="D46" s="287">
        <v>0</v>
      </c>
      <c r="E46" s="287">
        <v>0</v>
      </c>
      <c r="F46" s="287">
        <v>0</v>
      </c>
      <c r="G46" s="287" t="s">
        <v>185</v>
      </c>
      <c r="H46" s="287" t="s">
        <v>179</v>
      </c>
      <c r="I46" s="287">
        <v>1</v>
      </c>
      <c r="J46" s="287"/>
      <c r="K46" s="287">
        <v>0</v>
      </c>
    </row>
    <row r="47" spans="1:11">
      <c r="A47" s="287" t="s">
        <v>186</v>
      </c>
      <c r="B47" s="288">
        <v>46109</v>
      </c>
      <c r="C47" s="287" t="s">
        <v>893</v>
      </c>
      <c r="D47" s="287">
        <v>1</v>
      </c>
      <c r="E47" s="287">
        <v>1</v>
      </c>
      <c r="F47" s="287">
        <v>0</v>
      </c>
      <c r="G47" s="287" t="s">
        <v>185</v>
      </c>
      <c r="H47" s="287" t="s">
        <v>179</v>
      </c>
      <c r="I47" s="287">
        <v>1</v>
      </c>
      <c r="J47" s="287"/>
      <c r="K47" s="287">
        <v>0</v>
      </c>
    </row>
    <row r="48" spans="1:11">
      <c r="A48" s="287" t="s">
        <v>186</v>
      </c>
      <c r="B48" s="288">
        <v>46116</v>
      </c>
      <c r="C48" s="287" t="s">
        <v>339</v>
      </c>
      <c r="D48" s="287">
        <v>0</v>
      </c>
      <c r="E48" s="287">
        <v>0</v>
      </c>
      <c r="F48" s="287">
        <v>0</v>
      </c>
      <c r="G48" s="287" t="s">
        <v>185</v>
      </c>
      <c r="H48" s="287" t="s">
        <v>179</v>
      </c>
      <c r="I48" s="287">
        <v>1</v>
      </c>
      <c r="J48" s="287"/>
      <c r="K48" s="287">
        <v>0</v>
      </c>
    </row>
    <row r="49" spans="1:11">
      <c r="A49" s="287" t="s">
        <v>186</v>
      </c>
      <c r="B49" s="288">
        <v>46123</v>
      </c>
      <c r="C49" s="287" t="s">
        <v>893</v>
      </c>
      <c r="D49" s="287">
        <v>1</v>
      </c>
      <c r="E49" s="287">
        <v>1</v>
      </c>
      <c r="F49" s="287">
        <v>0</v>
      </c>
      <c r="G49" s="287" t="s">
        <v>185</v>
      </c>
      <c r="H49" s="287" t="s">
        <v>179</v>
      </c>
      <c r="I49" s="287">
        <v>1</v>
      </c>
      <c r="J49" s="287"/>
      <c r="K49" s="287">
        <v>0</v>
      </c>
    </row>
    <row r="50" spans="1:11">
      <c r="A50" s="287" t="s">
        <v>186</v>
      </c>
      <c r="B50" s="288">
        <v>46130</v>
      </c>
      <c r="C50" s="287" t="s">
        <v>892</v>
      </c>
      <c r="D50" s="287">
        <v>1</v>
      </c>
      <c r="E50" s="287">
        <v>0</v>
      </c>
      <c r="F50" s="287">
        <v>1</v>
      </c>
      <c r="G50" s="287" t="s">
        <v>185</v>
      </c>
      <c r="H50" s="287" t="s">
        <v>179</v>
      </c>
      <c r="I50" s="287">
        <v>1</v>
      </c>
      <c r="J50" s="287"/>
      <c r="K50" s="287">
        <v>0</v>
      </c>
    </row>
    <row r="51" spans="1:11">
      <c r="A51" s="287" t="s">
        <v>186</v>
      </c>
      <c r="B51" s="288">
        <v>46137</v>
      </c>
      <c r="C51" s="287" t="s">
        <v>339</v>
      </c>
      <c r="D51" s="287">
        <v>0</v>
      </c>
      <c r="E51" s="287">
        <v>0</v>
      </c>
      <c r="F51" s="287">
        <v>0</v>
      </c>
      <c r="G51" s="287" t="s">
        <v>185</v>
      </c>
      <c r="H51" s="287" t="s">
        <v>179</v>
      </c>
      <c r="I51" s="287">
        <v>1</v>
      </c>
      <c r="J51" s="287"/>
      <c r="K51" s="287">
        <v>0</v>
      </c>
    </row>
    <row r="52" spans="1:11">
      <c r="A52" s="287" t="s">
        <v>189</v>
      </c>
      <c r="B52" s="288">
        <v>45969</v>
      </c>
      <c r="C52" s="287" t="s">
        <v>339</v>
      </c>
      <c r="D52" s="287">
        <v>0</v>
      </c>
      <c r="E52" s="287">
        <v>0</v>
      </c>
      <c r="F52" s="287">
        <v>0</v>
      </c>
      <c r="G52" s="287" t="s">
        <v>185</v>
      </c>
      <c r="H52" s="287" t="s">
        <v>185</v>
      </c>
      <c r="I52" s="287">
        <v>1</v>
      </c>
      <c r="J52" s="287" t="s">
        <v>190</v>
      </c>
      <c r="K52" s="287">
        <v>0</v>
      </c>
    </row>
    <row r="53" spans="1:11">
      <c r="A53" s="287" t="s">
        <v>189</v>
      </c>
      <c r="B53" s="288">
        <v>45976</v>
      </c>
      <c r="C53" s="287" t="s">
        <v>847</v>
      </c>
      <c r="D53" s="287">
        <v>1</v>
      </c>
      <c r="E53" s="287">
        <v>1</v>
      </c>
      <c r="F53" s="287">
        <v>1</v>
      </c>
      <c r="G53" s="287" t="s">
        <v>185</v>
      </c>
      <c r="H53" s="287" t="s">
        <v>185</v>
      </c>
      <c r="I53" s="287">
        <v>1</v>
      </c>
      <c r="J53" s="287" t="s">
        <v>190</v>
      </c>
      <c r="K53" s="287">
        <v>0</v>
      </c>
    </row>
    <row r="54" spans="1:11">
      <c r="A54" s="287" t="s">
        <v>189</v>
      </c>
      <c r="B54" s="288">
        <v>45983</v>
      </c>
      <c r="C54" s="287" t="s">
        <v>339</v>
      </c>
      <c r="D54" s="287">
        <v>0</v>
      </c>
      <c r="E54" s="287">
        <v>0</v>
      </c>
      <c r="F54" s="287">
        <v>0</v>
      </c>
      <c r="G54" s="287" t="s">
        <v>185</v>
      </c>
      <c r="H54" s="287" t="s">
        <v>185</v>
      </c>
      <c r="I54" s="287">
        <v>1</v>
      </c>
      <c r="J54" s="287" t="s">
        <v>190</v>
      </c>
      <c r="K54" s="287">
        <v>0</v>
      </c>
    </row>
    <row r="55" spans="1:11">
      <c r="A55" s="287" t="s">
        <v>189</v>
      </c>
      <c r="B55" s="288">
        <v>45990</v>
      </c>
      <c r="C55" s="287" t="s">
        <v>339</v>
      </c>
      <c r="D55" s="287">
        <v>0</v>
      </c>
      <c r="E55" s="287">
        <v>0</v>
      </c>
      <c r="F55" s="287">
        <v>0</v>
      </c>
      <c r="G55" s="287" t="s">
        <v>185</v>
      </c>
      <c r="H55" s="287" t="s">
        <v>185</v>
      </c>
      <c r="I55" s="287">
        <v>1</v>
      </c>
      <c r="J55" s="287" t="s">
        <v>190</v>
      </c>
      <c r="K55" s="287">
        <v>0</v>
      </c>
    </row>
    <row r="56" spans="1:11">
      <c r="A56" s="287" t="s">
        <v>189</v>
      </c>
      <c r="B56" s="288">
        <v>45997</v>
      </c>
      <c r="C56" s="287" t="s">
        <v>847</v>
      </c>
      <c r="D56" s="287">
        <v>1</v>
      </c>
      <c r="E56" s="287">
        <v>1</v>
      </c>
      <c r="F56" s="287">
        <v>1</v>
      </c>
      <c r="G56" s="287" t="s">
        <v>185</v>
      </c>
      <c r="H56" s="287" t="s">
        <v>185</v>
      </c>
      <c r="I56" s="287">
        <v>1</v>
      </c>
      <c r="J56" s="287" t="s">
        <v>190</v>
      </c>
      <c r="K56" s="287">
        <v>0</v>
      </c>
    </row>
    <row r="57" spans="1:11">
      <c r="A57" s="287" t="s">
        <v>189</v>
      </c>
      <c r="B57" s="288">
        <v>46004</v>
      </c>
      <c r="C57" s="287" t="s">
        <v>339</v>
      </c>
      <c r="D57" s="287">
        <v>0</v>
      </c>
      <c r="E57" s="287">
        <v>0</v>
      </c>
      <c r="F57" s="287">
        <v>0</v>
      </c>
      <c r="G57" s="287" t="s">
        <v>185</v>
      </c>
      <c r="H57" s="287" t="s">
        <v>185</v>
      </c>
      <c r="I57" s="287">
        <v>1</v>
      </c>
      <c r="J57" s="287" t="s">
        <v>190</v>
      </c>
      <c r="K57" s="287">
        <v>0</v>
      </c>
    </row>
    <row r="58" spans="1:11">
      <c r="A58" s="287" t="s">
        <v>189</v>
      </c>
      <c r="B58" s="288">
        <v>46011</v>
      </c>
      <c r="C58" s="287" t="s">
        <v>893</v>
      </c>
      <c r="D58" s="287">
        <v>1</v>
      </c>
      <c r="E58" s="287">
        <v>1</v>
      </c>
      <c r="F58" s="287">
        <v>0</v>
      </c>
      <c r="G58" s="287" t="s">
        <v>185</v>
      </c>
      <c r="H58" s="287" t="s">
        <v>185</v>
      </c>
      <c r="I58" s="287">
        <v>1</v>
      </c>
      <c r="J58" s="287" t="s">
        <v>190</v>
      </c>
      <c r="K58" s="287">
        <v>0</v>
      </c>
    </row>
    <row r="59" spans="1:11">
      <c r="A59" s="287" t="s">
        <v>189</v>
      </c>
      <c r="B59" s="288">
        <v>46018</v>
      </c>
      <c r="C59" s="287" t="s">
        <v>339</v>
      </c>
      <c r="D59" s="287">
        <v>0</v>
      </c>
      <c r="E59" s="287">
        <v>0</v>
      </c>
      <c r="F59" s="287">
        <v>0</v>
      </c>
      <c r="G59" s="287" t="s">
        <v>185</v>
      </c>
      <c r="H59" s="287" t="s">
        <v>185</v>
      </c>
      <c r="I59" s="287">
        <v>1</v>
      </c>
      <c r="J59" s="287" t="s">
        <v>190</v>
      </c>
      <c r="K59" s="287">
        <v>0</v>
      </c>
    </row>
    <row r="60" spans="1:11">
      <c r="A60" s="287" t="s">
        <v>189</v>
      </c>
      <c r="B60" s="288">
        <v>46025</v>
      </c>
      <c r="C60" s="287" t="s">
        <v>892</v>
      </c>
      <c r="D60" s="287">
        <v>1</v>
      </c>
      <c r="E60" s="287">
        <v>0</v>
      </c>
      <c r="F60" s="287">
        <v>1</v>
      </c>
      <c r="G60" s="287" t="s">
        <v>185</v>
      </c>
      <c r="H60" s="287" t="s">
        <v>185</v>
      </c>
      <c r="I60" s="287">
        <v>1</v>
      </c>
      <c r="J60" s="287" t="s">
        <v>190</v>
      </c>
      <c r="K60" s="287">
        <v>0</v>
      </c>
    </row>
    <row r="61" spans="1:11">
      <c r="A61" s="287" t="s">
        <v>189</v>
      </c>
      <c r="B61" s="288">
        <v>46032</v>
      </c>
      <c r="C61" s="287" t="s">
        <v>893</v>
      </c>
      <c r="D61" s="287">
        <v>1</v>
      </c>
      <c r="E61" s="287">
        <v>1</v>
      </c>
      <c r="F61" s="287">
        <v>0</v>
      </c>
      <c r="G61" s="287" t="s">
        <v>185</v>
      </c>
      <c r="H61" s="287" t="s">
        <v>185</v>
      </c>
      <c r="I61" s="287">
        <v>1</v>
      </c>
      <c r="J61" s="287" t="s">
        <v>190</v>
      </c>
      <c r="K61" s="287">
        <v>0</v>
      </c>
    </row>
    <row r="62" spans="1:11">
      <c r="A62" s="287" t="s">
        <v>189</v>
      </c>
      <c r="B62" s="288">
        <v>46039</v>
      </c>
      <c r="C62" s="287" t="s">
        <v>339</v>
      </c>
      <c r="D62" s="287">
        <v>0</v>
      </c>
      <c r="E62" s="287">
        <v>0</v>
      </c>
      <c r="F62" s="287">
        <v>0</v>
      </c>
      <c r="G62" s="287" t="s">
        <v>185</v>
      </c>
      <c r="H62" s="287" t="s">
        <v>185</v>
      </c>
      <c r="I62" s="287">
        <v>1</v>
      </c>
      <c r="J62" s="287" t="s">
        <v>190</v>
      </c>
      <c r="K62" s="287">
        <v>0</v>
      </c>
    </row>
    <row r="63" spans="1:11">
      <c r="A63" s="287" t="s">
        <v>189</v>
      </c>
      <c r="B63" s="288">
        <v>46046</v>
      </c>
      <c r="C63" s="287" t="s">
        <v>339</v>
      </c>
      <c r="D63" s="287">
        <v>0</v>
      </c>
      <c r="E63" s="287">
        <v>0</v>
      </c>
      <c r="F63" s="287">
        <v>0</v>
      </c>
      <c r="G63" s="287" t="s">
        <v>185</v>
      </c>
      <c r="H63" s="287" t="s">
        <v>185</v>
      </c>
      <c r="I63" s="287">
        <v>1</v>
      </c>
      <c r="J63" s="287" t="s">
        <v>190</v>
      </c>
      <c r="K63" s="287">
        <v>0</v>
      </c>
    </row>
    <row r="64" spans="1:11">
      <c r="A64" s="287" t="s">
        <v>189</v>
      </c>
      <c r="B64" s="288">
        <v>46053</v>
      </c>
      <c r="C64" s="287" t="s">
        <v>339</v>
      </c>
      <c r="D64" s="287">
        <v>0</v>
      </c>
      <c r="E64" s="287">
        <v>0</v>
      </c>
      <c r="F64" s="287">
        <v>0</v>
      </c>
      <c r="G64" s="287" t="s">
        <v>185</v>
      </c>
      <c r="H64" s="287" t="s">
        <v>185</v>
      </c>
      <c r="I64" s="287">
        <v>1</v>
      </c>
      <c r="J64" s="287" t="s">
        <v>190</v>
      </c>
      <c r="K64" s="287">
        <v>0</v>
      </c>
    </row>
    <row r="65" spans="1:11">
      <c r="A65" s="287" t="s">
        <v>189</v>
      </c>
      <c r="B65" s="288">
        <v>46060</v>
      </c>
      <c r="C65" s="287" t="s">
        <v>339</v>
      </c>
      <c r="D65" s="287">
        <v>0</v>
      </c>
      <c r="E65" s="287">
        <v>0</v>
      </c>
      <c r="F65" s="287">
        <v>0</v>
      </c>
      <c r="G65" s="287" t="s">
        <v>185</v>
      </c>
      <c r="H65" s="287" t="s">
        <v>185</v>
      </c>
      <c r="I65" s="287">
        <v>1</v>
      </c>
      <c r="J65" s="287" t="s">
        <v>190</v>
      </c>
      <c r="K65" s="287">
        <v>0</v>
      </c>
    </row>
    <row r="66" spans="1:11">
      <c r="A66" s="287" t="s">
        <v>189</v>
      </c>
      <c r="B66" s="288">
        <v>46067</v>
      </c>
      <c r="C66" s="287" t="s">
        <v>339</v>
      </c>
      <c r="D66" s="287">
        <v>0</v>
      </c>
      <c r="E66" s="287">
        <v>0</v>
      </c>
      <c r="F66" s="287">
        <v>0</v>
      </c>
      <c r="G66" s="287" t="s">
        <v>185</v>
      </c>
      <c r="H66" s="287" t="s">
        <v>185</v>
      </c>
      <c r="I66" s="287">
        <v>1</v>
      </c>
      <c r="J66" s="287" t="s">
        <v>190</v>
      </c>
      <c r="K66" s="287">
        <v>0</v>
      </c>
    </row>
    <row r="67" spans="1:11">
      <c r="A67" s="287" t="s">
        <v>189</v>
      </c>
      <c r="B67" s="288">
        <v>46074</v>
      </c>
      <c r="C67" s="287" t="s">
        <v>339</v>
      </c>
      <c r="D67" s="287">
        <v>0</v>
      </c>
      <c r="E67" s="287">
        <v>0</v>
      </c>
      <c r="F67" s="287">
        <v>0</v>
      </c>
      <c r="G67" s="287" t="s">
        <v>185</v>
      </c>
      <c r="H67" s="287" t="s">
        <v>185</v>
      </c>
      <c r="I67" s="287">
        <v>1</v>
      </c>
      <c r="J67" s="287" t="s">
        <v>190</v>
      </c>
      <c r="K67" s="287">
        <v>0</v>
      </c>
    </row>
    <row r="68" spans="1:11">
      <c r="A68" s="287" t="s">
        <v>189</v>
      </c>
      <c r="B68" s="288">
        <v>46081</v>
      </c>
      <c r="C68" s="287" t="s">
        <v>339</v>
      </c>
      <c r="D68" s="287">
        <v>0</v>
      </c>
      <c r="E68" s="287">
        <v>0</v>
      </c>
      <c r="F68" s="287">
        <v>0</v>
      </c>
      <c r="G68" s="287" t="s">
        <v>185</v>
      </c>
      <c r="H68" s="287" t="s">
        <v>185</v>
      </c>
      <c r="I68" s="287">
        <v>1</v>
      </c>
      <c r="J68" s="287" t="s">
        <v>190</v>
      </c>
      <c r="K68" s="287">
        <v>0</v>
      </c>
    </row>
    <row r="69" spans="1:11">
      <c r="A69" s="287" t="s">
        <v>189</v>
      </c>
      <c r="B69" s="288">
        <v>46088</v>
      </c>
      <c r="C69" s="287" t="s">
        <v>339</v>
      </c>
      <c r="D69" s="287">
        <v>0</v>
      </c>
      <c r="E69" s="287">
        <v>0</v>
      </c>
      <c r="F69" s="287">
        <v>0</v>
      </c>
      <c r="G69" s="287" t="s">
        <v>185</v>
      </c>
      <c r="H69" s="287" t="s">
        <v>185</v>
      </c>
      <c r="I69" s="287">
        <v>1</v>
      </c>
      <c r="J69" s="287" t="s">
        <v>190</v>
      </c>
      <c r="K69" s="287">
        <v>0</v>
      </c>
    </row>
    <row r="70" spans="1:11">
      <c r="A70" s="287" t="s">
        <v>189</v>
      </c>
      <c r="B70" s="288">
        <v>46095</v>
      </c>
      <c r="C70" s="287" t="s">
        <v>339</v>
      </c>
      <c r="D70" s="287">
        <v>0</v>
      </c>
      <c r="E70" s="287">
        <v>0</v>
      </c>
      <c r="F70" s="287">
        <v>0</v>
      </c>
      <c r="G70" s="287" t="s">
        <v>185</v>
      </c>
      <c r="H70" s="287" t="s">
        <v>185</v>
      </c>
      <c r="I70" s="287">
        <v>1</v>
      </c>
      <c r="J70" s="287" t="s">
        <v>190</v>
      </c>
      <c r="K70" s="287">
        <v>0</v>
      </c>
    </row>
    <row r="71" spans="1:11">
      <c r="A71" s="287" t="s">
        <v>189</v>
      </c>
      <c r="B71" s="288">
        <v>46102</v>
      </c>
      <c r="C71" s="287" t="s">
        <v>339</v>
      </c>
      <c r="D71" s="287">
        <v>0</v>
      </c>
      <c r="E71" s="287">
        <v>0</v>
      </c>
      <c r="F71" s="287">
        <v>0</v>
      </c>
      <c r="G71" s="287" t="s">
        <v>185</v>
      </c>
      <c r="H71" s="287" t="s">
        <v>185</v>
      </c>
      <c r="I71" s="287">
        <v>1</v>
      </c>
      <c r="J71" s="287" t="s">
        <v>190</v>
      </c>
      <c r="K71" s="287">
        <v>0</v>
      </c>
    </row>
    <row r="72" spans="1:11">
      <c r="A72" s="287" t="s">
        <v>189</v>
      </c>
      <c r="B72" s="288">
        <v>46109</v>
      </c>
      <c r="C72" s="287" t="s">
        <v>339</v>
      </c>
      <c r="D72" s="287">
        <v>0</v>
      </c>
      <c r="E72" s="287">
        <v>0</v>
      </c>
      <c r="F72" s="287">
        <v>0</v>
      </c>
      <c r="G72" s="287" t="s">
        <v>185</v>
      </c>
      <c r="H72" s="287" t="s">
        <v>185</v>
      </c>
      <c r="I72" s="287">
        <v>1</v>
      </c>
      <c r="J72" s="287" t="s">
        <v>190</v>
      </c>
      <c r="K72" s="287">
        <v>0</v>
      </c>
    </row>
    <row r="73" spans="1:11">
      <c r="A73" s="287" t="s">
        <v>189</v>
      </c>
      <c r="B73" s="288">
        <v>46116</v>
      </c>
      <c r="C73" s="287" t="s">
        <v>339</v>
      </c>
      <c r="D73" s="287">
        <v>0</v>
      </c>
      <c r="E73" s="287">
        <v>0</v>
      </c>
      <c r="F73" s="287">
        <v>0</v>
      </c>
      <c r="G73" s="287" t="s">
        <v>185</v>
      </c>
      <c r="H73" s="287" t="s">
        <v>185</v>
      </c>
      <c r="I73" s="287">
        <v>1</v>
      </c>
      <c r="J73" s="287" t="s">
        <v>190</v>
      </c>
      <c r="K73" s="287">
        <v>0</v>
      </c>
    </row>
    <row r="74" spans="1:11">
      <c r="A74" s="287" t="s">
        <v>189</v>
      </c>
      <c r="B74" s="288">
        <v>46123</v>
      </c>
      <c r="C74" s="287" t="s">
        <v>339</v>
      </c>
      <c r="D74" s="287">
        <v>0</v>
      </c>
      <c r="E74" s="287">
        <v>0</v>
      </c>
      <c r="F74" s="287">
        <v>0</v>
      </c>
      <c r="G74" s="287" t="s">
        <v>185</v>
      </c>
      <c r="H74" s="287" t="s">
        <v>185</v>
      </c>
      <c r="I74" s="287">
        <v>1</v>
      </c>
      <c r="J74" s="287" t="s">
        <v>190</v>
      </c>
      <c r="K74" s="287">
        <v>0</v>
      </c>
    </row>
    <row r="75" spans="1:11">
      <c r="A75" s="287" t="s">
        <v>189</v>
      </c>
      <c r="B75" s="288">
        <v>46130</v>
      </c>
      <c r="C75" s="287" t="s">
        <v>339</v>
      </c>
      <c r="D75" s="287">
        <v>0</v>
      </c>
      <c r="E75" s="287">
        <v>0</v>
      </c>
      <c r="F75" s="287">
        <v>0</v>
      </c>
      <c r="G75" s="287" t="s">
        <v>185</v>
      </c>
      <c r="H75" s="287" t="s">
        <v>185</v>
      </c>
      <c r="I75" s="287">
        <v>1</v>
      </c>
      <c r="J75" s="287" t="s">
        <v>190</v>
      </c>
      <c r="K75" s="287">
        <v>0</v>
      </c>
    </row>
    <row r="76" spans="1:11">
      <c r="A76" s="287" t="s">
        <v>189</v>
      </c>
      <c r="B76" s="288">
        <v>46137</v>
      </c>
      <c r="C76" s="287" t="s">
        <v>339</v>
      </c>
      <c r="D76" s="287">
        <v>0</v>
      </c>
      <c r="E76" s="287">
        <v>0</v>
      </c>
      <c r="F76" s="287">
        <v>0</v>
      </c>
      <c r="G76" s="287" t="s">
        <v>185</v>
      </c>
      <c r="H76" s="287" t="s">
        <v>185</v>
      </c>
      <c r="I76" s="287">
        <v>1</v>
      </c>
      <c r="J76" s="287" t="s">
        <v>190</v>
      </c>
      <c r="K76" s="287">
        <v>0</v>
      </c>
    </row>
    <row r="77" spans="1:11">
      <c r="A77" s="287" t="s">
        <v>191</v>
      </c>
      <c r="B77" s="288">
        <v>45969</v>
      </c>
      <c r="C77" s="287" t="s">
        <v>847</v>
      </c>
      <c r="D77" s="287">
        <v>1</v>
      </c>
      <c r="E77" s="287">
        <v>1</v>
      </c>
      <c r="F77" s="287">
        <v>1</v>
      </c>
      <c r="G77" s="287" t="s">
        <v>179</v>
      </c>
      <c r="H77" s="287" t="s">
        <v>185</v>
      </c>
      <c r="I77" s="287">
        <v>0</v>
      </c>
      <c r="J77" s="287" t="s">
        <v>193</v>
      </c>
      <c r="K77" s="287">
        <v>0</v>
      </c>
    </row>
    <row r="78" spans="1:11">
      <c r="A78" s="287" t="s">
        <v>191</v>
      </c>
      <c r="B78" s="288">
        <v>45976</v>
      </c>
      <c r="C78" s="287" t="s">
        <v>892</v>
      </c>
      <c r="D78" s="287">
        <v>1</v>
      </c>
      <c r="E78" s="287">
        <v>0</v>
      </c>
      <c r="F78" s="287">
        <v>1</v>
      </c>
      <c r="G78" s="287" t="s">
        <v>179</v>
      </c>
      <c r="H78" s="287" t="s">
        <v>185</v>
      </c>
      <c r="I78" s="287">
        <v>0</v>
      </c>
      <c r="J78" s="287" t="s">
        <v>193</v>
      </c>
      <c r="K78" s="287">
        <v>0</v>
      </c>
    </row>
    <row r="79" spans="1:11">
      <c r="A79" s="287" t="s">
        <v>191</v>
      </c>
      <c r="B79" s="288">
        <v>45983</v>
      </c>
      <c r="C79" s="287" t="s">
        <v>892</v>
      </c>
      <c r="D79" s="287">
        <v>1</v>
      </c>
      <c r="E79" s="287">
        <v>0</v>
      </c>
      <c r="F79" s="287">
        <v>1</v>
      </c>
      <c r="G79" s="287" t="s">
        <v>179</v>
      </c>
      <c r="H79" s="287" t="s">
        <v>185</v>
      </c>
      <c r="I79" s="287">
        <v>0</v>
      </c>
      <c r="J79" s="287" t="s">
        <v>193</v>
      </c>
      <c r="K79" s="287">
        <v>0</v>
      </c>
    </row>
    <row r="80" spans="1:11">
      <c r="A80" s="287" t="s">
        <v>191</v>
      </c>
      <c r="B80" s="288">
        <v>45990</v>
      </c>
      <c r="C80" s="287" t="s">
        <v>892</v>
      </c>
      <c r="D80" s="287">
        <v>1</v>
      </c>
      <c r="E80" s="287">
        <v>0</v>
      </c>
      <c r="F80" s="287">
        <v>1</v>
      </c>
      <c r="G80" s="287" t="s">
        <v>179</v>
      </c>
      <c r="H80" s="287" t="s">
        <v>185</v>
      </c>
      <c r="I80" s="287">
        <v>0</v>
      </c>
      <c r="J80" s="287" t="s">
        <v>193</v>
      </c>
      <c r="K80" s="287">
        <v>0</v>
      </c>
    </row>
    <row r="81" spans="1:11">
      <c r="A81" s="287" t="s">
        <v>191</v>
      </c>
      <c r="B81" s="288">
        <v>45997</v>
      </c>
      <c r="C81" s="287" t="s">
        <v>847</v>
      </c>
      <c r="D81" s="287">
        <v>1</v>
      </c>
      <c r="E81" s="287">
        <v>1</v>
      </c>
      <c r="F81" s="287">
        <v>1</v>
      </c>
      <c r="G81" s="287" t="s">
        <v>179</v>
      </c>
      <c r="H81" s="287" t="s">
        <v>185</v>
      </c>
      <c r="I81" s="287">
        <v>0</v>
      </c>
      <c r="J81" s="287" t="s">
        <v>193</v>
      </c>
      <c r="K81" s="287">
        <v>0</v>
      </c>
    </row>
    <row r="82" spans="1:11">
      <c r="A82" s="287" t="s">
        <v>191</v>
      </c>
      <c r="B82" s="288">
        <v>46004</v>
      </c>
      <c r="C82" s="287" t="s">
        <v>339</v>
      </c>
      <c r="D82" s="287">
        <v>0</v>
      </c>
      <c r="E82" s="287">
        <v>0</v>
      </c>
      <c r="F82" s="287">
        <v>0</v>
      </c>
      <c r="G82" s="287" t="s">
        <v>179</v>
      </c>
      <c r="H82" s="287" t="s">
        <v>185</v>
      </c>
      <c r="I82" s="287">
        <v>0</v>
      </c>
      <c r="J82" s="287" t="s">
        <v>193</v>
      </c>
      <c r="K82" s="287">
        <v>0</v>
      </c>
    </row>
    <row r="83" spans="1:11">
      <c r="A83" s="287" t="s">
        <v>191</v>
      </c>
      <c r="B83" s="288">
        <v>46011</v>
      </c>
      <c r="C83" s="287" t="s">
        <v>339</v>
      </c>
      <c r="D83" s="287">
        <v>0</v>
      </c>
      <c r="E83" s="287">
        <v>0</v>
      </c>
      <c r="F83" s="287">
        <v>0</v>
      </c>
      <c r="G83" s="287" t="s">
        <v>179</v>
      </c>
      <c r="H83" s="287" t="s">
        <v>185</v>
      </c>
      <c r="I83" s="287">
        <v>0</v>
      </c>
      <c r="J83" s="287" t="s">
        <v>193</v>
      </c>
      <c r="K83" s="287">
        <v>0</v>
      </c>
    </row>
    <row r="84" spans="1:11">
      <c r="A84" s="287" t="s">
        <v>191</v>
      </c>
      <c r="B84" s="288">
        <v>46018</v>
      </c>
      <c r="C84" s="287" t="s">
        <v>339</v>
      </c>
      <c r="D84" s="287">
        <v>0</v>
      </c>
      <c r="E84" s="287">
        <v>0</v>
      </c>
      <c r="F84" s="287">
        <v>0</v>
      </c>
      <c r="G84" s="287" t="s">
        <v>179</v>
      </c>
      <c r="H84" s="287" t="s">
        <v>185</v>
      </c>
      <c r="I84" s="287">
        <v>0</v>
      </c>
      <c r="J84" s="287" t="s">
        <v>193</v>
      </c>
      <c r="K84" s="287">
        <v>0</v>
      </c>
    </row>
    <row r="85" spans="1:11">
      <c r="A85" s="287" t="s">
        <v>191</v>
      </c>
      <c r="B85" s="288">
        <v>46025</v>
      </c>
      <c r="C85" s="287" t="s">
        <v>339</v>
      </c>
      <c r="D85" s="287">
        <v>0</v>
      </c>
      <c r="E85" s="287">
        <v>0</v>
      </c>
      <c r="F85" s="287">
        <v>0</v>
      </c>
      <c r="G85" s="287" t="s">
        <v>179</v>
      </c>
      <c r="H85" s="287" t="s">
        <v>185</v>
      </c>
      <c r="I85" s="287">
        <v>0</v>
      </c>
      <c r="J85" s="287" t="s">
        <v>193</v>
      </c>
      <c r="K85" s="287">
        <v>0</v>
      </c>
    </row>
    <row r="86" spans="1:11">
      <c r="A86" s="287" t="s">
        <v>191</v>
      </c>
      <c r="B86" s="288">
        <v>46032</v>
      </c>
      <c r="C86" s="287" t="s">
        <v>847</v>
      </c>
      <c r="D86" s="287">
        <v>1</v>
      </c>
      <c r="E86" s="287">
        <v>1</v>
      </c>
      <c r="F86" s="287">
        <v>1</v>
      </c>
      <c r="G86" s="287" t="s">
        <v>179</v>
      </c>
      <c r="H86" s="287" t="s">
        <v>185</v>
      </c>
      <c r="I86" s="287">
        <v>0</v>
      </c>
      <c r="J86" s="287" t="s">
        <v>193</v>
      </c>
      <c r="K86" s="287">
        <v>0</v>
      </c>
    </row>
    <row r="87" spans="1:11">
      <c r="A87" s="287" t="s">
        <v>191</v>
      </c>
      <c r="B87" s="288">
        <v>46039</v>
      </c>
      <c r="C87" s="287" t="s">
        <v>339</v>
      </c>
      <c r="D87" s="287">
        <v>0</v>
      </c>
      <c r="E87" s="287">
        <v>0</v>
      </c>
      <c r="F87" s="287">
        <v>0</v>
      </c>
      <c r="G87" s="287" t="s">
        <v>179</v>
      </c>
      <c r="H87" s="287" t="s">
        <v>185</v>
      </c>
      <c r="I87" s="287">
        <v>0</v>
      </c>
      <c r="J87" s="287" t="s">
        <v>193</v>
      </c>
      <c r="K87" s="287">
        <v>0</v>
      </c>
    </row>
    <row r="88" spans="1:11">
      <c r="A88" s="287" t="s">
        <v>191</v>
      </c>
      <c r="B88" s="288">
        <v>46046</v>
      </c>
      <c r="C88" s="287" t="s">
        <v>847</v>
      </c>
      <c r="D88" s="287">
        <v>1</v>
      </c>
      <c r="E88" s="287">
        <v>1</v>
      </c>
      <c r="F88" s="287">
        <v>1</v>
      </c>
      <c r="G88" s="287" t="s">
        <v>179</v>
      </c>
      <c r="H88" s="287" t="s">
        <v>185</v>
      </c>
      <c r="I88" s="287">
        <v>0</v>
      </c>
      <c r="J88" s="287" t="s">
        <v>193</v>
      </c>
      <c r="K88" s="287">
        <v>0</v>
      </c>
    </row>
    <row r="89" spans="1:11">
      <c r="A89" s="287" t="s">
        <v>191</v>
      </c>
      <c r="B89" s="288">
        <v>46053</v>
      </c>
      <c r="C89" s="287" t="s">
        <v>847</v>
      </c>
      <c r="D89" s="287">
        <v>1</v>
      </c>
      <c r="E89" s="287">
        <v>1</v>
      </c>
      <c r="F89" s="287">
        <v>1</v>
      </c>
      <c r="G89" s="287" t="s">
        <v>179</v>
      </c>
      <c r="H89" s="287" t="s">
        <v>185</v>
      </c>
      <c r="I89" s="287">
        <v>0</v>
      </c>
      <c r="J89" s="287" t="s">
        <v>193</v>
      </c>
      <c r="K89" s="287">
        <v>0</v>
      </c>
    </row>
    <row r="90" spans="1:11">
      <c r="A90" s="287" t="s">
        <v>191</v>
      </c>
      <c r="B90" s="288">
        <v>46060</v>
      </c>
      <c r="C90" s="287" t="s">
        <v>339</v>
      </c>
      <c r="D90" s="287">
        <v>0</v>
      </c>
      <c r="E90" s="287">
        <v>0</v>
      </c>
      <c r="F90" s="287">
        <v>0</v>
      </c>
      <c r="G90" s="287" t="s">
        <v>179</v>
      </c>
      <c r="H90" s="287" t="s">
        <v>185</v>
      </c>
      <c r="I90" s="287">
        <v>0</v>
      </c>
      <c r="J90" s="287" t="s">
        <v>193</v>
      </c>
      <c r="K90" s="287">
        <v>0</v>
      </c>
    </row>
    <row r="91" spans="1:11">
      <c r="A91" s="287" t="s">
        <v>191</v>
      </c>
      <c r="B91" s="288">
        <v>46067</v>
      </c>
      <c r="C91" s="287" t="s">
        <v>847</v>
      </c>
      <c r="D91" s="287">
        <v>1</v>
      </c>
      <c r="E91" s="287">
        <v>1</v>
      </c>
      <c r="F91" s="287">
        <v>1</v>
      </c>
      <c r="G91" s="287" t="s">
        <v>179</v>
      </c>
      <c r="H91" s="287" t="s">
        <v>185</v>
      </c>
      <c r="I91" s="287">
        <v>0</v>
      </c>
      <c r="J91" s="287" t="s">
        <v>193</v>
      </c>
      <c r="K91" s="287">
        <v>0</v>
      </c>
    </row>
    <row r="92" spans="1:11">
      <c r="A92" s="287" t="s">
        <v>191</v>
      </c>
      <c r="B92" s="288">
        <v>46074</v>
      </c>
      <c r="C92" s="287" t="s">
        <v>847</v>
      </c>
      <c r="D92" s="287">
        <v>1</v>
      </c>
      <c r="E92" s="287">
        <v>1</v>
      </c>
      <c r="F92" s="287">
        <v>1</v>
      </c>
      <c r="G92" s="287" t="s">
        <v>179</v>
      </c>
      <c r="H92" s="287" t="s">
        <v>185</v>
      </c>
      <c r="I92" s="287">
        <v>0</v>
      </c>
      <c r="J92" s="287" t="s">
        <v>193</v>
      </c>
      <c r="K92" s="287">
        <v>0</v>
      </c>
    </row>
    <row r="93" spans="1:11">
      <c r="A93" s="287" t="s">
        <v>191</v>
      </c>
      <c r="B93" s="288">
        <v>46081</v>
      </c>
      <c r="C93" s="287" t="s">
        <v>847</v>
      </c>
      <c r="D93" s="287">
        <v>1</v>
      </c>
      <c r="E93" s="287">
        <v>1</v>
      </c>
      <c r="F93" s="287">
        <v>1</v>
      </c>
      <c r="G93" s="287" t="s">
        <v>179</v>
      </c>
      <c r="H93" s="287" t="s">
        <v>185</v>
      </c>
      <c r="I93" s="287">
        <v>0</v>
      </c>
      <c r="J93" s="287" t="s">
        <v>193</v>
      </c>
      <c r="K93" s="287">
        <v>0</v>
      </c>
    </row>
    <row r="94" spans="1:11">
      <c r="A94" s="287" t="s">
        <v>191</v>
      </c>
      <c r="B94" s="288">
        <v>46088</v>
      </c>
      <c r="C94" s="287" t="s">
        <v>847</v>
      </c>
      <c r="D94" s="287">
        <v>1</v>
      </c>
      <c r="E94" s="287">
        <v>1</v>
      </c>
      <c r="F94" s="287">
        <v>1</v>
      </c>
      <c r="G94" s="287" t="s">
        <v>179</v>
      </c>
      <c r="H94" s="287" t="s">
        <v>185</v>
      </c>
      <c r="I94" s="287">
        <v>0</v>
      </c>
      <c r="J94" s="287" t="s">
        <v>193</v>
      </c>
      <c r="K94" s="287">
        <v>0</v>
      </c>
    </row>
    <row r="95" spans="1:11">
      <c r="A95" s="287" t="s">
        <v>191</v>
      </c>
      <c r="B95" s="288">
        <v>46095</v>
      </c>
      <c r="C95" s="287" t="s">
        <v>847</v>
      </c>
      <c r="D95" s="287">
        <v>1</v>
      </c>
      <c r="E95" s="287">
        <v>1</v>
      </c>
      <c r="F95" s="287">
        <v>1</v>
      </c>
      <c r="G95" s="287" t="s">
        <v>179</v>
      </c>
      <c r="H95" s="287" t="s">
        <v>185</v>
      </c>
      <c r="I95" s="287">
        <v>0</v>
      </c>
      <c r="J95" s="287" t="s">
        <v>193</v>
      </c>
      <c r="K95" s="287">
        <v>0</v>
      </c>
    </row>
    <row r="96" spans="1:11">
      <c r="A96" s="287" t="s">
        <v>191</v>
      </c>
      <c r="B96" s="288">
        <v>46102</v>
      </c>
      <c r="C96" s="287" t="s">
        <v>847</v>
      </c>
      <c r="D96" s="287">
        <v>1</v>
      </c>
      <c r="E96" s="287">
        <v>1</v>
      </c>
      <c r="F96" s="287">
        <v>1</v>
      </c>
      <c r="G96" s="287" t="s">
        <v>179</v>
      </c>
      <c r="H96" s="287" t="s">
        <v>185</v>
      </c>
      <c r="I96" s="287">
        <v>0</v>
      </c>
      <c r="J96" s="287" t="s">
        <v>193</v>
      </c>
      <c r="K96" s="287">
        <v>0</v>
      </c>
    </row>
    <row r="97" spans="1:11">
      <c r="A97" s="287" t="s">
        <v>191</v>
      </c>
      <c r="B97" s="288">
        <v>46109</v>
      </c>
      <c r="C97" s="287" t="s">
        <v>339</v>
      </c>
      <c r="D97" s="287">
        <v>0</v>
      </c>
      <c r="E97" s="287">
        <v>0</v>
      </c>
      <c r="F97" s="287">
        <v>0</v>
      </c>
      <c r="G97" s="287" t="s">
        <v>179</v>
      </c>
      <c r="H97" s="287" t="s">
        <v>185</v>
      </c>
      <c r="I97" s="287">
        <v>0</v>
      </c>
      <c r="J97" s="287" t="s">
        <v>193</v>
      </c>
      <c r="K97" s="287">
        <v>0</v>
      </c>
    </row>
    <row r="98" spans="1:11">
      <c r="A98" s="287" t="s">
        <v>191</v>
      </c>
      <c r="B98" s="288">
        <v>46116</v>
      </c>
      <c r="C98" s="287" t="s">
        <v>339</v>
      </c>
      <c r="D98" s="287">
        <v>0</v>
      </c>
      <c r="E98" s="287">
        <v>0</v>
      </c>
      <c r="F98" s="287">
        <v>0</v>
      </c>
      <c r="G98" s="287" t="s">
        <v>179</v>
      </c>
      <c r="H98" s="287" t="s">
        <v>185</v>
      </c>
      <c r="I98" s="287">
        <v>0</v>
      </c>
      <c r="J98" s="287" t="s">
        <v>193</v>
      </c>
      <c r="K98" s="287">
        <v>0</v>
      </c>
    </row>
    <row r="99" spans="1:11">
      <c r="A99" s="287" t="s">
        <v>191</v>
      </c>
      <c r="B99" s="288">
        <v>46123</v>
      </c>
      <c r="C99" s="287" t="s">
        <v>339</v>
      </c>
      <c r="D99" s="287">
        <v>0</v>
      </c>
      <c r="E99" s="287">
        <v>0</v>
      </c>
      <c r="F99" s="287">
        <v>0</v>
      </c>
      <c r="G99" s="287" t="s">
        <v>179</v>
      </c>
      <c r="H99" s="287" t="s">
        <v>185</v>
      </c>
      <c r="I99" s="287">
        <v>0</v>
      </c>
      <c r="J99" s="287" t="s">
        <v>193</v>
      </c>
      <c r="K99" s="287">
        <v>0</v>
      </c>
    </row>
    <row r="100" spans="1:11">
      <c r="A100" s="287" t="s">
        <v>191</v>
      </c>
      <c r="B100" s="288">
        <v>46130</v>
      </c>
      <c r="C100" s="287" t="s">
        <v>847</v>
      </c>
      <c r="D100" s="287">
        <v>1</v>
      </c>
      <c r="E100" s="287">
        <v>1</v>
      </c>
      <c r="F100" s="287">
        <v>1</v>
      </c>
      <c r="G100" s="287" t="s">
        <v>179</v>
      </c>
      <c r="H100" s="287" t="s">
        <v>185</v>
      </c>
      <c r="I100" s="287">
        <v>0</v>
      </c>
      <c r="J100" s="287" t="s">
        <v>193</v>
      </c>
      <c r="K100" s="287">
        <v>0</v>
      </c>
    </row>
    <row r="101" spans="1:11">
      <c r="A101" s="287" t="s">
        <v>191</v>
      </c>
      <c r="B101" s="288">
        <v>46137</v>
      </c>
      <c r="C101" s="287" t="s">
        <v>847</v>
      </c>
      <c r="D101" s="287">
        <v>1</v>
      </c>
      <c r="E101" s="287">
        <v>1</v>
      </c>
      <c r="F101" s="287">
        <v>1</v>
      </c>
      <c r="G101" s="287" t="s">
        <v>179</v>
      </c>
      <c r="H101" s="287" t="s">
        <v>185</v>
      </c>
      <c r="I101" s="287">
        <v>0</v>
      </c>
      <c r="J101" s="287" t="s">
        <v>193</v>
      </c>
      <c r="K101" s="287">
        <v>0</v>
      </c>
    </row>
    <row r="102" spans="1:11">
      <c r="A102" s="287" t="s">
        <v>194</v>
      </c>
      <c r="B102" s="288">
        <v>45969</v>
      </c>
      <c r="C102" s="287" t="s">
        <v>339</v>
      </c>
      <c r="D102" s="287">
        <v>0</v>
      </c>
      <c r="E102" s="287">
        <v>0</v>
      </c>
      <c r="F102" s="287">
        <v>0</v>
      </c>
      <c r="G102" s="287" t="s">
        <v>185</v>
      </c>
      <c r="H102" s="287" t="s">
        <v>179</v>
      </c>
      <c r="I102" s="287">
        <v>1</v>
      </c>
      <c r="J102" s="287" t="s">
        <v>195</v>
      </c>
      <c r="K102" s="287">
        <v>0</v>
      </c>
    </row>
    <row r="103" spans="1:11">
      <c r="A103" s="287" t="s">
        <v>194</v>
      </c>
      <c r="B103" s="288">
        <v>45976</v>
      </c>
      <c r="C103" s="287" t="s">
        <v>847</v>
      </c>
      <c r="D103" s="287">
        <v>1</v>
      </c>
      <c r="E103" s="287">
        <v>1</v>
      </c>
      <c r="F103" s="287">
        <v>1</v>
      </c>
      <c r="G103" s="287" t="s">
        <v>185</v>
      </c>
      <c r="H103" s="287" t="s">
        <v>179</v>
      </c>
      <c r="I103" s="287">
        <v>1</v>
      </c>
      <c r="J103" s="287" t="s">
        <v>195</v>
      </c>
      <c r="K103" s="287">
        <v>0</v>
      </c>
    </row>
    <row r="104" spans="1:11">
      <c r="A104" s="287" t="s">
        <v>194</v>
      </c>
      <c r="B104" s="288">
        <v>45983</v>
      </c>
      <c r="C104" s="287" t="s">
        <v>847</v>
      </c>
      <c r="D104" s="287">
        <v>1</v>
      </c>
      <c r="E104" s="287">
        <v>1</v>
      </c>
      <c r="F104" s="287">
        <v>1</v>
      </c>
      <c r="G104" s="287" t="s">
        <v>185</v>
      </c>
      <c r="H104" s="287" t="s">
        <v>179</v>
      </c>
      <c r="I104" s="287">
        <v>1</v>
      </c>
      <c r="J104" s="287" t="s">
        <v>195</v>
      </c>
      <c r="K104" s="287">
        <v>0</v>
      </c>
    </row>
    <row r="105" spans="1:11">
      <c r="A105" s="287" t="s">
        <v>194</v>
      </c>
      <c r="B105" s="288">
        <v>45990</v>
      </c>
      <c r="C105" s="287" t="s">
        <v>847</v>
      </c>
      <c r="D105" s="287">
        <v>1</v>
      </c>
      <c r="E105" s="287">
        <v>1</v>
      </c>
      <c r="F105" s="287">
        <v>1</v>
      </c>
      <c r="G105" s="287" t="s">
        <v>185</v>
      </c>
      <c r="H105" s="287" t="s">
        <v>179</v>
      </c>
      <c r="I105" s="287">
        <v>1</v>
      </c>
      <c r="J105" s="287" t="s">
        <v>195</v>
      </c>
      <c r="K105" s="287">
        <v>0</v>
      </c>
    </row>
    <row r="106" spans="1:11">
      <c r="A106" s="287" t="s">
        <v>194</v>
      </c>
      <c r="B106" s="288">
        <v>45997</v>
      </c>
      <c r="C106" s="287" t="s">
        <v>847</v>
      </c>
      <c r="D106" s="287">
        <v>1</v>
      </c>
      <c r="E106" s="287">
        <v>1</v>
      </c>
      <c r="F106" s="287">
        <v>1</v>
      </c>
      <c r="G106" s="287" t="s">
        <v>185</v>
      </c>
      <c r="H106" s="287" t="s">
        <v>179</v>
      </c>
      <c r="I106" s="287">
        <v>1</v>
      </c>
      <c r="J106" s="287" t="s">
        <v>195</v>
      </c>
      <c r="K106" s="287">
        <v>0</v>
      </c>
    </row>
    <row r="107" spans="1:11">
      <c r="A107" s="287" t="s">
        <v>194</v>
      </c>
      <c r="B107" s="288">
        <v>46004</v>
      </c>
      <c r="C107" s="287" t="s">
        <v>847</v>
      </c>
      <c r="D107" s="287">
        <v>1</v>
      </c>
      <c r="E107" s="287">
        <v>1</v>
      </c>
      <c r="F107" s="287">
        <v>1</v>
      </c>
      <c r="G107" s="287" t="s">
        <v>185</v>
      </c>
      <c r="H107" s="287" t="s">
        <v>179</v>
      </c>
      <c r="I107" s="287">
        <v>1</v>
      </c>
      <c r="J107" s="287" t="s">
        <v>195</v>
      </c>
      <c r="K107" s="287">
        <v>0</v>
      </c>
    </row>
    <row r="108" spans="1:11">
      <c r="A108" s="287" t="s">
        <v>194</v>
      </c>
      <c r="B108" s="288">
        <v>46011</v>
      </c>
      <c r="C108" s="287" t="s">
        <v>893</v>
      </c>
      <c r="D108" s="287">
        <v>1</v>
      </c>
      <c r="E108" s="287">
        <v>1</v>
      </c>
      <c r="F108" s="287">
        <v>0</v>
      </c>
      <c r="G108" s="287" t="s">
        <v>185</v>
      </c>
      <c r="H108" s="287" t="s">
        <v>179</v>
      </c>
      <c r="I108" s="287">
        <v>1</v>
      </c>
      <c r="J108" s="287" t="s">
        <v>195</v>
      </c>
      <c r="K108" s="287">
        <v>0</v>
      </c>
    </row>
    <row r="109" spans="1:11">
      <c r="A109" s="287" t="s">
        <v>194</v>
      </c>
      <c r="B109" s="288">
        <v>46018</v>
      </c>
      <c r="C109" s="287" t="s">
        <v>339</v>
      </c>
      <c r="D109" s="287">
        <v>0</v>
      </c>
      <c r="E109" s="287">
        <v>0</v>
      </c>
      <c r="F109" s="287">
        <v>0</v>
      </c>
      <c r="G109" s="287" t="s">
        <v>185</v>
      </c>
      <c r="H109" s="287" t="s">
        <v>179</v>
      </c>
      <c r="I109" s="287">
        <v>1</v>
      </c>
      <c r="J109" s="287" t="s">
        <v>195</v>
      </c>
      <c r="K109" s="287">
        <v>0</v>
      </c>
    </row>
    <row r="110" spans="1:11">
      <c r="A110" s="287" t="s">
        <v>194</v>
      </c>
      <c r="B110" s="288">
        <v>46025</v>
      </c>
      <c r="C110" s="287" t="s">
        <v>847</v>
      </c>
      <c r="D110" s="287">
        <v>1</v>
      </c>
      <c r="E110" s="287">
        <v>1</v>
      </c>
      <c r="F110" s="287">
        <v>1</v>
      </c>
      <c r="G110" s="287" t="s">
        <v>185</v>
      </c>
      <c r="H110" s="287" t="s">
        <v>179</v>
      </c>
      <c r="I110" s="287">
        <v>1</v>
      </c>
      <c r="J110" s="287" t="s">
        <v>195</v>
      </c>
      <c r="K110" s="287">
        <v>0</v>
      </c>
    </row>
    <row r="111" spans="1:11">
      <c r="A111" s="287" t="s">
        <v>194</v>
      </c>
      <c r="B111" s="288">
        <v>46032</v>
      </c>
      <c r="C111" s="287" t="s">
        <v>847</v>
      </c>
      <c r="D111" s="287">
        <v>1</v>
      </c>
      <c r="E111" s="287">
        <v>1</v>
      </c>
      <c r="F111" s="287">
        <v>1</v>
      </c>
      <c r="G111" s="287" t="s">
        <v>185</v>
      </c>
      <c r="H111" s="287" t="s">
        <v>179</v>
      </c>
      <c r="I111" s="287">
        <v>1</v>
      </c>
      <c r="J111" s="287" t="s">
        <v>195</v>
      </c>
      <c r="K111" s="287">
        <v>0</v>
      </c>
    </row>
    <row r="112" spans="1:11">
      <c r="A112" s="287" t="s">
        <v>194</v>
      </c>
      <c r="B112" s="288">
        <v>46039</v>
      </c>
      <c r="C112" s="287" t="s">
        <v>847</v>
      </c>
      <c r="D112" s="287">
        <v>1</v>
      </c>
      <c r="E112" s="287">
        <v>1</v>
      </c>
      <c r="F112" s="287">
        <v>1</v>
      </c>
      <c r="G112" s="287" t="s">
        <v>185</v>
      </c>
      <c r="H112" s="287" t="s">
        <v>179</v>
      </c>
      <c r="I112" s="287">
        <v>1</v>
      </c>
      <c r="J112" s="287" t="s">
        <v>195</v>
      </c>
      <c r="K112" s="287">
        <v>0</v>
      </c>
    </row>
    <row r="113" spans="1:11">
      <c r="A113" s="287" t="s">
        <v>194</v>
      </c>
      <c r="B113" s="288">
        <v>46046</v>
      </c>
      <c r="C113" s="287" t="s">
        <v>847</v>
      </c>
      <c r="D113" s="287">
        <v>1</v>
      </c>
      <c r="E113" s="287">
        <v>1</v>
      </c>
      <c r="F113" s="287">
        <v>1</v>
      </c>
      <c r="G113" s="287" t="s">
        <v>185</v>
      </c>
      <c r="H113" s="287" t="s">
        <v>179</v>
      </c>
      <c r="I113" s="287">
        <v>1</v>
      </c>
      <c r="J113" s="287" t="s">
        <v>195</v>
      </c>
      <c r="K113" s="287">
        <v>0</v>
      </c>
    </row>
    <row r="114" spans="1:11">
      <c r="A114" s="287" t="s">
        <v>194</v>
      </c>
      <c r="B114" s="288">
        <v>46053</v>
      </c>
      <c r="C114" s="287" t="s">
        <v>339</v>
      </c>
      <c r="D114" s="287">
        <v>0</v>
      </c>
      <c r="E114" s="287">
        <v>0</v>
      </c>
      <c r="F114" s="287">
        <v>0</v>
      </c>
      <c r="G114" s="287" t="s">
        <v>185</v>
      </c>
      <c r="H114" s="287" t="s">
        <v>179</v>
      </c>
      <c r="I114" s="287">
        <v>1</v>
      </c>
      <c r="J114" s="287" t="s">
        <v>195</v>
      </c>
      <c r="K114" s="287">
        <v>0</v>
      </c>
    </row>
    <row r="115" spans="1:11">
      <c r="A115" s="287" t="s">
        <v>194</v>
      </c>
      <c r="B115" s="288">
        <v>46060</v>
      </c>
      <c r="C115" s="287" t="s">
        <v>847</v>
      </c>
      <c r="D115" s="287">
        <v>1</v>
      </c>
      <c r="E115" s="287">
        <v>1</v>
      </c>
      <c r="F115" s="287">
        <v>1</v>
      </c>
      <c r="G115" s="287" t="s">
        <v>185</v>
      </c>
      <c r="H115" s="287" t="s">
        <v>179</v>
      </c>
      <c r="I115" s="287">
        <v>1</v>
      </c>
      <c r="J115" s="287" t="s">
        <v>195</v>
      </c>
      <c r="K115" s="287">
        <v>0</v>
      </c>
    </row>
    <row r="116" spans="1:11">
      <c r="A116" s="287" t="s">
        <v>194</v>
      </c>
      <c r="B116" s="288">
        <v>46067</v>
      </c>
      <c r="C116" s="287" t="s">
        <v>847</v>
      </c>
      <c r="D116" s="287">
        <v>1</v>
      </c>
      <c r="E116" s="287">
        <v>1</v>
      </c>
      <c r="F116" s="287">
        <v>1</v>
      </c>
      <c r="G116" s="287" t="s">
        <v>185</v>
      </c>
      <c r="H116" s="287" t="s">
        <v>179</v>
      </c>
      <c r="I116" s="287">
        <v>1</v>
      </c>
      <c r="J116" s="287" t="s">
        <v>195</v>
      </c>
      <c r="K116" s="287">
        <v>0</v>
      </c>
    </row>
    <row r="117" spans="1:11">
      <c r="A117" s="287" t="s">
        <v>194</v>
      </c>
      <c r="B117" s="288">
        <v>46074</v>
      </c>
      <c r="C117" s="287" t="s">
        <v>339</v>
      </c>
      <c r="D117" s="287">
        <v>0</v>
      </c>
      <c r="E117" s="287">
        <v>0</v>
      </c>
      <c r="F117" s="287">
        <v>0</v>
      </c>
      <c r="G117" s="287" t="s">
        <v>185</v>
      </c>
      <c r="H117" s="287" t="s">
        <v>179</v>
      </c>
      <c r="I117" s="287">
        <v>1</v>
      </c>
      <c r="J117" s="287" t="s">
        <v>195</v>
      </c>
      <c r="K117" s="287">
        <v>0</v>
      </c>
    </row>
    <row r="118" spans="1:11">
      <c r="A118" s="287" t="s">
        <v>194</v>
      </c>
      <c r="B118" s="288">
        <v>46081</v>
      </c>
      <c r="C118" s="287" t="s">
        <v>847</v>
      </c>
      <c r="D118" s="287">
        <v>1</v>
      </c>
      <c r="E118" s="287">
        <v>1</v>
      </c>
      <c r="F118" s="287">
        <v>1</v>
      </c>
      <c r="G118" s="287" t="s">
        <v>185</v>
      </c>
      <c r="H118" s="287" t="s">
        <v>179</v>
      </c>
      <c r="I118" s="287">
        <v>1</v>
      </c>
      <c r="J118" s="287" t="s">
        <v>195</v>
      </c>
      <c r="K118" s="287">
        <v>0</v>
      </c>
    </row>
    <row r="119" spans="1:11">
      <c r="A119" s="287" t="s">
        <v>194</v>
      </c>
      <c r="B119" s="288">
        <v>46088</v>
      </c>
      <c r="C119" s="287" t="s">
        <v>339</v>
      </c>
      <c r="D119" s="287">
        <v>0</v>
      </c>
      <c r="E119" s="287">
        <v>0</v>
      </c>
      <c r="F119" s="287">
        <v>0</v>
      </c>
      <c r="G119" s="287" t="s">
        <v>185</v>
      </c>
      <c r="H119" s="287" t="s">
        <v>179</v>
      </c>
      <c r="I119" s="287">
        <v>1</v>
      </c>
      <c r="J119" s="287" t="s">
        <v>195</v>
      </c>
      <c r="K119" s="287">
        <v>0</v>
      </c>
    </row>
    <row r="120" spans="1:11">
      <c r="A120" s="287" t="s">
        <v>194</v>
      </c>
      <c r="B120" s="288">
        <v>46095</v>
      </c>
      <c r="C120" s="287" t="s">
        <v>847</v>
      </c>
      <c r="D120" s="287">
        <v>1</v>
      </c>
      <c r="E120" s="287">
        <v>1</v>
      </c>
      <c r="F120" s="287">
        <v>1</v>
      </c>
      <c r="G120" s="287" t="s">
        <v>185</v>
      </c>
      <c r="H120" s="287" t="s">
        <v>179</v>
      </c>
      <c r="I120" s="287">
        <v>1</v>
      </c>
      <c r="J120" s="287" t="s">
        <v>195</v>
      </c>
      <c r="K120" s="287">
        <v>0</v>
      </c>
    </row>
    <row r="121" spans="1:11">
      <c r="A121" s="287" t="s">
        <v>194</v>
      </c>
      <c r="B121" s="288">
        <v>46102</v>
      </c>
      <c r="C121" s="287" t="s">
        <v>847</v>
      </c>
      <c r="D121" s="287">
        <v>1</v>
      </c>
      <c r="E121" s="287">
        <v>1</v>
      </c>
      <c r="F121" s="287">
        <v>1</v>
      </c>
      <c r="G121" s="287" t="s">
        <v>185</v>
      </c>
      <c r="H121" s="287" t="s">
        <v>179</v>
      </c>
      <c r="I121" s="287">
        <v>1</v>
      </c>
      <c r="J121" s="287" t="s">
        <v>195</v>
      </c>
      <c r="K121" s="287">
        <v>0</v>
      </c>
    </row>
    <row r="122" spans="1:11">
      <c r="A122" s="287" t="s">
        <v>194</v>
      </c>
      <c r="B122" s="288">
        <v>46109</v>
      </c>
      <c r="C122" s="287" t="s">
        <v>847</v>
      </c>
      <c r="D122" s="287">
        <v>1</v>
      </c>
      <c r="E122" s="287">
        <v>1</v>
      </c>
      <c r="F122" s="287">
        <v>1</v>
      </c>
      <c r="G122" s="287" t="s">
        <v>185</v>
      </c>
      <c r="H122" s="287" t="s">
        <v>179</v>
      </c>
      <c r="I122" s="287">
        <v>1</v>
      </c>
      <c r="J122" s="287" t="s">
        <v>195</v>
      </c>
      <c r="K122" s="287">
        <v>0</v>
      </c>
    </row>
    <row r="123" spans="1:11">
      <c r="A123" s="287" t="s">
        <v>194</v>
      </c>
      <c r="B123" s="288">
        <v>46116</v>
      </c>
      <c r="C123" s="287" t="s">
        <v>339</v>
      </c>
      <c r="D123" s="287">
        <v>0</v>
      </c>
      <c r="E123" s="287">
        <v>0</v>
      </c>
      <c r="F123" s="287">
        <v>0</v>
      </c>
      <c r="G123" s="287" t="s">
        <v>185</v>
      </c>
      <c r="H123" s="287" t="s">
        <v>179</v>
      </c>
      <c r="I123" s="287">
        <v>1</v>
      </c>
      <c r="J123" s="287" t="s">
        <v>195</v>
      </c>
      <c r="K123" s="287">
        <v>0</v>
      </c>
    </row>
    <row r="124" spans="1:11">
      <c r="A124" s="287" t="s">
        <v>194</v>
      </c>
      <c r="B124" s="288">
        <v>46123</v>
      </c>
      <c r="C124" s="287" t="s">
        <v>847</v>
      </c>
      <c r="D124" s="287">
        <v>1</v>
      </c>
      <c r="E124" s="287">
        <v>1</v>
      </c>
      <c r="F124" s="287">
        <v>1</v>
      </c>
      <c r="G124" s="287" t="s">
        <v>185</v>
      </c>
      <c r="H124" s="287" t="s">
        <v>179</v>
      </c>
      <c r="I124" s="287">
        <v>1</v>
      </c>
      <c r="J124" s="287" t="s">
        <v>195</v>
      </c>
      <c r="K124" s="287">
        <v>0</v>
      </c>
    </row>
    <row r="125" spans="1:11">
      <c r="A125" s="287" t="s">
        <v>194</v>
      </c>
      <c r="B125" s="288">
        <v>46130</v>
      </c>
      <c r="C125" s="287" t="s">
        <v>847</v>
      </c>
      <c r="D125" s="287">
        <v>1</v>
      </c>
      <c r="E125" s="287">
        <v>1</v>
      </c>
      <c r="F125" s="287">
        <v>1</v>
      </c>
      <c r="G125" s="287" t="s">
        <v>185</v>
      </c>
      <c r="H125" s="287" t="s">
        <v>179</v>
      </c>
      <c r="I125" s="287">
        <v>1</v>
      </c>
      <c r="J125" s="287" t="s">
        <v>195</v>
      </c>
      <c r="K125" s="287">
        <v>0</v>
      </c>
    </row>
    <row r="126" spans="1:11">
      <c r="A126" s="287" t="s">
        <v>194</v>
      </c>
      <c r="B126" s="288">
        <v>46137</v>
      </c>
      <c r="C126" s="287" t="s">
        <v>847</v>
      </c>
      <c r="D126" s="287">
        <v>1</v>
      </c>
      <c r="E126" s="287">
        <v>1</v>
      </c>
      <c r="F126" s="287">
        <v>1</v>
      </c>
      <c r="G126" s="287" t="s">
        <v>185</v>
      </c>
      <c r="H126" s="287" t="s">
        <v>179</v>
      </c>
      <c r="I126" s="287">
        <v>1</v>
      </c>
      <c r="J126" s="287" t="s">
        <v>195</v>
      </c>
      <c r="K126" s="287">
        <v>0</v>
      </c>
    </row>
    <row r="127" spans="1:11">
      <c r="A127" s="287" t="s">
        <v>196</v>
      </c>
      <c r="B127" s="288">
        <v>45969</v>
      </c>
      <c r="C127" s="287" t="s">
        <v>339</v>
      </c>
      <c r="D127" s="287">
        <v>0</v>
      </c>
      <c r="E127" s="287">
        <v>0</v>
      </c>
      <c r="F127" s="287">
        <v>0</v>
      </c>
      <c r="G127" s="287" t="s">
        <v>185</v>
      </c>
      <c r="H127" s="287" t="s">
        <v>179</v>
      </c>
      <c r="I127" s="287">
        <v>0</v>
      </c>
      <c r="J127" s="287"/>
      <c r="K127" s="287">
        <v>0</v>
      </c>
    </row>
    <row r="128" spans="1:11">
      <c r="A128" s="287" t="s">
        <v>196</v>
      </c>
      <c r="B128" s="288">
        <v>45976</v>
      </c>
      <c r="C128" s="287" t="s">
        <v>339</v>
      </c>
      <c r="D128" s="287">
        <v>0</v>
      </c>
      <c r="E128" s="287">
        <v>0</v>
      </c>
      <c r="F128" s="287">
        <v>0</v>
      </c>
      <c r="G128" s="287" t="s">
        <v>185</v>
      </c>
      <c r="H128" s="287" t="s">
        <v>179</v>
      </c>
      <c r="I128" s="287">
        <v>0</v>
      </c>
      <c r="J128" s="287"/>
      <c r="K128" s="287">
        <v>0</v>
      </c>
    </row>
    <row r="129" spans="1:11">
      <c r="A129" s="287" t="s">
        <v>196</v>
      </c>
      <c r="B129" s="288">
        <v>45983</v>
      </c>
      <c r="C129" s="287" t="s">
        <v>892</v>
      </c>
      <c r="D129" s="287">
        <v>1</v>
      </c>
      <c r="E129" s="287">
        <v>0</v>
      </c>
      <c r="F129" s="287">
        <v>1</v>
      </c>
      <c r="G129" s="287" t="s">
        <v>185</v>
      </c>
      <c r="H129" s="287" t="s">
        <v>179</v>
      </c>
      <c r="I129" s="287">
        <v>0</v>
      </c>
      <c r="J129" s="287"/>
      <c r="K129" s="287">
        <v>0</v>
      </c>
    </row>
    <row r="130" spans="1:11">
      <c r="A130" s="287" t="s">
        <v>196</v>
      </c>
      <c r="B130" s="288">
        <v>45990</v>
      </c>
      <c r="C130" s="287" t="s">
        <v>847</v>
      </c>
      <c r="D130" s="287">
        <v>1</v>
      </c>
      <c r="E130" s="287">
        <v>1</v>
      </c>
      <c r="F130" s="287">
        <v>1</v>
      </c>
      <c r="G130" s="287" t="s">
        <v>185</v>
      </c>
      <c r="H130" s="287" t="s">
        <v>179</v>
      </c>
      <c r="I130" s="287">
        <v>0</v>
      </c>
      <c r="J130" s="287"/>
      <c r="K130" s="287">
        <v>0</v>
      </c>
    </row>
    <row r="131" spans="1:11">
      <c r="A131" s="287" t="s">
        <v>196</v>
      </c>
      <c r="B131" s="288">
        <v>45997</v>
      </c>
      <c r="C131" s="287" t="s">
        <v>847</v>
      </c>
      <c r="D131" s="287">
        <v>1</v>
      </c>
      <c r="E131" s="287">
        <v>1</v>
      </c>
      <c r="F131" s="287">
        <v>1</v>
      </c>
      <c r="G131" s="287" t="s">
        <v>185</v>
      </c>
      <c r="H131" s="287" t="s">
        <v>179</v>
      </c>
      <c r="I131" s="287">
        <v>0</v>
      </c>
      <c r="J131" s="287"/>
      <c r="K131" s="287">
        <v>0</v>
      </c>
    </row>
    <row r="132" spans="1:11">
      <c r="A132" s="287" t="s">
        <v>196</v>
      </c>
      <c r="B132" s="288">
        <v>46004</v>
      </c>
      <c r="C132" s="287" t="s">
        <v>847</v>
      </c>
      <c r="D132" s="287">
        <v>1</v>
      </c>
      <c r="E132" s="287">
        <v>1</v>
      </c>
      <c r="F132" s="287">
        <v>1</v>
      </c>
      <c r="G132" s="287" t="s">
        <v>185</v>
      </c>
      <c r="H132" s="287" t="s">
        <v>179</v>
      </c>
      <c r="I132" s="287">
        <v>0</v>
      </c>
      <c r="J132" s="287"/>
      <c r="K132" s="287">
        <v>0</v>
      </c>
    </row>
    <row r="133" spans="1:11">
      <c r="A133" s="287" t="s">
        <v>196</v>
      </c>
      <c r="B133" s="288">
        <v>46011</v>
      </c>
      <c r="C133" s="287" t="s">
        <v>339</v>
      </c>
      <c r="D133" s="287">
        <v>0</v>
      </c>
      <c r="E133" s="287">
        <v>0</v>
      </c>
      <c r="F133" s="287">
        <v>0</v>
      </c>
      <c r="G133" s="287" t="s">
        <v>185</v>
      </c>
      <c r="H133" s="287" t="s">
        <v>179</v>
      </c>
      <c r="I133" s="287">
        <v>0</v>
      </c>
      <c r="J133" s="287"/>
      <c r="K133" s="287">
        <v>0</v>
      </c>
    </row>
    <row r="134" spans="1:11">
      <c r="A134" s="287" t="s">
        <v>196</v>
      </c>
      <c r="B134" s="288">
        <v>46018</v>
      </c>
      <c r="C134" s="287" t="s">
        <v>339</v>
      </c>
      <c r="D134" s="287">
        <v>0</v>
      </c>
      <c r="E134" s="287">
        <v>0</v>
      </c>
      <c r="F134" s="287">
        <v>0</v>
      </c>
      <c r="G134" s="287" t="s">
        <v>185</v>
      </c>
      <c r="H134" s="287" t="s">
        <v>179</v>
      </c>
      <c r="I134" s="287">
        <v>0</v>
      </c>
      <c r="J134" s="287"/>
      <c r="K134" s="287">
        <v>0</v>
      </c>
    </row>
    <row r="135" spans="1:11">
      <c r="A135" s="287" t="s">
        <v>196</v>
      </c>
      <c r="B135" s="288">
        <v>46025</v>
      </c>
      <c r="C135" s="287" t="s">
        <v>339</v>
      </c>
      <c r="D135" s="287">
        <v>0</v>
      </c>
      <c r="E135" s="287">
        <v>0</v>
      </c>
      <c r="F135" s="287">
        <v>0</v>
      </c>
      <c r="G135" s="287" t="s">
        <v>185</v>
      </c>
      <c r="H135" s="287" t="s">
        <v>179</v>
      </c>
      <c r="I135" s="287">
        <v>0</v>
      </c>
      <c r="J135" s="287"/>
      <c r="K135" s="287">
        <v>0</v>
      </c>
    </row>
    <row r="136" spans="1:11">
      <c r="A136" s="287" t="s">
        <v>196</v>
      </c>
      <c r="B136" s="288">
        <v>46032</v>
      </c>
      <c r="C136" s="287" t="s">
        <v>339</v>
      </c>
      <c r="D136" s="287">
        <v>0</v>
      </c>
      <c r="E136" s="287">
        <v>0</v>
      </c>
      <c r="F136" s="287">
        <v>0</v>
      </c>
      <c r="G136" s="287" t="s">
        <v>185</v>
      </c>
      <c r="H136" s="287" t="s">
        <v>179</v>
      </c>
      <c r="I136" s="287">
        <v>0</v>
      </c>
      <c r="J136" s="287"/>
      <c r="K136" s="287">
        <v>0</v>
      </c>
    </row>
    <row r="137" spans="1:11">
      <c r="A137" s="287" t="s">
        <v>196</v>
      </c>
      <c r="B137" s="288">
        <v>46039</v>
      </c>
      <c r="C137" s="287" t="s">
        <v>892</v>
      </c>
      <c r="D137" s="287">
        <v>1</v>
      </c>
      <c r="E137" s="287">
        <v>0</v>
      </c>
      <c r="F137" s="287">
        <v>1</v>
      </c>
      <c r="G137" s="287" t="s">
        <v>185</v>
      </c>
      <c r="H137" s="287" t="s">
        <v>179</v>
      </c>
      <c r="I137" s="287">
        <v>0</v>
      </c>
      <c r="J137" s="287"/>
      <c r="K137" s="287">
        <v>0</v>
      </c>
    </row>
    <row r="138" spans="1:11">
      <c r="A138" s="287" t="s">
        <v>196</v>
      </c>
      <c r="B138" s="288">
        <v>46046</v>
      </c>
      <c r="C138" s="287" t="s">
        <v>847</v>
      </c>
      <c r="D138" s="287">
        <v>1</v>
      </c>
      <c r="E138" s="287">
        <v>1</v>
      </c>
      <c r="F138" s="287">
        <v>1</v>
      </c>
      <c r="G138" s="287" t="s">
        <v>185</v>
      </c>
      <c r="H138" s="287" t="s">
        <v>179</v>
      </c>
      <c r="I138" s="287">
        <v>0</v>
      </c>
      <c r="J138" s="287"/>
      <c r="K138" s="287">
        <v>0</v>
      </c>
    </row>
    <row r="139" spans="1:11">
      <c r="A139" s="287" t="s">
        <v>196</v>
      </c>
      <c r="B139" s="288">
        <v>46053</v>
      </c>
      <c r="C139" s="287" t="s">
        <v>847</v>
      </c>
      <c r="D139" s="287">
        <v>1</v>
      </c>
      <c r="E139" s="287">
        <v>1</v>
      </c>
      <c r="F139" s="287">
        <v>1</v>
      </c>
      <c r="G139" s="287" t="s">
        <v>185</v>
      </c>
      <c r="H139" s="287" t="s">
        <v>179</v>
      </c>
      <c r="I139" s="287">
        <v>0</v>
      </c>
      <c r="J139" s="287"/>
      <c r="K139" s="287">
        <v>0</v>
      </c>
    </row>
    <row r="140" spans="1:11">
      <c r="A140" s="287" t="s">
        <v>196</v>
      </c>
      <c r="B140" s="288">
        <v>46060</v>
      </c>
      <c r="C140" s="287" t="s">
        <v>847</v>
      </c>
      <c r="D140" s="287">
        <v>1</v>
      </c>
      <c r="E140" s="287">
        <v>1</v>
      </c>
      <c r="F140" s="287">
        <v>1</v>
      </c>
      <c r="G140" s="287" t="s">
        <v>185</v>
      </c>
      <c r="H140" s="287" t="s">
        <v>179</v>
      </c>
      <c r="I140" s="287">
        <v>0</v>
      </c>
      <c r="J140" s="287"/>
      <c r="K140" s="287">
        <v>0</v>
      </c>
    </row>
    <row r="141" spans="1:11">
      <c r="A141" s="287" t="s">
        <v>196</v>
      </c>
      <c r="B141" s="288">
        <v>46067</v>
      </c>
      <c r="C141" s="287" t="s">
        <v>892</v>
      </c>
      <c r="D141" s="287">
        <v>1</v>
      </c>
      <c r="E141" s="287">
        <v>0</v>
      </c>
      <c r="F141" s="287">
        <v>1</v>
      </c>
      <c r="G141" s="287" t="s">
        <v>185</v>
      </c>
      <c r="H141" s="287" t="s">
        <v>179</v>
      </c>
      <c r="I141" s="287">
        <v>0</v>
      </c>
      <c r="J141" s="287"/>
      <c r="K141" s="287">
        <v>0</v>
      </c>
    </row>
    <row r="142" spans="1:11">
      <c r="A142" s="287" t="s">
        <v>196</v>
      </c>
      <c r="B142" s="288">
        <v>46074</v>
      </c>
      <c r="C142" s="287" t="s">
        <v>847</v>
      </c>
      <c r="D142" s="287">
        <v>1</v>
      </c>
      <c r="E142" s="287">
        <v>1</v>
      </c>
      <c r="F142" s="287">
        <v>1</v>
      </c>
      <c r="G142" s="287" t="s">
        <v>185</v>
      </c>
      <c r="H142" s="287" t="s">
        <v>179</v>
      </c>
      <c r="I142" s="287">
        <v>0</v>
      </c>
      <c r="J142" s="287"/>
      <c r="K142" s="287">
        <v>0</v>
      </c>
    </row>
    <row r="143" spans="1:11">
      <c r="A143" s="287" t="s">
        <v>196</v>
      </c>
      <c r="B143" s="288">
        <v>46081</v>
      </c>
      <c r="C143" s="287" t="s">
        <v>847</v>
      </c>
      <c r="D143" s="287">
        <v>1</v>
      </c>
      <c r="E143" s="287">
        <v>1</v>
      </c>
      <c r="F143" s="287">
        <v>1</v>
      </c>
      <c r="G143" s="287" t="s">
        <v>185</v>
      </c>
      <c r="H143" s="287" t="s">
        <v>179</v>
      </c>
      <c r="I143" s="287">
        <v>0</v>
      </c>
      <c r="J143" s="287"/>
      <c r="K143" s="287">
        <v>0</v>
      </c>
    </row>
    <row r="144" spans="1:11">
      <c r="A144" s="287" t="s">
        <v>196</v>
      </c>
      <c r="B144" s="288">
        <v>46088</v>
      </c>
      <c r="C144" s="287" t="s">
        <v>847</v>
      </c>
      <c r="D144" s="287">
        <v>1</v>
      </c>
      <c r="E144" s="287">
        <v>1</v>
      </c>
      <c r="F144" s="287">
        <v>1</v>
      </c>
      <c r="G144" s="287" t="s">
        <v>185</v>
      </c>
      <c r="H144" s="287" t="s">
        <v>179</v>
      </c>
      <c r="I144" s="287">
        <v>0</v>
      </c>
      <c r="J144" s="287"/>
      <c r="K144" s="287">
        <v>0</v>
      </c>
    </row>
    <row r="145" spans="1:11">
      <c r="A145" s="287" t="s">
        <v>196</v>
      </c>
      <c r="B145" s="288">
        <v>46095</v>
      </c>
      <c r="C145" s="287" t="s">
        <v>847</v>
      </c>
      <c r="D145" s="287">
        <v>1</v>
      </c>
      <c r="E145" s="287">
        <v>1</v>
      </c>
      <c r="F145" s="287">
        <v>1</v>
      </c>
      <c r="G145" s="287" t="s">
        <v>185</v>
      </c>
      <c r="H145" s="287" t="s">
        <v>179</v>
      </c>
      <c r="I145" s="287">
        <v>0</v>
      </c>
      <c r="J145" s="287"/>
      <c r="K145" s="287">
        <v>0</v>
      </c>
    </row>
    <row r="146" spans="1:11">
      <c r="A146" s="287" t="s">
        <v>196</v>
      </c>
      <c r="B146" s="288">
        <v>46102</v>
      </c>
      <c r="C146" s="287" t="s">
        <v>847</v>
      </c>
      <c r="D146" s="287">
        <v>1</v>
      </c>
      <c r="E146" s="287">
        <v>1</v>
      </c>
      <c r="F146" s="287">
        <v>1</v>
      </c>
      <c r="G146" s="287" t="s">
        <v>185</v>
      </c>
      <c r="H146" s="287" t="s">
        <v>179</v>
      </c>
      <c r="I146" s="287">
        <v>0</v>
      </c>
      <c r="J146" s="287"/>
      <c r="K146" s="287">
        <v>0</v>
      </c>
    </row>
    <row r="147" spans="1:11">
      <c r="A147" s="287" t="s">
        <v>196</v>
      </c>
      <c r="B147" s="288">
        <v>46109</v>
      </c>
      <c r="C147" s="287" t="s">
        <v>847</v>
      </c>
      <c r="D147" s="287">
        <v>1</v>
      </c>
      <c r="E147" s="287">
        <v>1</v>
      </c>
      <c r="F147" s="287">
        <v>1</v>
      </c>
      <c r="G147" s="287" t="s">
        <v>185</v>
      </c>
      <c r="H147" s="287" t="s">
        <v>179</v>
      </c>
      <c r="I147" s="287">
        <v>0</v>
      </c>
      <c r="J147" s="287"/>
      <c r="K147" s="287">
        <v>0</v>
      </c>
    </row>
    <row r="148" spans="1:11">
      <c r="A148" s="287" t="s">
        <v>196</v>
      </c>
      <c r="B148" s="288">
        <v>46116</v>
      </c>
      <c r="C148" s="287" t="s">
        <v>847</v>
      </c>
      <c r="D148" s="287">
        <v>1</v>
      </c>
      <c r="E148" s="287">
        <v>1</v>
      </c>
      <c r="F148" s="287">
        <v>1</v>
      </c>
      <c r="G148" s="287" t="s">
        <v>185</v>
      </c>
      <c r="H148" s="287" t="s">
        <v>179</v>
      </c>
      <c r="I148" s="287">
        <v>0</v>
      </c>
      <c r="J148" s="287"/>
      <c r="K148" s="287">
        <v>0</v>
      </c>
    </row>
    <row r="149" spans="1:11">
      <c r="A149" s="287" t="s">
        <v>196</v>
      </c>
      <c r="B149" s="288">
        <v>46123</v>
      </c>
      <c r="C149" s="287" t="s">
        <v>847</v>
      </c>
      <c r="D149" s="287">
        <v>1</v>
      </c>
      <c r="E149" s="287">
        <v>1</v>
      </c>
      <c r="F149" s="287">
        <v>1</v>
      </c>
      <c r="G149" s="287" t="s">
        <v>185</v>
      </c>
      <c r="H149" s="287" t="s">
        <v>179</v>
      </c>
      <c r="I149" s="287">
        <v>0</v>
      </c>
      <c r="J149" s="287"/>
      <c r="K149" s="287">
        <v>0</v>
      </c>
    </row>
    <row r="150" spans="1:11">
      <c r="A150" s="287" t="s">
        <v>196</v>
      </c>
      <c r="B150" s="288">
        <v>46130</v>
      </c>
      <c r="C150" s="287" t="s">
        <v>847</v>
      </c>
      <c r="D150" s="287">
        <v>1</v>
      </c>
      <c r="E150" s="287">
        <v>1</v>
      </c>
      <c r="F150" s="287">
        <v>1</v>
      </c>
      <c r="G150" s="287" t="s">
        <v>185</v>
      </c>
      <c r="H150" s="287" t="s">
        <v>179</v>
      </c>
      <c r="I150" s="287">
        <v>0</v>
      </c>
      <c r="J150" s="287"/>
      <c r="K150" s="287">
        <v>0</v>
      </c>
    </row>
    <row r="151" spans="1:11">
      <c r="A151" s="287" t="s">
        <v>196</v>
      </c>
      <c r="B151" s="288">
        <v>46137</v>
      </c>
      <c r="C151" s="287" t="s">
        <v>847</v>
      </c>
      <c r="D151" s="287">
        <v>1</v>
      </c>
      <c r="E151" s="287">
        <v>1</v>
      </c>
      <c r="F151" s="287">
        <v>1</v>
      </c>
      <c r="G151" s="287" t="s">
        <v>185</v>
      </c>
      <c r="H151" s="287" t="s">
        <v>179</v>
      </c>
      <c r="I151" s="287">
        <v>0</v>
      </c>
      <c r="J151" s="287"/>
      <c r="K151" s="287">
        <v>0</v>
      </c>
    </row>
    <row r="152" spans="1:11">
      <c r="A152" s="287" t="s">
        <v>197</v>
      </c>
      <c r="B152" s="288">
        <v>45969</v>
      </c>
      <c r="C152" s="287" t="s">
        <v>339</v>
      </c>
      <c r="D152" s="287">
        <v>0</v>
      </c>
      <c r="E152" s="287">
        <v>0</v>
      </c>
      <c r="F152" s="287">
        <v>0</v>
      </c>
      <c r="G152" s="287" t="s">
        <v>185</v>
      </c>
      <c r="H152" s="287" t="s">
        <v>179</v>
      </c>
      <c r="I152" s="287">
        <v>0</v>
      </c>
      <c r="J152" s="287"/>
      <c r="K152" s="287">
        <v>0</v>
      </c>
    </row>
    <row r="153" spans="1:11">
      <c r="A153" s="287" t="s">
        <v>197</v>
      </c>
      <c r="B153" s="288">
        <v>45976</v>
      </c>
      <c r="C153" s="287" t="s">
        <v>339</v>
      </c>
      <c r="D153" s="287">
        <v>0</v>
      </c>
      <c r="E153" s="287">
        <v>0</v>
      </c>
      <c r="F153" s="287">
        <v>0</v>
      </c>
      <c r="G153" s="287" t="s">
        <v>185</v>
      </c>
      <c r="H153" s="287" t="s">
        <v>179</v>
      </c>
      <c r="I153" s="287">
        <v>0</v>
      </c>
      <c r="J153" s="287"/>
      <c r="K153" s="287">
        <v>0</v>
      </c>
    </row>
    <row r="154" spans="1:11">
      <c r="A154" s="287" t="s">
        <v>197</v>
      </c>
      <c r="B154" s="288">
        <v>45983</v>
      </c>
      <c r="C154" s="287" t="s">
        <v>847</v>
      </c>
      <c r="D154" s="287">
        <v>1</v>
      </c>
      <c r="E154" s="287">
        <v>1</v>
      </c>
      <c r="F154" s="287">
        <v>1</v>
      </c>
      <c r="G154" s="287" t="s">
        <v>185</v>
      </c>
      <c r="H154" s="287" t="s">
        <v>179</v>
      </c>
      <c r="I154" s="287">
        <v>0</v>
      </c>
      <c r="J154" s="287"/>
      <c r="K154" s="287">
        <v>0</v>
      </c>
    </row>
    <row r="155" spans="1:11">
      <c r="A155" s="287" t="s">
        <v>197</v>
      </c>
      <c r="B155" s="288">
        <v>45990</v>
      </c>
      <c r="C155" s="287" t="s">
        <v>847</v>
      </c>
      <c r="D155" s="287">
        <v>1</v>
      </c>
      <c r="E155" s="287">
        <v>1</v>
      </c>
      <c r="F155" s="287">
        <v>1</v>
      </c>
      <c r="G155" s="287" t="s">
        <v>185</v>
      </c>
      <c r="H155" s="287" t="s">
        <v>179</v>
      </c>
      <c r="I155" s="287">
        <v>0</v>
      </c>
      <c r="J155" s="287"/>
      <c r="K155" s="287">
        <v>0</v>
      </c>
    </row>
    <row r="156" spans="1:11">
      <c r="A156" s="287" t="s">
        <v>197</v>
      </c>
      <c r="B156" s="288">
        <v>45997</v>
      </c>
      <c r="C156" s="287" t="s">
        <v>847</v>
      </c>
      <c r="D156" s="287">
        <v>1</v>
      </c>
      <c r="E156" s="287">
        <v>1</v>
      </c>
      <c r="F156" s="287">
        <v>1</v>
      </c>
      <c r="G156" s="287" t="s">
        <v>185</v>
      </c>
      <c r="H156" s="287" t="s">
        <v>179</v>
      </c>
      <c r="I156" s="287">
        <v>0</v>
      </c>
      <c r="J156" s="287"/>
      <c r="K156" s="287">
        <v>0</v>
      </c>
    </row>
    <row r="157" spans="1:11">
      <c r="A157" s="287" t="s">
        <v>197</v>
      </c>
      <c r="B157" s="288">
        <v>46004</v>
      </c>
      <c r="C157" s="287" t="s">
        <v>847</v>
      </c>
      <c r="D157" s="287">
        <v>1</v>
      </c>
      <c r="E157" s="287">
        <v>1</v>
      </c>
      <c r="F157" s="287">
        <v>1</v>
      </c>
      <c r="G157" s="287" t="s">
        <v>185</v>
      </c>
      <c r="H157" s="287" t="s">
        <v>179</v>
      </c>
      <c r="I157" s="287">
        <v>0</v>
      </c>
      <c r="J157" s="287"/>
      <c r="K157" s="287">
        <v>0</v>
      </c>
    </row>
    <row r="158" spans="1:11">
      <c r="A158" s="287" t="s">
        <v>197</v>
      </c>
      <c r="B158" s="288">
        <v>46011</v>
      </c>
      <c r="C158" s="287" t="s">
        <v>339</v>
      </c>
      <c r="D158" s="287">
        <v>0</v>
      </c>
      <c r="E158" s="287">
        <v>0</v>
      </c>
      <c r="F158" s="287">
        <v>0</v>
      </c>
      <c r="G158" s="287" t="s">
        <v>185</v>
      </c>
      <c r="H158" s="287" t="s">
        <v>179</v>
      </c>
      <c r="I158" s="287">
        <v>0</v>
      </c>
      <c r="J158" s="287"/>
      <c r="K158" s="287">
        <v>0</v>
      </c>
    </row>
    <row r="159" spans="1:11">
      <c r="A159" s="287" t="s">
        <v>197</v>
      </c>
      <c r="B159" s="288">
        <v>46018</v>
      </c>
      <c r="C159" s="287" t="s">
        <v>339</v>
      </c>
      <c r="D159" s="287">
        <v>0</v>
      </c>
      <c r="E159" s="287">
        <v>0</v>
      </c>
      <c r="F159" s="287">
        <v>0</v>
      </c>
      <c r="G159" s="287" t="s">
        <v>185</v>
      </c>
      <c r="H159" s="287" t="s">
        <v>179</v>
      </c>
      <c r="I159" s="287">
        <v>0</v>
      </c>
      <c r="J159" s="287"/>
      <c r="K159" s="287">
        <v>0</v>
      </c>
    </row>
    <row r="160" spans="1:11">
      <c r="A160" s="287" t="s">
        <v>197</v>
      </c>
      <c r="B160" s="288">
        <v>46025</v>
      </c>
      <c r="C160" s="287" t="s">
        <v>339</v>
      </c>
      <c r="D160" s="287">
        <v>0</v>
      </c>
      <c r="E160" s="287">
        <v>0</v>
      </c>
      <c r="F160" s="287">
        <v>0</v>
      </c>
      <c r="G160" s="287" t="s">
        <v>185</v>
      </c>
      <c r="H160" s="287" t="s">
        <v>179</v>
      </c>
      <c r="I160" s="287">
        <v>0</v>
      </c>
      <c r="J160" s="287"/>
      <c r="K160" s="287">
        <v>0</v>
      </c>
    </row>
    <row r="161" spans="1:11">
      <c r="A161" s="287" t="s">
        <v>197</v>
      </c>
      <c r="B161" s="288">
        <v>46032</v>
      </c>
      <c r="C161" s="287" t="s">
        <v>892</v>
      </c>
      <c r="D161" s="287">
        <v>1</v>
      </c>
      <c r="E161" s="287">
        <v>0</v>
      </c>
      <c r="F161" s="287">
        <v>1</v>
      </c>
      <c r="G161" s="287" t="s">
        <v>185</v>
      </c>
      <c r="H161" s="287" t="s">
        <v>179</v>
      </c>
      <c r="I161" s="287">
        <v>0</v>
      </c>
      <c r="J161" s="287"/>
      <c r="K161" s="287">
        <v>0</v>
      </c>
    </row>
    <row r="162" spans="1:11">
      <c r="A162" s="287" t="s">
        <v>197</v>
      </c>
      <c r="B162" s="288">
        <v>46039</v>
      </c>
      <c r="C162" s="287" t="s">
        <v>847</v>
      </c>
      <c r="D162" s="287">
        <v>1</v>
      </c>
      <c r="E162" s="287">
        <v>1</v>
      </c>
      <c r="F162" s="287">
        <v>1</v>
      </c>
      <c r="G162" s="287" t="s">
        <v>185</v>
      </c>
      <c r="H162" s="287" t="s">
        <v>179</v>
      </c>
      <c r="I162" s="287">
        <v>0</v>
      </c>
      <c r="J162" s="287"/>
      <c r="K162" s="287">
        <v>0</v>
      </c>
    </row>
    <row r="163" spans="1:11">
      <c r="A163" s="287" t="s">
        <v>197</v>
      </c>
      <c r="B163" s="288">
        <v>46046</v>
      </c>
      <c r="C163" s="287" t="s">
        <v>847</v>
      </c>
      <c r="D163" s="287">
        <v>1</v>
      </c>
      <c r="E163" s="287">
        <v>1</v>
      </c>
      <c r="F163" s="287">
        <v>1</v>
      </c>
      <c r="G163" s="287" t="s">
        <v>185</v>
      </c>
      <c r="H163" s="287" t="s">
        <v>179</v>
      </c>
      <c r="I163" s="287">
        <v>0</v>
      </c>
      <c r="J163" s="287"/>
      <c r="K163" s="287">
        <v>0</v>
      </c>
    </row>
    <row r="164" spans="1:11">
      <c r="A164" s="287" t="s">
        <v>197</v>
      </c>
      <c r="B164" s="288">
        <v>46053</v>
      </c>
      <c r="C164" s="287" t="s">
        <v>847</v>
      </c>
      <c r="D164" s="287">
        <v>1</v>
      </c>
      <c r="E164" s="287">
        <v>1</v>
      </c>
      <c r="F164" s="287">
        <v>1</v>
      </c>
      <c r="G164" s="287" t="s">
        <v>185</v>
      </c>
      <c r="H164" s="287" t="s">
        <v>179</v>
      </c>
      <c r="I164" s="287">
        <v>0</v>
      </c>
      <c r="J164" s="287"/>
      <c r="K164" s="287">
        <v>0</v>
      </c>
    </row>
    <row r="165" spans="1:11">
      <c r="A165" s="287" t="s">
        <v>197</v>
      </c>
      <c r="B165" s="288">
        <v>46060</v>
      </c>
      <c r="C165" s="287" t="s">
        <v>339</v>
      </c>
      <c r="D165" s="287">
        <v>0</v>
      </c>
      <c r="E165" s="287">
        <v>0</v>
      </c>
      <c r="F165" s="287">
        <v>0</v>
      </c>
      <c r="G165" s="287" t="s">
        <v>185</v>
      </c>
      <c r="H165" s="287" t="s">
        <v>179</v>
      </c>
      <c r="I165" s="287">
        <v>0</v>
      </c>
      <c r="J165" s="287"/>
      <c r="K165" s="287">
        <v>0</v>
      </c>
    </row>
    <row r="166" spans="1:11">
      <c r="A166" s="287" t="s">
        <v>197</v>
      </c>
      <c r="B166" s="288">
        <v>46067</v>
      </c>
      <c r="C166" s="287" t="s">
        <v>892</v>
      </c>
      <c r="D166" s="287">
        <v>1</v>
      </c>
      <c r="E166" s="287">
        <v>0</v>
      </c>
      <c r="F166" s="287">
        <v>1</v>
      </c>
      <c r="G166" s="287" t="s">
        <v>185</v>
      </c>
      <c r="H166" s="287" t="s">
        <v>179</v>
      </c>
      <c r="I166" s="287">
        <v>0</v>
      </c>
      <c r="J166" s="287"/>
      <c r="K166" s="287">
        <v>0</v>
      </c>
    </row>
    <row r="167" spans="1:11">
      <c r="A167" s="287" t="s">
        <v>197</v>
      </c>
      <c r="B167" s="288">
        <v>46074</v>
      </c>
      <c r="C167" s="287" t="s">
        <v>847</v>
      </c>
      <c r="D167" s="287">
        <v>1</v>
      </c>
      <c r="E167" s="287">
        <v>1</v>
      </c>
      <c r="F167" s="287">
        <v>1</v>
      </c>
      <c r="G167" s="287" t="s">
        <v>185</v>
      </c>
      <c r="H167" s="287" t="s">
        <v>179</v>
      </c>
      <c r="I167" s="287">
        <v>0</v>
      </c>
      <c r="J167" s="287"/>
      <c r="K167" s="287">
        <v>0</v>
      </c>
    </row>
    <row r="168" spans="1:11">
      <c r="A168" s="287" t="s">
        <v>197</v>
      </c>
      <c r="B168" s="288">
        <v>46081</v>
      </c>
      <c r="C168" s="287" t="s">
        <v>847</v>
      </c>
      <c r="D168" s="287">
        <v>1</v>
      </c>
      <c r="E168" s="287">
        <v>1</v>
      </c>
      <c r="F168" s="287">
        <v>1</v>
      </c>
      <c r="G168" s="287" t="s">
        <v>185</v>
      </c>
      <c r="H168" s="287" t="s">
        <v>179</v>
      </c>
      <c r="I168" s="287">
        <v>0</v>
      </c>
      <c r="J168" s="287"/>
      <c r="K168" s="287">
        <v>0</v>
      </c>
    </row>
    <row r="169" spans="1:11">
      <c r="A169" s="287" t="s">
        <v>197</v>
      </c>
      <c r="B169" s="288">
        <v>46088</v>
      </c>
      <c r="C169" s="287" t="s">
        <v>847</v>
      </c>
      <c r="D169" s="287">
        <v>1</v>
      </c>
      <c r="E169" s="287">
        <v>1</v>
      </c>
      <c r="F169" s="287">
        <v>1</v>
      </c>
      <c r="G169" s="287" t="s">
        <v>185</v>
      </c>
      <c r="H169" s="287" t="s">
        <v>179</v>
      </c>
      <c r="I169" s="287">
        <v>0</v>
      </c>
      <c r="J169" s="287"/>
      <c r="K169" s="287">
        <v>0</v>
      </c>
    </row>
    <row r="170" spans="1:11">
      <c r="A170" s="287" t="s">
        <v>197</v>
      </c>
      <c r="B170" s="288">
        <v>46095</v>
      </c>
      <c r="C170" s="287" t="s">
        <v>847</v>
      </c>
      <c r="D170" s="287">
        <v>1</v>
      </c>
      <c r="E170" s="287">
        <v>1</v>
      </c>
      <c r="F170" s="287">
        <v>1</v>
      </c>
      <c r="G170" s="287" t="s">
        <v>185</v>
      </c>
      <c r="H170" s="287" t="s">
        <v>179</v>
      </c>
      <c r="I170" s="287">
        <v>0</v>
      </c>
      <c r="J170" s="287"/>
      <c r="K170" s="287">
        <v>0</v>
      </c>
    </row>
    <row r="171" spans="1:11">
      <c r="A171" s="287" t="s">
        <v>197</v>
      </c>
      <c r="B171" s="288">
        <v>46102</v>
      </c>
      <c r="C171" s="287" t="s">
        <v>339</v>
      </c>
      <c r="D171" s="287">
        <v>0</v>
      </c>
      <c r="E171" s="287">
        <v>0</v>
      </c>
      <c r="F171" s="287">
        <v>0</v>
      </c>
      <c r="G171" s="287" t="s">
        <v>185</v>
      </c>
      <c r="H171" s="287" t="s">
        <v>179</v>
      </c>
      <c r="I171" s="287">
        <v>0</v>
      </c>
      <c r="J171" s="287"/>
      <c r="K171" s="287">
        <v>0</v>
      </c>
    </row>
    <row r="172" spans="1:11">
      <c r="A172" s="287" t="s">
        <v>197</v>
      </c>
      <c r="B172" s="288">
        <v>46109</v>
      </c>
      <c r="C172" s="287" t="s">
        <v>339</v>
      </c>
      <c r="D172" s="287">
        <v>0</v>
      </c>
      <c r="E172" s="287">
        <v>0</v>
      </c>
      <c r="F172" s="287">
        <v>0</v>
      </c>
      <c r="G172" s="287" t="s">
        <v>185</v>
      </c>
      <c r="H172" s="287" t="s">
        <v>179</v>
      </c>
      <c r="I172" s="287">
        <v>0</v>
      </c>
      <c r="J172" s="287"/>
      <c r="K172" s="287">
        <v>0</v>
      </c>
    </row>
    <row r="173" spans="1:11">
      <c r="A173" s="287" t="s">
        <v>197</v>
      </c>
      <c r="B173" s="288">
        <v>46116</v>
      </c>
      <c r="C173" s="287" t="s">
        <v>847</v>
      </c>
      <c r="D173" s="287">
        <v>1</v>
      </c>
      <c r="E173" s="287">
        <v>1</v>
      </c>
      <c r="F173" s="287">
        <v>1</v>
      </c>
      <c r="G173" s="287" t="s">
        <v>185</v>
      </c>
      <c r="H173" s="287" t="s">
        <v>179</v>
      </c>
      <c r="I173" s="287">
        <v>0</v>
      </c>
      <c r="J173" s="287"/>
      <c r="K173" s="287">
        <v>0</v>
      </c>
    </row>
    <row r="174" spans="1:11">
      <c r="A174" s="287" t="s">
        <v>197</v>
      </c>
      <c r="B174" s="288">
        <v>46123</v>
      </c>
      <c r="C174" s="287" t="s">
        <v>847</v>
      </c>
      <c r="D174" s="287">
        <v>1</v>
      </c>
      <c r="E174" s="287">
        <v>1</v>
      </c>
      <c r="F174" s="287">
        <v>1</v>
      </c>
      <c r="G174" s="287" t="s">
        <v>185</v>
      </c>
      <c r="H174" s="287" t="s">
        <v>179</v>
      </c>
      <c r="I174" s="287">
        <v>0</v>
      </c>
      <c r="J174" s="287"/>
      <c r="K174" s="287">
        <v>0</v>
      </c>
    </row>
    <row r="175" spans="1:11">
      <c r="A175" s="287" t="s">
        <v>197</v>
      </c>
      <c r="B175" s="288">
        <v>46130</v>
      </c>
      <c r="C175" s="287" t="s">
        <v>847</v>
      </c>
      <c r="D175" s="287">
        <v>1</v>
      </c>
      <c r="E175" s="287">
        <v>1</v>
      </c>
      <c r="F175" s="287">
        <v>1</v>
      </c>
      <c r="G175" s="287" t="s">
        <v>185</v>
      </c>
      <c r="H175" s="287" t="s">
        <v>179</v>
      </c>
      <c r="I175" s="287">
        <v>0</v>
      </c>
      <c r="J175" s="287"/>
      <c r="K175" s="287">
        <v>0</v>
      </c>
    </row>
    <row r="176" spans="1:11">
      <c r="A176" s="287" t="s">
        <v>197</v>
      </c>
      <c r="B176" s="288">
        <v>46137</v>
      </c>
      <c r="C176" s="287" t="s">
        <v>847</v>
      </c>
      <c r="D176" s="287">
        <v>1</v>
      </c>
      <c r="E176" s="287">
        <v>1</v>
      </c>
      <c r="F176" s="287">
        <v>1</v>
      </c>
      <c r="G176" s="287" t="s">
        <v>185</v>
      </c>
      <c r="H176" s="287" t="s">
        <v>179</v>
      </c>
      <c r="I176" s="287">
        <v>0</v>
      </c>
      <c r="J176" s="287"/>
      <c r="K176" s="287">
        <v>0</v>
      </c>
    </row>
    <row r="177" spans="1:11">
      <c r="A177" s="287" t="s">
        <v>198</v>
      </c>
      <c r="B177" s="288">
        <v>45969</v>
      </c>
      <c r="C177" s="287" t="s">
        <v>339</v>
      </c>
      <c r="D177" s="287">
        <v>0</v>
      </c>
      <c r="E177" s="287">
        <v>0</v>
      </c>
      <c r="F177" s="287">
        <v>0</v>
      </c>
      <c r="G177" s="287" t="s">
        <v>188</v>
      </c>
      <c r="H177" s="287"/>
      <c r="I177" s="287">
        <v>1</v>
      </c>
      <c r="J177" s="287"/>
      <c r="K177" s="287">
        <v>0</v>
      </c>
    </row>
    <row r="178" spans="1:11">
      <c r="A178" s="287" t="s">
        <v>198</v>
      </c>
      <c r="B178" s="288">
        <v>45976</v>
      </c>
      <c r="C178" s="287" t="s">
        <v>339</v>
      </c>
      <c r="D178" s="287">
        <v>0</v>
      </c>
      <c r="E178" s="287">
        <v>0</v>
      </c>
      <c r="F178" s="287">
        <v>0</v>
      </c>
      <c r="G178" s="287" t="s">
        <v>188</v>
      </c>
      <c r="H178" s="287"/>
      <c r="I178" s="287">
        <v>1</v>
      </c>
      <c r="J178" s="287"/>
      <c r="K178" s="287">
        <v>0</v>
      </c>
    </row>
    <row r="179" spans="1:11">
      <c r="A179" s="287" t="s">
        <v>198</v>
      </c>
      <c r="B179" s="288">
        <v>45983</v>
      </c>
      <c r="C179" s="287" t="s">
        <v>847</v>
      </c>
      <c r="D179" s="287">
        <v>1</v>
      </c>
      <c r="E179" s="287">
        <v>1</v>
      </c>
      <c r="F179" s="287">
        <v>1</v>
      </c>
      <c r="G179" s="287" t="s">
        <v>188</v>
      </c>
      <c r="H179" s="287"/>
      <c r="I179" s="287">
        <v>1</v>
      </c>
      <c r="J179" s="287"/>
      <c r="K179" s="287">
        <v>0</v>
      </c>
    </row>
    <row r="180" spans="1:11">
      <c r="A180" s="287" t="s">
        <v>198</v>
      </c>
      <c r="B180" s="288">
        <v>45990</v>
      </c>
      <c r="C180" s="287" t="s">
        <v>847</v>
      </c>
      <c r="D180" s="287">
        <v>1</v>
      </c>
      <c r="E180" s="287">
        <v>1</v>
      </c>
      <c r="F180" s="287">
        <v>1</v>
      </c>
      <c r="G180" s="287" t="s">
        <v>188</v>
      </c>
      <c r="H180" s="287"/>
      <c r="I180" s="287">
        <v>1</v>
      </c>
      <c r="J180" s="287"/>
      <c r="K180" s="287">
        <v>0</v>
      </c>
    </row>
    <row r="181" spans="1:11">
      <c r="A181" s="287" t="s">
        <v>198</v>
      </c>
      <c r="B181" s="288">
        <v>45997</v>
      </c>
      <c r="C181" s="287" t="s">
        <v>339</v>
      </c>
      <c r="D181" s="287">
        <v>0</v>
      </c>
      <c r="E181" s="287">
        <v>0</v>
      </c>
      <c r="F181" s="287">
        <v>0</v>
      </c>
      <c r="G181" s="287" t="s">
        <v>188</v>
      </c>
      <c r="H181" s="287"/>
      <c r="I181" s="287">
        <v>1</v>
      </c>
      <c r="J181" s="287"/>
      <c r="K181" s="287">
        <v>0</v>
      </c>
    </row>
    <row r="182" spans="1:11">
      <c r="A182" s="287" t="s">
        <v>198</v>
      </c>
      <c r="B182" s="288">
        <v>46004</v>
      </c>
      <c r="C182" s="287" t="s">
        <v>847</v>
      </c>
      <c r="D182" s="287">
        <v>1</v>
      </c>
      <c r="E182" s="287">
        <v>1</v>
      </c>
      <c r="F182" s="287">
        <v>1</v>
      </c>
      <c r="G182" s="287" t="s">
        <v>188</v>
      </c>
      <c r="H182" s="287"/>
      <c r="I182" s="287">
        <v>1</v>
      </c>
      <c r="J182" s="287"/>
      <c r="K182" s="287">
        <v>0</v>
      </c>
    </row>
    <row r="183" spans="1:11">
      <c r="A183" s="287" t="s">
        <v>198</v>
      </c>
      <c r="B183" s="288">
        <v>46011</v>
      </c>
      <c r="C183" s="287" t="s">
        <v>847</v>
      </c>
      <c r="D183" s="287">
        <v>1</v>
      </c>
      <c r="E183" s="287">
        <v>1</v>
      </c>
      <c r="F183" s="287">
        <v>1</v>
      </c>
      <c r="G183" s="287" t="s">
        <v>188</v>
      </c>
      <c r="H183" s="287"/>
      <c r="I183" s="287">
        <v>1</v>
      </c>
      <c r="J183" s="287"/>
      <c r="K183" s="287">
        <v>0</v>
      </c>
    </row>
    <row r="184" spans="1:11">
      <c r="A184" s="287" t="s">
        <v>198</v>
      </c>
      <c r="B184" s="288">
        <v>46018</v>
      </c>
      <c r="C184" s="287" t="s">
        <v>892</v>
      </c>
      <c r="D184" s="287">
        <v>1</v>
      </c>
      <c r="E184" s="287">
        <v>0</v>
      </c>
      <c r="F184" s="287">
        <v>1</v>
      </c>
      <c r="G184" s="287" t="s">
        <v>188</v>
      </c>
      <c r="H184" s="287"/>
      <c r="I184" s="287">
        <v>1</v>
      </c>
      <c r="J184" s="287"/>
      <c r="K184" s="287">
        <v>0</v>
      </c>
    </row>
    <row r="185" spans="1:11">
      <c r="A185" s="287" t="s">
        <v>198</v>
      </c>
      <c r="B185" s="288">
        <v>46025</v>
      </c>
      <c r="C185" s="287" t="s">
        <v>847</v>
      </c>
      <c r="D185" s="287">
        <v>1</v>
      </c>
      <c r="E185" s="287">
        <v>1</v>
      </c>
      <c r="F185" s="287">
        <v>1</v>
      </c>
      <c r="G185" s="287" t="s">
        <v>188</v>
      </c>
      <c r="H185" s="287"/>
      <c r="I185" s="287">
        <v>1</v>
      </c>
      <c r="J185" s="287"/>
      <c r="K185" s="287">
        <v>0</v>
      </c>
    </row>
    <row r="186" spans="1:11">
      <c r="A186" s="287" t="s">
        <v>198</v>
      </c>
      <c r="B186" s="288">
        <v>46032</v>
      </c>
      <c r="C186" s="287" t="s">
        <v>339</v>
      </c>
      <c r="D186" s="287">
        <v>0</v>
      </c>
      <c r="E186" s="287">
        <v>0</v>
      </c>
      <c r="F186" s="287">
        <v>0</v>
      </c>
      <c r="G186" s="287" t="s">
        <v>188</v>
      </c>
      <c r="H186" s="287"/>
      <c r="I186" s="287">
        <v>1</v>
      </c>
      <c r="J186" s="287"/>
      <c r="K186" s="287">
        <v>0</v>
      </c>
    </row>
    <row r="187" spans="1:11">
      <c r="A187" s="287" t="s">
        <v>198</v>
      </c>
      <c r="B187" s="288">
        <v>46039</v>
      </c>
      <c r="C187" s="287" t="s">
        <v>339</v>
      </c>
      <c r="D187" s="287">
        <v>0</v>
      </c>
      <c r="E187" s="287">
        <v>0</v>
      </c>
      <c r="F187" s="287">
        <v>0</v>
      </c>
      <c r="G187" s="287" t="s">
        <v>188</v>
      </c>
      <c r="H187" s="287"/>
      <c r="I187" s="287">
        <v>1</v>
      </c>
      <c r="J187" s="287"/>
      <c r="K187" s="287">
        <v>0</v>
      </c>
    </row>
    <row r="188" spans="1:11">
      <c r="A188" s="287" t="s">
        <v>198</v>
      </c>
      <c r="B188" s="288">
        <v>46046</v>
      </c>
      <c r="C188" s="287" t="s">
        <v>339</v>
      </c>
      <c r="D188" s="287">
        <v>0</v>
      </c>
      <c r="E188" s="287">
        <v>0</v>
      </c>
      <c r="F188" s="287">
        <v>0</v>
      </c>
      <c r="G188" s="287" t="s">
        <v>188</v>
      </c>
      <c r="H188" s="287"/>
      <c r="I188" s="287">
        <v>1</v>
      </c>
      <c r="J188" s="287"/>
      <c r="K188" s="287">
        <v>0</v>
      </c>
    </row>
    <row r="189" spans="1:11">
      <c r="A189" s="287" t="s">
        <v>198</v>
      </c>
      <c r="B189" s="288">
        <v>46053</v>
      </c>
      <c r="C189" s="287" t="s">
        <v>339</v>
      </c>
      <c r="D189" s="287">
        <v>0</v>
      </c>
      <c r="E189" s="287">
        <v>0</v>
      </c>
      <c r="F189" s="287">
        <v>0</v>
      </c>
      <c r="G189" s="287" t="s">
        <v>188</v>
      </c>
      <c r="H189" s="287"/>
      <c r="I189" s="287">
        <v>1</v>
      </c>
      <c r="J189" s="287"/>
      <c r="K189" s="287">
        <v>0</v>
      </c>
    </row>
    <row r="190" spans="1:11">
      <c r="A190" s="287" t="s">
        <v>198</v>
      </c>
      <c r="B190" s="288">
        <v>46060</v>
      </c>
      <c r="C190" s="287" t="s">
        <v>847</v>
      </c>
      <c r="D190" s="287">
        <v>1</v>
      </c>
      <c r="E190" s="287">
        <v>1</v>
      </c>
      <c r="F190" s="287">
        <v>1</v>
      </c>
      <c r="G190" s="287" t="s">
        <v>188</v>
      </c>
      <c r="H190" s="287"/>
      <c r="I190" s="287">
        <v>1</v>
      </c>
      <c r="J190" s="287"/>
      <c r="K190" s="287">
        <v>0</v>
      </c>
    </row>
    <row r="191" spans="1:11">
      <c r="A191" s="287" t="s">
        <v>198</v>
      </c>
      <c r="B191" s="288">
        <v>46067</v>
      </c>
      <c r="C191" s="287" t="s">
        <v>847</v>
      </c>
      <c r="D191" s="287">
        <v>1</v>
      </c>
      <c r="E191" s="287">
        <v>1</v>
      </c>
      <c r="F191" s="287">
        <v>1</v>
      </c>
      <c r="G191" s="287" t="s">
        <v>188</v>
      </c>
      <c r="H191" s="287"/>
      <c r="I191" s="287">
        <v>1</v>
      </c>
      <c r="J191" s="287"/>
      <c r="K191" s="287">
        <v>0</v>
      </c>
    </row>
    <row r="192" spans="1:11">
      <c r="A192" s="287" t="s">
        <v>198</v>
      </c>
      <c r="B192" s="288">
        <v>46074</v>
      </c>
      <c r="C192" s="287" t="s">
        <v>847</v>
      </c>
      <c r="D192" s="287">
        <v>1</v>
      </c>
      <c r="E192" s="287">
        <v>1</v>
      </c>
      <c r="F192" s="287">
        <v>1</v>
      </c>
      <c r="G192" s="287" t="s">
        <v>188</v>
      </c>
      <c r="H192" s="287"/>
      <c r="I192" s="287">
        <v>1</v>
      </c>
      <c r="J192" s="287"/>
      <c r="K192" s="287">
        <v>0</v>
      </c>
    </row>
    <row r="193" spans="1:11">
      <c r="A193" s="287" t="s">
        <v>198</v>
      </c>
      <c r="B193" s="288">
        <v>46081</v>
      </c>
      <c r="C193" s="287" t="s">
        <v>847</v>
      </c>
      <c r="D193" s="287">
        <v>1</v>
      </c>
      <c r="E193" s="287">
        <v>1</v>
      </c>
      <c r="F193" s="287">
        <v>1</v>
      </c>
      <c r="G193" s="287" t="s">
        <v>188</v>
      </c>
      <c r="H193" s="287"/>
      <c r="I193" s="287">
        <v>1</v>
      </c>
      <c r="J193" s="287"/>
      <c r="K193" s="287">
        <v>0</v>
      </c>
    </row>
    <row r="194" spans="1:11">
      <c r="A194" s="287" t="s">
        <v>198</v>
      </c>
      <c r="B194" s="288">
        <v>46088</v>
      </c>
      <c r="C194" s="287" t="s">
        <v>847</v>
      </c>
      <c r="D194" s="287">
        <v>1</v>
      </c>
      <c r="E194" s="287">
        <v>1</v>
      </c>
      <c r="F194" s="287">
        <v>1</v>
      </c>
      <c r="G194" s="287" t="s">
        <v>188</v>
      </c>
      <c r="H194" s="287"/>
      <c r="I194" s="287">
        <v>1</v>
      </c>
      <c r="J194" s="287"/>
      <c r="K194" s="287">
        <v>0</v>
      </c>
    </row>
    <row r="195" spans="1:11">
      <c r="A195" s="287" t="s">
        <v>198</v>
      </c>
      <c r="B195" s="288">
        <v>46095</v>
      </c>
      <c r="C195" s="287" t="s">
        <v>847</v>
      </c>
      <c r="D195" s="287">
        <v>1</v>
      </c>
      <c r="E195" s="287">
        <v>1</v>
      </c>
      <c r="F195" s="287">
        <v>1</v>
      </c>
      <c r="G195" s="287" t="s">
        <v>188</v>
      </c>
      <c r="H195" s="287"/>
      <c r="I195" s="287">
        <v>1</v>
      </c>
      <c r="J195" s="287"/>
      <c r="K195" s="287">
        <v>0</v>
      </c>
    </row>
    <row r="196" spans="1:11">
      <c r="A196" s="287" t="s">
        <v>198</v>
      </c>
      <c r="B196" s="288">
        <v>46102</v>
      </c>
      <c r="C196" s="287" t="s">
        <v>847</v>
      </c>
      <c r="D196" s="287">
        <v>1</v>
      </c>
      <c r="E196" s="287">
        <v>1</v>
      </c>
      <c r="F196" s="287">
        <v>1</v>
      </c>
      <c r="G196" s="287" t="s">
        <v>188</v>
      </c>
      <c r="H196" s="287"/>
      <c r="I196" s="287">
        <v>1</v>
      </c>
      <c r="J196" s="287"/>
      <c r="K196" s="287">
        <v>0</v>
      </c>
    </row>
    <row r="197" spans="1:11">
      <c r="A197" s="287" t="s">
        <v>198</v>
      </c>
      <c r="B197" s="288">
        <v>46109</v>
      </c>
      <c r="C197" s="287" t="s">
        <v>847</v>
      </c>
      <c r="D197" s="287">
        <v>1</v>
      </c>
      <c r="E197" s="287">
        <v>1</v>
      </c>
      <c r="F197" s="287">
        <v>1</v>
      </c>
      <c r="G197" s="287" t="s">
        <v>188</v>
      </c>
      <c r="H197" s="287"/>
      <c r="I197" s="287">
        <v>1</v>
      </c>
      <c r="J197" s="287"/>
      <c r="K197" s="287">
        <v>0</v>
      </c>
    </row>
    <row r="198" spans="1:11">
      <c r="A198" s="287" t="s">
        <v>198</v>
      </c>
      <c r="B198" s="288">
        <v>46116</v>
      </c>
      <c r="C198" s="287" t="s">
        <v>893</v>
      </c>
      <c r="D198" s="287">
        <v>1</v>
      </c>
      <c r="E198" s="287">
        <v>1</v>
      </c>
      <c r="F198" s="287">
        <v>0</v>
      </c>
      <c r="G198" s="287" t="s">
        <v>188</v>
      </c>
      <c r="H198" s="287"/>
      <c r="I198" s="287">
        <v>1</v>
      </c>
      <c r="J198" s="287"/>
      <c r="K198" s="287">
        <v>0</v>
      </c>
    </row>
    <row r="199" spans="1:11">
      <c r="A199" s="287" t="s">
        <v>198</v>
      </c>
      <c r="B199" s="288">
        <v>46123</v>
      </c>
      <c r="C199" s="287" t="s">
        <v>847</v>
      </c>
      <c r="D199" s="287">
        <v>1</v>
      </c>
      <c r="E199" s="287">
        <v>1</v>
      </c>
      <c r="F199" s="287">
        <v>1</v>
      </c>
      <c r="G199" s="287" t="s">
        <v>188</v>
      </c>
      <c r="H199" s="287"/>
      <c r="I199" s="287">
        <v>1</v>
      </c>
      <c r="J199" s="287"/>
      <c r="K199" s="287">
        <v>0</v>
      </c>
    </row>
    <row r="200" spans="1:11">
      <c r="A200" s="287" t="s">
        <v>198</v>
      </c>
      <c r="B200" s="288">
        <v>46130</v>
      </c>
      <c r="C200" s="287" t="s">
        <v>893</v>
      </c>
      <c r="D200" s="287">
        <v>1</v>
      </c>
      <c r="E200" s="287">
        <v>1</v>
      </c>
      <c r="F200" s="287">
        <v>0</v>
      </c>
      <c r="G200" s="287" t="s">
        <v>188</v>
      </c>
      <c r="H200" s="287"/>
      <c r="I200" s="287">
        <v>1</v>
      </c>
      <c r="J200" s="287"/>
      <c r="K200" s="287">
        <v>0</v>
      </c>
    </row>
    <row r="201" spans="1:11">
      <c r="A201" s="287" t="s">
        <v>198</v>
      </c>
      <c r="B201" s="288">
        <v>46137</v>
      </c>
      <c r="C201" s="287" t="s">
        <v>892</v>
      </c>
      <c r="D201" s="287">
        <v>1</v>
      </c>
      <c r="E201" s="287">
        <v>0</v>
      </c>
      <c r="F201" s="287">
        <v>1</v>
      </c>
      <c r="G201" s="287" t="s">
        <v>188</v>
      </c>
      <c r="H201" s="287"/>
      <c r="I201" s="287">
        <v>1</v>
      </c>
      <c r="J201" s="287"/>
      <c r="K201" s="287">
        <v>0</v>
      </c>
    </row>
    <row r="202" spans="1:11">
      <c r="A202" s="287" t="s">
        <v>199</v>
      </c>
      <c r="B202" s="288">
        <v>45969</v>
      </c>
      <c r="C202" s="287" t="s">
        <v>847</v>
      </c>
      <c r="D202" s="287">
        <v>1</v>
      </c>
      <c r="E202" s="287">
        <v>1</v>
      </c>
      <c r="F202" s="287">
        <v>1</v>
      </c>
      <c r="G202" s="287" t="s">
        <v>200</v>
      </c>
      <c r="H202" s="287" t="s">
        <v>185</v>
      </c>
      <c r="I202" s="287">
        <v>1</v>
      </c>
      <c r="J202" s="287" t="s">
        <v>201</v>
      </c>
      <c r="K202" s="287">
        <v>0</v>
      </c>
    </row>
    <row r="203" spans="1:11">
      <c r="A203" s="287" t="s">
        <v>199</v>
      </c>
      <c r="B203" s="288">
        <v>45976</v>
      </c>
      <c r="C203" s="287" t="s">
        <v>847</v>
      </c>
      <c r="D203" s="287">
        <v>1</v>
      </c>
      <c r="E203" s="287">
        <v>1</v>
      </c>
      <c r="F203" s="287">
        <v>1</v>
      </c>
      <c r="G203" s="287" t="s">
        <v>200</v>
      </c>
      <c r="H203" s="287" t="s">
        <v>185</v>
      </c>
      <c r="I203" s="287">
        <v>1</v>
      </c>
      <c r="J203" s="287" t="s">
        <v>201</v>
      </c>
      <c r="K203" s="287">
        <v>0</v>
      </c>
    </row>
    <row r="204" spans="1:11">
      <c r="A204" s="287" t="s">
        <v>199</v>
      </c>
      <c r="B204" s="288">
        <v>45983</v>
      </c>
      <c r="C204" s="287" t="s">
        <v>847</v>
      </c>
      <c r="D204" s="287">
        <v>1</v>
      </c>
      <c r="E204" s="287">
        <v>1</v>
      </c>
      <c r="F204" s="287">
        <v>1</v>
      </c>
      <c r="G204" s="287" t="s">
        <v>200</v>
      </c>
      <c r="H204" s="287" t="s">
        <v>185</v>
      </c>
      <c r="I204" s="287">
        <v>1</v>
      </c>
      <c r="J204" s="287" t="s">
        <v>201</v>
      </c>
      <c r="K204" s="287">
        <v>0</v>
      </c>
    </row>
    <row r="205" spans="1:11">
      <c r="A205" s="287" t="s">
        <v>199</v>
      </c>
      <c r="B205" s="288">
        <v>45990</v>
      </c>
      <c r="C205" s="287" t="s">
        <v>847</v>
      </c>
      <c r="D205" s="287">
        <v>1</v>
      </c>
      <c r="E205" s="287">
        <v>1</v>
      </c>
      <c r="F205" s="287">
        <v>1</v>
      </c>
      <c r="G205" s="287" t="s">
        <v>200</v>
      </c>
      <c r="H205" s="287" t="s">
        <v>185</v>
      </c>
      <c r="I205" s="287">
        <v>1</v>
      </c>
      <c r="J205" s="287" t="s">
        <v>201</v>
      </c>
      <c r="K205" s="287">
        <v>0</v>
      </c>
    </row>
    <row r="206" spans="1:11">
      <c r="A206" s="287" t="s">
        <v>199</v>
      </c>
      <c r="B206" s="288">
        <v>45997</v>
      </c>
      <c r="C206" s="287" t="s">
        <v>893</v>
      </c>
      <c r="D206" s="287">
        <v>1</v>
      </c>
      <c r="E206" s="287">
        <v>1</v>
      </c>
      <c r="F206" s="287">
        <v>0</v>
      </c>
      <c r="G206" s="287" t="s">
        <v>200</v>
      </c>
      <c r="H206" s="287" t="s">
        <v>185</v>
      </c>
      <c r="I206" s="287">
        <v>1</v>
      </c>
      <c r="J206" s="287" t="s">
        <v>201</v>
      </c>
      <c r="K206" s="287">
        <v>0</v>
      </c>
    </row>
    <row r="207" spans="1:11">
      <c r="A207" s="287" t="s">
        <v>199</v>
      </c>
      <c r="B207" s="288">
        <v>46004</v>
      </c>
      <c r="C207" s="287" t="s">
        <v>893</v>
      </c>
      <c r="D207" s="287">
        <v>1</v>
      </c>
      <c r="E207" s="287">
        <v>1</v>
      </c>
      <c r="F207" s="287">
        <v>0</v>
      </c>
      <c r="G207" s="287" t="s">
        <v>200</v>
      </c>
      <c r="H207" s="287" t="s">
        <v>185</v>
      </c>
      <c r="I207" s="287">
        <v>1</v>
      </c>
      <c r="J207" s="287" t="s">
        <v>201</v>
      </c>
      <c r="K207" s="287">
        <v>0</v>
      </c>
    </row>
    <row r="208" spans="1:11">
      <c r="A208" s="287" t="s">
        <v>199</v>
      </c>
      <c r="B208" s="288">
        <v>46011</v>
      </c>
      <c r="C208" s="287" t="s">
        <v>893</v>
      </c>
      <c r="D208" s="287">
        <v>1</v>
      </c>
      <c r="E208" s="287">
        <v>1</v>
      </c>
      <c r="F208" s="287">
        <v>0</v>
      </c>
      <c r="G208" s="287" t="s">
        <v>200</v>
      </c>
      <c r="H208" s="287" t="s">
        <v>185</v>
      </c>
      <c r="I208" s="287">
        <v>1</v>
      </c>
      <c r="J208" s="287" t="s">
        <v>201</v>
      </c>
      <c r="K208" s="287">
        <v>0</v>
      </c>
    </row>
    <row r="209" spans="1:11">
      <c r="A209" s="287" t="s">
        <v>199</v>
      </c>
      <c r="B209" s="288">
        <v>46018</v>
      </c>
      <c r="C209" s="287" t="s">
        <v>339</v>
      </c>
      <c r="D209" s="287">
        <v>0</v>
      </c>
      <c r="E209" s="287">
        <v>0</v>
      </c>
      <c r="F209" s="287">
        <v>0</v>
      </c>
      <c r="G209" s="287" t="s">
        <v>200</v>
      </c>
      <c r="H209" s="287" t="s">
        <v>185</v>
      </c>
      <c r="I209" s="287">
        <v>1</v>
      </c>
      <c r="J209" s="287" t="s">
        <v>201</v>
      </c>
      <c r="K209" s="287">
        <v>0</v>
      </c>
    </row>
    <row r="210" spans="1:11">
      <c r="A210" s="287" t="s">
        <v>199</v>
      </c>
      <c r="B210" s="288">
        <v>46025</v>
      </c>
      <c r="C210" s="287" t="s">
        <v>339</v>
      </c>
      <c r="D210" s="287">
        <v>0</v>
      </c>
      <c r="E210" s="287">
        <v>0</v>
      </c>
      <c r="F210" s="287">
        <v>0</v>
      </c>
      <c r="G210" s="287" t="s">
        <v>200</v>
      </c>
      <c r="H210" s="287" t="s">
        <v>185</v>
      </c>
      <c r="I210" s="287">
        <v>1</v>
      </c>
      <c r="J210" s="287" t="s">
        <v>201</v>
      </c>
      <c r="K210" s="287">
        <v>0</v>
      </c>
    </row>
    <row r="211" spans="1:11">
      <c r="A211" s="287" t="s">
        <v>199</v>
      </c>
      <c r="B211" s="288">
        <v>46032</v>
      </c>
      <c r="C211" s="287" t="s">
        <v>893</v>
      </c>
      <c r="D211" s="287">
        <v>1</v>
      </c>
      <c r="E211" s="287">
        <v>1</v>
      </c>
      <c r="F211" s="287">
        <v>0</v>
      </c>
      <c r="G211" s="287" t="s">
        <v>200</v>
      </c>
      <c r="H211" s="287" t="s">
        <v>185</v>
      </c>
      <c r="I211" s="287">
        <v>1</v>
      </c>
      <c r="J211" s="287" t="s">
        <v>201</v>
      </c>
      <c r="K211" s="287">
        <v>0</v>
      </c>
    </row>
    <row r="212" spans="1:11">
      <c r="A212" s="287" t="s">
        <v>199</v>
      </c>
      <c r="B212" s="288">
        <v>46039</v>
      </c>
      <c r="C212" s="287" t="s">
        <v>893</v>
      </c>
      <c r="D212" s="287">
        <v>1</v>
      </c>
      <c r="E212" s="287">
        <v>1</v>
      </c>
      <c r="F212" s="287">
        <v>0</v>
      </c>
      <c r="G212" s="287" t="s">
        <v>200</v>
      </c>
      <c r="H212" s="287" t="s">
        <v>185</v>
      </c>
      <c r="I212" s="287">
        <v>1</v>
      </c>
      <c r="J212" s="287" t="s">
        <v>201</v>
      </c>
      <c r="K212" s="287">
        <v>0</v>
      </c>
    </row>
    <row r="213" spans="1:11">
      <c r="A213" s="287" t="s">
        <v>199</v>
      </c>
      <c r="B213" s="288">
        <v>46046</v>
      </c>
      <c r="C213" s="287" t="s">
        <v>893</v>
      </c>
      <c r="D213" s="287">
        <v>1</v>
      </c>
      <c r="E213" s="287">
        <v>1</v>
      </c>
      <c r="F213" s="287">
        <v>0</v>
      </c>
      <c r="G213" s="287" t="s">
        <v>200</v>
      </c>
      <c r="H213" s="287" t="s">
        <v>185</v>
      </c>
      <c r="I213" s="287">
        <v>1</v>
      </c>
      <c r="J213" s="287" t="s">
        <v>201</v>
      </c>
      <c r="K213" s="287">
        <v>0</v>
      </c>
    </row>
    <row r="214" spans="1:11">
      <c r="A214" s="287" t="s">
        <v>199</v>
      </c>
      <c r="B214" s="288">
        <v>46053</v>
      </c>
      <c r="C214" s="287" t="s">
        <v>847</v>
      </c>
      <c r="D214" s="287">
        <v>1</v>
      </c>
      <c r="E214" s="287">
        <v>1</v>
      </c>
      <c r="F214" s="287">
        <v>1</v>
      </c>
      <c r="G214" s="287" t="s">
        <v>200</v>
      </c>
      <c r="H214" s="287" t="s">
        <v>185</v>
      </c>
      <c r="I214" s="287">
        <v>1</v>
      </c>
      <c r="J214" s="287" t="s">
        <v>201</v>
      </c>
      <c r="K214" s="287">
        <v>0</v>
      </c>
    </row>
    <row r="215" spans="1:11">
      <c r="A215" s="287" t="s">
        <v>199</v>
      </c>
      <c r="B215" s="288">
        <v>46060</v>
      </c>
      <c r="C215" s="287" t="s">
        <v>339</v>
      </c>
      <c r="D215" s="287">
        <v>0</v>
      </c>
      <c r="E215" s="287">
        <v>0</v>
      </c>
      <c r="F215" s="287">
        <v>0</v>
      </c>
      <c r="G215" s="287" t="s">
        <v>200</v>
      </c>
      <c r="H215" s="287" t="s">
        <v>185</v>
      </c>
      <c r="I215" s="287">
        <v>1</v>
      </c>
      <c r="J215" s="287" t="s">
        <v>201</v>
      </c>
      <c r="K215" s="287">
        <v>0</v>
      </c>
    </row>
    <row r="216" spans="1:11">
      <c r="A216" s="287" t="s">
        <v>199</v>
      </c>
      <c r="B216" s="288">
        <v>46067</v>
      </c>
      <c r="C216" s="287" t="s">
        <v>847</v>
      </c>
      <c r="D216" s="287">
        <v>1</v>
      </c>
      <c r="E216" s="287">
        <v>1</v>
      </c>
      <c r="F216" s="287">
        <v>1</v>
      </c>
      <c r="G216" s="287" t="s">
        <v>200</v>
      </c>
      <c r="H216" s="287" t="s">
        <v>185</v>
      </c>
      <c r="I216" s="287">
        <v>1</v>
      </c>
      <c r="J216" s="287" t="s">
        <v>201</v>
      </c>
      <c r="K216" s="287">
        <v>0</v>
      </c>
    </row>
    <row r="217" spans="1:11">
      <c r="A217" s="287" t="s">
        <v>199</v>
      </c>
      <c r="B217" s="288">
        <v>46074</v>
      </c>
      <c r="C217" s="287" t="s">
        <v>847</v>
      </c>
      <c r="D217" s="287">
        <v>1</v>
      </c>
      <c r="E217" s="287">
        <v>1</v>
      </c>
      <c r="F217" s="287">
        <v>1</v>
      </c>
      <c r="G217" s="287" t="s">
        <v>200</v>
      </c>
      <c r="H217" s="287" t="s">
        <v>185</v>
      </c>
      <c r="I217" s="287">
        <v>1</v>
      </c>
      <c r="J217" s="287" t="s">
        <v>201</v>
      </c>
      <c r="K217" s="287">
        <v>0</v>
      </c>
    </row>
    <row r="218" spans="1:11">
      <c r="A218" s="287" t="s">
        <v>199</v>
      </c>
      <c r="B218" s="288">
        <v>46081</v>
      </c>
      <c r="C218" s="287" t="s">
        <v>893</v>
      </c>
      <c r="D218" s="287">
        <v>1</v>
      </c>
      <c r="E218" s="287">
        <v>1</v>
      </c>
      <c r="F218" s="287">
        <v>0</v>
      </c>
      <c r="G218" s="287" t="s">
        <v>200</v>
      </c>
      <c r="H218" s="287" t="s">
        <v>185</v>
      </c>
      <c r="I218" s="287">
        <v>1</v>
      </c>
      <c r="J218" s="287" t="s">
        <v>201</v>
      </c>
      <c r="K218" s="287">
        <v>0</v>
      </c>
    </row>
    <row r="219" spans="1:11">
      <c r="A219" s="287" t="s">
        <v>199</v>
      </c>
      <c r="B219" s="288">
        <v>46088</v>
      </c>
      <c r="C219" s="287" t="s">
        <v>847</v>
      </c>
      <c r="D219" s="287">
        <v>1</v>
      </c>
      <c r="E219" s="287">
        <v>1</v>
      </c>
      <c r="F219" s="287">
        <v>1</v>
      </c>
      <c r="G219" s="287" t="s">
        <v>200</v>
      </c>
      <c r="H219" s="287" t="s">
        <v>185</v>
      </c>
      <c r="I219" s="287">
        <v>1</v>
      </c>
      <c r="J219" s="287" t="s">
        <v>201</v>
      </c>
      <c r="K219" s="287">
        <v>0</v>
      </c>
    </row>
    <row r="220" spans="1:11">
      <c r="A220" s="287" t="s">
        <v>199</v>
      </c>
      <c r="B220" s="288">
        <v>46095</v>
      </c>
      <c r="C220" s="287" t="s">
        <v>847</v>
      </c>
      <c r="D220" s="287">
        <v>1</v>
      </c>
      <c r="E220" s="287">
        <v>1</v>
      </c>
      <c r="F220" s="287">
        <v>1</v>
      </c>
      <c r="G220" s="287" t="s">
        <v>200</v>
      </c>
      <c r="H220" s="287" t="s">
        <v>185</v>
      </c>
      <c r="I220" s="287">
        <v>1</v>
      </c>
      <c r="J220" s="287" t="s">
        <v>201</v>
      </c>
      <c r="K220" s="287">
        <v>0</v>
      </c>
    </row>
    <row r="221" spans="1:11">
      <c r="A221" s="287" t="s">
        <v>199</v>
      </c>
      <c r="B221" s="288">
        <v>46102</v>
      </c>
      <c r="C221" s="287" t="s">
        <v>339</v>
      </c>
      <c r="D221" s="287">
        <v>0</v>
      </c>
      <c r="E221" s="287">
        <v>0</v>
      </c>
      <c r="F221" s="287">
        <v>0</v>
      </c>
      <c r="G221" s="287" t="s">
        <v>200</v>
      </c>
      <c r="H221" s="287" t="s">
        <v>185</v>
      </c>
      <c r="I221" s="287">
        <v>1</v>
      </c>
      <c r="J221" s="287" t="s">
        <v>201</v>
      </c>
      <c r="K221" s="287">
        <v>0</v>
      </c>
    </row>
    <row r="222" spans="1:11">
      <c r="A222" s="287" t="s">
        <v>199</v>
      </c>
      <c r="B222" s="288">
        <v>46109</v>
      </c>
      <c r="C222" s="287" t="s">
        <v>847</v>
      </c>
      <c r="D222" s="287">
        <v>1</v>
      </c>
      <c r="E222" s="287">
        <v>1</v>
      </c>
      <c r="F222" s="287">
        <v>1</v>
      </c>
      <c r="G222" s="287" t="s">
        <v>200</v>
      </c>
      <c r="H222" s="287" t="s">
        <v>185</v>
      </c>
      <c r="I222" s="287">
        <v>1</v>
      </c>
      <c r="J222" s="287" t="s">
        <v>201</v>
      </c>
      <c r="K222" s="287">
        <v>0</v>
      </c>
    </row>
    <row r="223" spans="1:11">
      <c r="A223" s="287" t="s">
        <v>199</v>
      </c>
      <c r="B223" s="288">
        <v>46116</v>
      </c>
      <c r="C223" s="287" t="s">
        <v>847</v>
      </c>
      <c r="D223" s="287">
        <v>1</v>
      </c>
      <c r="E223" s="287">
        <v>1</v>
      </c>
      <c r="F223" s="287">
        <v>1</v>
      </c>
      <c r="G223" s="287" t="s">
        <v>200</v>
      </c>
      <c r="H223" s="287" t="s">
        <v>185</v>
      </c>
      <c r="I223" s="287">
        <v>1</v>
      </c>
      <c r="J223" s="287" t="s">
        <v>201</v>
      </c>
      <c r="K223" s="287">
        <v>0</v>
      </c>
    </row>
    <row r="224" spans="1:11">
      <c r="A224" s="287" t="s">
        <v>199</v>
      </c>
      <c r="B224" s="288">
        <v>46123</v>
      </c>
      <c r="C224" s="287" t="s">
        <v>339</v>
      </c>
      <c r="D224" s="287">
        <v>0</v>
      </c>
      <c r="E224" s="287">
        <v>0</v>
      </c>
      <c r="F224" s="287">
        <v>0</v>
      </c>
      <c r="G224" s="287" t="s">
        <v>200</v>
      </c>
      <c r="H224" s="287" t="s">
        <v>185</v>
      </c>
      <c r="I224" s="287">
        <v>1</v>
      </c>
      <c r="J224" s="287" t="s">
        <v>201</v>
      </c>
      <c r="K224" s="287">
        <v>0</v>
      </c>
    </row>
    <row r="225" spans="1:11">
      <c r="A225" s="287" t="s">
        <v>199</v>
      </c>
      <c r="B225" s="288">
        <v>46130</v>
      </c>
      <c r="C225" s="287" t="s">
        <v>847</v>
      </c>
      <c r="D225" s="287">
        <v>1</v>
      </c>
      <c r="E225" s="287">
        <v>1</v>
      </c>
      <c r="F225" s="287">
        <v>1</v>
      </c>
      <c r="G225" s="287" t="s">
        <v>200</v>
      </c>
      <c r="H225" s="287" t="s">
        <v>185</v>
      </c>
      <c r="I225" s="287">
        <v>1</v>
      </c>
      <c r="J225" s="287" t="s">
        <v>201</v>
      </c>
      <c r="K225" s="287">
        <v>0</v>
      </c>
    </row>
    <row r="226" spans="1:11">
      <c r="A226" s="287" t="s">
        <v>199</v>
      </c>
      <c r="B226" s="288">
        <v>46137</v>
      </c>
      <c r="C226" s="287" t="s">
        <v>847</v>
      </c>
      <c r="D226" s="287">
        <v>1</v>
      </c>
      <c r="E226" s="287">
        <v>1</v>
      </c>
      <c r="F226" s="287">
        <v>1</v>
      </c>
      <c r="G226" s="287" t="s">
        <v>200</v>
      </c>
      <c r="H226" s="287" t="s">
        <v>185</v>
      </c>
      <c r="I226" s="287">
        <v>1</v>
      </c>
      <c r="J226" s="287" t="s">
        <v>201</v>
      </c>
      <c r="K226" s="287">
        <v>0</v>
      </c>
    </row>
    <row r="227" spans="1:11">
      <c r="A227" s="287" t="s">
        <v>202</v>
      </c>
      <c r="B227" s="288">
        <v>45969</v>
      </c>
      <c r="C227" s="287" t="s">
        <v>847</v>
      </c>
      <c r="D227" s="287">
        <v>1</v>
      </c>
      <c r="E227" s="287">
        <v>1</v>
      </c>
      <c r="F227" s="287">
        <v>1</v>
      </c>
      <c r="G227" s="287" t="s">
        <v>185</v>
      </c>
      <c r="H227" s="287" t="s">
        <v>185</v>
      </c>
      <c r="I227" s="287">
        <v>0</v>
      </c>
      <c r="J227" s="287"/>
      <c r="K227" s="287">
        <v>0</v>
      </c>
    </row>
    <row r="228" spans="1:11">
      <c r="A228" s="287" t="s">
        <v>202</v>
      </c>
      <c r="B228" s="288">
        <v>45976</v>
      </c>
      <c r="C228" s="287" t="s">
        <v>847</v>
      </c>
      <c r="D228" s="287">
        <v>1</v>
      </c>
      <c r="E228" s="287">
        <v>1</v>
      </c>
      <c r="F228" s="287">
        <v>1</v>
      </c>
      <c r="G228" s="287" t="s">
        <v>185</v>
      </c>
      <c r="H228" s="287" t="s">
        <v>185</v>
      </c>
      <c r="I228" s="287">
        <v>0</v>
      </c>
      <c r="J228" s="287"/>
      <c r="K228" s="287">
        <v>0</v>
      </c>
    </row>
    <row r="229" spans="1:11">
      <c r="A229" s="287" t="s">
        <v>202</v>
      </c>
      <c r="B229" s="288">
        <v>45983</v>
      </c>
      <c r="C229" s="287" t="s">
        <v>847</v>
      </c>
      <c r="D229" s="287">
        <v>1</v>
      </c>
      <c r="E229" s="287">
        <v>1</v>
      </c>
      <c r="F229" s="287">
        <v>1</v>
      </c>
      <c r="G229" s="287" t="s">
        <v>185</v>
      </c>
      <c r="H229" s="287" t="s">
        <v>185</v>
      </c>
      <c r="I229" s="287">
        <v>0</v>
      </c>
      <c r="J229" s="287"/>
      <c r="K229" s="287">
        <v>0</v>
      </c>
    </row>
    <row r="230" spans="1:11">
      <c r="A230" s="287" t="s">
        <v>202</v>
      </c>
      <c r="B230" s="288">
        <v>45990</v>
      </c>
      <c r="C230" s="287" t="s">
        <v>847</v>
      </c>
      <c r="D230" s="287">
        <v>1</v>
      </c>
      <c r="E230" s="287">
        <v>1</v>
      </c>
      <c r="F230" s="287">
        <v>1</v>
      </c>
      <c r="G230" s="287" t="s">
        <v>185</v>
      </c>
      <c r="H230" s="287" t="s">
        <v>185</v>
      </c>
      <c r="I230" s="287">
        <v>0</v>
      </c>
      <c r="J230" s="287"/>
      <c r="K230" s="287">
        <v>0</v>
      </c>
    </row>
    <row r="231" spans="1:11">
      <c r="A231" s="287" t="s">
        <v>202</v>
      </c>
      <c r="B231" s="288">
        <v>45997</v>
      </c>
      <c r="C231" s="287" t="s">
        <v>847</v>
      </c>
      <c r="D231" s="287">
        <v>1</v>
      </c>
      <c r="E231" s="287">
        <v>1</v>
      </c>
      <c r="F231" s="287">
        <v>1</v>
      </c>
      <c r="G231" s="287" t="s">
        <v>185</v>
      </c>
      <c r="H231" s="287" t="s">
        <v>185</v>
      </c>
      <c r="I231" s="287">
        <v>0</v>
      </c>
      <c r="J231" s="287"/>
      <c r="K231" s="287">
        <v>0</v>
      </c>
    </row>
    <row r="232" spans="1:11">
      <c r="A232" s="287" t="s">
        <v>202</v>
      </c>
      <c r="B232" s="288">
        <v>46004</v>
      </c>
      <c r="C232" s="287" t="s">
        <v>847</v>
      </c>
      <c r="D232" s="287">
        <v>1</v>
      </c>
      <c r="E232" s="287">
        <v>1</v>
      </c>
      <c r="F232" s="287">
        <v>1</v>
      </c>
      <c r="G232" s="287" t="s">
        <v>185</v>
      </c>
      <c r="H232" s="287" t="s">
        <v>185</v>
      </c>
      <c r="I232" s="287">
        <v>0</v>
      </c>
      <c r="J232" s="287"/>
      <c r="K232" s="287">
        <v>0</v>
      </c>
    </row>
    <row r="233" spans="1:11">
      <c r="A233" s="287" t="s">
        <v>202</v>
      </c>
      <c r="B233" s="288">
        <v>46011</v>
      </c>
      <c r="C233" s="287" t="s">
        <v>893</v>
      </c>
      <c r="D233" s="287">
        <v>1</v>
      </c>
      <c r="E233" s="287">
        <v>1</v>
      </c>
      <c r="F233" s="287">
        <v>0</v>
      </c>
      <c r="G233" s="287" t="s">
        <v>185</v>
      </c>
      <c r="H233" s="287" t="s">
        <v>185</v>
      </c>
      <c r="I233" s="287">
        <v>0</v>
      </c>
      <c r="J233" s="287"/>
      <c r="K233" s="287">
        <v>0</v>
      </c>
    </row>
    <row r="234" spans="1:11">
      <c r="A234" s="287" t="s">
        <v>202</v>
      </c>
      <c r="B234" s="288">
        <v>46018</v>
      </c>
      <c r="C234" s="287" t="s">
        <v>339</v>
      </c>
      <c r="D234" s="287">
        <v>0</v>
      </c>
      <c r="E234" s="287">
        <v>0</v>
      </c>
      <c r="F234" s="287">
        <v>0</v>
      </c>
      <c r="G234" s="287" t="s">
        <v>185</v>
      </c>
      <c r="H234" s="287" t="s">
        <v>185</v>
      </c>
      <c r="I234" s="287">
        <v>0</v>
      </c>
      <c r="J234" s="287"/>
      <c r="K234" s="287">
        <v>0</v>
      </c>
    </row>
    <row r="235" spans="1:11">
      <c r="A235" s="287" t="s">
        <v>202</v>
      </c>
      <c r="B235" s="288">
        <v>46025</v>
      </c>
      <c r="C235" s="287" t="s">
        <v>339</v>
      </c>
      <c r="D235" s="287">
        <v>0</v>
      </c>
      <c r="E235" s="287">
        <v>0</v>
      </c>
      <c r="F235" s="287">
        <v>0</v>
      </c>
      <c r="G235" s="287" t="s">
        <v>185</v>
      </c>
      <c r="H235" s="287" t="s">
        <v>185</v>
      </c>
      <c r="I235" s="287">
        <v>0</v>
      </c>
      <c r="J235" s="287"/>
      <c r="K235" s="287">
        <v>0</v>
      </c>
    </row>
    <row r="236" spans="1:11">
      <c r="A236" s="287" t="s">
        <v>202</v>
      </c>
      <c r="B236" s="288">
        <v>46032</v>
      </c>
      <c r="C236" s="287" t="s">
        <v>847</v>
      </c>
      <c r="D236" s="287">
        <v>1</v>
      </c>
      <c r="E236" s="287">
        <v>1</v>
      </c>
      <c r="F236" s="287">
        <v>1</v>
      </c>
      <c r="G236" s="287" t="s">
        <v>185</v>
      </c>
      <c r="H236" s="287" t="s">
        <v>185</v>
      </c>
      <c r="I236" s="287">
        <v>0</v>
      </c>
      <c r="J236" s="287"/>
      <c r="K236" s="287">
        <v>0</v>
      </c>
    </row>
    <row r="237" spans="1:11">
      <c r="A237" s="287" t="s">
        <v>202</v>
      </c>
      <c r="B237" s="288">
        <v>46039</v>
      </c>
      <c r="C237" s="287" t="s">
        <v>847</v>
      </c>
      <c r="D237" s="287">
        <v>1</v>
      </c>
      <c r="E237" s="287">
        <v>1</v>
      </c>
      <c r="F237" s="287">
        <v>1</v>
      </c>
      <c r="G237" s="287" t="s">
        <v>185</v>
      </c>
      <c r="H237" s="287" t="s">
        <v>185</v>
      </c>
      <c r="I237" s="287">
        <v>0</v>
      </c>
      <c r="J237" s="287"/>
      <c r="K237" s="287">
        <v>0</v>
      </c>
    </row>
    <row r="238" spans="1:11">
      <c r="A238" s="287" t="s">
        <v>202</v>
      </c>
      <c r="B238" s="288">
        <v>46046</v>
      </c>
      <c r="C238" s="287" t="s">
        <v>847</v>
      </c>
      <c r="D238" s="287">
        <v>1</v>
      </c>
      <c r="E238" s="287">
        <v>1</v>
      </c>
      <c r="F238" s="287">
        <v>1</v>
      </c>
      <c r="G238" s="287" t="s">
        <v>185</v>
      </c>
      <c r="H238" s="287" t="s">
        <v>185</v>
      </c>
      <c r="I238" s="287">
        <v>0</v>
      </c>
      <c r="J238" s="287"/>
      <c r="K238" s="287">
        <v>0</v>
      </c>
    </row>
    <row r="239" spans="1:11">
      <c r="A239" s="287" t="s">
        <v>202</v>
      </c>
      <c r="B239" s="288">
        <v>46053</v>
      </c>
      <c r="C239" s="287" t="s">
        <v>847</v>
      </c>
      <c r="D239" s="287">
        <v>1</v>
      </c>
      <c r="E239" s="287">
        <v>1</v>
      </c>
      <c r="F239" s="287">
        <v>1</v>
      </c>
      <c r="G239" s="287" t="s">
        <v>185</v>
      </c>
      <c r="H239" s="287" t="s">
        <v>185</v>
      </c>
      <c r="I239" s="287">
        <v>0</v>
      </c>
      <c r="J239" s="287"/>
      <c r="K239" s="287">
        <v>0</v>
      </c>
    </row>
    <row r="240" spans="1:11">
      <c r="A240" s="287" t="s">
        <v>202</v>
      </c>
      <c r="B240" s="288">
        <v>46060</v>
      </c>
      <c r="C240" s="287" t="s">
        <v>847</v>
      </c>
      <c r="D240" s="287">
        <v>1</v>
      </c>
      <c r="E240" s="287">
        <v>1</v>
      </c>
      <c r="F240" s="287">
        <v>1</v>
      </c>
      <c r="G240" s="287" t="s">
        <v>185</v>
      </c>
      <c r="H240" s="287" t="s">
        <v>185</v>
      </c>
      <c r="I240" s="287">
        <v>0</v>
      </c>
      <c r="J240" s="287"/>
      <c r="K240" s="287">
        <v>0</v>
      </c>
    </row>
    <row r="241" spans="1:11">
      <c r="A241" s="287" t="s">
        <v>202</v>
      </c>
      <c r="B241" s="288">
        <v>46067</v>
      </c>
      <c r="C241" s="287" t="s">
        <v>847</v>
      </c>
      <c r="D241" s="287">
        <v>1</v>
      </c>
      <c r="E241" s="287">
        <v>1</v>
      </c>
      <c r="F241" s="287">
        <v>1</v>
      </c>
      <c r="G241" s="287" t="s">
        <v>185</v>
      </c>
      <c r="H241" s="287" t="s">
        <v>185</v>
      </c>
      <c r="I241" s="287">
        <v>0</v>
      </c>
      <c r="J241" s="287"/>
      <c r="K241" s="287">
        <v>0</v>
      </c>
    </row>
    <row r="242" spans="1:11">
      <c r="A242" s="287" t="s">
        <v>202</v>
      </c>
      <c r="B242" s="288">
        <v>46074</v>
      </c>
      <c r="C242" s="287" t="s">
        <v>847</v>
      </c>
      <c r="D242" s="287">
        <v>1</v>
      </c>
      <c r="E242" s="287">
        <v>1</v>
      </c>
      <c r="F242" s="287">
        <v>1</v>
      </c>
      <c r="G242" s="287" t="s">
        <v>185</v>
      </c>
      <c r="H242" s="287" t="s">
        <v>185</v>
      </c>
      <c r="I242" s="287">
        <v>0</v>
      </c>
      <c r="J242" s="287"/>
      <c r="K242" s="287">
        <v>0</v>
      </c>
    </row>
    <row r="243" spans="1:11">
      <c r="A243" s="287" t="s">
        <v>202</v>
      </c>
      <c r="B243" s="288">
        <v>46081</v>
      </c>
      <c r="C243" s="287" t="s">
        <v>847</v>
      </c>
      <c r="D243" s="287">
        <v>1</v>
      </c>
      <c r="E243" s="287">
        <v>1</v>
      </c>
      <c r="F243" s="287">
        <v>1</v>
      </c>
      <c r="G243" s="287" t="s">
        <v>185</v>
      </c>
      <c r="H243" s="287" t="s">
        <v>185</v>
      </c>
      <c r="I243" s="287">
        <v>0</v>
      </c>
      <c r="J243" s="287"/>
      <c r="K243" s="287">
        <v>0</v>
      </c>
    </row>
    <row r="244" spans="1:11">
      <c r="A244" s="287" t="s">
        <v>202</v>
      </c>
      <c r="B244" s="288">
        <v>46088</v>
      </c>
      <c r="C244" s="287" t="s">
        <v>847</v>
      </c>
      <c r="D244" s="287">
        <v>1</v>
      </c>
      <c r="E244" s="287">
        <v>1</v>
      </c>
      <c r="F244" s="287">
        <v>1</v>
      </c>
      <c r="G244" s="287" t="s">
        <v>185</v>
      </c>
      <c r="H244" s="287" t="s">
        <v>185</v>
      </c>
      <c r="I244" s="287">
        <v>0</v>
      </c>
      <c r="J244" s="287"/>
      <c r="K244" s="287">
        <v>0</v>
      </c>
    </row>
    <row r="245" spans="1:11">
      <c r="A245" s="287" t="s">
        <v>202</v>
      </c>
      <c r="B245" s="288">
        <v>46095</v>
      </c>
      <c r="C245" s="287" t="s">
        <v>847</v>
      </c>
      <c r="D245" s="287">
        <v>1</v>
      </c>
      <c r="E245" s="287">
        <v>1</v>
      </c>
      <c r="F245" s="287">
        <v>1</v>
      </c>
      <c r="G245" s="287" t="s">
        <v>185</v>
      </c>
      <c r="H245" s="287" t="s">
        <v>185</v>
      </c>
      <c r="I245" s="287">
        <v>0</v>
      </c>
      <c r="J245" s="287"/>
      <c r="K245" s="287">
        <v>0</v>
      </c>
    </row>
    <row r="246" spans="1:11">
      <c r="A246" s="287" t="s">
        <v>202</v>
      </c>
      <c r="B246" s="288">
        <v>46102</v>
      </c>
      <c r="C246" s="287" t="s">
        <v>847</v>
      </c>
      <c r="D246" s="287">
        <v>1</v>
      </c>
      <c r="E246" s="287">
        <v>1</v>
      </c>
      <c r="F246" s="287">
        <v>1</v>
      </c>
      <c r="G246" s="287" t="s">
        <v>185</v>
      </c>
      <c r="H246" s="287" t="s">
        <v>185</v>
      </c>
      <c r="I246" s="287">
        <v>0</v>
      </c>
      <c r="J246" s="287"/>
      <c r="K246" s="287">
        <v>0</v>
      </c>
    </row>
    <row r="247" spans="1:11">
      <c r="A247" s="287" t="s">
        <v>202</v>
      </c>
      <c r="B247" s="288">
        <v>46109</v>
      </c>
      <c r="C247" s="287" t="s">
        <v>847</v>
      </c>
      <c r="D247" s="287">
        <v>1</v>
      </c>
      <c r="E247" s="287">
        <v>1</v>
      </c>
      <c r="F247" s="287">
        <v>1</v>
      </c>
      <c r="G247" s="287" t="s">
        <v>185</v>
      </c>
      <c r="H247" s="287" t="s">
        <v>185</v>
      </c>
      <c r="I247" s="287">
        <v>0</v>
      </c>
      <c r="J247" s="287"/>
      <c r="K247" s="287">
        <v>0</v>
      </c>
    </row>
    <row r="248" spans="1:11">
      <c r="A248" s="287" t="s">
        <v>202</v>
      </c>
      <c r="B248" s="288">
        <v>46116</v>
      </c>
      <c r="C248" s="287" t="s">
        <v>847</v>
      </c>
      <c r="D248" s="287">
        <v>1</v>
      </c>
      <c r="E248" s="287">
        <v>1</v>
      </c>
      <c r="F248" s="287">
        <v>1</v>
      </c>
      <c r="G248" s="287" t="s">
        <v>185</v>
      </c>
      <c r="H248" s="287" t="s">
        <v>185</v>
      </c>
      <c r="I248" s="287">
        <v>0</v>
      </c>
      <c r="J248" s="287"/>
      <c r="K248" s="287">
        <v>0</v>
      </c>
    </row>
    <row r="249" spans="1:11">
      <c r="A249" s="287" t="s">
        <v>202</v>
      </c>
      <c r="B249" s="288">
        <v>46123</v>
      </c>
      <c r="C249" s="287" t="s">
        <v>847</v>
      </c>
      <c r="D249" s="287">
        <v>1</v>
      </c>
      <c r="E249" s="287">
        <v>1</v>
      </c>
      <c r="F249" s="287">
        <v>1</v>
      </c>
      <c r="G249" s="287" t="s">
        <v>185</v>
      </c>
      <c r="H249" s="287" t="s">
        <v>185</v>
      </c>
      <c r="I249" s="287">
        <v>0</v>
      </c>
      <c r="J249" s="287"/>
      <c r="K249" s="287">
        <v>0</v>
      </c>
    </row>
    <row r="250" spans="1:11">
      <c r="A250" s="287" t="s">
        <v>202</v>
      </c>
      <c r="B250" s="288">
        <v>46130</v>
      </c>
      <c r="C250" s="287" t="s">
        <v>847</v>
      </c>
      <c r="D250" s="287">
        <v>1</v>
      </c>
      <c r="E250" s="287">
        <v>1</v>
      </c>
      <c r="F250" s="287">
        <v>1</v>
      </c>
      <c r="G250" s="287" t="s">
        <v>185</v>
      </c>
      <c r="H250" s="287" t="s">
        <v>185</v>
      </c>
      <c r="I250" s="287">
        <v>0</v>
      </c>
      <c r="J250" s="287"/>
      <c r="K250" s="287">
        <v>0</v>
      </c>
    </row>
    <row r="251" spans="1:11">
      <c r="A251" s="287" t="s">
        <v>202</v>
      </c>
      <c r="B251" s="288">
        <v>46137</v>
      </c>
      <c r="C251" s="287" t="s">
        <v>847</v>
      </c>
      <c r="D251" s="287">
        <v>1</v>
      </c>
      <c r="E251" s="287">
        <v>1</v>
      </c>
      <c r="F251" s="287">
        <v>1</v>
      </c>
      <c r="G251" s="287" t="s">
        <v>185</v>
      </c>
      <c r="H251" s="287" t="s">
        <v>185</v>
      </c>
      <c r="I251" s="287">
        <v>0</v>
      </c>
      <c r="J251" s="287"/>
      <c r="K251" s="287">
        <v>0</v>
      </c>
    </row>
    <row r="252" spans="1:11">
      <c r="A252" s="287" t="s">
        <v>203</v>
      </c>
      <c r="B252" s="288">
        <v>45969</v>
      </c>
      <c r="C252" s="287" t="s">
        <v>339</v>
      </c>
      <c r="D252" s="287">
        <v>0</v>
      </c>
      <c r="E252" s="287">
        <v>0</v>
      </c>
      <c r="F252" s="287">
        <v>0</v>
      </c>
      <c r="G252" s="287" t="s">
        <v>185</v>
      </c>
      <c r="H252" s="287" t="s">
        <v>179</v>
      </c>
      <c r="I252" s="287">
        <v>0</v>
      </c>
      <c r="J252" s="287"/>
      <c r="K252" s="287">
        <v>0</v>
      </c>
    </row>
    <row r="253" spans="1:11">
      <c r="A253" s="287" t="s">
        <v>203</v>
      </c>
      <c r="B253" s="288">
        <v>45976</v>
      </c>
      <c r="C253" s="287" t="s">
        <v>893</v>
      </c>
      <c r="D253" s="287">
        <v>1</v>
      </c>
      <c r="E253" s="287">
        <v>1</v>
      </c>
      <c r="F253" s="287">
        <v>0</v>
      </c>
      <c r="G253" s="287" t="s">
        <v>185</v>
      </c>
      <c r="H253" s="287" t="s">
        <v>179</v>
      </c>
      <c r="I253" s="287">
        <v>0</v>
      </c>
      <c r="J253" s="287"/>
      <c r="K253" s="287">
        <v>0</v>
      </c>
    </row>
    <row r="254" spans="1:11">
      <c r="A254" s="287" t="s">
        <v>203</v>
      </c>
      <c r="B254" s="288">
        <v>45983</v>
      </c>
      <c r="C254" s="287" t="s">
        <v>339</v>
      </c>
      <c r="D254" s="287">
        <v>0</v>
      </c>
      <c r="E254" s="287">
        <v>0</v>
      </c>
      <c r="F254" s="287">
        <v>0</v>
      </c>
      <c r="G254" s="287" t="s">
        <v>185</v>
      </c>
      <c r="H254" s="287" t="s">
        <v>179</v>
      </c>
      <c r="I254" s="287">
        <v>0</v>
      </c>
      <c r="J254" s="287"/>
      <c r="K254" s="287">
        <v>0</v>
      </c>
    </row>
    <row r="255" spans="1:11">
      <c r="A255" s="287" t="s">
        <v>203</v>
      </c>
      <c r="B255" s="288">
        <v>45990</v>
      </c>
      <c r="C255" s="287" t="s">
        <v>339</v>
      </c>
      <c r="D255" s="287">
        <v>0</v>
      </c>
      <c r="E255" s="287">
        <v>0</v>
      </c>
      <c r="F255" s="287">
        <v>0</v>
      </c>
      <c r="G255" s="287" t="s">
        <v>185</v>
      </c>
      <c r="H255" s="287" t="s">
        <v>179</v>
      </c>
      <c r="I255" s="287">
        <v>0</v>
      </c>
      <c r="J255" s="287"/>
      <c r="K255" s="287">
        <v>0</v>
      </c>
    </row>
    <row r="256" spans="1:11">
      <c r="A256" s="287" t="s">
        <v>203</v>
      </c>
      <c r="B256" s="288">
        <v>45997</v>
      </c>
      <c r="C256" s="287" t="s">
        <v>893</v>
      </c>
      <c r="D256" s="287">
        <v>1</v>
      </c>
      <c r="E256" s="287">
        <v>1</v>
      </c>
      <c r="F256" s="287">
        <v>0</v>
      </c>
      <c r="G256" s="287" t="s">
        <v>185</v>
      </c>
      <c r="H256" s="287" t="s">
        <v>179</v>
      </c>
      <c r="I256" s="287">
        <v>0</v>
      </c>
      <c r="J256" s="287"/>
      <c r="K256" s="287">
        <v>0</v>
      </c>
    </row>
    <row r="257" spans="1:11">
      <c r="A257" s="287" t="s">
        <v>203</v>
      </c>
      <c r="B257" s="288">
        <v>46004</v>
      </c>
      <c r="C257" s="287" t="s">
        <v>339</v>
      </c>
      <c r="D257" s="287">
        <v>0</v>
      </c>
      <c r="E257" s="287">
        <v>0</v>
      </c>
      <c r="F257" s="287">
        <v>0</v>
      </c>
      <c r="G257" s="287" t="s">
        <v>185</v>
      </c>
      <c r="H257" s="287" t="s">
        <v>179</v>
      </c>
      <c r="I257" s="287">
        <v>0</v>
      </c>
      <c r="J257" s="287"/>
      <c r="K257" s="287">
        <v>0</v>
      </c>
    </row>
    <row r="258" spans="1:11">
      <c r="A258" s="287" t="s">
        <v>203</v>
      </c>
      <c r="B258" s="288">
        <v>46011</v>
      </c>
      <c r="C258" s="287" t="s">
        <v>339</v>
      </c>
      <c r="D258" s="287">
        <v>0</v>
      </c>
      <c r="E258" s="287">
        <v>0</v>
      </c>
      <c r="F258" s="287">
        <v>0</v>
      </c>
      <c r="G258" s="287" t="s">
        <v>185</v>
      </c>
      <c r="H258" s="287" t="s">
        <v>179</v>
      </c>
      <c r="I258" s="287">
        <v>0</v>
      </c>
      <c r="J258" s="287"/>
      <c r="K258" s="287">
        <v>0</v>
      </c>
    </row>
    <row r="259" spans="1:11">
      <c r="A259" s="287" t="s">
        <v>203</v>
      </c>
      <c r="B259" s="288">
        <v>46018</v>
      </c>
      <c r="C259" s="287" t="s">
        <v>339</v>
      </c>
      <c r="D259" s="287">
        <v>0</v>
      </c>
      <c r="E259" s="287">
        <v>0</v>
      </c>
      <c r="F259" s="287">
        <v>0</v>
      </c>
      <c r="G259" s="287" t="s">
        <v>185</v>
      </c>
      <c r="H259" s="287" t="s">
        <v>179</v>
      </c>
      <c r="I259" s="287">
        <v>0</v>
      </c>
      <c r="J259" s="287"/>
      <c r="K259" s="287">
        <v>0</v>
      </c>
    </row>
    <row r="260" spans="1:11">
      <c r="A260" s="287" t="s">
        <v>203</v>
      </c>
      <c r="B260" s="288">
        <v>46025</v>
      </c>
      <c r="C260" s="287" t="s">
        <v>339</v>
      </c>
      <c r="D260" s="287">
        <v>0</v>
      </c>
      <c r="E260" s="287">
        <v>0</v>
      </c>
      <c r="F260" s="287">
        <v>0</v>
      </c>
      <c r="G260" s="287" t="s">
        <v>185</v>
      </c>
      <c r="H260" s="287" t="s">
        <v>179</v>
      </c>
      <c r="I260" s="287">
        <v>0</v>
      </c>
      <c r="J260" s="287"/>
      <c r="K260" s="287">
        <v>0</v>
      </c>
    </row>
    <row r="261" spans="1:11">
      <c r="A261" s="287" t="s">
        <v>203</v>
      </c>
      <c r="B261" s="288">
        <v>46032</v>
      </c>
      <c r="C261" s="287" t="s">
        <v>339</v>
      </c>
      <c r="D261" s="287">
        <v>0</v>
      </c>
      <c r="E261" s="287">
        <v>0</v>
      </c>
      <c r="F261" s="287">
        <v>0</v>
      </c>
      <c r="G261" s="287" t="s">
        <v>185</v>
      </c>
      <c r="H261" s="287" t="s">
        <v>179</v>
      </c>
      <c r="I261" s="287">
        <v>0</v>
      </c>
      <c r="J261" s="287"/>
      <c r="K261" s="287">
        <v>0</v>
      </c>
    </row>
    <row r="262" spans="1:11">
      <c r="A262" s="287" t="s">
        <v>203</v>
      </c>
      <c r="B262" s="288">
        <v>46039</v>
      </c>
      <c r="C262" s="287" t="s">
        <v>339</v>
      </c>
      <c r="D262" s="287">
        <v>0</v>
      </c>
      <c r="E262" s="287">
        <v>0</v>
      </c>
      <c r="F262" s="287">
        <v>0</v>
      </c>
      <c r="G262" s="287" t="s">
        <v>185</v>
      </c>
      <c r="H262" s="287" t="s">
        <v>179</v>
      </c>
      <c r="I262" s="287">
        <v>0</v>
      </c>
      <c r="J262" s="287"/>
      <c r="K262" s="287">
        <v>0</v>
      </c>
    </row>
    <row r="263" spans="1:11">
      <c r="A263" s="287" t="s">
        <v>203</v>
      </c>
      <c r="B263" s="288">
        <v>46046</v>
      </c>
      <c r="C263" s="287" t="s">
        <v>893</v>
      </c>
      <c r="D263" s="287">
        <v>1</v>
      </c>
      <c r="E263" s="287">
        <v>1</v>
      </c>
      <c r="F263" s="287">
        <v>0</v>
      </c>
      <c r="G263" s="287" t="s">
        <v>185</v>
      </c>
      <c r="H263" s="287" t="s">
        <v>179</v>
      </c>
      <c r="I263" s="287">
        <v>0</v>
      </c>
      <c r="J263" s="287"/>
      <c r="K263" s="287">
        <v>0</v>
      </c>
    </row>
    <row r="264" spans="1:11">
      <c r="A264" s="287" t="s">
        <v>203</v>
      </c>
      <c r="B264" s="288">
        <v>46053</v>
      </c>
      <c r="C264" s="287" t="s">
        <v>893</v>
      </c>
      <c r="D264" s="287">
        <v>1</v>
      </c>
      <c r="E264" s="287">
        <v>1</v>
      </c>
      <c r="F264" s="287">
        <v>0</v>
      </c>
      <c r="G264" s="287" t="s">
        <v>185</v>
      </c>
      <c r="H264" s="287" t="s">
        <v>179</v>
      </c>
      <c r="I264" s="287">
        <v>0</v>
      </c>
      <c r="J264" s="287"/>
      <c r="K264" s="287">
        <v>0</v>
      </c>
    </row>
    <row r="265" spans="1:11">
      <c r="A265" s="287" t="s">
        <v>203</v>
      </c>
      <c r="B265" s="288">
        <v>46060</v>
      </c>
      <c r="C265" s="287" t="s">
        <v>893</v>
      </c>
      <c r="D265" s="287">
        <v>1</v>
      </c>
      <c r="E265" s="287">
        <v>1</v>
      </c>
      <c r="F265" s="287">
        <v>0</v>
      </c>
      <c r="G265" s="287" t="s">
        <v>185</v>
      </c>
      <c r="H265" s="287" t="s">
        <v>179</v>
      </c>
      <c r="I265" s="287">
        <v>0</v>
      </c>
      <c r="J265" s="287"/>
      <c r="K265" s="287">
        <v>0</v>
      </c>
    </row>
    <row r="266" spans="1:11">
      <c r="A266" s="287" t="s">
        <v>203</v>
      </c>
      <c r="B266" s="288">
        <v>46067</v>
      </c>
      <c r="C266" s="287" t="s">
        <v>339</v>
      </c>
      <c r="D266" s="287">
        <v>0</v>
      </c>
      <c r="E266" s="287">
        <v>0</v>
      </c>
      <c r="F266" s="287">
        <v>0</v>
      </c>
      <c r="G266" s="287" t="s">
        <v>185</v>
      </c>
      <c r="H266" s="287" t="s">
        <v>179</v>
      </c>
      <c r="I266" s="287">
        <v>0</v>
      </c>
      <c r="J266" s="287"/>
      <c r="K266" s="287">
        <v>0</v>
      </c>
    </row>
    <row r="267" spans="1:11">
      <c r="A267" s="287" t="s">
        <v>203</v>
      </c>
      <c r="B267" s="288">
        <v>46074</v>
      </c>
      <c r="C267" s="287" t="s">
        <v>339</v>
      </c>
      <c r="D267" s="287">
        <v>0</v>
      </c>
      <c r="E267" s="287">
        <v>0</v>
      </c>
      <c r="F267" s="287">
        <v>0</v>
      </c>
      <c r="G267" s="287" t="s">
        <v>185</v>
      </c>
      <c r="H267" s="287" t="s">
        <v>179</v>
      </c>
      <c r="I267" s="287">
        <v>0</v>
      </c>
      <c r="J267" s="287"/>
      <c r="K267" s="287">
        <v>0</v>
      </c>
    </row>
    <row r="268" spans="1:11">
      <c r="A268" s="287" t="s">
        <v>203</v>
      </c>
      <c r="B268" s="288">
        <v>46081</v>
      </c>
      <c r="C268" s="287" t="s">
        <v>339</v>
      </c>
      <c r="D268" s="287">
        <v>0</v>
      </c>
      <c r="E268" s="287">
        <v>0</v>
      </c>
      <c r="F268" s="287">
        <v>0</v>
      </c>
      <c r="G268" s="287" t="s">
        <v>185</v>
      </c>
      <c r="H268" s="287" t="s">
        <v>179</v>
      </c>
      <c r="I268" s="287">
        <v>0</v>
      </c>
      <c r="J268" s="287"/>
      <c r="K268" s="287">
        <v>0</v>
      </c>
    </row>
    <row r="269" spans="1:11">
      <c r="A269" s="287" t="s">
        <v>203</v>
      </c>
      <c r="B269" s="288">
        <v>46088</v>
      </c>
      <c r="C269" s="287" t="s">
        <v>339</v>
      </c>
      <c r="D269" s="287">
        <v>0</v>
      </c>
      <c r="E269" s="287">
        <v>0</v>
      </c>
      <c r="F269" s="287">
        <v>0</v>
      </c>
      <c r="G269" s="287" t="s">
        <v>185</v>
      </c>
      <c r="H269" s="287" t="s">
        <v>179</v>
      </c>
      <c r="I269" s="287">
        <v>0</v>
      </c>
      <c r="J269" s="287"/>
      <c r="K269" s="287">
        <v>0</v>
      </c>
    </row>
    <row r="270" spans="1:11">
      <c r="A270" s="287" t="s">
        <v>203</v>
      </c>
      <c r="B270" s="288">
        <v>46095</v>
      </c>
      <c r="C270" s="287" t="s">
        <v>339</v>
      </c>
      <c r="D270" s="287">
        <v>0</v>
      </c>
      <c r="E270" s="287">
        <v>0</v>
      </c>
      <c r="F270" s="287">
        <v>0</v>
      </c>
      <c r="G270" s="287" t="s">
        <v>185</v>
      </c>
      <c r="H270" s="287" t="s">
        <v>179</v>
      </c>
      <c r="I270" s="287">
        <v>0</v>
      </c>
      <c r="J270" s="287"/>
      <c r="K270" s="287">
        <v>0</v>
      </c>
    </row>
    <row r="271" spans="1:11">
      <c r="A271" s="287" t="s">
        <v>203</v>
      </c>
      <c r="B271" s="288">
        <v>46102</v>
      </c>
      <c r="C271" s="287" t="s">
        <v>339</v>
      </c>
      <c r="D271" s="287">
        <v>0</v>
      </c>
      <c r="E271" s="287">
        <v>0</v>
      </c>
      <c r="F271" s="287">
        <v>0</v>
      </c>
      <c r="G271" s="287" t="s">
        <v>185</v>
      </c>
      <c r="H271" s="287" t="s">
        <v>179</v>
      </c>
      <c r="I271" s="287">
        <v>0</v>
      </c>
      <c r="J271" s="287"/>
      <c r="K271" s="287">
        <v>0</v>
      </c>
    </row>
    <row r="272" spans="1:11">
      <c r="A272" s="287" t="s">
        <v>203</v>
      </c>
      <c r="B272" s="288">
        <v>46109</v>
      </c>
      <c r="C272" s="287" t="s">
        <v>893</v>
      </c>
      <c r="D272" s="287">
        <v>1</v>
      </c>
      <c r="E272" s="287">
        <v>1</v>
      </c>
      <c r="F272" s="287">
        <v>0</v>
      </c>
      <c r="G272" s="287" t="s">
        <v>185</v>
      </c>
      <c r="H272" s="287" t="s">
        <v>179</v>
      </c>
      <c r="I272" s="287">
        <v>0</v>
      </c>
      <c r="J272" s="287"/>
      <c r="K272" s="287">
        <v>0</v>
      </c>
    </row>
    <row r="273" spans="1:11">
      <c r="A273" s="287" t="s">
        <v>203</v>
      </c>
      <c r="B273" s="288">
        <v>46116</v>
      </c>
      <c r="C273" s="287" t="s">
        <v>339</v>
      </c>
      <c r="D273" s="287">
        <v>0</v>
      </c>
      <c r="E273" s="287">
        <v>0</v>
      </c>
      <c r="F273" s="287">
        <v>0</v>
      </c>
      <c r="G273" s="287" t="s">
        <v>185</v>
      </c>
      <c r="H273" s="287" t="s">
        <v>179</v>
      </c>
      <c r="I273" s="287">
        <v>0</v>
      </c>
      <c r="J273" s="287"/>
      <c r="K273" s="287">
        <v>0</v>
      </c>
    </row>
    <row r="274" spans="1:11">
      <c r="A274" s="287" t="s">
        <v>203</v>
      </c>
      <c r="B274" s="288">
        <v>46123</v>
      </c>
      <c r="C274" s="287" t="s">
        <v>339</v>
      </c>
      <c r="D274" s="287">
        <v>0</v>
      </c>
      <c r="E274" s="287">
        <v>0</v>
      </c>
      <c r="F274" s="287">
        <v>0</v>
      </c>
      <c r="G274" s="287" t="s">
        <v>185</v>
      </c>
      <c r="H274" s="287" t="s">
        <v>179</v>
      </c>
      <c r="I274" s="287">
        <v>0</v>
      </c>
      <c r="J274" s="287"/>
      <c r="K274" s="287">
        <v>0</v>
      </c>
    </row>
    <row r="275" spans="1:11">
      <c r="A275" s="287" t="s">
        <v>203</v>
      </c>
      <c r="B275" s="288">
        <v>46130</v>
      </c>
      <c r="C275" s="287" t="s">
        <v>893</v>
      </c>
      <c r="D275" s="287">
        <v>1</v>
      </c>
      <c r="E275" s="287">
        <v>1</v>
      </c>
      <c r="F275" s="287">
        <v>0</v>
      </c>
      <c r="G275" s="287" t="s">
        <v>185</v>
      </c>
      <c r="H275" s="287" t="s">
        <v>179</v>
      </c>
      <c r="I275" s="287">
        <v>0</v>
      </c>
      <c r="J275" s="287"/>
      <c r="K275" s="287">
        <v>0</v>
      </c>
    </row>
    <row r="276" spans="1:11">
      <c r="A276" s="287" t="s">
        <v>203</v>
      </c>
      <c r="B276" s="288">
        <v>46137</v>
      </c>
      <c r="C276" s="287" t="s">
        <v>893</v>
      </c>
      <c r="D276" s="287">
        <v>1</v>
      </c>
      <c r="E276" s="287">
        <v>1</v>
      </c>
      <c r="F276" s="287">
        <v>0</v>
      </c>
      <c r="G276" s="287" t="s">
        <v>185</v>
      </c>
      <c r="H276" s="287" t="s">
        <v>179</v>
      </c>
      <c r="I276" s="287">
        <v>0</v>
      </c>
      <c r="J276" s="287"/>
      <c r="K276" s="287">
        <v>0</v>
      </c>
    </row>
    <row r="277" spans="1:11">
      <c r="A277" s="287" t="s">
        <v>204</v>
      </c>
      <c r="B277" s="288">
        <v>45969</v>
      </c>
      <c r="C277" s="287" t="s">
        <v>339</v>
      </c>
      <c r="D277" s="287">
        <v>0</v>
      </c>
      <c r="E277" s="287">
        <v>0</v>
      </c>
      <c r="F277" s="287">
        <v>0</v>
      </c>
      <c r="G277" s="287" t="s">
        <v>185</v>
      </c>
      <c r="H277" s="287"/>
      <c r="I277" s="287">
        <v>1</v>
      </c>
      <c r="J277" s="287" t="s">
        <v>206</v>
      </c>
      <c r="K277" s="287">
        <v>0</v>
      </c>
    </row>
    <row r="278" spans="1:11">
      <c r="A278" s="287" t="s">
        <v>204</v>
      </c>
      <c r="B278" s="288">
        <v>45976</v>
      </c>
      <c r="C278" s="287" t="s">
        <v>339</v>
      </c>
      <c r="D278" s="287">
        <v>0</v>
      </c>
      <c r="E278" s="287">
        <v>0</v>
      </c>
      <c r="F278" s="287">
        <v>0</v>
      </c>
      <c r="G278" s="287" t="s">
        <v>185</v>
      </c>
      <c r="H278" s="287"/>
      <c r="I278" s="287">
        <v>1</v>
      </c>
      <c r="J278" s="287" t="s">
        <v>206</v>
      </c>
      <c r="K278" s="287">
        <v>0</v>
      </c>
    </row>
    <row r="279" spans="1:11">
      <c r="A279" s="287" t="s">
        <v>204</v>
      </c>
      <c r="B279" s="288">
        <v>45983</v>
      </c>
      <c r="C279" s="287" t="s">
        <v>339</v>
      </c>
      <c r="D279" s="287">
        <v>0</v>
      </c>
      <c r="E279" s="287">
        <v>0</v>
      </c>
      <c r="F279" s="287">
        <v>0</v>
      </c>
      <c r="G279" s="287" t="s">
        <v>185</v>
      </c>
      <c r="H279" s="287"/>
      <c r="I279" s="287">
        <v>1</v>
      </c>
      <c r="J279" s="287" t="s">
        <v>206</v>
      </c>
      <c r="K279" s="287">
        <v>0</v>
      </c>
    </row>
    <row r="280" spans="1:11">
      <c r="A280" s="287" t="s">
        <v>204</v>
      </c>
      <c r="B280" s="288">
        <v>45990</v>
      </c>
      <c r="C280" s="287" t="s">
        <v>339</v>
      </c>
      <c r="D280" s="287">
        <v>0</v>
      </c>
      <c r="E280" s="287">
        <v>0</v>
      </c>
      <c r="F280" s="287">
        <v>0</v>
      </c>
      <c r="G280" s="287" t="s">
        <v>185</v>
      </c>
      <c r="H280" s="287"/>
      <c r="I280" s="287">
        <v>1</v>
      </c>
      <c r="J280" s="287" t="s">
        <v>206</v>
      </c>
      <c r="K280" s="287">
        <v>0</v>
      </c>
    </row>
    <row r="281" spans="1:11">
      <c r="A281" s="287" t="s">
        <v>204</v>
      </c>
      <c r="B281" s="288">
        <v>45997</v>
      </c>
      <c r="C281" s="287" t="s">
        <v>339</v>
      </c>
      <c r="D281" s="287">
        <v>0</v>
      </c>
      <c r="E281" s="287">
        <v>0</v>
      </c>
      <c r="F281" s="287">
        <v>0</v>
      </c>
      <c r="G281" s="287" t="s">
        <v>185</v>
      </c>
      <c r="H281" s="287"/>
      <c r="I281" s="287">
        <v>1</v>
      </c>
      <c r="J281" s="287" t="s">
        <v>206</v>
      </c>
      <c r="K281" s="287">
        <v>0</v>
      </c>
    </row>
    <row r="282" spans="1:11">
      <c r="A282" s="287" t="s">
        <v>204</v>
      </c>
      <c r="B282" s="288">
        <v>46004</v>
      </c>
      <c r="C282" s="287" t="s">
        <v>339</v>
      </c>
      <c r="D282" s="287">
        <v>0</v>
      </c>
      <c r="E282" s="287">
        <v>0</v>
      </c>
      <c r="F282" s="287">
        <v>0</v>
      </c>
      <c r="G282" s="287" t="s">
        <v>185</v>
      </c>
      <c r="H282" s="287"/>
      <c r="I282" s="287">
        <v>1</v>
      </c>
      <c r="J282" s="287" t="s">
        <v>206</v>
      </c>
      <c r="K282" s="287">
        <v>0</v>
      </c>
    </row>
    <row r="283" spans="1:11">
      <c r="A283" s="287" t="s">
        <v>204</v>
      </c>
      <c r="B283" s="288">
        <v>46011</v>
      </c>
      <c r="C283" s="287" t="s">
        <v>339</v>
      </c>
      <c r="D283" s="287">
        <v>0</v>
      </c>
      <c r="E283" s="287">
        <v>0</v>
      </c>
      <c r="F283" s="287">
        <v>0</v>
      </c>
      <c r="G283" s="287" t="s">
        <v>185</v>
      </c>
      <c r="H283" s="287"/>
      <c r="I283" s="287">
        <v>1</v>
      </c>
      <c r="J283" s="287" t="s">
        <v>206</v>
      </c>
      <c r="K283" s="287">
        <v>0</v>
      </c>
    </row>
    <row r="284" spans="1:11">
      <c r="A284" s="287" t="s">
        <v>204</v>
      </c>
      <c r="B284" s="288">
        <v>46018</v>
      </c>
      <c r="C284" s="287" t="s">
        <v>339</v>
      </c>
      <c r="D284" s="287">
        <v>0</v>
      </c>
      <c r="E284" s="287">
        <v>0</v>
      </c>
      <c r="F284" s="287">
        <v>0</v>
      </c>
      <c r="G284" s="287" t="s">
        <v>185</v>
      </c>
      <c r="H284" s="287"/>
      <c r="I284" s="287">
        <v>1</v>
      </c>
      <c r="J284" s="287" t="s">
        <v>206</v>
      </c>
      <c r="K284" s="287">
        <v>0</v>
      </c>
    </row>
    <row r="285" spans="1:11">
      <c r="A285" s="287" t="s">
        <v>204</v>
      </c>
      <c r="B285" s="288">
        <v>46025</v>
      </c>
      <c r="C285" s="287" t="s">
        <v>339</v>
      </c>
      <c r="D285" s="287">
        <v>0</v>
      </c>
      <c r="E285" s="287">
        <v>0</v>
      </c>
      <c r="F285" s="287">
        <v>0</v>
      </c>
      <c r="G285" s="287" t="s">
        <v>185</v>
      </c>
      <c r="H285" s="287"/>
      <c r="I285" s="287">
        <v>1</v>
      </c>
      <c r="J285" s="287" t="s">
        <v>206</v>
      </c>
      <c r="K285" s="287">
        <v>0</v>
      </c>
    </row>
    <row r="286" spans="1:11">
      <c r="A286" s="287" t="s">
        <v>204</v>
      </c>
      <c r="B286" s="288">
        <v>46032</v>
      </c>
      <c r="C286" s="287" t="s">
        <v>339</v>
      </c>
      <c r="D286" s="287">
        <v>0</v>
      </c>
      <c r="E286" s="287">
        <v>0</v>
      </c>
      <c r="F286" s="287">
        <v>0</v>
      </c>
      <c r="G286" s="287" t="s">
        <v>185</v>
      </c>
      <c r="H286" s="287"/>
      <c r="I286" s="287">
        <v>1</v>
      </c>
      <c r="J286" s="287" t="s">
        <v>206</v>
      </c>
      <c r="K286" s="287">
        <v>0</v>
      </c>
    </row>
    <row r="287" spans="1:11">
      <c r="A287" s="287" t="s">
        <v>204</v>
      </c>
      <c r="B287" s="288">
        <v>46039</v>
      </c>
      <c r="C287" s="287" t="s">
        <v>847</v>
      </c>
      <c r="D287" s="287">
        <v>1</v>
      </c>
      <c r="E287" s="287">
        <v>1</v>
      </c>
      <c r="F287" s="287">
        <v>1</v>
      </c>
      <c r="G287" s="287" t="s">
        <v>185</v>
      </c>
      <c r="H287" s="287"/>
      <c r="I287" s="287">
        <v>1</v>
      </c>
      <c r="J287" s="287" t="s">
        <v>206</v>
      </c>
      <c r="K287" s="287">
        <v>0</v>
      </c>
    </row>
    <row r="288" spans="1:11">
      <c r="A288" s="287" t="s">
        <v>204</v>
      </c>
      <c r="B288" s="288">
        <v>46046</v>
      </c>
      <c r="C288" s="287" t="s">
        <v>847</v>
      </c>
      <c r="D288" s="287">
        <v>1</v>
      </c>
      <c r="E288" s="287">
        <v>1</v>
      </c>
      <c r="F288" s="287">
        <v>1</v>
      </c>
      <c r="G288" s="287" t="s">
        <v>185</v>
      </c>
      <c r="H288" s="287"/>
      <c r="I288" s="287">
        <v>1</v>
      </c>
      <c r="J288" s="287" t="s">
        <v>206</v>
      </c>
      <c r="K288" s="287">
        <v>0</v>
      </c>
    </row>
    <row r="289" spans="1:11">
      <c r="A289" s="287" t="s">
        <v>204</v>
      </c>
      <c r="B289" s="288">
        <v>46053</v>
      </c>
      <c r="C289" s="287" t="s">
        <v>847</v>
      </c>
      <c r="D289" s="287">
        <v>1</v>
      </c>
      <c r="E289" s="287">
        <v>1</v>
      </c>
      <c r="F289" s="287">
        <v>1</v>
      </c>
      <c r="G289" s="287" t="s">
        <v>185</v>
      </c>
      <c r="H289" s="287"/>
      <c r="I289" s="287">
        <v>1</v>
      </c>
      <c r="J289" s="287" t="s">
        <v>206</v>
      </c>
      <c r="K289" s="287">
        <v>0</v>
      </c>
    </row>
    <row r="290" spans="1:11">
      <c r="A290" s="287" t="s">
        <v>204</v>
      </c>
      <c r="B290" s="288">
        <v>46060</v>
      </c>
      <c r="C290" s="287" t="s">
        <v>339</v>
      </c>
      <c r="D290" s="287">
        <v>0</v>
      </c>
      <c r="E290" s="287">
        <v>0</v>
      </c>
      <c r="F290" s="287">
        <v>0</v>
      </c>
      <c r="G290" s="287" t="s">
        <v>185</v>
      </c>
      <c r="H290" s="287"/>
      <c r="I290" s="287">
        <v>1</v>
      </c>
      <c r="J290" s="287" t="s">
        <v>206</v>
      </c>
      <c r="K290" s="287">
        <v>0</v>
      </c>
    </row>
    <row r="291" spans="1:11">
      <c r="A291" s="287" t="s">
        <v>204</v>
      </c>
      <c r="B291" s="288">
        <v>46067</v>
      </c>
      <c r="C291" s="287" t="s">
        <v>339</v>
      </c>
      <c r="D291" s="287">
        <v>0</v>
      </c>
      <c r="E291" s="287">
        <v>0</v>
      </c>
      <c r="F291" s="287">
        <v>0</v>
      </c>
      <c r="G291" s="287" t="s">
        <v>185</v>
      </c>
      <c r="H291" s="287"/>
      <c r="I291" s="287">
        <v>1</v>
      </c>
      <c r="J291" s="287" t="s">
        <v>206</v>
      </c>
      <c r="K291" s="287">
        <v>0</v>
      </c>
    </row>
    <row r="292" spans="1:11">
      <c r="A292" s="287" t="s">
        <v>204</v>
      </c>
      <c r="B292" s="288">
        <v>46074</v>
      </c>
      <c r="C292" s="287" t="s">
        <v>847</v>
      </c>
      <c r="D292" s="287">
        <v>1</v>
      </c>
      <c r="E292" s="287">
        <v>1</v>
      </c>
      <c r="F292" s="287">
        <v>1</v>
      </c>
      <c r="G292" s="287" t="s">
        <v>185</v>
      </c>
      <c r="H292" s="287"/>
      <c r="I292" s="287">
        <v>1</v>
      </c>
      <c r="J292" s="287" t="s">
        <v>206</v>
      </c>
      <c r="K292" s="287">
        <v>0</v>
      </c>
    </row>
    <row r="293" spans="1:11">
      <c r="A293" s="287" t="s">
        <v>204</v>
      </c>
      <c r="B293" s="288">
        <v>46081</v>
      </c>
      <c r="C293" s="287" t="s">
        <v>847</v>
      </c>
      <c r="D293" s="287">
        <v>1</v>
      </c>
      <c r="E293" s="287">
        <v>1</v>
      </c>
      <c r="F293" s="287">
        <v>1</v>
      </c>
      <c r="G293" s="287" t="s">
        <v>185</v>
      </c>
      <c r="H293" s="287"/>
      <c r="I293" s="287">
        <v>1</v>
      </c>
      <c r="J293" s="287" t="s">
        <v>206</v>
      </c>
      <c r="K293" s="287">
        <v>0</v>
      </c>
    </row>
    <row r="294" spans="1:11">
      <c r="A294" s="287" t="s">
        <v>204</v>
      </c>
      <c r="B294" s="288">
        <v>46088</v>
      </c>
      <c r="C294" s="287" t="s">
        <v>847</v>
      </c>
      <c r="D294" s="287">
        <v>1</v>
      </c>
      <c r="E294" s="287">
        <v>1</v>
      </c>
      <c r="F294" s="287">
        <v>1</v>
      </c>
      <c r="G294" s="287" t="s">
        <v>185</v>
      </c>
      <c r="H294" s="287"/>
      <c r="I294" s="287">
        <v>1</v>
      </c>
      <c r="J294" s="287" t="s">
        <v>206</v>
      </c>
      <c r="K294" s="287">
        <v>0</v>
      </c>
    </row>
    <row r="295" spans="1:11">
      <c r="A295" s="287" t="s">
        <v>204</v>
      </c>
      <c r="B295" s="288">
        <v>46095</v>
      </c>
      <c r="C295" s="287" t="s">
        <v>847</v>
      </c>
      <c r="D295" s="287">
        <v>1</v>
      </c>
      <c r="E295" s="287">
        <v>1</v>
      </c>
      <c r="F295" s="287">
        <v>1</v>
      </c>
      <c r="G295" s="287" t="s">
        <v>185</v>
      </c>
      <c r="H295" s="287"/>
      <c r="I295" s="287">
        <v>1</v>
      </c>
      <c r="J295" s="287" t="s">
        <v>206</v>
      </c>
      <c r="K295" s="287">
        <v>0</v>
      </c>
    </row>
    <row r="296" spans="1:11">
      <c r="A296" s="287" t="s">
        <v>204</v>
      </c>
      <c r="B296" s="288">
        <v>46102</v>
      </c>
      <c r="C296" s="287" t="s">
        <v>847</v>
      </c>
      <c r="D296" s="287">
        <v>1</v>
      </c>
      <c r="E296" s="287">
        <v>1</v>
      </c>
      <c r="F296" s="287">
        <v>1</v>
      </c>
      <c r="G296" s="287" t="s">
        <v>185</v>
      </c>
      <c r="H296" s="287"/>
      <c r="I296" s="287">
        <v>1</v>
      </c>
      <c r="J296" s="287" t="s">
        <v>206</v>
      </c>
      <c r="K296" s="287">
        <v>0</v>
      </c>
    </row>
    <row r="297" spans="1:11">
      <c r="A297" s="287" t="s">
        <v>204</v>
      </c>
      <c r="B297" s="288">
        <v>46109</v>
      </c>
      <c r="C297" s="287" t="s">
        <v>847</v>
      </c>
      <c r="D297" s="287">
        <v>1</v>
      </c>
      <c r="E297" s="287">
        <v>1</v>
      </c>
      <c r="F297" s="287">
        <v>1</v>
      </c>
      <c r="G297" s="287" t="s">
        <v>185</v>
      </c>
      <c r="H297" s="287"/>
      <c r="I297" s="287">
        <v>1</v>
      </c>
      <c r="J297" s="287" t="s">
        <v>206</v>
      </c>
      <c r="K297" s="287">
        <v>0</v>
      </c>
    </row>
    <row r="298" spans="1:11">
      <c r="A298" s="287" t="s">
        <v>204</v>
      </c>
      <c r="B298" s="288">
        <v>46116</v>
      </c>
      <c r="C298" s="287" t="s">
        <v>339</v>
      </c>
      <c r="D298" s="287">
        <v>0</v>
      </c>
      <c r="E298" s="287">
        <v>0</v>
      </c>
      <c r="F298" s="287">
        <v>0</v>
      </c>
      <c r="G298" s="287" t="s">
        <v>185</v>
      </c>
      <c r="H298" s="287"/>
      <c r="I298" s="287">
        <v>1</v>
      </c>
      <c r="J298" s="287" t="s">
        <v>206</v>
      </c>
      <c r="K298" s="287">
        <v>0</v>
      </c>
    </row>
    <row r="299" spans="1:11">
      <c r="A299" s="287" t="s">
        <v>204</v>
      </c>
      <c r="B299" s="288">
        <v>46123</v>
      </c>
      <c r="C299" s="287" t="s">
        <v>847</v>
      </c>
      <c r="D299" s="287">
        <v>1</v>
      </c>
      <c r="E299" s="287">
        <v>1</v>
      </c>
      <c r="F299" s="287">
        <v>1</v>
      </c>
      <c r="G299" s="287" t="s">
        <v>185</v>
      </c>
      <c r="H299" s="287"/>
      <c r="I299" s="287">
        <v>1</v>
      </c>
      <c r="J299" s="287" t="s">
        <v>206</v>
      </c>
      <c r="K299" s="287">
        <v>0</v>
      </c>
    </row>
    <row r="300" spans="1:11">
      <c r="A300" s="287" t="s">
        <v>204</v>
      </c>
      <c r="B300" s="288">
        <v>46130</v>
      </c>
      <c r="C300" s="287" t="s">
        <v>339</v>
      </c>
      <c r="D300" s="287">
        <v>0</v>
      </c>
      <c r="E300" s="287">
        <v>0</v>
      </c>
      <c r="F300" s="287">
        <v>0</v>
      </c>
      <c r="G300" s="287" t="s">
        <v>185</v>
      </c>
      <c r="H300" s="287"/>
      <c r="I300" s="287">
        <v>1</v>
      </c>
      <c r="J300" s="287" t="s">
        <v>206</v>
      </c>
      <c r="K300" s="287">
        <v>0</v>
      </c>
    </row>
    <row r="301" spans="1:11">
      <c r="A301" s="287" t="s">
        <v>204</v>
      </c>
      <c r="B301" s="288">
        <v>46137</v>
      </c>
      <c r="C301" s="287" t="s">
        <v>847</v>
      </c>
      <c r="D301" s="287">
        <v>1</v>
      </c>
      <c r="E301" s="287">
        <v>1</v>
      </c>
      <c r="F301" s="287">
        <v>1</v>
      </c>
      <c r="G301" s="287" t="s">
        <v>185</v>
      </c>
      <c r="H301" s="287"/>
      <c r="I301" s="287">
        <v>1</v>
      </c>
      <c r="J301" s="287" t="s">
        <v>206</v>
      </c>
      <c r="K301" s="287">
        <v>0</v>
      </c>
    </row>
    <row r="302" spans="1:11">
      <c r="A302" s="287" t="s">
        <v>207</v>
      </c>
      <c r="B302" s="288">
        <v>45969</v>
      </c>
      <c r="C302" s="287" t="s">
        <v>339</v>
      </c>
      <c r="D302" s="287">
        <v>0</v>
      </c>
      <c r="E302" s="287">
        <v>0</v>
      </c>
      <c r="F302" s="287">
        <v>0</v>
      </c>
      <c r="G302" s="287"/>
      <c r="H302" s="287"/>
      <c r="I302" s="287">
        <v>0</v>
      </c>
      <c r="J302" s="287"/>
      <c r="K302" s="287">
        <v>0</v>
      </c>
    </row>
    <row r="303" spans="1:11">
      <c r="A303" s="287" t="s">
        <v>207</v>
      </c>
      <c r="B303" s="288">
        <v>45976</v>
      </c>
      <c r="C303" s="287" t="s">
        <v>339</v>
      </c>
      <c r="D303" s="287">
        <v>0</v>
      </c>
      <c r="E303" s="287">
        <v>0</v>
      </c>
      <c r="F303" s="287">
        <v>0</v>
      </c>
      <c r="G303" s="287"/>
      <c r="H303" s="287"/>
      <c r="I303" s="287">
        <v>0</v>
      </c>
      <c r="J303" s="287"/>
      <c r="K303" s="287">
        <v>0</v>
      </c>
    </row>
    <row r="304" spans="1:11">
      <c r="A304" s="287" t="s">
        <v>207</v>
      </c>
      <c r="B304" s="288">
        <v>45983</v>
      </c>
      <c r="C304" s="287" t="s">
        <v>339</v>
      </c>
      <c r="D304" s="287">
        <v>0</v>
      </c>
      <c r="E304" s="287">
        <v>0</v>
      </c>
      <c r="F304" s="287">
        <v>0</v>
      </c>
      <c r="G304" s="287"/>
      <c r="H304" s="287"/>
      <c r="I304" s="287">
        <v>0</v>
      </c>
      <c r="J304" s="287"/>
      <c r="K304" s="287">
        <v>0</v>
      </c>
    </row>
    <row r="305" spans="1:11">
      <c r="A305" s="287" t="s">
        <v>207</v>
      </c>
      <c r="B305" s="288">
        <v>45990</v>
      </c>
      <c r="C305" s="287" t="s">
        <v>339</v>
      </c>
      <c r="D305" s="287">
        <v>0</v>
      </c>
      <c r="E305" s="287">
        <v>0</v>
      </c>
      <c r="F305" s="287">
        <v>0</v>
      </c>
      <c r="G305" s="287"/>
      <c r="H305" s="287"/>
      <c r="I305" s="287">
        <v>0</v>
      </c>
      <c r="J305" s="287"/>
      <c r="K305" s="287">
        <v>0</v>
      </c>
    </row>
    <row r="306" spans="1:11">
      <c r="A306" s="287" t="s">
        <v>207</v>
      </c>
      <c r="B306" s="288">
        <v>45997</v>
      </c>
      <c r="C306" s="287" t="s">
        <v>339</v>
      </c>
      <c r="D306" s="287">
        <v>0</v>
      </c>
      <c r="E306" s="287">
        <v>0</v>
      </c>
      <c r="F306" s="287">
        <v>0</v>
      </c>
      <c r="G306" s="287"/>
      <c r="H306" s="287"/>
      <c r="I306" s="287">
        <v>0</v>
      </c>
      <c r="J306" s="287"/>
      <c r="K306" s="287">
        <v>0</v>
      </c>
    </row>
    <row r="307" spans="1:11">
      <c r="A307" s="287" t="s">
        <v>207</v>
      </c>
      <c r="B307" s="288">
        <v>46004</v>
      </c>
      <c r="C307" s="287" t="s">
        <v>339</v>
      </c>
      <c r="D307" s="287">
        <v>0</v>
      </c>
      <c r="E307" s="287">
        <v>0</v>
      </c>
      <c r="F307" s="287">
        <v>0</v>
      </c>
      <c r="G307" s="287"/>
      <c r="H307" s="287"/>
      <c r="I307" s="287">
        <v>0</v>
      </c>
      <c r="J307" s="287"/>
      <c r="K307" s="287">
        <v>0</v>
      </c>
    </row>
    <row r="308" spans="1:11">
      <c r="A308" s="287" t="s">
        <v>207</v>
      </c>
      <c r="B308" s="288">
        <v>46011</v>
      </c>
      <c r="C308" s="287" t="s">
        <v>339</v>
      </c>
      <c r="D308" s="287">
        <v>0</v>
      </c>
      <c r="E308" s="287">
        <v>0</v>
      </c>
      <c r="F308" s="287">
        <v>0</v>
      </c>
      <c r="G308" s="287"/>
      <c r="H308" s="287"/>
      <c r="I308" s="287">
        <v>0</v>
      </c>
      <c r="J308" s="287"/>
      <c r="K308" s="287">
        <v>0</v>
      </c>
    </row>
    <row r="309" spans="1:11">
      <c r="A309" s="287" t="s">
        <v>207</v>
      </c>
      <c r="B309" s="288">
        <v>46018</v>
      </c>
      <c r="C309" s="287" t="s">
        <v>339</v>
      </c>
      <c r="D309" s="287">
        <v>0</v>
      </c>
      <c r="E309" s="287">
        <v>0</v>
      </c>
      <c r="F309" s="287">
        <v>0</v>
      </c>
      <c r="G309" s="287"/>
      <c r="H309" s="287"/>
      <c r="I309" s="287">
        <v>0</v>
      </c>
      <c r="J309" s="287"/>
      <c r="K309" s="287">
        <v>0</v>
      </c>
    </row>
    <row r="310" spans="1:11">
      <c r="A310" s="287" t="s">
        <v>207</v>
      </c>
      <c r="B310" s="288">
        <v>46025</v>
      </c>
      <c r="C310" s="287" t="s">
        <v>339</v>
      </c>
      <c r="D310" s="287">
        <v>0</v>
      </c>
      <c r="E310" s="287">
        <v>0</v>
      </c>
      <c r="F310" s="287">
        <v>0</v>
      </c>
      <c r="G310" s="287"/>
      <c r="H310" s="287"/>
      <c r="I310" s="287">
        <v>0</v>
      </c>
      <c r="J310" s="287"/>
      <c r="K310" s="287">
        <v>0</v>
      </c>
    </row>
    <row r="311" spans="1:11">
      <c r="A311" s="287" t="s">
        <v>207</v>
      </c>
      <c r="B311" s="288">
        <v>46032</v>
      </c>
      <c r="C311" s="287" t="s">
        <v>339</v>
      </c>
      <c r="D311" s="287">
        <v>0</v>
      </c>
      <c r="E311" s="287">
        <v>0</v>
      </c>
      <c r="F311" s="287">
        <v>0</v>
      </c>
      <c r="G311" s="287"/>
      <c r="H311" s="287"/>
      <c r="I311" s="287">
        <v>0</v>
      </c>
      <c r="J311" s="287"/>
      <c r="K311" s="287">
        <v>0</v>
      </c>
    </row>
    <row r="312" spans="1:11">
      <c r="A312" s="287" t="s">
        <v>207</v>
      </c>
      <c r="B312" s="288">
        <v>46039</v>
      </c>
      <c r="C312" s="287" t="s">
        <v>339</v>
      </c>
      <c r="D312" s="287">
        <v>0</v>
      </c>
      <c r="E312" s="287">
        <v>0</v>
      </c>
      <c r="F312" s="287">
        <v>0</v>
      </c>
      <c r="G312" s="287"/>
      <c r="H312" s="287"/>
      <c r="I312" s="287">
        <v>0</v>
      </c>
      <c r="J312" s="287"/>
      <c r="K312" s="287">
        <v>0</v>
      </c>
    </row>
    <row r="313" spans="1:11">
      <c r="A313" s="287" t="s">
        <v>207</v>
      </c>
      <c r="B313" s="288">
        <v>46046</v>
      </c>
      <c r="C313" s="287" t="s">
        <v>339</v>
      </c>
      <c r="D313" s="287">
        <v>0</v>
      </c>
      <c r="E313" s="287">
        <v>0</v>
      </c>
      <c r="F313" s="287">
        <v>0</v>
      </c>
      <c r="G313" s="287"/>
      <c r="H313" s="287"/>
      <c r="I313" s="287">
        <v>0</v>
      </c>
      <c r="J313" s="287"/>
      <c r="K313" s="287">
        <v>0</v>
      </c>
    </row>
    <row r="314" spans="1:11">
      <c r="A314" s="287" t="s">
        <v>207</v>
      </c>
      <c r="B314" s="288">
        <v>46053</v>
      </c>
      <c r="C314" s="287" t="s">
        <v>339</v>
      </c>
      <c r="D314" s="287">
        <v>0</v>
      </c>
      <c r="E314" s="287">
        <v>0</v>
      </c>
      <c r="F314" s="287">
        <v>0</v>
      </c>
      <c r="G314" s="287"/>
      <c r="H314" s="287"/>
      <c r="I314" s="287">
        <v>0</v>
      </c>
      <c r="J314" s="287"/>
      <c r="K314" s="287">
        <v>0</v>
      </c>
    </row>
    <row r="315" spans="1:11">
      <c r="A315" s="287" t="s">
        <v>207</v>
      </c>
      <c r="B315" s="288">
        <v>46060</v>
      </c>
      <c r="C315" s="287" t="s">
        <v>339</v>
      </c>
      <c r="D315" s="287">
        <v>0</v>
      </c>
      <c r="E315" s="287">
        <v>0</v>
      </c>
      <c r="F315" s="287">
        <v>0</v>
      </c>
      <c r="G315" s="287"/>
      <c r="H315" s="287"/>
      <c r="I315" s="287">
        <v>0</v>
      </c>
      <c r="J315" s="287"/>
      <c r="K315" s="287">
        <v>0</v>
      </c>
    </row>
    <row r="316" spans="1:11">
      <c r="A316" s="287" t="s">
        <v>207</v>
      </c>
      <c r="B316" s="288">
        <v>46067</v>
      </c>
      <c r="C316" s="287" t="s">
        <v>339</v>
      </c>
      <c r="D316" s="287">
        <v>0</v>
      </c>
      <c r="E316" s="287">
        <v>0</v>
      </c>
      <c r="F316" s="287">
        <v>0</v>
      </c>
      <c r="G316" s="287"/>
      <c r="H316" s="287"/>
      <c r="I316" s="287">
        <v>0</v>
      </c>
      <c r="J316" s="287"/>
      <c r="K316" s="287">
        <v>0</v>
      </c>
    </row>
    <row r="317" spans="1:11">
      <c r="A317" s="287" t="s">
        <v>207</v>
      </c>
      <c r="B317" s="288">
        <v>46074</v>
      </c>
      <c r="C317" s="287" t="s">
        <v>339</v>
      </c>
      <c r="D317" s="287">
        <v>0</v>
      </c>
      <c r="E317" s="287">
        <v>0</v>
      </c>
      <c r="F317" s="287">
        <v>0</v>
      </c>
      <c r="G317" s="287"/>
      <c r="H317" s="287"/>
      <c r="I317" s="287">
        <v>0</v>
      </c>
      <c r="J317" s="287"/>
      <c r="K317" s="287">
        <v>0</v>
      </c>
    </row>
    <row r="318" spans="1:11">
      <c r="A318" s="287" t="s">
        <v>207</v>
      </c>
      <c r="B318" s="288">
        <v>46081</v>
      </c>
      <c r="C318" s="287" t="s">
        <v>339</v>
      </c>
      <c r="D318" s="287">
        <v>0</v>
      </c>
      <c r="E318" s="287">
        <v>0</v>
      </c>
      <c r="F318" s="287">
        <v>0</v>
      </c>
      <c r="G318" s="287"/>
      <c r="H318" s="287"/>
      <c r="I318" s="287">
        <v>0</v>
      </c>
      <c r="J318" s="287"/>
      <c r="K318" s="287">
        <v>0</v>
      </c>
    </row>
    <row r="319" spans="1:11">
      <c r="A319" s="287" t="s">
        <v>207</v>
      </c>
      <c r="B319" s="288">
        <v>46088</v>
      </c>
      <c r="C319" s="287" t="s">
        <v>339</v>
      </c>
      <c r="D319" s="287">
        <v>0</v>
      </c>
      <c r="E319" s="287">
        <v>0</v>
      </c>
      <c r="F319" s="287">
        <v>0</v>
      </c>
      <c r="G319" s="287"/>
      <c r="H319" s="287"/>
      <c r="I319" s="287">
        <v>0</v>
      </c>
      <c r="J319" s="287"/>
      <c r="K319" s="287">
        <v>0</v>
      </c>
    </row>
    <row r="320" spans="1:11">
      <c r="A320" s="287" t="s">
        <v>207</v>
      </c>
      <c r="B320" s="288">
        <v>46095</v>
      </c>
      <c r="C320" s="287" t="s">
        <v>339</v>
      </c>
      <c r="D320" s="287">
        <v>0</v>
      </c>
      <c r="E320" s="287">
        <v>0</v>
      </c>
      <c r="F320" s="287">
        <v>0</v>
      </c>
      <c r="G320" s="287"/>
      <c r="H320" s="287"/>
      <c r="I320" s="287">
        <v>0</v>
      </c>
      <c r="J320" s="287"/>
      <c r="K320" s="287">
        <v>0</v>
      </c>
    </row>
    <row r="321" spans="1:11">
      <c r="A321" s="287" t="s">
        <v>207</v>
      </c>
      <c r="B321" s="288">
        <v>46102</v>
      </c>
      <c r="C321" s="287" t="s">
        <v>339</v>
      </c>
      <c r="D321" s="287">
        <v>0</v>
      </c>
      <c r="E321" s="287">
        <v>0</v>
      </c>
      <c r="F321" s="287">
        <v>0</v>
      </c>
      <c r="G321" s="287"/>
      <c r="H321" s="287"/>
      <c r="I321" s="287">
        <v>0</v>
      </c>
      <c r="J321" s="287"/>
      <c r="K321" s="287">
        <v>0</v>
      </c>
    </row>
    <row r="322" spans="1:11">
      <c r="A322" s="287" t="s">
        <v>207</v>
      </c>
      <c r="B322" s="288">
        <v>46109</v>
      </c>
      <c r="C322" s="287" t="s">
        <v>339</v>
      </c>
      <c r="D322" s="287">
        <v>0</v>
      </c>
      <c r="E322" s="287">
        <v>0</v>
      </c>
      <c r="F322" s="287">
        <v>0</v>
      </c>
      <c r="G322" s="287"/>
      <c r="H322" s="287"/>
      <c r="I322" s="287">
        <v>0</v>
      </c>
      <c r="J322" s="287"/>
      <c r="K322" s="287">
        <v>0</v>
      </c>
    </row>
    <row r="323" spans="1:11">
      <c r="A323" s="287" t="s">
        <v>207</v>
      </c>
      <c r="B323" s="288">
        <v>46116</v>
      </c>
      <c r="C323" s="287" t="s">
        <v>339</v>
      </c>
      <c r="D323" s="287">
        <v>0</v>
      </c>
      <c r="E323" s="287">
        <v>0</v>
      </c>
      <c r="F323" s="287">
        <v>0</v>
      </c>
      <c r="G323" s="287"/>
      <c r="H323" s="287"/>
      <c r="I323" s="287">
        <v>0</v>
      </c>
      <c r="J323" s="287"/>
      <c r="K323" s="287">
        <v>0</v>
      </c>
    </row>
    <row r="324" spans="1:11">
      <c r="A324" s="287" t="s">
        <v>207</v>
      </c>
      <c r="B324" s="288">
        <v>46123</v>
      </c>
      <c r="C324" s="287" t="s">
        <v>339</v>
      </c>
      <c r="D324" s="287">
        <v>0</v>
      </c>
      <c r="E324" s="287">
        <v>0</v>
      </c>
      <c r="F324" s="287">
        <v>0</v>
      </c>
      <c r="G324" s="287"/>
      <c r="H324" s="287"/>
      <c r="I324" s="287">
        <v>0</v>
      </c>
      <c r="J324" s="287"/>
      <c r="K324" s="287">
        <v>0</v>
      </c>
    </row>
    <row r="325" spans="1:11">
      <c r="A325" s="287" t="s">
        <v>207</v>
      </c>
      <c r="B325" s="288">
        <v>46130</v>
      </c>
      <c r="C325" s="287" t="s">
        <v>339</v>
      </c>
      <c r="D325" s="287">
        <v>0</v>
      </c>
      <c r="E325" s="287">
        <v>0</v>
      </c>
      <c r="F325" s="287">
        <v>0</v>
      </c>
      <c r="G325" s="287"/>
      <c r="H325" s="287"/>
      <c r="I325" s="287">
        <v>0</v>
      </c>
      <c r="J325" s="287"/>
      <c r="K325" s="287">
        <v>0</v>
      </c>
    </row>
    <row r="326" spans="1:11">
      <c r="A326" s="287" t="s">
        <v>207</v>
      </c>
      <c r="B326" s="288">
        <v>46137</v>
      </c>
      <c r="C326" s="287" t="s">
        <v>339</v>
      </c>
      <c r="D326" s="287">
        <v>0</v>
      </c>
      <c r="E326" s="287">
        <v>0</v>
      </c>
      <c r="F326" s="287">
        <v>0</v>
      </c>
      <c r="G326" s="287"/>
      <c r="H326" s="287"/>
      <c r="I326" s="287">
        <v>0</v>
      </c>
      <c r="J326" s="287"/>
      <c r="K326" s="287">
        <v>0</v>
      </c>
    </row>
    <row r="327" spans="1:11">
      <c r="A327" s="287" t="s">
        <v>208</v>
      </c>
      <c r="B327" s="288">
        <v>45969</v>
      </c>
      <c r="C327" s="287" t="s">
        <v>339</v>
      </c>
      <c r="D327" s="287">
        <v>0</v>
      </c>
      <c r="E327" s="287">
        <v>0</v>
      </c>
      <c r="F327" s="287">
        <v>0</v>
      </c>
      <c r="G327" s="287" t="s">
        <v>185</v>
      </c>
      <c r="H327" s="287"/>
      <c r="I327" s="287">
        <v>1</v>
      </c>
      <c r="J327" s="287" t="s">
        <v>209</v>
      </c>
      <c r="K327" s="287">
        <v>0</v>
      </c>
    </row>
    <row r="328" spans="1:11">
      <c r="A328" s="287" t="s">
        <v>208</v>
      </c>
      <c r="B328" s="288">
        <v>45976</v>
      </c>
      <c r="C328" s="287" t="s">
        <v>339</v>
      </c>
      <c r="D328" s="287">
        <v>0</v>
      </c>
      <c r="E328" s="287">
        <v>0</v>
      </c>
      <c r="F328" s="287">
        <v>0</v>
      </c>
      <c r="G328" s="287" t="s">
        <v>185</v>
      </c>
      <c r="H328" s="287"/>
      <c r="I328" s="287">
        <v>1</v>
      </c>
      <c r="J328" s="287" t="s">
        <v>209</v>
      </c>
      <c r="K328" s="287">
        <v>0</v>
      </c>
    </row>
    <row r="329" spans="1:11">
      <c r="A329" s="287" t="s">
        <v>208</v>
      </c>
      <c r="B329" s="288">
        <v>45983</v>
      </c>
      <c r="C329" s="287" t="s">
        <v>339</v>
      </c>
      <c r="D329" s="287">
        <v>0</v>
      </c>
      <c r="E329" s="287">
        <v>0</v>
      </c>
      <c r="F329" s="287">
        <v>0</v>
      </c>
      <c r="G329" s="287" t="s">
        <v>185</v>
      </c>
      <c r="H329" s="287"/>
      <c r="I329" s="287">
        <v>1</v>
      </c>
      <c r="J329" s="287" t="s">
        <v>209</v>
      </c>
      <c r="K329" s="287">
        <v>0</v>
      </c>
    </row>
    <row r="330" spans="1:11">
      <c r="A330" s="287" t="s">
        <v>208</v>
      </c>
      <c r="B330" s="288">
        <v>45990</v>
      </c>
      <c r="C330" s="287" t="s">
        <v>339</v>
      </c>
      <c r="D330" s="287">
        <v>0</v>
      </c>
      <c r="E330" s="287">
        <v>0</v>
      </c>
      <c r="F330" s="287">
        <v>0</v>
      </c>
      <c r="G330" s="287" t="s">
        <v>185</v>
      </c>
      <c r="H330" s="287"/>
      <c r="I330" s="287">
        <v>1</v>
      </c>
      <c r="J330" s="287" t="s">
        <v>209</v>
      </c>
      <c r="K330" s="287">
        <v>0</v>
      </c>
    </row>
    <row r="331" spans="1:11">
      <c r="A331" s="287" t="s">
        <v>208</v>
      </c>
      <c r="B331" s="288">
        <v>45997</v>
      </c>
      <c r="C331" s="287" t="s">
        <v>339</v>
      </c>
      <c r="D331" s="287">
        <v>0</v>
      </c>
      <c r="E331" s="287">
        <v>0</v>
      </c>
      <c r="F331" s="287">
        <v>0</v>
      </c>
      <c r="G331" s="287" t="s">
        <v>185</v>
      </c>
      <c r="H331" s="287"/>
      <c r="I331" s="287">
        <v>1</v>
      </c>
      <c r="J331" s="287" t="s">
        <v>209</v>
      </c>
      <c r="K331" s="287">
        <v>0</v>
      </c>
    </row>
    <row r="332" spans="1:11">
      <c r="A332" s="287" t="s">
        <v>208</v>
      </c>
      <c r="B332" s="288">
        <v>46004</v>
      </c>
      <c r="C332" s="287" t="s">
        <v>339</v>
      </c>
      <c r="D332" s="287">
        <v>0</v>
      </c>
      <c r="E332" s="287">
        <v>0</v>
      </c>
      <c r="F332" s="287">
        <v>0</v>
      </c>
      <c r="G332" s="287" t="s">
        <v>185</v>
      </c>
      <c r="H332" s="287"/>
      <c r="I332" s="287">
        <v>1</v>
      </c>
      <c r="J332" s="287" t="s">
        <v>209</v>
      </c>
      <c r="K332" s="287">
        <v>0</v>
      </c>
    </row>
    <row r="333" spans="1:11">
      <c r="A333" s="287" t="s">
        <v>208</v>
      </c>
      <c r="B333" s="288">
        <v>46011</v>
      </c>
      <c r="C333" s="287" t="s">
        <v>339</v>
      </c>
      <c r="D333" s="287">
        <v>0</v>
      </c>
      <c r="E333" s="287">
        <v>0</v>
      </c>
      <c r="F333" s="287">
        <v>0</v>
      </c>
      <c r="G333" s="287" t="s">
        <v>185</v>
      </c>
      <c r="H333" s="287"/>
      <c r="I333" s="287">
        <v>1</v>
      </c>
      <c r="J333" s="287" t="s">
        <v>209</v>
      </c>
      <c r="K333" s="287">
        <v>0</v>
      </c>
    </row>
    <row r="334" spans="1:11">
      <c r="A334" s="287" t="s">
        <v>208</v>
      </c>
      <c r="B334" s="288">
        <v>46018</v>
      </c>
      <c r="C334" s="287" t="s">
        <v>339</v>
      </c>
      <c r="D334" s="287">
        <v>0</v>
      </c>
      <c r="E334" s="287">
        <v>0</v>
      </c>
      <c r="F334" s="287">
        <v>0</v>
      </c>
      <c r="G334" s="287" t="s">
        <v>185</v>
      </c>
      <c r="H334" s="287"/>
      <c r="I334" s="287">
        <v>1</v>
      </c>
      <c r="J334" s="287" t="s">
        <v>209</v>
      </c>
      <c r="K334" s="287">
        <v>0</v>
      </c>
    </row>
    <row r="335" spans="1:11">
      <c r="A335" s="287" t="s">
        <v>208</v>
      </c>
      <c r="B335" s="288">
        <v>46025</v>
      </c>
      <c r="C335" s="287" t="s">
        <v>339</v>
      </c>
      <c r="D335" s="287">
        <v>0</v>
      </c>
      <c r="E335" s="287">
        <v>0</v>
      </c>
      <c r="F335" s="287">
        <v>0</v>
      </c>
      <c r="G335" s="287" t="s">
        <v>185</v>
      </c>
      <c r="H335" s="287"/>
      <c r="I335" s="287">
        <v>1</v>
      </c>
      <c r="J335" s="287" t="s">
        <v>209</v>
      </c>
      <c r="K335" s="287">
        <v>0</v>
      </c>
    </row>
    <row r="336" spans="1:11">
      <c r="A336" s="287" t="s">
        <v>208</v>
      </c>
      <c r="B336" s="288">
        <v>46032</v>
      </c>
      <c r="C336" s="287" t="s">
        <v>339</v>
      </c>
      <c r="D336" s="287">
        <v>0</v>
      </c>
      <c r="E336" s="287">
        <v>0</v>
      </c>
      <c r="F336" s="287">
        <v>0</v>
      </c>
      <c r="G336" s="287" t="s">
        <v>185</v>
      </c>
      <c r="H336" s="287"/>
      <c r="I336" s="287">
        <v>1</v>
      </c>
      <c r="J336" s="287" t="s">
        <v>209</v>
      </c>
      <c r="K336" s="287">
        <v>0</v>
      </c>
    </row>
    <row r="337" spans="1:11">
      <c r="A337" s="287" t="s">
        <v>208</v>
      </c>
      <c r="B337" s="288">
        <v>46039</v>
      </c>
      <c r="C337" s="287" t="s">
        <v>339</v>
      </c>
      <c r="D337" s="287">
        <v>0</v>
      </c>
      <c r="E337" s="287">
        <v>0</v>
      </c>
      <c r="F337" s="287">
        <v>0</v>
      </c>
      <c r="G337" s="287" t="s">
        <v>185</v>
      </c>
      <c r="H337" s="287"/>
      <c r="I337" s="287">
        <v>1</v>
      </c>
      <c r="J337" s="287" t="s">
        <v>209</v>
      </c>
      <c r="K337" s="287">
        <v>0</v>
      </c>
    </row>
    <row r="338" spans="1:11">
      <c r="A338" s="287" t="s">
        <v>208</v>
      </c>
      <c r="B338" s="288">
        <v>46046</v>
      </c>
      <c r="C338" s="287" t="s">
        <v>339</v>
      </c>
      <c r="D338" s="287">
        <v>0</v>
      </c>
      <c r="E338" s="287">
        <v>0</v>
      </c>
      <c r="F338" s="287">
        <v>0</v>
      </c>
      <c r="G338" s="287" t="s">
        <v>185</v>
      </c>
      <c r="H338" s="287"/>
      <c r="I338" s="287">
        <v>1</v>
      </c>
      <c r="J338" s="287" t="s">
        <v>209</v>
      </c>
      <c r="K338" s="287">
        <v>0</v>
      </c>
    </row>
    <row r="339" spans="1:11">
      <c r="A339" s="287" t="s">
        <v>208</v>
      </c>
      <c r="B339" s="288">
        <v>46053</v>
      </c>
      <c r="C339" s="287" t="s">
        <v>339</v>
      </c>
      <c r="D339" s="287">
        <v>0</v>
      </c>
      <c r="E339" s="287">
        <v>0</v>
      </c>
      <c r="F339" s="287">
        <v>0</v>
      </c>
      <c r="G339" s="287" t="s">
        <v>185</v>
      </c>
      <c r="H339" s="287"/>
      <c r="I339" s="287">
        <v>1</v>
      </c>
      <c r="J339" s="287" t="s">
        <v>209</v>
      </c>
      <c r="K339" s="287">
        <v>0</v>
      </c>
    </row>
    <row r="340" spans="1:11">
      <c r="A340" s="287" t="s">
        <v>208</v>
      </c>
      <c r="B340" s="288">
        <v>46060</v>
      </c>
      <c r="C340" s="287" t="s">
        <v>339</v>
      </c>
      <c r="D340" s="287">
        <v>0</v>
      </c>
      <c r="E340" s="287">
        <v>0</v>
      </c>
      <c r="F340" s="287">
        <v>0</v>
      </c>
      <c r="G340" s="287" t="s">
        <v>185</v>
      </c>
      <c r="H340" s="287"/>
      <c r="I340" s="287">
        <v>1</v>
      </c>
      <c r="J340" s="287" t="s">
        <v>209</v>
      </c>
      <c r="K340" s="287">
        <v>0</v>
      </c>
    </row>
    <row r="341" spans="1:11">
      <c r="A341" s="287" t="s">
        <v>208</v>
      </c>
      <c r="B341" s="288">
        <v>46067</v>
      </c>
      <c r="C341" s="287" t="s">
        <v>339</v>
      </c>
      <c r="D341" s="287">
        <v>0</v>
      </c>
      <c r="E341" s="287">
        <v>0</v>
      </c>
      <c r="F341" s="287">
        <v>0</v>
      </c>
      <c r="G341" s="287" t="s">
        <v>185</v>
      </c>
      <c r="H341" s="287"/>
      <c r="I341" s="287">
        <v>1</v>
      </c>
      <c r="J341" s="287" t="s">
        <v>209</v>
      </c>
      <c r="K341" s="287">
        <v>0</v>
      </c>
    </row>
    <row r="342" spans="1:11">
      <c r="A342" s="287" t="s">
        <v>208</v>
      </c>
      <c r="B342" s="288">
        <v>46074</v>
      </c>
      <c r="C342" s="287" t="s">
        <v>339</v>
      </c>
      <c r="D342" s="287">
        <v>0</v>
      </c>
      <c r="E342" s="287">
        <v>0</v>
      </c>
      <c r="F342" s="287">
        <v>0</v>
      </c>
      <c r="G342" s="287" t="s">
        <v>185</v>
      </c>
      <c r="H342" s="287"/>
      <c r="I342" s="287">
        <v>1</v>
      </c>
      <c r="J342" s="287" t="s">
        <v>209</v>
      </c>
      <c r="K342" s="287">
        <v>0</v>
      </c>
    </row>
    <row r="343" spans="1:11">
      <c r="A343" s="287" t="s">
        <v>208</v>
      </c>
      <c r="B343" s="288">
        <v>46081</v>
      </c>
      <c r="C343" s="287" t="s">
        <v>339</v>
      </c>
      <c r="D343" s="287">
        <v>0</v>
      </c>
      <c r="E343" s="287">
        <v>0</v>
      </c>
      <c r="F343" s="287">
        <v>0</v>
      </c>
      <c r="G343" s="287" t="s">
        <v>185</v>
      </c>
      <c r="H343" s="287"/>
      <c r="I343" s="287">
        <v>1</v>
      </c>
      <c r="J343" s="287" t="s">
        <v>209</v>
      </c>
      <c r="K343" s="287">
        <v>0</v>
      </c>
    </row>
    <row r="344" spans="1:11">
      <c r="A344" s="287" t="s">
        <v>208</v>
      </c>
      <c r="B344" s="288">
        <v>46088</v>
      </c>
      <c r="C344" s="287" t="s">
        <v>339</v>
      </c>
      <c r="D344" s="287">
        <v>0</v>
      </c>
      <c r="E344" s="287">
        <v>0</v>
      </c>
      <c r="F344" s="287">
        <v>0</v>
      </c>
      <c r="G344" s="287" t="s">
        <v>185</v>
      </c>
      <c r="H344" s="287"/>
      <c r="I344" s="287">
        <v>1</v>
      </c>
      <c r="J344" s="287" t="s">
        <v>209</v>
      </c>
      <c r="K344" s="287">
        <v>0</v>
      </c>
    </row>
    <row r="345" spans="1:11">
      <c r="A345" s="287" t="s">
        <v>208</v>
      </c>
      <c r="B345" s="288">
        <v>46095</v>
      </c>
      <c r="C345" s="287" t="s">
        <v>339</v>
      </c>
      <c r="D345" s="287">
        <v>0</v>
      </c>
      <c r="E345" s="287">
        <v>0</v>
      </c>
      <c r="F345" s="287">
        <v>0</v>
      </c>
      <c r="G345" s="287" t="s">
        <v>185</v>
      </c>
      <c r="H345" s="287"/>
      <c r="I345" s="287">
        <v>1</v>
      </c>
      <c r="J345" s="287" t="s">
        <v>209</v>
      </c>
      <c r="K345" s="287">
        <v>0</v>
      </c>
    </row>
    <row r="346" spans="1:11">
      <c r="A346" s="287" t="s">
        <v>208</v>
      </c>
      <c r="B346" s="288">
        <v>46102</v>
      </c>
      <c r="C346" s="287" t="s">
        <v>339</v>
      </c>
      <c r="D346" s="287">
        <v>0</v>
      </c>
      <c r="E346" s="287">
        <v>0</v>
      </c>
      <c r="F346" s="287">
        <v>0</v>
      </c>
      <c r="G346" s="287" t="s">
        <v>185</v>
      </c>
      <c r="H346" s="287"/>
      <c r="I346" s="287">
        <v>1</v>
      </c>
      <c r="J346" s="287" t="s">
        <v>209</v>
      </c>
      <c r="K346" s="287">
        <v>0</v>
      </c>
    </row>
    <row r="347" spans="1:11">
      <c r="A347" s="287" t="s">
        <v>208</v>
      </c>
      <c r="B347" s="288">
        <v>46109</v>
      </c>
      <c r="C347" s="287" t="s">
        <v>339</v>
      </c>
      <c r="D347" s="287">
        <v>0</v>
      </c>
      <c r="E347" s="287">
        <v>0</v>
      </c>
      <c r="F347" s="287">
        <v>0</v>
      </c>
      <c r="G347" s="287" t="s">
        <v>185</v>
      </c>
      <c r="H347" s="287"/>
      <c r="I347" s="287">
        <v>1</v>
      </c>
      <c r="J347" s="287" t="s">
        <v>209</v>
      </c>
      <c r="K347" s="287">
        <v>0</v>
      </c>
    </row>
    <row r="348" spans="1:11">
      <c r="A348" s="287" t="s">
        <v>208</v>
      </c>
      <c r="B348" s="288">
        <v>46116</v>
      </c>
      <c r="C348" s="287" t="s">
        <v>893</v>
      </c>
      <c r="D348" s="287">
        <v>1</v>
      </c>
      <c r="E348" s="287">
        <v>1</v>
      </c>
      <c r="F348" s="287">
        <v>0</v>
      </c>
      <c r="G348" s="287" t="s">
        <v>185</v>
      </c>
      <c r="H348" s="287"/>
      <c r="I348" s="287">
        <v>1</v>
      </c>
      <c r="J348" s="287" t="s">
        <v>209</v>
      </c>
      <c r="K348" s="287">
        <v>0</v>
      </c>
    </row>
    <row r="349" spans="1:11">
      <c r="A349" s="287" t="s">
        <v>208</v>
      </c>
      <c r="B349" s="288">
        <v>46123</v>
      </c>
      <c r="C349" s="287" t="s">
        <v>339</v>
      </c>
      <c r="D349" s="287">
        <v>0</v>
      </c>
      <c r="E349" s="287">
        <v>0</v>
      </c>
      <c r="F349" s="287">
        <v>0</v>
      </c>
      <c r="G349" s="287" t="s">
        <v>185</v>
      </c>
      <c r="H349" s="287"/>
      <c r="I349" s="287">
        <v>1</v>
      </c>
      <c r="J349" s="287" t="s">
        <v>209</v>
      </c>
      <c r="K349" s="287">
        <v>0</v>
      </c>
    </row>
    <row r="350" spans="1:11">
      <c r="A350" s="287" t="s">
        <v>208</v>
      </c>
      <c r="B350" s="288">
        <v>46130</v>
      </c>
      <c r="C350" s="287" t="s">
        <v>339</v>
      </c>
      <c r="D350" s="287">
        <v>0</v>
      </c>
      <c r="E350" s="287">
        <v>0</v>
      </c>
      <c r="F350" s="287">
        <v>0</v>
      </c>
      <c r="G350" s="287" t="s">
        <v>185</v>
      </c>
      <c r="H350" s="287"/>
      <c r="I350" s="287">
        <v>1</v>
      </c>
      <c r="J350" s="287" t="s">
        <v>209</v>
      </c>
      <c r="K350" s="287">
        <v>0</v>
      </c>
    </row>
    <row r="351" spans="1:11">
      <c r="A351" s="287" t="s">
        <v>208</v>
      </c>
      <c r="B351" s="288">
        <v>46137</v>
      </c>
      <c r="C351" s="287" t="s">
        <v>339</v>
      </c>
      <c r="D351" s="287">
        <v>0</v>
      </c>
      <c r="E351" s="287">
        <v>0</v>
      </c>
      <c r="F351" s="287">
        <v>0</v>
      </c>
      <c r="G351" s="287" t="s">
        <v>185</v>
      </c>
      <c r="H351" s="287"/>
      <c r="I351" s="287">
        <v>1</v>
      </c>
      <c r="J351" s="287" t="s">
        <v>209</v>
      </c>
      <c r="K351" s="287">
        <v>0</v>
      </c>
    </row>
    <row r="352" spans="1:11">
      <c r="A352" s="287" t="s">
        <v>210</v>
      </c>
      <c r="B352" s="288">
        <v>45969</v>
      </c>
      <c r="C352" s="287" t="s">
        <v>339</v>
      </c>
      <c r="D352" s="287">
        <v>0</v>
      </c>
      <c r="E352" s="287">
        <v>0</v>
      </c>
      <c r="F352" s="287">
        <v>0</v>
      </c>
      <c r="G352" s="287" t="s">
        <v>179</v>
      </c>
      <c r="H352" s="287" t="s">
        <v>185</v>
      </c>
      <c r="I352" s="287">
        <v>1</v>
      </c>
      <c r="J352" s="287"/>
      <c r="K352" s="287">
        <v>0</v>
      </c>
    </row>
    <row r="353" spans="1:11">
      <c r="A353" s="287" t="s">
        <v>210</v>
      </c>
      <c r="B353" s="288">
        <v>45976</v>
      </c>
      <c r="C353" s="287" t="s">
        <v>893</v>
      </c>
      <c r="D353" s="287">
        <v>1</v>
      </c>
      <c r="E353" s="287">
        <v>1</v>
      </c>
      <c r="F353" s="287">
        <v>0</v>
      </c>
      <c r="G353" s="287" t="s">
        <v>179</v>
      </c>
      <c r="H353" s="287" t="s">
        <v>185</v>
      </c>
      <c r="I353" s="287">
        <v>1</v>
      </c>
      <c r="J353" s="287"/>
      <c r="K353" s="287">
        <v>0</v>
      </c>
    </row>
    <row r="354" spans="1:11">
      <c r="A354" s="287" t="s">
        <v>210</v>
      </c>
      <c r="B354" s="288">
        <v>45983</v>
      </c>
      <c r="C354" s="287" t="s">
        <v>339</v>
      </c>
      <c r="D354" s="287">
        <v>0</v>
      </c>
      <c r="E354" s="287">
        <v>0</v>
      </c>
      <c r="F354" s="287">
        <v>0</v>
      </c>
      <c r="G354" s="287" t="s">
        <v>179</v>
      </c>
      <c r="H354" s="287" t="s">
        <v>185</v>
      </c>
      <c r="I354" s="287">
        <v>1</v>
      </c>
      <c r="J354" s="287"/>
      <c r="K354" s="287">
        <v>0</v>
      </c>
    </row>
    <row r="355" spans="1:11">
      <c r="A355" s="287" t="s">
        <v>210</v>
      </c>
      <c r="B355" s="288">
        <v>45990</v>
      </c>
      <c r="C355" s="287" t="s">
        <v>339</v>
      </c>
      <c r="D355" s="287">
        <v>0</v>
      </c>
      <c r="E355" s="287">
        <v>0</v>
      </c>
      <c r="F355" s="287">
        <v>0</v>
      </c>
      <c r="G355" s="287" t="s">
        <v>179</v>
      </c>
      <c r="H355" s="287" t="s">
        <v>185</v>
      </c>
      <c r="I355" s="287">
        <v>1</v>
      </c>
      <c r="J355" s="287"/>
      <c r="K355" s="287">
        <v>0</v>
      </c>
    </row>
    <row r="356" spans="1:11">
      <c r="A356" s="287" t="s">
        <v>210</v>
      </c>
      <c r="B356" s="288">
        <v>45997</v>
      </c>
      <c r="C356" s="287" t="s">
        <v>893</v>
      </c>
      <c r="D356" s="287">
        <v>1</v>
      </c>
      <c r="E356" s="287">
        <v>1</v>
      </c>
      <c r="F356" s="287">
        <v>0</v>
      </c>
      <c r="G356" s="287" t="s">
        <v>179</v>
      </c>
      <c r="H356" s="287" t="s">
        <v>185</v>
      </c>
      <c r="I356" s="287">
        <v>1</v>
      </c>
      <c r="J356" s="287"/>
      <c r="K356" s="287">
        <v>0</v>
      </c>
    </row>
    <row r="357" spans="1:11">
      <c r="A357" s="287" t="s">
        <v>210</v>
      </c>
      <c r="B357" s="288">
        <v>46004</v>
      </c>
      <c r="C357" s="287" t="s">
        <v>339</v>
      </c>
      <c r="D357" s="287">
        <v>0</v>
      </c>
      <c r="E357" s="287">
        <v>0</v>
      </c>
      <c r="F357" s="287">
        <v>0</v>
      </c>
      <c r="G357" s="287" t="s">
        <v>179</v>
      </c>
      <c r="H357" s="287" t="s">
        <v>185</v>
      </c>
      <c r="I357" s="287">
        <v>1</v>
      </c>
      <c r="J357" s="287"/>
      <c r="K357" s="287">
        <v>0</v>
      </c>
    </row>
    <row r="358" spans="1:11">
      <c r="A358" s="287" t="s">
        <v>210</v>
      </c>
      <c r="B358" s="288">
        <v>46011</v>
      </c>
      <c r="C358" s="287" t="s">
        <v>893</v>
      </c>
      <c r="D358" s="287">
        <v>1</v>
      </c>
      <c r="E358" s="287">
        <v>1</v>
      </c>
      <c r="F358" s="287">
        <v>0</v>
      </c>
      <c r="G358" s="287" t="s">
        <v>179</v>
      </c>
      <c r="H358" s="287" t="s">
        <v>185</v>
      </c>
      <c r="I358" s="287">
        <v>1</v>
      </c>
      <c r="J358" s="287"/>
      <c r="K358" s="287">
        <v>0</v>
      </c>
    </row>
    <row r="359" spans="1:11">
      <c r="A359" s="287" t="s">
        <v>210</v>
      </c>
      <c r="B359" s="288">
        <v>46018</v>
      </c>
      <c r="C359" s="287" t="s">
        <v>339</v>
      </c>
      <c r="D359" s="287">
        <v>0</v>
      </c>
      <c r="E359" s="287">
        <v>0</v>
      </c>
      <c r="F359" s="287">
        <v>0</v>
      </c>
      <c r="G359" s="287" t="s">
        <v>179</v>
      </c>
      <c r="H359" s="287" t="s">
        <v>185</v>
      </c>
      <c r="I359" s="287">
        <v>1</v>
      </c>
      <c r="J359" s="287"/>
      <c r="K359" s="287">
        <v>0</v>
      </c>
    </row>
    <row r="360" spans="1:11">
      <c r="A360" s="287" t="s">
        <v>210</v>
      </c>
      <c r="B360" s="288">
        <v>46025</v>
      </c>
      <c r="C360" s="287" t="s">
        <v>893</v>
      </c>
      <c r="D360" s="287">
        <v>1</v>
      </c>
      <c r="E360" s="287">
        <v>1</v>
      </c>
      <c r="F360" s="287">
        <v>0</v>
      </c>
      <c r="G360" s="287" t="s">
        <v>179</v>
      </c>
      <c r="H360" s="287" t="s">
        <v>185</v>
      </c>
      <c r="I360" s="287">
        <v>1</v>
      </c>
      <c r="J360" s="287"/>
      <c r="K360" s="287">
        <v>0</v>
      </c>
    </row>
    <row r="361" spans="1:11">
      <c r="A361" s="287" t="s">
        <v>210</v>
      </c>
      <c r="B361" s="288">
        <v>46032</v>
      </c>
      <c r="C361" s="287" t="s">
        <v>339</v>
      </c>
      <c r="D361" s="287">
        <v>0</v>
      </c>
      <c r="E361" s="287">
        <v>0</v>
      </c>
      <c r="F361" s="287">
        <v>0</v>
      </c>
      <c r="G361" s="287" t="s">
        <v>179</v>
      </c>
      <c r="H361" s="287" t="s">
        <v>185</v>
      </c>
      <c r="I361" s="287">
        <v>1</v>
      </c>
      <c r="J361" s="287"/>
      <c r="K361" s="287">
        <v>0</v>
      </c>
    </row>
    <row r="362" spans="1:11">
      <c r="A362" s="287" t="s">
        <v>210</v>
      </c>
      <c r="B362" s="288">
        <v>46039</v>
      </c>
      <c r="C362" s="287" t="s">
        <v>893</v>
      </c>
      <c r="D362" s="287">
        <v>1</v>
      </c>
      <c r="E362" s="287">
        <v>1</v>
      </c>
      <c r="F362" s="287">
        <v>0</v>
      </c>
      <c r="G362" s="287" t="s">
        <v>179</v>
      </c>
      <c r="H362" s="287" t="s">
        <v>185</v>
      </c>
      <c r="I362" s="287">
        <v>1</v>
      </c>
      <c r="J362" s="287"/>
      <c r="K362" s="287">
        <v>0</v>
      </c>
    </row>
    <row r="363" spans="1:11">
      <c r="A363" s="287" t="s">
        <v>210</v>
      </c>
      <c r="B363" s="288">
        <v>46046</v>
      </c>
      <c r="C363" s="287" t="s">
        <v>339</v>
      </c>
      <c r="D363" s="287">
        <v>0</v>
      </c>
      <c r="E363" s="287">
        <v>0</v>
      </c>
      <c r="F363" s="287">
        <v>0</v>
      </c>
      <c r="G363" s="287" t="s">
        <v>179</v>
      </c>
      <c r="H363" s="287" t="s">
        <v>185</v>
      </c>
      <c r="I363" s="287">
        <v>1</v>
      </c>
      <c r="J363" s="287"/>
      <c r="K363" s="287">
        <v>0</v>
      </c>
    </row>
    <row r="364" spans="1:11">
      <c r="A364" s="287" t="s">
        <v>210</v>
      </c>
      <c r="B364" s="288">
        <v>46053</v>
      </c>
      <c r="C364" s="287" t="s">
        <v>893</v>
      </c>
      <c r="D364" s="287">
        <v>1</v>
      </c>
      <c r="E364" s="287">
        <v>1</v>
      </c>
      <c r="F364" s="287">
        <v>0</v>
      </c>
      <c r="G364" s="287" t="s">
        <v>179</v>
      </c>
      <c r="H364" s="287" t="s">
        <v>185</v>
      </c>
      <c r="I364" s="287">
        <v>1</v>
      </c>
      <c r="J364" s="287"/>
      <c r="K364" s="287">
        <v>0</v>
      </c>
    </row>
    <row r="365" spans="1:11">
      <c r="A365" s="287" t="s">
        <v>210</v>
      </c>
      <c r="B365" s="288">
        <v>46060</v>
      </c>
      <c r="C365" s="287" t="s">
        <v>339</v>
      </c>
      <c r="D365" s="287">
        <v>0</v>
      </c>
      <c r="E365" s="287">
        <v>0</v>
      </c>
      <c r="F365" s="287">
        <v>0</v>
      </c>
      <c r="G365" s="287" t="s">
        <v>179</v>
      </c>
      <c r="H365" s="287" t="s">
        <v>185</v>
      </c>
      <c r="I365" s="287">
        <v>1</v>
      </c>
      <c r="J365" s="287"/>
      <c r="K365" s="287">
        <v>0</v>
      </c>
    </row>
    <row r="366" spans="1:11">
      <c r="A366" s="287" t="s">
        <v>210</v>
      </c>
      <c r="B366" s="288">
        <v>46067</v>
      </c>
      <c r="C366" s="287" t="s">
        <v>893</v>
      </c>
      <c r="D366" s="287">
        <v>1</v>
      </c>
      <c r="E366" s="287">
        <v>1</v>
      </c>
      <c r="F366" s="287">
        <v>0</v>
      </c>
      <c r="G366" s="287" t="s">
        <v>179</v>
      </c>
      <c r="H366" s="287" t="s">
        <v>185</v>
      </c>
      <c r="I366" s="287">
        <v>1</v>
      </c>
      <c r="J366" s="287"/>
      <c r="K366" s="287">
        <v>0</v>
      </c>
    </row>
    <row r="367" spans="1:11">
      <c r="A367" s="287" t="s">
        <v>210</v>
      </c>
      <c r="B367" s="288">
        <v>46074</v>
      </c>
      <c r="C367" s="287" t="s">
        <v>339</v>
      </c>
      <c r="D367" s="287">
        <v>0</v>
      </c>
      <c r="E367" s="287">
        <v>0</v>
      </c>
      <c r="F367" s="287">
        <v>0</v>
      </c>
      <c r="G367" s="287" t="s">
        <v>179</v>
      </c>
      <c r="H367" s="287" t="s">
        <v>185</v>
      </c>
      <c r="I367" s="287">
        <v>1</v>
      </c>
      <c r="J367" s="287"/>
      <c r="K367" s="287">
        <v>0</v>
      </c>
    </row>
    <row r="368" spans="1:11">
      <c r="A368" s="287" t="s">
        <v>210</v>
      </c>
      <c r="B368" s="288">
        <v>46081</v>
      </c>
      <c r="C368" s="287" t="s">
        <v>893</v>
      </c>
      <c r="D368" s="287">
        <v>1</v>
      </c>
      <c r="E368" s="287">
        <v>1</v>
      </c>
      <c r="F368" s="287">
        <v>0</v>
      </c>
      <c r="G368" s="287" t="s">
        <v>179</v>
      </c>
      <c r="H368" s="287" t="s">
        <v>185</v>
      </c>
      <c r="I368" s="287">
        <v>1</v>
      </c>
      <c r="J368" s="287"/>
      <c r="K368" s="287">
        <v>0</v>
      </c>
    </row>
    <row r="369" spans="1:11">
      <c r="A369" s="287" t="s">
        <v>210</v>
      </c>
      <c r="B369" s="288">
        <v>46088</v>
      </c>
      <c r="C369" s="287" t="s">
        <v>339</v>
      </c>
      <c r="D369" s="287">
        <v>0</v>
      </c>
      <c r="E369" s="287">
        <v>0</v>
      </c>
      <c r="F369" s="287">
        <v>0</v>
      </c>
      <c r="G369" s="287" t="s">
        <v>179</v>
      </c>
      <c r="H369" s="287" t="s">
        <v>185</v>
      </c>
      <c r="I369" s="287">
        <v>1</v>
      </c>
      <c r="J369" s="287"/>
      <c r="K369" s="287">
        <v>0</v>
      </c>
    </row>
    <row r="370" spans="1:11">
      <c r="A370" s="287" t="s">
        <v>210</v>
      </c>
      <c r="B370" s="288">
        <v>46095</v>
      </c>
      <c r="C370" s="287" t="s">
        <v>893</v>
      </c>
      <c r="D370" s="287">
        <v>1</v>
      </c>
      <c r="E370" s="287">
        <v>1</v>
      </c>
      <c r="F370" s="287">
        <v>0</v>
      </c>
      <c r="G370" s="287" t="s">
        <v>179</v>
      </c>
      <c r="H370" s="287" t="s">
        <v>185</v>
      </c>
      <c r="I370" s="287">
        <v>1</v>
      </c>
      <c r="J370" s="287"/>
      <c r="K370" s="287">
        <v>0</v>
      </c>
    </row>
    <row r="371" spans="1:11">
      <c r="A371" s="287" t="s">
        <v>210</v>
      </c>
      <c r="B371" s="288">
        <v>46102</v>
      </c>
      <c r="C371" s="287" t="s">
        <v>339</v>
      </c>
      <c r="D371" s="287">
        <v>0</v>
      </c>
      <c r="E371" s="287">
        <v>0</v>
      </c>
      <c r="F371" s="287">
        <v>0</v>
      </c>
      <c r="G371" s="287" t="s">
        <v>179</v>
      </c>
      <c r="H371" s="287" t="s">
        <v>185</v>
      </c>
      <c r="I371" s="287">
        <v>1</v>
      </c>
      <c r="J371" s="287"/>
      <c r="K371" s="287">
        <v>0</v>
      </c>
    </row>
    <row r="372" spans="1:11">
      <c r="A372" s="287" t="s">
        <v>210</v>
      </c>
      <c r="B372" s="288">
        <v>46109</v>
      </c>
      <c r="C372" s="287" t="s">
        <v>893</v>
      </c>
      <c r="D372" s="287">
        <v>1</v>
      </c>
      <c r="E372" s="287">
        <v>1</v>
      </c>
      <c r="F372" s="287">
        <v>0</v>
      </c>
      <c r="G372" s="287" t="s">
        <v>179</v>
      </c>
      <c r="H372" s="287" t="s">
        <v>185</v>
      </c>
      <c r="I372" s="287">
        <v>1</v>
      </c>
      <c r="J372" s="287"/>
      <c r="K372" s="287">
        <v>0</v>
      </c>
    </row>
    <row r="373" spans="1:11">
      <c r="A373" s="287" t="s">
        <v>210</v>
      </c>
      <c r="B373" s="288">
        <v>46116</v>
      </c>
      <c r="C373" s="287" t="s">
        <v>339</v>
      </c>
      <c r="D373" s="287">
        <v>0</v>
      </c>
      <c r="E373" s="287">
        <v>0</v>
      </c>
      <c r="F373" s="287">
        <v>0</v>
      </c>
      <c r="G373" s="287" t="s">
        <v>179</v>
      </c>
      <c r="H373" s="287" t="s">
        <v>185</v>
      </c>
      <c r="I373" s="287">
        <v>1</v>
      </c>
      <c r="J373" s="287"/>
      <c r="K373" s="287">
        <v>0</v>
      </c>
    </row>
    <row r="374" spans="1:11">
      <c r="A374" s="287" t="s">
        <v>210</v>
      </c>
      <c r="B374" s="288">
        <v>46123</v>
      </c>
      <c r="C374" s="287" t="s">
        <v>893</v>
      </c>
      <c r="D374" s="287">
        <v>1</v>
      </c>
      <c r="E374" s="287">
        <v>1</v>
      </c>
      <c r="F374" s="287">
        <v>0</v>
      </c>
      <c r="G374" s="287" t="s">
        <v>179</v>
      </c>
      <c r="H374" s="287" t="s">
        <v>185</v>
      </c>
      <c r="I374" s="287">
        <v>1</v>
      </c>
      <c r="J374" s="287"/>
      <c r="K374" s="287">
        <v>0</v>
      </c>
    </row>
    <row r="375" spans="1:11">
      <c r="A375" s="287" t="s">
        <v>210</v>
      </c>
      <c r="B375" s="288">
        <v>46130</v>
      </c>
      <c r="C375" s="287" t="s">
        <v>339</v>
      </c>
      <c r="D375" s="287">
        <v>0</v>
      </c>
      <c r="E375" s="287">
        <v>0</v>
      </c>
      <c r="F375" s="287">
        <v>0</v>
      </c>
      <c r="G375" s="287" t="s">
        <v>179</v>
      </c>
      <c r="H375" s="287" t="s">
        <v>185</v>
      </c>
      <c r="I375" s="287">
        <v>1</v>
      </c>
      <c r="J375" s="287"/>
      <c r="K375" s="287">
        <v>0</v>
      </c>
    </row>
    <row r="376" spans="1:11">
      <c r="A376" s="287" t="s">
        <v>210</v>
      </c>
      <c r="B376" s="288">
        <v>46137</v>
      </c>
      <c r="C376" s="287" t="s">
        <v>893</v>
      </c>
      <c r="D376" s="287">
        <v>1</v>
      </c>
      <c r="E376" s="287">
        <v>1</v>
      </c>
      <c r="F376" s="287">
        <v>0</v>
      </c>
      <c r="G376" s="287" t="s">
        <v>179</v>
      </c>
      <c r="H376" s="287" t="s">
        <v>185</v>
      </c>
      <c r="I376" s="287">
        <v>1</v>
      </c>
      <c r="J376" s="287"/>
      <c r="K376" s="287">
        <v>0</v>
      </c>
    </row>
    <row r="377" spans="1:11">
      <c r="A377" s="287" t="s">
        <v>211</v>
      </c>
      <c r="B377" s="288">
        <v>45969</v>
      </c>
      <c r="C377" s="287" t="s">
        <v>339</v>
      </c>
      <c r="D377" s="287">
        <v>0</v>
      </c>
      <c r="E377" s="287">
        <v>0</v>
      </c>
      <c r="F377" s="287">
        <v>0</v>
      </c>
      <c r="G377" s="287" t="s">
        <v>179</v>
      </c>
      <c r="H377" s="287"/>
      <c r="I377" s="287">
        <v>0</v>
      </c>
      <c r="J377" s="287"/>
      <c r="K377" s="287">
        <v>0</v>
      </c>
    </row>
    <row r="378" spans="1:11">
      <c r="A378" s="287" t="s">
        <v>211</v>
      </c>
      <c r="B378" s="288">
        <v>45976</v>
      </c>
      <c r="C378" s="287" t="s">
        <v>847</v>
      </c>
      <c r="D378" s="287">
        <v>1</v>
      </c>
      <c r="E378" s="287">
        <v>1</v>
      </c>
      <c r="F378" s="287">
        <v>1</v>
      </c>
      <c r="G378" s="287" t="s">
        <v>179</v>
      </c>
      <c r="H378" s="287"/>
      <c r="I378" s="287">
        <v>0</v>
      </c>
      <c r="J378" s="287"/>
      <c r="K378" s="287">
        <v>0</v>
      </c>
    </row>
    <row r="379" spans="1:11">
      <c r="A379" s="287" t="s">
        <v>211</v>
      </c>
      <c r="B379" s="288">
        <v>45983</v>
      </c>
      <c r="C379" s="287" t="s">
        <v>847</v>
      </c>
      <c r="D379" s="287">
        <v>1</v>
      </c>
      <c r="E379" s="287">
        <v>1</v>
      </c>
      <c r="F379" s="287">
        <v>1</v>
      </c>
      <c r="G379" s="287" t="s">
        <v>179</v>
      </c>
      <c r="H379" s="287"/>
      <c r="I379" s="287">
        <v>0</v>
      </c>
      <c r="J379" s="287"/>
      <c r="K379" s="287">
        <v>0</v>
      </c>
    </row>
    <row r="380" spans="1:11">
      <c r="A380" s="287" t="s">
        <v>211</v>
      </c>
      <c r="B380" s="288">
        <v>45990</v>
      </c>
      <c r="C380" s="287" t="s">
        <v>339</v>
      </c>
      <c r="D380" s="287">
        <v>0</v>
      </c>
      <c r="E380" s="287">
        <v>0</v>
      </c>
      <c r="F380" s="287">
        <v>0</v>
      </c>
      <c r="G380" s="287" t="s">
        <v>179</v>
      </c>
      <c r="H380" s="287"/>
      <c r="I380" s="287">
        <v>0</v>
      </c>
      <c r="J380" s="287"/>
      <c r="K380" s="287">
        <v>0</v>
      </c>
    </row>
    <row r="381" spans="1:11">
      <c r="A381" s="287" t="s">
        <v>211</v>
      </c>
      <c r="B381" s="288">
        <v>45997</v>
      </c>
      <c r="C381" s="287" t="s">
        <v>339</v>
      </c>
      <c r="D381" s="287">
        <v>0</v>
      </c>
      <c r="E381" s="287">
        <v>0</v>
      </c>
      <c r="F381" s="287">
        <v>0</v>
      </c>
      <c r="G381" s="287" t="s">
        <v>179</v>
      </c>
      <c r="H381" s="287"/>
      <c r="I381" s="287">
        <v>0</v>
      </c>
      <c r="J381" s="287"/>
      <c r="K381" s="287">
        <v>0</v>
      </c>
    </row>
    <row r="382" spans="1:11">
      <c r="A382" s="287" t="s">
        <v>211</v>
      </c>
      <c r="B382" s="288">
        <v>46004</v>
      </c>
      <c r="C382" s="287" t="s">
        <v>847</v>
      </c>
      <c r="D382" s="287">
        <v>1</v>
      </c>
      <c r="E382" s="287">
        <v>1</v>
      </c>
      <c r="F382" s="287">
        <v>1</v>
      </c>
      <c r="G382" s="287" t="s">
        <v>179</v>
      </c>
      <c r="H382" s="287"/>
      <c r="I382" s="287">
        <v>0</v>
      </c>
      <c r="J382" s="287"/>
      <c r="K382" s="287">
        <v>0</v>
      </c>
    </row>
    <row r="383" spans="1:11">
      <c r="A383" s="287" t="s">
        <v>211</v>
      </c>
      <c r="B383" s="288">
        <v>46011</v>
      </c>
      <c r="C383" s="287" t="s">
        <v>339</v>
      </c>
      <c r="D383" s="287">
        <v>0</v>
      </c>
      <c r="E383" s="287">
        <v>0</v>
      </c>
      <c r="F383" s="287">
        <v>0</v>
      </c>
      <c r="G383" s="287" t="s">
        <v>179</v>
      </c>
      <c r="H383" s="287"/>
      <c r="I383" s="287">
        <v>0</v>
      </c>
      <c r="J383" s="287"/>
      <c r="K383" s="287">
        <v>0</v>
      </c>
    </row>
    <row r="384" spans="1:11">
      <c r="A384" s="287" t="s">
        <v>211</v>
      </c>
      <c r="B384" s="288">
        <v>46018</v>
      </c>
      <c r="C384" s="287" t="s">
        <v>339</v>
      </c>
      <c r="D384" s="287">
        <v>0</v>
      </c>
      <c r="E384" s="287">
        <v>0</v>
      </c>
      <c r="F384" s="287">
        <v>0</v>
      </c>
      <c r="G384" s="287" t="s">
        <v>179</v>
      </c>
      <c r="H384" s="287"/>
      <c r="I384" s="287">
        <v>0</v>
      </c>
      <c r="J384" s="287"/>
      <c r="K384" s="287">
        <v>0</v>
      </c>
    </row>
    <row r="385" spans="1:11">
      <c r="A385" s="287" t="s">
        <v>211</v>
      </c>
      <c r="B385" s="288">
        <v>46025</v>
      </c>
      <c r="C385" s="287" t="s">
        <v>339</v>
      </c>
      <c r="D385" s="287">
        <v>0</v>
      </c>
      <c r="E385" s="287">
        <v>0</v>
      </c>
      <c r="F385" s="287">
        <v>0</v>
      </c>
      <c r="G385" s="287" t="s">
        <v>179</v>
      </c>
      <c r="H385" s="287"/>
      <c r="I385" s="287">
        <v>0</v>
      </c>
      <c r="J385" s="287"/>
      <c r="K385" s="287">
        <v>0</v>
      </c>
    </row>
    <row r="386" spans="1:11">
      <c r="A386" s="287" t="s">
        <v>211</v>
      </c>
      <c r="B386" s="288">
        <v>46032</v>
      </c>
      <c r="C386" s="287" t="s">
        <v>847</v>
      </c>
      <c r="D386" s="287">
        <v>1</v>
      </c>
      <c r="E386" s="287">
        <v>1</v>
      </c>
      <c r="F386" s="287">
        <v>1</v>
      </c>
      <c r="G386" s="287" t="s">
        <v>179</v>
      </c>
      <c r="H386" s="287"/>
      <c r="I386" s="287">
        <v>0</v>
      </c>
      <c r="J386" s="287"/>
      <c r="K386" s="287">
        <v>0</v>
      </c>
    </row>
    <row r="387" spans="1:11">
      <c r="A387" s="287" t="s">
        <v>211</v>
      </c>
      <c r="B387" s="288">
        <v>46039</v>
      </c>
      <c r="C387" s="287" t="s">
        <v>847</v>
      </c>
      <c r="D387" s="287">
        <v>1</v>
      </c>
      <c r="E387" s="287">
        <v>1</v>
      </c>
      <c r="F387" s="287">
        <v>1</v>
      </c>
      <c r="G387" s="287" t="s">
        <v>179</v>
      </c>
      <c r="H387" s="287"/>
      <c r="I387" s="287">
        <v>0</v>
      </c>
      <c r="J387" s="287"/>
      <c r="K387" s="287">
        <v>0</v>
      </c>
    </row>
    <row r="388" spans="1:11">
      <c r="A388" s="287" t="s">
        <v>211</v>
      </c>
      <c r="B388" s="288">
        <v>46046</v>
      </c>
      <c r="C388" s="287" t="s">
        <v>847</v>
      </c>
      <c r="D388" s="287">
        <v>1</v>
      </c>
      <c r="E388" s="287">
        <v>1</v>
      </c>
      <c r="F388" s="287">
        <v>1</v>
      </c>
      <c r="G388" s="287" t="s">
        <v>179</v>
      </c>
      <c r="H388" s="287"/>
      <c r="I388" s="287">
        <v>0</v>
      </c>
      <c r="J388" s="287"/>
      <c r="K388" s="287">
        <v>0</v>
      </c>
    </row>
    <row r="389" spans="1:11">
      <c r="A389" s="287" t="s">
        <v>211</v>
      </c>
      <c r="B389" s="288">
        <v>46053</v>
      </c>
      <c r="C389" s="287" t="s">
        <v>893</v>
      </c>
      <c r="D389" s="287">
        <v>1</v>
      </c>
      <c r="E389" s="287">
        <v>1</v>
      </c>
      <c r="F389" s="287">
        <v>0</v>
      </c>
      <c r="G389" s="287" t="s">
        <v>179</v>
      </c>
      <c r="H389" s="287"/>
      <c r="I389" s="287">
        <v>0</v>
      </c>
      <c r="J389" s="287"/>
      <c r="K389" s="287">
        <v>0</v>
      </c>
    </row>
    <row r="390" spans="1:11">
      <c r="A390" s="287" t="s">
        <v>211</v>
      </c>
      <c r="B390" s="288">
        <v>46060</v>
      </c>
      <c r="C390" s="287" t="s">
        <v>339</v>
      </c>
      <c r="D390" s="287">
        <v>0</v>
      </c>
      <c r="E390" s="287">
        <v>0</v>
      </c>
      <c r="F390" s="287">
        <v>0</v>
      </c>
      <c r="G390" s="287" t="s">
        <v>179</v>
      </c>
      <c r="H390" s="287"/>
      <c r="I390" s="287">
        <v>0</v>
      </c>
      <c r="J390" s="287"/>
      <c r="K390" s="287">
        <v>0</v>
      </c>
    </row>
    <row r="391" spans="1:11">
      <c r="A391" s="287" t="s">
        <v>211</v>
      </c>
      <c r="B391" s="288">
        <v>46067</v>
      </c>
      <c r="C391" s="287" t="s">
        <v>339</v>
      </c>
      <c r="D391" s="287">
        <v>0</v>
      </c>
      <c r="E391" s="287">
        <v>0</v>
      </c>
      <c r="F391" s="287">
        <v>0</v>
      </c>
      <c r="G391" s="287" t="s">
        <v>179</v>
      </c>
      <c r="H391" s="287"/>
      <c r="I391" s="287">
        <v>0</v>
      </c>
      <c r="J391" s="287"/>
      <c r="K391" s="287">
        <v>0</v>
      </c>
    </row>
    <row r="392" spans="1:11">
      <c r="A392" s="287" t="s">
        <v>211</v>
      </c>
      <c r="B392" s="288">
        <v>46074</v>
      </c>
      <c r="C392" s="287" t="s">
        <v>339</v>
      </c>
      <c r="D392" s="287">
        <v>0</v>
      </c>
      <c r="E392" s="287">
        <v>0</v>
      </c>
      <c r="F392" s="287">
        <v>0</v>
      </c>
      <c r="G392" s="287" t="s">
        <v>179</v>
      </c>
      <c r="H392" s="287"/>
      <c r="I392" s="287">
        <v>0</v>
      </c>
      <c r="J392" s="287"/>
      <c r="K392" s="287">
        <v>0</v>
      </c>
    </row>
    <row r="393" spans="1:11">
      <c r="A393" s="287" t="s">
        <v>211</v>
      </c>
      <c r="B393" s="288">
        <v>46081</v>
      </c>
      <c r="C393" s="287" t="s">
        <v>339</v>
      </c>
      <c r="D393" s="287">
        <v>0</v>
      </c>
      <c r="E393" s="287">
        <v>0</v>
      </c>
      <c r="F393" s="287">
        <v>0</v>
      </c>
      <c r="G393" s="287" t="s">
        <v>179</v>
      </c>
      <c r="H393" s="287"/>
      <c r="I393" s="287">
        <v>0</v>
      </c>
      <c r="J393" s="287"/>
      <c r="K393" s="287">
        <v>0</v>
      </c>
    </row>
    <row r="394" spans="1:11">
      <c r="A394" s="287" t="s">
        <v>211</v>
      </c>
      <c r="B394" s="288">
        <v>46088</v>
      </c>
      <c r="C394" s="287" t="s">
        <v>339</v>
      </c>
      <c r="D394" s="287">
        <v>0</v>
      </c>
      <c r="E394" s="287">
        <v>0</v>
      </c>
      <c r="F394" s="287">
        <v>0</v>
      </c>
      <c r="G394" s="287" t="s">
        <v>179</v>
      </c>
      <c r="H394" s="287"/>
      <c r="I394" s="287">
        <v>0</v>
      </c>
      <c r="J394" s="287"/>
      <c r="K394" s="287">
        <v>0</v>
      </c>
    </row>
    <row r="395" spans="1:11">
      <c r="A395" s="287" t="s">
        <v>211</v>
      </c>
      <c r="B395" s="288">
        <v>46095</v>
      </c>
      <c r="C395" s="287" t="s">
        <v>339</v>
      </c>
      <c r="D395" s="287">
        <v>0</v>
      </c>
      <c r="E395" s="287">
        <v>0</v>
      </c>
      <c r="F395" s="287">
        <v>0</v>
      </c>
      <c r="G395" s="287" t="s">
        <v>179</v>
      </c>
      <c r="H395" s="287"/>
      <c r="I395" s="287">
        <v>0</v>
      </c>
      <c r="J395" s="287"/>
      <c r="K395" s="287">
        <v>0</v>
      </c>
    </row>
    <row r="396" spans="1:11">
      <c r="A396" s="287" t="s">
        <v>211</v>
      </c>
      <c r="B396" s="288">
        <v>46102</v>
      </c>
      <c r="C396" s="287" t="s">
        <v>339</v>
      </c>
      <c r="D396" s="287">
        <v>0</v>
      </c>
      <c r="E396" s="287">
        <v>0</v>
      </c>
      <c r="F396" s="287">
        <v>0</v>
      </c>
      <c r="G396" s="287" t="s">
        <v>179</v>
      </c>
      <c r="H396" s="287"/>
      <c r="I396" s="287">
        <v>0</v>
      </c>
      <c r="J396" s="287"/>
      <c r="K396" s="287">
        <v>0</v>
      </c>
    </row>
    <row r="397" spans="1:11">
      <c r="A397" s="287" t="s">
        <v>211</v>
      </c>
      <c r="B397" s="288">
        <v>46109</v>
      </c>
      <c r="C397" s="287" t="s">
        <v>339</v>
      </c>
      <c r="D397" s="287">
        <v>0</v>
      </c>
      <c r="E397" s="287">
        <v>0</v>
      </c>
      <c r="F397" s="287">
        <v>0</v>
      </c>
      <c r="G397" s="287" t="s">
        <v>179</v>
      </c>
      <c r="H397" s="287"/>
      <c r="I397" s="287">
        <v>0</v>
      </c>
      <c r="J397" s="287"/>
      <c r="K397" s="287">
        <v>0</v>
      </c>
    </row>
    <row r="398" spans="1:11">
      <c r="A398" s="287" t="s">
        <v>211</v>
      </c>
      <c r="B398" s="288">
        <v>46116</v>
      </c>
      <c r="C398" s="287" t="s">
        <v>339</v>
      </c>
      <c r="D398" s="287">
        <v>0</v>
      </c>
      <c r="E398" s="287">
        <v>0</v>
      </c>
      <c r="F398" s="287">
        <v>0</v>
      </c>
      <c r="G398" s="287" t="s">
        <v>179</v>
      </c>
      <c r="H398" s="287"/>
      <c r="I398" s="287">
        <v>0</v>
      </c>
      <c r="J398" s="287"/>
      <c r="K398" s="287">
        <v>0</v>
      </c>
    </row>
    <row r="399" spans="1:11">
      <c r="A399" s="287" t="s">
        <v>211</v>
      </c>
      <c r="B399" s="288">
        <v>46123</v>
      </c>
      <c r="C399" s="287" t="s">
        <v>339</v>
      </c>
      <c r="D399" s="287">
        <v>0</v>
      </c>
      <c r="E399" s="287">
        <v>0</v>
      </c>
      <c r="F399" s="287">
        <v>0</v>
      </c>
      <c r="G399" s="287" t="s">
        <v>179</v>
      </c>
      <c r="H399" s="287"/>
      <c r="I399" s="287">
        <v>0</v>
      </c>
      <c r="J399" s="287"/>
      <c r="K399" s="287">
        <v>0</v>
      </c>
    </row>
    <row r="400" spans="1:11">
      <c r="A400" s="287" t="s">
        <v>211</v>
      </c>
      <c r="B400" s="288">
        <v>46130</v>
      </c>
      <c r="C400" s="287" t="s">
        <v>339</v>
      </c>
      <c r="D400" s="287">
        <v>0</v>
      </c>
      <c r="E400" s="287">
        <v>0</v>
      </c>
      <c r="F400" s="287">
        <v>0</v>
      </c>
      <c r="G400" s="287" t="s">
        <v>179</v>
      </c>
      <c r="H400" s="287"/>
      <c r="I400" s="287">
        <v>0</v>
      </c>
      <c r="J400" s="287"/>
      <c r="K400" s="287">
        <v>0</v>
      </c>
    </row>
    <row r="401" spans="1:11">
      <c r="A401" s="287" t="s">
        <v>211</v>
      </c>
      <c r="B401" s="288">
        <v>46137</v>
      </c>
      <c r="C401" s="287" t="s">
        <v>339</v>
      </c>
      <c r="D401" s="287">
        <v>0</v>
      </c>
      <c r="E401" s="287">
        <v>0</v>
      </c>
      <c r="F401" s="287">
        <v>0</v>
      </c>
      <c r="G401" s="287" t="s">
        <v>179</v>
      </c>
      <c r="H401" s="287"/>
      <c r="I401" s="287">
        <v>0</v>
      </c>
      <c r="J401" s="287"/>
      <c r="K401" s="287">
        <v>0</v>
      </c>
    </row>
    <row r="402" spans="1:11">
      <c r="A402" s="287" t="s">
        <v>212</v>
      </c>
      <c r="B402" s="288">
        <v>45969</v>
      </c>
      <c r="C402" s="287" t="s">
        <v>339</v>
      </c>
      <c r="D402" s="287">
        <v>0</v>
      </c>
      <c r="E402" s="287">
        <v>0</v>
      </c>
      <c r="F402" s="287">
        <v>0</v>
      </c>
      <c r="G402" s="287" t="s">
        <v>188</v>
      </c>
      <c r="H402" s="287" t="s">
        <v>185</v>
      </c>
      <c r="I402" s="287">
        <v>0</v>
      </c>
      <c r="J402" s="287" t="s">
        <v>213</v>
      </c>
      <c r="K402" s="287">
        <v>0</v>
      </c>
    </row>
    <row r="403" spans="1:11">
      <c r="A403" s="287" t="s">
        <v>212</v>
      </c>
      <c r="B403" s="288">
        <v>45976</v>
      </c>
      <c r="C403" s="287" t="s">
        <v>892</v>
      </c>
      <c r="D403" s="287">
        <v>1</v>
      </c>
      <c r="E403" s="287">
        <v>0</v>
      </c>
      <c r="F403" s="287">
        <v>1</v>
      </c>
      <c r="G403" s="287" t="s">
        <v>188</v>
      </c>
      <c r="H403" s="287" t="s">
        <v>185</v>
      </c>
      <c r="I403" s="287">
        <v>0</v>
      </c>
      <c r="J403" s="287" t="s">
        <v>213</v>
      </c>
      <c r="K403" s="287">
        <v>0</v>
      </c>
    </row>
    <row r="404" spans="1:11">
      <c r="A404" s="287" t="s">
        <v>212</v>
      </c>
      <c r="B404" s="288">
        <v>45983</v>
      </c>
      <c r="C404" s="287" t="s">
        <v>339</v>
      </c>
      <c r="D404" s="287">
        <v>0</v>
      </c>
      <c r="E404" s="287">
        <v>0</v>
      </c>
      <c r="F404" s="287">
        <v>0</v>
      </c>
      <c r="G404" s="287" t="s">
        <v>188</v>
      </c>
      <c r="H404" s="287" t="s">
        <v>185</v>
      </c>
      <c r="I404" s="287">
        <v>0</v>
      </c>
      <c r="J404" s="287" t="s">
        <v>213</v>
      </c>
      <c r="K404" s="287">
        <v>0</v>
      </c>
    </row>
    <row r="405" spans="1:11">
      <c r="A405" s="287" t="s">
        <v>212</v>
      </c>
      <c r="B405" s="288">
        <v>45990</v>
      </c>
      <c r="C405" s="287" t="s">
        <v>339</v>
      </c>
      <c r="D405" s="287">
        <v>0</v>
      </c>
      <c r="E405" s="287">
        <v>0</v>
      </c>
      <c r="F405" s="287">
        <v>0</v>
      </c>
      <c r="G405" s="287" t="s">
        <v>188</v>
      </c>
      <c r="H405" s="287" t="s">
        <v>185</v>
      </c>
      <c r="I405" s="287">
        <v>0</v>
      </c>
      <c r="J405" s="287" t="s">
        <v>213</v>
      </c>
      <c r="K405" s="287">
        <v>0</v>
      </c>
    </row>
    <row r="406" spans="1:11">
      <c r="A406" s="287" t="s">
        <v>212</v>
      </c>
      <c r="B406" s="288">
        <v>45997</v>
      </c>
      <c r="C406" s="287" t="s">
        <v>339</v>
      </c>
      <c r="D406" s="287">
        <v>0</v>
      </c>
      <c r="E406" s="287">
        <v>0</v>
      </c>
      <c r="F406" s="287">
        <v>0</v>
      </c>
      <c r="G406" s="287" t="s">
        <v>188</v>
      </c>
      <c r="H406" s="287" t="s">
        <v>185</v>
      </c>
      <c r="I406" s="287">
        <v>0</v>
      </c>
      <c r="J406" s="287" t="s">
        <v>213</v>
      </c>
      <c r="K406" s="287">
        <v>0</v>
      </c>
    </row>
    <row r="407" spans="1:11">
      <c r="A407" s="287" t="s">
        <v>212</v>
      </c>
      <c r="B407" s="288">
        <v>46004</v>
      </c>
      <c r="C407" s="287" t="s">
        <v>892</v>
      </c>
      <c r="D407" s="287">
        <v>1</v>
      </c>
      <c r="E407" s="287">
        <v>0</v>
      </c>
      <c r="F407" s="287">
        <v>1</v>
      </c>
      <c r="G407" s="287" t="s">
        <v>188</v>
      </c>
      <c r="H407" s="287" t="s">
        <v>185</v>
      </c>
      <c r="I407" s="287">
        <v>0</v>
      </c>
      <c r="J407" s="287" t="s">
        <v>213</v>
      </c>
      <c r="K407" s="287">
        <v>0</v>
      </c>
    </row>
    <row r="408" spans="1:11">
      <c r="A408" s="287" t="s">
        <v>212</v>
      </c>
      <c r="B408" s="288">
        <v>46011</v>
      </c>
      <c r="C408" s="287" t="s">
        <v>893</v>
      </c>
      <c r="D408" s="287">
        <v>1</v>
      </c>
      <c r="E408" s="287">
        <v>1</v>
      </c>
      <c r="F408" s="287">
        <v>0</v>
      </c>
      <c r="G408" s="287" t="s">
        <v>188</v>
      </c>
      <c r="H408" s="287" t="s">
        <v>185</v>
      </c>
      <c r="I408" s="287">
        <v>0</v>
      </c>
      <c r="J408" s="287" t="s">
        <v>213</v>
      </c>
      <c r="K408" s="287">
        <v>0</v>
      </c>
    </row>
    <row r="409" spans="1:11">
      <c r="A409" s="287" t="s">
        <v>212</v>
      </c>
      <c r="B409" s="288">
        <v>46018</v>
      </c>
      <c r="C409" s="287" t="s">
        <v>339</v>
      </c>
      <c r="D409" s="287">
        <v>0</v>
      </c>
      <c r="E409" s="287">
        <v>0</v>
      </c>
      <c r="F409" s="287">
        <v>0</v>
      </c>
      <c r="G409" s="287" t="s">
        <v>188</v>
      </c>
      <c r="H409" s="287" t="s">
        <v>185</v>
      </c>
      <c r="I409" s="287">
        <v>0</v>
      </c>
      <c r="J409" s="287" t="s">
        <v>213</v>
      </c>
      <c r="K409" s="287">
        <v>0</v>
      </c>
    </row>
    <row r="410" spans="1:11">
      <c r="A410" s="287" t="s">
        <v>212</v>
      </c>
      <c r="B410" s="288">
        <v>46025</v>
      </c>
      <c r="C410" s="287" t="s">
        <v>339</v>
      </c>
      <c r="D410" s="287">
        <v>0</v>
      </c>
      <c r="E410" s="287">
        <v>0</v>
      </c>
      <c r="F410" s="287">
        <v>0</v>
      </c>
      <c r="G410" s="287" t="s">
        <v>188</v>
      </c>
      <c r="H410" s="287" t="s">
        <v>185</v>
      </c>
      <c r="I410" s="287">
        <v>0</v>
      </c>
      <c r="J410" s="287" t="s">
        <v>213</v>
      </c>
      <c r="K410" s="287">
        <v>0</v>
      </c>
    </row>
    <row r="411" spans="1:11">
      <c r="A411" s="287" t="s">
        <v>212</v>
      </c>
      <c r="B411" s="288">
        <v>46032</v>
      </c>
      <c r="C411" s="287" t="s">
        <v>339</v>
      </c>
      <c r="D411" s="287">
        <v>0</v>
      </c>
      <c r="E411" s="287">
        <v>0</v>
      </c>
      <c r="F411" s="287">
        <v>0</v>
      </c>
      <c r="G411" s="287" t="s">
        <v>188</v>
      </c>
      <c r="H411" s="287" t="s">
        <v>185</v>
      </c>
      <c r="I411" s="287">
        <v>0</v>
      </c>
      <c r="J411" s="287" t="s">
        <v>213</v>
      </c>
      <c r="K411" s="287">
        <v>0</v>
      </c>
    </row>
    <row r="412" spans="1:11">
      <c r="A412" s="287" t="s">
        <v>212</v>
      </c>
      <c r="B412" s="288">
        <v>46039</v>
      </c>
      <c r="C412" s="287" t="s">
        <v>339</v>
      </c>
      <c r="D412" s="287">
        <v>0</v>
      </c>
      <c r="E412" s="287">
        <v>0</v>
      </c>
      <c r="F412" s="287">
        <v>0</v>
      </c>
      <c r="G412" s="287" t="s">
        <v>188</v>
      </c>
      <c r="H412" s="287" t="s">
        <v>185</v>
      </c>
      <c r="I412" s="287">
        <v>0</v>
      </c>
      <c r="J412" s="287" t="s">
        <v>213</v>
      </c>
      <c r="K412" s="287">
        <v>0</v>
      </c>
    </row>
    <row r="413" spans="1:11">
      <c r="A413" s="287" t="s">
        <v>212</v>
      </c>
      <c r="B413" s="288">
        <v>46046</v>
      </c>
      <c r="C413" s="287" t="s">
        <v>339</v>
      </c>
      <c r="D413" s="287">
        <v>0</v>
      </c>
      <c r="E413" s="287">
        <v>0</v>
      </c>
      <c r="F413" s="287">
        <v>0</v>
      </c>
      <c r="G413" s="287" t="s">
        <v>188</v>
      </c>
      <c r="H413" s="287" t="s">
        <v>185</v>
      </c>
      <c r="I413" s="287">
        <v>0</v>
      </c>
      <c r="J413" s="287" t="s">
        <v>213</v>
      </c>
      <c r="K413" s="287">
        <v>0</v>
      </c>
    </row>
    <row r="414" spans="1:11">
      <c r="A414" s="287" t="s">
        <v>212</v>
      </c>
      <c r="B414" s="288">
        <v>46053</v>
      </c>
      <c r="C414" s="287" t="s">
        <v>339</v>
      </c>
      <c r="D414" s="287">
        <v>0</v>
      </c>
      <c r="E414" s="287">
        <v>0</v>
      </c>
      <c r="F414" s="287">
        <v>0</v>
      </c>
      <c r="G414" s="287" t="s">
        <v>188</v>
      </c>
      <c r="H414" s="287" t="s">
        <v>185</v>
      </c>
      <c r="I414" s="287">
        <v>0</v>
      </c>
      <c r="J414" s="287" t="s">
        <v>213</v>
      </c>
      <c r="K414" s="287">
        <v>0</v>
      </c>
    </row>
    <row r="415" spans="1:11">
      <c r="A415" s="287" t="s">
        <v>212</v>
      </c>
      <c r="B415" s="288">
        <v>46060</v>
      </c>
      <c r="C415" s="287" t="s">
        <v>339</v>
      </c>
      <c r="D415" s="287">
        <v>0</v>
      </c>
      <c r="E415" s="287">
        <v>0</v>
      </c>
      <c r="F415" s="287">
        <v>0</v>
      </c>
      <c r="G415" s="287" t="s">
        <v>188</v>
      </c>
      <c r="H415" s="287" t="s">
        <v>185</v>
      </c>
      <c r="I415" s="287">
        <v>0</v>
      </c>
      <c r="J415" s="287" t="s">
        <v>213</v>
      </c>
      <c r="K415" s="287">
        <v>0</v>
      </c>
    </row>
    <row r="416" spans="1:11">
      <c r="A416" s="287" t="s">
        <v>212</v>
      </c>
      <c r="B416" s="288">
        <v>46067</v>
      </c>
      <c r="C416" s="287" t="s">
        <v>339</v>
      </c>
      <c r="D416" s="287">
        <v>0</v>
      </c>
      <c r="E416" s="287">
        <v>0</v>
      </c>
      <c r="F416" s="287">
        <v>0</v>
      </c>
      <c r="G416" s="287" t="s">
        <v>188</v>
      </c>
      <c r="H416" s="287" t="s">
        <v>185</v>
      </c>
      <c r="I416" s="287">
        <v>0</v>
      </c>
      <c r="J416" s="287" t="s">
        <v>213</v>
      </c>
      <c r="K416" s="287">
        <v>0</v>
      </c>
    </row>
    <row r="417" spans="1:11">
      <c r="A417" s="287" t="s">
        <v>212</v>
      </c>
      <c r="B417" s="288">
        <v>46074</v>
      </c>
      <c r="C417" s="287" t="s">
        <v>339</v>
      </c>
      <c r="D417" s="287">
        <v>0</v>
      </c>
      <c r="E417" s="287">
        <v>0</v>
      </c>
      <c r="F417" s="287">
        <v>0</v>
      </c>
      <c r="G417" s="287" t="s">
        <v>188</v>
      </c>
      <c r="H417" s="287" t="s">
        <v>185</v>
      </c>
      <c r="I417" s="287">
        <v>0</v>
      </c>
      <c r="J417" s="287" t="s">
        <v>213</v>
      </c>
      <c r="K417" s="287">
        <v>0</v>
      </c>
    </row>
    <row r="418" spans="1:11">
      <c r="A418" s="287" t="s">
        <v>212</v>
      </c>
      <c r="B418" s="288">
        <v>46081</v>
      </c>
      <c r="C418" s="287" t="s">
        <v>339</v>
      </c>
      <c r="D418" s="287">
        <v>0</v>
      </c>
      <c r="E418" s="287">
        <v>0</v>
      </c>
      <c r="F418" s="287">
        <v>0</v>
      </c>
      <c r="G418" s="287" t="s">
        <v>188</v>
      </c>
      <c r="H418" s="287" t="s">
        <v>185</v>
      </c>
      <c r="I418" s="287">
        <v>0</v>
      </c>
      <c r="J418" s="287" t="s">
        <v>213</v>
      </c>
      <c r="K418" s="287">
        <v>0</v>
      </c>
    </row>
    <row r="419" spans="1:11">
      <c r="A419" s="287" t="s">
        <v>212</v>
      </c>
      <c r="B419" s="288">
        <v>46088</v>
      </c>
      <c r="C419" s="287" t="s">
        <v>339</v>
      </c>
      <c r="D419" s="287">
        <v>0</v>
      </c>
      <c r="E419" s="287">
        <v>0</v>
      </c>
      <c r="F419" s="287">
        <v>0</v>
      </c>
      <c r="G419" s="287" t="s">
        <v>188</v>
      </c>
      <c r="H419" s="287" t="s">
        <v>185</v>
      </c>
      <c r="I419" s="287">
        <v>0</v>
      </c>
      <c r="J419" s="287" t="s">
        <v>213</v>
      </c>
      <c r="K419" s="287">
        <v>0</v>
      </c>
    </row>
    <row r="420" spans="1:11">
      <c r="A420" s="287" t="s">
        <v>212</v>
      </c>
      <c r="B420" s="288">
        <v>46095</v>
      </c>
      <c r="C420" s="287" t="s">
        <v>339</v>
      </c>
      <c r="D420" s="287">
        <v>0</v>
      </c>
      <c r="E420" s="287">
        <v>0</v>
      </c>
      <c r="F420" s="287">
        <v>0</v>
      </c>
      <c r="G420" s="287" t="s">
        <v>188</v>
      </c>
      <c r="H420" s="287" t="s">
        <v>185</v>
      </c>
      <c r="I420" s="287">
        <v>0</v>
      </c>
      <c r="J420" s="287" t="s">
        <v>213</v>
      </c>
      <c r="K420" s="287">
        <v>0</v>
      </c>
    </row>
    <row r="421" spans="1:11">
      <c r="A421" s="287" t="s">
        <v>212</v>
      </c>
      <c r="B421" s="288">
        <v>46102</v>
      </c>
      <c r="C421" s="287" t="s">
        <v>339</v>
      </c>
      <c r="D421" s="287">
        <v>0</v>
      </c>
      <c r="E421" s="287">
        <v>0</v>
      </c>
      <c r="F421" s="287">
        <v>0</v>
      </c>
      <c r="G421" s="287" t="s">
        <v>188</v>
      </c>
      <c r="H421" s="287" t="s">
        <v>185</v>
      </c>
      <c r="I421" s="287">
        <v>0</v>
      </c>
      <c r="J421" s="287" t="s">
        <v>213</v>
      </c>
      <c r="K421" s="287">
        <v>0</v>
      </c>
    </row>
    <row r="422" spans="1:11">
      <c r="A422" s="287" t="s">
        <v>212</v>
      </c>
      <c r="B422" s="288">
        <v>46109</v>
      </c>
      <c r="C422" s="287" t="s">
        <v>339</v>
      </c>
      <c r="D422" s="287">
        <v>0</v>
      </c>
      <c r="E422" s="287">
        <v>0</v>
      </c>
      <c r="F422" s="287">
        <v>0</v>
      </c>
      <c r="G422" s="287" t="s">
        <v>188</v>
      </c>
      <c r="H422" s="287" t="s">
        <v>185</v>
      </c>
      <c r="I422" s="287">
        <v>0</v>
      </c>
      <c r="J422" s="287" t="s">
        <v>213</v>
      </c>
      <c r="K422" s="287">
        <v>0</v>
      </c>
    </row>
    <row r="423" spans="1:11">
      <c r="A423" s="287" t="s">
        <v>212</v>
      </c>
      <c r="B423" s="288">
        <v>46116</v>
      </c>
      <c r="C423" s="287" t="s">
        <v>339</v>
      </c>
      <c r="D423" s="287">
        <v>0</v>
      </c>
      <c r="E423" s="287">
        <v>0</v>
      </c>
      <c r="F423" s="287">
        <v>0</v>
      </c>
      <c r="G423" s="287" t="s">
        <v>188</v>
      </c>
      <c r="H423" s="287" t="s">
        <v>185</v>
      </c>
      <c r="I423" s="287">
        <v>0</v>
      </c>
      <c r="J423" s="287" t="s">
        <v>213</v>
      </c>
      <c r="K423" s="287">
        <v>0</v>
      </c>
    </row>
    <row r="424" spans="1:11">
      <c r="A424" s="287" t="s">
        <v>212</v>
      </c>
      <c r="B424" s="288">
        <v>46123</v>
      </c>
      <c r="C424" s="287" t="s">
        <v>339</v>
      </c>
      <c r="D424" s="287">
        <v>0</v>
      </c>
      <c r="E424" s="287">
        <v>0</v>
      </c>
      <c r="F424" s="287">
        <v>0</v>
      </c>
      <c r="G424" s="287" t="s">
        <v>188</v>
      </c>
      <c r="H424" s="287" t="s">
        <v>185</v>
      </c>
      <c r="I424" s="287">
        <v>0</v>
      </c>
      <c r="J424" s="287" t="s">
        <v>213</v>
      </c>
      <c r="K424" s="287">
        <v>0</v>
      </c>
    </row>
    <row r="425" spans="1:11">
      <c r="A425" s="287" t="s">
        <v>212</v>
      </c>
      <c r="B425" s="288">
        <v>46130</v>
      </c>
      <c r="C425" s="287" t="s">
        <v>339</v>
      </c>
      <c r="D425" s="287">
        <v>0</v>
      </c>
      <c r="E425" s="287">
        <v>0</v>
      </c>
      <c r="F425" s="287">
        <v>0</v>
      </c>
      <c r="G425" s="287" t="s">
        <v>188</v>
      </c>
      <c r="H425" s="287" t="s">
        <v>185</v>
      </c>
      <c r="I425" s="287">
        <v>0</v>
      </c>
      <c r="J425" s="287" t="s">
        <v>213</v>
      </c>
      <c r="K425" s="287">
        <v>0</v>
      </c>
    </row>
    <row r="426" spans="1:11">
      <c r="A426" s="287" t="s">
        <v>212</v>
      </c>
      <c r="B426" s="288">
        <v>46137</v>
      </c>
      <c r="C426" s="287" t="s">
        <v>339</v>
      </c>
      <c r="D426" s="287">
        <v>0</v>
      </c>
      <c r="E426" s="287">
        <v>0</v>
      </c>
      <c r="F426" s="287">
        <v>0</v>
      </c>
      <c r="G426" s="287" t="s">
        <v>188</v>
      </c>
      <c r="H426" s="287" t="s">
        <v>185</v>
      </c>
      <c r="I426" s="287">
        <v>0</v>
      </c>
      <c r="J426" s="287" t="s">
        <v>213</v>
      </c>
      <c r="K426" s="287">
        <v>0</v>
      </c>
    </row>
    <row r="427" spans="1:11">
      <c r="A427" s="287" t="s">
        <v>214</v>
      </c>
      <c r="B427" s="288">
        <v>45969</v>
      </c>
      <c r="C427" s="287" t="s">
        <v>339</v>
      </c>
      <c r="D427" s="287">
        <v>0</v>
      </c>
      <c r="E427" s="287">
        <v>0</v>
      </c>
      <c r="F427" s="287">
        <v>0</v>
      </c>
      <c r="G427" s="287" t="s">
        <v>188</v>
      </c>
      <c r="H427" s="287" t="s">
        <v>185</v>
      </c>
      <c r="I427" s="287">
        <v>1</v>
      </c>
      <c r="J427" s="287" t="s">
        <v>215</v>
      </c>
      <c r="K427" s="287">
        <v>0</v>
      </c>
    </row>
    <row r="428" spans="1:11">
      <c r="A428" s="287" t="s">
        <v>214</v>
      </c>
      <c r="B428" s="288">
        <v>45976</v>
      </c>
      <c r="C428" s="287" t="s">
        <v>847</v>
      </c>
      <c r="D428" s="287">
        <v>1</v>
      </c>
      <c r="E428" s="287">
        <v>1</v>
      </c>
      <c r="F428" s="287">
        <v>1</v>
      </c>
      <c r="G428" s="287" t="s">
        <v>188</v>
      </c>
      <c r="H428" s="287" t="s">
        <v>185</v>
      </c>
      <c r="I428" s="287">
        <v>1</v>
      </c>
      <c r="J428" s="287" t="s">
        <v>215</v>
      </c>
      <c r="K428" s="287">
        <v>0</v>
      </c>
    </row>
    <row r="429" spans="1:11">
      <c r="A429" s="287" t="s">
        <v>214</v>
      </c>
      <c r="B429" s="288">
        <v>45983</v>
      </c>
      <c r="C429" s="287" t="s">
        <v>339</v>
      </c>
      <c r="D429" s="287">
        <v>0</v>
      </c>
      <c r="E429" s="287">
        <v>0</v>
      </c>
      <c r="F429" s="287">
        <v>0</v>
      </c>
      <c r="G429" s="287" t="s">
        <v>188</v>
      </c>
      <c r="H429" s="287" t="s">
        <v>185</v>
      </c>
      <c r="I429" s="287">
        <v>1</v>
      </c>
      <c r="J429" s="287" t="s">
        <v>215</v>
      </c>
      <c r="K429" s="287">
        <v>0</v>
      </c>
    </row>
    <row r="430" spans="1:11">
      <c r="A430" s="287" t="s">
        <v>214</v>
      </c>
      <c r="B430" s="288">
        <v>45990</v>
      </c>
      <c r="C430" s="287" t="s">
        <v>847</v>
      </c>
      <c r="D430" s="287">
        <v>1</v>
      </c>
      <c r="E430" s="287">
        <v>1</v>
      </c>
      <c r="F430" s="287">
        <v>1</v>
      </c>
      <c r="G430" s="287" t="s">
        <v>188</v>
      </c>
      <c r="H430" s="287" t="s">
        <v>185</v>
      </c>
      <c r="I430" s="287">
        <v>1</v>
      </c>
      <c r="J430" s="287" t="s">
        <v>215</v>
      </c>
      <c r="K430" s="287">
        <v>0</v>
      </c>
    </row>
    <row r="431" spans="1:11">
      <c r="A431" s="287" t="s">
        <v>214</v>
      </c>
      <c r="B431" s="288">
        <v>45997</v>
      </c>
      <c r="C431" s="287" t="s">
        <v>847</v>
      </c>
      <c r="D431" s="287">
        <v>1</v>
      </c>
      <c r="E431" s="287">
        <v>1</v>
      </c>
      <c r="F431" s="287">
        <v>1</v>
      </c>
      <c r="G431" s="287" t="s">
        <v>188</v>
      </c>
      <c r="H431" s="287" t="s">
        <v>185</v>
      </c>
      <c r="I431" s="287">
        <v>1</v>
      </c>
      <c r="J431" s="287" t="s">
        <v>215</v>
      </c>
      <c r="K431" s="287">
        <v>0</v>
      </c>
    </row>
    <row r="432" spans="1:11">
      <c r="A432" s="287" t="s">
        <v>214</v>
      </c>
      <c r="B432" s="288">
        <v>46004</v>
      </c>
      <c r="C432" s="287" t="s">
        <v>339</v>
      </c>
      <c r="D432" s="287">
        <v>0</v>
      </c>
      <c r="E432" s="287">
        <v>0</v>
      </c>
      <c r="F432" s="287">
        <v>0</v>
      </c>
      <c r="G432" s="287" t="s">
        <v>188</v>
      </c>
      <c r="H432" s="287" t="s">
        <v>185</v>
      </c>
      <c r="I432" s="287">
        <v>1</v>
      </c>
      <c r="J432" s="287" t="s">
        <v>215</v>
      </c>
      <c r="K432" s="287">
        <v>0</v>
      </c>
    </row>
    <row r="433" spans="1:11">
      <c r="A433" s="287" t="s">
        <v>214</v>
      </c>
      <c r="B433" s="288">
        <v>46011</v>
      </c>
      <c r="C433" s="287" t="s">
        <v>847</v>
      </c>
      <c r="D433" s="287">
        <v>1</v>
      </c>
      <c r="E433" s="287">
        <v>1</v>
      </c>
      <c r="F433" s="287">
        <v>1</v>
      </c>
      <c r="G433" s="287" t="s">
        <v>188</v>
      </c>
      <c r="H433" s="287" t="s">
        <v>185</v>
      </c>
      <c r="I433" s="287">
        <v>1</v>
      </c>
      <c r="J433" s="287" t="s">
        <v>215</v>
      </c>
      <c r="K433" s="287">
        <v>0</v>
      </c>
    </row>
    <row r="434" spans="1:11">
      <c r="A434" s="287" t="s">
        <v>214</v>
      </c>
      <c r="B434" s="288">
        <v>46018</v>
      </c>
      <c r="C434" s="287" t="s">
        <v>339</v>
      </c>
      <c r="D434" s="287">
        <v>0</v>
      </c>
      <c r="E434" s="287">
        <v>0</v>
      </c>
      <c r="F434" s="287">
        <v>0</v>
      </c>
      <c r="G434" s="287" t="s">
        <v>188</v>
      </c>
      <c r="H434" s="287" t="s">
        <v>185</v>
      </c>
      <c r="I434" s="287">
        <v>1</v>
      </c>
      <c r="J434" s="287" t="s">
        <v>215</v>
      </c>
      <c r="K434" s="287">
        <v>0</v>
      </c>
    </row>
    <row r="435" spans="1:11">
      <c r="A435" s="287" t="s">
        <v>214</v>
      </c>
      <c r="B435" s="288">
        <v>46025</v>
      </c>
      <c r="C435" s="287" t="s">
        <v>847</v>
      </c>
      <c r="D435" s="287">
        <v>1</v>
      </c>
      <c r="E435" s="287">
        <v>1</v>
      </c>
      <c r="F435" s="287">
        <v>1</v>
      </c>
      <c r="G435" s="287" t="s">
        <v>188</v>
      </c>
      <c r="H435" s="287" t="s">
        <v>185</v>
      </c>
      <c r="I435" s="287">
        <v>1</v>
      </c>
      <c r="J435" s="287" t="s">
        <v>215</v>
      </c>
      <c r="K435" s="287">
        <v>0</v>
      </c>
    </row>
    <row r="436" spans="1:11">
      <c r="A436" s="287" t="s">
        <v>214</v>
      </c>
      <c r="B436" s="288">
        <v>46032</v>
      </c>
      <c r="C436" s="287" t="s">
        <v>847</v>
      </c>
      <c r="D436" s="287">
        <v>1</v>
      </c>
      <c r="E436" s="287">
        <v>1</v>
      </c>
      <c r="F436" s="287">
        <v>1</v>
      </c>
      <c r="G436" s="287" t="s">
        <v>188</v>
      </c>
      <c r="H436" s="287" t="s">
        <v>185</v>
      </c>
      <c r="I436" s="287">
        <v>1</v>
      </c>
      <c r="J436" s="287" t="s">
        <v>215</v>
      </c>
      <c r="K436" s="287">
        <v>0</v>
      </c>
    </row>
    <row r="437" spans="1:11">
      <c r="A437" s="287" t="s">
        <v>214</v>
      </c>
      <c r="B437" s="288">
        <v>46039</v>
      </c>
      <c r="C437" s="287" t="s">
        <v>339</v>
      </c>
      <c r="D437" s="287">
        <v>0</v>
      </c>
      <c r="E437" s="287">
        <v>0</v>
      </c>
      <c r="F437" s="287">
        <v>0</v>
      </c>
      <c r="G437" s="287" t="s">
        <v>188</v>
      </c>
      <c r="H437" s="287" t="s">
        <v>185</v>
      </c>
      <c r="I437" s="287">
        <v>1</v>
      </c>
      <c r="J437" s="287" t="s">
        <v>215</v>
      </c>
      <c r="K437" s="287">
        <v>0</v>
      </c>
    </row>
    <row r="438" spans="1:11">
      <c r="A438" s="287" t="s">
        <v>214</v>
      </c>
      <c r="B438" s="288">
        <v>46046</v>
      </c>
      <c r="C438" s="287" t="s">
        <v>339</v>
      </c>
      <c r="D438" s="287">
        <v>0</v>
      </c>
      <c r="E438" s="287">
        <v>0</v>
      </c>
      <c r="F438" s="287">
        <v>0</v>
      </c>
      <c r="G438" s="287" t="s">
        <v>188</v>
      </c>
      <c r="H438" s="287" t="s">
        <v>185</v>
      </c>
      <c r="I438" s="287">
        <v>1</v>
      </c>
      <c r="J438" s="287" t="s">
        <v>215</v>
      </c>
      <c r="K438" s="287">
        <v>0</v>
      </c>
    </row>
    <row r="439" spans="1:11">
      <c r="A439" s="287" t="s">
        <v>214</v>
      </c>
      <c r="B439" s="288">
        <v>46053</v>
      </c>
      <c r="C439" s="287" t="s">
        <v>847</v>
      </c>
      <c r="D439" s="287">
        <v>1</v>
      </c>
      <c r="E439" s="287">
        <v>1</v>
      </c>
      <c r="F439" s="287">
        <v>1</v>
      </c>
      <c r="G439" s="287" t="s">
        <v>188</v>
      </c>
      <c r="H439" s="287" t="s">
        <v>185</v>
      </c>
      <c r="I439" s="287">
        <v>1</v>
      </c>
      <c r="J439" s="287" t="s">
        <v>215</v>
      </c>
      <c r="K439" s="287">
        <v>0</v>
      </c>
    </row>
    <row r="440" spans="1:11">
      <c r="A440" s="287" t="s">
        <v>214</v>
      </c>
      <c r="B440" s="288">
        <v>46060</v>
      </c>
      <c r="C440" s="287" t="s">
        <v>847</v>
      </c>
      <c r="D440" s="287">
        <v>1</v>
      </c>
      <c r="E440" s="287">
        <v>1</v>
      </c>
      <c r="F440" s="287">
        <v>1</v>
      </c>
      <c r="G440" s="287" t="s">
        <v>188</v>
      </c>
      <c r="H440" s="287" t="s">
        <v>185</v>
      </c>
      <c r="I440" s="287">
        <v>1</v>
      </c>
      <c r="J440" s="287" t="s">
        <v>215</v>
      </c>
      <c r="K440" s="287">
        <v>0</v>
      </c>
    </row>
    <row r="441" spans="1:11">
      <c r="A441" s="287" t="s">
        <v>214</v>
      </c>
      <c r="B441" s="288">
        <v>46067</v>
      </c>
      <c r="C441" s="287" t="s">
        <v>339</v>
      </c>
      <c r="D441" s="287">
        <v>0</v>
      </c>
      <c r="E441" s="287">
        <v>0</v>
      </c>
      <c r="F441" s="287">
        <v>0</v>
      </c>
      <c r="G441" s="287" t="s">
        <v>188</v>
      </c>
      <c r="H441" s="287" t="s">
        <v>185</v>
      </c>
      <c r="I441" s="287">
        <v>1</v>
      </c>
      <c r="J441" s="287" t="s">
        <v>215</v>
      </c>
      <c r="K441" s="287">
        <v>0</v>
      </c>
    </row>
    <row r="442" spans="1:11">
      <c r="A442" s="287" t="s">
        <v>214</v>
      </c>
      <c r="B442" s="288">
        <v>46074</v>
      </c>
      <c r="C442" s="287" t="s">
        <v>847</v>
      </c>
      <c r="D442" s="287">
        <v>1</v>
      </c>
      <c r="E442" s="287">
        <v>1</v>
      </c>
      <c r="F442" s="287">
        <v>1</v>
      </c>
      <c r="G442" s="287" t="s">
        <v>188</v>
      </c>
      <c r="H442" s="287" t="s">
        <v>185</v>
      </c>
      <c r="I442" s="287">
        <v>1</v>
      </c>
      <c r="J442" s="287" t="s">
        <v>215</v>
      </c>
      <c r="K442" s="287">
        <v>0</v>
      </c>
    </row>
    <row r="443" spans="1:11">
      <c r="A443" s="287" t="s">
        <v>214</v>
      </c>
      <c r="B443" s="288">
        <v>46081</v>
      </c>
      <c r="C443" s="287" t="s">
        <v>847</v>
      </c>
      <c r="D443" s="287">
        <v>1</v>
      </c>
      <c r="E443" s="287">
        <v>1</v>
      </c>
      <c r="F443" s="287">
        <v>1</v>
      </c>
      <c r="G443" s="287" t="s">
        <v>188</v>
      </c>
      <c r="H443" s="287" t="s">
        <v>185</v>
      </c>
      <c r="I443" s="287">
        <v>1</v>
      </c>
      <c r="J443" s="287" t="s">
        <v>215</v>
      </c>
      <c r="K443" s="287">
        <v>0</v>
      </c>
    </row>
    <row r="444" spans="1:11">
      <c r="A444" s="287" t="s">
        <v>214</v>
      </c>
      <c r="B444" s="288">
        <v>46088</v>
      </c>
      <c r="C444" s="287" t="s">
        <v>339</v>
      </c>
      <c r="D444" s="287">
        <v>0</v>
      </c>
      <c r="E444" s="287">
        <v>0</v>
      </c>
      <c r="F444" s="287">
        <v>0</v>
      </c>
      <c r="G444" s="287" t="s">
        <v>188</v>
      </c>
      <c r="H444" s="287" t="s">
        <v>185</v>
      </c>
      <c r="I444" s="287">
        <v>1</v>
      </c>
      <c r="J444" s="287" t="s">
        <v>215</v>
      </c>
      <c r="K444" s="287">
        <v>0</v>
      </c>
    </row>
    <row r="445" spans="1:11">
      <c r="A445" s="287" t="s">
        <v>214</v>
      </c>
      <c r="B445" s="288">
        <v>46095</v>
      </c>
      <c r="C445" s="287" t="s">
        <v>339</v>
      </c>
      <c r="D445" s="287">
        <v>0</v>
      </c>
      <c r="E445" s="287">
        <v>0</v>
      </c>
      <c r="F445" s="287">
        <v>0</v>
      </c>
      <c r="G445" s="287" t="s">
        <v>188</v>
      </c>
      <c r="H445" s="287" t="s">
        <v>185</v>
      </c>
      <c r="I445" s="287">
        <v>1</v>
      </c>
      <c r="J445" s="287" t="s">
        <v>215</v>
      </c>
      <c r="K445" s="287">
        <v>0</v>
      </c>
    </row>
    <row r="446" spans="1:11">
      <c r="A446" s="287" t="s">
        <v>214</v>
      </c>
      <c r="B446" s="288">
        <v>46102</v>
      </c>
      <c r="C446" s="287" t="s">
        <v>847</v>
      </c>
      <c r="D446" s="287">
        <v>1</v>
      </c>
      <c r="E446" s="287">
        <v>1</v>
      </c>
      <c r="F446" s="287">
        <v>1</v>
      </c>
      <c r="G446" s="287" t="s">
        <v>188</v>
      </c>
      <c r="H446" s="287" t="s">
        <v>185</v>
      </c>
      <c r="I446" s="287">
        <v>1</v>
      </c>
      <c r="J446" s="287" t="s">
        <v>215</v>
      </c>
      <c r="K446" s="287">
        <v>0</v>
      </c>
    </row>
    <row r="447" spans="1:11">
      <c r="A447" s="287" t="s">
        <v>214</v>
      </c>
      <c r="B447" s="288">
        <v>46109</v>
      </c>
      <c r="C447" s="287" t="s">
        <v>339</v>
      </c>
      <c r="D447" s="287">
        <v>0</v>
      </c>
      <c r="E447" s="287">
        <v>0</v>
      </c>
      <c r="F447" s="287">
        <v>0</v>
      </c>
      <c r="G447" s="287" t="s">
        <v>188</v>
      </c>
      <c r="H447" s="287" t="s">
        <v>185</v>
      </c>
      <c r="I447" s="287">
        <v>1</v>
      </c>
      <c r="J447" s="287" t="s">
        <v>215</v>
      </c>
      <c r="K447" s="287">
        <v>0</v>
      </c>
    </row>
    <row r="448" spans="1:11">
      <c r="A448" s="287" t="s">
        <v>214</v>
      </c>
      <c r="B448" s="288">
        <v>46116</v>
      </c>
      <c r="C448" s="287" t="s">
        <v>847</v>
      </c>
      <c r="D448" s="287">
        <v>1</v>
      </c>
      <c r="E448" s="287">
        <v>1</v>
      </c>
      <c r="F448" s="287">
        <v>1</v>
      </c>
      <c r="G448" s="287" t="s">
        <v>188</v>
      </c>
      <c r="H448" s="287" t="s">
        <v>185</v>
      </c>
      <c r="I448" s="287">
        <v>1</v>
      </c>
      <c r="J448" s="287" t="s">
        <v>215</v>
      </c>
      <c r="K448" s="287">
        <v>0</v>
      </c>
    </row>
    <row r="449" spans="1:11">
      <c r="A449" s="287" t="s">
        <v>214</v>
      </c>
      <c r="B449" s="288">
        <v>46123</v>
      </c>
      <c r="C449" s="287" t="s">
        <v>339</v>
      </c>
      <c r="D449" s="287">
        <v>0</v>
      </c>
      <c r="E449" s="287">
        <v>0</v>
      </c>
      <c r="F449" s="287">
        <v>0</v>
      </c>
      <c r="G449" s="287" t="s">
        <v>188</v>
      </c>
      <c r="H449" s="287" t="s">
        <v>185</v>
      </c>
      <c r="I449" s="287">
        <v>1</v>
      </c>
      <c r="J449" s="287" t="s">
        <v>215</v>
      </c>
      <c r="K449" s="287">
        <v>0</v>
      </c>
    </row>
    <row r="450" spans="1:11">
      <c r="A450" s="287" t="s">
        <v>214</v>
      </c>
      <c r="B450" s="288">
        <v>46130</v>
      </c>
      <c r="C450" s="287" t="s">
        <v>847</v>
      </c>
      <c r="D450" s="287">
        <v>1</v>
      </c>
      <c r="E450" s="287">
        <v>1</v>
      </c>
      <c r="F450" s="287">
        <v>1</v>
      </c>
      <c r="G450" s="287" t="s">
        <v>188</v>
      </c>
      <c r="H450" s="287" t="s">
        <v>185</v>
      </c>
      <c r="I450" s="287">
        <v>1</v>
      </c>
      <c r="J450" s="287" t="s">
        <v>215</v>
      </c>
      <c r="K450" s="287">
        <v>0</v>
      </c>
    </row>
    <row r="451" spans="1:11">
      <c r="A451" s="287" t="s">
        <v>214</v>
      </c>
      <c r="B451" s="288">
        <v>46137</v>
      </c>
      <c r="C451" s="287" t="s">
        <v>339</v>
      </c>
      <c r="D451" s="287">
        <v>0</v>
      </c>
      <c r="E451" s="287">
        <v>0</v>
      </c>
      <c r="F451" s="287">
        <v>0</v>
      </c>
      <c r="G451" s="287" t="s">
        <v>188</v>
      </c>
      <c r="H451" s="287" t="s">
        <v>185</v>
      </c>
      <c r="I451" s="287">
        <v>1</v>
      </c>
      <c r="J451" s="287" t="s">
        <v>215</v>
      </c>
      <c r="K451" s="287">
        <v>0</v>
      </c>
    </row>
    <row r="452" spans="1:11">
      <c r="A452" s="287" t="s">
        <v>216</v>
      </c>
      <c r="B452" s="288">
        <v>45969</v>
      </c>
      <c r="C452" s="287" t="s">
        <v>339</v>
      </c>
      <c r="D452" s="287">
        <v>0</v>
      </c>
      <c r="E452" s="287">
        <v>0</v>
      </c>
      <c r="F452" s="287">
        <v>0</v>
      </c>
      <c r="G452" s="287" t="s">
        <v>185</v>
      </c>
      <c r="H452" s="287" t="s">
        <v>185</v>
      </c>
      <c r="I452" s="287">
        <v>1</v>
      </c>
      <c r="J452" s="287"/>
      <c r="K452" s="287">
        <v>0</v>
      </c>
    </row>
    <row r="453" spans="1:11">
      <c r="A453" s="287" t="s">
        <v>216</v>
      </c>
      <c r="B453" s="288">
        <v>45976</v>
      </c>
      <c r="C453" s="287" t="s">
        <v>892</v>
      </c>
      <c r="D453" s="287">
        <v>1</v>
      </c>
      <c r="E453" s="287">
        <v>0</v>
      </c>
      <c r="F453" s="287">
        <v>1</v>
      </c>
      <c r="G453" s="287" t="s">
        <v>185</v>
      </c>
      <c r="H453" s="287" t="s">
        <v>185</v>
      </c>
      <c r="I453" s="287">
        <v>1</v>
      </c>
      <c r="J453" s="287"/>
      <c r="K453" s="287">
        <v>0</v>
      </c>
    </row>
    <row r="454" spans="1:11">
      <c r="A454" s="287" t="s">
        <v>216</v>
      </c>
      <c r="B454" s="288">
        <v>45983</v>
      </c>
      <c r="C454" s="287" t="s">
        <v>339</v>
      </c>
      <c r="D454" s="287">
        <v>0</v>
      </c>
      <c r="E454" s="287">
        <v>0</v>
      </c>
      <c r="F454" s="287">
        <v>0</v>
      </c>
      <c r="G454" s="287" t="s">
        <v>185</v>
      </c>
      <c r="H454" s="287" t="s">
        <v>185</v>
      </c>
      <c r="I454" s="287">
        <v>1</v>
      </c>
      <c r="J454" s="287"/>
      <c r="K454" s="287">
        <v>0</v>
      </c>
    </row>
    <row r="455" spans="1:11">
      <c r="A455" s="287" t="s">
        <v>216</v>
      </c>
      <c r="B455" s="288">
        <v>45990</v>
      </c>
      <c r="C455" s="287" t="s">
        <v>339</v>
      </c>
      <c r="D455" s="287">
        <v>0</v>
      </c>
      <c r="E455" s="287">
        <v>0</v>
      </c>
      <c r="F455" s="287">
        <v>0</v>
      </c>
      <c r="G455" s="287" t="s">
        <v>185</v>
      </c>
      <c r="H455" s="287" t="s">
        <v>185</v>
      </c>
      <c r="I455" s="287">
        <v>1</v>
      </c>
      <c r="J455" s="287"/>
      <c r="K455" s="287">
        <v>0</v>
      </c>
    </row>
    <row r="456" spans="1:11">
      <c r="A456" s="287" t="s">
        <v>216</v>
      </c>
      <c r="B456" s="288">
        <v>45997</v>
      </c>
      <c r="C456" s="287" t="s">
        <v>892</v>
      </c>
      <c r="D456" s="287">
        <v>1</v>
      </c>
      <c r="E456" s="287">
        <v>0</v>
      </c>
      <c r="F456" s="287">
        <v>1</v>
      </c>
      <c r="G456" s="287" t="s">
        <v>185</v>
      </c>
      <c r="H456" s="287" t="s">
        <v>185</v>
      </c>
      <c r="I456" s="287">
        <v>1</v>
      </c>
      <c r="J456" s="287"/>
      <c r="K456" s="287">
        <v>0</v>
      </c>
    </row>
    <row r="457" spans="1:11">
      <c r="A457" s="287" t="s">
        <v>216</v>
      </c>
      <c r="B457" s="288">
        <v>46004</v>
      </c>
      <c r="C457" s="287" t="s">
        <v>339</v>
      </c>
      <c r="D457" s="287">
        <v>0</v>
      </c>
      <c r="E457" s="287">
        <v>0</v>
      </c>
      <c r="F457" s="287">
        <v>0</v>
      </c>
      <c r="G457" s="287" t="s">
        <v>185</v>
      </c>
      <c r="H457" s="287" t="s">
        <v>185</v>
      </c>
      <c r="I457" s="287">
        <v>1</v>
      </c>
      <c r="J457" s="287"/>
      <c r="K457" s="287">
        <v>0</v>
      </c>
    </row>
    <row r="458" spans="1:11">
      <c r="A458" s="287" t="s">
        <v>216</v>
      </c>
      <c r="B458" s="288">
        <v>46011</v>
      </c>
      <c r="C458" s="287" t="s">
        <v>339</v>
      </c>
      <c r="D458" s="287">
        <v>0</v>
      </c>
      <c r="E458" s="287">
        <v>0</v>
      </c>
      <c r="F458" s="287">
        <v>0</v>
      </c>
      <c r="G458" s="287" t="s">
        <v>185</v>
      </c>
      <c r="H458" s="287" t="s">
        <v>185</v>
      </c>
      <c r="I458" s="287">
        <v>1</v>
      </c>
      <c r="J458" s="287"/>
      <c r="K458" s="287">
        <v>0</v>
      </c>
    </row>
    <row r="459" spans="1:11">
      <c r="A459" s="287" t="s">
        <v>216</v>
      </c>
      <c r="B459" s="288">
        <v>46018</v>
      </c>
      <c r="C459" s="287" t="s">
        <v>339</v>
      </c>
      <c r="D459" s="287">
        <v>0</v>
      </c>
      <c r="E459" s="287">
        <v>0</v>
      </c>
      <c r="F459" s="287">
        <v>0</v>
      </c>
      <c r="G459" s="287" t="s">
        <v>185</v>
      </c>
      <c r="H459" s="287" t="s">
        <v>185</v>
      </c>
      <c r="I459" s="287">
        <v>1</v>
      </c>
      <c r="J459" s="287"/>
      <c r="K459" s="287">
        <v>0</v>
      </c>
    </row>
    <row r="460" spans="1:11">
      <c r="A460" s="287" t="s">
        <v>216</v>
      </c>
      <c r="B460" s="288">
        <v>46025</v>
      </c>
      <c r="C460" s="287" t="s">
        <v>339</v>
      </c>
      <c r="D460" s="287">
        <v>0</v>
      </c>
      <c r="E460" s="287">
        <v>0</v>
      </c>
      <c r="F460" s="287">
        <v>0</v>
      </c>
      <c r="G460" s="287" t="s">
        <v>185</v>
      </c>
      <c r="H460" s="287" t="s">
        <v>185</v>
      </c>
      <c r="I460" s="287">
        <v>1</v>
      </c>
      <c r="J460" s="287"/>
      <c r="K460" s="287">
        <v>0</v>
      </c>
    </row>
    <row r="461" spans="1:11">
      <c r="A461" s="287" t="s">
        <v>216</v>
      </c>
      <c r="B461" s="288">
        <v>46032</v>
      </c>
      <c r="C461" s="287" t="s">
        <v>892</v>
      </c>
      <c r="D461" s="287">
        <v>1</v>
      </c>
      <c r="E461" s="287">
        <v>0</v>
      </c>
      <c r="F461" s="287">
        <v>1</v>
      </c>
      <c r="G461" s="287" t="s">
        <v>185</v>
      </c>
      <c r="H461" s="287" t="s">
        <v>185</v>
      </c>
      <c r="I461" s="287">
        <v>1</v>
      </c>
      <c r="J461" s="287"/>
      <c r="K461" s="287">
        <v>0</v>
      </c>
    </row>
    <row r="462" spans="1:11">
      <c r="A462" s="287" t="s">
        <v>216</v>
      </c>
      <c r="B462" s="288">
        <v>46039</v>
      </c>
      <c r="C462" s="287" t="s">
        <v>339</v>
      </c>
      <c r="D462" s="287">
        <v>0</v>
      </c>
      <c r="E462" s="287">
        <v>0</v>
      </c>
      <c r="F462" s="287">
        <v>0</v>
      </c>
      <c r="G462" s="287" t="s">
        <v>185</v>
      </c>
      <c r="H462" s="287" t="s">
        <v>185</v>
      </c>
      <c r="I462" s="287">
        <v>1</v>
      </c>
      <c r="J462" s="287"/>
      <c r="K462" s="287">
        <v>0</v>
      </c>
    </row>
    <row r="463" spans="1:11">
      <c r="A463" s="287" t="s">
        <v>216</v>
      </c>
      <c r="B463" s="288">
        <v>46046</v>
      </c>
      <c r="C463" s="287" t="s">
        <v>892</v>
      </c>
      <c r="D463" s="287">
        <v>1</v>
      </c>
      <c r="E463" s="287">
        <v>0</v>
      </c>
      <c r="F463" s="287">
        <v>1</v>
      </c>
      <c r="G463" s="287" t="s">
        <v>185</v>
      </c>
      <c r="H463" s="287" t="s">
        <v>185</v>
      </c>
      <c r="I463" s="287">
        <v>1</v>
      </c>
      <c r="J463" s="287"/>
      <c r="K463" s="287">
        <v>0</v>
      </c>
    </row>
    <row r="464" spans="1:11">
      <c r="A464" s="287" t="s">
        <v>216</v>
      </c>
      <c r="B464" s="288">
        <v>46053</v>
      </c>
      <c r="C464" s="287" t="s">
        <v>339</v>
      </c>
      <c r="D464" s="287">
        <v>0</v>
      </c>
      <c r="E464" s="287">
        <v>0</v>
      </c>
      <c r="F464" s="287">
        <v>0</v>
      </c>
      <c r="G464" s="287" t="s">
        <v>185</v>
      </c>
      <c r="H464" s="287" t="s">
        <v>185</v>
      </c>
      <c r="I464" s="287">
        <v>1</v>
      </c>
      <c r="J464" s="287"/>
      <c r="K464" s="287">
        <v>0</v>
      </c>
    </row>
    <row r="465" spans="1:11">
      <c r="A465" s="287" t="s">
        <v>216</v>
      </c>
      <c r="B465" s="288">
        <v>46060</v>
      </c>
      <c r="C465" s="287" t="s">
        <v>892</v>
      </c>
      <c r="D465" s="287">
        <v>1</v>
      </c>
      <c r="E465" s="287">
        <v>0</v>
      </c>
      <c r="F465" s="287">
        <v>1</v>
      </c>
      <c r="G465" s="287" t="s">
        <v>185</v>
      </c>
      <c r="H465" s="287" t="s">
        <v>185</v>
      </c>
      <c r="I465" s="287">
        <v>1</v>
      </c>
      <c r="J465" s="287"/>
      <c r="K465" s="287">
        <v>0</v>
      </c>
    </row>
    <row r="466" spans="1:11">
      <c r="A466" s="287" t="s">
        <v>216</v>
      </c>
      <c r="B466" s="288">
        <v>46067</v>
      </c>
      <c r="C466" s="287" t="s">
        <v>339</v>
      </c>
      <c r="D466" s="287">
        <v>0</v>
      </c>
      <c r="E466" s="287">
        <v>0</v>
      </c>
      <c r="F466" s="287">
        <v>0</v>
      </c>
      <c r="G466" s="287" t="s">
        <v>185</v>
      </c>
      <c r="H466" s="287" t="s">
        <v>185</v>
      </c>
      <c r="I466" s="287">
        <v>1</v>
      </c>
      <c r="J466" s="287"/>
      <c r="K466" s="287">
        <v>0</v>
      </c>
    </row>
    <row r="467" spans="1:11">
      <c r="A467" s="287" t="s">
        <v>216</v>
      </c>
      <c r="B467" s="288">
        <v>46074</v>
      </c>
      <c r="C467" s="287" t="s">
        <v>892</v>
      </c>
      <c r="D467" s="287">
        <v>1</v>
      </c>
      <c r="E467" s="287">
        <v>0</v>
      </c>
      <c r="F467" s="287">
        <v>1</v>
      </c>
      <c r="G467" s="287" t="s">
        <v>185</v>
      </c>
      <c r="H467" s="287" t="s">
        <v>185</v>
      </c>
      <c r="I467" s="287">
        <v>1</v>
      </c>
      <c r="J467" s="287"/>
      <c r="K467" s="287">
        <v>0</v>
      </c>
    </row>
    <row r="468" spans="1:11">
      <c r="A468" s="287" t="s">
        <v>216</v>
      </c>
      <c r="B468" s="288">
        <v>46081</v>
      </c>
      <c r="C468" s="287" t="s">
        <v>339</v>
      </c>
      <c r="D468" s="287">
        <v>0</v>
      </c>
      <c r="E468" s="287">
        <v>0</v>
      </c>
      <c r="F468" s="287">
        <v>0</v>
      </c>
      <c r="G468" s="287" t="s">
        <v>185</v>
      </c>
      <c r="H468" s="287" t="s">
        <v>185</v>
      </c>
      <c r="I468" s="287">
        <v>1</v>
      </c>
      <c r="J468" s="287"/>
      <c r="K468" s="287">
        <v>0</v>
      </c>
    </row>
    <row r="469" spans="1:11">
      <c r="A469" s="287" t="s">
        <v>216</v>
      </c>
      <c r="B469" s="288">
        <v>46088</v>
      </c>
      <c r="C469" s="287" t="s">
        <v>892</v>
      </c>
      <c r="D469" s="287">
        <v>1</v>
      </c>
      <c r="E469" s="287">
        <v>0</v>
      </c>
      <c r="F469" s="287">
        <v>1</v>
      </c>
      <c r="G469" s="287" t="s">
        <v>185</v>
      </c>
      <c r="H469" s="287" t="s">
        <v>185</v>
      </c>
      <c r="I469" s="287">
        <v>1</v>
      </c>
      <c r="J469" s="287"/>
      <c r="K469" s="287">
        <v>0</v>
      </c>
    </row>
    <row r="470" spans="1:11">
      <c r="A470" s="287" t="s">
        <v>216</v>
      </c>
      <c r="B470" s="288">
        <v>46095</v>
      </c>
      <c r="C470" s="287" t="s">
        <v>339</v>
      </c>
      <c r="D470" s="287">
        <v>0</v>
      </c>
      <c r="E470" s="287">
        <v>0</v>
      </c>
      <c r="F470" s="287">
        <v>0</v>
      </c>
      <c r="G470" s="287" t="s">
        <v>185</v>
      </c>
      <c r="H470" s="287" t="s">
        <v>185</v>
      </c>
      <c r="I470" s="287">
        <v>1</v>
      </c>
      <c r="J470" s="287"/>
      <c r="K470" s="287">
        <v>0</v>
      </c>
    </row>
    <row r="471" spans="1:11">
      <c r="A471" s="287" t="s">
        <v>216</v>
      </c>
      <c r="B471" s="288">
        <v>46102</v>
      </c>
      <c r="C471" s="287" t="s">
        <v>892</v>
      </c>
      <c r="D471" s="287">
        <v>1</v>
      </c>
      <c r="E471" s="287">
        <v>0</v>
      </c>
      <c r="F471" s="287">
        <v>1</v>
      </c>
      <c r="G471" s="287" t="s">
        <v>185</v>
      </c>
      <c r="H471" s="287" t="s">
        <v>185</v>
      </c>
      <c r="I471" s="287">
        <v>1</v>
      </c>
      <c r="J471" s="287"/>
      <c r="K471" s="287">
        <v>0</v>
      </c>
    </row>
    <row r="472" spans="1:11">
      <c r="A472" s="287" t="s">
        <v>216</v>
      </c>
      <c r="B472" s="288">
        <v>46109</v>
      </c>
      <c r="C472" s="287" t="s">
        <v>339</v>
      </c>
      <c r="D472" s="287">
        <v>0</v>
      </c>
      <c r="E472" s="287">
        <v>0</v>
      </c>
      <c r="F472" s="287">
        <v>0</v>
      </c>
      <c r="G472" s="287" t="s">
        <v>185</v>
      </c>
      <c r="H472" s="287" t="s">
        <v>185</v>
      </c>
      <c r="I472" s="287">
        <v>1</v>
      </c>
      <c r="J472" s="287"/>
      <c r="K472" s="287">
        <v>0</v>
      </c>
    </row>
    <row r="473" spans="1:11">
      <c r="A473" s="287" t="s">
        <v>216</v>
      </c>
      <c r="B473" s="288">
        <v>46116</v>
      </c>
      <c r="C473" s="287" t="s">
        <v>892</v>
      </c>
      <c r="D473" s="287">
        <v>1</v>
      </c>
      <c r="E473" s="287">
        <v>0</v>
      </c>
      <c r="F473" s="287">
        <v>1</v>
      </c>
      <c r="G473" s="287" t="s">
        <v>185</v>
      </c>
      <c r="H473" s="287" t="s">
        <v>185</v>
      </c>
      <c r="I473" s="287">
        <v>1</v>
      </c>
      <c r="J473" s="287"/>
      <c r="K473" s="287">
        <v>0</v>
      </c>
    </row>
    <row r="474" spans="1:11">
      <c r="A474" s="287" t="s">
        <v>216</v>
      </c>
      <c r="B474" s="288">
        <v>46123</v>
      </c>
      <c r="C474" s="287" t="s">
        <v>339</v>
      </c>
      <c r="D474" s="287">
        <v>0</v>
      </c>
      <c r="E474" s="287">
        <v>0</v>
      </c>
      <c r="F474" s="287">
        <v>0</v>
      </c>
      <c r="G474" s="287" t="s">
        <v>185</v>
      </c>
      <c r="H474" s="287" t="s">
        <v>185</v>
      </c>
      <c r="I474" s="287">
        <v>1</v>
      </c>
      <c r="J474" s="287"/>
      <c r="K474" s="287">
        <v>0</v>
      </c>
    </row>
    <row r="475" spans="1:11">
      <c r="A475" s="287" t="s">
        <v>216</v>
      </c>
      <c r="B475" s="288">
        <v>46130</v>
      </c>
      <c r="C475" s="287" t="s">
        <v>339</v>
      </c>
      <c r="D475" s="287">
        <v>0</v>
      </c>
      <c r="E475" s="287">
        <v>0</v>
      </c>
      <c r="F475" s="287">
        <v>0</v>
      </c>
      <c r="G475" s="287" t="s">
        <v>185</v>
      </c>
      <c r="H475" s="287" t="s">
        <v>185</v>
      </c>
      <c r="I475" s="287">
        <v>1</v>
      </c>
      <c r="J475" s="287"/>
      <c r="K475" s="287">
        <v>0</v>
      </c>
    </row>
    <row r="476" spans="1:11">
      <c r="A476" s="287" t="s">
        <v>216</v>
      </c>
      <c r="B476" s="288">
        <v>46137</v>
      </c>
      <c r="C476" s="287" t="s">
        <v>339</v>
      </c>
      <c r="D476" s="287">
        <v>0</v>
      </c>
      <c r="E476" s="287">
        <v>0</v>
      </c>
      <c r="F476" s="287">
        <v>0</v>
      </c>
      <c r="G476" s="287" t="s">
        <v>185</v>
      </c>
      <c r="H476" s="287" t="s">
        <v>185</v>
      </c>
      <c r="I476" s="287">
        <v>1</v>
      </c>
      <c r="J476" s="287"/>
      <c r="K476" s="287">
        <v>0</v>
      </c>
    </row>
    <row r="477" spans="1:11">
      <c r="A477" s="287" t="s">
        <v>217</v>
      </c>
      <c r="B477" s="288">
        <v>45969</v>
      </c>
      <c r="C477" s="287" t="s">
        <v>847</v>
      </c>
      <c r="D477" s="287">
        <v>1</v>
      </c>
      <c r="E477" s="287">
        <v>1</v>
      </c>
      <c r="F477" s="287">
        <v>1</v>
      </c>
      <c r="G477" s="287" t="s">
        <v>185</v>
      </c>
      <c r="H477" s="287"/>
      <c r="I477" s="287">
        <v>0</v>
      </c>
      <c r="J477" s="287"/>
      <c r="K477" s="287">
        <v>0</v>
      </c>
    </row>
    <row r="478" spans="1:11">
      <c r="A478" s="287" t="s">
        <v>217</v>
      </c>
      <c r="B478" s="288">
        <v>45976</v>
      </c>
      <c r="C478" s="287" t="s">
        <v>847</v>
      </c>
      <c r="D478" s="287">
        <v>1</v>
      </c>
      <c r="E478" s="287">
        <v>1</v>
      </c>
      <c r="F478" s="287">
        <v>1</v>
      </c>
      <c r="G478" s="287" t="s">
        <v>185</v>
      </c>
      <c r="H478" s="287"/>
      <c r="I478" s="287">
        <v>0</v>
      </c>
      <c r="J478" s="287"/>
      <c r="K478" s="287">
        <v>0</v>
      </c>
    </row>
    <row r="479" spans="1:11">
      <c r="A479" s="287" t="s">
        <v>217</v>
      </c>
      <c r="B479" s="288">
        <v>45983</v>
      </c>
      <c r="C479" s="287" t="s">
        <v>847</v>
      </c>
      <c r="D479" s="287">
        <v>1</v>
      </c>
      <c r="E479" s="287">
        <v>1</v>
      </c>
      <c r="F479" s="287">
        <v>1</v>
      </c>
      <c r="G479" s="287" t="s">
        <v>185</v>
      </c>
      <c r="H479" s="287"/>
      <c r="I479" s="287">
        <v>0</v>
      </c>
      <c r="J479" s="287"/>
      <c r="K479" s="287">
        <v>0</v>
      </c>
    </row>
    <row r="480" spans="1:11">
      <c r="A480" s="287" t="s">
        <v>217</v>
      </c>
      <c r="B480" s="288">
        <v>45990</v>
      </c>
      <c r="C480" s="287" t="s">
        <v>847</v>
      </c>
      <c r="D480" s="287">
        <v>1</v>
      </c>
      <c r="E480" s="287">
        <v>1</v>
      </c>
      <c r="F480" s="287">
        <v>1</v>
      </c>
      <c r="G480" s="287" t="s">
        <v>185</v>
      </c>
      <c r="H480" s="287"/>
      <c r="I480" s="287">
        <v>0</v>
      </c>
      <c r="J480" s="287"/>
      <c r="K480" s="287">
        <v>0</v>
      </c>
    </row>
    <row r="481" spans="1:11">
      <c r="A481" s="287" t="s">
        <v>217</v>
      </c>
      <c r="B481" s="288">
        <v>45997</v>
      </c>
      <c r="C481" s="287" t="s">
        <v>339</v>
      </c>
      <c r="D481" s="287">
        <v>0</v>
      </c>
      <c r="E481" s="287">
        <v>0</v>
      </c>
      <c r="F481" s="287">
        <v>0</v>
      </c>
      <c r="G481" s="287" t="s">
        <v>185</v>
      </c>
      <c r="H481" s="287"/>
      <c r="I481" s="287">
        <v>0</v>
      </c>
      <c r="J481" s="287"/>
      <c r="K481" s="287">
        <v>0</v>
      </c>
    </row>
    <row r="482" spans="1:11">
      <c r="A482" s="287" t="s">
        <v>217</v>
      </c>
      <c r="B482" s="288">
        <v>46004</v>
      </c>
      <c r="C482" s="287" t="s">
        <v>339</v>
      </c>
      <c r="D482" s="287">
        <v>0</v>
      </c>
      <c r="E482" s="287">
        <v>0</v>
      </c>
      <c r="F482" s="287">
        <v>0</v>
      </c>
      <c r="G482" s="287" t="s">
        <v>185</v>
      </c>
      <c r="H482" s="287"/>
      <c r="I482" s="287">
        <v>0</v>
      </c>
      <c r="J482" s="287"/>
      <c r="K482" s="287">
        <v>0</v>
      </c>
    </row>
    <row r="483" spans="1:11">
      <c r="A483" s="287" t="s">
        <v>217</v>
      </c>
      <c r="B483" s="288">
        <v>46011</v>
      </c>
      <c r="C483" s="287" t="s">
        <v>893</v>
      </c>
      <c r="D483" s="287">
        <v>1</v>
      </c>
      <c r="E483" s="287">
        <v>1</v>
      </c>
      <c r="F483" s="287">
        <v>0</v>
      </c>
      <c r="G483" s="287" t="s">
        <v>185</v>
      </c>
      <c r="H483" s="287"/>
      <c r="I483" s="287">
        <v>0</v>
      </c>
      <c r="J483" s="287"/>
      <c r="K483" s="287">
        <v>0</v>
      </c>
    </row>
    <row r="484" spans="1:11">
      <c r="A484" s="287" t="s">
        <v>217</v>
      </c>
      <c r="B484" s="288">
        <v>46018</v>
      </c>
      <c r="C484" s="287" t="s">
        <v>847</v>
      </c>
      <c r="D484" s="287">
        <v>1</v>
      </c>
      <c r="E484" s="287">
        <v>1</v>
      </c>
      <c r="F484" s="287">
        <v>1</v>
      </c>
      <c r="G484" s="287" t="s">
        <v>185</v>
      </c>
      <c r="H484" s="287"/>
      <c r="I484" s="287">
        <v>0</v>
      </c>
      <c r="J484" s="287"/>
      <c r="K484" s="287">
        <v>0</v>
      </c>
    </row>
    <row r="485" spans="1:11">
      <c r="A485" s="287" t="s">
        <v>217</v>
      </c>
      <c r="B485" s="288">
        <v>46025</v>
      </c>
      <c r="C485" s="287" t="s">
        <v>847</v>
      </c>
      <c r="D485" s="287">
        <v>1</v>
      </c>
      <c r="E485" s="287">
        <v>1</v>
      </c>
      <c r="F485" s="287">
        <v>1</v>
      </c>
      <c r="G485" s="287" t="s">
        <v>185</v>
      </c>
      <c r="H485" s="287"/>
      <c r="I485" s="287">
        <v>0</v>
      </c>
      <c r="J485" s="287"/>
      <c r="K485" s="287">
        <v>0</v>
      </c>
    </row>
    <row r="486" spans="1:11">
      <c r="A486" s="287" t="s">
        <v>217</v>
      </c>
      <c r="B486" s="288">
        <v>46032</v>
      </c>
      <c r="C486" s="287" t="s">
        <v>892</v>
      </c>
      <c r="D486" s="287">
        <v>1</v>
      </c>
      <c r="E486" s="287">
        <v>0</v>
      </c>
      <c r="F486" s="287">
        <v>1</v>
      </c>
      <c r="G486" s="287" t="s">
        <v>185</v>
      </c>
      <c r="H486" s="287"/>
      <c r="I486" s="287">
        <v>0</v>
      </c>
      <c r="J486" s="287"/>
      <c r="K486" s="287">
        <v>0</v>
      </c>
    </row>
    <row r="487" spans="1:11">
      <c r="A487" s="287" t="s">
        <v>217</v>
      </c>
      <c r="B487" s="288">
        <v>46039</v>
      </c>
      <c r="C487" s="287" t="s">
        <v>339</v>
      </c>
      <c r="D487" s="287">
        <v>0</v>
      </c>
      <c r="E487" s="287">
        <v>0</v>
      </c>
      <c r="F487" s="287">
        <v>0</v>
      </c>
      <c r="G487" s="287" t="s">
        <v>185</v>
      </c>
      <c r="H487" s="287"/>
      <c r="I487" s="287">
        <v>0</v>
      </c>
      <c r="J487" s="287"/>
      <c r="K487" s="287">
        <v>0</v>
      </c>
    </row>
    <row r="488" spans="1:11">
      <c r="A488" s="287" t="s">
        <v>217</v>
      </c>
      <c r="B488" s="288">
        <v>46046</v>
      </c>
      <c r="C488" s="287" t="s">
        <v>339</v>
      </c>
      <c r="D488" s="287">
        <v>0</v>
      </c>
      <c r="E488" s="287">
        <v>0</v>
      </c>
      <c r="F488" s="287">
        <v>0</v>
      </c>
      <c r="G488" s="287" t="s">
        <v>185</v>
      </c>
      <c r="H488" s="287"/>
      <c r="I488" s="287">
        <v>0</v>
      </c>
      <c r="J488" s="287"/>
      <c r="K488" s="287">
        <v>0</v>
      </c>
    </row>
    <row r="489" spans="1:11">
      <c r="A489" s="287" t="s">
        <v>217</v>
      </c>
      <c r="B489" s="288">
        <v>46053</v>
      </c>
      <c r="C489" s="287" t="s">
        <v>339</v>
      </c>
      <c r="D489" s="287">
        <v>0</v>
      </c>
      <c r="E489" s="287">
        <v>0</v>
      </c>
      <c r="F489" s="287">
        <v>0</v>
      </c>
      <c r="G489" s="287" t="s">
        <v>185</v>
      </c>
      <c r="H489" s="287"/>
      <c r="I489" s="287">
        <v>0</v>
      </c>
      <c r="J489" s="287"/>
      <c r="K489" s="287">
        <v>0</v>
      </c>
    </row>
    <row r="490" spans="1:11">
      <c r="A490" s="287" t="s">
        <v>217</v>
      </c>
      <c r="B490" s="288">
        <v>46060</v>
      </c>
      <c r="C490" s="287" t="s">
        <v>339</v>
      </c>
      <c r="D490" s="287">
        <v>0</v>
      </c>
      <c r="E490" s="287">
        <v>0</v>
      </c>
      <c r="F490" s="287">
        <v>0</v>
      </c>
      <c r="G490" s="287" t="s">
        <v>185</v>
      </c>
      <c r="H490" s="287"/>
      <c r="I490" s="287">
        <v>0</v>
      </c>
      <c r="J490" s="287"/>
      <c r="K490" s="287">
        <v>0</v>
      </c>
    </row>
    <row r="491" spans="1:11">
      <c r="A491" s="287" t="s">
        <v>217</v>
      </c>
      <c r="B491" s="288">
        <v>46067</v>
      </c>
      <c r="C491" s="287" t="s">
        <v>893</v>
      </c>
      <c r="D491" s="287">
        <v>1</v>
      </c>
      <c r="E491" s="287">
        <v>1</v>
      </c>
      <c r="F491" s="287">
        <v>0</v>
      </c>
      <c r="G491" s="287" t="s">
        <v>185</v>
      </c>
      <c r="H491" s="287"/>
      <c r="I491" s="287">
        <v>0</v>
      </c>
      <c r="J491" s="287"/>
      <c r="K491" s="287">
        <v>0</v>
      </c>
    </row>
    <row r="492" spans="1:11">
      <c r="A492" s="287" t="s">
        <v>217</v>
      </c>
      <c r="B492" s="288">
        <v>46074</v>
      </c>
      <c r="C492" s="287" t="s">
        <v>847</v>
      </c>
      <c r="D492" s="287">
        <v>1</v>
      </c>
      <c r="E492" s="287">
        <v>1</v>
      </c>
      <c r="F492" s="287">
        <v>1</v>
      </c>
      <c r="G492" s="287" t="s">
        <v>185</v>
      </c>
      <c r="H492" s="287"/>
      <c r="I492" s="287">
        <v>0</v>
      </c>
      <c r="J492" s="287"/>
      <c r="K492" s="287">
        <v>0</v>
      </c>
    </row>
    <row r="493" spans="1:11">
      <c r="A493" s="287" t="s">
        <v>217</v>
      </c>
      <c r="B493" s="288">
        <v>46081</v>
      </c>
      <c r="C493" s="287" t="s">
        <v>847</v>
      </c>
      <c r="D493" s="287">
        <v>1</v>
      </c>
      <c r="E493" s="287">
        <v>1</v>
      </c>
      <c r="F493" s="287">
        <v>1</v>
      </c>
      <c r="G493" s="287" t="s">
        <v>185</v>
      </c>
      <c r="H493" s="287"/>
      <c r="I493" s="287">
        <v>0</v>
      </c>
      <c r="J493" s="287"/>
      <c r="K493" s="287">
        <v>0</v>
      </c>
    </row>
    <row r="494" spans="1:11">
      <c r="A494" s="287" t="s">
        <v>217</v>
      </c>
      <c r="B494" s="288">
        <v>46088</v>
      </c>
      <c r="C494" s="287" t="s">
        <v>892</v>
      </c>
      <c r="D494" s="287">
        <v>1</v>
      </c>
      <c r="E494" s="287">
        <v>0</v>
      </c>
      <c r="F494" s="287">
        <v>1</v>
      </c>
      <c r="G494" s="287" t="s">
        <v>185</v>
      </c>
      <c r="H494" s="287"/>
      <c r="I494" s="287">
        <v>0</v>
      </c>
      <c r="J494" s="287"/>
      <c r="K494" s="287">
        <v>0</v>
      </c>
    </row>
    <row r="495" spans="1:11">
      <c r="A495" s="287" t="s">
        <v>217</v>
      </c>
      <c r="B495" s="288">
        <v>46095</v>
      </c>
      <c r="C495" s="287" t="s">
        <v>339</v>
      </c>
      <c r="D495" s="287">
        <v>0</v>
      </c>
      <c r="E495" s="287">
        <v>0</v>
      </c>
      <c r="F495" s="287">
        <v>0</v>
      </c>
      <c r="G495" s="287" t="s">
        <v>185</v>
      </c>
      <c r="H495" s="287"/>
      <c r="I495" s="287">
        <v>0</v>
      </c>
      <c r="J495" s="287"/>
      <c r="K495" s="287">
        <v>0</v>
      </c>
    </row>
    <row r="496" spans="1:11">
      <c r="A496" s="287" t="s">
        <v>217</v>
      </c>
      <c r="B496" s="288">
        <v>46102</v>
      </c>
      <c r="C496" s="287" t="s">
        <v>339</v>
      </c>
      <c r="D496" s="287">
        <v>0</v>
      </c>
      <c r="E496" s="287">
        <v>0</v>
      </c>
      <c r="F496" s="287">
        <v>0</v>
      </c>
      <c r="G496" s="287" t="s">
        <v>185</v>
      </c>
      <c r="H496" s="287"/>
      <c r="I496" s="287">
        <v>0</v>
      </c>
      <c r="J496" s="287"/>
      <c r="K496" s="287">
        <v>0</v>
      </c>
    </row>
    <row r="497" spans="1:11">
      <c r="A497" s="287" t="s">
        <v>217</v>
      </c>
      <c r="B497" s="288">
        <v>46109</v>
      </c>
      <c r="C497" s="287" t="s">
        <v>339</v>
      </c>
      <c r="D497" s="287">
        <v>0</v>
      </c>
      <c r="E497" s="287">
        <v>0</v>
      </c>
      <c r="F497" s="287">
        <v>0</v>
      </c>
      <c r="G497" s="287" t="s">
        <v>185</v>
      </c>
      <c r="H497" s="287"/>
      <c r="I497" s="287">
        <v>0</v>
      </c>
      <c r="J497" s="287"/>
      <c r="K497" s="287">
        <v>0</v>
      </c>
    </row>
    <row r="498" spans="1:11">
      <c r="A498" s="287" t="s">
        <v>217</v>
      </c>
      <c r="B498" s="288">
        <v>46116</v>
      </c>
      <c r="C498" s="287" t="s">
        <v>339</v>
      </c>
      <c r="D498" s="287">
        <v>0</v>
      </c>
      <c r="E498" s="287">
        <v>0</v>
      </c>
      <c r="F498" s="287">
        <v>0</v>
      </c>
      <c r="G498" s="287" t="s">
        <v>185</v>
      </c>
      <c r="H498" s="287"/>
      <c r="I498" s="287">
        <v>0</v>
      </c>
      <c r="J498" s="287"/>
      <c r="K498" s="287">
        <v>0</v>
      </c>
    </row>
    <row r="499" spans="1:11">
      <c r="A499" s="287" t="s">
        <v>217</v>
      </c>
      <c r="B499" s="288">
        <v>46123</v>
      </c>
      <c r="C499" s="287" t="s">
        <v>893</v>
      </c>
      <c r="D499" s="287">
        <v>1</v>
      </c>
      <c r="E499" s="287">
        <v>1</v>
      </c>
      <c r="F499" s="287">
        <v>0</v>
      </c>
      <c r="G499" s="287" t="s">
        <v>185</v>
      </c>
      <c r="H499" s="287"/>
      <c r="I499" s="287">
        <v>0</v>
      </c>
      <c r="J499" s="287"/>
      <c r="K499" s="287">
        <v>0</v>
      </c>
    </row>
    <row r="500" spans="1:11">
      <c r="A500" s="287" t="s">
        <v>217</v>
      </c>
      <c r="B500" s="288">
        <v>46130</v>
      </c>
      <c r="C500" s="287" t="s">
        <v>847</v>
      </c>
      <c r="D500" s="287">
        <v>1</v>
      </c>
      <c r="E500" s="287">
        <v>1</v>
      </c>
      <c r="F500" s="287">
        <v>1</v>
      </c>
      <c r="G500" s="287" t="s">
        <v>185</v>
      </c>
      <c r="H500" s="287"/>
      <c r="I500" s="287">
        <v>0</v>
      </c>
      <c r="J500" s="287"/>
      <c r="K500" s="287">
        <v>0</v>
      </c>
    </row>
    <row r="501" spans="1:11">
      <c r="A501" s="287" t="s">
        <v>217</v>
      </c>
      <c r="B501" s="288">
        <v>46137</v>
      </c>
      <c r="C501" s="287" t="s">
        <v>847</v>
      </c>
      <c r="D501" s="287">
        <v>1</v>
      </c>
      <c r="E501" s="287">
        <v>1</v>
      </c>
      <c r="F501" s="287">
        <v>1</v>
      </c>
      <c r="G501" s="287" t="s">
        <v>185</v>
      </c>
      <c r="H501" s="287"/>
      <c r="I501" s="287">
        <v>0</v>
      </c>
      <c r="J501" s="287"/>
      <c r="K501" s="287">
        <v>0</v>
      </c>
    </row>
    <row r="502" spans="1:11">
      <c r="A502" s="287" t="s">
        <v>218</v>
      </c>
      <c r="B502" s="288">
        <v>45969</v>
      </c>
      <c r="C502" s="287" t="s">
        <v>339</v>
      </c>
      <c r="D502" s="287">
        <v>0</v>
      </c>
      <c r="E502" s="287">
        <v>0</v>
      </c>
      <c r="F502" s="287">
        <v>0</v>
      </c>
      <c r="G502" s="287" t="s">
        <v>179</v>
      </c>
      <c r="H502" s="287" t="s">
        <v>179</v>
      </c>
      <c r="I502" s="287">
        <v>1</v>
      </c>
      <c r="J502" s="287"/>
      <c r="K502" s="287">
        <v>0</v>
      </c>
    </row>
    <row r="503" spans="1:11">
      <c r="A503" s="287" t="s">
        <v>218</v>
      </c>
      <c r="B503" s="288">
        <v>45976</v>
      </c>
      <c r="C503" s="287" t="s">
        <v>847</v>
      </c>
      <c r="D503" s="287">
        <v>1</v>
      </c>
      <c r="E503" s="287">
        <v>1</v>
      </c>
      <c r="F503" s="287">
        <v>1</v>
      </c>
      <c r="G503" s="287" t="s">
        <v>179</v>
      </c>
      <c r="H503" s="287" t="s">
        <v>179</v>
      </c>
      <c r="I503" s="287">
        <v>1</v>
      </c>
      <c r="J503" s="287"/>
      <c r="K503" s="287">
        <v>0</v>
      </c>
    </row>
    <row r="504" spans="1:11">
      <c r="A504" s="287" t="s">
        <v>218</v>
      </c>
      <c r="B504" s="288">
        <v>45983</v>
      </c>
      <c r="C504" s="287" t="s">
        <v>847</v>
      </c>
      <c r="D504" s="287">
        <v>1</v>
      </c>
      <c r="E504" s="287">
        <v>1</v>
      </c>
      <c r="F504" s="287">
        <v>1</v>
      </c>
      <c r="G504" s="287" t="s">
        <v>179</v>
      </c>
      <c r="H504" s="287" t="s">
        <v>179</v>
      </c>
      <c r="I504" s="287">
        <v>1</v>
      </c>
      <c r="J504" s="287"/>
      <c r="K504" s="287">
        <v>0</v>
      </c>
    </row>
    <row r="505" spans="1:11">
      <c r="A505" s="287" t="s">
        <v>218</v>
      </c>
      <c r="B505" s="288">
        <v>45990</v>
      </c>
      <c r="C505" s="287" t="s">
        <v>339</v>
      </c>
      <c r="D505" s="287">
        <v>0</v>
      </c>
      <c r="E505" s="287">
        <v>0</v>
      </c>
      <c r="F505" s="287">
        <v>0</v>
      </c>
      <c r="G505" s="287" t="s">
        <v>179</v>
      </c>
      <c r="H505" s="287" t="s">
        <v>179</v>
      </c>
      <c r="I505" s="287">
        <v>1</v>
      </c>
      <c r="J505" s="287"/>
      <c r="K505" s="287">
        <v>0</v>
      </c>
    </row>
    <row r="506" spans="1:11">
      <c r="A506" s="287" t="s">
        <v>218</v>
      </c>
      <c r="B506" s="288">
        <v>45997</v>
      </c>
      <c r="C506" s="287" t="s">
        <v>339</v>
      </c>
      <c r="D506" s="287">
        <v>0</v>
      </c>
      <c r="E506" s="287">
        <v>0</v>
      </c>
      <c r="F506" s="287">
        <v>0</v>
      </c>
      <c r="G506" s="287" t="s">
        <v>179</v>
      </c>
      <c r="H506" s="287" t="s">
        <v>179</v>
      </c>
      <c r="I506" s="287">
        <v>1</v>
      </c>
      <c r="J506" s="287"/>
      <c r="K506" s="287">
        <v>0</v>
      </c>
    </row>
    <row r="507" spans="1:11">
      <c r="A507" s="287" t="s">
        <v>218</v>
      </c>
      <c r="B507" s="288">
        <v>46004</v>
      </c>
      <c r="C507" s="287" t="s">
        <v>847</v>
      </c>
      <c r="D507" s="287">
        <v>1</v>
      </c>
      <c r="E507" s="287">
        <v>1</v>
      </c>
      <c r="F507" s="287">
        <v>1</v>
      </c>
      <c r="G507" s="287" t="s">
        <v>179</v>
      </c>
      <c r="H507" s="287" t="s">
        <v>179</v>
      </c>
      <c r="I507" s="287">
        <v>1</v>
      </c>
      <c r="J507" s="287"/>
      <c r="K507" s="287">
        <v>0</v>
      </c>
    </row>
    <row r="508" spans="1:11">
      <c r="A508" s="287" t="s">
        <v>218</v>
      </c>
      <c r="B508" s="288">
        <v>46011</v>
      </c>
      <c r="C508" s="287" t="s">
        <v>339</v>
      </c>
      <c r="D508" s="287">
        <v>0</v>
      </c>
      <c r="E508" s="287">
        <v>0</v>
      </c>
      <c r="F508" s="287">
        <v>0</v>
      </c>
      <c r="G508" s="287" t="s">
        <v>179</v>
      </c>
      <c r="H508" s="287" t="s">
        <v>179</v>
      </c>
      <c r="I508" s="287">
        <v>1</v>
      </c>
      <c r="J508" s="287"/>
      <c r="K508" s="287">
        <v>0</v>
      </c>
    </row>
    <row r="509" spans="1:11">
      <c r="A509" s="287" t="s">
        <v>218</v>
      </c>
      <c r="B509" s="288">
        <v>46018</v>
      </c>
      <c r="C509" s="287" t="s">
        <v>339</v>
      </c>
      <c r="D509" s="287">
        <v>0</v>
      </c>
      <c r="E509" s="287">
        <v>0</v>
      </c>
      <c r="F509" s="287">
        <v>0</v>
      </c>
      <c r="G509" s="287" t="s">
        <v>179</v>
      </c>
      <c r="H509" s="287" t="s">
        <v>179</v>
      </c>
      <c r="I509" s="287">
        <v>1</v>
      </c>
      <c r="J509" s="287"/>
      <c r="K509" s="287">
        <v>0</v>
      </c>
    </row>
    <row r="510" spans="1:11">
      <c r="A510" s="287" t="s">
        <v>218</v>
      </c>
      <c r="B510" s="288">
        <v>46025</v>
      </c>
      <c r="C510" s="287" t="s">
        <v>893</v>
      </c>
      <c r="D510" s="287">
        <v>1</v>
      </c>
      <c r="E510" s="287">
        <v>1</v>
      </c>
      <c r="F510" s="287">
        <v>0</v>
      </c>
      <c r="G510" s="287" t="s">
        <v>179</v>
      </c>
      <c r="H510" s="287" t="s">
        <v>179</v>
      </c>
      <c r="I510" s="287">
        <v>1</v>
      </c>
      <c r="J510" s="287"/>
      <c r="K510" s="287">
        <v>0</v>
      </c>
    </row>
    <row r="511" spans="1:11">
      <c r="A511" s="287" t="s">
        <v>218</v>
      </c>
      <c r="B511" s="288">
        <v>46032</v>
      </c>
      <c r="C511" s="287" t="s">
        <v>847</v>
      </c>
      <c r="D511" s="287">
        <v>1</v>
      </c>
      <c r="E511" s="287">
        <v>1</v>
      </c>
      <c r="F511" s="287">
        <v>1</v>
      </c>
      <c r="G511" s="287" t="s">
        <v>179</v>
      </c>
      <c r="H511" s="287" t="s">
        <v>179</v>
      </c>
      <c r="I511" s="287">
        <v>1</v>
      </c>
      <c r="J511" s="287"/>
      <c r="K511" s="287">
        <v>0</v>
      </c>
    </row>
    <row r="512" spans="1:11">
      <c r="A512" s="287" t="s">
        <v>218</v>
      </c>
      <c r="B512" s="288">
        <v>46039</v>
      </c>
      <c r="C512" s="287" t="s">
        <v>847</v>
      </c>
      <c r="D512" s="287">
        <v>1</v>
      </c>
      <c r="E512" s="287">
        <v>1</v>
      </c>
      <c r="F512" s="287">
        <v>1</v>
      </c>
      <c r="G512" s="287" t="s">
        <v>179</v>
      </c>
      <c r="H512" s="287" t="s">
        <v>179</v>
      </c>
      <c r="I512" s="287">
        <v>1</v>
      </c>
      <c r="J512" s="287"/>
      <c r="K512" s="287">
        <v>0</v>
      </c>
    </row>
    <row r="513" spans="1:11">
      <c r="A513" s="287" t="s">
        <v>218</v>
      </c>
      <c r="B513" s="288">
        <v>46046</v>
      </c>
      <c r="C513" s="287" t="s">
        <v>893</v>
      </c>
      <c r="D513" s="287">
        <v>1</v>
      </c>
      <c r="E513" s="287">
        <v>1</v>
      </c>
      <c r="F513" s="287">
        <v>0</v>
      </c>
      <c r="G513" s="287" t="s">
        <v>179</v>
      </c>
      <c r="H513" s="287" t="s">
        <v>179</v>
      </c>
      <c r="I513" s="287">
        <v>1</v>
      </c>
      <c r="J513" s="287"/>
      <c r="K513" s="287">
        <v>0</v>
      </c>
    </row>
    <row r="514" spans="1:11">
      <c r="A514" s="287" t="s">
        <v>218</v>
      </c>
      <c r="B514" s="288">
        <v>46053</v>
      </c>
      <c r="C514" s="287" t="s">
        <v>339</v>
      </c>
      <c r="D514" s="287">
        <v>0</v>
      </c>
      <c r="E514" s="287">
        <v>0</v>
      </c>
      <c r="F514" s="287">
        <v>0</v>
      </c>
      <c r="G514" s="287" t="s">
        <v>179</v>
      </c>
      <c r="H514" s="287" t="s">
        <v>179</v>
      </c>
      <c r="I514" s="287">
        <v>1</v>
      </c>
      <c r="J514" s="287"/>
      <c r="K514" s="287">
        <v>0</v>
      </c>
    </row>
    <row r="515" spans="1:11">
      <c r="A515" s="287" t="s">
        <v>218</v>
      </c>
      <c r="B515" s="288">
        <v>46060</v>
      </c>
      <c r="C515" s="287" t="s">
        <v>892</v>
      </c>
      <c r="D515" s="287">
        <v>1</v>
      </c>
      <c r="E515" s="287">
        <v>0</v>
      </c>
      <c r="F515" s="287">
        <v>1</v>
      </c>
      <c r="G515" s="287" t="s">
        <v>179</v>
      </c>
      <c r="H515" s="287" t="s">
        <v>179</v>
      </c>
      <c r="I515" s="287">
        <v>1</v>
      </c>
      <c r="J515" s="287"/>
      <c r="K515" s="287">
        <v>0</v>
      </c>
    </row>
    <row r="516" spans="1:11">
      <c r="A516" s="287" t="s">
        <v>218</v>
      </c>
      <c r="B516" s="288">
        <v>46067</v>
      </c>
      <c r="C516" s="287" t="s">
        <v>847</v>
      </c>
      <c r="D516" s="287">
        <v>1</v>
      </c>
      <c r="E516" s="287">
        <v>1</v>
      </c>
      <c r="F516" s="287">
        <v>1</v>
      </c>
      <c r="G516" s="287" t="s">
        <v>179</v>
      </c>
      <c r="H516" s="287" t="s">
        <v>179</v>
      </c>
      <c r="I516" s="287">
        <v>1</v>
      </c>
      <c r="J516" s="287"/>
      <c r="K516" s="287">
        <v>0</v>
      </c>
    </row>
    <row r="517" spans="1:11">
      <c r="A517" s="287" t="s">
        <v>218</v>
      </c>
      <c r="B517" s="288">
        <v>46074</v>
      </c>
      <c r="C517" s="287" t="s">
        <v>893</v>
      </c>
      <c r="D517" s="287">
        <v>1</v>
      </c>
      <c r="E517" s="287">
        <v>1</v>
      </c>
      <c r="F517" s="287">
        <v>0</v>
      </c>
      <c r="G517" s="287" t="s">
        <v>179</v>
      </c>
      <c r="H517" s="287" t="s">
        <v>179</v>
      </c>
      <c r="I517" s="287">
        <v>1</v>
      </c>
      <c r="J517" s="287"/>
      <c r="K517" s="287">
        <v>0</v>
      </c>
    </row>
    <row r="518" spans="1:11">
      <c r="A518" s="287" t="s">
        <v>218</v>
      </c>
      <c r="B518" s="288">
        <v>46081</v>
      </c>
      <c r="C518" s="287" t="s">
        <v>339</v>
      </c>
      <c r="D518" s="287">
        <v>0</v>
      </c>
      <c r="E518" s="287">
        <v>0</v>
      </c>
      <c r="F518" s="287">
        <v>0</v>
      </c>
      <c r="G518" s="287" t="s">
        <v>179</v>
      </c>
      <c r="H518" s="287" t="s">
        <v>179</v>
      </c>
      <c r="I518" s="287">
        <v>1</v>
      </c>
      <c r="J518" s="287"/>
      <c r="K518" s="287">
        <v>0</v>
      </c>
    </row>
    <row r="519" spans="1:11">
      <c r="A519" s="287" t="s">
        <v>218</v>
      </c>
      <c r="B519" s="288">
        <v>46088</v>
      </c>
      <c r="C519" s="287" t="s">
        <v>339</v>
      </c>
      <c r="D519" s="287">
        <v>0</v>
      </c>
      <c r="E519" s="287">
        <v>0</v>
      </c>
      <c r="F519" s="287">
        <v>0</v>
      </c>
      <c r="G519" s="287" t="s">
        <v>179</v>
      </c>
      <c r="H519" s="287" t="s">
        <v>179</v>
      </c>
      <c r="I519" s="287">
        <v>1</v>
      </c>
      <c r="J519" s="287"/>
      <c r="K519" s="287">
        <v>0</v>
      </c>
    </row>
    <row r="520" spans="1:11">
      <c r="A520" s="287" t="s">
        <v>218</v>
      </c>
      <c r="B520" s="288">
        <v>46095</v>
      </c>
      <c r="C520" s="287" t="s">
        <v>847</v>
      </c>
      <c r="D520" s="287">
        <v>1</v>
      </c>
      <c r="E520" s="287">
        <v>1</v>
      </c>
      <c r="F520" s="287">
        <v>1</v>
      </c>
      <c r="G520" s="287" t="s">
        <v>179</v>
      </c>
      <c r="H520" s="287" t="s">
        <v>179</v>
      </c>
      <c r="I520" s="287">
        <v>1</v>
      </c>
      <c r="J520" s="287"/>
      <c r="K520" s="287">
        <v>0</v>
      </c>
    </row>
    <row r="521" spans="1:11">
      <c r="A521" s="287" t="s">
        <v>218</v>
      </c>
      <c r="B521" s="288">
        <v>46102</v>
      </c>
      <c r="C521" s="287" t="s">
        <v>847</v>
      </c>
      <c r="D521" s="287">
        <v>1</v>
      </c>
      <c r="E521" s="287">
        <v>1</v>
      </c>
      <c r="F521" s="287">
        <v>1</v>
      </c>
      <c r="G521" s="287" t="s">
        <v>179</v>
      </c>
      <c r="H521" s="287" t="s">
        <v>179</v>
      </c>
      <c r="I521" s="287">
        <v>1</v>
      </c>
      <c r="J521" s="287"/>
      <c r="K521" s="287">
        <v>0</v>
      </c>
    </row>
    <row r="522" spans="1:11">
      <c r="A522" s="287" t="s">
        <v>218</v>
      </c>
      <c r="B522" s="288">
        <v>46109</v>
      </c>
      <c r="C522" s="287" t="s">
        <v>339</v>
      </c>
      <c r="D522" s="287">
        <v>0</v>
      </c>
      <c r="E522" s="287">
        <v>0</v>
      </c>
      <c r="F522" s="287">
        <v>0</v>
      </c>
      <c r="G522" s="287" t="s">
        <v>179</v>
      </c>
      <c r="H522" s="287" t="s">
        <v>179</v>
      </c>
      <c r="I522" s="287">
        <v>1</v>
      </c>
      <c r="J522" s="287"/>
      <c r="K522" s="287">
        <v>0</v>
      </c>
    </row>
    <row r="523" spans="1:11">
      <c r="A523" s="287" t="s">
        <v>218</v>
      </c>
      <c r="B523" s="288">
        <v>46116</v>
      </c>
      <c r="C523" s="287" t="s">
        <v>339</v>
      </c>
      <c r="D523" s="287">
        <v>0</v>
      </c>
      <c r="E523" s="287">
        <v>0</v>
      </c>
      <c r="F523" s="287">
        <v>0</v>
      </c>
      <c r="G523" s="287" t="s">
        <v>179</v>
      </c>
      <c r="H523" s="287" t="s">
        <v>179</v>
      </c>
      <c r="I523" s="287">
        <v>1</v>
      </c>
      <c r="J523" s="287"/>
      <c r="K523" s="287">
        <v>0</v>
      </c>
    </row>
    <row r="524" spans="1:11">
      <c r="A524" s="287" t="s">
        <v>218</v>
      </c>
      <c r="B524" s="288">
        <v>46123</v>
      </c>
      <c r="C524" s="287" t="s">
        <v>847</v>
      </c>
      <c r="D524" s="287">
        <v>1</v>
      </c>
      <c r="E524" s="287">
        <v>1</v>
      </c>
      <c r="F524" s="287">
        <v>1</v>
      </c>
      <c r="G524" s="287" t="s">
        <v>179</v>
      </c>
      <c r="H524" s="287" t="s">
        <v>179</v>
      </c>
      <c r="I524" s="287">
        <v>1</v>
      </c>
      <c r="J524" s="287"/>
      <c r="K524" s="287">
        <v>0</v>
      </c>
    </row>
    <row r="525" spans="1:11">
      <c r="A525" s="287" t="s">
        <v>218</v>
      </c>
      <c r="B525" s="288">
        <v>46130</v>
      </c>
      <c r="C525" s="287" t="s">
        <v>847</v>
      </c>
      <c r="D525" s="287">
        <v>1</v>
      </c>
      <c r="E525" s="287">
        <v>1</v>
      </c>
      <c r="F525" s="287">
        <v>1</v>
      </c>
      <c r="G525" s="287" t="s">
        <v>179</v>
      </c>
      <c r="H525" s="287" t="s">
        <v>179</v>
      </c>
      <c r="I525" s="287">
        <v>1</v>
      </c>
      <c r="J525" s="287"/>
      <c r="K525" s="287">
        <v>0</v>
      </c>
    </row>
    <row r="526" spans="1:11">
      <c r="A526" s="287" t="s">
        <v>218</v>
      </c>
      <c r="B526" s="288">
        <v>46137</v>
      </c>
      <c r="C526" s="287" t="s">
        <v>339</v>
      </c>
      <c r="D526" s="287">
        <v>0</v>
      </c>
      <c r="E526" s="287">
        <v>0</v>
      </c>
      <c r="F526" s="287">
        <v>0</v>
      </c>
      <c r="G526" s="287" t="s">
        <v>179</v>
      </c>
      <c r="H526" s="287" t="s">
        <v>179</v>
      </c>
      <c r="I526" s="287">
        <v>1</v>
      </c>
      <c r="J526" s="287"/>
      <c r="K526" s="287">
        <v>0</v>
      </c>
    </row>
    <row r="527" spans="1:11">
      <c r="A527" s="287" t="s">
        <v>219</v>
      </c>
      <c r="B527" s="288">
        <v>45969</v>
      </c>
      <c r="C527" s="287" t="s">
        <v>339</v>
      </c>
      <c r="D527" s="287">
        <v>0</v>
      </c>
      <c r="E527" s="287">
        <v>0</v>
      </c>
      <c r="F527" s="287">
        <v>0</v>
      </c>
      <c r="G527" s="287" t="s">
        <v>188</v>
      </c>
      <c r="H527" s="287"/>
      <c r="I527" s="287">
        <v>1</v>
      </c>
      <c r="J527" s="287" t="s">
        <v>220</v>
      </c>
      <c r="K527" s="287">
        <v>0</v>
      </c>
    </row>
    <row r="528" spans="1:11">
      <c r="A528" s="287" t="s">
        <v>219</v>
      </c>
      <c r="B528" s="288">
        <v>45976</v>
      </c>
      <c r="C528" s="287" t="s">
        <v>893</v>
      </c>
      <c r="D528" s="287">
        <v>1</v>
      </c>
      <c r="E528" s="287">
        <v>1</v>
      </c>
      <c r="F528" s="287">
        <v>0</v>
      </c>
      <c r="G528" s="287" t="s">
        <v>188</v>
      </c>
      <c r="H528" s="287"/>
      <c r="I528" s="287">
        <v>1</v>
      </c>
      <c r="J528" s="287" t="s">
        <v>220</v>
      </c>
      <c r="K528" s="287">
        <v>0</v>
      </c>
    </row>
    <row r="529" spans="1:11">
      <c r="A529" s="287" t="s">
        <v>219</v>
      </c>
      <c r="B529" s="288">
        <v>45983</v>
      </c>
      <c r="C529" s="287" t="s">
        <v>893</v>
      </c>
      <c r="D529" s="287">
        <v>1</v>
      </c>
      <c r="E529" s="287">
        <v>1</v>
      </c>
      <c r="F529" s="287">
        <v>0</v>
      </c>
      <c r="G529" s="287" t="s">
        <v>188</v>
      </c>
      <c r="H529" s="287"/>
      <c r="I529" s="287">
        <v>1</v>
      </c>
      <c r="J529" s="287" t="s">
        <v>220</v>
      </c>
      <c r="K529" s="287">
        <v>0</v>
      </c>
    </row>
    <row r="530" spans="1:11">
      <c r="A530" s="287" t="s">
        <v>219</v>
      </c>
      <c r="B530" s="288">
        <v>45990</v>
      </c>
      <c r="C530" s="287" t="s">
        <v>339</v>
      </c>
      <c r="D530" s="287">
        <v>0</v>
      </c>
      <c r="E530" s="287">
        <v>0</v>
      </c>
      <c r="F530" s="287">
        <v>0</v>
      </c>
      <c r="G530" s="287" t="s">
        <v>188</v>
      </c>
      <c r="H530" s="287"/>
      <c r="I530" s="287">
        <v>1</v>
      </c>
      <c r="J530" s="287" t="s">
        <v>220</v>
      </c>
      <c r="K530" s="287">
        <v>0</v>
      </c>
    </row>
    <row r="531" spans="1:11">
      <c r="A531" s="287" t="s">
        <v>219</v>
      </c>
      <c r="B531" s="288">
        <v>45997</v>
      </c>
      <c r="C531" s="287" t="s">
        <v>339</v>
      </c>
      <c r="D531" s="287">
        <v>0</v>
      </c>
      <c r="E531" s="287">
        <v>0</v>
      </c>
      <c r="F531" s="287">
        <v>0</v>
      </c>
      <c r="G531" s="287" t="s">
        <v>188</v>
      </c>
      <c r="H531" s="287"/>
      <c r="I531" s="287">
        <v>1</v>
      </c>
      <c r="J531" s="287" t="s">
        <v>220</v>
      </c>
      <c r="K531" s="287">
        <v>0</v>
      </c>
    </row>
    <row r="532" spans="1:11">
      <c r="A532" s="287" t="s">
        <v>219</v>
      </c>
      <c r="B532" s="288">
        <v>46004</v>
      </c>
      <c r="C532" s="287" t="s">
        <v>893</v>
      </c>
      <c r="D532" s="287">
        <v>1</v>
      </c>
      <c r="E532" s="287">
        <v>1</v>
      </c>
      <c r="F532" s="287">
        <v>0</v>
      </c>
      <c r="G532" s="287" t="s">
        <v>188</v>
      </c>
      <c r="H532" s="287"/>
      <c r="I532" s="287">
        <v>1</v>
      </c>
      <c r="J532" s="287" t="s">
        <v>220</v>
      </c>
      <c r="K532" s="287">
        <v>0</v>
      </c>
    </row>
    <row r="533" spans="1:11">
      <c r="A533" s="287" t="s">
        <v>219</v>
      </c>
      <c r="B533" s="288">
        <v>46011</v>
      </c>
      <c r="C533" s="287" t="s">
        <v>339</v>
      </c>
      <c r="D533" s="287">
        <v>0</v>
      </c>
      <c r="E533" s="287">
        <v>0</v>
      </c>
      <c r="F533" s="287">
        <v>0</v>
      </c>
      <c r="G533" s="287" t="s">
        <v>188</v>
      </c>
      <c r="H533" s="287"/>
      <c r="I533" s="287">
        <v>1</v>
      </c>
      <c r="J533" s="287" t="s">
        <v>220</v>
      </c>
      <c r="K533" s="287">
        <v>0</v>
      </c>
    </row>
    <row r="534" spans="1:11">
      <c r="A534" s="287" t="s">
        <v>219</v>
      </c>
      <c r="B534" s="288">
        <v>46018</v>
      </c>
      <c r="C534" s="287" t="s">
        <v>339</v>
      </c>
      <c r="D534" s="287">
        <v>0</v>
      </c>
      <c r="E534" s="287">
        <v>0</v>
      </c>
      <c r="F534" s="287">
        <v>0</v>
      </c>
      <c r="G534" s="287" t="s">
        <v>188</v>
      </c>
      <c r="H534" s="287"/>
      <c r="I534" s="287">
        <v>1</v>
      </c>
      <c r="J534" s="287" t="s">
        <v>220</v>
      </c>
      <c r="K534" s="287">
        <v>0</v>
      </c>
    </row>
    <row r="535" spans="1:11">
      <c r="A535" s="287" t="s">
        <v>219</v>
      </c>
      <c r="B535" s="288">
        <v>46025</v>
      </c>
      <c r="C535" s="287" t="s">
        <v>893</v>
      </c>
      <c r="D535" s="287">
        <v>1</v>
      </c>
      <c r="E535" s="287">
        <v>1</v>
      </c>
      <c r="F535" s="287">
        <v>0</v>
      </c>
      <c r="G535" s="287" t="s">
        <v>188</v>
      </c>
      <c r="H535" s="287"/>
      <c r="I535" s="287">
        <v>1</v>
      </c>
      <c r="J535" s="287" t="s">
        <v>220</v>
      </c>
      <c r="K535" s="287">
        <v>0</v>
      </c>
    </row>
    <row r="536" spans="1:11">
      <c r="A536" s="287" t="s">
        <v>219</v>
      </c>
      <c r="B536" s="288">
        <v>46032</v>
      </c>
      <c r="C536" s="287" t="s">
        <v>893</v>
      </c>
      <c r="D536" s="287">
        <v>1</v>
      </c>
      <c r="E536" s="287">
        <v>1</v>
      </c>
      <c r="F536" s="287">
        <v>0</v>
      </c>
      <c r="G536" s="287" t="s">
        <v>188</v>
      </c>
      <c r="H536" s="287"/>
      <c r="I536" s="287">
        <v>1</v>
      </c>
      <c r="J536" s="287" t="s">
        <v>220</v>
      </c>
      <c r="K536" s="287">
        <v>0</v>
      </c>
    </row>
    <row r="537" spans="1:11">
      <c r="A537" s="287" t="s">
        <v>219</v>
      </c>
      <c r="B537" s="288">
        <v>46039</v>
      </c>
      <c r="C537" s="287" t="s">
        <v>893</v>
      </c>
      <c r="D537" s="287">
        <v>1</v>
      </c>
      <c r="E537" s="287">
        <v>1</v>
      </c>
      <c r="F537" s="287">
        <v>0</v>
      </c>
      <c r="G537" s="287" t="s">
        <v>188</v>
      </c>
      <c r="H537" s="287"/>
      <c r="I537" s="287">
        <v>1</v>
      </c>
      <c r="J537" s="287" t="s">
        <v>220</v>
      </c>
      <c r="K537" s="287">
        <v>0</v>
      </c>
    </row>
    <row r="538" spans="1:11">
      <c r="A538" s="287" t="s">
        <v>219</v>
      </c>
      <c r="B538" s="288">
        <v>46046</v>
      </c>
      <c r="C538" s="287" t="s">
        <v>339</v>
      </c>
      <c r="D538" s="287">
        <v>0</v>
      </c>
      <c r="E538" s="287">
        <v>0</v>
      </c>
      <c r="F538" s="287">
        <v>0</v>
      </c>
      <c r="G538" s="287" t="s">
        <v>188</v>
      </c>
      <c r="H538" s="287"/>
      <c r="I538" s="287">
        <v>1</v>
      </c>
      <c r="J538" s="287" t="s">
        <v>220</v>
      </c>
      <c r="K538" s="287">
        <v>0</v>
      </c>
    </row>
    <row r="539" spans="1:11">
      <c r="A539" s="287" t="s">
        <v>219</v>
      </c>
      <c r="B539" s="288">
        <v>46053</v>
      </c>
      <c r="C539" s="287" t="s">
        <v>339</v>
      </c>
      <c r="D539" s="287">
        <v>0</v>
      </c>
      <c r="E539" s="287">
        <v>0</v>
      </c>
      <c r="F539" s="287">
        <v>0</v>
      </c>
      <c r="G539" s="287" t="s">
        <v>188</v>
      </c>
      <c r="H539" s="287"/>
      <c r="I539" s="287">
        <v>1</v>
      </c>
      <c r="J539" s="287" t="s">
        <v>220</v>
      </c>
      <c r="K539" s="287">
        <v>0</v>
      </c>
    </row>
    <row r="540" spans="1:11">
      <c r="A540" s="287" t="s">
        <v>219</v>
      </c>
      <c r="B540" s="288">
        <v>46060</v>
      </c>
      <c r="C540" s="287" t="s">
        <v>339</v>
      </c>
      <c r="D540" s="287">
        <v>0</v>
      </c>
      <c r="E540" s="287">
        <v>0</v>
      </c>
      <c r="F540" s="287">
        <v>0</v>
      </c>
      <c r="G540" s="287" t="s">
        <v>188</v>
      </c>
      <c r="H540" s="287"/>
      <c r="I540" s="287">
        <v>1</v>
      </c>
      <c r="J540" s="287" t="s">
        <v>220</v>
      </c>
      <c r="K540" s="287">
        <v>0</v>
      </c>
    </row>
    <row r="541" spans="1:11">
      <c r="A541" s="287" t="s">
        <v>219</v>
      </c>
      <c r="B541" s="288">
        <v>46067</v>
      </c>
      <c r="C541" s="287" t="s">
        <v>339</v>
      </c>
      <c r="D541" s="287">
        <v>0</v>
      </c>
      <c r="E541" s="287">
        <v>0</v>
      </c>
      <c r="F541" s="287">
        <v>0</v>
      </c>
      <c r="G541" s="287" t="s">
        <v>188</v>
      </c>
      <c r="H541" s="287"/>
      <c r="I541" s="287">
        <v>1</v>
      </c>
      <c r="J541" s="287" t="s">
        <v>220</v>
      </c>
      <c r="K541" s="287">
        <v>0</v>
      </c>
    </row>
    <row r="542" spans="1:11">
      <c r="A542" s="287" t="s">
        <v>219</v>
      </c>
      <c r="B542" s="288">
        <v>46074</v>
      </c>
      <c r="C542" s="287" t="s">
        <v>339</v>
      </c>
      <c r="D542" s="287">
        <v>0</v>
      </c>
      <c r="E542" s="287">
        <v>0</v>
      </c>
      <c r="F542" s="287">
        <v>0</v>
      </c>
      <c r="G542" s="287" t="s">
        <v>188</v>
      </c>
      <c r="H542" s="287"/>
      <c r="I542" s="287">
        <v>1</v>
      </c>
      <c r="J542" s="287" t="s">
        <v>220</v>
      </c>
      <c r="K542" s="287">
        <v>0</v>
      </c>
    </row>
    <row r="543" spans="1:11">
      <c r="A543" s="287" t="s">
        <v>219</v>
      </c>
      <c r="B543" s="288">
        <v>46081</v>
      </c>
      <c r="C543" s="287" t="s">
        <v>893</v>
      </c>
      <c r="D543" s="287">
        <v>1</v>
      </c>
      <c r="E543" s="287">
        <v>1</v>
      </c>
      <c r="F543" s="287">
        <v>0</v>
      </c>
      <c r="G543" s="287" t="s">
        <v>188</v>
      </c>
      <c r="H543" s="287"/>
      <c r="I543" s="287">
        <v>1</v>
      </c>
      <c r="J543" s="287" t="s">
        <v>220</v>
      </c>
      <c r="K543" s="287">
        <v>0</v>
      </c>
    </row>
    <row r="544" spans="1:11">
      <c r="A544" s="287" t="s">
        <v>219</v>
      </c>
      <c r="B544" s="288">
        <v>46088</v>
      </c>
      <c r="C544" s="287" t="s">
        <v>893</v>
      </c>
      <c r="D544" s="287">
        <v>1</v>
      </c>
      <c r="E544" s="287">
        <v>1</v>
      </c>
      <c r="F544" s="287">
        <v>0</v>
      </c>
      <c r="G544" s="287" t="s">
        <v>188</v>
      </c>
      <c r="H544" s="287"/>
      <c r="I544" s="287">
        <v>1</v>
      </c>
      <c r="J544" s="287" t="s">
        <v>220</v>
      </c>
      <c r="K544" s="287">
        <v>0</v>
      </c>
    </row>
    <row r="545" spans="1:11">
      <c r="A545" s="287" t="s">
        <v>219</v>
      </c>
      <c r="B545" s="288">
        <v>46095</v>
      </c>
      <c r="C545" s="287" t="s">
        <v>339</v>
      </c>
      <c r="D545" s="287">
        <v>0</v>
      </c>
      <c r="E545" s="287">
        <v>0</v>
      </c>
      <c r="F545" s="287">
        <v>0</v>
      </c>
      <c r="G545" s="287" t="s">
        <v>188</v>
      </c>
      <c r="H545" s="287"/>
      <c r="I545" s="287">
        <v>1</v>
      </c>
      <c r="J545" s="287" t="s">
        <v>220</v>
      </c>
      <c r="K545" s="287">
        <v>0</v>
      </c>
    </row>
    <row r="546" spans="1:11">
      <c r="A546" s="287" t="s">
        <v>219</v>
      </c>
      <c r="B546" s="288">
        <v>46102</v>
      </c>
      <c r="C546" s="287" t="s">
        <v>893</v>
      </c>
      <c r="D546" s="287">
        <v>1</v>
      </c>
      <c r="E546" s="287">
        <v>1</v>
      </c>
      <c r="F546" s="287">
        <v>0</v>
      </c>
      <c r="G546" s="287" t="s">
        <v>188</v>
      </c>
      <c r="H546" s="287"/>
      <c r="I546" s="287">
        <v>1</v>
      </c>
      <c r="J546" s="287" t="s">
        <v>220</v>
      </c>
      <c r="K546" s="287">
        <v>0</v>
      </c>
    </row>
    <row r="547" spans="1:11">
      <c r="A547" s="287" t="s">
        <v>219</v>
      </c>
      <c r="B547" s="288">
        <v>46109</v>
      </c>
      <c r="C547" s="287" t="s">
        <v>339</v>
      </c>
      <c r="D547" s="287">
        <v>0</v>
      </c>
      <c r="E547" s="287">
        <v>0</v>
      </c>
      <c r="F547" s="287">
        <v>0</v>
      </c>
      <c r="G547" s="287" t="s">
        <v>188</v>
      </c>
      <c r="H547" s="287"/>
      <c r="I547" s="287">
        <v>1</v>
      </c>
      <c r="J547" s="287" t="s">
        <v>220</v>
      </c>
      <c r="K547" s="287">
        <v>0</v>
      </c>
    </row>
    <row r="548" spans="1:11">
      <c r="A548" s="287" t="s">
        <v>219</v>
      </c>
      <c r="B548" s="288">
        <v>46116</v>
      </c>
      <c r="C548" s="287" t="s">
        <v>893</v>
      </c>
      <c r="D548" s="287">
        <v>1</v>
      </c>
      <c r="E548" s="287">
        <v>1</v>
      </c>
      <c r="F548" s="287">
        <v>0</v>
      </c>
      <c r="G548" s="287" t="s">
        <v>188</v>
      </c>
      <c r="H548" s="287"/>
      <c r="I548" s="287">
        <v>1</v>
      </c>
      <c r="J548" s="287" t="s">
        <v>220</v>
      </c>
      <c r="K548" s="287">
        <v>0</v>
      </c>
    </row>
    <row r="549" spans="1:11">
      <c r="A549" s="287" t="s">
        <v>219</v>
      </c>
      <c r="B549" s="288">
        <v>46123</v>
      </c>
      <c r="C549" s="287" t="s">
        <v>339</v>
      </c>
      <c r="D549" s="287">
        <v>0</v>
      </c>
      <c r="E549" s="287">
        <v>0</v>
      </c>
      <c r="F549" s="287">
        <v>0</v>
      </c>
      <c r="G549" s="287" t="s">
        <v>188</v>
      </c>
      <c r="H549" s="287"/>
      <c r="I549" s="287">
        <v>1</v>
      </c>
      <c r="J549" s="287" t="s">
        <v>220</v>
      </c>
      <c r="K549" s="287">
        <v>0</v>
      </c>
    </row>
    <row r="550" spans="1:11">
      <c r="A550" s="287" t="s">
        <v>219</v>
      </c>
      <c r="B550" s="288">
        <v>46130</v>
      </c>
      <c r="C550" s="287" t="s">
        <v>893</v>
      </c>
      <c r="D550" s="287">
        <v>1</v>
      </c>
      <c r="E550" s="287">
        <v>1</v>
      </c>
      <c r="F550" s="287">
        <v>0</v>
      </c>
      <c r="G550" s="287" t="s">
        <v>188</v>
      </c>
      <c r="H550" s="287"/>
      <c r="I550" s="287">
        <v>1</v>
      </c>
      <c r="J550" s="287" t="s">
        <v>220</v>
      </c>
      <c r="K550" s="287">
        <v>0</v>
      </c>
    </row>
    <row r="551" spans="1:11">
      <c r="A551" s="287" t="s">
        <v>219</v>
      </c>
      <c r="B551" s="288">
        <v>46137</v>
      </c>
      <c r="C551" s="287" t="s">
        <v>339</v>
      </c>
      <c r="D551" s="287">
        <v>0</v>
      </c>
      <c r="E551" s="287">
        <v>0</v>
      </c>
      <c r="F551" s="287">
        <v>0</v>
      </c>
      <c r="G551" s="287" t="s">
        <v>188</v>
      </c>
      <c r="H551" s="287"/>
      <c r="I551" s="287">
        <v>1</v>
      </c>
      <c r="J551" s="287" t="s">
        <v>220</v>
      </c>
      <c r="K551" s="287">
        <v>0</v>
      </c>
    </row>
    <row r="552" spans="1:11">
      <c r="A552" s="287" t="s">
        <v>221</v>
      </c>
      <c r="B552" s="288">
        <v>45969</v>
      </c>
      <c r="C552" s="287" t="s">
        <v>847</v>
      </c>
      <c r="D552" s="287">
        <v>1</v>
      </c>
      <c r="E552" s="287">
        <v>1</v>
      </c>
      <c r="F552" s="287">
        <v>1</v>
      </c>
      <c r="G552" s="287" t="s">
        <v>188</v>
      </c>
      <c r="H552" s="287"/>
      <c r="I552" s="287">
        <v>0</v>
      </c>
      <c r="J552" s="287" t="s">
        <v>222</v>
      </c>
      <c r="K552" s="287">
        <v>0</v>
      </c>
    </row>
    <row r="553" spans="1:11">
      <c r="A553" s="287" t="s">
        <v>221</v>
      </c>
      <c r="B553" s="288">
        <v>45976</v>
      </c>
      <c r="C553" s="287" t="s">
        <v>847</v>
      </c>
      <c r="D553" s="287">
        <v>1</v>
      </c>
      <c r="E553" s="287">
        <v>1</v>
      </c>
      <c r="F553" s="287">
        <v>1</v>
      </c>
      <c r="G553" s="287" t="s">
        <v>188</v>
      </c>
      <c r="H553" s="287"/>
      <c r="I553" s="287">
        <v>0</v>
      </c>
      <c r="J553" s="287" t="s">
        <v>222</v>
      </c>
      <c r="K553" s="287">
        <v>0</v>
      </c>
    </row>
    <row r="554" spans="1:11">
      <c r="A554" s="287" t="s">
        <v>221</v>
      </c>
      <c r="B554" s="288">
        <v>45983</v>
      </c>
      <c r="C554" s="287" t="s">
        <v>847</v>
      </c>
      <c r="D554" s="287">
        <v>1</v>
      </c>
      <c r="E554" s="287">
        <v>1</v>
      </c>
      <c r="F554" s="287">
        <v>1</v>
      </c>
      <c r="G554" s="287" t="s">
        <v>188</v>
      </c>
      <c r="H554" s="287"/>
      <c r="I554" s="287">
        <v>0</v>
      </c>
      <c r="J554" s="287" t="s">
        <v>222</v>
      </c>
      <c r="K554" s="287">
        <v>0</v>
      </c>
    </row>
    <row r="555" spans="1:11">
      <c r="A555" s="287" t="s">
        <v>221</v>
      </c>
      <c r="B555" s="288">
        <v>45990</v>
      </c>
      <c r="C555" s="287" t="s">
        <v>339</v>
      </c>
      <c r="D555" s="287">
        <v>0</v>
      </c>
      <c r="E555" s="287">
        <v>0</v>
      </c>
      <c r="F555" s="287">
        <v>0</v>
      </c>
      <c r="G555" s="287" t="s">
        <v>188</v>
      </c>
      <c r="H555" s="287"/>
      <c r="I555" s="287">
        <v>0</v>
      </c>
      <c r="J555" s="287" t="s">
        <v>222</v>
      </c>
      <c r="K555" s="287">
        <v>0</v>
      </c>
    </row>
    <row r="556" spans="1:11">
      <c r="A556" s="287" t="s">
        <v>221</v>
      </c>
      <c r="B556" s="288">
        <v>45997</v>
      </c>
      <c r="C556" s="287" t="s">
        <v>339</v>
      </c>
      <c r="D556" s="287">
        <v>0</v>
      </c>
      <c r="E556" s="287">
        <v>0</v>
      </c>
      <c r="F556" s="287">
        <v>0</v>
      </c>
      <c r="G556" s="287" t="s">
        <v>188</v>
      </c>
      <c r="H556" s="287"/>
      <c r="I556" s="287">
        <v>0</v>
      </c>
      <c r="J556" s="287" t="s">
        <v>222</v>
      </c>
      <c r="K556" s="287">
        <v>0</v>
      </c>
    </row>
    <row r="557" spans="1:11">
      <c r="A557" s="287" t="s">
        <v>221</v>
      </c>
      <c r="B557" s="288">
        <v>46004</v>
      </c>
      <c r="C557" s="287" t="s">
        <v>339</v>
      </c>
      <c r="D557" s="287">
        <v>0</v>
      </c>
      <c r="E557" s="287">
        <v>0</v>
      </c>
      <c r="F557" s="287">
        <v>0</v>
      </c>
      <c r="G557" s="287" t="s">
        <v>188</v>
      </c>
      <c r="H557" s="287"/>
      <c r="I557" s="287">
        <v>0</v>
      </c>
      <c r="J557" s="287" t="s">
        <v>222</v>
      </c>
      <c r="K557" s="287">
        <v>0</v>
      </c>
    </row>
    <row r="558" spans="1:11">
      <c r="A558" s="287" t="s">
        <v>221</v>
      </c>
      <c r="B558" s="288">
        <v>46011</v>
      </c>
      <c r="C558" s="287" t="s">
        <v>339</v>
      </c>
      <c r="D558" s="287">
        <v>0</v>
      </c>
      <c r="E558" s="287">
        <v>0</v>
      </c>
      <c r="F558" s="287">
        <v>0</v>
      </c>
      <c r="G558" s="287" t="s">
        <v>188</v>
      </c>
      <c r="H558" s="287"/>
      <c r="I558" s="287">
        <v>0</v>
      </c>
      <c r="J558" s="287" t="s">
        <v>222</v>
      </c>
      <c r="K558" s="287">
        <v>0</v>
      </c>
    </row>
    <row r="559" spans="1:11">
      <c r="A559" s="287" t="s">
        <v>221</v>
      </c>
      <c r="B559" s="288">
        <v>46018</v>
      </c>
      <c r="C559" s="287" t="s">
        <v>339</v>
      </c>
      <c r="D559" s="287">
        <v>0</v>
      </c>
      <c r="E559" s="287">
        <v>0</v>
      </c>
      <c r="F559" s="287">
        <v>0</v>
      </c>
      <c r="G559" s="287" t="s">
        <v>188</v>
      </c>
      <c r="H559" s="287"/>
      <c r="I559" s="287">
        <v>0</v>
      </c>
      <c r="J559" s="287" t="s">
        <v>222</v>
      </c>
      <c r="K559" s="287">
        <v>0</v>
      </c>
    </row>
    <row r="560" spans="1:11">
      <c r="A560" s="287" t="s">
        <v>221</v>
      </c>
      <c r="B560" s="288">
        <v>46025</v>
      </c>
      <c r="C560" s="287" t="s">
        <v>847</v>
      </c>
      <c r="D560" s="287">
        <v>1</v>
      </c>
      <c r="E560" s="287">
        <v>1</v>
      </c>
      <c r="F560" s="287">
        <v>1</v>
      </c>
      <c r="G560" s="287" t="s">
        <v>188</v>
      </c>
      <c r="H560" s="287"/>
      <c r="I560" s="287">
        <v>0</v>
      </c>
      <c r="J560" s="287" t="s">
        <v>222</v>
      </c>
      <c r="K560" s="287">
        <v>0</v>
      </c>
    </row>
    <row r="561" spans="1:11">
      <c r="A561" s="287" t="s">
        <v>221</v>
      </c>
      <c r="B561" s="288">
        <v>46032</v>
      </c>
      <c r="C561" s="287" t="s">
        <v>847</v>
      </c>
      <c r="D561" s="287">
        <v>1</v>
      </c>
      <c r="E561" s="287">
        <v>1</v>
      </c>
      <c r="F561" s="287">
        <v>1</v>
      </c>
      <c r="G561" s="287" t="s">
        <v>188</v>
      </c>
      <c r="H561" s="287"/>
      <c r="I561" s="287">
        <v>0</v>
      </c>
      <c r="J561" s="287" t="s">
        <v>222</v>
      </c>
      <c r="K561" s="287">
        <v>0</v>
      </c>
    </row>
    <row r="562" spans="1:11">
      <c r="A562" s="287" t="s">
        <v>221</v>
      </c>
      <c r="B562" s="288">
        <v>46039</v>
      </c>
      <c r="C562" s="287" t="s">
        <v>847</v>
      </c>
      <c r="D562" s="287">
        <v>1</v>
      </c>
      <c r="E562" s="287">
        <v>1</v>
      </c>
      <c r="F562" s="287">
        <v>1</v>
      </c>
      <c r="G562" s="287" t="s">
        <v>188</v>
      </c>
      <c r="H562" s="287"/>
      <c r="I562" s="287">
        <v>0</v>
      </c>
      <c r="J562" s="287" t="s">
        <v>222</v>
      </c>
      <c r="K562" s="287">
        <v>0</v>
      </c>
    </row>
    <row r="563" spans="1:11">
      <c r="A563" s="287" t="s">
        <v>221</v>
      </c>
      <c r="B563" s="288">
        <v>46046</v>
      </c>
      <c r="C563" s="287" t="s">
        <v>847</v>
      </c>
      <c r="D563" s="287">
        <v>1</v>
      </c>
      <c r="E563" s="287">
        <v>1</v>
      </c>
      <c r="F563" s="287">
        <v>1</v>
      </c>
      <c r="G563" s="287" t="s">
        <v>188</v>
      </c>
      <c r="H563" s="287"/>
      <c r="I563" s="287">
        <v>0</v>
      </c>
      <c r="J563" s="287" t="s">
        <v>222</v>
      </c>
      <c r="K563" s="287">
        <v>0</v>
      </c>
    </row>
    <row r="564" spans="1:11">
      <c r="A564" s="287" t="s">
        <v>221</v>
      </c>
      <c r="B564" s="288">
        <v>46053</v>
      </c>
      <c r="C564" s="287" t="s">
        <v>847</v>
      </c>
      <c r="D564" s="287">
        <v>1</v>
      </c>
      <c r="E564" s="287">
        <v>1</v>
      </c>
      <c r="F564" s="287">
        <v>1</v>
      </c>
      <c r="G564" s="287" t="s">
        <v>188</v>
      </c>
      <c r="H564" s="287"/>
      <c r="I564" s="287">
        <v>0</v>
      </c>
      <c r="J564" s="287" t="s">
        <v>222</v>
      </c>
      <c r="K564" s="287">
        <v>0</v>
      </c>
    </row>
    <row r="565" spans="1:11">
      <c r="A565" s="287" t="s">
        <v>221</v>
      </c>
      <c r="B565" s="288">
        <v>46060</v>
      </c>
      <c r="C565" s="287" t="s">
        <v>847</v>
      </c>
      <c r="D565" s="287">
        <v>1</v>
      </c>
      <c r="E565" s="287">
        <v>1</v>
      </c>
      <c r="F565" s="287">
        <v>1</v>
      </c>
      <c r="G565" s="287" t="s">
        <v>188</v>
      </c>
      <c r="H565" s="287"/>
      <c r="I565" s="287">
        <v>0</v>
      </c>
      <c r="J565" s="287" t="s">
        <v>222</v>
      </c>
      <c r="K565" s="287">
        <v>0</v>
      </c>
    </row>
    <row r="566" spans="1:11">
      <c r="A566" s="287" t="s">
        <v>221</v>
      </c>
      <c r="B566" s="288">
        <v>46067</v>
      </c>
      <c r="C566" s="287" t="s">
        <v>847</v>
      </c>
      <c r="D566" s="287">
        <v>1</v>
      </c>
      <c r="E566" s="287">
        <v>1</v>
      </c>
      <c r="F566" s="287">
        <v>1</v>
      </c>
      <c r="G566" s="287" t="s">
        <v>188</v>
      </c>
      <c r="H566" s="287"/>
      <c r="I566" s="287">
        <v>0</v>
      </c>
      <c r="J566" s="287" t="s">
        <v>222</v>
      </c>
      <c r="K566" s="287">
        <v>0</v>
      </c>
    </row>
    <row r="567" spans="1:11">
      <c r="A567" s="287" t="s">
        <v>221</v>
      </c>
      <c r="B567" s="288">
        <v>46074</v>
      </c>
      <c r="C567" s="287" t="s">
        <v>847</v>
      </c>
      <c r="D567" s="287">
        <v>1</v>
      </c>
      <c r="E567" s="287">
        <v>1</v>
      </c>
      <c r="F567" s="287">
        <v>1</v>
      </c>
      <c r="G567" s="287" t="s">
        <v>188</v>
      </c>
      <c r="H567" s="287"/>
      <c r="I567" s="287">
        <v>0</v>
      </c>
      <c r="J567" s="287" t="s">
        <v>222</v>
      </c>
      <c r="K567" s="287">
        <v>0</v>
      </c>
    </row>
    <row r="568" spans="1:11">
      <c r="A568" s="287" t="s">
        <v>221</v>
      </c>
      <c r="B568" s="288">
        <v>46081</v>
      </c>
      <c r="C568" s="287" t="s">
        <v>847</v>
      </c>
      <c r="D568" s="287">
        <v>1</v>
      </c>
      <c r="E568" s="287">
        <v>1</v>
      </c>
      <c r="F568" s="287">
        <v>1</v>
      </c>
      <c r="G568" s="287" t="s">
        <v>188</v>
      </c>
      <c r="H568" s="287"/>
      <c r="I568" s="287">
        <v>0</v>
      </c>
      <c r="J568" s="287" t="s">
        <v>222</v>
      </c>
      <c r="K568" s="287">
        <v>0</v>
      </c>
    </row>
    <row r="569" spans="1:11">
      <c r="A569" s="287" t="s">
        <v>221</v>
      </c>
      <c r="B569" s="288">
        <v>46088</v>
      </c>
      <c r="C569" s="287" t="s">
        <v>847</v>
      </c>
      <c r="D569" s="287">
        <v>1</v>
      </c>
      <c r="E569" s="287">
        <v>1</v>
      </c>
      <c r="F569" s="287">
        <v>1</v>
      </c>
      <c r="G569" s="287" t="s">
        <v>188</v>
      </c>
      <c r="H569" s="287"/>
      <c r="I569" s="287">
        <v>0</v>
      </c>
      <c r="J569" s="287" t="s">
        <v>222</v>
      </c>
      <c r="K569" s="287">
        <v>0</v>
      </c>
    </row>
    <row r="570" spans="1:11">
      <c r="A570" s="287" t="s">
        <v>221</v>
      </c>
      <c r="B570" s="288">
        <v>46095</v>
      </c>
      <c r="C570" s="287" t="s">
        <v>847</v>
      </c>
      <c r="D570" s="287">
        <v>1</v>
      </c>
      <c r="E570" s="287">
        <v>1</v>
      </c>
      <c r="F570" s="287">
        <v>1</v>
      </c>
      <c r="G570" s="287" t="s">
        <v>188</v>
      </c>
      <c r="H570" s="287"/>
      <c r="I570" s="287">
        <v>0</v>
      </c>
      <c r="J570" s="287" t="s">
        <v>222</v>
      </c>
      <c r="K570" s="287">
        <v>0</v>
      </c>
    </row>
    <row r="571" spans="1:11">
      <c r="A571" s="287" t="s">
        <v>221</v>
      </c>
      <c r="B571" s="288">
        <v>46102</v>
      </c>
      <c r="C571" s="287" t="s">
        <v>847</v>
      </c>
      <c r="D571" s="287">
        <v>1</v>
      </c>
      <c r="E571" s="287">
        <v>1</v>
      </c>
      <c r="F571" s="287">
        <v>1</v>
      </c>
      <c r="G571" s="287" t="s">
        <v>188</v>
      </c>
      <c r="H571" s="287"/>
      <c r="I571" s="287">
        <v>0</v>
      </c>
      <c r="J571" s="287" t="s">
        <v>222</v>
      </c>
      <c r="K571" s="287">
        <v>0</v>
      </c>
    </row>
    <row r="572" spans="1:11">
      <c r="A572" s="287" t="s">
        <v>221</v>
      </c>
      <c r="B572" s="288">
        <v>46109</v>
      </c>
      <c r="C572" s="287" t="s">
        <v>847</v>
      </c>
      <c r="D572" s="287">
        <v>1</v>
      </c>
      <c r="E572" s="287">
        <v>1</v>
      </c>
      <c r="F572" s="287">
        <v>1</v>
      </c>
      <c r="G572" s="287" t="s">
        <v>188</v>
      </c>
      <c r="H572" s="287"/>
      <c r="I572" s="287">
        <v>0</v>
      </c>
      <c r="J572" s="287" t="s">
        <v>222</v>
      </c>
      <c r="K572" s="287">
        <v>0</v>
      </c>
    </row>
    <row r="573" spans="1:11">
      <c r="A573" s="287" t="s">
        <v>221</v>
      </c>
      <c r="B573" s="288">
        <v>46116</v>
      </c>
      <c r="C573" s="287" t="s">
        <v>339</v>
      </c>
      <c r="D573" s="287">
        <v>0</v>
      </c>
      <c r="E573" s="287">
        <v>0</v>
      </c>
      <c r="F573" s="287">
        <v>0</v>
      </c>
      <c r="G573" s="287" t="s">
        <v>188</v>
      </c>
      <c r="H573" s="287"/>
      <c r="I573" s="287">
        <v>0</v>
      </c>
      <c r="J573" s="287" t="s">
        <v>222</v>
      </c>
      <c r="K573" s="287">
        <v>0</v>
      </c>
    </row>
    <row r="574" spans="1:11">
      <c r="A574" s="287" t="s">
        <v>221</v>
      </c>
      <c r="B574" s="288">
        <v>46123</v>
      </c>
      <c r="C574" s="287" t="s">
        <v>847</v>
      </c>
      <c r="D574" s="287">
        <v>1</v>
      </c>
      <c r="E574" s="287">
        <v>1</v>
      </c>
      <c r="F574" s="287">
        <v>1</v>
      </c>
      <c r="G574" s="287" t="s">
        <v>188</v>
      </c>
      <c r="H574" s="287"/>
      <c r="I574" s="287">
        <v>0</v>
      </c>
      <c r="J574" s="287" t="s">
        <v>222</v>
      </c>
      <c r="K574" s="287">
        <v>0</v>
      </c>
    </row>
    <row r="575" spans="1:11">
      <c r="A575" s="287" t="s">
        <v>221</v>
      </c>
      <c r="B575" s="288">
        <v>46130</v>
      </c>
      <c r="C575" s="287" t="s">
        <v>847</v>
      </c>
      <c r="D575" s="287">
        <v>1</v>
      </c>
      <c r="E575" s="287">
        <v>1</v>
      </c>
      <c r="F575" s="287">
        <v>1</v>
      </c>
      <c r="G575" s="287" t="s">
        <v>188</v>
      </c>
      <c r="H575" s="287"/>
      <c r="I575" s="287">
        <v>0</v>
      </c>
      <c r="J575" s="287" t="s">
        <v>222</v>
      </c>
      <c r="K575" s="287">
        <v>0</v>
      </c>
    </row>
    <row r="576" spans="1:11">
      <c r="A576" s="287" t="s">
        <v>221</v>
      </c>
      <c r="B576" s="288">
        <v>46137</v>
      </c>
      <c r="C576" s="287" t="s">
        <v>847</v>
      </c>
      <c r="D576" s="287">
        <v>1</v>
      </c>
      <c r="E576" s="287">
        <v>1</v>
      </c>
      <c r="F576" s="287">
        <v>1</v>
      </c>
      <c r="G576" s="287" t="s">
        <v>188</v>
      </c>
      <c r="H576" s="287"/>
      <c r="I576" s="287">
        <v>0</v>
      </c>
      <c r="J576" s="287" t="s">
        <v>222</v>
      </c>
      <c r="K576" s="287">
        <v>0</v>
      </c>
    </row>
    <row r="577" spans="1:11">
      <c r="A577" s="287" t="s">
        <v>223</v>
      </c>
      <c r="B577" s="288">
        <v>45969</v>
      </c>
      <c r="C577" s="287" t="s">
        <v>893</v>
      </c>
      <c r="D577" s="287">
        <v>1</v>
      </c>
      <c r="E577" s="287">
        <v>1</v>
      </c>
      <c r="F577" s="287">
        <v>0</v>
      </c>
      <c r="G577" s="287" t="s">
        <v>185</v>
      </c>
      <c r="H577" s="287" t="s">
        <v>185</v>
      </c>
      <c r="I577" s="287">
        <v>1</v>
      </c>
      <c r="J577" s="287"/>
      <c r="K577" s="287">
        <v>0</v>
      </c>
    </row>
    <row r="578" spans="1:11">
      <c r="A578" s="287" t="s">
        <v>223</v>
      </c>
      <c r="B578" s="288">
        <v>45976</v>
      </c>
      <c r="C578" s="287" t="s">
        <v>892</v>
      </c>
      <c r="D578" s="287">
        <v>1</v>
      </c>
      <c r="E578" s="287">
        <v>0</v>
      </c>
      <c r="F578" s="287">
        <v>1</v>
      </c>
      <c r="G578" s="287" t="s">
        <v>185</v>
      </c>
      <c r="H578" s="287" t="s">
        <v>185</v>
      </c>
      <c r="I578" s="287">
        <v>1</v>
      </c>
      <c r="J578" s="287"/>
      <c r="K578" s="287">
        <v>0</v>
      </c>
    </row>
    <row r="579" spans="1:11">
      <c r="A579" s="287" t="s">
        <v>223</v>
      </c>
      <c r="B579" s="288">
        <v>45983</v>
      </c>
      <c r="C579" s="287" t="s">
        <v>892</v>
      </c>
      <c r="D579" s="287">
        <v>1</v>
      </c>
      <c r="E579" s="287">
        <v>0</v>
      </c>
      <c r="F579" s="287">
        <v>1</v>
      </c>
      <c r="G579" s="287" t="s">
        <v>185</v>
      </c>
      <c r="H579" s="287" t="s">
        <v>185</v>
      </c>
      <c r="I579" s="287">
        <v>1</v>
      </c>
      <c r="J579" s="287"/>
      <c r="K579" s="287">
        <v>0</v>
      </c>
    </row>
    <row r="580" spans="1:11">
      <c r="A580" s="287" t="s">
        <v>223</v>
      </c>
      <c r="B580" s="288">
        <v>45990</v>
      </c>
      <c r="C580" s="287" t="s">
        <v>892</v>
      </c>
      <c r="D580" s="287">
        <v>1</v>
      </c>
      <c r="E580" s="287">
        <v>0</v>
      </c>
      <c r="F580" s="287">
        <v>1</v>
      </c>
      <c r="G580" s="287" t="s">
        <v>185</v>
      </c>
      <c r="H580" s="287" t="s">
        <v>185</v>
      </c>
      <c r="I580" s="287">
        <v>1</v>
      </c>
      <c r="J580" s="287"/>
      <c r="K580" s="287">
        <v>0</v>
      </c>
    </row>
    <row r="581" spans="1:11">
      <c r="A581" s="287" t="s">
        <v>223</v>
      </c>
      <c r="B581" s="288">
        <v>45997</v>
      </c>
      <c r="C581" s="287" t="s">
        <v>893</v>
      </c>
      <c r="D581" s="287">
        <v>1</v>
      </c>
      <c r="E581" s="287">
        <v>1</v>
      </c>
      <c r="F581" s="287">
        <v>0</v>
      </c>
      <c r="G581" s="287" t="s">
        <v>185</v>
      </c>
      <c r="H581" s="287" t="s">
        <v>185</v>
      </c>
      <c r="I581" s="287">
        <v>1</v>
      </c>
      <c r="J581" s="287"/>
      <c r="K581" s="287">
        <v>0</v>
      </c>
    </row>
    <row r="582" spans="1:11">
      <c r="A582" s="287" t="s">
        <v>223</v>
      </c>
      <c r="B582" s="288">
        <v>46004</v>
      </c>
      <c r="C582" s="287" t="s">
        <v>339</v>
      </c>
      <c r="D582" s="287">
        <v>0</v>
      </c>
      <c r="E582" s="287">
        <v>0</v>
      </c>
      <c r="F582" s="287">
        <v>0</v>
      </c>
      <c r="G582" s="287" t="s">
        <v>185</v>
      </c>
      <c r="H582" s="287" t="s">
        <v>185</v>
      </c>
      <c r="I582" s="287">
        <v>1</v>
      </c>
      <c r="J582" s="287"/>
      <c r="K582" s="287">
        <v>0</v>
      </c>
    </row>
    <row r="583" spans="1:11">
      <c r="A583" s="287" t="s">
        <v>223</v>
      </c>
      <c r="B583" s="288">
        <v>46011</v>
      </c>
      <c r="C583" s="287" t="s">
        <v>847</v>
      </c>
      <c r="D583" s="287">
        <v>1</v>
      </c>
      <c r="E583" s="287">
        <v>1</v>
      </c>
      <c r="F583" s="287">
        <v>1</v>
      </c>
      <c r="G583" s="287" t="s">
        <v>185</v>
      </c>
      <c r="H583" s="287" t="s">
        <v>185</v>
      </c>
      <c r="I583" s="287">
        <v>1</v>
      </c>
      <c r="J583" s="287"/>
      <c r="K583" s="287">
        <v>0</v>
      </c>
    </row>
    <row r="584" spans="1:11">
      <c r="A584" s="287" t="s">
        <v>223</v>
      </c>
      <c r="B584" s="288">
        <v>46018</v>
      </c>
      <c r="C584" s="287" t="s">
        <v>893</v>
      </c>
      <c r="D584" s="287">
        <v>1</v>
      </c>
      <c r="E584" s="287">
        <v>1</v>
      </c>
      <c r="F584" s="287">
        <v>0</v>
      </c>
      <c r="G584" s="287" t="s">
        <v>185</v>
      </c>
      <c r="H584" s="287" t="s">
        <v>185</v>
      </c>
      <c r="I584" s="287">
        <v>1</v>
      </c>
      <c r="J584" s="287"/>
      <c r="K584" s="287">
        <v>0</v>
      </c>
    </row>
    <row r="585" spans="1:11">
      <c r="A585" s="287" t="s">
        <v>223</v>
      </c>
      <c r="B585" s="288">
        <v>46025</v>
      </c>
      <c r="C585" s="287" t="s">
        <v>893</v>
      </c>
      <c r="D585" s="287">
        <v>1</v>
      </c>
      <c r="E585" s="287">
        <v>1</v>
      </c>
      <c r="F585" s="287">
        <v>0</v>
      </c>
      <c r="G585" s="287" t="s">
        <v>185</v>
      </c>
      <c r="H585" s="287" t="s">
        <v>185</v>
      </c>
      <c r="I585" s="287">
        <v>1</v>
      </c>
      <c r="J585" s="287"/>
      <c r="K585" s="287">
        <v>0</v>
      </c>
    </row>
    <row r="586" spans="1:11">
      <c r="A586" s="287" t="s">
        <v>223</v>
      </c>
      <c r="B586" s="288">
        <v>46032</v>
      </c>
      <c r="C586" s="287" t="s">
        <v>893</v>
      </c>
      <c r="D586" s="287">
        <v>1</v>
      </c>
      <c r="E586" s="287">
        <v>1</v>
      </c>
      <c r="F586" s="287">
        <v>0</v>
      </c>
      <c r="G586" s="287" t="s">
        <v>185</v>
      </c>
      <c r="H586" s="287" t="s">
        <v>185</v>
      </c>
      <c r="I586" s="287">
        <v>1</v>
      </c>
      <c r="J586" s="287"/>
      <c r="K586" s="287">
        <v>0</v>
      </c>
    </row>
    <row r="587" spans="1:11">
      <c r="A587" s="287" t="s">
        <v>223</v>
      </c>
      <c r="B587" s="288">
        <v>46039</v>
      </c>
      <c r="C587" s="287" t="s">
        <v>892</v>
      </c>
      <c r="D587" s="287">
        <v>1</v>
      </c>
      <c r="E587" s="287">
        <v>0</v>
      </c>
      <c r="F587" s="287">
        <v>1</v>
      </c>
      <c r="G587" s="287" t="s">
        <v>185</v>
      </c>
      <c r="H587" s="287" t="s">
        <v>185</v>
      </c>
      <c r="I587" s="287">
        <v>1</v>
      </c>
      <c r="J587" s="287"/>
      <c r="K587" s="287">
        <v>0</v>
      </c>
    </row>
    <row r="588" spans="1:11">
      <c r="A588" s="287" t="s">
        <v>223</v>
      </c>
      <c r="B588" s="288">
        <v>46046</v>
      </c>
      <c r="C588" s="287" t="s">
        <v>893</v>
      </c>
      <c r="D588" s="287">
        <v>1</v>
      </c>
      <c r="E588" s="287">
        <v>1</v>
      </c>
      <c r="F588" s="287">
        <v>0</v>
      </c>
      <c r="G588" s="287" t="s">
        <v>185</v>
      </c>
      <c r="H588" s="287" t="s">
        <v>185</v>
      </c>
      <c r="I588" s="287">
        <v>1</v>
      </c>
      <c r="J588" s="287"/>
      <c r="K588" s="287">
        <v>0</v>
      </c>
    </row>
    <row r="589" spans="1:11">
      <c r="A589" s="287" t="s">
        <v>223</v>
      </c>
      <c r="B589" s="288">
        <v>46053</v>
      </c>
      <c r="C589" s="287" t="s">
        <v>847</v>
      </c>
      <c r="D589" s="287">
        <v>1</v>
      </c>
      <c r="E589" s="287">
        <v>1</v>
      </c>
      <c r="F589" s="287">
        <v>1</v>
      </c>
      <c r="G589" s="287" t="s">
        <v>185</v>
      </c>
      <c r="H589" s="287" t="s">
        <v>185</v>
      </c>
      <c r="I589" s="287">
        <v>1</v>
      </c>
      <c r="J589" s="287"/>
      <c r="K589" s="287">
        <v>0</v>
      </c>
    </row>
    <row r="590" spans="1:11">
      <c r="A590" s="287" t="s">
        <v>223</v>
      </c>
      <c r="B590" s="288">
        <v>46060</v>
      </c>
      <c r="C590" s="287" t="s">
        <v>847</v>
      </c>
      <c r="D590" s="287">
        <v>1</v>
      </c>
      <c r="E590" s="287">
        <v>1</v>
      </c>
      <c r="F590" s="287">
        <v>1</v>
      </c>
      <c r="G590" s="287" t="s">
        <v>185</v>
      </c>
      <c r="H590" s="287" t="s">
        <v>185</v>
      </c>
      <c r="I590" s="287">
        <v>1</v>
      </c>
      <c r="J590" s="287"/>
      <c r="K590" s="287">
        <v>0</v>
      </c>
    </row>
    <row r="591" spans="1:11">
      <c r="A591" s="287" t="s">
        <v>223</v>
      </c>
      <c r="B591" s="288">
        <v>46067</v>
      </c>
      <c r="C591" s="287" t="s">
        <v>339</v>
      </c>
      <c r="D591" s="287">
        <v>0</v>
      </c>
      <c r="E591" s="287">
        <v>0</v>
      </c>
      <c r="F591" s="287">
        <v>0</v>
      </c>
      <c r="G591" s="287" t="s">
        <v>185</v>
      </c>
      <c r="H591" s="287" t="s">
        <v>185</v>
      </c>
      <c r="I591" s="287">
        <v>1</v>
      </c>
      <c r="J591" s="287"/>
      <c r="K591" s="287">
        <v>0</v>
      </c>
    </row>
    <row r="592" spans="1:11">
      <c r="A592" s="287" t="s">
        <v>223</v>
      </c>
      <c r="B592" s="288">
        <v>46074</v>
      </c>
      <c r="C592" s="287" t="s">
        <v>893</v>
      </c>
      <c r="D592" s="287">
        <v>1</v>
      </c>
      <c r="E592" s="287">
        <v>1</v>
      </c>
      <c r="F592" s="287">
        <v>0</v>
      </c>
      <c r="G592" s="287" t="s">
        <v>185</v>
      </c>
      <c r="H592" s="287" t="s">
        <v>185</v>
      </c>
      <c r="I592" s="287">
        <v>1</v>
      </c>
      <c r="J592" s="287"/>
      <c r="K592" s="287">
        <v>0</v>
      </c>
    </row>
    <row r="593" spans="1:11">
      <c r="A593" s="287" t="s">
        <v>223</v>
      </c>
      <c r="B593" s="288">
        <v>46081</v>
      </c>
      <c r="C593" s="287" t="s">
        <v>847</v>
      </c>
      <c r="D593" s="287">
        <v>1</v>
      </c>
      <c r="E593" s="287">
        <v>1</v>
      </c>
      <c r="F593" s="287">
        <v>1</v>
      </c>
      <c r="G593" s="287" t="s">
        <v>185</v>
      </c>
      <c r="H593" s="287" t="s">
        <v>185</v>
      </c>
      <c r="I593" s="287">
        <v>1</v>
      </c>
      <c r="J593" s="287"/>
      <c r="K593" s="287">
        <v>0</v>
      </c>
    </row>
    <row r="594" spans="1:11">
      <c r="A594" s="287" t="s">
        <v>223</v>
      </c>
      <c r="B594" s="288">
        <v>46088</v>
      </c>
      <c r="C594" s="287" t="s">
        <v>339</v>
      </c>
      <c r="D594" s="287">
        <v>0</v>
      </c>
      <c r="E594" s="287">
        <v>0</v>
      </c>
      <c r="F594" s="287">
        <v>0</v>
      </c>
      <c r="G594" s="287" t="s">
        <v>185</v>
      </c>
      <c r="H594" s="287" t="s">
        <v>185</v>
      </c>
      <c r="I594" s="287">
        <v>1</v>
      </c>
      <c r="J594" s="287"/>
      <c r="K594" s="287">
        <v>0</v>
      </c>
    </row>
    <row r="595" spans="1:11">
      <c r="A595" s="287" t="s">
        <v>223</v>
      </c>
      <c r="B595" s="288">
        <v>46095</v>
      </c>
      <c r="C595" s="287" t="s">
        <v>847</v>
      </c>
      <c r="D595" s="287">
        <v>1</v>
      </c>
      <c r="E595" s="287">
        <v>1</v>
      </c>
      <c r="F595" s="287">
        <v>1</v>
      </c>
      <c r="G595" s="287" t="s">
        <v>185</v>
      </c>
      <c r="H595" s="287" t="s">
        <v>185</v>
      </c>
      <c r="I595" s="287">
        <v>1</v>
      </c>
      <c r="J595" s="287"/>
      <c r="K595" s="287">
        <v>0</v>
      </c>
    </row>
    <row r="596" spans="1:11">
      <c r="A596" s="287" t="s">
        <v>223</v>
      </c>
      <c r="B596" s="288">
        <v>46102</v>
      </c>
      <c r="C596" s="287" t="s">
        <v>339</v>
      </c>
      <c r="D596" s="287">
        <v>0</v>
      </c>
      <c r="E596" s="287">
        <v>0</v>
      </c>
      <c r="F596" s="287">
        <v>0</v>
      </c>
      <c r="G596" s="287" t="s">
        <v>185</v>
      </c>
      <c r="H596" s="287" t="s">
        <v>185</v>
      </c>
      <c r="I596" s="287">
        <v>1</v>
      </c>
      <c r="J596" s="287"/>
      <c r="K596" s="287">
        <v>0</v>
      </c>
    </row>
    <row r="597" spans="1:11">
      <c r="A597" s="287" t="s">
        <v>223</v>
      </c>
      <c r="B597" s="288">
        <v>46109</v>
      </c>
      <c r="C597" s="287" t="s">
        <v>847</v>
      </c>
      <c r="D597" s="287">
        <v>1</v>
      </c>
      <c r="E597" s="287">
        <v>1</v>
      </c>
      <c r="F597" s="287">
        <v>1</v>
      </c>
      <c r="G597" s="287" t="s">
        <v>185</v>
      </c>
      <c r="H597" s="287" t="s">
        <v>185</v>
      </c>
      <c r="I597" s="287">
        <v>1</v>
      </c>
      <c r="J597" s="287"/>
      <c r="K597" s="287">
        <v>0</v>
      </c>
    </row>
    <row r="598" spans="1:11">
      <c r="A598" s="287" t="s">
        <v>223</v>
      </c>
      <c r="B598" s="288">
        <v>46116</v>
      </c>
      <c r="C598" s="287" t="s">
        <v>847</v>
      </c>
      <c r="D598" s="287">
        <v>1</v>
      </c>
      <c r="E598" s="287">
        <v>1</v>
      </c>
      <c r="F598" s="287">
        <v>1</v>
      </c>
      <c r="G598" s="287" t="s">
        <v>185</v>
      </c>
      <c r="H598" s="287" t="s">
        <v>185</v>
      </c>
      <c r="I598" s="287">
        <v>1</v>
      </c>
      <c r="J598" s="287"/>
      <c r="K598" s="287">
        <v>0</v>
      </c>
    </row>
    <row r="599" spans="1:11">
      <c r="A599" s="287" t="s">
        <v>223</v>
      </c>
      <c r="B599" s="288">
        <v>46123</v>
      </c>
      <c r="C599" s="287" t="s">
        <v>339</v>
      </c>
      <c r="D599" s="287">
        <v>0</v>
      </c>
      <c r="E599" s="287">
        <v>0</v>
      </c>
      <c r="F599" s="287">
        <v>0</v>
      </c>
      <c r="G599" s="287" t="s">
        <v>185</v>
      </c>
      <c r="H599" s="287" t="s">
        <v>185</v>
      </c>
      <c r="I599" s="287">
        <v>1</v>
      </c>
      <c r="J599" s="287"/>
      <c r="K599" s="287">
        <v>0</v>
      </c>
    </row>
    <row r="600" spans="1:11">
      <c r="A600" s="287" t="s">
        <v>223</v>
      </c>
      <c r="B600" s="288">
        <v>46130</v>
      </c>
      <c r="C600" s="287" t="s">
        <v>847</v>
      </c>
      <c r="D600" s="287">
        <v>1</v>
      </c>
      <c r="E600" s="287">
        <v>1</v>
      </c>
      <c r="F600" s="287">
        <v>1</v>
      </c>
      <c r="G600" s="287" t="s">
        <v>185</v>
      </c>
      <c r="H600" s="287" t="s">
        <v>185</v>
      </c>
      <c r="I600" s="287">
        <v>1</v>
      </c>
      <c r="J600" s="287"/>
      <c r="K600" s="287">
        <v>0</v>
      </c>
    </row>
    <row r="601" spans="1:11">
      <c r="A601" s="287" t="s">
        <v>223</v>
      </c>
      <c r="B601" s="288">
        <v>46137</v>
      </c>
      <c r="C601" s="287" t="s">
        <v>893</v>
      </c>
      <c r="D601" s="287">
        <v>1</v>
      </c>
      <c r="E601" s="287">
        <v>1</v>
      </c>
      <c r="F601" s="287">
        <v>0</v>
      </c>
      <c r="G601" s="287" t="s">
        <v>185</v>
      </c>
      <c r="H601" s="287" t="s">
        <v>185</v>
      </c>
      <c r="I601" s="287">
        <v>1</v>
      </c>
      <c r="J601" s="287"/>
      <c r="K601" s="287">
        <v>0</v>
      </c>
    </row>
    <row r="602" spans="1:11">
      <c r="A602" s="287" t="s">
        <v>225</v>
      </c>
      <c r="B602" s="288">
        <v>45969</v>
      </c>
      <c r="C602" s="287" t="s">
        <v>847</v>
      </c>
      <c r="D602" s="287">
        <v>1</v>
      </c>
      <c r="E602" s="287">
        <v>1</v>
      </c>
      <c r="F602" s="287">
        <v>1</v>
      </c>
      <c r="G602" s="287" t="s">
        <v>185</v>
      </c>
      <c r="H602" s="287" t="s">
        <v>185</v>
      </c>
      <c r="I602" s="287">
        <v>1</v>
      </c>
      <c r="J602" s="287"/>
      <c r="K602" s="287">
        <v>0</v>
      </c>
    </row>
    <row r="603" spans="1:11">
      <c r="A603" s="287" t="s">
        <v>225</v>
      </c>
      <c r="B603" s="288">
        <v>45976</v>
      </c>
      <c r="C603" s="287" t="s">
        <v>847</v>
      </c>
      <c r="D603" s="287">
        <v>1</v>
      </c>
      <c r="E603" s="287">
        <v>1</v>
      </c>
      <c r="F603" s="287">
        <v>1</v>
      </c>
      <c r="G603" s="287" t="s">
        <v>185</v>
      </c>
      <c r="H603" s="287" t="s">
        <v>185</v>
      </c>
      <c r="I603" s="287">
        <v>1</v>
      </c>
      <c r="J603" s="287"/>
      <c r="K603" s="287">
        <v>0</v>
      </c>
    </row>
    <row r="604" spans="1:11">
      <c r="A604" s="287" t="s">
        <v>225</v>
      </c>
      <c r="B604" s="288">
        <v>45983</v>
      </c>
      <c r="C604" s="287" t="s">
        <v>847</v>
      </c>
      <c r="D604" s="287">
        <v>1</v>
      </c>
      <c r="E604" s="287">
        <v>1</v>
      </c>
      <c r="F604" s="287">
        <v>1</v>
      </c>
      <c r="G604" s="287" t="s">
        <v>185</v>
      </c>
      <c r="H604" s="287" t="s">
        <v>185</v>
      </c>
      <c r="I604" s="287">
        <v>1</v>
      </c>
      <c r="J604" s="287"/>
      <c r="K604" s="287">
        <v>0</v>
      </c>
    </row>
    <row r="605" spans="1:11">
      <c r="A605" s="287" t="s">
        <v>225</v>
      </c>
      <c r="B605" s="288">
        <v>45990</v>
      </c>
      <c r="C605" s="287" t="s">
        <v>847</v>
      </c>
      <c r="D605" s="287">
        <v>1</v>
      </c>
      <c r="E605" s="287">
        <v>1</v>
      </c>
      <c r="F605" s="287">
        <v>1</v>
      </c>
      <c r="G605" s="287" t="s">
        <v>185</v>
      </c>
      <c r="H605" s="287" t="s">
        <v>185</v>
      </c>
      <c r="I605" s="287">
        <v>1</v>
      </c>
      <c r="J605" s="287"/>
      <c r="K605" s="287">
        <v>0</v>
      </c>
    </row>
    <row r="606" spans="1:11">
      <c r="A606" s="287" t="s">
        <v>225</v>
      </c>
      <c r="B606" s="288">
        <v>45997</v>
      </c>
      <c r="C606" s="287" t="s">
        <v>847</v>
      </c>
      <c r="D606" s="287">
        <v>1</v>
      </c>
      <c r="E606" s="287">
        <v>1</v>
      </c>
      <c r="F606" s="287">
        <v>1</v>
      </c>
      <c r="G606" s="287" t="s">
        <v>185</v>
      </c>
      <c r="H606" s="287" t="s">
        <v>185</v>
      </c>
      <c r="I606" s="287">
        <v>1</v>
      </c>
      <c r="J606" s="287"/>
      <c r="K606" s="287">
        <v>0</v>
      </c>
    </row>
    <row r="607" spans="1:11">
      <c r="A607" s="287" t="s">
        <v>225</v>
      </c>
      <c r="B607" s="288">
        <v>46004</v>
      </c>
      <c r="C607" s="287" t="s">
        <v>847</v>
      </c>
      <c r="D607" s="287">
        <v>1</v>
      </c>
      <c r="E607" s="287">
        <v>1</v>
      </c>
      <c r="F607" s="287">
        <v>1</v>
      </c>
      <c r="G607" s="287" t="s">
        <v>185</v>
      </c>
      <c r="H607" s="287" t="s">
        <v>185</v>
      </c>
      <c r="I607" s="287">
        <v>1</v>
      </c>
      <c r="J607" s="287"/>
      <c r="K607" s="287">
        <v>0</v>
      </c>
    </row>
    <row r="608" spans="1:11">
      <c r="A608" s="287" t="s">
        <v>225</v>
      </c>
      <c r="B608" s="288">
        <v>46011</v>
      </c>
      <c r="C608" s="287" t="s">
        <v>847</v>
      </c>
      <c r="D608" s="287">
        <v>1</v>
      </c>
      <c r="E608" s="287">
        <v>1</v>
      </c>
      <c r="F608" s="287">
        <v>1</v>
      </c>
      <c r="G608" s="287" t="s">
        <v>185</v>
      </c>
      <c r="H608" s="287" t="s">
        <v>185</v>
      </c>
      <c r="I608" s="287">
        <v>1</v>
      </c>
      <c r="J608" s="287"/>
      <c r="K608" s="287">
        <v>0</v>
      </c>
    </row>
    <row r="609" spans="1:11">
      <c r="A609" s="287" t="s">
        <v>225</v>
      </c>
      <c r="B609" s="288">
        <v>46018</v>
      </c>
      <c r="C609" s="287" t="s">
        <v>339</v>
      </c>
      <c r="D609" s="287">
        <v>0</v>
      </c>
      <c r="E609" s="287">
        <v>0</v>
      </c>
      <c r="F609" s="287">
        <v>0</v>
      </c>
      <c r="G609" s="287" t="s">
        <v>185</v>
      </c>
      <c r="H609" s="287" t="s">
        <v>185</v>
      </c>
      <c r="I609" s="287">
        <v>1</v>
      </c>
      <c r="J609" s="287"/>
      <c r="K609" s="287">
        <v>0</v>
      </c>
    </row>
    <row r="610" spans="1:11">
      <c r="A610" s="287" t="s">
        <v>225</v>
      </c>
      <c r="B610" s="288">
        <v>46025</v>
      </c>
      <c r="C610" s="287" t="s">
        <v>847</v>
      </c>
      <c r="D610" s="287">
        <v>1</v>
      </c>
      <c r="E610" s="287">
        <v>1</v>
      </c>
      <c r="F610" s="287">
        <v>1</v>
      </c>
      <c r="G610" s="287" t="s">
        <v>185</v>
      </c>
      <c r="H610" s="287" t="s">
        <v>185</v>
      </c>
      <c r="I610" s="287">
        <v>1</v>
      </c>
      <c r="J610" s="287"/>
      <c r="K610" s="287">
        <v>0</v>
      </c>
    </row>
    <row r="611" spans="1:11">
      <c r="A611" s="287" t="s">
        <v>225</v>
      </c>
      <c r="B611" s="288">
        <v>46032</v>
      </c>
      <c r="C611" s="287" t="s">
        <v>847</v>
      </c>
      <c r="D611" s="287">
        <v>1</v>
      </c>
      <c r="E611" s="287">
        <v>1</v>
      </c>
      <c r="F611" s="287">
        <v>1</v>
      </c>
      <c r="G611" s="287" t="s">
        <v>185</v>
      </c>
      <c r="H611" s="287" t="s">
        <v>185</v>
      </c>
      <c r="I611" s="287">
        <v>1</v>
      </c>
      <c r="J611" s="287"/>
      <c r="K611" s="287">
        <v>0</v>
      </c>
    </row>
    <row r="612" spans="1:11">
      <c r="A612" s="287" t="s">
        <v>225</v>
      </c>
      <c r="B612" s="288">
        <v>46039</v>
      </c>
      <c r="C612" s="287" t="s">
        <v>847</v>
      </c>
      <c r="D612" s="287">
        <v>1</v>
      </c>
      <c r="E612" s="287">
        <v>1</v>
      </c>
      <c r="F612" s="287">
        <v>1</v>
      </c>
      <c r="G612" s="287" t="s">
        <v>185</v>
      </c>
      <c r="H612" s="287" t="s">
        <v>185</v>
      </c>
      <c r="I612" s="287">
        <v>1</v>
      </c>
      <c r="J612" s="287"/>
      <c r="K612" s="287">
        <v>0</v>
      </c>
    </row>
    <row r="613" spans="1:11">
      <c r="A613" s="287" t="s">
        <v>225</v>
      </c>
      <c r="B613" s="288">
        <v>46046</v>
      </c>
      <c r="C613" s="287" t="s">
        <v>847</v>
      </c>
      <c r="D613" s="287">
        <v>1</v>
      </c>
      <c r="E613" s="287">
        <v>1</v>
      </c>
      <c r="F613" s="287">
        <v>1</v>
      </c>
      <c r="G613" s="287" t="s">
        <v>185</v>
      </c>
      <c r="H613" s="287" t="s">
        <v>185</v>
      </c>
      <c r="I613" s="287">
        <v>1</v>
      </c>
      <c r="J613" s="287"/>
      <c r="K613" s="287">
        <v>0</v>
      </c>
    </row>
    <row r="614" spans="1:11">
      <c r="A614" s="287" t="s">
        <v>225</v>
      </c>
      <c r="B614" s="288">
        <v>46053</v>
      </c>
      <c r="C614" s="287" t="s">
        <v>847</v>
      </c>
      <c r="D614" s="287">
        <v>1</v>
      </c>
      <c r="E614" s="287">
        <v>1</v>
      </c>
      <c r="F614" s="287">
        <v>1</v>
      </c>
      <c r="G614" s="287" t="s">
        <v>185</v>
      </c>
      <c r="H614" s="287" t="s">
        <v>185</v>
      </c>
      <c r="I614" s="287">
        <v>1</v>
      </c>
      <c r="J614" s="287"/>
      <c r="K614" s="287">
        <v>0</v>
      </c>
    </row>
    <row r="615" spans="1:11">
      <c r="A615" s="287" t="s">
        <v>225</v>
      </c>
      <c r="B615" s="288">
        <v>46060</v>
      </c>
      <c r="C615" s="287" t="s">
        <v>847</v>
      </c>
      <c r="D615" s="287">
        <v>1</v>
      </c>
      <c r="E615" s="287">
        <v>1</v>
      </c>
      <c r="F615" s="287">
        <v>1</v>
      </c>
      <c r="G615" s="287" t="s">
        <v>185</v>
      </c>
      <c r="H615" s="287" t="s">
        <v>185</v>
      </c>
      <c r="I615" s="287">
        <v>1</v>
      </c>
      <c r="J615" s="287"/>
      <c r="K615" s="287">
        <v>0</v>
      </c>
    </row>
    <row r="616" spans="1:11">
      <c r="A616" s="287" t="s">
        <v>225</v>
      </c>
      <c r="B616" s="288">
        <v>46067</v>
      </c>
      <c r="C616" s="287" t="s">
        <v>847</v>
      </c>
      <c r="D616" s="287">
        <v>1</v>
      </c>
      <c r="E616" s="287">
        <v>1</v>
      </c>
      <c r="F616" s="287">
        <v>1</v>
      </c>
      <c r="G616" s="287" t="s">
        <v>185</v>
      </c>
      <c r="H616" s="287" t="s">
        <v>185</v>
      </c>
      <c r="I616" s="287">
        <v>1</v>
      </c>
      <c r="J616" s="287"/>
      <c r="K616" s="287">
        <v>0</v>
      </c>
    </row>
    <row r="617" spans="1:11">
      <c r="A617" s="287" t="s">
        <v>225</v>
      </c>
      <c r="B617" s="288">
        <v>46074</v>
      </c>
      <c r="C617" s="287" t="s">
        <v>847</v>
      </c>
      <c r="D617" s="287">
        <v>1</v>
      </c>
      <c r="E617" s="287">
        <v>1</v>
      </c>
      <c r="F617" s="287">
        <v>1</v>
      </c>
      <c r="G617" s="287" t="s">
        <v>185</v>
      </c>
      <c r="H617" s="287" t="s">
        <v>185</v>
      </c>
      <c r="I617" s="287">
        <v>1</v>
      </c>
      <c r="J617" s="287"/>
      <c r="K617" s="287">
        <v>0</v>
      </c>
    </row>
    <row r="618" spans="1:11">
      <c r="A618" s="287" t="s">
        <v>225</v>
      </c>
      <c r="B618" s="288">
        <v>46081</v>
      </c>
      <c r="C618" s="287" t="s">
        <v>847</v>
      </c>
      <c r="D618" s="287">
        <v>1</v>
      </c>
      <c r="E618" s="287">
        <v>1</v>
      </c>
      <c r="F618" s="287">
        <v>1</v>
      </c>
      <c r="G618" s="287" t="s">
        <v>185</v>
      </c>
      <c r="H618" s="287" t="s">
        <v>185</v>
      </c>
      <c r="I618" s="287">
        <v>1</v>
      </c>
      <c r="J618" s="287"/>
      <c r="K618" s="287">
        <v>0</v>
      </c>
    </row>
    <row r="619" spans="1:11">
      <c r="A619" s="287" t="s">
        <v>225</v>
      </c>
      <c r="B619" s="288">
        <v>46088</v>
      </c>
      <c r="C619" s="287" t="s">
        <v>847</v>
      </c>
      <c r="D619" s="287">
        <v>1</v>
      </c>
      <c r="E619" s="287">
        <v>1</v>
      </c>
      <c r="F619" s="287">
        <v>1</v>
      </c>
      <c r="G619" s="287" t="s">
        <v>185</v>
      </c>
      <c r="H619" s="287" t="s">
        <v>185</v>
      </c>
      <c r="I619" s="287">
        <v>1</v>
      </c>
      <c r="J619" s="287"/>
      <c r="K619" s="287">
        <v>0</v>
      </c>
    </row>
    <row r="620" spans="1:11">
      <c r="A620" s="287" t="s">
        <v>225</v>
      </c>
      <c r="B620" s="288">
        <v>46095</v>
      </c>
      <c r="C620" s="287" t="s">
        <v>847</v>
      </c>
      <c r="D620" s="287">
        <v>1</v>
      </c>
      <c r="E620" s="287">
        <v>1</v>
      </c>
      <c r="F620" s="287">
        <v>1</v>
      </c>
      <c r="G620" s="287" t="s">
        <v>185</v>
      </c>
      <c r="H620" s="287" t="s">
        <v>185</v>
      </c>
      <c r="I620" s="287">
        <v>1</v>
      </c>
      <c r="J620" s="287"/>
      <c r="K620" s="287">
        <v>0</v>
      </c>
    </row>
    <row r="621" spans="1:11">
      <c r="A621" s="287" t="s">
        <v>225</v>
      </c>
      <c r="B621" s="288">
        <v>46102</v>
      </c>
      <c r="C621" s="287" t="s">
        <v>893</v>
      </c>
      <c r="D621" s="287">
        <v>1</v>
      </c>
      <c r="E621" s="287">
        <v>1</v>
      </c>
      <c r="F621" s="287">
        <v>0</v>
      </c>
      <c r="G621" s="287" t="s">
        <v>185</v>
      </c>
      <c r="H621" s="287" t="s">
        <v>185</v>
      </c>
      <c r="I621" s="287">
        <v>1</v>
      </c>
      <c r="J621" s="287"/>
      <c r="K621" s="287">
        <v>0</v>
      </c>
    </row>
    <row r="622" spans="1:11">
      <c r="A622" s="287" t="s">
        <v>225</v>
      </c>
      <c r="B622" s="288">
        <v>46109</v>
      </c>
      <c r="C622" s="287" t="s">
        <v>339</v>
      </c>
      <c r="D622" s="287">
        <v>0</v>
      </c>
      <c r="E622" s="287">
        <v>0</v>
      </c>
      <c r="F622" s="287">
        <v>0</v>
      </c>
      <c r="G622" s="287" t="s">
        <v>185</v>
      </c>
      <c r="H622" s="287" t="s">
        <v>185</v>
      </c>
      <c r="I622" s="287">
        <v>1</v>
      </c>
      <c r="J622" s="287"/>
      <c r="K622" s="287">
        <v>0</v>
      </c>
    </row>
    <row r="623" spans="1:11">
      <c r="A623" s="287" t="s">
        <v>225</v>
      </c>
      <c r="B623" s="288">
        <v>46116</v>
      </c>
      <c r="C623" s="287" t="s">
        <v>339</v>
      </c>
      <c r="D623" s="287">
        <v>0</v>
      </c>
      <c r="E623" s="287">
        <v>0</v>
      </c>
      <c r="F623" s="287">
        <v>0</v>
      </c>
      <c r="G623" s="287" t="s">
        <v>185</v>
      </c>
      <c r="H623" s="287" t="s">
        <v>185</v>
      </c>
      <c r="I623" s="287">
        <v>1</v>
      </c>
      <c r="J623" s="287"/>
      <c r="K623" s="287">
        <v>0</v>
      </c>
    </row>
    <row r="624" spans="1:11">
      <c r="A624" s="287" t="s">
        <v>225</v>
      </c>
      <c r="B624" s="288">
        <v>46123</v>
      </c>
      <c r="C624" s="287" t="s">
        <v>339</v>
      </c>
      <c r="D624" s="287">
        <v>0</v>
      </c>
      <c r="E624" s="287">
        <v>0</v>
      </c>
      <c r="F624" s="287">
        <v>0</v>
      </c>
      <c r="G624" s="287" t="s">
        <v>185</v>
      </c>
      <c r="H624" s="287" t="s">
        <v>185</v>
      </c>
      <c r="I624" s="287">
        <v>1</v>
      </c>
      <c r="J624" s="287"/>
      <c r="K624" s="287">
        <v>0</v>
      </c>
    </row>
    <row r="625" spans="1:11">
      <c r="A625" s="287" t="s">
        <v>225</v>
      </c>
      <c r="B625" s="288">
        <v>46130</v>
      </c>
      <c r="C625" s="287" t="s">
        <v>339</v>
      </c>
      <c r="D625" s="287">
        <v>0</v>
      </c>
      <c r="E625" s="287">
        <v>0</v>
      </c>
      <c r="F625" s="287">
        <v>0</v>
      </c>
      <c r="G625" s="287" t="s">
        <v>185</v>
      </c>
      <c r="H625" s="287" t="s">
        <v>185</v>
      </c>
      <c r="I625" s="287">
        <v>1</v>
      </c>
      <c r="J625" s="287"/>
      <c r="K625" s="287">
        <v>0</v>
      </c>
    </row>
    <row r="626" spans="1:11">
      <c r="A626" s="287" t="s">
        <v>225</v>
      </c>
      <c r="B626" s="288">
        <v>46137</v>
      </c>
      <c r="C626" s="287" t="s">
        <v>339</v>
      </c>
      <c r="D626" s="287">
        <v>0</v>
      </c>
      <c r="E626" s="287">
        <v>0</v>
      </c>
      <c r="F626" s="287">
        <v>0</v>
      </c>
      <c r="G626" s="287" t="s">
        <v>185</v>
      </c>
      <c r="H626" s="287" t="s">
        <v>185</v>
      </c>
      <c r="I626" s="287">
        <v>1</v>
      </c>
      <c r="J626" s="287"/>
      <c r="K626" s="287">
        <v>0</v>
      </c>
    </row>
    <row r="627" spans="1:11">
      <c r="A627" s="287" t="s">
        <v>226</v>
      </c>
      <c r="B627" s="288">
        <v>45969</v>
      </c>
      <c r="C627" s="287" t="s">
        <v>847</v>
      </c>
      <c r="D627" s="287">
        <v>1</v>
      </c>
      <c r="E627" s="287">
        <v>1</v>
      </c>
      <c r="F627" s="287">
        <v>1</v>
      </c>
      <c r="G627" s="287" t="s">
        <v>185</v>
      </c>
      <c r="H627" s="287" t="s">
        <v>188</v>
      </c>
      <c r="I627" s="287">
        <v>0</v>
      </c>
      <c r="J627" s="287" t="s">
        <v>227</v>
      </c>
      <c r="K627" s="287">
        <v>0</v>
      </c>
    </row>
    <row r="628" spans="1:11">
      <c r="A628" s="287" t="s">
        <v>226</v>
      </c>
      <c r="B628" s="288">
        <v>45976</v>
      </c>
      <c r="C628" s="287" t="s">
        <v>892</v>
      </c>
      <c r="D628" s="287">
        <v>1</v>
      </c>
      <c r="E628" s="287">
        <v>0</v>
      </c>
      <c r="F628" s="287">
        <v>1</v>
      </c>
      <c r="G628" s="287" t="s">
        <v>185</v>
      </c>
      <c r="H628" s="287" t="s">
        <v>188</v>
      </c>
      <c r="I628" s="287">
        <v>0</v>
      </c>
      <c r="J628" s="287" t="s">
        <v>227</v>
      </c>
      <c r="K628" s="287">
        <v>0</v>
      </c>
    </row>
    <row r="629" spans="1:11">
      <c r="A629" s="287" t="s">
        <v>226</v>
      </c>
      <c r="B629" s="288">
        <v>45983</v>
      </c>
      <c r="C629" s="287" t="s">
        <v>847</v>
      </c>
      <c r="D629" s="287">
        <v>1</v>
      </c>
      <c r="E629" s="287">
        <v>1</v>
      </c>
      <c r="F629" s="287">
        <v>1</v>
      </c>
      <c r="G629" s="287" t="s">
        <v>185</v>
      </c>
      <c r="H629" s="287" t="s">
        <v>188</v>
      </c>
      <c r="I629" s="287">
        <v>0</v>
      </c>
      <c r="J629" s="287" t="s">
        <v>227</v>
      </c>
      <c r="K629" s="287">
        <v>0</v>
      </c>
    </row>
    <row r="630" spans="1:11">
      <c r="A630" s="287" t="s">
        <v>226</v>
      </c>
      <c r="B630" s="288">
        <v>45990</v>
      </c>
      <c r="C630" s="287" t="s">
        <v>847</v>
      </c>
      <c r="D630" s="287">
        <v>1</v>
      </c>
      <c r="E630" s="287">
        <v>1</v>
      </c>
      <c r="F630" s="287">
        <v>1</v>
      </c>
      <c r="G630" s="287" t="s">
        <v>185</v>
      </c>
      <c r="H630" s="287" t="s">
        <v>188</v>
      </c>
      <c r="I630" s="287">
        <v>0</v>
      </c>
      <c r="J630" s="287" t="s">
        <v>227</v>
      </c>
      <c r="K630" s="287">
        <v>0</v>
      </c>
    </row>
    <row r="631" spans="1:11">
      <c r="A631" s="287" t="s">
        <v>226</v>
      </c>
      <c r="B631" s="288">
        <v>45997</v>
      </c>
      <c r="C631" s="287" t="s">
        <v>892</v>
      </c>
      <c r="D631" s="287">
        <v>1</v>
      </c>
      <c r="E631" s="287">
        <v>0</v>
      </c>
      <c r="F631" s="287">
        <v>1</v>
      </c>
      <c r="G631" s="287" t="s">
        <v>185</v>
      </c>
      <c r="H631" s="287" t="s">
        <v>188</v>
      </c>
      <c r="I631" s="287">
        <v>0</v>
      </c>
      <c r="J631" s="287" t="s">
        <v>227</v>
      </c>
      <c r="K631" s="287">
        <v>0</v>
      </c>
    </row>
    <row r="632" spans="1:11">
      <c r="A632" s="287" t="s">
        <v>226</v>
      </c>
      <c r="B632" s="288">
        <v>46004</v>
      </c>
      <c r="C632" s="287" t="s">
        <v>339</v>
      </c>
      <c r="D632" s="287">
        <v>0</v>
      </c>
      <c r="E632" s="287">
        <v>0</v>
      </c>
      <c r="F632" s="287">
        <v>0</v>
      </c>
      <c r="G632" s="287" t="s">
        <v>185</v>
      </c>
      <c r="H632" s="287" t="s">
        <v>188</v>
      </c>
      <c r="I632" s="287">
        <v>0</v>
      </c>
      <c r="J632" s="287" t="s">
        <v>227</v>
      </c>
      <c r="K632" s="287">
        <v>0</v>
      </c>
    </row>
    <row r="633" spans="1:11">
      <c r="A633" s="287" t="s">
        <v>226</v>
      </c>
      <c r="B633" s="288">
        <v>46011</v>
      </c>
      <c r="C633" s="287" t="s">
        <v>847</v>
      </c>
      <c r="D633" s="287">
        <v>1</v>
      </c>
      <c r="E633" s="287">
        <v>1</v>
      </c>
      <c r="F633" s="287">
        <v>1</v>
      </c>
      <c r="G633" s="287" t="s">
        <v>185</v>
      </c>
      <c r="H633" s="287" t="s">
        <v>188</v>
      </c>
      <c r="I633" s="287">
        <v>0</v>
      </c>
      <c r="J633" s="287" t="s">
        <v>227</v>
      </c>
      <c r="K633" s="287">
        <v>0</v>
      </c>
    </row>
    <row r="634" spans="1:11">
      <c r="A634" s="287" t="s">
        <v>226</v>
      </c>
      <c r="B634" s="288">
        <v>46018</v>
      </c>
      <c r="C634" s="287" t="s">
        <v>847</v>
      </c>
      <c r="D634" s="287">
        <v>1</v>
      </c>
      <c r="E634" s="287">
        <v>1</v>
      </c>
      <c r="F634" s="287">
        <v>1</v>
      </c>
      <c r="G634" s="287" t="s">
        <v>185</v>
      </c>
      <c r="H634" s="287" t="s">
        <v>188</v>
      </c>
      <c r="I634" s="287">
        <v>0</v>
      </c>
      <c r="J634" s="287" t="s">
        <v>227</v>
      </c>
      <c r="K634" s="287">
        <v>0</v>
      </c>
    </row>
    <row r="635" spans="1:11">
      <c r="A635" s="287" t="s">
        <v>226</v>
      </c>
      <c r="B635" s="288">
        <v>46025</v>
      </c>
      <c r="C635" s="287" t="s">
        <v>847</v>
      </c>
      <c r="D635" s="287">
        <v>1</v>
      </c>
      <c r="E635" s="287">
        <v>1</v>
      </c>
      <c r="F635" s="287">
        <v>1</v>
      </c>
      <c r="G635" s="287" t="s">
        <v>185</v>
      </c>
      <c r="H635" s="287" t="s">
        <v>188</v>
      </c>
      <c r="I635" s="287">
        <v>0</v>
      </c>
      <c r="J635" s="287" t="s">
        <v>227</v>
      </c>
      <c r="K635" s="287">
        <v>0</v>
      </c>
    </row>
    <row r="636" spans="1:11">
      <c r="A636" s="287" t="s">
        <v>226</v>
      </c>
      <c r="B636" s="288">
        <v>46032</v>
      </c>
      <c r="C636" s="287" t="s">
        <v>847</v>
      </c>
      <c r="D636" s="287">
        <v>1</v>
      </c>
      <c r="E636" s="287">
        <v>1</v>
      </c>
      <c r="F636" s="287">
        <v>1</v>
      </c>
      <c r="G636" s="287" t="s">
        <v>185</v>
      </c>
      <c r="H636" s="287" t="s">
        <v>188</v>
      </c>
      <c r="I636" s="287">
        <v>0</v>
      </c>
      <c r="J636" s="287" t="s">
        <v>227</v>
      </c>
      <c r="K636" s="287">
        <v>0</v>
      </c>
    </row>
    <row r="637" spans="1:11">
      <c r="A637" s="287" t="s">
        <v>226</v>
      </c>
      <c r="B637" s="288">
        <v>46039</v>
      </c>
      <c r="C637" s="287" t="s">
        <v>847</v>
      </c>
      <c r="D637" s="287">
        <v>1</v>
      </c>
      <c r="E637" s="287">
        <v>1</v>
      </c>
      <c r="F637" s="287">
        <v>1</v>
      </c>
      <c r="G637" s="287" t="s">
        <v>185</v>
      </c>
      <c r="H637" s="287" t="s">
        <v>188</v>
      </c>
      <c r="I637" s="287">
        <v>0</v>
      </c>
      <c r="J637" s="287" t="s">
        <v>227</v>
      </c>
      <c r="K637" s="287">
        <v>0</v>
      </c>
    </row>
    <row r="638" spans="1:11">
      <c r="A638" s="287" t="s">
        <v>226</v>
      </c>
      <c r="B638" s="288">
        <v>46046</v>
      </c>
      <c r="C638" s="287" t="s">
        <v>847</v>
      </c>
      <c r="D638" s="287">
        <v>1</v>
      </c>
      <c r="E638" s="287">
        <v>1</v>
      </c>
      <c r="F638" s="287">
        <v>1</v>
      </c>
      <c r="G638" s="287" t="s">
        <v>185</v>
      </c>
      <c r="H638" s="287" t="s">
        <v>188</v>
      </c>
      <c r="I638" s="287">
        <v>0</v>
      </c>
      <c r="J638" s="287" t="s">
        <v>227</v>
      </c>
      <c r="K638" s="287">
        <v>0</v>
      </c>
    </row>
    <row r="639" spans="1:11">
      <c r="A639" s="287" t="s">
        <v>226</v>
      </c>
      <c r="B639" s="288">
        <v>46053</v>
      </c>
      <c r="C639" s="287" t="s">
        <v>847</v>
      </c>
      <c r="D639" s="287">
        <v>1</v>
      </c>
      <c r="E639" s="287">
        <v>1</v>
      </c>
      <c r="F639" s="287">
        <v>1</v>
      </c>
      <c r="G639" s="287" t="s">
        <v>185</v>
      </c>
      <c r="H639" s="287" t="s">
        <v>188</v>
      </c>
      <c r="I639" s="287">
        <v>0</v>
      </c>
      <c r="J639" s="287" t="s">
        <v>227</v>
      </c>
      <c r="K639" s="287">
        <v>0</v>
      </c>
    </row>
    <row r="640" spans="1:11">
      <c r="A640" s="287" t="s">
        <v>226</v>
      </c>
      <c r="B640" s="288">
        <v>46060</v>
      </c>
      <c r="C640" s="287" t="s">
        <v>847</v>
      </c>
      <c r="D640" s="287">
        <v>1</v>
      </c>
      <c r="E640" s="287">
        <v>1</v>
      </c>
      <c r="F640" s="287">
        <v>1</v>
      </c>
      <c r="G640" s="287" t="s">
        <v>185</v>
      </c>
      <c r="H640" s="287" t="s">
        <v>188</v>
      </c>
      <c r="I640" s="287">
        <v>0</v>
      </c>
      <c r="J640" s="287" t="s">
        <v>227</v>
      </c>
      <c r="K640" s="287">
        <v>0</v>
      </c>
    </row>
    <row r="641" spans="1:11">
      <c r="A641" s="287" t="s">
        <v>226</v>
      </c>
      <c r="B641" s="288">
        <v>46067</v>
      </c>
      <c r="C641" s="287" t="s">
        <v>847</v>
      </c>
      <c r="D641" s="287">
        <v>1</v>
      </c>
      <c r="E641" s="287">
        <v>1</v>
      </c>
      <c r="F641" s="287">
        <v>1</v>
      </c>
      <c r="G641" s="287" t="s">
        <v>185</v>
      </c>
      <c r="H641" s="287" t="s">
        <v>188</v>
      </c>
      <c r="I641" s="287">
        <v>0</v>
      </c>
      <c r="J641" s="287" t="s">
        <v>227</v>
      </c>
      <c r="K641" s="287">
        <v>0</v>
      </c>
    </row>
    <row r="642" spans="1:11">
      <c r="A642" s="287" t="s">
        <v>226</v>
      </c>
      <c r="B642" s="288">
        <v>46074</v>
      </c>
      <c r="C642" s="287" t="s">
        <v>847</v>
      </c>
      <c r="D642" s="287">
        <v>1</v>
      </c>
      <c r="E642" s="287">
        <v>1</v>
      </c>
      <c r="F642" s="287">
        <v>1</v>
      </c>
      <c r="G642" s="287" t="s">
        <v>185</v>
      </c>
      <c r="H642" s="287" t="s">
        <v>188</v>
      </c>
      <c r="I642" s="287">
        <v>0</v>
      </c>
      <c r="J642" s="287" t="s">
        <v>227</v>
      </c>
      <c r="K642" s="287">
        <v>0</v>
      </c>
    </row>
    <row r="643" spans="1:11">
      <c r="A643" s="287" t="s">
        <v>226</v>
      </c>
      <c r="B643" s="288">
        <v>46081</v>
      </c>
      <c r="C643" s="287" t="s">
        <v>892</v>
      </c>
      <c r="D643" s="287">
        <v>1</v>
      </c>
      <c r="E643" s="287">
        <v>0</v>
      </c>
      <c r="F643" s="287">
        <v>1</v>
      </c>
      <c r="G643" s="287" t="s">
        <v>185</v>
      </c>
      <c r="H643" s="287" t="s">
        <v>188</v>
      </c>
      <c r="I643" s="287">
        <v>0</v>
      </c>
      <c r="J643" s="287" t="s">
        <v>227</v>
      </c>
      <c r="K643" s="287">
        <v>0</v>
      </c>
    </row>
    <row r="644" spans="1:11">
      <c r="A644" s="287" t="s">
        <v>226</v>
      </c>
      <c r="B644" s="288">
        <v>46088</v>
      </c>
      <c r="C644" s="287" t="s">
        <v>847</v>
      </c>
      <c r="D644" s="287">
        <v>1</v>
      </c>
      <c r="E644" s="287">
        <v>1</v>
      </c>
      <c r="F644" s="287">
        <v>1</v>
      </c>
      <c r="G644" s="287" t="s">
        <v>185</v>
      </c>
      <c r="H644" s="287" t="s">
        <v>188</v>
      </c>
      <c r="I644" s="287">
        <v>0</v>
      </c>
      <c r="J644" s="287" t="s">
        <v>227</v>
      </c>
      <c r="K644" s="287">
        <v>0</v>
      </c>
    </row>
    <row r="645" spans="1:11">
      <c r="A645" s="287" t="s">
        <v>226</v>
      </c>
      <c r="B645" s="288">
        <v>46095</v>
      </c>
      <c r="C645" s="287" t="s">
        <v>847</v>
      </c>
      <c r="D645" s="287">
        <v>1</v>
      </c>
      <c r="E645" s="287">
        <v>1</v>
      </c>
      <c r="F645" s="287">
        <v>1</v>
      </c>
      <c r="G645" s="287" t="s">
        <v>185</v>
      </c>
      <c r="H645" s="287" t="s">
        <v>188</v>
      </c>
      <c r="I645" s="287">
        <v>0</v>
      </c>
      <c r="J645" s="287" t="s">
        <v>227</v>
      </c>
      <c r="K645" s="287">
        <v>0</v>
      </c>
    </row>
    <row r="646" spans="1:11">
      <c r="A646" s="287" t="s">
        <v>226</v>
      </c>
      <c r="B646" s="288">
        <v>46102</v>
      </c>
      <c r="C646" s="287" t="s">
        <v>847</v>
      </c>
      <c r="D646" s="287">
        <v>1</v>
      </c>
      <c r="E646" s="287">
        <v>1</v>
      </c>
      <c r="F646" s="287">
        <v>1</v>
      </c>
      <c r="G646" s="287" t="s">
        <v>185</v>
      </c>
      <c r="H646" s="287" t="s">
        <v>188</v>
      </c>
      <c r="I646" s="287">
        <v>0</v>
      </c>
      <c r="J646" s="287" t="s">
        <v>227</v>
      </c>
      <c r="K646" s="287">
        <v>0</v>
      </c>
    </row>
    <row r="647" spans="1:11">
      <c r="A647" s="287" t="s">
        <v>226</v>
      </c>
      <c r="B647" s="288">
        <v>46109</v>
      </c>
      <c r="C647" s="287" t="s">
        <v>847</v>
      </c>
      <c r="D647" s="287">
        <v>1</v>
      </c>
      <c r="E647" s="287">
        <v>1</v>
      </c>
      <c r="F647" s="287">
        <v>1</v>
      </c>
      <c r="G647" s="287" t="s">
        <v>185</v>
      </c>
      <c r="H647" s="287" t="s">
        <v>188</v>
      </c>
      <c r="I647" s="287">
        <v>0</v>
      </c>
      <c r="J647" s="287" t="s">
        <v>227</v>
      </c>
      <c r="K647" s="287">
        <v>0</v>
      </c>
    </row>
    <row r="648" spans="1:11">
      <c r="A648" s="287" t="s">
        <v>226</v>
      </c>
      <c r="B648" s="288">
        <v>46116</v>
      </c>
      <c r="C648" s="287" t="s">
        <v>847</v>
      </c>
      <c r="D648" s="287">
        <v>1</v>
      </c>
      <c r="E648" s="287">
        <v>1</v>
      </c>
      <c r="F648" s="287">
        <v>1</v>
      </c>
      <c r="G648" s="287" t="s">
        <v>185</v>
      </c>
      <c r="H648" s="287" t="s">
        <v>188</v>
      </c>
      <c r="I648" s="287">
        <v>0</v>
      </c>
      <c r="J648" s="287" t="s">
        <v>227</v>
      </c>
      <c r="K648" s="287">
        <v>0</v>
      </c>
    </row>
    <row r="649" spans="1:11">
      <c r="A649" s="287" t="s">
        <v>226</v>
      </c>
      <c r="B649" s="288">
        <v>46123</v>
      </c>
      <c r="C649" s="287" t="s">
        <v>847</v>
      </c>
      <c r="D649" s="287">
        <v>1</v>
      </c>
      <c r="E649" s="287">
        <v>1</v>
      </c>
      <c r="F649" s="287">
        <v>1</v>
      </c>
      <c r="G649" s="287" t="s">
        <v>185</v>
      </c>
      <c r="H649" s="287" t="s">
        <v>188</v>
      </c>
      <c r="I649" s="287">
        <v>0</v>
      </c>
      <c r="J649" s="287" t="s">
        <v>227</v>
      </c>
      <c r="K649" s="287">
        <v>0</v>
      </c>
    </row>
    <row r="650" spans="1:11">
      <c r="A650" s="287" t="s">
        <v>226</v>
      </c>
      <c r="B650" s="288">
        <v>46130</v>
      </c>
      <c r="C650" s="287" t="s">
        <v>892</v>
      </c>
      <c r="D650" s="287">
        <v>1</v>
      </c>
      <c r="E650" s="287">
        <v>0</v>
      </c>
      <c r="F650" s="287">
        <v>1</v>
      </c>
      <c r="G650" s="287" t="s">
        <v>185</v>
      </c>
      <c r="H650" s="287" t="s">
        <v>188</v>
      </c>
      <c r="I650" s="287">
        <v>0</v>
      </c>
      <c r="J650" s="287" t="s">
        <v>227</v>
      </c>
      <c r="K650" s="287">
        <v>0</v>
      </c>
    </row>
    <row r="651" spans="1:11">
      <c r="A651" s="287" t="s">
        <v>226</v>
      </c>
      <c r="B651" s="288">
        <v>46137</v>
      </c>
      <c r="C651" s="287" t="s">
        <v>847</v>
      </c>
      <c r="D651" s="287">
        <v>1</v>
      </c>
      <c r="E651" s="287">
        <v>1</v>
      </c>
      <c r="F651" s="287">
        <v>1</v>
      </c>
      <c r="G651" s="287" t="s">
        <v>185</v>
      </c>
      <c r="H651" s="287" t="s">
        <v>188</v>
      </c>
      <c r="I651" s="287">
        <v>0</v>
      </c>
      <c r="J651" s="287" t="s">
        <v>227</v>
      </c>
      <c r="K651" s="287">
        <v>0</v>
      </c>
    </row>
    <row r="652" spans="1:11">
      <c r="A652" s="287" t="s">
        <v>228</v>
      </c>
      <c r="B652" s="288">
        <v>45969</v>
      </c>
      <c r="C652" s="287" t="s">
        <v>339</v>
      </c>
      <c r="D652" s="287">
        <v>0</v>
      </c>
      <c r="E652" s="287">
        <v>0</v>
      </c>
      <c r="F652" s="287">
        <v>0</v>
      </c>
      <c r="G652" s="287" t="s">
        <v>185</v>
      </c>
      <c r="H652" s="287" t="s">
        <v>179</v>
      </c>
      <c r="I652" s="287">
        <v>0</v>
      </c>
      <c r="J652" s="287" t="s">
        <v>229</v>
      </c>
      <c r="K652" s="287">
        <v>0</v>
      </c>
    </row>
    <row r="653" spans="1:11">
      <c r="A653" s="287" t="s">
        <v>228</v>
      </c>
      <c r="B653" s="288">
        <v>45976</v>
      </c>
      <c r="C653" s="287" t="s">
        <v>847</v>
      </c>
      <c r="D653" s="287">
        <v>1</v>
      </c>
      <c r="E653" s="287">
        <v>1</v>
      </c>
      <c r="F653" s="287">
        <v>1</v>
      </c>
      <c r="G653" s="287" t="s">
        <v>185</v>
      </c>
      <c r="H653" s="287" t="s">
        <v>179</v>
      </c>
      <c r="I653" s="287">
        <v>0</v>
      </c>
      <c r="J653" s="287" t="s">
        <v>229</v>
      </c>
      <c r="K653" s="287">
        <v>0</v>
      </c>
    </row>
    <row r="654" spans="1:11">
      <c r="A654" s="287" t="s">
        <v>228</v>
      </c>
      <c r="B654" s="288">
        <v>45983</v>
      </c>
      <c r="C654" s="287" t="s">
        <v>847</v>
      </c>
      <c r="D654" s="287">
        <v>1</v>
      </c>
      <c r="E654" s="287">
        <v>1</v>
      </c>
      <c r="F654" s="287">
        <v>1</v>
      </c>
      <c r="G654" s="287" t="s">
        <v>185</v>
      </c>
      <c r="H654" s="287" t="s">
        <v>179</v>
      </c>
      <c r="I654" s="287">
        <v>0</v>
      </c>
      <c r="J654" s="287" t="s">
        <v>229</v>
      </c>
      <c r="K654" s="287">
        <v>0</v>
      </c>
    </row>
    <row r="655" spans="1:11">
      <c r="A655" s="287" t="s">
        <v>228</v>
      </c>
      <c r="B655" s="288">
        <v>45990</v>
      </c>
      <c r="C655" s="287" t="s">
        <v>339</v>
      </c>
      <c r="D655" s="287">
        <v>0</v>
      </c>
      <c r="E655" s="287">
        <v>0</v>
      </c>
      <c r="F655" s="287">
        <v>0</v>
      </c>
      <c r="G655" s="287" t="s">
        <v>185</v>
      </c>
      <c r="H655" s="287" t="s">
        <v>179</v>
      </c>
      <c r="I655" s="287">
        <v>0</v>
      </c>
      <c r="J655" s="287" t="s">
        <v>229</v>
      </c>
      <c r="K655" s="287">
        <v>0</v>
      </c>
    </row>
    <row r="656" spans="1:11">
      <c r="A656" s="287" t="s">
        <v>228</v>
      </c>
      <c r="B656" s="288">
        <v>45997</v>
      </c>
      <c r="C656" s="287" t="s">
        <v>339</v>
      </c>
      <c r="D656" s="287">
        <v>0</v>
      </c>
      <c r="E656" s="287">
        <v>0</v>
      </c>
      <c r="F656" s="287">
        <v>0</v>
      </c>
      <c r="G656" s="287" t="s">
        <v>185</v>
      </c>
      <c r="H656" s="287" t="s">
        <v>179</v>
      </c>
      <c r="I656" s="287">
        <v>0</v>
      </c>
      <c r="J656" s="287" t="s">
        <v>229</v>
      </c>
      <c r="K656" s="287">
        <v>0</v>
      </c>
    </row>
    <row r="657" spans="1:11">
      <c r="A657" s="287" t="s">
        <v>228</v>
      </c>
      <c r="B657" s="288">
        <v>46004</v>
      </c>
      <c r="C657" s="287" t="s">
        <v>847</v>
      </c>
      <c r="D657" s="287">
        <v>1</v>
      </c>
      <c r="E657" s="287">
        <v>1</v>
      </c>
      <c r="F657" s="287">
        <v>1</v>
      </c>
      <c r="G657" s="287" t="s">
        <v>185</v>
      </c>
      <c r="H657" s="287" t="s">
        <v>179</v>
      </c>
      <c r="I657" s="287">
        <v>0</v>
      </c>
      <c r="J657" s="287" t="s">
        <v>229</v>
      </c>
      <c r="K657" s="287">
        <v>0</v>
      </c>
    </row>
    <row r="658" spans="1:11">
      <c r="A658" s="287" t="s">
        <v>228</v>
      </c>
      <c r="B658" s="288">
        <v>46011</v>
      </c>
      <c r="C658" s="287" t="s">
        <v>893</v>
      </c>
      <c r="D658" s="287">
        <v>1</v>
      </c>
      <c r="E658" s="287">
        <v>1</v>
      </c>
      <c r="F658" s="287">
        <v>0</v>
      </c>
      <c r="G658" s="287" t="s">
        <v>185</v>
      </c>
      <c r="H658" s="287" t="s">
        <v>179</v>
      </c>
      <c r="I658" s="287">
        <v>0</v>
      </c>
      <c r="J658" s="287" t="s">
        <v>229</v>
      </c>
      <c r="K658" s="287">
        <v>0</v>
      </c>
    </row>
    <row r="659" spans="1:11">
      <c r="A659" s="287" t="s">
        <v>228</v>
      </c>
      <c r="B659" s="288">
        <v>46018</v>
      </c>
      <c r="C659" s="287" t="s">
        <v>892</v>
      </c>
      <c r="D659" s="287">
        <v>1</v>
      </c>
      <c r="E659" s="287">
        <v>0</v>
      </c>
      <c r="F659" s="287">
        <v>1</v>
      </c>
      <c r="G659" s="287" t="s">
        <v>185</v>
      </c>
      <c r="H659" s="287" t="s">
        <v>179</v>
      </c>
      <c r="I659" s="287">
        <v>0</v>
      </c>
      <c r="J659" s="287" t="s">
        <v>229</v>
      </c>
      <c r="K659" s="287">
        <v>0</v>
      </c>
    </row>
    <row r="660" spans="1:11">
      <c r="A660" s="287" t="s">
        <v>228</v>
      </c>
      <c r="B660" s="288">
        <v>46025</v>
      </c>
      <c r="C660" s="287" t="s">
        <v>892</v>
      </c>
      <c r="D660" s="287">
        <v>1</v>
      </c>
      <c r="E660" s="287">
        <v>0</v>
      </c>
      <c r="F660" s="287">
        <v>1</v>
      </c>
      <c r="G660" s="287" t="s">
        <v>185</v>
      </c>
      <c r="H660" s="287" t="s">
        <v>179</v>
      </c>
      <c r="I660" s="287">
        <v>0</v>
      </c>
      <c r="J660" s="287" t="s">
        <v>229</v>
      </c>
      <c r="K660" s="287">
        <v>0</v>
      </c>
    </row>
    <row r="661" spans="1:11">
      <c r="A661" s="287" t="s">
        <v>228</v>
      </c>
      <c r="B661" s="288">
        <v>46032</v>
      </c>
      <c r="C661" s="287" t="s">
        <v>847</v>
      </c>
      <c r="D661" s="287">
        <v>1</v>
      </c>
      <c r="E661" s="287">
        <v>1</v>
      </c>
      <c r="F661" s="287">
        <v>1</v>
      </c>
      <c r="G661" s="287" t="s">
        <v>185</v>
      </c>
      <c r="H661" s="287" t="s">
        <v>179</v>
      </c>
      <c r="I661" s="287">
        <v>0</v>
      </c>
      <c r="J661" s="287" t="s">
        <v>229</v>
      </c>
      <c r="K661" s="287">
        <v>0</v>
      </c>
    </row>
    <row r="662" spans="1:11">
      <c r="A662" s="287" t="s">
        <v>228</v>
      </c>
      <c r="B662" s="288">
        <v>46039</v>
      </c>
      <c r="C662" s="287" t="s">
        <v>339</v>
      </c>
      <c r="D662" s="287">
        <v>0</v>
      </c>
      <c r="E662" s="287">
        <v>0</v>
      </c>
      <c r="F662" s="287">
        <v>0</v>
      </c>
      <c r="G662" s="287" t="s">
        <v>185</v>
      </c>
      <c r="H662" s="287" t="s">
        <v>179</v>
      </c>
      <c r="I662" s="287">
        <v>0</v>
      </c>
      <c r="J662" s="287" t="s">
        <v>229</v>
      </c>
      <c r="K662" s="287">
        <v>0</v>
      </c>
    </row>
    <row r="663" spans="1:11">
      <c r="A663" s="287" t="s">
        <v>228</v>
      </c>
      <c r="B663" s="288">
        <v>46046</v>
      </c>
      <c r="C663" s="287" t="s">
        <v>893</v>
      </c>
      <c r="D663" s="287">
        <v>1</v>
      </c>
      <c r="E663" s="287">
        <v>1</v>
      </c>
      <c r="F663" s="287">
        <v>0</v>
      </c>
      <c r="G663" s="287" t="s">
        <v>185</v>
      </c>
      <c r="H663" s="287" t="s">
        <v>179</v>
      </c>
      <c r="I663" s="287">
        <v>0</v>
      </c>
      <c r="J663" s="287" t="s">
        <v>229</v>
      </c>
      <c r="K663" s="287">
        <v>0</v>
      </c>
    </row>
    <row r="664" spans="1:11">
      <c r="A664" s="287" t="s">
        <v>228</v>
      </c>
      <c r="B664" s="288">
        <v>46053</v>
      </c>
      <c r="C664" s="287" t="s">
        <v>892</v>
      </c>
      <c r="D664" s="287">
        <v>1</v>
      </c>
      <c r="E664" s="287">
        <v>0</v>
      </c>
      <c r="F664" s="287">
        <v>1</v>
      </c>
      <c r="G664" s="287" t="s">
        <v>185</v>
      </c>
      <c r="H664" s="287" t="s">
        <v>179</v>
      </c>
      <c r="I664" s="287">
        <v>0</v>
      </c>
      <c r="J664" s="287" t="s">
        <v>229</v>
      </c>
      <c r="K664" s="287">
        <v>0</v>
      </c>
    </row>
    <row r="665" spans="1:11">
      <c r="A665" s="287" t="s">
        <v>228</v>
      </c>
      <c r="B665" s="288">
        <v>46060</v>
      </c>
      <c r="C665" s="287" t="s">
        <v>847</v>
      </c>
      <c r="D665" s="287">
        <v>1</v>
      </c>
      <c r="E665" s="287">
        <v>1</v>
      </c>
      <c r="F665" s="287">
        <v>1</v>
      </c>
      <c r="G665" s="287" t="s">
        <v>185</v>
      </c>
      <c r="H665" s="287" t="s">
        <v>179</v>
      </c>
      <c r="I665" s="287">
        <v>0</v>
      </c>
      <c r="J665" s="287" t="s">
        <v>229</v>
      </c>
      <c r="K665" s="287">
        <v>0</v>
      </c>
    </row>
    <row r="666" spans="1:11">
      <c r="A666" s="287" t="s">
        <v>228</v>
      </c>
      <c r="B666" s="288">
        <v>46067</v>
      </c>
      <c r="C666" s="287" t="s">
        <v>893</v>
      </c>
      <c r="D666" s="287">
        <v>1</v>
      </c>
      <c r="E666" s="287">
        <v>1</v>
      </c>
      <c r="F666" s="287">
        <v>0</v>
      </c>
      <c r="G666" s="287" t="s">
        <v>185</v>
      </c>
      <c r="H666" s="287" t="s">
        <v>179</v>
      </c>
      <c r="I666" s="287">
        <v>0</v>
      </c>
      <c r="J666" s="287" t="s">
        <v>229</v>
      </c>
      <c r="K666" s="287">
        <v>0</v>
      </c>
    </row>
    <row r="667" spans="1:11">
      <c r="A667" s="287" t="s">
        <v>228</v>
      </c>
      <c r="B667" s="288">
        <v>46074</v>
      </c>
      <c r="C667" s="287" t="s">
        <v>339</v>
      </c>
      <c r="D667" s="287">
        <v>0</v>
      </c>
      <c r="E667" s="287">
        <v>0</v>
      </c>
      <c r="F667" s="287">
        <v>0</v>
      </c>
      <c r="G667" s="287" t="s">
        <v>185</v>
      </c>
      <c r="H667" s="287" t="s">
        <v>179</v>
      </c>
      <c r="I667" s="287">
        <v>0</v>
      </c>
      <c r="J667" s="287" t="s">
        <v>229</v>
      </c>
      <c r="K667" s="287">
        <v>0</v>
      </c>
    </row>
    <row r="668" spans="1:11">
      <c r="A668" s="287" t="s">
        <v>228</v>
      </c>
      <c r="B668" s="288">
        <v>46081</v>
      </c>
      <c r="C668" s="287" t="s">
        <v>847</v>
      </c>
      <c r="D668" s="287">
        <v>1</v>
      </c>
      <c r="E668" s="287">
        <v>1</v>
      </c>
      <c r="F668" s="287">
        <v>1</v>
      </c>
      <c r="G668" s="287" t="s">
        <v>185</v>
      </c>
      <c r="H668" s="287" t="s">
        <v>179</v>
      </c>
      <c r="I668" s="287">
        <v>0</v>
      </c>
      <c r="J668" s="287" t="s">
        <v>229</v>
      </c>
      <c r="K668" s="287">
        <v>0</v>
      </c>
    </row>
    <row r="669" spans="1:11">
      <c r="A669" s="287" t="s">
        <v>228</v>
      </c>
      <c r="B669" s="288">
        <v>46088</v>
      </c>
      <c r="C669" s="287" t="s">
        <v>847</v>
      </c>
      <c r="D669" s="287">
        <v>1</v>
      </c>
      <c r="E669" s="287">
        <v>1</v>
      </c>
      <c r="F669" s="287">
        <v>1</v>
      </c>
      <c r="G669" s="287" t="s">
        <v>185</v>
      </c>
      <c r="H669" s="287" t="s">
        <v>179</v>
      </c>
      <c r="I669" s="287">
        <v>0</v>
      </c>
      <c r="J669" s="287" t="s">
        <v>229</v>
      </c>
      <c r="K669" s="287">
        <v>0</v>
      </c>
    </row>
    <row r="670" spans="1:11">
      <c r="A670" s="287" t="s">
        <v>228</v>
      </c>
      <c r="B670" s="288">
        <v>46095</v>
      </c>
      <c r="C670" s="287" t="s">
        <v>847</v>
      </c>
      <c r="D670" s="287">
        <v>1</v>
      </c>
      <c r="E670" s="287">
        <v>1</v>
      </c>
      <c r="F670" s="287">
        <v>1</v>
      </c>
      <c r="G670" s="287" t="s">
        <v>185</v>
      </c>
      <c r="H670" s="287" t="s">
        <v>179</v>
      </c>
      <c r="I670" s="287">
        <v>0</v>
      </c>
      <c r="J670" s="287" t="s">
        <v>229</v>
      </c>
      <c r="K670" s="287">
        <v>0</v>
      </c>
    </row>
    <row r="671" spans="1:11">
      <c r="A671" s="287" t="s">
        <v>228</v>
      </c>
      <c r="B671" s="288">
        <v>46102</v>
      </c>
      <c r="C671" s="287" t="s">
        <v>847</v>
      </c>
      <c r="D671" s="287">
        <v>1</v>
      </c>
      <c r="E671" s="287">
        <v>1</v>
      </c>
      <c r="F671" s="287">
        <v>1</v>
      </c>
      <c r="G671" s="287" t="s">
        <v>185</v>
      </c>
      <c r="H671" s="287" t="s">
        <v>179</v>
      </c>
      <c r="I671" s="287">
        <v>0</v>
      </c>
      <c r="J671" s="287" t="s">
        <v>229</v>
      </c>
      <c r="K671" s="287">
        <v>0</v>
      </c>
    </row>
    <row r="672" spans="1:11">
      <c r="A672" s="287" t="s">
        <v>228</v>
      </c>
      <c r="B672" s="288">
        <v>46109</v>
      </c>
      <c r="C672" s="287" t="s">
        <v>339</v>
      </c>
      <c r="D672" s="287">
        <v>0</v>
      </c>
      <c r="E672" s="287">
        <v>0</v>
      </c>
      <c r="F672" s="287">
        <v>0</v>
      </c>
      <c r="G672" s="287" t="s">
        <v>185</v>
      </c>
      <c r="H672" s="287" t="s">
        <v>179</v>
      </c>
      <c r="I672" s="287">
        <v>0</v>
      </c>
      <c r="J672" s="287" t="s">
        <v>229</v>
      </c>
      <c r="K672" s="287">
        <v>0</v>
      </c>
    </row>
    <row r="673" spans="1:11">
      <c r="A673" s="287" t="s">
        <v>228</v>
      </c>
      <c r="B673" s="288">
        <v>46116</v>
      </c>
      <c r="C673" s="287" t="s">
        <v>847</v>
      </c>
      <c r="D673" s="287">
        <v>1</v>
      </c>
      <c r="E673" s="287">
        <v>1</v>
      </c>
      <c r="F673" s="287">
        <v>1</v>
      </c>
      <c r="G673" s="287" t="s">
        <v>185</v>
      </c>
      <c r="H673" s="287" t="s">
        <v>179</v>
      </c>
      <c r="I673" s="287">
        <v>0</v>
      </c>
      <c r="J673" s="287" t="s">
        <v>229</v>
      </c>
      <c r="K673" s="287">
        <v>0</v>
      </c>
    </row>
    <row r="674" spans="1:11">
      <c r="A674" s="287" t="s">
        <v>228</v>
      </c>
      <c r="B674" s="288">
        <v>46123</v>
      </c>
      <c r="C674" s="287" t="s">
        <v>847</v>
      </c>
      <c r="D674" s="287">
        <v>1</v>
      </c>
      <c r="E674" s="287">
        <v>1</v>
      </c>
      <c r="F674" s="287">
        <v>1</v>
      </c>
      <c r="G674" s="287" t="s">
        <v>185</v>
      </c>
      <c r="H674" s="287" t="s">
        <v>179</v>
      </c>
      <c r="I674" s="287">
        <v>0</v>
      </c>
      <c r="J674" s="287" t="s">
        <v>229</v>
      </c>
      <c r="K674" s="287">
        <v>0</v>
      </c>
    </row>
    <row r="675" spans="1:11">
      <c r="A675" s="287" t="s">
        <v>228</v>
      </c>
      <c r="B675" s="288">
        <v>46130</v>
      </c>
      <c r="C675" s="287" t="s">
        <v>893</v>
      </c>
      <c r="D675" s="287">
        <v>1</v>
      </c>
      <c r="E675" s="287">
        <v>1</v>
      </c>
      <c r="F675" s="287">
        <v>0</v>
      </c>
      <c r="G675" s="287" t="s">
        <v>185</v>
      </c>
      <c r="H675" s="287" t="s">
        <v>179</v>
      </c>
      <c r="I675" s="287">
        <v>0</v>
      </c>
      <c r="J675" s="287" t="s">
        <v>229</v>
      </c>
      <c r="K675" s="287">
        <v>0</v>
      </c>
    </row>
    <row r="676" spans="1:11">
      <c r="A676" s="287" t="s">
        <v>228</v>
      </c>
      <c r="B676" s="288">
        <v>46137</v>
      </c>
      <c r="C676" s="287" t="s">
        <v>339</v>
      </c>
      <c r="D676" s="287">
        <v>0</v>
      </c>
      <c r="E676" s="287">
        <v>0</v>
      </c>
      <c r="F676" s="287">
        <v>0</v>
      </c>
      <c r="G676" s="287" t="s">
        <v>185</v>
      </c>
      <c r="H676" s="287" t="s">
        <v>179</v>
      </c>
      <c r="I676" s="287">
        <v>0</v>
      </c>
      <c r="J676" s="287" t="s">
        <v>229</v>
      </c>
      <c r="K676" s="287">
        <v>0</v>
      </c>
    </row>
    <row r="677" spans="1:11">
      <c r="A677" s="287" t="s">
        <v>230</v>
      </c>
      <c r="B677" s="288">
        <v>45969</v>
      </c>
      <c r="C677" s="287" t="s">
        <v>847</v>
      </c>
      <c r="D677" s="287">
        <v>1</v>
      </c>
      <c r="E677" s="287">
        <v>1</v>
      </c>
      <c r="F677" s="287">
        <v>1</v>
      </c>
      <c r="G677" s="287" t="s">
        <v>185</v>
      </c>
      <c r="H677" s="287"/>
      <c r="I677" s="287">
        <v>1</v>
      </c>
      <c r="J677" s="287"/>
      <c r="K677" s="287">
        <v>0</v>
      </c>
    </row>
    <row r="678" spans="1:11">
      <c r="A678" s="287" t="s">
        <v>230</v>
      </c>
      <c r="B678" s="288">
        <v>45976</v>
      </c>
      <c r="C678" s="287" t="s">
        <v>847</v>
      </c>
      <c r="D678" s="287">
        <v>1</v>
      </c>
      <c r="E678" s="287">
        <v>1</v>
      </c>
      <c r="F678" s="287">
        <v>1</v>
      </c>
      <c r="G678" s="287" t="s">
        <v>185</v>
      </c>
      <c r="H678" s="287"/>
      <c r="I678" s="287">
        <v>1</v>
      </c>
      <c r="J678" s="287"/>
      <c r="K678" s="287">
        <v>0</v>
      </c>
    </row>
    <row r="679" spans="1:11">
      <c r="A679" s="287" t="s">
        <v>230</v>
      </c>
      <c r="B679" s="288">
        <v>45983</v>
      </c>
      <c r="C679" s="287" t="s">
        <v>847</v>
      </c>
      <c r="D679" s="287">
        <v>1</v>
      </c>
      <c r="E679" s="287">
        <v>1</v>
      </c>
      <c r="F679" s="287">
        <v>1</v>
      </c>
      <c r="G679" s="287" t="s">
        <v>185</v>
      </c>
      <c r="H679" s="287"/>
      <c r="I679" s="287">
        <v>1</v>
      </c>
      <c r="J679" s="287"/>
      <c r="K679" s="287">
        <v>0</v>
      </c>
    </row>
    <row r="680" spans="1:11">
      <c r="A680" s="287" t="s">
        <v>230</v>
      </c>
      <c r="B680" s="288">
        <v>45990</v>
      </c>
      <c r="C680" s="287" t="s">
        <v>847</v>
      </c>
      <c r="D680" s="287">
        <v>1</v>
      </c>
      <c r="E680" s="287">
        <v>1</v>
      </c>
      <c r="F680" s="287">
        <v>1</v>
      </c>
      <c r="G680" s="287" t="s">
        <v>185</v>
      </c>
      <c r="H680" s="287"/>
      <c r="I680" s="287">
        <v>1</v>
      </c>
      <c r="J680" s="287"/>
      <c r="K680" s="287">
        <v>0</v>
      </c>
    </row>
    <row r="681" spans="1:11">
      <c r="A681" s="287" t="s">
        <v>230</v>
      </c>
      <c r="B681" s="288">
        <v>45997</v>
      </c>
      <c r="C681" s="287" t="s">
        <v>847</v>
      </c>
      <c r="D681" s="287">
        <v>1</v>
      </c>
      <c r="E681" s="287">
        <v>1</v>
      </c>
      <c r="F681" s="287">
        <v>1</v>
      </c>
      <c r="G681" s="287" t="s">
        <v>185</v>
      </c>
      <c r="H681" s="287"/>
      <c r="I681" s="287">
        <v>1</v>
      </c>
      <c r="J681" s="287"/>
      <c r="K681" s="287">
        <v>0</v>
      </c>
    </row>
    <row r="682" spans="1:11">
      <c r="A682" s="287" t="s">
        <v>230</v>
      </c>
      <c r="B682" s="288">
        <v>46004</v>
      </c>
      <c r="C682" s="287" t="s">
        <v>847</v>
      </c>
      <c r="D682" s="287">
        <v>1</v>
      </c>
      <c r="E682" s="287">
        <v>1</v>
      </c>
      <c r="F682" s="287">
        <v>1</v>
      </c>
      <c r="G682" s="287" t="s">
        <v>185</v>
      </c>
      <c r="H682" s="287"/>
      <c r="I682" s="287">
        <v>1</v>
      </c>
      <c r="J682" s="287"/>
      <c r="K682" s="287">
        <v>0</v>
      </c>
    </row>
    <row r="683" spans="1:11">
      <c r="A683" s="287" t="s">
        <v>230</v>
      </c>
      <c r="B683" s="288">
        <v>46011</v>
      </c>
      <c r="C683" s="287" t="s">
        <v>339</v>
      </c>
      <c r="D683" s="287">
        <v>0</v>
      </c>
      <c r="E683" s="287">
        <v>0</v>
      </c>
      <c r="F683" s="287">
        <v>0</v>
      </c>
      <c r="G683" s="287" t="s">
        <v>185</v>
      </c>
      <c r="H683" s="287"/>
      <c r="I683" s="287">
        <v>1</v>
      </c>
      <c r="J683" s="287"/>
      <c r="K683" s="287">
        <v>0</v>
      </c>
    </row>
    <row r="684" spans="1:11">
      <c r="A684" s="287" t="s">
        <v>230</v>
      </c>
      <c r="B684" s="288">
        <v>46018</v>
      </c>
      <c r="C684" s="287" t="s">
        <v>847</v>
      </c>
      <c r="D684" s="287">
        <v>1</v>
      </c>
      <c r="E684" s="287">
        <v>1</v>
      </c>
      <c r="F684" s="287">
        <v>1</v>
      </c>
      <c r="G684" s="287" t="s">
        <v>185</v>
      </c>
      <c r="H684" s="287"/>
      <c r="I684" s="287">
        <v>1</v>
      </c>
      <c r="J684" s="287"/>
      <c r="K684" s="287">
        <v>0</v>
      </c>
    </row>
    <row r="685" spans="1:11">
      <c r="A685" s="287" t="s">
        <v>230</v>
      </c>
      <c r="B685" s="288">
        <v>46025</v>
      </c>
      <c r="C685" s="287" t="s">
        <v>339</v>
      </c>
      <c r="D685" s="287">
        <v>0</v>
      </c>
      <c r="E685" s="287">
        <v>0</v>
      </c>
      <c r="F685" s="287">
        <v>0</v>
      </c>
      <c r="G685" s="287" t="s">
        <v>185</v>
      </c>
      <c r="H685" s="287"/>
      <c r="I685" s="287">
        <v>1</v>
      </c>
      <c r="J685" s="287"/>
      <c r="K685" s="287">
        <v>0</v>
      </c>
    </row>
    <row r="686" spans="1:11">
      <c r="A686" s="287" t="s">
        <v>230</v>
      </c>
      <c r="B686" s="288">
        <v>46032</v>
      </c>
      <c r="C686" s="287" t="s">
        <v>847</v>
      </c>
      <c r="D686" s="287">
        <v>1</v>
      </c>
      <c r="E686" s="287">
        <v>1</v>
      </c>
      <c r="F686" s="287">
        <v>1</v>
      </c>
      <c r="G686" s="287" t="s">
        <v>185</v>
      </c>
      <c r="H686" s="287"/>
      <c r="I686" s="287">
        <v>1</v>
      </c>
      <c r="J686" s="287"/>
      <c r="K686" s="287">
        <v>0</v>
      </c>
    </row>
    <row r="687" spans="1:11">
      <c r="A687" s="287" t="s">
        <v>230</v>
      </c>
      <c r="B687" s="288">
        <v>46039</v>
      </c>
      <c r="C687" s="287" t="s">
        <v>847</v>
      </c>
      <c r="D687" s="287">
        <v>1</v>
      </c>
      <c r="E687" s="287">
        <v>1</v>
      </c>
      <c r="F687" s="287">
        <v>1</v>
      </c>
      <c r="G687" s="287" t="s">
        <v>185</v>
      </c>
      <c r="H687" s="287"/>
      <c r="I687" s="287">
        <v>1</v>
      </c>
      <c r="J687" s="287"/>
      <c r="K687" s="287">
        <v>0</v>
      </c>
    </row>
    <row r="688" spans="1:11">
      <c r="A688" s="287" t="s">
        <v>230</v>
      </c>
      <c r="B688" s="288">
        <v>46046</v>
      </c>
      <c r="C688" s="287" t="s">
        <v>847</v>
      </c>
      <c r="D688" s="287">
        <v>1</v>
      </c>
      <c r="E688" s="287">
        <v>1</v>
      </c>
      <c r="F688" s="287">
        <v>1</v>
      </c>
      <c r="G688" s="287" t="s">
        <v>185</v>
      </c>
      <c r="H688" s="287"/>
      <c r="I688" s="287">
        <v>1</v>
      </c>
      <c r="J688" s="287"/>
      <c r="K688" s="287">
        <v>0</v>
      </c>
    </row>
    <row r="689" spans="1:11">
      <c r="A689" s="287" t="s">
        <v>230</v>
      </c>
      <c r="B689" s="288">
        <v>46053</v>
      </c>
      <c r="C689" s="287" t="s">
        <v>847</v>
      </c>
      <c r="D689" s="287">
        <v>1</v>
      </c>
      <c r="E689" s="287">
        <v>1</v>
      </c>
      <c r="F689" s="287">
        <v>1</v>
      </c>
      <c r="G689" s="287" t="s">
        <v>185</v>
      </c>
      <c r="H689" s="287"/>
      <c r="I689" s="287">
        <v>1</v>
      </c>
      <c r="J689" s="287"/>
      <c r="K689" s="287">
        <v>0</v>
      </c>
    </row>
    <row r="690" spans="1:11">
      <c r="A690" s="287" t="s">
        <v>230</v>
      </c>
      <c r="B690" s="288">
        <v>46060</v>
      </c>
      <c r="C690" s="287" t="s">
        <v>847</v>
      </c>
      <c r="D690" s="287">
        <v>1</v>
      </c>
      <c r="E690" s="287">
        <v>1</v>
      </c>
      <c r="F690" s="287">
        <v>1</v>
      </c>
      <c r="G690" s="287" t="s">
        <v>185</v>
      </c>
      <c r="H690" s="287"/>
      <c r="I690" s="287">
        <v>1</v>
      </c>
      <c r="J690" s="287"/>
      <c r="K690" s="287">
        <v>0</v>
      </c>
    </row>
    <row r="691" spans="1:11">
      <c r="A691" s="287" t="s">
        <v>230</v>
      </c>
      <c r="B691" s="288">
        <v>46067</v>
      </c>
      <c r="C691" s="287" t="s">
        <v>847</v>
      </c>
      <c r="D691" s="287">
        <v>1</v>
      </c>
      <c r="E691" s="287">
        <v>1</v>
      </c>
      <c r="F691" s="287">
        <v>1</v>
      </c>
      <c r="G691" s="287" t="s">
        <v>185</v>
      </c>
      <c r="H691" s="287"/>
      <c r="I691" s="287">
        <v>1</v>
      </c>
      <c r="J691" s="287"/>
      <c r="K691" s="287">
        <v>0</v>
      </c>
    </row>
    <row r="692" spans="1:11">
      <c r="A692" s="287" t="s">
        <v>230</v>
      </c>
      <c r="B692" s="288">
        <v>46074</v>
      </c>
      <c r="C692" s="287" t="s">
        <v>847</v>
      </c>
      <c r="D692" s="287">
        <v>1</v>
      </c>
      <c r="E692" s="287">
        <v>1</v>
      </c>
      <c r="F692" s="287">
        <v>1</v>
      </c>
      <c r="G692" s="287" t="s">
        <v>185</v>
      </c>
      <c r="H692" s="287"/>
      <c r="I692" s="287">
        <v>1</v>
      </c>
      <c r="J692" s="287"/>
      <c r="K692" s="287">
        <v>0</v>
      </c>
    </row>
    <row r="693" spans="1:11">
      <c r="A693" s="287" t="s">
        <v>230</v>
      </c>
      <c r="B693" s="288">
        <v>46081</v>
      </c>
      <c r="C693" s="287" t="s">
        <v>847</v>
      </c>
      <c r="D693" s="287">
        <v>1</v>
      </c>
      <c r="E693" s="287">
        <v>1</v>
      </c>
      <c r="F693" s="287">
        <v>1</v>
      </c>
      <c r="G693" s="287" t="s">
        <v>185</v>
      </c>
      <c r="H693" s="287"/>
      <c r="I693" s="287">
        <v>1</v>
      </c>
      <c r="J693" s="287"/>
      <c r="K693" s="287">
        <v>0</v>
      </c>
    </row>
    <row r="694" spans="1:11">
      <c r="A694" s="287" t="s">
        <v>230</v>
      </c>
      <c r="B694" s="288">
        <v>46088</v>
      </c>
      <c r="C694" s="287" t="s">
        <v>847</v>
      </c>
      <c r="D694" s="287">
        <v>1</v>
      </c>
      <c r="E694" s="287">
        <v>1</v>
      </c>
      <c r="F694" s="287">
        <v>1</v>
      </c>
      <c r="G694" s="287" t="s">
        <v>185</v>
      </c>
      <c r="H694" s="287"/>
      <c r="I694" s="287">
        <v>1</v>
      </c>
      <c r="J694" s="287"/>
      <c r="K694" s="287">
        <v>0</v>
      </c>
    </row>
    <row r="695" spans="1:11">
      <c r="A695" s="287" t="s">
        <v>230</v>
      </c>
      <c r="B695" s="288">
        <v>46095</v>
      </c>
      <c r="C695" s="287" t="s">
        <v>847</v>
      </c>
      <c r="D695" s="287">
        <v>1</v>
      </c>
      <c r="E695" s="287">
        <v>1</v>
      </c>
      <c r="F695" s="287">
        <v>1</v>
      </c>
      <c r="G695" s="287" t="s">
        <v>185</v>
      </c>
      <c r="H695" s="287"/>
      <c r="I695" s="287">
        <v>1</v>
      </c>
      <c r="J695" s="287"/>
      <c r="K695" s="287">
        <v>0</v>
      </c>
    </row>
    <row r="696" spans="1:11">
      <c r="A696" s="287" t="s">
        <v>230</v>
      </c>
      <c r="B696" s="288">
        <v>46102</v>
      </c>
      <c r="C696" s="287" t="s">
        <v>847</v>
      </c>
      <c r="D696" s="287">
        <v>1</v>
      </c>
      <c r="E696" s="287">
        <v>1</v>
      </c>
      <c r="F696" s="287">
        <v>1</v>
      </c>
      <c r="G696" s="287" t="s">
        <v>185</v>
      </c>
      <c r="H696" s="287"/>
      <c r="I696" s="287">
        <v>1</v>
      </c>
      <c r="J696" s="287"/>
      <c r="K696" s="287">
        <v>0</v>
      </c>
    </row>
    <row r="697" spans="1:11">
      <c r="A697" s="287" t="s">
        <v>230</v>
      </c>
      <c r="B697" s="288">
        <v>46109</v>
      </c>
      <c r="C697" s="287" t="s">
        <v>847</v>
      </c>
      <c r="D697" s="287">
        <v>1</v>
      </c>
      <c r="E697" s="287">
        <v>1</v>
      </c>
      <c r="F697" s="287">
        <v>1</v>
      </c>
      <c r="G697" s="287" t="s">
        <v>185</v>
      </c>
      <c r="H697" s="287"/>
      <c r="I697" s="287">
        <v>1</v>
      </c>
      <c r="J697" s="287"/>
      <c r="K697" s="287">
        <v>0</v>
      </c>
    </row>
    <row r="698" spans="1:11">
      <c r="A698" s="287" t="s">
        <v>230</v>
      </c>
      <c r="B698" s="288">
        <v>46116</v>
      </c>
      <c r="C698" s="287" t="s">
        <v>847</v>
      </c>
      <c r="D698" s="287">
        <v>1</v>
      </c>
      <c r="E698" s="287">
        <v>1</v>
      </c>
      <c r="F698" s="287">
        <v>1</v>
      </c>
      <c r="G698" s="287" t="s">
        <v>185</v>
      </c>
      <c r="H698" s="287"/>
      <c r="I698" s="287">
        <v>1</v>
      </c>
      <c r="J698" s="287"/>
      <c r="K698" s="287">
        <v>0</v>
      </c>
    </row>
    <row r="699" spans="1:11">
      <c r="A699" s="287" t="s">
        <v>230</v>
      </c>
      <c r="B699" s="288">
        <v>46123</v>
      </c>
      <c r="C699" s="287" t="s">
        <v>847</v>
      </c>
      <c r="D699" s="287">
        <v>1</v>
      </c>
      <c r="E699" s="287">
        <v>1</v>
      </c>
      <c r="F699" s="287">
        <v>1</v>
      </c>
      <c r="G699" s="287" t="s">
        <v>185</v>
      </c>
      <c r="H699" s="287"/>
      <c r="I699" s="287">
        <v>1</v>
      </c>
      <c r="J699" s="287"/>
      <c r="K699" s="287">
        <v>0</v>
      </c>
    </row>
    <row r="700" spans="1:11">
      <c r="A700" s="287" t="s">
        <v>230</v>
      </c>
      <c r="B700" s="288">
        <v>46130</v>
      </c>
      <c r="C700" s="287" t="s">
        <v>847</v>
      </c>
      <c r="D700" s="287">
        <v>1</v>
      </c>
      <c r="E700" s="287">
        <v>1</v>
      </c>
      <c r="F700" s="287">
        <v>1</v>
      </c>
      <c r="G700" s="287" t="s">
        <v>185</v>
      </c>
      <c r="H700" s="287"/>
      <c r="I700" s="287">
        <v>1</v>
      </c>
      <c r="J700" s="287"/>
      <c r="K700" s="287">
        <v>0</v>
      </c>
    </row>
    <row r="701" spans="1:11">
      <c r="A701" s="287" t="s">
        <v>230</v>
      </c>
      <c r="B701" s="288">
        <v>46137</v>
      </c>
      <c r="C701" s="287" t="s">
        <v>847</v>
      </c>
      <c r="D701" s="287">
        <v>1</v>
      </c>
      <c r="E701" s="287">
        <v>1</v>
      </c>
      <c r="F701" s="287">
        <v>1</v>
      </c>
      <c r="G701" s="287" t="s">
        <v>185</v>
      </c>
      <c r="H701" s="287"/>
      <c r="I701" s="287">
        <v>1</v>
      </c>
      <c r="J701" s="287"/>
      <c r="K701" s="287">
        <v>0</v>
      </c>
    </row>
    <row r="702" spans="1:11">
      <c r="A702" s="287" t="s">
        <v>231</v>
      </c>
      <c r="B702" s="288">
        <v>45969</v>
      </c>
      <c r="C702" s="287" t="s">
        <v>892</v>
      </c>
      <c r="D702" s="287">
        <v>1</v>
      </c>
      <c r="E702" s="287">
        <v>0</v>
      </c>
      <c r="F702" s="287">
        <v>1</v>
      </c>
      <c r="G702" s="287" t="s">
        <v>188</v>
      </c>
      <c r="H702" s="287"/>
      <c r="I702" s="287">
        <v>1</v>
      </c>
      <c r="J702" s="287"/>
      <c r="K702" s="287">
        <v>0</v>
      </c>
    </row>
    <row r="703" spans="1:11">
      <c r="A703" s="287" t="s">
        <v>231</v>
      </c>
      <c r="B703" s="288">
        <v>45976</v>
      </c>
      <c r="C703" s="287" t="s">
        <v>892</v>
      </c>
      <c r="D703" s="287">
        <v>1</v>
      </c>
      <c r="E703" s="287">
        <v>0</v>
      </c>
      <c r="F703" s="287">
        <v>1</v>
      </c>
      <c r="G703" s="287" t="s">
        <v>188</v>
      </c>
      <c r="H703" s="287"/>
      <c r="I703" s="287">
        <v>1</v>
      </c>
      <c r="J703" s="287"/>
      <c r="K703" s="287">
        <v>0</v>
      </c>
    </row>
    <row r="704" spans="1:11">
      <c r="A704" s="287" t="s">
        <v>231</v>
      </c>
      <c r="B704" s="288">
        <v>45983</v>
      </c>
      <c r="C704" s="287" t="s">
        <v>339</v>
      </c>
      <c r="D704" s="287">
        <v>0</v>
      </c>
      <c r="E704" s="287">
        <v>0</v>
      </c>
      <c r="F704" s="287">
        <v>0</v>
      </c>
      <c r="G704" s="287" t="s">
        <v>188</v>
      </c>
      <c r="H704" s="287"/>
      <c r="I704" s="287">
        <v>1</v>
      </c>
      <c r="J704" s="287"/>
      <c r="K704" s="287">
        <v>0</v>
      </c>
    </row>
    <row r="705" spans="1:11">
      <c r="A705" s="287" t="s">
        <v>231</v>
      </c>
      <c r="B705" s="288">
        <v>45990</v>
      </c>
      <c r="C705" s="287" t="s">
        <v>339</v>
      </c>
      <c r="D705" s="287">
        <v>0</v>
      </c>
      <c r="E705" s="287">
        <v>0</v>
      </c>
      <c r="F705" s="287">
        <v>0</v>
      </c>
      <c r="G705" s="287" t="s">
        <v>188</v>
      </c>
      <c r="H705" s="287"/>
      <c r="I705" s="287">
        <v>1</v>
      </c>
      <c r="J705" s="287"/>
      <c r="K705" s="287">
        <v>0</v>
      </c>
    </row>
    <row r="706" spans="1:11">
      <c r="A706" s="287" t="s">
        <v>231</v>
      </c>
      <c r="B706" s="288">
        <v>45997</v>
      </c>
      <c r="C706" s="287" t="s">
        <v>339</v>
      </c>
      <c r="D706" s="287">
        <v>0</v>
      </c>
      <c r="E706" s="287">
        <v>0</v>
      </c>
      <c r="F706" s="287">
        <v>0</v>
      </c>
      <c r="G706" s="287" t="s">
        <v>188</v>
      </c>
      <c r="H706" s="287"/>
      <c r="I706" s="287">
        <v>1</v>
      </c>
      <c r="J706" s="287"/>
      <c r="K706" s="287">
        <v>0</v>
      </c>
    </row>
    <row r="707" spans="1:11">
      <c r="A707" s="287" t="s">
        <v>231</v>
      </c>
      <c r="B707" s="288">
        <v>46004</v>
      </c>
      <c r="C707" s="287" t="s">
        <v>339</v>
      </c>
      <c r="D707" s="287">
        <v>0</v>
      </c>
      <c r="E707" s="287">
        <v>0</v>
      </c>
      <c r="F707" s="287">
        <v>0</v>
      </c>
      <c r="G707" s="287" t="s">
        <v>188</v>
      </c>
      <c r="H707" s="287"/>
      <c r="I707" s="287">
        <v>1</v>
      </c>
      <c r="J707" s="287"/>
      <c r="K707" s="287">
        <v>0</v>
      </c>
    </row>
    <row r="708" spans="1:11">
      <c r="A708" s="287" t="s">
        <v>231</v>
      </c>
      <c r="B708" s="288">
        <v>46011</v>
      </c>
      <c r="C708" s="287" t="s">
        <v>339</v>
      </c>
      <c r="D708" s="287">
        <v>0</v>
      </c>
      <c r="E708" s="287">
        <v>0</v>
      </c>
      <c r="F708" s="287">
        <v>0</v>
      </c>
      <c r="G708" s="287" t="s">
        <v>188</v>
      </c>
      <c r="H708" s="287"/>
      <c r="I708" s="287">
        <v>1</v>
      </c>
      <c r="J708" s="287"/>
      <c r="K708" s="287">
        <v>0</v>
      </c>
    </row>
    <row r="709" spans="1:11">
      <c r="A709" s="287" t="s">
        <v>231</v>
      </c>
      <c r="B709" s="288">
        <v>46018</v>
      </c>
      <c r="C709" s="287" t="s">
        <v>339</v>
      </c>
      <c r="D709" s="287">
        <v>0</v>
      </c>
      <c r="E709" s="287">
        <v>0</v>
      </c>
      <c r="F709" s="287">
        <v>0</v>
      </c>
      <c r="G709" s="287" t="s">
        <v>188</v>
      </c>
      <c r="H709" s="287"/>
      <c r="I709" s="287">
        <v>1</v>
      </c>
      <c r="J709" s="287"/>
      <c r="K709" s="287">
        <v>0</v>
      </c>
    </row>
    <row r="710" spans="1:11">
      <c r="A710" s="287" t="s">
        <v>231</v>
      </c>
      <c r="B710" s="288">
        <v>46025</v>
      </c>
      <c r="C710" s="287" t="s">
        <v>339</v>
      </c>
      <c r="D710" s="287">
        <v>0</v>
      </c>
      <c r="E710" s="287">
        <v>0</v>
      </c>
      <c r="F710" s="287">
        <v>0</v>
      </c>
      <c r="G710" s="287" t="s">
        <v>188</v>
      </c>
      <c r="H710" s="287"/>
      <c r="I710" s="287">
        <v>1</v>
      </c>
      <c r="J710" s="287"/>
      <c r="K710" s="287">
        <v>0</v>
      </c>
    </row>
    <row r="711" spans="1:11">
      <c r="A711" s="287" t="s">
        <v>231</v>
      </c>
      <c r="B711" s="288">
        <v>46032</v>
      </c>
      <c r="C711" s="287" t="s">
        <v>339</v>
      </c>
      <c r="D711" s="287">
        <v>0</v>
      </c>
      <c r="E711" s="287">
        <v>0</v>
      </c>
      <c r="F711" s="287">
        <v>0</v>
      </c>
      <c r="G711" s="287" t="s">
        <v>188</v>
      </c>
      <c r="H711" s="287"/>
      <c r="I711" s="287">
        <v>1</v>
      </c>
      <c r="J711" s="287"/>
      <c r="K711" s="287">
        <v>0</v>
      </c>
    </row>
    <row r="712" spans="1:11">
      <c r="A712" s="287" t="s">
        <v>231</v>
      </c>
      <c r="B712" s="288">
        <v>46039</v>
      </c>
      <c r="C712" s="287" t="s">
        <v>339</v>
      </c>
      <c r="D712" s="287">
        <v>0</v>
      </c>
      <c r="E712" s="287">
        <v>0</v>
      </c>
      <c r="F712" s="287">
        <v>0</v>
      </c>
      <c r="G712" s="287" t="s">
        <v>188</v>
      </c>
      <c r="H712" s="287"/>
      <c r="I712" s="287">
        <v>1</v>
      </c>
      <c r="J712" s="287"/>
      <c r="K712" s="287">
        <v>0</v>
      </c>
    </row>
    <row r="713" spans="1:11">
      <c r="A713" s="287" t="s">
        <v>231</v>
      </c>
      <c r="B713" s="288">
        <v>46046</v>
      </c>
      <c r="C713" s="287" t="s">
        <v>339</v>
      </c>
      <c r="D713" s="287">
        <v>0</v>
      </c>
      <c r="E713" s="287">
        <v>0</v>
      </c>
      <c r="F713" s="287">
        <v>0</v>
      </c>
      <c r="G713" s="287" t="s">
        <v>188</v>
      </c>
      <c r="H713" s="287"/>
      <c r="I713" s="287">
        <v>1</v>
      </c>
      <c r="J713" s="287"/>
      <c r="K713" s="287">
        <v>0</v>
      </c>
    </row>
    <row r="714" spans="1:11">
      <c r="A714" s="287" t="s">
        <v>231</v>
      </c>
      <c r="B714" s="288">
        <v>46053</v>
      </c>
      <c r="C714" s="287" t="s">
        <v>847</v>
      </c>
      <c r="D714" s="287">
        <v>1</v>
      </c>
      <c r="E714" s="287">
        <v>1</v>
      </c>
      <c r="F714" s="287">
        <v>1</v>
      </c>
      <c r="G714" s="287" t="s">
        <v>188</v>
      </c>
      <c r="H714" s="287"/>
      <c r="I714" s="287">
        <v>1</v>
      </c>
      <c r="J714" s="287"/>
      <c r="K714" s="287">
        <v>0</v>
      </c>
    </row>
    <row r="715" spans="1:11">
      <c r="A715" s="287" t="s">
        <v>231</v>
      </c>
      <c r="B715" s="288">
        <v>46060</v>
      </c>
      <c r="C715" s="287" t="s">
        <v>893</v>
      </c>
      <c r="D715" s="287">
        <v>1</v>
      </c>
      <c r="E715" s="287">
        <v>1</v>
      </c>
      <c r="F715" s="287">
        <v>0</v>
      </c>
      <c r="G715" s="287" t="s">
        <v>188</v>
      </c>
      <c r="H715" s="287"/>
      <c r="I715" s="287">
        <v>1</v>
      </c>
      <c r="J715" s="287"/>
      <c r="K715" s="287">
        <v>0</v>
      </c>
    </row>
    <row r="716" spans="1:11">
      <c r="A716" s="287" t="s">
        <v>231</v>
      </c>
      <c r="B716" s="288">
        <v>46067</v>
      </c>
      <c r="C716" s="287" t="s">
        <v>893</v>
      </c>
      <c r="D716" s="287">
        <v>1</v>
      </c>
      <c r="E716" s="287">
        <v>1</v>
      </c>
      <c r="F716" s="287">
        <v>0</v>
      </c>
      <c r="G716" s="287" t="s">
        <v>188</v>
      </c>
      <c r="H716" s="287"/>
      <c r="I716" s="287">
        <v>1</v>
      </c>
      <c r="J716" s="287"/>
      <c r="K716" s="287">
        <v>0</v>
      </c>
    </row>
    <row r="717" spans="1:11">
      <c r="A717" s="287" t="s">
        <v>231</v>
      </c>
      <c r="B717" s="288">
        <v>46074</v>
      </c>
      <c r="C717" s="287" t="s">
        <v>893</v>
      </c>
      <c r="D717" s="287">
        <v>1</v>
      </c>
      <c r="E717" s="287">
        <v>1</v>
      </c>
      <c r="F717" s="287">
        <v>0</v>
      </c>
      <c r="G717" s="287" t="s">
        <v>188</v>
      </c>
      <c r="H717" s="287"/>
      <c r="I717" s="287">
        <v>1</v>
      </c>
      <c r="J717" s="287"/>
      <c r="K717" s="287">
        <v>0</v>
      </c>
    </row>
    <row r="718" spans="1:11">
      <c r="A718" s="287" t="s">
        <v>231</v>
      </c>
      <c r="B718" s="288">
        <v>46081</v>
      </c>
      <c r="C718" s="287" t="s">
        <v>893</v>
      </c>
      <c r="D718" s="287">
        <v>1</v>
      </c>
      <c r="E718" s="287">
        <v>1</v>
      </c>
      <c r="F718" s="287">
        <v>0</v>
      </c>
      <c r="G718" s="287" t="s">
        <v>188</v>
      </c>
      <c r="H718" s="287"/>
      <c r="I718" s="287">
        <v>1</v>
      </c>
      <c r="J718" s="287"/>
      <c r="K718" s="287">
        <v>0</v>
      </c>
    </row>
    <row r="719" spans="1:11">
      <c r="A719" s="287" t="s">
        <v>231</v>
      </c>
      <c r="B719" s="288">
        <v>46088</v>
      </c>
      <c r="C719" s="287" t="s">
        <v>893</v>
      </c>
      <c r="D719" s="287">
        <v>1</v>
      </c>
      <c r="E719" s="287">
        <v>1</v>
      </c>
      <c r="F719" s="287">
        <v>0</v>
      </c>
      <c r="G719" s="287" t="s">
        <v>188</v>
      </c>
      <c r="H719" s="287"/>
      <c r="I719" s="287">
        <v>1</v>
      </c>
      <c r="J719" s="287"/>
      <c r="K719" s="287">
        <v>0</v>
      </c>
    </row>
    <row r="720" spans="1:11">
      <c r="A720" s="287" t="s">
        <v>231</v>
      </c>
      <c r="B720" s="288">
        <v>46095</v>
      </c>
      <c r="C720" s="287" t="s">
        <v>893</v>
      </c>
      <c r="D720" s="287">
        <v>1</v>
      </c>
      <c r="E720" s="287">
        <v>1</v>
      </c>
      <c r="F720" s="287">
        <v>0</v>
      </c>
      <c r="G720" s="287" t="s">
        <v>188</v>
      </c>
      <c r="H720" s="287"/>
      <c r="I720" s="287">
        <v>1</v>
      </c>
      <c r="J720" s="287"/>
      <c r="K720" s="287">
        <v>0</v>
      </c>
    </row>
    <row r="721" spans="1:11">
      <c r="A721" s="287" t="s">
        <v>231</v>
      </c>
      <c r="B721" s="288">
        <v>46102</v>
      </c>
      <c r="C721" s="287" t="s">
        <v>893</v>
      </c>
      <c r="D721" s="287">
        <v>1</v>
      </c>
      <c r="E721" s="287">
        <v>1</v>
      </c>
      <c r="F721" s="287">
        <v>0</v>
      </c>
      <c r="G721" s="287" t="s">
        <v>188</v>
      </c>
      <c r="H721" s="287"/>
      <c r="I721" s="287">
        <v>1</v>
      </c>
      <c r="J721" s="287"/>
      <c r="K721" s="287">
        <v>0</v>
      </c>
    </row>
    <row r="722" spans="1:11">
      <c r="A722" s="287" t="s">
        <v>231</v>
      </c>
      <c r="B722" s="288">
        <v>46109</v>
      </c>
      <c r="C722" s="287" t="s">
        <v>893</v>
      </c>
      <c r="D722" s="287">
        <v>1</v>
      </c>
      <c r="E722" s="287">
        <v>1</v>
      </c>
      <c r="F722" s="287">
        <v>0</v>
      </c>
      <c r="G722" s="287" t="s">
        <v>188</v>
      </c>
      <c r="H722" s="287"/>
      <c r="I722" s="287">
        <v>1</v>
      </c>
      <c r="J722" s="287"/>
      <c r="K722" s="287">
        <v>0</v>
      </c>
    </row>
    <row r="723" spans="1:11">
      <c r="A723" s="287" t="s">
        <v>231</v>
      </c>
      <c r="B723" s="288">
        <v>46116</v>
      </c>
      <c r="C723" s="287" t="s">
        <v>893</v>
      </c>
      <c r="D723" s="287">
        <v>1</v>
      </c>
      <c r="E723" s="287">
        <v>1</v>
      </c>
      <c r="F723" s="287">
        <v>0</v>
      </c>
      <c r="G723" s="287" t="s">
        <v>188</v>
      </c>
      <c r="H723" s="287"/>
      <c r="I723" s="287">
        <v>1</v>
      </c>
      <c r="J723" s="287"/>
      <c r="K723" s="287">
        <v>0</v>
      </c>
    </row>
    <row r="724" spans="1:11">
      <c r="A724" s="287" t="s">
        <v>231</v>
      </c>
      <c r="B724" s="288">
        <v>46123</v>
      </c>
      <c r="C724" s="287" t="s">
        <v>893</v>
      </c>
      <c r="D724" s="287">
        <v>1</v>
      </c>
      <c r="E724" s="287">
        <v>1</v>
      </c>
      <c r="F724" s="287">
        <v>0</v>
      </c>
      <c r="G724" s="287" t="s">
        <v>188</v>
      </c>
      <c r="H724" s="287"/>
      <c r="I724" s="287">
        <v>1</v>
      </c>
      <c r="J724" s="287"/>
      <c r="K724" s="287">
        <v>0</v>
      </c>
    </row>
    <row r="725" spans="1:11">
      <c r="A725" s="287" t="s">
        <v>231</v>
      </c>
      <c r="B725" s="288">
        <v>46130</v>
      </c>
      <c r="C725" s="287" t="s">
        <v>893</v>
      </c>
      <c r="D725" s="287">
        <v>1</v>
      </c>
      <c r="E725" s="287">
        <v>1</v>
      </c>
      <c r="F725" s="287">
        <v>0</v>
      </c>
      <c r="G725" s="287" t="s">
        <v>188</v>
      </c>
      <c r="H725" s="287"/>
      <c r="I725" s="287">
        <v>1</v>
      </c>
      <c r="J725" s="287"/>
      <c r="K725" s="287">
        <v>0</v>
      </c>
    </row>
    <row r="726" spans="1:11">
      <c r="A726" s="287" t="s">
        <v>231</v>
      </c>
      <c r="B726" s="288">
        <v>46137</v>
      </c>
      <c r="C726" s="287" t="s">
        <v>893</v>
      </c>
      <c r="D726" s="287">
        <v>1</v>
      </c>
      <c r="E726" s="287">
        <v>1</v>
      </c>
      <c r="F726" s="287">
        <v>0</v>
      </c>
      <c r="G726" s="287" t="s">
        <v>188</v>
      </c>
      <c r="H726" s="287"/>
      <c r="I726" s="287">
        <v>1</v>
      </c>
      <c r="J726" s="287"/>
      <c r="K726" s="287">
        <v>0</v>
      </c>
    </row>
    <row r="727" spans="1:11">
      <c r="A727" s="287" t="s">
        <v>232</v>
      </c>
      <c r="B727" s="288">
        <v>45969</v>
      </c>
      <c r="C727" s="287" t="s">
        <v>847</v>
      </c>
      <c r="D727" s="287">
        <v>1</v>
      </c>
      <c r="E727" s="287">
        <v>1</v>
      </c>
      <c r="F727" s="287">
        <v>1</v>
      </c>
      <c r="G727" s="287" t="s">
        <v>185</v>
      </c>
      <c r="H727" s="287" t="s">
        <v>185</v>
      </c>
      <c r="I727" s="287">
        <v>1</v>
      </c>
      <c r="J727" s="287"/>
      <c r="K727" s="287">
        <v>0</v>
      </c>
    </row>
    <row r="728" spans="1:11">
      <c r="A728" s="287" t="s">
        <v>232</v>
      </c>
      <c r="B728" s="288">
        <v>45976</v>
      </c>
      <c r="C728" s="287" t="s">
        <v>847</v>
      </c>
      <c r="D728" s="287">
        <v>1</v>
      </c>
      <c r="E728" s="287">
        <v>1</v>
      </c>
      <c r="F728" s="287">
        <v>1</v>
      </c>
      <c r="G728" s="287" t="s">
        <v>185</v>
      </c>
      <c r="H728" s="287" t="s">
        <v>185</v>
      </c>
      <c r="I728" s="287">
        <v>1</v>
      </c>
      <c r="J728" s="287"/>
      <c r="K728" s="287">
        <v>0</v>
      </c>
    </row>
    <row r="729" spans="1:11">
      <c r="A729" s="287" t="s">
        <v>232</v>
      </c>
      <c r="B729" s="288">
        <v>45983</v>
      </c>
      <c r="C729" s="287" t="s">
        <v>847</v>
      </c>
      <c r="D729" s="287">
        <v>1</v>
      </c>
      <c r="E729" s="287">
        <v>1</v>
      </c>
      <c r="F729" s="287">
        <v>1</v>
      </c>
      <c r="G729" s="287" t="s">
        <v>185</v>
      </c>
      <c r="H729" s="287" t="s">
        <v>185</v>
      </c>
      <c r="I729" s="287">
        <v>1</v>
      </c>
      <c r="J729" s="287"/>
      <c r="K729" s="287">
        <v>0</v>
      </c>
    </row>
    <row r="730" spans="1:11">
      <c r="A730" s="287" t="s">
        <v>232</v>
      </c>
      <c r="B730" s="288">
        <v>45990</v>
      </c>
      <c r="C730" s="287" t="s">
        <v>892</v>
      </c>
      <c r="D730" s="287">
        <v>1</v>
      </c>
      <c r="E730" s="287">
        <v>0</v>
      </c>
      <c r="F730" s="287">
        <v>1</v>
      </c>
      <c r="G730" s="287" t="s">
        <v>185</v>
      </c>
      <c r="H730" s="287" t="s">
        <v>185</v>
      </c>
      <c r="I730" s="287">
        <v>1</v>
      </c>
      <c r="J730" s="287"/>
      <c r="K730" s="287">
        <v>0</v>
      </c>
    </row>
    <row r="731" spans="1:11">
      <c r="A731" s="287" t="s">
        <v>232</v>
      </c>
      <c r="B731" s="288">
        <v>45997</v>
      </c>
      <c r="C731" s="287" t="s">
        <v>847</v>
      </c>
      <c r="D731" s="287">
        <v>1</v>
      </c>
      <c r="E731" s="287">
        <v>1</v>
      </c>
      <c r="F731" s="287">
        <v>1</v>
      </c>
      <c r="G731" s="287" t="s">
        <v>185</v>
      </c>
      <c r="H731" s="287" t="s">
        <v>185</v>
      </c>
      <c r="I731" s="287">
        <v>1</v>
      </c>
      <c r="J731" s="287"/>
      <c r="K731" s="287">
        <v>0</v>
      </c>
    </row>
    <row r="732" spans="1:11">
      <c r="A732" s="287" t="s">
        <v>232</v>
      </c>
      <c r="B732" s="288">
        <v>46004</v>
      </c>
      <c r="C732" s="287" t="s">
        <v>339</v>
      </c>
      <c r="D732" s="287">
        <v>0</v>
      </c>
      <c r="E732" s="287">
        <v>0</v>
      </c>
      <c r="F732" s="287">
        <v>0</v>
      </c>
      <c r="G732" s="287" t="s">
        <v>185</v>
      </c>
      <c r="H732" s="287" t="s">
        <v>185</v>
      </c>
      <c r="I732" s="287">
        <v>1</v>
      </c>
      <c r="J732" s="287"/>
      <c r="K732" s="287">
        <v>0</v>
      </c>
    </row>
    <row r="733" spans="1:11">
      <c r="A733" s="287" t="s">
        <v>232</v>
      </c>
      <c r="B733" s="288">
        <v>46011</v>
      </c>
      <c r="C733" s="287" t="s">
        <v>339</v>
      </c>
      <c r="D733" s="287">
        <v>0</v>
      </c>
      <c r="E733" s="287">
        <v>0</v>
      </c>
      <c r="F733" s="287">
        <v>0</v>
      </c>
      <c r="G733" s="287" t="s">
        <v>185</v>
      </c>
      <c r="H733" s="287" t="s">
        <v>185</v>
      </c>
      <c r="I733" s="287">
        <v>1</v>
      </c>
      <c r="J733" s="287"/>
      <c r="K733" s="287">
        <v>0</v>
      </c>
    </row>
    <row r="734" spans="1:11">
      <c r="A734" s="287" t="s">
        <v>232</v>
      </c>
      <c r="B734" s="288">
        <v>46018</v>
      </c>
      <c r="C734" s="287" t="s">
        <v>339</v>
      </c>
      <c r="D734" s="287">
        <v>0</v>
      </c>
      <c r="E734" s="287">
        <v>0</v>
      </c>
      <c r="F734" s="287">
        <v>0</v>
      </c>
      <c r="G734" s="287" t="s">
        <v>185</v>
      </c>
      <c r="H734" s="287" t="s">
        <v>185</v>
      </c>
      <c r="I734" s="287">
        <v>1</v>
      </c>
      <c r="J734" s="287"/>
      <c r="K734" s="287">
        <v>0</v>
      </c>
    </row>
    <row r="735" spans="1:11">
      <c r="A735" s="287" t="s">
        <v>232</v>
      </c>
      <c r="B735" s="288">
        <v>46025</v>
      </c>
      <c r="C735" s="287" t="s">
        <v>339</v>
      </c>
      <c r="D735" s="287">
        <v>0</v>
      </c>
      <c r="E735" s="287">
        <v>0</v>
      </c>
      <c r="F735" s="287">
        <v>0</v>
      </c>
      <c r="G735" s="287" t="s">
        <v>185</v>
      </c>
      <c r="H735" s="287" t="s">
        <v>185</v>
      </c>
      <c r="I735" s="287">
        <v>1</v>
      </c>
      <c r="J735" s="287"/>
      <c r="K735" s="287">
        <v>0</v>
      </c>
    </row>
    <row r="736" spans="1:11">
      <c r="A736" s="287" t="s">
        <v>232</v>
      </c>
      <c r="B736" s="288">
        <v>46032</v>
      </c>
      <c r="C736" s="287" t="s">
        <v>339</v>
      </c>
      <c r="D736" s="287">
        <v>0</v>
      </c>
      <c r="E736" s="287">
        <v>0</v>
      </c>
      <c r="F736" s="287">
        <v>0</v>
      </c>
      <c r="G736" s="287" t="s">
        <v>185</v>
      </c>
      <c r="H736" s="287" t="s">
        <v>185</v>
      </c>
      <c r="I736" s="287">
        <v>1</v>
      </c>
      <c r="J736" s="287"/>
      <c r="K736" s="287">
        <v>0</v>
      </c>
    </row>
    <row r="737" spans="1:11">
      <c r="A737" s="287" t="s">
        <v>232</v>
      </c>
      <c r="B737" s="288">
        <v>46039</v>
      </c>
      <c r="C737" s="287" t="s">
        <v>339</v>
      </c>
      <c r="D737" s="287">
        <v>0</v>
      </c>
      <c r="E737" s="287">
        <v>0</v>
      </c>
      <c r="F737" s="287">
        <v>0</v>
      </c>
      <c r="G737" s="287" t="s">
        <v>185</v>
      </c>
      <c r="H737" s="287" t="s">
        <v>185</v>
      </c>
      <c r="I737" s="287">
        <v>1</v>
      </c>
      <c r="J737" s="287"/>
      <c r="K737" s="287">
        <v>0</v>
      </c>
    </row>
    <row r="738" spans="1:11">
      <c r="A738" s="287" t="s">
        <v>232</v>
      </c>
      <c r="B738" s="288">
        <v>46046</v>
      </c>
      <c r="C738" s="287" t="s">
        <v>339</v>
      </c>
      <c r="D738" s="287">
        <v>0</v>
      </c>
      <c r="E738" s="287">
        <v>0</v>
      </c>
      <c r="F738" s="287">
        <v>0</v>
      </c>
      <c r="G738" s="287" t="s">
        <v>185</v>
      </c>
      <c r="H738" s="287" t="s">
        <v>185</v>
      </c>
      <c r="I738" s="287">
        <v>1</v>
      </c>
      <c r="J738" s="287"/>
      <c r="K738" s="287">
        <v>0</v>
      </c>
    </row>
    <row r="739" spans="1:11">
      <c r="A739" s="287" t="s">
        <v>232</v>
      </c>
      <c r="B739" s="288">
        <v>46053</v>
      </c>
      <c r="C739" s="287" t="s">
        <v>339</v>
      </c>
      <c r="D739" s="287">
        <v>0</v>
      </c>
      <c r="E739" s="287">
        <v>0</v>
      </c>
      <c r="F739" s="287">
        <v>0</v>
      </c>
      <c r="G739" s="287" t="s">
        <v>185</v>
      </c>
      <c r="H739" s="287" t="s">
        <v>185</v>
      </c>
      <c r="I739" s="287">
        <v>1</v>
      </c>
      <c r="J739" s="287"/>
      <c r="K739" s="287">
        <v>0</v>
      </c>
    </row>
    <row r="740" spans="1:11">
      <c r="A740" s="287" t="s">
        <v>232</v>
      </c>
      <c r="B740" s="288">
        <v>46060</v>
      </c>
      <c r="C740" s="287" t="s">
        <v>339</v>
      </c>
      <c r="D740" s="287">
        <v>0</v>
      </c>
      <c r="E740" s="287">
        <v>0</v>
      </c>
      <c r="F740" s="287">
        <v>0</v>
      </c>
      <c r="G740" s="287" t="s">
        <v>185</v>
      </c>
      <c r="H740" s="287" t="s">
        <v>185</v>
      </c>
      <c r="I740" s="287">
        <v>1</v>
      </c>
      <c r="J740" s="287"/>
      <c r="K740" s="287">
        <v>0</v>
      </c>
    </row>
    <row r="741" spans="1:11">
      <c r="A741" s="287" t="s">
        <v>232</v>
      </c>
      <c r="B741" s="288">
        <v>46067</v>
      </c>
      <c r="C741" s="287" t="s">
        <v>847</v>
      </c>
      <c r="D741" s="287">
        <v>1</v>
      </c>
      <c r="E741" s="287">
        <v>1</v>
      </c>
      <c r="F741" s="287">
        <v>1</v>
      </c>
      <c r="G741" s="287" t="s">
        <v>185</v>
      </c>
      <c r="H741" s="287" t="s">
        <v>185</v>
      </c>
      <c r="I741" s="287">
        <v>1</v>
      </c>
      <c r="J741" s="287"/>
      <c r="K741" s="287">
        <v>0</v>
      </c>
    </row>
    <row r="742" spans="1:11">
      <c r="A742" s="287" t="s">
        <v>232</v>
      </c>
      <c r="B742" s="288">
        <v>46074</v>
      </c>
      <c r="C742" s="287" t="s">
        <v>847</v>
      </c>
      <c r="D742" s="287">
        <v>1</v>
      </c>
      <c r="E742" s="287">
        <v>1</v>
      </c>
      <c r="F742" s="287">
        <v>1</v>
      </c>
      <c r="G742" s="287" t="s">
        <v>185</v>
      </c>
      <c r="H742" s="287" t="s">
        <v>185</v>
      </c>
      <c r="I742" s="287">
        <v>1</v>
      </c>
      <c r="J742" s="287"/>
      <c r="K742" s="287">
        <v>0</v>
      </c>
    </row>
    <row r="743" spans="1:11">
      <c r="A743" s="287" t="s">
        <v>232</v>
      </c>
      <c r="B743" s="288">
        <v>46081</v>
      </c>
      <c r="C743" s="287" t="s">
        <v>847</v>
      </c>
      <c r="D743" s="287">
        <v>1</v>
      </c>
      <c r="E743" s="287">
        <v>1</v>
      </c>
      <c r="F743" s="287">
        <v>1</v>
      </c>
      <c r="G743" s="287" t="s">
        <v>185</v>
      </c>
      <c r="H743" s="287" t="s">
        <v>185</v>
      </c>
      <c r="I743" s="287">
        <v>1</v>
      </c>
      <c r="J743" s="287"/>
      <c r="K743" s="287">
        <v>0</v>
      </c>
    </row>
    <row r="744" spans="1:11">
      <c r="A744" s="287" t="s">
        <v>232</v>
      </c>
      <c r="B744" s="288">
        <v>46088</v>
      </c>
      <c r="C744" s="287" t="s">
        <v>847</v>
      </c>
      <c r="D744" s="287">
        <v>1</v>
      </c>
      <c r="E744" s="287">
        <v>1</v>
      </c>
      <c r="F744" s="287">
        <v>1</v>
      </c>
      <c r="G744" s="287" t="s">
        <v>185</v>
      </c>
      <c r="H744" s="287" t="s">
        <v>185</v>
      </c>
      <c r="I744" s="287">
        <v>1</v>
      </c>
      <c r="J744" s="287"/>
      <c r="K744" s="287">
        <v>0</v>
      </c>
    </row>
    <row r="745" spans="1:11">
      <c r="A745" s="287" t="s">
        <v>232</v>
      </c>
      <c r="B745" s="288">
        <v>46095</v>
      </c>
      <c r="C745" s="287" t="s">
        <v>847</v>
      </c>
      <c r="D745" s="287">
        <v>1</v>
      </c>
      <c r="E745" s="287">
        <v>1</v>
      </c>
      <c r="F745" s="287">
        <v>1</v>
      </c>
      <c r="G745" s="287" t="s">
        <v>185</v>
      </c>
      <c r="H745" s="287" t="s">
        <v>185</v>
      </c>
      <c r="I745" s="287">
        <v>1</v>
      </c>
      <c r="J745" s="287"/>
      <c r="K745" s="287">
        <v>0</v>
      </c>
    </row>
    <row r="746" spans="1:11">
      <c r="A746" s="287" t="s">
        <v>232</v>
      </c>
      <c r="B746" s="288">
        <v>46102</v>
      </c>
      <c r="C746" s="287" t="s">
        <v>847</v>
      </c>
      <c r="D746" s="287">
        <v>1</v>
      </c>
      <c r="E746" s="287">
        <v>1</v>
      </c>
      <c r="F746" s="287">
        <v>1</v>
      </c>
      <c r="G746" s="287" t="s">
        <v>185</v>
      </c>
      <c r="H746" s="287" t="s">
        <v>185</v>
      </c>
      <c r="I746" s="287">
        <v>1</v>
      </c>
      <c r="J746" s="287"/>
      <c r="K746" s="287">
        <v>0</v>
      </c>
    </row>
    <row r="747" spans="1:11">
      <c r="A747" s="287" t="s">
        <v>232</v>
      </c>
      <c r="B747" s="288">
        <v>46109</v>
      </c>
      <c r="C747" s="287" t="s">
        <v>847</v>
      </c>
      <c r="D747" s="287">
        <v>1</v>
      </c>
      <c r="E747" s="287">
        <v>1</v>
      </c>
      <c r="F747" s="287">
        <v>1</v>
      </c>
      <c r="G747" s="287" t="s">
        <v>185</v>
      </c>
      <c r="H747" s="287" t="s">
        <v>185</v>
      </c>
      <c r="I747" s="287">
        <v>1</v>
      </c>
      <c r="J747" s="287"/>
      <c r="K747" s="287">
        <v>0</v>
      </c>
    </row>
    <row r="748" spans="1:11">
      <c r="A748" s="287" t="s">
        <v>232</v>
      </c>
      <c r="B748" s="288">
        <v>46116</v>
      </c>
      <c r="C748" s="287" t="s">
        <v>847</v>
      </c>
      <c r="D748" s="287">
        <v>1</v>
      </c>
      <c r="E748" s="287">
        <v>1</v>
      </c>
      <c r="F748" s="287">
        <v>1</v>
      </c>
      <c r="G748" s="287" t="s">
        <v>185</v>
      </c>
      <c r="H748" s="287" t="s">
        <v>185</v>
      </c>
      <c r="I748" s="287">
        <v>1</v>
      </c>
      <c r="J748" s="287"/>
      <c r="K748" s="287">
        <v>0</v>
      </c>
    </row>
    <row r="749" spans="1:11">
      <c r="A749" s="287" t="s">
        <v>232</v>
      </c>
      <c r="B749" s="288">
        <v>46123</v>
      </c>
      <c r="C749" s="287" t="s">
        <v>847</v>
      </c>
      <c r="D749" s="287">
        <v>1</v>
      </c>
      <c r="E749" s="287">
        <v>1</v>
      </c>
      <c r="F749" s="287">
        <v>1</v>
      </c>
      <c r="G749" s="287" t="s">
        <v>185</v>
      </c>
      <c r="H749" s="287" t="s">
        <v>185</v>
      </c>
      <c r="I749" s="287">
        <v>1</v>
      </c>
      <c r="J749" s="287"/>
      <c r="K749" s="287">
        <v>0</v>
      </c>
    </row>
    <row r="750" spans="1:11">
      <c r="A750" s="287" t="s">
        <v>232</v>
      </c>
      <c r="B750" s="288">
        <v>46130</v>
      </c>
      <c r="C750" s="287" t="s">
        <v>847</v>
      </c>
      <c r="D750" s="287">
        <v>1</v>
      </c>
      <c r="E750" s="287">
        <v>1</v>
      </c>
      <c r="F750" s="287">
        <v>1</v>
      </c>
      <c r="G750" s="287" t="s">
        <v>185</v>
      </c>
      <c r="H750" s="287" t="s">
        <v>185</v>
      </c>
      <c r="I750" s="287">
        <v>1</v>
      </c>
      <c r="J750" s="287"/>
      <c r="K750" s="287">
        <v>0</v>
      </c>
    </row>
    <row r="751" spans="1:11">
      <c r="A751" s="287" t="s">
        <v>232</v>
      </c>
      <c r="B751" s="288">
        <v>46137</v>
      </c>
      <c r="C751" s="287" t="s">
        <v>847</v>
      </c>
      <c r="D751" s="287">
        <v>1</v>
      </c>
      <c r="E751" s="287">
        <v>1</v>
      </c>
      <c r="F751" s="287">
        <v>1</v>
      </c>
      <c r="G751" s="287" t="s">
        <v>185</v>
      </c>
      <c r="H751" s="287" t="s">
        <v>185</v>
      </c>
      <c r="I751" s="287">
        <v>1</v>
      </c>
      <c r="J751" s="287"/>
      <c r="K751" s="287">
        <v>0</v>
      </c>
    </row>
    <row r="752" spans="1:11">
      <c r="A752" s="287" t="s">
        <v>233</v>
      </c>
      <c r="B752" s="288">
        <v>45969</v>
      </c>
      <c r="C752" s="287" t="s">
        <v>339</v>
      </c>
      <c r="D752" s="287">
        <v>0</v>
      </c>
      <c r="E752" s="287">
        <v>0</v>
      </c>
      <c r="F752" s="287">
        <v>0</v>
      </c>
      <c r="G752" s="287"/>
      <c r="H752" s="287"/>
      <c r="I752" s="287">
        <v>0</v>
      </c>
      <c r="J752" s="287"/>
      <c r="K752" s="287">
        <v>0</v>
      </c>
    </row>
    <row r="753" spans="1:11">
      <c r="A753" s="287" t="s">
        <v>233</v>
      </c>
      <c r="B753" s="288">
        <v>45976</v>
      </c>
      <c r="C753" s="287" t="s">
        <v>339</v>
      </c>
      <c r="D753" s="287">
        <v>0</v>
      </c>
      <c r="E753" s="287">
        <v>0</v>
      </c>
      <c r="F753" s="287">
        <v>0</v>
      </c>
      <c r="G753" s="287"/>
      <c r="H753" s="287"/>
      <c r="I753" s="287">
        <v>0</v>
      </c>
      <c r="J753" s="287"/>
      <c r="K753" s="287">
        <v>0</v>
      </c>
    </row>
    <row r="754" spans="1:11">
      <c r="A754" s="287" t="s">
        <v>233</v>
      </c>
      <c r="B754" s="288">
        <v>45983</v>
      </c>
      <c r="C754" s="287" t="s">
        <v>339</v>
      </c>
      <c r="D754" s="287">
        <v>0</v>
      </c>
      <c r="E754" s="287">
        <v>0</v>
      </c>
      <c r="F754" s="287">
        <v>0</v>
      </c>
      <c r="G754" s="287"/>
      <c r="H754" s="287"/>
      <c r="I754" s="287">
        <v>0</v>
      </c>
      <c r="J754" s="287"/>
      <c r="K754" s="287">
        <v>0</v>
      </c>
    </row>
    <row r="755" spans="1:11">
      <c r="A755" s="287" t="s">
        <v>233</v>
      </c>
      <c r="B755" s="288">
        <v>45990</v>
      </c>
      <c r="C755" s="287" t="s">
        <v>339</v>
      </c>
      <c r="D755" s="287">
        <v>0</v>
      </c>
      <c r="E755" s="287">
        <v>0</v>
      </c>
      <c r="F755" s="287">
        <v>0</v>
      </c>
      <c r="G755" s="287"/>
      <c r="H755" s="287"/>
      <c r="I755" s="287">
        <v>0</v>
      </c>
      <c r="J755" s="287"/>
      <c r="K755" s="287">
        <v>0</v>
      </c>
    </row>
    <row r="756" spans="1:11">
      <c r="A756" s="287" t="s">
        <v>233</v>
      </c>
      <c r="B756" s="288">
        <v>45997</v>
      </c>
      <c r="C756" s="287" t="s">
        <v>339</v>
      </c>
      <c r="D756" s="287">
        <v>0</v>
      </c>
      <c r="E756" s="287">
        <v>0</v>
      </c>
      <c r="F756" s="287">
        <v>0</v>
      </c>
      <c r="G756" s="287"/>
      <c r="H756" s="287"/>
      <c r="I756" s="287">
        <v>0</v>
      </c>
      <c r="J756" s="287"/>
      <c r="K756" s="287">
        <v>0</v>
      </c>
    </row>
    <row r="757" spans="1:11">
      <c r="A757" s="287" t="s">
        <v>233</v>
      </c>
      <c r="B757" s="288">
        <v>46004</v>
      </c>
      <c r="C757" s="287" t="s">
        <v>339</v>
      </c>
      <c r="D757" s="287">
        <v>0</v>
      </c>
      <c r="E757" s="287">
        <v>0</v>
      </c>
      <c r="F757" s="287">
        <v>0</v>
      </c>
      <c r="G757" s="287"/>
      <c r="H757" s="287"/>
      <c r="I757" s="287">
        <v>0</v>
      </c>
      <c r="J757" s="287"/>
      <c r="K757" s="287">
        <v>0</v>
      </c>
    </row>
    <row r="758" spans="1:11">
      <c r="A758" s="287" t="s">
        <v>233</v>
      </c>
      <c r="B758" s="288">
        <v>46011</v>
      </c>
      <c r="C758" s="287" t="s">
        <v>339</v>
      </c>
      <c r="D758" s="287">
        <v>0</v>
      </c>
      <c r="E758" s="287">
        <v>0</v>
      </c>
      <c r="F758" s="287">
        <v>0</v>
      </c>
      <c r="G758" s="287"/>
      <c r="H758" s="287"/>
      <c r="I758" s="287">
        <v>0</v>
      </c>
      <c r="J758" s="287"/>
      <c r="K758" s="287">
        <v>0</v>
      </c>
    </row>
    <row r="759" spans="1:11">
      <c r="A759" s="287" t="s">
        <v>233</v>
      </c>
      <c r="B759" s="288">
        <v>46018</v>
      </c>
      <c r="C759" s="287" t="s">
        <v>339</v>
      </c>
      <c r="D759" s="287">
        <v>0</v>
      </c>
      <c r="E759" s="287">
        <v>0</v>
      </c>
      <c r="F759" s="287">
        <v>0</v>
      </c>
      <c r="G759" s="287"/>
      <c r="H759" s="287"/>
      <c r="I759" s="287">
        <v>0</v>
      </c>
      <c r="J759" s="287"/>
      <c r="K759" s="287">
        <v>0</v>
      </c>
    </row>
    <row r="760" spans="1:11">
      <c r="A760" s="287" t="s">
        <v>233</v>
      </c>
      <c r="B760" s="288">
        <v>46025</v>
      </c>
      <c r="C760" s="287" t="s">
        <v>339</v>
      </c>
      <c r="D760" s="287">
        <v>0</v>
      </c>
      <c r="E760" s="287">
        <v>0</v>
      </c>
      <c r="F760" s="287">
        <v>0</v>
      </c>
      <c r="G760" s="287"/>
      <c r="H760" s="287"/>
      <c r="I760" s="287">
        <v>0</v>
      </c>
      <c r="J760" s="287"/>
      <c r="K760" s="287">
        <v>0</v>
      </c>
    </row>
    <row r="761" spans="1:11">
      <c r="A761" s="287" t="s">
        <v>233</v>
      </c>
      <c r="B761" s="288">
        <v>46032</v>
      </c>
      <c r="C761" s="287" t="s">
        <v>339</v>
      </c>
      <c r="D761" s="287">
        <v>0</v>
      </c>
      <c r="E761" s="287">
        <v>0</v>
      </c>
      <c r="F761" s="287">
        <v>0</v>
      </c>
      <c r="G761" s="287"/>
      <c r="H761" s="287"/>
      <c r="I761" s="287">
        <v>0</v>
      </c>
      <c r="J761" s="287"/>
      <c r="K761" s="287">
        <v>0</v>
      </c>
    </row>
    <row r="762" spans="1:11">
      <c r="A762" s="287" t="s">
        <v>233</v>
      </c>
      <c r="B762" s="288">
        <v>46039</v>
      </c>
      <c r="C762" s="287" t="s">
        <v>339</v>
      </c>
      <c r="D762" s="287">
        <v>0</v>
      </c>
      <c r="E762" s="287">
        <v>0</v>
      </c>
      <c r="F762" s="287">
        <v>0</v>
      </c>
      <c r="G762" s="287"/>
      <c r="H762" s="287"/>
      <c r="I762" s="287">
        <v>0</v>
      </c>
      <c r="J762" s="287"/>
      <c r="K762" s="287">
        <v>0</v>
      </c>
    </row>
    <row r="763" spans="1:11">
      <c r="A763" s="287" t="s">
        <v>233</v>
      </c>
      <c r="B763" s="288">
        <v>46046</v>
      </c>
      <c r="C763" s="287" t="s">
        <v>339</v>
      </c>
      <c r="D763" s="287">
        <v>0</v>
      </c>
      <c r="E763" s="287">
        <v>0</v>
      </c>
      <c r="F763" s="287">
        <v>0</v>
      </c>
      <c r="G763" s="287"/>
      <c r="H763" s="287"/>
      <c r="I763" s="287">
        <v>0</v>
      </c>
      <c r="J763" s="287"/>
      <c r="K763" s="287">
        <v>0</v>
      </c>
    </row>
    <row r="764" spans="1:11">
      <c r="A764" s="287" t="s">
        <v>233</v>
      </c>
      <c r="B764" s="288">
        <v>46053</v>
      </c>
      <c r="C764" s="287" t="s">
        <v>339</v>
      </c>
      <c r="D764" s="287">
        <v>0</v>
      </c>
      <c r="E764" s="287">
        <v>0</v>
      </c>
      <c r="F764" s="287">
        <v>0</v>
      </c>
      <c r="G764" s="287"/>
      <c r="H764" s="287"/>
      <c r="I764" s="287">
        <v>0</v>
      </c>
      <c r="J764" s="287"/>
      <c r="K764" s="287">
        <v>0</v>
      </c>
    </row>
    <row r="765" spans="1:11">
      <c r="A765" s="287" t="s">
        <v>233</v>
      </c>
      <c r="B765" s="288">
        <v>46060</v>
      </c>
      <c r="C765" s="287" t="s">
        <v>339</v>
      </c>
      <c r="D765" s="287">
        <v>0</v>
      </c>
      <c r="E765" s="287">
        <v>0</v>
      </c>
      <c r="F765" s="287">
        <v>0</v>
      </c>
      <c r="G765" s="287"/>
      <c r="H765" s="287"/>
      <c r="I765" s="287">
        <v>0</v>
      </c>
      <c r="J765" s="287"/>
      <c r="K765" s="287">
        <v>0</v>
      </c>
    </row>
    <row r="766" spans="1:11">
      <c r="A766" s="287" t="s">
        <v>233</v>
      </c>
      <c r="B766" s="288">
        <v>46067</v>
      </c>
      <c r="C766" s="287" t="s">
        <v>339</v>
      </c>
      <c r="D766" s="287">
        <v>0</v>
      </c>
      <c r="E766" s="287">
        <v>0</v>
      </c>
      <c r="F766" s="287">
        <v>0</v>
      </c>
      <c r="G766" s="287"/>
      <c r="H766" s="287"/>
      <c r="I766" s="287">
        <v>0</v>
      </c>
      <c r="J766" s="287"/>
      <c r="K766" s="287">
        <v>0</v>
      </c>
    </row>
    <row r="767" spans="1:11">
      <c r="A767" s="287" t="s">
        <v>233</v>
      </c>
      <c r="B767" s="288">
        <v>46074</v>
      </c>
      <c r="C767" s="287" t="s">
        <v>339</v>
      </c>
      <c r="D767" s="287">
        <v>0</v>
      </c>
      <c r="E767" s="287">
        <v>0</v>
      </c>
      <c r="F767" s="287">
        <v>0</v>
      </c>
      <c r="G767" s="287"/>
      <c r="H767" s="287"/>
      <c r="I767" s="287">
        <v>0</v>
      </c>
      <c r="J767" s="287"/>
      <c r="K767" s="287">
        <v>0</v>
      </c>
    </row>
    <row r="768" spans="1:11">
      <c r="A768" s="287" t="s">
        <v>233</v>
      </c>
      <c r="B768" s="288">
        <v>46081</v>
      </c>
      <c r="C768" s="287" t="s">
        <v>339</v>
      </c>
      <c r="D768" s="287">
        <v>0</v>
      </c>
      <c r="E768" s="287">
        <v>0</v>
      </c>
      <c r="F768" s="287">
        <v>0</v>
      </c>
      <c r="G768" s="287"/>
      <c r="H768" s="287"/>
      <c r="I768" s="287">
        <v>0</v>
      </c>
      <c r="J768" s="287"/>
      <c r="K768" s="287">
        <v>0</v>
      </c>
    </row>
    <row r="769" spans="1:11">
      <c r="A769" s="287" t="s">
        <v>233</v>
      </c>
      <c r="B769" s="288">
        <v>46088</v>
      </c>
      <c r="C769" s="287" t="s">
        <v>339</v>
      </c>
      <c r="D769" s="287">
        <v>0</v>
      </c>
      <c r="E769" s="287">
        <v>0</v>
      </c>
      <c r="F769" s="287">
        <v>0</v>
      </c>
      <c r="G769" s="287"/>
      <c r="H769" s="287"/>
      <c r="I769" s="287">
        <v>0</v>
      </c>
      <c r="J769" s="287"/>
      <c r="K769" s="287">
        <v>0</v>
      </c>
    </row>
    <row r="770" spans="1:11">
      <c r="A770" s="287" t="s">
        <v>233</v>
      </c>
      <c r="B770" s="288">
        <v>46095</v>
      </c>
      <c r="C770" s="287" t="s">
        <v>339</v>
      </c>
      <c r="D770" s="287">
        <v>0</v>
      </c>
      <c r="E770" s="287">
        <v>0</v>
      </c>
      <c r="F770" s="287">
        <v>0</v>
      </c>
      <c r="G770" s="287"/>
      <c r="H770" s="287"/>
      <c r="I770" s="287">
        <v>0</v>
      </c>
      <c r="J770" s="287"/>
      <c r="K770" s="287">
        <v>0</v>
      </c>
    </row>
    <row r="771" spans="1:11">
      <c r="A771" s="287" t="s">
        <v>233</v>
      </c>
      <c r="B771" s="288">
        <v>46102</v>
      </c>
      <c r="C771" s="287" t="s">
        <v>339</v>
      </c>
      <c r="D771" s="287">
        <v>0</v>
      </c>
      <c r="E771" s="287">
        <v>0</v>
      </c>
      <c r="F771" s="287">
        <v>0</v>
      </c>
      <c r="G771" s="287"/>
      <c r="H771" s="287"/>
      <c r="I771" s="287">
        <v>0</v>
      </c>
      <c r="J771" s="287"/>
      <c r="K771" s="287">
        <v>0</v>
      </c>
    </row>
    <row r="772" spans="1:11">
      <c r="A772" s="287" t="s">
        <v>233</v>
      </c>
      <c r="B772" s="288">
        <v>46109</v>
      </c>
      <c r="C772" s="287" t="s">
        <v>339</v>
      </c>
      <c r="D772" s="287">
        <v>0</v>
      </c>
      <c r="E772" s="287">
        <v>0</v>
      </c>
      <c r="F772" s="287">
        <v>0</v>
      </c>
      <c r="G772" s="287"/>
      <c r="H772" s="287"/>
      <c r="I772" s="287">
        <v>0</v>
      </c>
      <c r="J772" s="287"/>
      <c r="K772" s="287">
        <v>0</v>
      </c>
    </row>
    <row r="773" spans="1:11">
      <c r="A773" s="287" t="s">
        <v>233</v>
      </c>
      <c r="B773" s="288">
        <v>46116</v>
      </c>
      <c r="C773" s="287" t="s">
        <v>339</v>
      </c>
      <c r="D773" s="287">
        <v>0</v>
      </c>
      <c r="E773" s="287">
        <v>0</v>
      </c>
      <c r="F773" s="287">
        <v>0</v>
      </c>
      <c r="G773" s="287"/>
      <c r="H773" s="287"/>
      <c r="I773" s="287">
        <v>0</v>
      </c>
      <c r="J773" s="287"/>
      <c r="K773" s="287">
        <v>0</v>
      </c>
    </row>
    <row r="774" spans="1:11">
      <c r="A774" s="287" t="s">
        <v>233</v>
      </c>
      <c r="B774" s="288">
        <v>46123</v>
      </c>
      <c r="C774" s="287" t="s">
        <v>339</v>
      </c>
      <c r="D774" s="287">
        <v>0</v>
      </c>
      <c r="E774" s="287">
        <v>0</v>
      </c>
      <c r="F774" s="287">
        <v>0</v>
      </c>
      <c r="G774" s="287"/>
      <c r="H774" s="287"/>
      <c r="I774" s="287">
        <v>0</v>
      </c>
      <c r="J774" s="287"/>
      <c r="K774" s="287">
        <v>0</v>
      </c>
    </row>
    <row r="775" spans="1:11">
      <c r="A775" s="287" t="s">
        <v>233</v>
      </c>
      <c r="B775" s="288">
        <v>46130</v>
      </c>
      <c r="C775" s="287" t="s">
        <v>339</v>
      </c>
      <c r="D775" s="287">
        <v>0</v>
      </c>
      <c r="E775" s="287">
        <v>0</v>
      </c>
      <c r="F775" s="287">
        <v>0</v>
      </c>
      <c r="G775" s="287"/>
      <c r="H775" s="287"/>
      <c r="I775" s="287">
        <v>0</v>
      </c>
      <c r="J775" s="287"/>
      <c r="K775" s="287">
        <v>0</v>
      </c>
    </row>
    <row r="776" spans="1:11">
      <c r="A776" s="287" t="s">
        <v>233</v>
      </c>
      <c r="B776" s="288">
        <v>46137</v>
      </c>
      <c r="C776" s="287" t="s">
        <v>339</v>
      </c>
      <c r="D776" s="287">
        <v>0</v>
      </c>
      <c r="E776" s="287">
        <v>0</v>
      </c>
      <c r="F776" s="287">
        <v>0</v>
      </c>
      <c r="G776" s="287"/>
      <c r="H776" s="287"/>
      <c r="I776" s="287">
        <v>0</v>
      </c>
      <c r="J776" s="287"/>
      <c r="K776" s="287">
        <v>0</v>
      </c>
    </row>
    <row r="777" spans="1:11">
      <c r="A777" s="287" t="s">
        <v>234</v>
      </c>
      <c r="B777" s="288">
        <v>45969</v>
      </c>
      <c r="C777" s="287" t="s">
        <v>847</v>
      </c>
      <c r="D777" s="287">
        <v>1</v>
      </c>
      <c r="E777" s="287">
        <v>1</v>
      </c>
      <c r="F777" s="287">
        <v>1</v>
      </c>
      <c r="G777" s="287" t="s">
        <v>235</v>
      </c>
      <c r="H777" s="287" t="s">
        <v>235</v>
      </c>
      <c r="I777" s="287">
        <v>1</v>
      </c>
      <c r="J777" s="287"/>
      <c r="K777" s="287">
        <v>0</v>
      </c>
    </row>
    <row r="778" spans="1:11">
      <c r="A778" s="287" t="s">
        <v>234</v>
      </c>
      <c r="B778" s="288">
        <v>45976</v>
      </c>
      <c r="C778" s="287" t="s">
        <v>847</v>
      </c>
      <c r="D778" s="287">
        <v>1</v>
      </c>
      <c r="E778" s="287">
        <v>1</v>
      </c>
      <c r="F778" s="287">
        <v>1</v>
      </c>
      <c r="G778" s="287" t="s">
        <v>235</v>
      </c>
      <c r="H778" s="287" t="s">
        <v>235</v>
      </c>
      <c r="I778" s="287">
        <v>1</v>
      </c>
      <c r="J778" s="287"/>
      <c r="K778" s="287">
        <v>0</v>
      </c>
    </row>
    <row r="779" spans="1:11">
      <c r="A779" s="287" t="s">
        <v>234</v>
      </c>
      <c r="B779" s="288">
        <v>45983</v>
      </c>
      <c r="C779" s="287" t="s">
        <v>847</v>
      </c>
      <c r="D779" s="287">
        <v>1</v>
      </c>
      <c r="E779" s="287">
        <v>1</v>
      </c>
      <c r="F779" s="287">
        <v>1</v>
      </c>
      <c r="G779" s="287" t="s">
        <v>235</v>
      </c>
      <c r="H779" s="287" t="s">
        <v>235</v>
      </c>
      <c r="I779" s="287">
        <v>1</v>
      </c>
      <c r="J779" s="287"/>
      <c r="K779" s="287">
        <v>0</v>
      </c>
    </row>
    <row r="780" spans="1:11">
      <c r="A780" s="287" t="s">
        <v>234</v>
      </c>
      <c r="B780" s="288">
        <v>45990</v>
      </c>
      <c r="C780" s="287" t="s">
        <v>339</v>
      </c>
      <c r="D780" s="287">
        <v>0</v>
      </c>
      <c r="E780" s="287">
        <v>0</v>
      </c>
      <c r="F780" s="287">
        <v>0</v>
      </c>
      <c r="G780" s="287" t="s">
        <v>235</v>
      </c>
      <c r="H780" s="287" t="s">
        <v>235</v>
      </c>
      <c r="I780" s="287">
        <v>1</v>
      </c>
      <c r="J780" s="287"/>
      <c r="K780" s="287">
        <v>0</v>
      </c>
    </row>
    <row r="781" spans="1:11">
      <c r="A781" s="287" t="s">
        <v>234</v>
      </c>
      <c r="B781" s="288">
        <v>45997</v>
      </c>
      <c r="C781" s="287" t="s">
        <v>847</v>
      </c>
      <c r="D781" s="287">
        <v>1</v>
      </c>
      <c r="E781" s="287">
        <v>1</v>
      </c>
      <c r="F781" s="287">
        <v>1</v>
      </c>
      <c r="G781" s="287" t="s">
        <v>235</v>
      </c>
      <c r="H781" s="287" t="s">
        <v>235</v>
      </c>
      <c r="I781" s="287">
        <v>1</v>
      </c>
      <c r="J781" s="287"/>
      <c r="K781" s="287">
        <v>0</v>
      </c>
    </row>
    <row r="782" spans="1:11">
      <c r="A782" s="287" t="s">
        <v>234</v>
      </c>
      <c r="B782" s="288">
        <v>46004</v>
      </c>
      <c r="C782" s="287" t="s">
        <v>847</v>
      </c>
      <c r="D782" s="287">
        <v>1</v>
      </c>
      <c r="E782" s="287">
        <v>1</v>
      </c>
      <c r="F782" s="287">
        <v>1</v>
      </c>
      <c r="G782" s="287" t="s">
        <v>235</v>
      </c>
      <c r="H782" s="287" t="s">
        <v>235</v>
      </c>
      <c r="I782" s="287">
        <v>1</v>
      </c>
      <c r="J782" s="287"/>
      <c r="K782" s="287">
        <v>0</v>
      </c>
    </row>
    <row r="783" spans="1:11">
      <c r="A783" s="287" t="s">
        <v>234</v>
      </c>
      <c r="B783" s="288">
        <v>46011</v>
      </c>
      <c r="C783" s="287" t="s">
        <v>847</v>
      </c>
      <c r="D783" s="287">
        <v>1</v>
      </c>
      <c r="E783" s="287">
        <v>1</v>
      </c>
      <c r="F783" s="287">
        <v>1</v>
      </c>
      <c r="G783" s="287" t="s">
        <v>235</v>
      </c>
      <c r="H783" s="287" t="s">
        <v>235</v>
      </c>
      <c r="I783" s="287">
        <v>1</v>
      </c>
      <c r="J783" s="287"/>
      <c r="K783" s="287">
        <v>0</v>
      </c>
    </row>
    <row r="784" spans="1:11">
      <c r="A784" s="287" t="s">
        <v>234</v>
      </c>
      <c r="B784" s="288">
        <v>46018</v>
      </c>
      <c r="C784" s="287" t="s">
        <v>339</v>
      </c>
      <c r="D784" s="287">
        <v>0</v>
      </c>
      <c r="E784" s="287">
        <v>0</v>
      </c>
      <c r="F784" s="287">
        <v>0</v>
      </c>
      <c r="G784" s="287" t="s">
        <v>235</v>
      </c>
      <c r="H784" s="287" t="s">
        <v>235</v>
      </c>
      <c r="I784" s="287">
        <v>1</v>
      </c>
      <c r="J784" s="287"/>
      <c r="K784" s="287">
        <v>0</v>
      </c>
    </row>
    <row r="785" spans="1:11">
      <c r="A785" s="287" t="s">
        <v>234</v>
      </c>
      <c r="B785" s="288">
        <v>46025</v>
      </c>
      <c r="C785" s="287" t="s">
        <v>847</v>
      </c>
      <c r="D785" s="287">
        <v>1</v>
      </c>
      <c r="E785" s="287">
        <v>1</v>
      </c>
      <c r="F785" s="287">
        <v>1</v>
      </c>
      <c r="G785" s="287" t="s">
        <v>235</v>
      </c>
      <c r="H785" s="287" t="s">
        <v>235</v>
      </c>
      <c r="I785" s="287">
        <v>1</v>
      </c>
      <c r="J785" s="287"/>
      <c r="K785" s="287">
        <v>0</v>
      </c>
    </row>
    <row r="786" spans="1:11">
      <c r="A786" s="287" t="s">
        <v>234</v>
      </c>
      <c r="B786" s="288">
        <v>46032</v>
      </c>
      <c r="C786" s="287" t="s">
        <v>847</v>
      </c>
      <c r="D786" s="287">
        <v>1</v>
      </c>
      <c r="E786" s="287">
        <v>1</v>
      </c>
      <c r="F786" s="287">
        <v>1</v>
      </c>
      <c r="G786" s="287" t="s">
        <v>235</v>
      </c>
      <c r="H786" s="287" t="s">
        <v>235</v>
      </c>
      <c r="I786" s="287">
        <v>1</v>
      </c>
      <c r="J786" s="287"/>
      <c r="K786" s="287">
        <v>0</v>
      </c>
    </row>
    <row r="787" spans="1:11">
      <c r="A787" s="287" t="s">
        <v>234</v>
      </c>
      <c r="B787" s="288">
        <v>46039</v>
      </c>
      <c r="C787" s="287" t="s">
        <v>847</v>
      </c>
      <c r="D787" s="287">
        <v>1</v>
      </c>
      <c r="E787" s="287">
        <v>1</v>
      </c>
      <c r="F787" s="287">
        <v>1</v>
      </c>
      <c r="G787" s="287" t="s">
        <v>235</v>
      </c>
      <c r="H787" s="287" t="s">
        <v>235</v>
      </c>
      <c r="I787" s="287">
        <v>1</v>
      </c>
      <c r="J787" s="287"/>
      <c r="K787" s="287">
        <v>0</v>
      </c>
    </row>
    <row r="788" spans="1:11">
      <c r="A788" s="287" t="s">
        <v>234</v>
      </c>
      <c r="B788" s="288">
        <v>46046</v>
      </c>
      <c r="C788" s="287" t="s">
        <v>847</v>
      </c>
      <c r="D788" s="287">
        <v>1</v>
      </c>
      <c r="E788" s="287">
        <v>1</v>
      </c>
      <c r="F788" s="287">
        <v>1</v>
      </c>
      <c r="G788" s="287" t="s">
        <v>235</v>
      </c>
      <c r="H788" s="287" t="s">
        <v>235</v>
      </c>
      <c r="I788" s="287">
        <v>1</v>
      </c>
      <c r="J788" s="287"/>
      <c r="K788" s="287">
        <v>0</v>
      </c>
    </row>
    <row r="789" spans="1:11">
      <c r="A789" s="287" t="s">
        <v>234</v>
      </c>
      <c r="B789" s="288">
        <v>46053</v>
      </c>
      <c r="C789" s="287" t="s">
        <v>847</v>
      </c>
      <c r="D789" s="287">
        <v>1</v>
      </c>
      <c r="E789" s="287">
        <v>1</v>
      </c>
      <c r="F789" s="287">
        <v>1</v>
      </c>
      <c r="G789" s="287" t="s">
        <v>235</v>
      </c>
      <c r="H789" s="287" t="s">
        <v>235</v>
      </c>
      <c r="I789" s="287">
        <v>1</v>
      </c>
      <c r="J789" s="287"/>
      <c r="K789" s="287">
        <v>0</v>
      </c>
    </row>
    <row r="790" spans="1:11">
      <c r="A790" s="287" t="s">
        <v>234</v>
      </c>
      <c r="B790" s="288">
        <v>46060</v>
      </c>
      <c r="C790" s="287" t="s">
        <v>847</v>
      </c>
      <c r="D790" s="287">
        <v>1</v>
      </c>
      <c r="E790" s="287">
        <v>1</v>
      </c>
      <c r="F790" s="287">
        <v>1</v>
      </c>
      <c r="G790" s="287" t="s">
        <v>235</v>
      </c>
      <c r="H790" s="287" t="s">
        <v>235</v>
      </c>
      <c r="I790" s="287">
        <v>1</v>
      </c>
      <c r="J790" s="287"/>
      <c r="K790" s="287">
        <v>0</v>
      </c>
    </row>
    <row r="791" spans="1:11">
      <c r="A791" s="287" t="s">
        <v>234</v>
      </c>
      <c r="B791" s="288">
        <v>46067</v>
      </c>
      <c r="C791" s="287" t="s">
        <v>847</v>
      </c>
      <c r="D791" s="287">
        <v>1</v>
      </c>
      <c r="E791" s="287">
        <v>1</v>
      </c>
      <c r="F791" s="287">
        <v>1</v>
      </c>
      <c r="G791" s="287" t="s">
        <v>235</v>
      </c>
      <c r="H791" s="287" t="s">
        <v>235</v>
      </c>
      <c r="I791" s="287">
        <v>1</v>
      </c>
      <c r="J791" s="287"/>
      <c r="K791" s="287">
        <v>0</v>
      </c>
    </row>
    <row r="792" spans="1:11">
      <c r="A792" s="287" t="s">
        <v>234</v>
      </c>
      <c r="B792" s="288">
        <v>46074</v>
      </c>
      <c r="C792" s="287" t="s">
        <v>847</v>
      </c>
      <c r="D792" s="287">
        <v>1</v>
      </c>
      <c r="E792" s="287">
        <v>1</v>
      </c>
      <c r="F792" s="287">
        <v>1</v>
      </c>
      <c r="G792" s="287" t="s">
        <v>235</v>
      </c>
      <c r="H792" s="287" t="s">
        <v>235</v>
      </c>
      <c r="I792" s="287">
        <v>1</v>
      </c>
      <c r="J792" s="287"/>
      <c r="K792" s="287">
        <v>0</v>
      </c>
    </row>
    <row r="793" spans="1:11">
      <c r="A793" s="287" t="s">
        <v>234</v>
      </c>
      <c r="B793" s="288">
        <v>46081</v>
      </c>
      <c r="C793" s="287" t="s">
        <v>847</v>
      </c>
      <c r="D793" s="287">
        <v>1</v>
      </c>
      <c r="E793" s="287">
        <v>1</v>
      </c>
      <c r="F793" s="287">
        <v>1</v>
      </c>
      <c r="G793" s="287" t="s">
        <v>235</v>
      </c>
      <c r="H793" s="287" t="s">
        <v>235</v>
      </c>
      <c r="I793" s="287">
        <v>1</v>
      </c>
      <c r="J793" s="287"/>
      <c r="K793" s="287">
        <v>0</v>
      </c>
    </row>
    <row r="794" spans="1:11">
      <c r="A794" s="287" t="s">
        <v>234</v>
      </c>
      <c r="B794" s="288">
        <v>46088</v>
      </c>
      <c r="C794" s="287" t="s">
        <v>847</v>
      </c>
      <c r="D794" s="287">
        <v>1</v>
      </c>
      <c r="E794" s="287">
        <v>1</v>
      </c>
      <c r="F794" s="287">
        <v>1</v>
      </c>
      <c r="G794" s="287" t="s">
        <v>235</v>
      </c>
      <c r="H794" s="287" t="s">
        <v>235</v>
      </c>
      <c r="I794" s="287">
        <v>1</v>
      </c>
      <c r="J794" s="287"/>
      <c r="K794" s="287">
        <v>0</v>
      </c>
    </row>
    <row r="795" spans="1:11">
      <c r="A795" s="287" t="s">
        <v>234</v>
      </c>
      <c r="B795" s="288">
        <v>46095</v>
      </c>
      <c r="C795" s="287" t="s">
        <v>847</v>
      </c>
      <c r="D795" s="287">
        <v>1</v>
      </c>
      <c r="E795" s="287">
        <v>1</v>
      </c>
      <c r="F795" s="287">
        <v>1</v>
      </c>
      <c r="G795" s="287" t="s">
        <v>235</v>
      </c>
      <c r="H795" s="287" t="s">
        <v>235</v>
      </c>
      <c r="I795" s="287">
        <v>1</v>
      </c>
      <c r="J795" s="287"/>
      <c r="K795" s="287">
        <v>0</v>
      </c>
    </row>
    <row r="796" spans="1:11">
      <c r="A796" s="287" t="s">
        <v>234</v>
      </c>
      <c r="B796" s="288">
        <v>46102</v>
      </c>
      <c r="C796" s="287" t="s">
        <v>847</v>
      </c>
      <c r="D796" s="287">
        <v>1</v>
      </c>
      <c r="E796" s="287">
        <v>1</v>
      </c>
      <c r="F796" s="287">
        <v>1</v>
      </c>
      <c r="G796" s="287" t="s">
        <v>235</v>
      </c>
      <c r="H796" s="287" t="s">
        <v>235</v>
      </c>
      <c r="I796" s="287">
        <v>1</v>
      </c>
      <c r="J796" s="287"/>
      <c r="K796" s="287">
        <v>0</v>
      </c>
    </row>
    <row r="797" spans="1:11">
      <c r="A797" s="287" t="s">
        <v>234</v>
      </c>
      <c r="B797" s="288">
        <v>46109</v>
      </c>
      <c r="C797" s="287" t="s">
        <v>847</v>
      </c>
      <c r="D797" s="287">
        <v>1</v>
      </c>
      <c r="E797" s="287">
        <v>1</v>
      </c>
      <c r="F797" s="287">
        <v>1</v>
      </c>
      <c r="G797" s="287" t="s">
        <v>235</v>
      </c>
      <c r="H797" s="287" t="s">
        <v>235</v>
      </c>
      <c r="I797" s="287">
        <v>1</v>
      </c>
      <c r="J797" s="287"/>
      <c r="K797" s="287">
        <v>0</v>
      </c>
    </row>
    <row r="798" spans="1:11">
      <c r="A798" s="287" t="s">
        <v>234</v>
      </c>
      <c r="B798" s="288">
        <v>46116</v>
      </c>
      <c r="C798" s="287" t="s">
        <v>847</v>
      </c>
      <c r="D798" s="287">
        <v>1</v>
      </c>
      <c r="E798" s="287">
        <v>1</v>
      </c>
      <c r="F798" s="287">
        <v>1</v>
      </c>
      <c r="G798" s="287" t="s">
        <v>235</v>
      </c>
      <c r="H798" s="287" t="s">
        <v>235</v>
      </c>
      <c r="I798" s="287">
        <v>1</v>
      </c>
      <c r="J798" s="287"/>
      <c r="K798" s="287">
        <v>0</v>
      </c>
    </row>
    <row r="799" spans="1:11">
      <c r="A799" s="287" t="s">
        <v>234</v>
      </c>
      <c r="B799" s="288">
        <v>46123</v>
      </c>
      <c r="C799" s="287" t="s">
        <v>847</v>
      </c>
      <c r="D799" s="287">
        <v>1</v>
      </c>
      <c r="E799" s="287">
        <v>1</v>
      </c>
      <c r="F799" s="287">
        <v>1</v>
      </c>
      <c r="G799" s="287" t="s">
        <v>235</v>
      </c>
      <c r="H799" s="287" t="s">
        <v>235</v>
      </c>
      <c r="I799" s="287">
        <v>1</v>
      </c>
      <c r="J799" s="287"/>
      <c r="K799" s="287">
        <v>0</v>
      </c>
    </row>
    <row r="800" spans="1:11">
      <c r="A800" s="287" t="s">
        <v>234</v>
      </c>
      <c r="B800" s="288">
        <v>46130</v>
      </c>
      <c r="C800" s="287" t="s">
        <v>847</v>
      </c>
      <c r="D800" s="287">
        <v>1</v>
      </c>
      <c r="E800" s="287">
        <v>1</v>
      </c>
      <c r="F800" s="287">
        <v>1</v>
      </c>
      <c r="G800" s="287" t="s">
        <v>235</v>
      </c>
      <c r="H800" s="287" t="s">
        <v>235</v>
      </c>
      <c r="I800" s="287">
        <v>1</v>
      </c>
      <c r="J800" s="287"/>
      <c r="K800" s="287">
        <v>0</v>
      </c>
    </row>
    <row r="801" spans="1:11">
      <c r="A801" s="287" t="s">
        <v>234</v>
      </c>
      <c r="B801" s="288">
        <v>46137</v>
      </c>
      <c r="C801" s="287" t="s">
        <v>847</v>
      </c>
      <c r="D801" s="287">
        <v>1</v>
      </c>
      <c r="E801" s="287">
        <v>1</v>
      </c>
      <c r="F801" s="287">
        <v>1</v>
      </c>
      <c r="G801" s="287" t="s">
        <v>235</v>
      </c>
      <c r="H801" s="287" t="s">
        <v>235</v>
      </c>
      <c r="I801" s="287">
        <v>1</v>
      </c>
      <c r="J801" s="287"/>
      <c r="K801" s="287">
        <v>0</v>
      </c>
    </row>
    <row r="802" spans="1:11">
      <c r="A802" s="287" t="s">
        <v>237</v>
      </c>
      <c r="B802" s="288">
        <v>45969</v>
      </c>
      <c r="C802" s="287" t="s">
        <v>892</v>
      </c>
      <c r="D802" s="287">
        <v>1</v>
      </c>
      <c r="E802" s="287">
        <v>0</v>
      </c>
      <c r="F802" s="287">
        <v>1</v>
      </c>
      <c r="G802" s="287" t="s">
        <v>185</v>
      </c>
      <c r="H802" s="287"/>
      <c r="I802" s="287">
        <v>0</v>
      </c>
      <c r="J802" s="287"/>
      <c r="K802" s="287">
        <v>0</v>
      </c>
    </row>
    <row r="803" spans="1:11">
      <c r="A803" s="287" t="s">
        <v>237</v>
      </c>
      <c r="B803" s="288">
        <v>45976</v>
      </c>
      <c r="C803" s="287" t="s">
        <v>892</v>
      </c>
      <c r="D803" s="287">
        <v>1</v>
      </c>
      <c r="E803" s="287">
        <v>0</v>
      </c>
      <c r="F803" s="287">
        <v>1</v>
      </c>
      <c r="G803" s="287" t="s">
        <v>185</v>
      </c>
      <c r="H803" s="287"/>
      <c r="I803" s="287">
        <v>0</v>
      </c>
      <c r="J803" s="287"/>
      <c r="K803" s="287">
        <v>0</v>
      </c>
    </row>
    <row r="804" spans="1:11">
      <c r="A804" s="287" t="s">
        <v>237</v>
      </c>
      <c r="B804" s="288">
        <v>45983</v>
      </c>
      <c r="C804" s="287" t="s">
        <v>892</v>
      </c>
      <c r="D804" s="287">
        <v>1</v>
      </c>
      <c r="E804" s="287">
        <v>0</v>
      </c>
      <c r="F804" s="287">
        <v>1</v>
      </c>
      <c r="G804" s="287" t="s">
        <v>185</v>
      </c>
      <c r="H804" s="287"/>
      <c r="I804" s="287">
        <v>0</v>
      </c>
      <c r="J804" s="287"/>
      <c r="K804" s="287">
        <v>0</v>
      </c>
    </row>
    <row r="805" spans="1:11">
      <c r="A805" s="287" t="s">
        <v>237</v>
      </c>
      <c r="B805" s="288">
        <v>45990</v>
      </c>
      <c r="C805" s="287" t="s">
        <v>892</v>
      </c>
      <c r="D805" s="287">
        <v>1</v>
      </c>
      <c r="E805" s="287">
        <v>0</v>
      </c>
      <c r="F805" s="287">
        <v>1</v>
      </c>
      <c r="G805" s="287" t="s">
        <v>185</v>
      </c>
      <c r="H805" s="287"/>
      <c r="I805" s="287">
        <v>0</v>
      </c>
      <c r="J805" s="287"/>
      <c r="K805" s="287">
        <v>0</v>
      </c>
    </row>
    <row r="806" spans="1:11">
      <c r="A806" s="287" t="s">
        <v>237</v>
      </c>
      <c r="B806" s="288">
        <v>45997</v>
      </c>
      <c r="C806" s="287" t="s">
        <v>892</v>
      </c>
      <c r="D806" s="287">
        <v>1</v>
      </c>
      <c r="E806" s="287">
        <v>0</v>
      </c>
      <c r="F806" s="287">
        <v>1</v>
      </c>
      <c r="G806" s="287" t="s">
        <v>185</v>
      </c>
      <c r="H806" s="287"/>
      <c r="I806" s="287">
        <v>0</v>
      </c>
      <c r="J806" s="287"/>
      <c r="K806" s="287">
        <v>0</v>
      </c>
    </row>
    <row r="807" spans="1:11">
      <c r="A807" s="287" t="s">
        <v>237</v>
      </c>
      <c r="B807" s="288">
        <v>46004</v>
      </c>
      <c r="C807" s="287" t="s">
        <v>892</v>
      </c>
      <c r="D807" s="287">
        <v>1</v>
      </c>
      <c r="E807" s="287">
        <v>0</v>
      </c>
      <c r="F807" s="287">
        <v>1</v>
      </c>
      <c r="G807" s="287" t="s">
        <v>185</v>
      </c>
      <c r="H807" s="287"/>
      <c r="I807" s="287">
        <v>0</v>
      </c>
      <c r="J807" s="287"/>
      <c r="K807" s="287">
        <v>0</v>
      </c>
    </row>
    <row r="808" spans="1:11">
      <c r="A808" s="287" t="s">
        <v>237</v>
      </c>
      <c r="B808" s="288">
        <v>46011</v>
      </c>
      <c r="C808" s="287" t="s">
        <v>339</v>
      </c>
      <c r="D808" s="287">
        <v>0</v>
      </c>
      <c r="E808" s="287">
        <v>0</v>
      </c>
      <c r="F808" s="287">
        <v>0</v>
      </c>
      <c r="G808" s="287" t="s">
        <v>185</v>
      </c>
      <c r="H808" s="287"/>
      <c r="I808" s="287">
        <v>0</v>
      </c>
      <c r="J808" s="287"/>
      <c r="K808" s="287">
        <v>0</v>
      </c>
    </row>
    <row r="809" spans="1:11">
      <c r="A809" s="287" t="s">
        <v>237</v>
      </c>
      <c r="B809" s="288">
        <v>46018</v>
      </c>
      <c r="C809" s="287" t="s">
        <v>339</v>
      </c>
      <c r="D809" s="287">
        <v>0</v>
      </c>
      <c r="E809" s="287">
        <v>0</v>
      </c>
      <c r="F809" s="287">
        <v>0</v>
      </c>
      <c r="G809" s="287" t="s">
        <v>185</v>
      </c>
      <c r="H809" s="287"/>
      <c r="I809" s="287">
        <v>0</v>
      </c>
      <c r="J809" s="287"/>
      <c r="K809" s="287">
        <v>0</v>
      </c>
    </row>
    <row r="810" spans="1:11">
      <c r="A810" s="287" t="s">
        <v>237</v>
      </c>
      <c r="B810" s="288">
        <v>46025</v>
      </c>
      <c r="C810" s="287" t="s">
        <v>339</v>
      </c>
      <c r="D810" s="287">
        <v>0</v>
      </c>
      <c r="E810" s="287">
        <v>0</v>
      </c>
      <c r="F810" s="287">
        <v>0</v>
      </c>
      <c r="G810" s="287" t="s">
        <v>185</v>
      </c>
      <c r="H810" s="287"/>
      <c r="I810" s="287">
        <v>0</v>
      </c>
      <c r="J810" s="287"/>
      <c r="K810" s="287">
        <v>0</v>
      </c>
    </row>
    <row r="811" spans="1:11">
      <c r="A811" s="287" t="s">
        <v>237</v>
      </c>
      <c r="B811" s="288">
        <v>46032</v>
      </c>
      <c r="C811" s="287" t="s">
        <v>339</v>
      </c>
      <c r="D811" s="287">
        <v>0</v>
      </c>
      <c r="E811" s="287">
        <v>0</v>
      </c>
      <c r="F811" s="287">
        <v>0</v>
      </c>
      <c r="G811" s="287" t="s">
        <v>185</v>
      </c>
      <c r="H811" s="287"/>
      <c r="I811" s="287">
        <v>0</v>
      </c>
      <c r="J811" s="287"/>
      <c r="K811" s="287">
        <v>0</v>
      </c>
    </row>
    <row r="812" spans="1:11">
      <c r="A812" s="287" t="s">
        <v>237</v>
      </c>
      <c r="B812" s="288">
        <v>46039</v>
      </c>
      <c r="C812" s="287" t="s">
        <v>892</v>
      </c>
      <c r="D812" s="287">
        <v>1</v>
      </c>
      <c r="E812" s="287">
        <v>0</v>
      </c>
      <c r="F812" s="287">
        <v>1</v>
      </c>
      <c r="G812" s="287" t="s">
        <v>185</v>
      </c>
      <c r="H812" s="287"/>
      <c r="I812" s="287">
        <v>0</v>
      </c>
      <c r="J812" s="287"/>
      <c r="K812" s="287">
        <v>0</v>
      </c>
    </row>
    <row r="813" spans="1:11">
      <c r="A813" s="287" t="s">
        <v>237</v>
      </c>
      <c r="B813" s="288">
        <v>46046</v>
      </c>
      <c r="C813" s="287" t="s">
        <v>892</v>
      </c>
      <c r="D813" s="287">
        <v>1</v>
      </c>
      <c r="E813" s="287">
        <v>0</v>
      </c>
      <c r="F813" s="287">
        <v>1</v>
      </c>
      <c r="G813" s="287" t="s">
        <v>185</v>
      </c>
      <c r="H813" s="287"/>
      <c r="I813" s="287">
        <v>0</v>
      </c>
      <c r="J813" s="287"/>
      <c r="K813" s="287">
        <v>0</v>
      </c>
    </row>
    <row r="814" spans="1:11">
      <c r="A814" s="287" t="s">
        <v>237</v>
      </c>
      <c r="B814" s="288">
        <v>46053</v>
      </c>
      <c r="C814" s="287" t="s">
        <v>892</v>
      </c>
      <c r="D814" s="287">
        <v>1</v>
      </c>
      <c r="E814" s="287">
        <v>0</v>
      </c>
      <c r="F814" s="287">
        <v>1</v>
      </c>
      <c r="G814" s="287" t="s">
        <v>185</v>
      </c>
      <c r="H814" s="287"/>
      <c r="I814" s="287">
        <v>0</v>
      </c>
      <c r="J814" s="287"/>
      <c r="K814" s="287">
        <v>0</v>
      </c>
    </row>
    <row r="815" spans="1:11">
      <c r="A815" s="287" t="s">
        <v>237</v>
      </c>
      <c r="B815" s="288">
        <v>46060</v>
      </c>
      <c r="C815" s="287" t="s">
        <v>892</v>
      </c>
      <c r="D815" s="287">
        <v>1</v>
      </c>
      <c r="E815" s="287">
        <v>0</v>
      </c>
      <c r="F815" s="287">
        <v>1</v>
      </c>
      <c r="G815" s="287" t="s">
        <v>185</v>
      </c>
      <c r="H815" s="287"/>
      <c r="I815" s="287">
        <v>0</v>
      </c>
      <c r="J815" s="287"/>
      <c r="K815" s="287">
        <v>0</v>
      </c>
    </row>
    <row r="816" spans="1:11">
      <c r="A816" s="287" t="s">
        <v>237</v>
      </c>
      <c r="B816" s="288">
        <v>46067</v>
      </c>
      <c r="C816" s="287" t="s">
        <v>339</v>
      </c>
      <c r="D816" s="287">
        <v>0</v>
      </c>
      <c r="E816" s="287">
        <v>0</v>
      </c>
      <c r="F816" s="287">
        <v>0</v>
      </c>
      <c r="G816" s="287" t="s">
        <v>185</v>
      </c>
      <c r="H816" s="287"/>
      <c r="I816" s="287">
        <v>0</v>
      </c>
      <c r="J816" s="287"/>
      <c r="K816" s="287">
        <v>0</v>
      </c>
    </row>
    <row r="817" spans="1:11">
      <c r="A817" s="287" t="s">
        <v>237</v>
      </c>
      <c r="B817" s="288">
        <v>46074</v>
      </c>
      <c r="C817" s="287" t="s">
        <v>339</v>
      </c>
      <c r="D817" s="287">
        <v>0</v>
      </c>
      <c r="E817" s="287">
        <v>0</v>
      </c>
      <c r="F817" s="287">
        <v>0</v>
      </c>
      <c r="G817" s="287" t="s">
        <v>185</v>
      </c>
      <c r="H817" s="287"/>
      <c r="I817" s="287">
        <v>0</v>
      </c>
      <c r="J817" s="287"/>
      <c r="K817" s="287">
        <v>0</v>
      </c>
    </row>
    <row r="818" spans="1:11">
      <c r="A818" s="287" t="s">
        <v>237</v>
      </c>
      <c r="B818" s="288">
        <v>46081</v>
      </c>
      <c r="C818" s="287" t="s">
        <v>339</v>
      </c>
      <c r="D818" s="287">
        <v>0</v>
      </c>
      <c r="E818" s="287">
        <v>0</v>
      </c>
      <c r="F818" s="287">
        <v>0</v>
      </c>
      <c r="G818" s="287" t="s">
        <v>185</v>
      </c>
      <c r="H818" s="287"/>
      <c r="I818" s="287">
        <v>0</v>
      </c>
      <c r="J818" s="287"/>
      <c r="K818" s="287">
        <v>0</v>
      </c>
    </row>
    <row r="819" spans="1:11">
      <c r="A819" s="287" t="s">
        <v>237</v>
      </c>
      <c r="B819" s="288">
        <v>46088</v>
      </c>
      <c r="C819" s="287" t="s">
        <v>339</v>
      </c>
      <c r="D819" s="287">
        <v>0</v>
      </c>
      <c r="E819" s="287">
        <v>0</v>
      </c>
      <c r="F819" s="287">
        <v>0</v>
      </c>
      <c r="G819" s="287" t="s">
        <v>185</v>
      </c>
      <c r="H819" s="287"/>
      <c r="I819" s="287">
        <v>0</v>
      </c>
      <c r="J819" s="287"/>
      <c r="K819" s="287">
        <v>0</v>
      </c>
    </row>
    <row r="820" spans="1:11">
      <c r="A820" s="287" t="s">
        <v>237</v>
      </c>
      <c r="B820" s="288">
        <v>46095</v>
      </c>
      <c r="C820" s="287" t="s">
        <v>339</v>
      </c>
      <c r="D820" s="287">
        <v>0</v>
      </c>
      <c r="E820" s="287">
        <v>0</v>
      </c>
      <c r="F820" s="287">
        <v>0</v>
      </c>
      <c r="G820" s="287" t="s">
        <v>185</v>
      </c>
      <c r="H820" s="287"/>
      <c r="I820" s="287">
        <v>0</v>
      </c>
      <c r="J820" s="287"/>
      <c r="K820" s="287">
        <v>0</v>
      </c>
    </row>
    <row r="821" spans="1:11">
      <c r="A821" s="287" t="s">
        <v>237</v>
      </c>
      <c r="B821" s="288">
        <v>46102</v>
      </c>
      <c r="C821" s="287" t="s">
        <v>339</v>
      </c>
      <c r="D821" s="287">
        <v>0</v>
      </c>
      <c r="E821" s="287">
        <v>0</v>
      </c>
      <c r="F821" s="287">
        <v>0</v>
      </c>
      <c r="G821" s="287" t="s">
        <v>185</v>
      </c>
      <c r="H821" s="287"/>
      <c r="I821" s="287">
        <v>0</v>
      </c>
      <c r="J821" s="287"/>
      <c r="K821" s="287">
        <v>0</v>
      </c>
    </row>
    <row r="822" spans="1:11">
      <c r="A822" s="287" t="s">
        <v>237</v>
      </c>
      <c r="B822" s="288">
        <v>46109</v>
      </c>
      <c r="C822" s="287" t="s">
        <v>892</v>
      </c>
      <c r="D822" s="287">
        <v>1</v>
      </c>
      <c r="E822" s="287">
        <v>0</v>
      </c>
      <c r="F822" s="287">
        <v>1</v>
      </c>
      <c r="G822" s="287" t="s">
        <v>185</v>
      </c>
      <c r="H822" s="287"/>
      <c r="I822" s="287">
        <v>0</v>
      </c>
      <c r="J822" s="287"/>
      <c r="K822" s="287">
        <v>0</v>
      </c>
    </row>
    <row r="823" spans="1:11">
      <c r="A823" s="287" t="s">
        <v>237</v>
      </c>
      <c r="B823" s="288">
        <v>46116</v>
      </c>
      <c r="C823" s="287" t="s">
        <v>892</v>
      </c>
      <c r="D823" s="287">
        <v>1</v>
      </c>
      <c r="E823" s="287">
        <v>0</v>
      </c>
      <c r="F823" s="287">
        <v>1</v>
      </c>
      <c r="G823" s="287" t="s">
        <v>185</v>
      </c>
      <c r="H823" s="287"/>
      <c r="I823" s="287">
        <v>0</v>
      </c>
      <c r="J823" s="287"/>
      <c r="K823" s="287">
        <v>0</v>
      </c>
    </row>
    <row r="824" spans="1:11">
      <c r="A824" s="287" t="s">
        <v>237</v>
      </c>
      <c r="B824" s="288">
        <v>46123</v>
      </c>
      <c r="C824" s="287" t="s">
        <v>892</v>
      </c>
      <c r="D824" s="287">
        <v>1</v>
      </c>
      <c r="E824" s="287">
        <v>0</v>
      </c>
      <c r="F824" s="287">
        <v>1</v>
      </c>
      <c r="G824" s="287" t="s">
        <v>185</v>
      </c>
      <c r="H824" s="287"/>
      <c r="I824" s="287">
        <v>0</v>
      </c>
      <c r="J824" s="287"/>
      <c r="K824" s="287">
        <v>0</v>
      </c>
    </row>
    <row r="825" spans="1:11">
      <c r="A825" s="287" t="s">
        <v>237</v>
      </c>
      <c r="B825" s="288">
        <v>46130</v>
      </c>
      <c r="C825" s="287" t="s">
        <v>892</v>
      </c>
      <c r="D825" s="287">
        <v>1</v>
      </c>
      <c r="E825" s="287">
        <v>0</v>
      </c>
      <c r="F825" s="287">
        <v>1</v>
      </c>
      <c r="G825" s="287" t="s">
        <v>185</v>
      </c>
      <c r="H825" s="287"/>
      <c r="I825" s="287">
        <v>0</v>
      </c>
      <c r="J825" s="287"/>
      <c r="K825" s="287">
        <v>0</v>
      </c>
    </row>
    <row r="826" spans="1:11">
      <c r="A826" s="287" t="s">
        <v>237</v>
      </c>
      <c r="B826" s="288">
        <v>46137</v>
      </c>
      <c r="C826" s="287" t="s">
        <v>892</v>
      </c>
      <c r="D826" s="287">
        <v>1</v>
      </c>
      <c r="E826" s="287">
        <v>0</v>
      </c>
      <c r="F826" s="287">
        <v>1</v>
      </c>
      <c r="G826" s="287" t="s">
        <v>185</v>
      </c>
      <c r="H826" s="287"/>
      <c r="I826" s="287">
        <v>0</v>
      </c>
      <c r="J826" s="287"/>
      <c r="K826" s="287">
        <v>0</v>
      </c>
    </row>
    <row r="827" spans="1:11">
      <c r="A827" s="287" t="s">
        <v>238</v>
      </c>
      <c r="B827" s="288">
        <v>45969</v>
      </c>
      <c r="C827" s="287" t="s">
        <v>847</v>
      </c>
      <c r="D827" s="287">
        <v>1</v>
      </c>
      <c r="E827" s="287">
        <v>1</v>
      </c>
      <c r="F827" s="287">
        <v>1</v>
      </c>
      <c r="G827" s="287" t="s">
        <v>185</v>
      </c>
      <c r="H827" s="287"/>
      <c r="I827" s="287">
        <v>0</v>
      </c>
      <c r="J827" s="287"/>
      <c r="K827" s="287">
        <v>0</v>
      </c>
    </row>
    <row r="828" spans="1:11">
      <c r="A828" s="287" t="s">
        <v>238</v>
      </c>
      <c r="B828" s="288">
        <v>45976</v>
      </c>
      <c r="C828" s="287" t="s">
        <v>847</v>
      </c>
      <c r="D828" s="287">
        <v>1</v>
      </c>
      <c r="E828" s="287">
        <v>1</v>
      </c>
      <c r="F828" s="287">
        <v>1</v>
      </c>
      <c r="G828" s="287" t="s">
        <v>185</v>
      </c>
      <c r="H828" s="287"/>
      <c r="I828" s="287">
        <v>0</v>
      </c>
      <c r="J828" s="287"/>
      <c r="K828" s="287">
        <v>0</v>
      </c>
    </row>
    <row r="829" spans="1:11">
      <c r="A829" s="287" t="s">
        <v>238</v>
      </c>
      <c r="B829" s="288">
        <v>45983</v>
      </c>
      <c r="C829" s="287" t="s">
        <v>847</v>
      </c>
      <c r="D829" s="287">
        <v>1</v>
      </c>
      <c r="E829" s="287">
        <v>1</v>
      </c>
      <c r="F829" s="287">
        <v>1</v>
      </c>
      <c r="G829" s="287" t="s">
        <v>185</v>
      </c>
      <c r="H829" s="287"/>
      <c r="I829" s="287">
        <v>0</v>
      </c>
      <c r="J829" s="287"/>
      <c r="K829" s="287">
        <v>0</v>
      </c>
    </row>
    <row r="830" spans="1:11">
      <c r="A830" s="287" t="s">
        <v>238</v>
      </c>
      <c r="B830" s="288">
        <v>45990</v>
      </c>
      <c r="C830" s="287" t="s">
        <v>893</v>
      </c>
      <c r="D830" s="287">
        <v>1</v>
      </c>
      <c r="E830" s="287">
        <v>1</v>
      </c>
      <c r="F830" s="287">
        <v>0</v>
      </c>
      <c r="G830" s="287" t="s">
        <v>185</v>
      </c>
      <c r="H830" s="287"/>
      <c r="I830" s="287">
        <v>0</v>
      </c>
      <c r="J830" s="287"/>
      <c r="K830" s="287">
        <v>0</v>
      </c>
    </row>
    <row r="831" spans="1:11">
      <c r="A831" s="287" t="s">
        <v>238</v>
      </c>
      <c r="B831" s="288">
        <v>45997</v>
      </c>
      <c r="C831" s="287" t="s">
        <v>847</v>
      </c>
      <c r="D831" s="287">
        <v>1</v>
      </c>
      <c r="E831" s="287">
        <v>1</v>
      </c>
      <c r="F831" s="287">
        <v>1</v>
      </c>
      <c r="G831" s="287" t="s">
        <v>185</v>
      </c>
      <c r="H831" s="287"/>
      <c r="I831" s="287">
        <v>0</v>
      </c>
      <c r="J831" s="287"/>
      <c r="K831" s="287">
        <v>0</v>
      </c>
    </row>
    <row r="832" spans="1:11">
      <c r="A832" s="287" t="s">
        <v>238</v>
      </c>
      <c r="B832" s="288">
        <v>46004</v>
      </c>
      <c r="C832" s="287" t="s">
        <v>847</v>
      </c>
      <c r="D832" s="287">
        <v>1</v>
      </c>
      <c r="E832" s="287">
        <v>1</v>
      </c>
      <c r="F832" s="287">
        <v>1</v>
      </c>
      <c r="G832" s="287" t="s">
        <v>185</v>
      </c>
      <c r="H832" s="287"/>
      <c r="I832" s="287">
        <v>0</v>
      </c>
      <c r="J832" s="287"/>
      <c r="K832" s="287">
        <v>0</v>
      </c>
    </row>
    <row r="833" spans="1:11">
      <c r="A833" s="287" t="s">
        <v>238</v>
      </c>
      <c r="B833" s="288">
        <v>46011</v>
      </c>
      <c r="C833" s="287" t="s">
        <v>892</v>
      </c>
      <c r="D833" s="287">
        <v>1</v>
      </c>
      <c r="E833" s="287">
        <v>0</v>
      </c>
      <c r="F833" s="287">
        <v>1</v>
      </c>
      <c r="G833" s="287" t="s">
        <v>185</v>
      </c>
      <c r="H833" s="287"/>
      <c r="I833" s="287">
        <v>0</v>
      </c>
      <c r="J833" s="287"/>
      <c r="K833" s="287">
        <v>0</v>
      </c>
    </row>
    <row r="834" spans="1:11">
      <c r="A834" s="287" t="s">
        <v>238</v>
      </c>
      <c r="B834" s="288">
        <v>46018</v>
      </c>
      <c r="C834" s="287" t="s">
        <v>847</v>
      </c>
      <c r="D834" s="287">
        <v>1</v>
      </c>
      <c r="E834" s="287">
        <v>1</v>
      </c>
      <c r="F834" s="287">
        <v>1</v>
      </c>
      <c r="G834" s="287" t="s">
        <v>185</v>
      </c>
      <c r="H834" s="287"/>
      <c r="I834" s="287">
        <v>0</v>
      </c>
      <c r="J834" s="287"/>
      <c r="K834" s="287">
        <v>0</v>
      </c>
    </row>
    <row r="835" spans="1:11">
      <c r="A835" s="287" t="s">
        <v>238</v>
      </c>
      <c r="B835" s="288">
        <v>46025</v>
      </c>
      <c r="C835" s="287" t="s">
        <v>892</v>
      </c>
      <c r="D835" s="287">
        <v>1</v>
      </c>
      <c r="E835" s="287">
        <v>0</v>
      </c>
      <c r="F835" s="287">
        <v>1</v>
      </c>
      <c r="G835" s="287" t="s">
        <v>185</v>
      </c>
      <c r="H835" s="287"/>
      <c r="I835" s="287">
        <v>0</v>
      </c>
      <c r="J835" s="287"/>
      <c r="K835" s="287">
        <v>0</v>
      </c>
    </row>
    <row r="836" spans="1:11">
      <c r="A836" s="287" t="s">
        <v>238</v>
      </c>
      <c r="B836" s="288">
        <v>46032</v>
      </c>
      <c r="C836" s="287" t="s">
        <v>847</v>
      </c>
      <c r="D836" s="287">
        <v>1</v>
      </c>
      <c r="E836" s="287">
        <v>1</v>
      </c>
      <c r="F836" s="287">
        <v>1</v>
      </c>
      <c r="G836" s="287" t="s">
        <v>185</v>
      </c>
      <c r="H836" s="287"/>
      <c r="I836" s="287">
        <v>0</v>
      </c>
      <c r="J836" s="287"/>
      <c r="K836" s="287">
        <v>0</v>
      </c>
    </row>
    <row r="837" spans="1:11">
      <c r="A837" s="287" t="s">
        <v>238</v>
      </c>
      <c r="B837" s="288">
        <v>46039</v>
      </c>
      <c r="C837" s="287" t="s">
        <v>339</v>
      </c>
      <c r="D837" s="287">
        <v>0</v>
      </c>
      <c r="E837" s="287">
        <v>0</v>
      </c>
      <c r="F837" s="287">
        <v>0</v>
      </c>
      <c r="G837" s="287" t="s">
        <v>185</v>
      </c>
      <c r="H837" s="287"/>
      <c r="I837" s="287">
        <v>0</v>
      </c>
      <c r="J837" s="287"/>
      <c r="K837" s="287">
        <v>0</v>
      </c>
    </row>
    <row r="838" spans="1:11">
      <c r="A838" s="287" t="s">
        <v>238</v>
      </c>
      <c r="B838" s="288">
        <v>46046</v>
      </c>
      <c r="C838" s="287" t="s">
        <v>892</v>
      </c>
      <c r="D838" s="287">
        <v>1</v>
      </c>
      <c r="E838" s="287">
        <v>0</v>
      </c>
      <c r="F838" s="287">
        <v>1</v>
      </c>
      <c r="G838" s="287" t="s">
        <v>185</v>
      </c>
      <c r="H838" s="287"/>
      <c r="I838" s="287">
        <v>0</v>
      </c>
      <c r="J838" s="287"/>
      <c r="K838" s="287">
        <v>0</v>
      </c>
    </row>
    <row r="839" spans="1:11">
      <c r="A839" s="287" t="s">
        <v>238</v>
      </c>
      <c r="B839" s="288">
        <v>46053</v>
      </c>
      <c r="C839" s="287" t="s">
        <v>847</v>
      </c>
      <c r="D839" s="287">
        <v>1</v>
      </c>
      <c r="E839" s="287">
        <v>1</v>
      </c>
      <c r="F839" s="287">
        <v>1</v>
      </c>
      <c r="G839" s="287" t="s">
        <v>185</v>
      </c>
      <c r="H839" s="287"/>
      <c r="I839" s="287">
        <v>0</v>
      </c>
      <c r="J839" s="287"/>
      <c r="K839" s="287">
        <v>0</v>
      </c>
    </row>
    <row r="840" spans="1:11">
      <c r="A840" s="287" t="s">
        <v>238</v>
      </c>
      <c r="B840" s="288">
        <v>46060</v>
      </c>
      <c r="C840" s="287" t="s">
        <v>847</v>
      </c>
      <c r="D840" s="287">
        <v>1</v>
      </c>
      <c r="E840" s="287">
        <v>1</v>
      </c>
      <c r="F840" s="287">
        <v>1</v>
      </c>
      <c r="G840" s="287" t="s">
        <v>185</v>
      </c>
      <c r="H840" s="287"/>
      <c r="I840" s="287">
        <v>0</v>
      </c>
      <c r="J840" s="287"/>
      <c r="K840" s="287">
        <v>0</v>
      </c>
    </row>
    <row r="841" spans="1:11">
      <c r="A841" s="287" t="s">
        <v>238</v>
      </c>
      <c r="B841" s="288">
        <v>46067</v>
      </c>
      <c r="C841" s="287" t="s">
        <v>892</v>
      </c>
      <c r="D841" s="287">
        <v>1</v>
      </c>
      <c r="E841" s="287">
        <v>0</v>
      </c>
      <c r="F841" s="287">
        <v>1</v>
      </c>
      <c r="G841" s="287" t="s">
        <v>185</v>
      </c>
      <c r="H841" s="287"/>
      <c r="I841" s="287">
        <v>0</v>
      </c>
      <c r="J841" s="287"/>
      <c r="K841" s="287">
        <v>0</v>
      </c>
    </row>
    <row r="842" spans="1:11">
      <c r="A842" s="287" t="s">
        <v>238</v>
      </c>
      <c r="B842" s="288">
        <v>46074</v>
      </c>
      <c r="C842" s="287" t="s">
        <v>339</v>
      </c>
      <c r="D842" s="287">
        <v>0</v>
      </c>
      <c r="E842" s="287">
        <v>0</v>
      </c>
      <c r="F842" s="287">
        <v>0</v>
      </c>
      <c r="G842" s="287" t="s">
        <v>185</v>
      </c>
      <c r="H842" s="287"/>
      <c r="I842" s="287">
        <v>0</v>
      </c>
      <c r="J842" s="287"/>
      <c r="K842" s="287">
        <v>0</v>
      </c>
    </row>
    <row r="843" spans="1:11">
      <c r="A843" s="287" t="s">
        <v>238</v>
      </c>
      <c r="B843" s="288">
        <v>46081</v>
      </c>
      <c r="C843" s="287" t="s">
        <v>339</v>
      </c>
      <c r="D843" s="287">
        <v>0</v>
      </c>
      <c r="E843" s="287">
        <v>0</v>
      </c>
      <c r="F843" s="287">
        <v>0</v>
      </c>
      <c r="G843" s="287" t="s">
        <v>185</v>
      </c>
      <c r="H843" s="287"/>
      <c r="I843" s="287">
        <v>0</v>
      </c>
      <c r="J843" s="287"/>
      <c r="K843" s="287">
        <v>0</v>
      </c>
    </row>
    <row r="844" spans="1:11">
      <c r="A844" s="287" t="s">
        <v>238</v>
      </c>
      <c r="B844" s="288">
        <v>46088</v>
      </c>
      <c r="C844" s="287" t="s">
        <v>892</v>
      </c>
      <c r="D844" s="287">
        <v>1</v>
      </c>
      <c r="E844" s="287">
        <v>0</v>
      </c>
      <c r="F844" s="287">
        <v>1</v>
      </c>
      <c r="G844" s="287" t="s">
        <v>185</v>
      </c>
      <c r="H844" s="287"/>
      <c r="I844" s="287">
        <v>0</v>
      </c>
      <c r="J844" s="287"/>
      <c r="K844" s="287">
        <v>0</v>
      </c>
    </row>
    <row r="845" spans="1:11">
      <c r="A845" s="287" t="s">
        <v>238</v>
      </c>
      <c r="B845" s="288">
        <v>46095</v>
      </c>
      <c r="C845" s="287" t="s">
        <v>893</v>
      </c>
      <c r="D845" s="287">
        <v>1</v>
      </c>
      <c r="E845" s="287">
        <v>1</v>
      </c>
      <c r="F845" s="287">
        <v>0</v>
      </c>
      <c r="G845" s="287" t="s">
        <v>185</v>
      </c>
      <c r="H845" s="287"/>
      <c r="I845" s="287">
        <v>0</v>
      </c>
      <c r="J845" s="287"/>
      <c r="K845" s="287">
        <v>0</v>
      </c>
    </row>
    <row r="846" spans="1:11">
      <c r="A846" s="287" t="s">
        <v>238</v>
      </c>
      <c r="B846" s="288">
        <v>46102</v>
      </c>
      <c r="C846" s="287" t="s">
        <v>339</v>
      </c>
      <c r="D846" s="287">
        <v>0</v>
      </c>
      <c r="E846" s="287">
        <v>0</v>
      </c>
      <c r="F846" s="287">
        <v>0</v>
      </c>
      <c r="G846" s="287" t="s">
        <v>185</v>
      </c>
      <c r="H846" s="287"/>
      <c r="I846" s="287">
        <v>0</v>
      </c>
      <c r="J846" s="287"/>
      <c r="K846" s="287">
        <v>0</v>
      </c>
    </row>
    <row r="847" spans="1:11">
      <c r="A847" s="287" t="s">
        <v>238</v>
      </c>
      <c r="B847" s="288">
        <v>46109</v>
      </c>
      <c r="C847" s="287" t="s">
        <v>847</v>
      </c>
      <c r="D847" s="287">
        <v>1</v>
      </c>
      <c r="E847" s="287">
        <v>1</v>
      </c>
      <c r="F847" s="287">
        <v>1</v>
      </c>
      <c r="G847" s="287" t="s">
        <v>185</v>
      </c>
      <c r="H847" s="287"/>
      <c r="I847" s="287">
        <v>0</v>
      </c>
      <c r="J847" s="287"/>
      <c r="K847" s="287">
        <v>0</v>
      </c>
    </row>
    <row r="848" spans="1:11">
      <c r="A848" s="287" t="s">
        <v>238</v>
      </c>
      <c r="B848" s="288">
        <v>46116</v>
      </c>
      <c r="C848" s="287" t="s">
        <v>339</v>
      </c>
      <c r="D848" s="287">
        <v>0</v>
      </c>
      <c r="E848" s="287">
        <v>0</v>
      </c>
      <c r="F848" s="287">
        <v>0</v>
      </c>
      <c r="G848" s="287" t="s">
        <v>185</v>
      </c>
      <c r="H848" s="287"/>
      <c r="I848" s="287">
        <v>0</v>
      </c>
      <c r="J848" s="287"/>
      <c r="K848" s="287">
        <v>0</v>
      </c>
    </row>
    <row r="849" spans="1:11">
      <c r="A849" s="287" t="s">
        <v>238</v>
      </c>
      <c r="B849" s="288">
        <v>46123</v>
      </c>
      <c r="C849" s="287" t="s">
        <v>847</v>
      </c>
      <c r="D849" s="287">
        <v>1</v>
      </c>
      <c r="E849" s="287">
        <v>1</v>
      </c>
      <c r="F849" s="287">
        <v>1</v>
      </c>
      <c r="G849" s="287" t="s">
        <v>185</v>
      </c>
      <c r="H849" s="287"/>
      <c r="I849" s="287">
        <v>0</v>
      </c>
      <c r="J849" s="287"/>
      <c r="K849" s="287">
        <v>0</v>
      </c>
    </row>
    <row r="850" spans="1:11">
      <c r="A850" s="287" t="s">
        <v>238</v>
      </c>
      <c r="B850" s="288">
        <v>46130</v>
      </c>
      <c r="C850" s="287" t="s">
        <v>847</v>
      </c>
      <c r="D850" s="287">
        <v>1</v>
      </c>
      <c r="E850" s="287">
        <v>1</v>
      </c>
      <c r="F850" s="287">
        <v>1</v>
      </c>
      <c r="G850" s="287" t="s">
        <v>185</v>
      </c>
      <c r="H850" s="287"/>
      <c r="I850" s="287">
        <v>0</v>
      </c>
      <c r="J850" s="287"/>
      <c r="K850" s="287">
        <v>0</v>
      </c>
    </row>
    <row r="851" spans="1:11">
      <c r="A851" s="287" t="s">
        <v>238</v>
      </c>
      <c r="B851" s="288">
        <v>46137</v>
      </c>
      <c r="C851" s="287" t="s">
        <v>847</v>
      </c>
      <c r="D851" s="287">
        <v>1</v>
      </c>
      <c r="E851" s="287">
        <v>1</v>
      </c>
      <c r="F851" s="287">
        <v>1</v>
      </c>
      <c r="G851" s="287" t="s">
        <v>185</v>
      </c>
      <c r="H851" s="287"/>
      <c r="I851" s="287">
        <v>0</v>
      </c>
      <c r="J851" s="287"/>
      <c r="K851" s="287">
        <v>0</v>
      </c>
    </row>
    <row r="852" spans="1:11">
      <c r="A852" s="287" t="s">
        <v>239</v>
      </c>
      <c r="B852" s="288">
        <v>45969</v>
      </c>
      <c r="C852" s="287" t="s">
        <v>339</v>
      </c>
      <c r="D852" s="287">
        <v>0</v>
      </c>
      <c r="E852" s="287">
        <v>0</v>
      </c>
      <c r="F852" s="287">
        <v>0</v>
      </c>
      <c r="G852" s="287" t="s">
        <v>185</v>
      </c>
      <c r="H852" s="287" t="s">
        <v>241</v>
      </c>
      <c r="I852" s="287">
        <v>0</v>
      </c>
      <c r="J852" s="287" t="s">
        <v>240</v>
      </c>
      <c r="K852" s="287">
        <v>0</v>
      </c>
    </row>
    <row r="853" spans="1:11">
      <c r="A853" s="287" t="s">
        <v>239</v>
      </c>
      <c r="B853" s="288">
        <v>45976</v>
      </c>
      <c r="C853" s="287" t="s">
        <v>339</v>
      </c>
      <c r="D853" s="287">
        <v>0</v>
      </c>
      <c r="E853" s="287">
        <v>0</v>
      </c>
      <c r="F853" s="287">
        <v>0</v>
      </c>
      <c r="G853" s="287" t="s">
        <v>185</v>
      </c>
      <c r="H853" s="287" t="s">
        <v>241</v>
      </c>
      <c r="I853" s="287">
        <v>0</v>
      </c>
      <c r="J853" s="287" t="s">
        <v>240</v>
      </c>
      <c r="K853" s="287">
        <v>0</v>
      </c>
    </row>
    <row r="854" spans="1:11">
      <c r="A854" s="287" t="s">
        <v>239</v>
      </c>
      <c r="B854" s="288">
        <v>45983</v>
      </c>
      <c r="C854" s="287" t="s">
        <v>339</v>
      </c>
      <c r="D854" s="287">
        <v>0</v>
      </c>
      <c r="E854" s="287">
        <v>0</v>
      </c>
      <c r="F854" s="287">
        <v>0</v>
      </c>
      <c r="G854" s="287" t="s">
        <v>185</v>
      </c>
      <c r="H854" s="287" t="s">
        <v>241</v>
      </c>
      <c r="I854" s="287">
        <v>0</v>
      </c>
      <c r="J854" s="287" t="s">
        <v>240</v>
      </c>
      <c r="K854" s="287">
        <v>0</v>
      </c>
    </row>
    <row r="855" spans="1:11">
      <c r="A855" s="287" t="s">
        <v>239</v>
      </c>
      <c r="B855" s="288">
        <v>45990</v>
      </c>
      <c r="C855" s="287" t="s">
        <v>893</v>
      </c>
      <c r="D855" s="287">
        <v>1</v>
      </c>
      <c r="E855" s="287">
        <v>1</v>
      </c>
      <c r="F855" s="287">
        <v>0</v>
      </c>
      <c r="G855" s="287" t="s">
        <v>185</v>
      </c>
      <c r="H855" s="287" t="s">
        <v>241</v>
      </c>
      <c r="I855" s="287">
        <v>0</v>
      </c>
      <c r="J855" s="287" t="s">
        <v>240</v>
      </c>
      <c r="K855" s="287">
        <v>0</v>
      </c>
    </row>
    <row r="856" spans="1:11">
      <c r="A856" s="287" t="s">
        <v>239</v>
      </c>
      <c r="B856" s="288">
        <v>45997</v>
      </c>
      <c r="C856" s="287" t="s">
        <v>339</v>
      </c>
      <c r="D856" s="287">
        <v>0</v>
      </c>
      <c r="E856" s="287">
        <v>0</v>
      </c>
      <c r="F856" s="287">
        <v>0</v>
      </c>
      <c r="G856" s="287" t="s">
        <v>185</v>
      </c>
      <c r="H856" s="287" t="s">
        <v>241</v>
      </c>
      <c r="I856" s="287">
        <v>0</v>
      </c>
      <c r="J856" s="287" t="s">
        <v>240</v>
      </c>
      <c r="K856" s="287">
        <v>0</v>
      </c>
    </row>
    <row r="857" spans="1:11">
      <c r="A857" s="287" t="s">
        <v>239</v>
      </c>
      <c r="B857" s="288">
        <v>46004</v>
      </c>
      <c r="C857" s="287" t="s">
        <v>339</v>
      </c>
      <c r="D857" s="287">
        <v>0</v>
      </c>
      <c r="E857" s="287">
        <v>0</v>
      </c>
      <c r="F857" s="287">
        <v>0</v>
      </c>
      <c r="G857" s="287" t="s">
        <v>185</v>
      </c>
      <c r="H857" s="287" t="s">
        <v>241</v>
      </c>
      <c r="I857" s="287">
        <v>0</v>
      </c>
      <c r="J857" s="287" t="s">
        <v>240</v>
      </c>
      <c r="K857" s="287">
        <v>0</v>
      </c>
    </row>
    <row r="858" spans="1:11">
      <c r="A858" s="287" t="s">
        <v>239</v>
      </c>
      <c r="B858" s="288">
        <v>46011</v>
      </c>
      <c r="C858" s="287" t="s">
        <v>339</v>
      </c>
      <c r="D858" s="287">
        <v>0</v>
      </c>
      <c r="E858" s="287">
        <v>0</v>
      </c>
      <c r="F858" s="287">
        <v>0</v>
      </c>
      <c r="G858" s="287" t="s">
        <v>185</v>
      </c>
      <c r="H858" s="287" t="s">
        <v>241</v>
      </c>
      <c r="I858" s="287">
        <v>0</v>
      </c>
      <c r="J858" s="287" t="s">
        <v>240</v>
      </c>
      <c r="K858" s="287">
        <v>0</v>
      </c>
    </row>
    <row r="859" spans="1:11">
      <c r="A859" s="287" t="s">
        <v>239</v>
      </c>
      <c r="B859" s="288">
        <v>46018</v>
      </c>
      <c r="C859" s="287" t="s">
        <v>893</v>
      </c>
      <c r="D859" s="287">
        <v>1</v>
      </c>
      <c r="E859" s="287">
        <v>1</v>
      </c>
      <c r="F859" s="287">
        <v>0</v>
      </c>
      <c r="G859" s="287" t="s">
        <v>185</v>
      </c>
      <c r="H859" s="287" t="s">
        <v>241</v>
      </c>
      <c r="I859" s="287">
        <v>0</v>
      </c>
      <c r="J859" s="287" t="s">
        <v>240</v>
      </c>
      <c r="K859" s="287">
        <v>0</v>
      </c>
    </row>
    <row r="860" spans="1:11">
      <c r="A860" s="287" t="s">
        <v>239</v>
      </c>
      <c r="B860" s="288">
        <v>46025</v>
      </c>
      <c r="C860" s="287" t="s">
        <v>893</v>
      </c>
      <c r="D860" s="287">
        <v>1</v>
      </c>
      <c r="E860" s="287">
        <v>1</v>
      </c>
      <c r="F860" s="287">
        <v>0</v>
      </c>
      <c r="G860" s="287" t="s">
        <v>185</v>
      </c>
      <c r="H860" s="287" t="s">
        <v>241</v>
      </c>
      <c r="I860" s="287">
        <v>0</v>
      </c>
      <c r="J860" s="287" t="s">
        <v>240</v>
      </c>
      <c r="K860" s="287">
        <v>0</v>
      </c>
    </row>
    <row r="861" spans="1:11">
      <c r="A861" s="287" t="s">
        <v>239</v>
      </c>
      <c r="B861" s="288">
        <v>46032</v>
      </c>
      <c r="C861" s="287" t="s">
        <v>339</v>
      </c>
      <c r="D861" s="287">
        <v>0</v>
      </c>
      <c r="E861" s="287">
        <v>0</v>
      </c>
      <c r="F861" s="287">
        <v>0</v>
      </c>
      <c r="G861" s="287" t="s">
        <v>185</v>
      </c>
      <c r="H861" s="287" t="s">
        <v>241</v>
      </c>
      <c r="I861" s="287">
        <v>0</v>
      </c>
      <c r="J861" s="287" t="s">
        <v>240</v>
      </c>
      <c r="K861" s="287">
        <v>0</v>
      </c>
    </row>
    <row r="862" spans="1:11">
      <c r="A862" s="287" t="s">
        <v>239</v>
      </c>
      <c r="B862" s="288">
        <v>46039</v>
      </c>
      <c r="C862" s="287" t="s">
        <v>339</v>
      </c>
      <c r="D862" s="287">
        <v>0</v>
      </c>
      <c r="E862" s="287">
        <v>0</v>
      </c>
      <c r="F862" s="287">
        <v>0</v>
      </c>
      <c r="G862" s="287" t="s">
        <v>185</v>
      </c>
      <c r="H862" s="287" t="s">
        <v>241</v>
      </c>
      <c r="I862" s="287">
        <v>0</v>
      </c>
      <c r="J862" s="287" t="s">
        <v>240</v>
      </c>
      <c r="K862" s="287">
        <v>0</v>
      </c>
    </row>
    <row r="863" spans="1:11">
      <c r="A863" s="287" t="s">
        <v>239</v>
      </c>
      <c r="B863" s="288">
        <v>46046</v>
      </c>
      <c r="C863" s="287" t="s">
        <v>339</v>
      </c>
      <c r="D863" s="287">
        <v>0</v>
      </c>
      <c r="E863" s="287">
        <v>0</v>
      </c>
      <c r="F863" s="287">
        <v>0</v>
      </c>
      <c r="G863" s="287" t="s">
        <v>185</v>
      </c>
      <c r="H863" s="287" t="s">
        <v>241</v>
      </c>
      <c r="I863" s="287">
        <v>0</v>
      </c>
      <c r="J863" s="287" t="s">
        <v>240</v>
      </c>
      <c r="K863" s="287">
        <v>0</v>
      </c>
    </row>
    <row r="864" spans="1:11">
      <c r="A864" s="287" t="s">
        <v>239</v>
      </c>
      <c r="B864" s="288">
        <v>46053</v>
      </c>
      <c r="C864" s="287" t="s">
        <v>893</v>
      </c>
      <c r="D864" s="287">
        <v>1</v>
      </c>
      <c r="E864" s="287">
        <v>1</v>
      </c>
      <c r="F864" s="287">
        <v>0</v>
      </c>
      <c r="G864" s="287" t="s">
        <v>185</v>
      </c>
      <c r="H864" s="287" t="s">
        <v>241</v>
      </c>
      <c r="I864" s="287">
        <v>0</v>
      </c>
      <c r="J864" s="287" t="s">
        <v>240</v>
      </c>
      <c r="K864" s="287">
        <v>0</v>
      </c>
    </row>
    <row r="865" spans="1:11">
      <c r="A865" s="287" t="s">
        <v>239</v>
      </c>
      <c r="B865" s="288">
        <v>46060</v>
      </c>
      <c r="C865" s="287" t="s">
        <v>339</v>
      </c>
      <c r="D865" s="287">
        <v>0</v>
      </c>
      <c r="E865" s="287">
        <v>0</v>
      </c>
      <c r="F865" s="287">
        <v>0</v>
      </c>
      <c r="G865" s="287" t="s">
        <v>185</v>
      </c>
      <c r="H865" s="287" t="s">
        <v>241</v>
      </c>
      <c r="I865" s="287">
        <v>0</v>
      </c>
      <c r="J865" s="287" t="s">
        <v>240</v>
      </c>
      <c r="K865" s="287">
        <v>0</v>
      </c>
    </row>
    <row r="866" spans="1:11">
      <c r="A866" s="287" t="s">
        <v>239</v>
      </c>
      <c r="B866" s="288">
        <v>46067</v>
      </c>
      <c r="C866" s="287" t="s">
        <v>893</v>
      </c>
      <c r="D866" s="287">
        <v>1</v>
      </c>
      <c r="E866" s="287">
        <v>1</v>
      </c>
      <c r="F866" s="287">
        <v>0</v>
      </c>
      <c r="G866" s="287" t="s">
        <v>185</v>
      </c>
      <c r="H866" s="287" t="s">
        <v>241</v>
      </c>
      <c r="I866" s="287">
        <v>0</v>
      </c>
      <c r="J866" s="287" t="s">
        <v>240</v>
      </c>
      <c r="K866" s="287">
        <v>0</v>
      </c>
    </row>
    <row r="867" spans="1:11">
      <c r="A867" s="287" t="s">
        <v>239</v>
      </c>
      <c r="B867" s="288">
        <v>46074</v>
      </c>
      <c r="C867" s="287" t="s">
        <v>339</v>
      </c>
      <c r="D867" s="287">
        <v>0</v>
      </c>
      <c r="E867" s="287">
        <v>0</v>
      </c>
      <c r="F867" s="287">
        <v>0</v>
      </c>
      <c r="G867" s="287" t="s">
        <v>185</v>
      </c>
      <c r="H867" s="287" t="s">
        <v>241</v>
      </c>
      <c r="I867" s="287">
        <v>0</v>
      </c>
      <c r="J867" s="287" t="s">
        <v>240</v>
      </c>
      <c r="K867" s="287">
        <v>0</v>
      </c>
    </row>
    <row r="868" spans="1:11">
      <c r="A868" s="287" t="s">
        <v>239</v>
      </c>
      <c r="B868" s="288">
        <v>46081</v>
      </c>
      <c r="C868" s="287" t="s">
        <v>339</v>
      </c>
      <c r="D868" s="287">
        <v>0</v>
      </c>
      <c r="E868" s="287">
        <v>0</v>
      </c>
      <c r="F868" s="287">
        <v>0</v>
      </c>
      <c r="G868" s="287" t="s">
        <v>185</v>
      </c>
      <c r="H868" s="287" t="s">
        <v>241</v>
      </c>
      <c r="I868" s="287">
        <v>0</v>
      </c>
      <c r="J868" s="287" t="s">
        <v>240</v>
      </c>
      <c r="K868" s="287">
        <v>0</v>
      </c>
    </row>
    <row r="869" spans="1:11">
      <c r="A869" s="287" t="s">
        <v>239</v>
      </c>
      <c r="B869" s="288">
        <v>46088</v>
      </c>
      <c r="C869" s="287" t="s">
        <v>339</v>
      </c>
      <c r="D869" s="287">
        <v>0</v>
      </c>
      <c r="E869" s="287">
        <v>0</v>
      </c>
      <c r="F869" s="287">
        <v>0</v>
      </c>
      <c r="G869" s="287" t="s">
        <v>185</v>
      </c>
      <c r="H869" s="287" t="s">
        <v>241</v>
      </c>
      <c r="I869" s="287">
        <v>0</v>
      </c>
      <c r="J869" s="287" t="s">
        <v>240</v>
      </c>
      <c r="K869" s="287">
        <v>0</v>
      </c>
    </row>
    <row r="870" spans="1:11">
      <c r="A870" s="287" t="s">
        <v>239</v>
      </c>
      <c r="B870" s="288">
        <v>46095</v>
      </c>
      <c r="C870" s="287" t="s">
        <v>339</v>
      </c>
      <c r="D870" s="287">
        <v>0</v>
      </c>
      <c r="E870" s="287">
        <v>0</v>
      </c>
      <c r="F870" s="287">
        <v>0</v>
      </c>
      <c r="G870" s="287" t="s">
        <v>185</v>
      </c>
      <c r="H870" s="287" t="s">
        <v>241</v>
      </c>
      <c r="I870" s="287">
        <v>0</v>
      </c>
      <c r="J870" s="287" t="s">
        <v>240</v>
      </c>
      <c r="K870" s="287">
        <v>0</v>
      </c>
    </row>
    <row r="871" spans="1:11">
      <c r="A871" s="287" t="s">
        <v>239</v>
      </c>
      <c r="B871" s="288">
        <v>46102</v>
      </c>
      <c r="C871" s="287" t="s">
        <v>893</v>
      </c>
      <c r="D871" s="287">
        <v>1</v>
      </c>
      <c r="E871" s="287">
        <v>1</v>
      </c>
      <c r="F871" s="287">
        <v>0</v>
      </c>
      <c r="G871" s="287" t="s">
        <v>185</v>
      </c>
      <c r="H871" s="287" t="s">
        <v>241</v>
      </c>
      <c r="I871" s="287">
        <v>0</v>
      </c>
      <c r="J871" s="287" t="s">
        <v>240</v>
      </c>
      <c r="K871" s="287">
        <v>0</v>
      </c>
    </row>
    <row r="872" spans="1:11">
      <c r="A872" s="287" t="s">
        <v>239</v>
      </c>
      <c r="B872" s="288">
        <v>46109</v>
      </c>
      <c r="C872" s="287" t="s">
        <v>339</v>
      </c>
      <c r="D872" s="287">
        <v>0</v>
      </c>
      <c r="E872" s="287">
        <v>0</v>
      </c>
      <c r="F872" s="287">
        <v>0</v>
      </c>
      <c r="G872" s="287" t="s">
        <v>185</v>
      </c>
      <c r="H872" s="287" t="s">
        <v>241</v>
      </c>
      <c r="I872" s="287">
        <v>0</v>
      </c>
      <c r="J872" s="287" t="s">
        <v>240</v>
      </c>
      <c r="K872" s="287">
        <v>0</v>
      </c>
    </row>
    <row r="873" spans="1:11">
      <c r="A873" s="287" t="s">
        <v>239</v>
      </c>
      <c r="B873" s="288">
        <v>46116</v>
      </c>
      <c r="C873" s="287" t="s">
        <v>339</v>
      </c>
      <c r="D873" s="287">
        <v>0</v>
      </c>
      <c r="E873" s="287">
        <v>0</v>
      </c>
      <c r="F873" s="287">
        <v>0</v>
      </c>
      <c r="G873" s="287" t="s">
        <v>185</v>
      </c>
      <c r="H873" s="287" t="s">
        <v>241</v>
      </c>
      <c r="I873" s="287">
        <v>0</v>
      </c>
      <c r="J873" s="287" t="s">
        <v>240</v>
      </c>
      <c r="K873" s="287">
        <v>0</v>
      </c>
    </row>
    <row r="874" spans="1:11">
      <c r="A874" s="287" t="s">
        <v>239</v>
      </c>
      <c r="B874" s="288">
        <v>46123</v>
      </c>
      <c r="C874" s="287" t="s">
        <v>339</v>
      </c>
      <c r="D874" s="287">
        <v>0</v>
      </c>
      <c r="E874" s="287">
        <v>0</v>
      </c>
      <c r="F874" s="287">
        <v>0</v>
      </c>
      <c r="G874" s="287" t="s">
        <v>185</v>
      </c>
      <c r="H874" s="287" t="s">
        <v>241</v>
      </c>
      <c r="I874" s="287">
        <v>0</v>
      </c>
      <c r="J874" s="287" t="s">
        <v>240</v>
      </c>
      <c r="K874" s="287">
        <v>0</v>
      </c>
    </row>
    <row r="875" spans="1:11">
      <c r="A875" s="287" t="s">
        <v>239</v>
      </c>
      <c r="B875" s="288">
        <v>46130</v>
      </c>
      <c r="C875" s="287" t="s">
        <v>339</v>
      </c>
      <c r="D875" s="287">
        <v>0</v>
      </c>
      <c r="E875" s="287">
        <v>0</v>
      </c>
      <c r="F875" s="287">
        <v>0</v>
      </c>
      <c r="G875" s="287" t="s">
        <v>185</v>
      </c>
      <c r="H875" s="287" t="s">
        <v>241</v>
      </c>
      <c r="I875" s="287">
        <v>0</v>
      </c>
      <c r="J875" s="287" t="s">
        <v>240</v>
      </c>
      <c r="K875" s="287">
        <v>0</v>
      </c>
    </row>
    <row r="876" spans="1:11">
      <c r="A876" s="287" t="s">
        <v>239</v>
      </c>
      <c r="B876" s="288">
        <v>46137</v>
      </c>
      <c r="C876" s="287" t="s">
        <v>339</v>
      </c>
      <c r="D876" s="287">
        <v>0</v>
      </c>
      <c r="E876" s="287">
        <v>0</v>
      </c>
      <c r="F876" s="287">
        <v>0</v>
      </c>
      <c r="G876" s="287" t="s">
        <v>185</v>
      </c>
      <c r="H876" s="287" t="s">
        <v>241</v>
      </c>
      <c r="I876" s="287">
        <v>0</v>
      </c>
      <c r="J876" s="287" t="s">
        <v>240</v>
      </c>
      <c r="K876" s="287">
        <v>0</v>
      </c>
    </row>
    <row r="877" spans="1:11">
      <c r="A877" s="287" t="s">
        <v>242</v>
      </c>
      <c r="B877" s="288">
        <v>45969</v>
      </c>
      <c r="C877" s="287" t="s">
        <v>339</v>
      </c>
      <c r="D877" s="287">
        <v>0</v>
      </c>
      <c r="E877" s="287">
        <v>0</v>
      </c>
      <c r="F877" s="287">
        <v>0</v>
      </c>
      <c r="G877" s="287" t="s">
        <v>185</v>
      </c>
      <c r="H877" s="287" t="s">
        <v>179</v>
      </c>
      <c r="I877" s="287">
        <v>1</v>
      </c>
      <c r="J877" s="287"/>
      <c r="K877" s="287">
        <v>0</v>
      </c>
    </row>
    <row r="878" spans="1:11">
      <c r="A878" s="287" t="s">
        <v>242</v>
      </c>
      <c r="B878" s="288">
        <v>45976</v>
      </c>
      <c r="C878" s="287" t="s">
        <v>847</v>
      </c>
      <c r="D878" s="287">
        <v>1</v>
      </c>
      <c r="E878" s="287">
        <v>1</v>
      </c>
      <c r="F878" s="287">
        <v>1</v>
      </c>
      <c r="G878" s="287" t="s">
        <v>185</v>
      </c>
      <c r="H878" s="287" t="s">
        <v>179</v>
      </c>
      <c r="I878" s="287">
        <v>1</v>
      </c>
      <c r="J878" s="287"/>
      <c r="K878" s="287">
        <v>0</v>
      </c>
    </row>
    <row r="879" spans="1:11">
      <c r="A879" s="287" t="s">
        <v>242</v>
      </c>
      <c r="B879" s="288">
        <v>45983</v>
      </c>
      <c r="C879" s="287" t="s">
        <v>847</v>
      </c>
      <c r="D879" s="287">
        <v>1</v>
      </c>
      <c r="E879" s="287">
        <v>1</v>
      </c>
      <c r="F879" s="287">
        <v>1</v>
      </c>
      <c r="G879" s="287" t="s">
        <v>185</v>
      </c>
      <c r="H879" s="287" t="s">
        <v>179</v>
      </c>
      <c r="I879" s="287">
        <v>1</v>
      </c>
      <c r="J879" s="287"/>
      <c r="K879" s="287">
        <v>0</v>
      </c>
    </row>
    <row r="880" spans="1:11">
      <c r="A880" s="287" t="s">
        <v>242</v>
      </c>
      <c r="B880" s="288">
        <v>45990</v>
      </c>
      <c r="C880" s="287" t="s">
        <v>847</v>
      </c>
      <c r="D880" s="287">
        <v>1</v>
      </c>
      <c r="E880" s="287">
        <v>1</v>
      </c>
      <c r="F880" s="287">
        <v>1</v>
      </c>
      <c r="G880" s="287" t="s">
        <v>185</v>
      </c>
      <c r="H880" s="287" t="s">
        <v>179</v>
      </c>
      <c r="I880" s="287">
        <v>1</v>
      </c>
      <c r="J880" s="287"/>
      <c r="K880" s="287">
        <v>0</v>
      </c>
    </row>
    <row r="881" spans="1:11">
      <c r="A881" s="287" t="s">
        <v>242</v>
      </c>
      <c r="B881" s="288">
        <v>45997</v>
      </c>
      <c r="C881" s="287" t="s">
        <v>847</v>
      </c>
      <c r="D881" s="287">
        <v>1</v>
      </c>
      <c r="E881" s="287">
        <v>1</v>
      </c>
      <c r="F881" s="287">
        <v>1</v>
      </c>
      <c r="G881" s="287" t="s">
        <v>185</v>
      </c>
      <c r="H881" s="287" t="s">
        <v>179</v>
      </c>
      <c r="I881" s="287">
        <v>1</v>
      </c>
      <c r="J881" s="287"/>
      <c r="K881" s="287">
        <v>0</v>
      </c>
    </row>
    <row r="882" spans="1:11">
      <c r="A882" s="287" t="s">
        <v>242</v>
      </c>
      <c r="B882" s="288">
        <v>46004</v>
      </c>
      <c r="C882" s="287" t="s">
        <v>847</v>
      </c>
      <c r="D882" s="287">
        <v>1</v>
      </c>
      <c r="E882" s="287">
        <v>1</v>
      </c>
      <c r="F882" s="287">
        <v>1</v>
      </c>
      <c r="G882" s="287" t="s">
        <v>185</v>
      </c>
      <c r="H882" s="287" t="s">
        <v>179</v>
      </c>
      <c r="I882" s="287">
        <v>1</v>
      </c>
      <c r="J882" s="287"/>
      <c r="K882" s="287">
        <v>0</v>
      </c>
    </row>
    <row r="883" spans="1:11">
      <c r="A883" s="287" t="s">
        <v>242</v>
      </c>
      <c r="B883" s="288">
        <v>46011</v>
      </c>
      <c r="C883" s="287" t="s">
        <v>847</v>
      </c>
      <c r="D883" s="287">
        <v>1</v>
      </c>
      <c r="E883" s="287">
        <v>1</v>
      </c>
      <c r="F883" s="287">
        <v>1</v>
      </c>
      <c r="G883" s="287" t="s">
        <v>185</v>
      </c>
      <c r="H883" s="287" t="s">
        <v>179</v>
      </c>
      <c r="I883" s="287">
        <v>1</v>
      </c>
      <c r="J883" s="287"/>
      <c r="K883" s="287">
        <v>0</v>
      </c>
    </row>
    <row r="884" spans="1:11">
      <c r="A884" s="287" t="s">
        <v>242</v>
      </c>
      <c r="B884" s="288">
        <v>46018</v>
      </c>
      <c r="C884" s="287" t="s">
        <v>847</v>
      </c>
      <c r="D884" s="287">
        <v>1</v>
      </c>
      <c r="E884" s="287">
        <v>1</v>
      </c>
      <c r="F884" s="287">
        <v>1</v>
      </c>
      <c r="G884" s="287" t="s">
        <v>185</v>
      </c>
      <c r="H884" s="287" t="s">
        <v>179</v>
      </c>
      <c r="I884" s="287">
        <v>1</v>
      </c>
      <c r="J884" s="287"/>
      <c r="K884" s="287">
        <v>0</v>
      </c>
    </row>
    <row r="885" spans="1:11">
      <c r="A885" s="287" t="s">
        <v>242</v>
      </c>
      <c r="B885" s="288">
        <v>46025</v>
      </c>
      <c r="C885" s="287" t="s">
        <v>339</v>
      </c>
      <c r="D885" s="287">
        <v>0</v>
      </c>
      <c r="E885" s="287">
        <v>0</v>
      </c>
      <c r="F885" s="287">
        <v>0</v>
      </c>
      <c r="G885" s="287" t="s">
        <v>185</v>
      </c>
      <c r="H885" s="287" t="s">
        <v>179</v>
      </c>
      <c r="I885" s="287">
        <v>1</v>
      </c>
      <c r="J885" s="287"/>
      <c r="K885" s="287">
        <v>0</v>
      </c>
    </row>
    <row r="886" spans="1:11">
      <c r="A886" s="287" t="s">
        <v>242</v>
      </c>
      <c r="B886" s="288">
        <v>46032</v>
      </c>
      <c r="C886" s="287" t="s">
        <v>847</v>
      </c>
      <c r="D886" s="287">
        <v>1</v>
      </c>
      <c r="E886" s="287">
        <v>1</v>
      </c>
      <c r="F886" s="287">
        <v>1</v>
      </c>
      <c r="G886" s="287" t="s">
        <v>185</v>
      </c>
      <c r="H886" s="287" t="s">
        <v>179</v>
      </c>
      <c r="I886" s="287">
        <v>1</v>
      </c>
      <c r="J886" s="287"/>
      <c r="K886" s="287">
        <v>0</v>
      </c>
    </row>
    <row r="887" spans="1:11">
      <c r="A887" s="287" t="s">
        <v>242</v>
      </c>
      <c r="B887" s="288">
        <v>46039</v>
      </c>
      <c r="C887" s="287" t="s">
        <v>847</v>
      </c>
      <c r="D887" s="287">
        <v>1</v>
      </c>
      <c r="E887" s="287">
        <v>1</v>
      </c>
      <c r="F887" s="287">
        <v>1</v>
      </c>
      <c r="G887" s="287" t="s">
        <v>185</v>
      </c>
      <c r="H887" s="287" t="s">
        <v>179</v>
      </c>
      <c r="I887" s="287">
        <v>1</v>
      </c>
      <c r="J887" s="287"/>
      <c r="K887" s="287">
        <v>0</v>
      </c>
    </row>
    <row r="888" spans="1:11">
      <c r="A888" s="287" t="s">
        <v>242</v>
      </c>
      <c r="B888" s="288">
        <v>46046</v>
      </c>
      <c r="C888" s="287" t="s">
        <v>847</v>
      </c>
      <c r="D888" s="287">
        <v>1</v>
      </c>
      <c r="E888" s="287">
        <v>1</v>
      </c>
      <c r="F888" s="287">
        <v>1</v>
      </c>
      <c r="G888" s="287" t="s">
        <v>185</v>
      </c>
      <c r="H888" s="287" t="s">
        <v>179</v>
      </c>
      <c r="I888" s="287">
        <v>1</v>
      </c>
      <c r="J888" s="287"/>
      <c r="K888" s="287">
        <v>0</v>
      </c>
    </row>
    <row r="889" spans="1:11">
      <c r="A889" s="287" t="s">
        <v>242</v>
      </c>
      <c r="B889" s="288">
        <v>46053</v>
      </c>
      <c r="C889" s="287" t="s">
        <v>847</v>
      </c>
      <c r="D889" s="287">
        <v>1</v>
      </c>
      <c r="E889" s="287">
        <v>1</v>
      </c>
      <c r="F889" s="287">
        <v>1</v>
      </c>
      <c r="G889" s="287" t="s">
        <v>185</v>
      </c>
      <c r="H889" s="287" t="s">
        <v>179</v>
      </c>
      <c r="I889" s="287">
        <v>1</v>
      </c>
      <c r="J889" s="287"/>
      <c r="K889" s="287">
        <v>0</v>
      </c>
    </row>
    <row r="890" spans="1:11">
      <c r="A890" s="287" t="s">
        <v>242</v>
      </c>
      <c r="B890" s="288">
        <v>46060</v>
      </c>
      <c r="C890" s="287" t="s">
        <v>847</v>
      </c>
      <c r="D890" s="287">
        <v>1</v>
      </c>
      <c r="E890" s="287">
        <v>1</v>
      </c>
      <c r="F890" s="287">
        <v>1</v>
      </c>
      <c r="G890" s="287" t="s">
        <v>185</v>
      </c>
      <c r="H890" s="287" t="s">
        <v>179</v>
      </c>
      <c r="I890" s="287">
        <v>1</v>
      </c>
      <c r="J890" s="287"/>
      <c r="K890" s="287">
        <v>0</v>
      </c>
    </row>
    <row r="891" spans="1:11">
      <c r="A891" s="287" t="s">
        <v>242</v>
      </c>
      <c r="B891" s="288">
        <v>46067</v>
      </c>
      <c r="C891" s="287" t="s">
        <v>847</v>
      </c>
      <c r="D891" s="287">
        <v>1</v>
      </c>
      <c r="E891" s="287">
        <v>1</v>
      </c>
      <c r="F891" s="287">
        <v>1</v>
      </c>
      <c r="G891" s="287" t="s">
        <v>185</v>
      </c>
      <c r="H891" s="287" t="s">
        <v>179</v>
      </c>
      <c r="I891" s="287">
        <v>1</v>
      </c>
      <c r="J891" s="287"/>
      <c r="K891" s="287">
        <v>0</v>
      </c>
    </row>
    <row r="892" spans="1:11">
      <c r="A892" s="287" t="s">
        <v>242</v>
      </c>
      <c r="B892" s="288">
        <v>46074</v>
      </c>
      <c r="C892" s="287" t="s">
        <v>847</v>
      </c>
      <c r="D892" s="287">
        <v>1</v>
      </c>
      <c r="E892" s="287">
        <v>1</v>
      </c>
      <c r="F892" s="287">
        <v>1</v>
      </c>
      <c r="G892" s="287" t="s">
        <v>185</v>
      </c>
      <c r="H892" s="287" t="s">
        <v>179</v>
      </c>
      <c r="I892" s="287">
        <v>1</v>
      </c>
      <c r="J892" s="287"/>
      <c r="K892" s="287">
        <v>0</v>
      </c>
    </row>
    <row r="893" spans="1:11">
      <c r="A893" s="287" t="s">
        <v>242</v>
      </c>
      <c r="B893" s="288">
        <v>46081</v>
      </c>
      <c r="C893" s="287" t="s">
        <v>847</v>
      </c>
      <c r="D893" s="287">
        <v>1</v>
      </c>
      <c r="E893" s="287">
        <v>1</v>
      </c>
      <c r="F893" s="287">
        <v>1</v>
      </c>
      <c r="G893" s="287" t="s">
        <v>185</v>
      </c>
      <c r="H893" s="287" t="s">
        <v>179</v>
      </c>
      <c r="I893" s="287">
        <v>1</v>
      </c>
      <c r="J893" s="287"/>
      <c r="K893" s="287">
        <v>0</v>
      </c>
    </row>
    <row r="894" spans="1:11">
      <c r="A894" s="287" t="s">
        <v>242</v>
      </c>
      <c r="B894" s="288">
        <v>46088</v>
      </c>
      <c r="C894" s="287" t="s">
        <v>847</v>
      </c>
      <c r="D894" s="287">
        <v>1</v>
      </c>
      <c r="E894" s="287">
        <v>1</v>
      </c>
      <c r="F894" s="287">
        <v>1</v>
      </c>
      <c r="G894" s="287" t="s">
        <v>185</v>
      </c>
      <c r="H894" s="287" t="s">
        <v>179</v>
      </c>
      <c r="I894" s="287">
        <v>1</v>
      </c>
      <c r="J894" s="287"/>
      <c r="K894" s="287">
        <v>0</v>
      </c>
    </row>
    <row r="895" spans="1:11">
      <c r="A895" s="287" t="s">
        <v>242</v>
      </c>
      <c r="B895" s="288">
        <v>46095</v>
      </c>
      <c r="C895" s="287" t="s">
        <v>847</v>
      </c>
      <c r="D895" s="287">
        <v>1</v>
      </c>
      <c r="E895" s="287">
        <v>1</v>
      </c>
      <c r="F895" s="287">
        <v>1</v>
      </c>
      <c r="G895" s="287" t="s">
        <v>185</v>
      </c>
      <c r="H895" s="287" t="s">
        <v>179</v>
      </c>
      <c r="I895" s="287">
        <v>1</v>
      </c>
      <c r="J895" s="287"/>
      <c r="K895" s="287">
        <v>0</v>
      </c>
    </row>
    <row r="896" spans="1:11">
      <c r="A896" s="287" t="s">
        <v>242</v>
      </c>
      <c r="B896" s="288">
        <v>46102</v>
      </c>
      <c r="C896" s="287" t="s">
        <v>847</v>
      </c>
      <c r="D896" s="287">
        <v>1</v>
      </c>
      <c r="E896" s="287">
        <v>1</v>
      </c>
      <c r="F896" s="287">
        <v>1</v>
      </c>
      <c r="G896" s="287" t="s">
        <v>185</v>
      </c>
      <c r="H896" s="287" t="s">
        <v>179</v>
      </c>
      <c r="I896" s="287">
        <v>1</v>
      </c>
      <c r="J896" s="287"/>
      <c r="K896" s="287">
        <v>0</v>
      </c>
    </row>
    <row r="897" spans="1:11">
      <c r="A897" s="287" t="s">
        <v>242</v>
      </c>
      <c r="B897" s="288">
        <v>46109</v>
      </c>
      <c r="C897" s="287" t="s">
        <v>847</v>
      </c>
      <c r="D897" s="287">
        <v>1</v>
      </c>
      <c r="E897" s="287">
        <v>1</v>
      </c>
      <c r="F897" s="287">
        <v>1</v>
      </c>
      <c r="G897" s="287" t="s">
        <v>185</v>
      </c>
      <c r="H897" s="287" t="s">
        <v>179</v>
      </c>
      <c r="I897" s="287">
        <v>1</v>
      </c>
      <c r="J897" s="287"/>
      <c r="K897" s="287">
        <v>0</v>
      </c>
    </row>
    <row r="898" spans="1:11">
      <c r="A898" s="287" t="s">
        <v>242</v>
      </c>
      <c r="B898" s="288">
        <v>46116</v>
      </c>
      <c r="C898" s="287" t="s">
        <v>847</v>
      </c>
      <c r="D898" s="287">
        <v>1</v>
      </c>
      <c r="E898" s="287">
        <v>1</v>
      </c>
      <c r="F898" s="287">
        <v>1</v>
      </c>
      <c r="G898" s="287" t="s">
        <v>185</v>
      </c>
      <c r="H898" s="287" t="s">
        <v>179</v>
      </c>
      <c r="I898" s="287">
        <v>1</v>
      </c>
      <c r="J898" s="287"/>
      <c r="K898" s="287">
        <v>0</v>
      </c>
    </row>
    <row r="899" spans="1:11">
      <c r="A899" s="287" t="s">
        <v>242</v>
      </c>
      <c r="B899" s="288">
        <v>46123</v>
      </c>
      <c r="C899" s="287" t="s">
        <v>847</v>
      </c>
      <c r="D899" s="287">
        <v>1</v>
      </c>
      <c r="E899" s="287">
        <v>1</v>
      </c>
      <c r="F899" s="287">
        <v>1</v>
      </c>
      <c r="G899" s="287" t="s">
        <v>185</v>
      </c>
      <c r="H899" s="287" t="s">
        <v>179</v>
      </c>
      <c r="I899" s="287">
        <v>1</v>
      </c>
      <c r="J899" s="287"/>
      <c r="K899" s="287">
        <v>0</v>
      </c>
    </row>
    <row r="900" spans="1:11">
      <c r="A900" s="287" t="s">
        <v>242</v>
      </c>
      <c r="B900" s="288">
        <v>46130</v>
      </c>
      <c r="C900" s="287" t="s">
        <v>847</v>
      </c>
      <c r="D900" s="287">
        <v>1</v>
      </c>
      <c r="E900" s="287">
        <v>1</v>
      </c>
      <c r="F900" s="287">
        <v>1</v>
      </c>
      <c r="G900" s="287" t="s">
        <v>185</v>
      </c>
      <c r="H900" s="287" t="s">
        <v>179</v>
      </c>
      <c r="I900" s="287">
        <v>1</v>
      </c>
      <c r="J900" s="287"/>
      <c r="K900" s="287">
        <v>0</v>
      </c>
    </row>
    <row r="901" spans="1:11">
      <c r="A901" s="287" t="s">
        <v>242</v>
      </c>
      <c r="B901" s="288">
        <v>46137</v>
      </c>
      <c r="C901" s="287" t="s">
        <v>847</v>
      </c>
      <c r="D901" s="287">
        <v>1</v>
      </c>
      <c r="E901" s="287">
        <v>1</v>
      </c>
      <c r="F901" s="287">
        <v>1</v>
      </c>
      <c r="G901" s="287" t="s">
        <v>185</v>
      </c>
      <c r="H901" s="287" t="s">
        <v>179</v>
      </c>
      <c r="I901" s="287">
        <v>1</v>
      </c>
      <c r="J901" s="287"/>
      <c r="K901" s="287">
        <v>0</v>
      </c>
    </row>
    <row r="902" spans="1:11">
      <c r="A902" s="287" t="s">
        <v>243</v>
      </c>
      <c r="B902" s="288">
        <v>45969</v>
      </c>
      <c r="C902" s="287" t="s">
        <v>847</v>
      </c>
      <c r="D902" s="287">
        <v>1</v>
      </c>
      <c r="E902" s="287">
        <v>1</v>
      </c>
      <c r="F902" s="287">
        <v>1</v>
      </c>
      <c r="G902" s="287" t="s">
        <v>185</v>
      </c>
      <c r="H902" s="287"/>
      <c r="I902" s="287">
        <v>1</v>
      </c>
      <c r="J902" s="287"/>
      <c r="K902" s="287">
        <v>0</v>
      </c>
    </row>
    <row r="903" spans="1:11">
      <c r="A903" s="287" t="s">
        <v>243</v>
      </c>
      <c r="B903" s="288">
        <v>45976</v>
      </c>
      <c r="C903" s="287" t="s">
        <v>847</v>
      </c>
      <c r="D903" s="287">
        <v>1</v>
      </c>
      <c r="E903" s="287">
        <v>1</v>
      </c>
      <c r="F903" s="287">
        <v>1</v>
      </c>
      <c r="G903" s="287" t="s">
        <v>185</v>
      </c>
      <c r="H903" s="287"/>
      <c r="I903" s="287">
        <v>1</v>
      </c>
      <c r="J903" s="287"/>
      <c r="K903" s="287">
        <v>0</v>
      </c>
    </row>
    <row r="904" spans="1:11">
      <c r="A904" s="287" t="s">
        <v>243</v>
      </c>
      <c r="B904" s="288">
        <v>45983</v>
      </c>
      <c r="C904" s="287" t="s">
        <v>847</v>
      </c>
      <c r="D904" s="287">
        <v>1</v>
      </c>
      <c r="E904" s="287">
        <v>1</v>
      </c>
      <c r="F904" s="287">
        <v>1</v>
      </c>
      <c r="G904" s="287" t="s">
        <v>185</v>
      </c>
      <c r="H904" s="287"/>
      <c r="I904" s="287">
        <v>1</v>
      </c>
      <c r="J904" s="287"/>
      <c r="K904" s="287">
        <v>0</v>
      </c>
    </row>
    <row r="905" spans="1:11">
      <c r="A905" s="287" t="s">
        <v>243</v>
      </c>
      <c r="B905" s="288">
        <v>45990</v>
      </c>
      <c r="C905" s="287" t="s">
        <v>847</v>
      </c>
      <c r="D905" s="287">
        <v>1</v>
      </c>
      <c r="E905" s="287">
        <v>1</v>
      </c>
      <c r="F905" s="287">
        <v>1</v>
      </c>
      <c r="G905" s="287" t="s">
        <v>185</v>
      </c>
      <c r="H905" s="287"/>
      <c r="I905" s="287">
        <v>1</v>
      </c>
      <c r="J905" s="287"/>
      <c r="K905" s="287">
        <v>0</v>
      </c>
    </row>
    <row r="906" spans="1:11">
      <c r="A906" s="287" t="s">
        <v>243</v>
      </c>
      <c r="B906" s="288">
        <v>45997</v>
      </c>
      <c r="C906" s="287" t="s">
        <v>847</v>
      </c>
      <c r="D906" s="287">
        <v>1</v>
      </c>
      <c r="E906" s="287">
        <v>1</v>
      </c>
      <c r="F906" s="287">
        <v>1</v>
      </c>
      <c r="G906" s="287" t="s">
        <v>185</v>
      </c>
      <c r="H906" s="287"/>
      <c r="I906" s="287">
        <v>1</v>
      </c>
      <c r="J906" s="287"/>
      <c r="K906" s="287">
        <v>0</v>
      </c>
    </row>
    <row r="907" spans="1:11">
      <c r="A907" s="287" t="s">
        <v>243</v>
      </c>
      <c r="B907" s="288">
        <v>46004</v>
      </c>
      <c r="C907" s="287" t="s">
        <v>847</v>
      </c>
      <c r="D907" s="287">
        <v>1</v>
      </c>
      <c r="E907" s="287">
        <v>1</v>
      </c>
      <c r="F907" s="287">
        <v>1</v>
      </c>
      <c r="G907" s="287" t="s">
        <v>185</v>
      </c>
      <c r="H907" s="287"/>
      <c r="I907" s="287">
        <v>1</v>
      </c>
      <c r="J907" s="287"/>
      <c r="K907" s="287">
        <v>0</v>
      </c>
    </row>
    <row r="908" spans="1:11">
      <c r="A908" s="287" t="s">
        <v>243</v>
      </c>
      <c r="B908" s="288">
        <v>46011</v>
      </c>
      <c r="C908" s="287" t="s">
        <v>847</v>
      </c>
      <c r="D908" s="287">
        <v>1</v>
      </c>
      <c r="E908" s="287">
        <v>1</v>
      </c>
      <c r="F908" s="287">
        <v>1</v>
      </c>
      <c r="G908" s="287" t="s">
        <v>185</v>
      </c>
      <c r="H908" s="287"/>
      <c r="I908" s="287">
        <v>1</v>
      </c>
      <c r="J908" s="287"/>
      <c r="K908" s="287">
        <v>0</v>
      </c>
    </row>
    <row r="909" spans="1:11">
      <c r="A909" s="287" t="s">
        <v>243</v>
      </c>
      <c r="B909" s="288">
        <v>46018</v>
      </c>
      <c r="C909" s="287" t="s">
        <v>847</v>
      </c>
      <c r="D909" s="287">
        <v>1</v>
      </c>
      <c r="E909" s="287">
        <v>1</v>
      </c>
      <c r="F909" s="287">
        <v>1</v>
      </c>
      <c r="G909" s="287" t="s">
        <v>185</v>
      </c>
      <c r="H909" s="287"/>
      <c r="I909" s="287">
        <v>1</v>
      </c>
      <c r="J909" s="287"/>
      <c r="K909" s="287">
        <v>0</v>
      </c>
    </row>
    <row r="910" spans="1:11">
      <c r="A910" s="287" t="s">
        <v>243</v>
      </c>
      <c r="B910" s="288">
        <v>46025</v>
      </c>
      <c r="C910" s="287" t="s">
        <v>847</v>
      </c>
      <c r="D910" s="287">
        <v>1</v>
      </c>
      <c r="E910" s="287">
        <v>1</v>
      </c>
      <c r="F910" s="287">
        <v>1</v>
      </c>
      <c r="G910" s="287" t="s">
        <v>185</v>
      </c>
      <c r="H910" s="287"/>
      <c r="I910" s="287">
        <v>1</v>
      </c>
      <c r="J910" s="287"/>
      <c r="K910" s="287">
        <v>0</v>
      </c>
    </row>
    <row r="911" spans="1:11">
      <c r="A911" s="287" t="s">
        <v>243</v>
      </c>
      <c r="B911" s="288">
        <v>46032</v>
      </c>
      <c r="C911" s="287" t="s">
        <v>847</v>
      </c>
      <c r="D911" s="287">
        <v>1</v>
      </c>
      <c r="E911" s="287">
        <v>1</v>
      </c>
      <c r="F911" s="287">
        <v>1</v>
      </c>
      <c r="G911" s="287" t="s">
        <v>185</v>
      </c>
      <c r="H911" s="287"/>
      <c r="I911" s="287">
        <v>1</v>
      </c>
      <c r="J911" s="287"/>
      <c r="K911" s="287">
        <v>0</v>
      </c>
    </row>
    <row r="912" spans="1:11">
      <c r="A912" s="287" t="s">
        <v>243</v>
      </c>
      <c r="B912" s="288">
        <v>46039</v>
      </c>
      <c r="C912" s="287" t="s">
        <v>847</v>
      </c>
      <c r="D912" s="287">
        <v>1</v>
      </c>
      <c r="E912" s="287">
        <v>1</v>
      </c>
      <c r="F912" s="287">
        <v>1</v>
      </c>
      <c r="G912" s="287" t="s">
        <v>185</v>
      </c>
      <c r="H912" s="287"/>
      <c r="I912" s="287">
        <v>1</v>
      </c>
      <c r="J912" s="287"/>
      <c r="K912" s="287">
        <v>0</v>
      </c>
    </row>
    <row r="913" spans="1:11">
      <c r="A913" s="287" t="s">
        <v>243</v>
      </c>
      <c r="B913" s="288">
        <v>46046</v>
      </c>
      <c r="C913" s="287" t="s">
        <v>847</v>
      </c>
      <c r="D913" s="287">
        <v>1</v>
      </c>
      <c r="E913" s="287">
        <v>1</v>
      </c>
      <c r="F913" s="287">
        <v>1</v>
      </c>
      <c r="G913" s="287" t="s">
        <v>185</v>
      </c>
      <c r="H913" s="287"/>
      <c r="I913" s="287">
        <v>1</v>
      </c>
      <c r="J913" s="287"/>
      <c r="K913" s="287">
        <v>0</v>
      </c>
    </row>
    <row r="914" spans="1:11">
      <c r="A914" s="287" t="s">
        <v>243</v>
      </c>
      <c r="B914" s="288">
        <v>46053</v>
      </c>
      <c r="C914" s="287" t="s">
        <v>847</v>
      </c>
      <c r="D914" s="287">
        <v>1</v>
      </c>
      <c r="E914" s="287">
        <v>1</v>
      </c>
      <c r="F914" s="287">
        <v>1</v>
      </c>
      <c r="G914" s="287" t="s">
        <v>185</v>
      </c>
      <c r="H914" s="287"/>
      <c r="I914" s="287">
        <v>1</v>
      </c>
      <c r="J914" s="287"/>
      <c r="K914" s="287">
        <v>0</v>
      </c>
    </row>
    <row r="915" spans="1:11">
      <c r="A915" s="287" t="s">
        <v>243</v>
      </c>
      <c r="B915" s="288">
        <v>46060</v>
      </c>
      <c r="C915" s="287" t="s">
        <v>893</v>
      </c>
      <c r="D915" s="287">
        <v>1</v>
      </c>
      <c r="E915" s="287">
        <v>1</v>
      </c>
      <c r="F915" s="287">
        <v>0</v>
      </c>
      <c r="G915" s="287" t="s">
        <v>185</v>
      </c>
      <c r="H915" s="287"/>
      <c r="I915" s="287">
        <v>1</v>
      </c>
      <c r="J915" s="287"/>
      <c r="K915" s="287">
        <v>0</v>
      </c>
    </row>
    <row r="916" spans="1:11">
      <c r="A916" s="287" t="s">
        <v>243</v>
      </c>
      <c r="B916" s="288">
        <v>46067</v>
      </c>
      <c r="C916" s="287" t="s">
        <v>847</v>
      </c>
      <c r="D916" s="287">
        <v>1</v>
      </c>
      <c r="E916" s="287">
        <v>1</v>
      </c>
      <c r="F916" s="287">
        <v>1</v>
      </c>
      <c r="G916" s="287" t="s">
        <v>185</v>
      </c>
      <c r="H916" s="287"/>
      <c r="I916" s="287">
        <v>1</v>
      </c>
      <c r="J916" s="287"/>
      <c r="K916" s="287">
        <v>0</v>
      </c>
    </row>
    <row r="917" spans="1:11">
      <c r="A917" s="287" t="s">
        <v>243</v>
      </c>
      <c r="B917" s="288">
        <v>46074</v>
      </c>
      <c r="C917" s="287" t="s">
        <v>847</v>
      </c>
      <c r="D917" s="287">
        <v>1</v>
      </c>
      <c r="E917" s="287">
        <v>1</v>
      </c>
      <c r="F917" s="287">
        <v>1</v>
      </c>
      <c r="G917" s="287" t="s">
        <v>185</v>
      </c>
      <c r="H917" s="287"/>
      <c r="I917" s="287">
        <v>1</v>
      </c>
      <c r="J917" s="287"/>
      <c r="K917" s="287">
        <v>0</v>
      </c>
    </row>
    <row r="918" spans="1:11">
      <c r="A918" s="287" t="s">
        <v>243</v>
      </c>
      <c r="B918" s="288">
        <v>46081</v>
      </c>
      <c r="C918" s="287" t="s">
        <v>847</v>
      </c>
      <c r="D918" s="287">
        <v>1</v>
      </c>
      <c r="E918" s="287">
        <v>1</v>
      </c>
      <c r="F918" s="287">
        <v>1</v>
      </c>
      <c r="G918" s="287" t="s">
        <v>185</v>
      </c>
      <c r="H918" s="287"/>
      <c r="I918" s="287">
        <v>1</v>
      </c>
      <c r="J918" s="287"/>
      <c r="K918" s="287">
        <v>0</v>
      </c>
    </row>
    <row r="919" spans="1:11">
      <c r="A919" s="287" t="s">
        <v>243</v>
      </c>
      <c r="B919" s="288">
        <v>46088</v>
      </c>
      <c r="C919" s="287" t="s">
        <v>847</v>
      </c>
      <c r="D919" s="287">
        <v>1</v>
      </c>
      <c r="E919" s="287">
        <v>1</v>
      </c>
      <c r="F919" s="287">
        <v>1</v>
      </c>
      <c r="G919" s="287" t="s">
        <v>185</v>
      </c>
      <c r="H919" s="287"/>
      <c r="I919" s="287">
        <v>1</v>
      </c>
      <c r="J919" s="287"/>
      <c r="K919" s="287">
        <v>0</v>
      </c>
    </row>
    <row r="920" spans="1:11">
      <c r="A920" s="287" t="s">
        <v>243</v>
      </c>
      <c r="B920" s="288">
        <v>46095</v>
      </c>
      <c r="C920" s="287" t="s">
        <v>847</v>
      </c>
      <c r="D920" s="287">
        <v>1</v>
      </c>
      <c r="E920" s="287">
        <v>1</v>
      </c>
      <c r="F920" s="287">
        <v>1</v>
      </c>
      <c r="G920" s="287" t="s">
        <v>185</v>
      </c>
      <c r="H920" s="287"/>
      <c r="I920" s="287">
        <v>1</v>
      </c>
      <c r="J920" s="287"/>
      <c r="K920" s="287">
        <v>0</v>
      </c>
    </row>
    <row r="921" spans="1:11">
      <c r="A921" s="287" t="s">
        <v>243</v>
      </c>
      <c r="B921" s="288">
        <v>46102</v>
      </c>
      <c r="C921" s="287" t="s">
        <v>847</v>
      </c>
      <c r="D921" s="287">
        <v>1</v>
      </c>
      <c r="E921" s="287">
        <v>1</v>
      </c>
      <c r="F921" s="287">
        <v>1</v>
      </c>
      <c r="G921" s="287" t="s">
        <v>185</v>
      </c>
      <c r="H921" s="287"/>
      <c r="I921" s="287">
        <v>1</v>
      </c>
      <c r="J921" s="287"/>
      <c r="K921" s="287">
        <v>0</v>
      </c>
    </row>
    <row r="922" spans="1:11">
      <c r="A922" s="287" t="s">
        <v>243</v>
      </c>
      <c r="B922" s="288">
        <v>46109</v>
      </c>
      <c r="C922" s="287" t="s">
        <v>847</v>
      </c>
      <c r="D922" s="287">
        <v>1</v>
      </c>
      <c r="E922" s="287">
        <v>1</v>
      </c>
      <c r="F922" s="287">
        <v>1</v>
      </c>
      <c r="G922" s="287" t="s">
        <v>185</v>
      </c>
      <c r="H922" s="287"/>
      <c r="I922" s="287">
        <v>1</v>
      </c>
      <c r="J922" s="287"/>
      <c r="K922" s="287">
        <v>0</v>
      </c>
    </row>
    <row r="923" spans="1:11">
      <c r="A923" s="287" t="s">
        <v>243</v>
      </c>
      <c r="B923" s="288">
        <v>46116</v>
      </c>
      <c r="C923" s="287" t="s">
        <v>847</v>
      </c>
      <c r="D923" s="287">
        <v>1</v>
      </c>
      <c r="E923" s="287">
        <v>1</v>
      </c>
      <c r="F923" s="287">
        <v>1</v>
      </c>
      <c r="G923" s="287" t="s">
        <v>185</v>
      </c>
      <c r="H923" s="287"/>
      <c r="I923" s="287">
        <v>1</v>
      </c>
      <c r="J923" s="287"/>
      <c r="K923" s="287">
        <v>0</v>
      </c>
    </row>
    <row r="924" spans="1:11">
      <c r="A924" s="287" t="s">
        <v>243</v>
      </c>
      <c r="B924" s="288">
        <v>46123</v>
      </c>
      <c r="C924" s="287" t="s">
        <v>847</v>
      </c>
      <c r="D924" s="287">
        <v>1</v>
      </c>
      <c r="E924" s="287">
        <v>1</v>
      </c>
      <c r="F924" s="287">
        <v>1</v>
      </c>
      <c r="G924" s="287" t="s">
        <v>185</v>
      </c>
      <c r="H924" s="287"/>
      <c r="I924" s="287">
        <v>1</v>
      </c>
      <c r="J924" s="287"/>
      <c r="K924" s="287">
        <v>0</v>
      </c>
    </row>
    <row r="925" spans="1:11">
      <c r="A925" s="287" t="s">
        <v>243</v>
      </c>
      <c r="B925" s="288">
        <v>46130</v>
      </c>
      <c r="C925" s="287" t="s">
        <v>847</v>
      </c>
      <c r="D925" s="287">
        <v>1</v>
      </c>
      <c r="E925" s="287">
        <v>1</v>
      </c>
      <c r="F925" s="287">
        <v>1</v>
      </c>
      <c r="G925" s="287" t="s">
        <v>185</v>
      </c>
      <c r="H925" s="287"/>
      <c r="I925" s="287">
        <v>1</v>
      </c>
      <c r="J925" s="287"/>
      <c r="K925" s="287">
        <v>0</v>
      </c>
    </row>
    <row r="926" spans="1:11">
      <c r="A926" s="287" t="s">
        <v>243</v>
      </c>
      <c r="B926" s="288">
        <v>46137</v>
      </c>
      <c r="C926" s="287" t="s">
        <v>847</v>
      </c>
      <c r="D926" s="287">
        <v>1</v>
      </c>
      <c r="E926" s="287">
        <v>1</v>
      </c>
      <c r="F926" s="287">
        <v>1</v>
      </c>
      <c r="G926" s="287" t="s">
        <v>185</v>
      </c>
      <c r="H926" s="287"/>
      <c r="I926" s="287">
        <v>1</v>
      </c>
      <c r="J926" s="287"/>
      <c r="K926" s="287">
        <v>0</v>
      </c>
    </row>
    <row r="927" spans="1:11">
      <c r="A927" s="287" t="s">
        <v>244</v>
      </c>
      <c r="B927" s="288">
        <v>45969</v>
      </c>
      <c r="C927" s="287" t="s">
        <v>339</v>
      </c>
      <c r="D927" s="287">
        <v>0</v>
      </c>
      <c r="E927" s="287">
        <v>0</v>
      </c>
      <c r="F927" s="287">
        <v>0</v>
      </c>
      <c r="G927" s="287" t="s">
        <v>185</v>
      </c>
      <c r="H927" s="287"/>
      <c r="I927" s="287">
        <v>0</v>
      </c>
      <c r="J927" s="287" t="s">
        <v>245</v>
      </c>
      <c r="K927" s="287">
        <v>0</v>
      </c>
    </row>
    <row r="928" spans="1:11">
      <c r="A928" s="287" t="s">
        <v>244</v>
      </c>
      <c r="B928" s="288">
        <v>45976</v>
      </c>
      <c r="C928" s="287" t="s">
        <v>893</v>
      </c>
      <c r="D928" s="287">
        <v>1</v>
      </c>
      <c r="E928" s="287">
        <v>1</v>
      </c>
      <c r="F928" s="287">
        <v>0</v>
      </c>
      <c r="G928" s="287" t="s">
        <v>185</v>
      </c>
      <c r="H928" s="287"/>
      <c r="I928" s="287">
        <v>0</v>
      </c>
      <c r="J928" s="287" t="s">
        <v>245</v>
      </c>
      <c r="K928" s="287">
        <v>0</v>
      </c>
    </row>
    <row r="929" spans="1:11">
      <c r="A929" s="287" t="s">
        <v>244</v>
      </c>
      <c r="B929" s="288">
        <v>45983</v>
      </c>
      <c r="C929" s="287" t="s">
        <v>339</v>
      </c>
      <c r="D929" s="287">
        <v>0</v>
      </c>
      <c r="E929" s="287">
        <v>0</v>
      </c>
      <c r="F929" s="287">
        <v>0</v>
      </c>
      <c r="G929" s="287" t="s">
        <v>185</v>
      </c>
      <c r="H929" s="287"/>
      <c r="I929" s="287">
        <v>0</v>
      </c>
      <c r="J929" s="287" t="s">
        <v>245</v>
      </c>
      <c r="K929" s="287">
        <v>0</v>
      </c>
    </row>
    <row r="930" spans="1:11">
      <c r="A930" s="287" t="s">
        <v>244</v>
      </c>
      <c r="B930" s="288">
        <v>45990</v>
      </c>
      <c r="C930" s="287" t="s">
        <v>339</v>
      </c>
      <c r="D930" s="287">
        <v>0</v>
      </c>
      <c r="E930" s="287">
        <v>0</v>
      </c>
      <c r="F930" s="287">
        <v>0</v>
      </c>
      <c r="G930" s="287" t="s">
        <v>185</v>
      </c>
      <c r="H930" s="287"/>
      <c r="I930" s="287">
        <v>0</v>
      </c>
      <c r="J930" s="287" t="s">
        <v>245</v>
      </c>
      <c r="K930" s="287">
        <v>0</v>
      </c>
    </row>
    <row r="931" spans="1:11">
      <c r="A931" s="287" t="s">
        <v>244</v>
      </c>
      <c r="B931" s="288">
        <v>45997</v>
      </c>
      <c r="C931" s="287" t="s">
        <v>893</v>
      </c>
      <c r="D931" s="287">
        <v>1</v>
      </c>
      <c r="E931" s="287">
        <v>1</v>
      </c>
      <c r="F931" s="287">
        <v>0</v>
      </c>
      <c r="G931" s="287" t="s">
        <v>185</v>
      </c>
      <c r="H931" s="287"/>
      <c r="I931" s="287">
        <v>0</v>
      </c>
      <c r="J931" s="287" t="s">
        <v>245</v>
      </c>
      <c r="K931" s="287">
        <v>0</v>
      </c>
    </row>
    <row r="932" spans="1:11">
      <c r="A932" s="287" t="s">
        <v>244</v>
      </c>
      <c r="B932" s="288">
        <v>46004</v>
      </c>
      <c r="C932" s="287" t="s">
        <v>339</v>
      </c>
      <c r="D932" s="287">
        <v>0</v>
      </c>
      <c r="E932" s="287">
        <v>0</v>
      </c>
      <c r="F932" s="287">
        <v>0</v>
      </c>
      <c r="G932" s="287" t="s">
        <v>185</v>
      </c>
      <c r="H932" s="287"/>
      <c r="I932" s="287">
        <v>0</v>
      </c>
      <c r="J932" s="287" t="s">
        <v>245</v>
      </c>
      <c r="K932" s="287">
        <v>0</v>
      </c>
    </row>
    <row r="933" spans="1:11">
      <c r="A933" s="287" t="s">
        <v>244</v>
      </c>
      <c r="B933" s="288">
        <v>46011</v>
      </c>
      <c r="C933" s="287" t="s">
        <v>892</v>
      </c>
      <c r="D933" s="287">
        <v>1</v>
      </c>
      <c r="E933" s="287">
        <v>0</v>
      </c>
      <c r="F933" s="287">
        <v>1</v>
      </c>
      <c r="G933" s="287" t="s">
        <v>185</v>
      </c>
      <c r="H933" s="287"/>
      <c r="I933" s="287">
        <v>0</v>
      </c>
      <c r="J933" s="287" t="s">
        <v>245</v>
      </c>
      <c r="K933" s="287">
        <v>0</v>
      </c>
    </row>
    <row r="934" spans="1:11">
      <c r="A934" s="287" t="s">
        <v>244</v>
      </c>
      <c r="B934" s="288">
        <v>46018</v>
      </c>
      <c r="C934" s="287" t="s">
        <v>847</v>
      </c>
      <c r="D934" s="287">
        <v>1</v>
      </c>
      <c r="E934" s="287">
        <v>1</v>
      </c>
      <c r="F934" s="287">
        <v>1</v>
      </c>
      <c r="G934" s="287" t="s">
        <v>185</v>
      </c>
      <c r="H934" s="287"/>
      <c r="I934" s="287">
        <v>0</v>
      </c>
      <c r="J934" s="287" t="s">
        <v>245</v>
      </c>
      <c r="K934" s="287">
        <v>0</v>
      </c>
    </row>
    <row r="935" spans="1:11">
      <c r="A935" s="287" t="s">
        <v>244</v>
      </c>
      <c r="B935" s="288">
        <v>46025</v>
      </c>
      <c r="C935" s="287" t="s">
        <v>339</v>
      </c>
      <c r="D935" s="287">
        <v>0</v>
      </c>
      <c r="E935" s="287">
        <v>0</v>
      </c>
      <c r="F935" s="287">
        <v>0</v>
      </c>
      <c r="G935" s="287" t="s">
        <v>185</v>
      </c>
      <c r="H935" s="287"/>
      <c r="I935" s="287">
        <v>0</v>
      </c>
      <c r="J935" s="287" t="s">
        <v>245</v>
      </c>
      <c r="K935" s="287">
        <v>0</v>
      </c>
    </row>
    <row r="936" spans="1:11">
      <c r="A936" s="287" t="s">
        <v>244</v>
      </c>
      <c r="B936" s="288">
        <v>46032</v>
      </c>
      <c r="C936" s="287" t="s">
        <v>339</v>
      </c>
      <c r="D936" s="287">
        <v>0</v>
      </c>
      <c r="E936" s="287">
        <v>0</v>
      </c>
      <c r="F936" s="287">
        <v>0</v>
      </c>
      <c r="G936" s="287" t="s">
        <v>185</v>
      </c>
      <c r="H936" s="287"/>
      <c r="I936" s="287">
        <v>0</v>
      </c>
      <c r="J936" s="287" t="s">
        <v>245</v>
      </c>
      <c r="K936" s="287">
        <v>0</v>
      </c>
    </row>
    <row r="937" spans="1:11">
      <c r="A937" s="287" t="s">
        <v>244</v>
      </c>
      <c r="B937" s="288">
        <v>46039</v>
      </c>
      <c r="C937" s="287" t="s">
        <v>339</v>
      </c>
      <c r="D937" s="287">
        <v>0</v>
      </c>
      <c r="E937" s="287">
        <v>0</v>
      </c>
      <c r="F937" s="287">
        <v>0</v>
      </c>
      <c r="G937" s="287" t="s">
        <v>185</v>
      </c>
      <c r="H937" s="287"/>
      <c r="I937" s="287">
        <v>0</v>
      </c>
      <c r="J937" s="287" t="s">
        <v>245</v>
      </c>
      <c r="K937" s="287">
        <v>0</v>
      </c>
    </row>
    <row r="938" spans="1:11">
      <c r="A938" s="287" t="s">
        <v>244</v>
      </c>
      <c r="B938" s="288">
        <v>46046</v>
      </c>
      <c r="C938" s="287" t="s">
        <v>339</v>
      </c>
      <c r="D938" s="287">
        <v>0</v>
      </c>
      <c r="E938" s="287">
        <v>0</v>
      </c>
      <c r="F938" s="287">
        <v>0</v>
      </c>
      <c r="G938" s="287" t="s">
        <v>185</v>
      </c>
      <c r="H938" s="287"/>
      <c r="I938" s="287">
        <v>0</v>
      </c>
      <c r="J938" s="287" t="s">
        <v>245</v>
      </c>
      <c r="K938" s="287">
        <v>0</v>
      </c>
    </row>
    <row r="939" spans="1:11">
      <c r="A939" s="287" t="s">
        <v>244</v>
      </c>
      <c r="B939" s="288">
        <v>46053</v>
      </c>
      <c r="C939" s="287" t="s">
        <v>339</v>
      </c>
      <c r="D939" s="287">
        <v>0</v>
      </c>
      <c r="E939" s="287">
        <v>0</v>
      </c>
      <c r="F939" s="287">
        <v>0</v>
      </c>
      <c r="G939" s="287" t="s">
        <v>185</v>
      </c>
      <c r="H939" s="287"/>
      <c r="I939" s="287">
        <v>0</v>
      </c>
      <c r="J939" s="287" t="s">
        <v>245</v>
      </c>
      <c r="K939" s="287">
        <v>0</v>
      </c>
    </row>
    <row r="940" spans="1:11">
      <c r="A940" s="287" t="s">
        <v>244</v>
      </c>
      <c r="B940" s="288">
        <v>46060</v>
      </c>
      <c r="C940" s="287" t="s">
        <v>339</v>
      </c>
      <c r="D940" s="287">
        <v>0</v>
      </c>
      <c r="E940" s="287">
        <v>0</v>
      </c>
      <c r="F940" s="287">
        <v>0</v>
      </c>
      <c r="G940" s="287" t="s">
        <v>185</v>
      </c>
      <c r="H940" s="287"/>
      <c r="I940" s="287">
        <v>0</v>
      </c>
      <c r="J940" s="287" t="s">
        <v>245</v>
      </c>
      <c r="K940" s="287">
        <v>0</v>
      </c>
    </row>
    <row r="941" spans="1:11">
      <c r="A941" s="287" t="s">
        <v>244</v>
      </c>
      <c r="B941" s="288">
        <v>46067</v>
      </c>
      <c r="C941" s="287" t="s">
        <v>339</v>
      </c>
      <c r="D941" s="287">
        <v>0</v>
      </c>
      <c r="E941" s="287">
        <v>0</v>
      </c>
      <c r="F941" s="287">
        <v>0</v>
      </c>
      <c r="G941" s="287" t="s">
        <v>185</v>
      </c>
      <c r="H941" s="287"/>
      <c r="I941" s="287">
        <v>0</v>
      </c>
      <c r="J941" s="287" t="s">
        <v>245</v>
      </c>
      <c r="K941" s="287">
        <v>0</v>
      </c>
    </row>
    <row r="942" spans="1:11">
      <c r="A942" s="287" t="s">
        <v>244</v>
      </c>
      <c r="B942" s="288">
        <v>46074</v>
      </c>
      <c r="C942" s="287" t="s">
        <v>339</v>
      </c>
      <c r="D942" s="287">
        <v>0</v>
      </c>
      <c r="E942" s="287">
        <v>0</v>
      </c>
      <c r="F942" s="287">
        <v>0</v>
      </c>
      <c r="G942" s="287" t="s">
        <v>185</v>
      </c>
      <c r="H942" s="287"/>
      <c r="I942" s="287">
        <v>0</v>
      </c>
      <c r="J942" s="287" t="s">
        <v>245</v>
      </c>
      <c r="K942" s="287">
        <v>0</v>
      </c>
    </row>
    <row r="943" spans="1:11">
      <c r="A943" s="287" t="s">
        <v>244</v>
      </c>
      <c r="B943" s="288">
        <v>46081</v>
      </c>
      <c r="C943" s="287" t="s">
        <v>339</v>
      </c>
      <c r="D943" s="287">
        <v>0</v>
      </c>
      <c r="E943" s="287">
        <v>0</v>
      </c>
      <c r="F943" s="287">
        <v>0</v>
      </c>
      <c r="G943" s="287" t="s">
        <v>185</v>
      </c>
      <c r="H943" s="287"/>
      <c r="I943" s="287">
        <v>0</v>
      </c>
      <c r="J943" s="287" t="s">
        <v>245</v>
      </c>
      <c r="K943" s="287">
        <v>0</v>
      </c>
    </row>
    <row r="944" spans="1:11">
      <c r="A944" s="287" t="s">
        <v>244</v>
      </c>
      <c r="B944" s="288">
        <v>46088</v>
      </c>
      <c r="C944" s="287" t="s">
        <v>339</v>
      </c>
      <c r="D944" s="287">
        <v>0</v>
      </c>
      <c r="E944" s="287">
        <v>0</v>
      </c>
      <c r="F944" s="287">
        <v>0</v>
      </c>
      <c r="G944" s="287" t="s">
        <v>185</v>
      </c>
      <c r="H944" s="287"/>
      <c r="I944" s="287">
        <v>0</v>
      </c>
      <c r="J944" s="287" t="s">
        <v>245</v>
      </c>
      <c r="K944" s="287">
        <v>0</v>
      </c>
    </row>
    <row r="945" spans="1:11">
      <c r="A945" s="287" t="s">
        <v>244</v>
      </c>
      <c r="B945" s="288">
        <v>46095</v>
      </c>
      <c r="C945" s="287" t="s">
        <v>339</v>
      </c>
      <c r="D945" s="287">
        <v>0</v>
      </c>
      <c r="E945" s="287">
        <v>0</v>
      </c>
      <c r="F945" s="287">
        <v>0</v>
      </c>
      <c r="G945" s="287" t="s">
        <v>185</v>
      </c>
      <c r="H945" s="287"/>
      <c r="I945" s="287">
        <v>0</v>
      </c>
      <c r="J945" s="287" t="s">
        <v>245</v>
      </c>
      <c r="K945" s="287">
        <v>0</v>
      </c>
    </row>
    <row r="946" spans="1:11">
      <c r="A946" s="287" t="s">
        <v>244</v>
      </c>
      <c r="B946" s="288">
        <v>46102</v>
      </c>
      <c r="C946" s="287" t="s">
        <v>339</v>
      </c>
      <c r="D946" s="287">
        <v>0</v>
      </c>
      <c r="E946" s="287">
        <v>0</v>
      </c>
      <c r="F946" s="287">
        <v>0</v>
      </c>
      <c r="G946" s="287" t="s">
        <v>185</v>
      </c>
      <c r="H946" s="287"/>
      <c r="I946" s="287">
        <v>0</v>
      </c>
      <c r="J946" s="287" t="s">
        <v>245</v>
      </c>
      <c r="K946" s="287">
        <v>0</v>
      </c>
    </row>
    <row r="947" spans="1:11">
      <c r="A947" s="287" t="s">
        <v>244</v>
      </c>
      <c r="B947" s="288">
        <v>46109</v>
      </c>
      <c r="C947" s="287" t="s">
        <v>339</v>
      </c>
      <c r="D947" s="287">
        <v>0</v>
      </c>
      <c r="E947" s="287">
        <v>0</v>
      </c>
      <c r="F947" s="287">
        <v>0</v>
      </c>
      <c r="G947" s="287" t="s">
        <v>185</v>
      </c>
      <c r="H947" s="287"/>
      <c r="I947" s="287">
        <v>0</v>
      </c>
      <c r="J947" s="287" t="s">
        <v>245</v>
      </c>
      <c r="K947" s="287">
        <v>0</v>
      </c>
    </row>
    <row r="948" spans="1:11">
      <c r="A948" s="287" t="s">
        <v>244</v>
      </c>
      <c r="B948" s="288">
        <v>46116</v>
      </c>
      <c r="C948" s="287" t="s">
        <v>339</v>
      </c>
      <c r="D948" s="287">
        <v>0</v>
      </c>
      <c r="E948" s="287">
        <v>0</v>
      </c>
      <c r="F948" s="287">
        <v>0</v>
      </c>
      <c r="G948" s="287" t="s">
        <v>185</v>
      </c>
      <c r="H948" s="287"/>
      <c r="I948" s="287">
        <v>0</v>
      </c>
      <c r="J948" s="287" t="s">
        <v>245</v>
      </c>
      <c r="K948" s="287">
        <v>0</v>
      </c>
    </row>
    <row r="949" spans="1:11">
      <c r="A949" s="287" t="s">
        <v>244</v>
      </c>
      <c r="B949" s="288">
        <v>46123</v>
      </c>
      <c r="C949" s="287" t="s">
        <v>339</v>
      </c>
      <c r="D949" s="287">
        <v>0</v>
      </c>
      <c r="E949" s="287">
        <v>0</v>
      </c>
      <c r="F949" s="287">
        <v>0</v>
      </c>
      <c r="G949" s="287" t="s">
        <v>185</v>
      </c>
      <c r="H949" s="287"/>
      <c r="I949" s="287">
        <v>0</v>
      </c>
      <c r="J949" s="287" t="s">
        <v>245</v>
      </c>
      <c r="K949" s="287">
        <v>0</v>
      </c>
    </row>
    <row r="950" spans="1:11">
      <c r="A950" s="287" t="s">
        <v>244</v>
      </c>
      <c r="B950" s="288">
        <v>46130</v>
      </c>
      <c r="C950" s="287" t="s">
        <v>339</v>
      </c>
      <c r="D950" s="287">
        <v>0</v>
      </c>
      <c r="E950" s="287">
        <v>0</v>
      </c>
      <c r="F950" s="287">
        <v>0</v>
      </c>
      <c r="G950" s="287" t="s">
        <v>185</v>
      </c>
      <c r="H950" s="287"/>
      <c r="I950" s="287">
        <v>0</v>
      </c>
      <c r="J950" s="287" t="s">
        <v>245</v>
      </c>
      <c r="K950" s="287">
        <v>0</v>
      </c>
    </row>
    <row r="951" spans="1:11">
      <c r="A951" s="287" t="s">
        <v>244</v>
      </c>
      <c r="B951" s="288">
        <v>46137</v>
      </c>
      <c r="C951" s="287" t="s">
        <v>339</v>
      </c>
      <c r="D951" s="287">
        <v>0</v>
      </c>
      <c r="E951" s="287">
        <v>0</v>
      </c>
      <c r="F951" s="287">
        <v>0</v>
      </c>
      <c r="G951" s="287" t="s">
        <v>185</v>
      </c>
      <c r="H951" s="287"/>
      <c r="I951" s="287">
        <v>0</v>
      </c>
      <c r="J951" s="287" t="s">
        <v>245</v>
      </c>
      <c r="K951" s="287">
        <v>0</v>
      </c>
    </row>
    <row r="952" spans="1:11">
      <c r="A952" s="287" t="s">
        <v>246</v>
      </c>
      <c r="B952" s="288">
        <v>45969</v>
      </c>
      <c r="C952" s="287" t="s">
        <v>847</v>
      </c>
      <c r="D952" s="287">
        <v>1</v>
      </c>
      <c r="E952" s="287">
        <v>1</v>
      </c>
      <c r="F952" s="287">
        <v>1</v>
      </c>
      <c r="G952" s="287" t="s">
        <v>185</v>
      </c>
      <c r="H952" s="287" t="s">
        <v>185</v>
      </c>
      <c r="I952" s="287">
        <v>1</v>
      </c>
      <c r="J952" s="287"/>
      <c r="K952" s="287">
        <v>0</v>
      </c>
    </row>
    <row r="953" spans="1:11">
      <c r="A953" s="287" t="s">
        <v>246</v>
      </c>
      <c r="B953" s="288">
        <v>45976</v>
      </c>
      <c r="C953" s="287" t="s">
        <v>892</v>
      </c>
      <c r="D953" s="287">
        <v>1</v>
      </c>
      <c r="E953" s="287">
        <v>0</v>
      </c>
      <c r="F953" s="287">
        <v>1</v>
      </c>
      <c r="G953" s="287" t="s">
        <v>185</v>
      </c>
      <c r="H953" s="287" t="s">
        <v>185</v>
      </c>
      <c r="I953" s="287">
        <v>1</v>
      </c>
      <c r="J953" s="287"/>
      <c r="K953" s="287">
        <v>0</v>
      </c>
    </row>
    <row r="954" spans="1:11">
      <c r="A954" s="287" t="s">
        <v>246</v>
      </c>
      <c r="B954" s="288">
        <v>45983</v>
      </c>
      <c r="C954" s="287" t="s">
        <v>847</v>
      </c>
      <c r="D954" s="287">
        <v>1</v>
      </c>
      <c r="E954" s="287">
        <v>1</v>
      </c>
      <c r="F954" s="287">
        <v>1</v>
      </c>
      <c r="G954" s="287" t="s">
        <v>185</v>
      </c>
      <c r="H954" s="287" t="s">
        <v>185</v>
      </c>
      <c r="I954" s="287">
        <v>1</v>
      </c>
      <c r="J954" s="287"/>
      <c r="K954" s="287">
        <v>0</v>
      </c>
    </row>
    <row r="955" spans="1:11">
      <c r="A955" s="287" t="s">
        <v>246</v>
      </c>
      <c r="B955" s="288">
        <v>45990</v>
      </c>
      <c r="C955" s="287" t="s">
        <v>847</v>
      </c>
      <c r="D955" s="287">
        <v>1</v>
      </c>
      <c r="E955" s="287">
        <v>1</v>
      </c>
      <c r="F955" s="287">
        <v>1</v>
      </c>
      <c r="G955" s="287" t="s">
        <v>185</v>
      </c>
      <c r="H955" s="287" t="s">
        <v>185</v>
      </c>
      <c r="I955" s="287">
        <v>1</v>
      </c>
      <c r="J955" s="287"/>
      <c r="K955" s="287">
        <v>0</v>
      </c>
    </row>
    <row r="956" spans="1:11">
      <c r="A956" s="287" t="s">
        <v>246</v>
      </c>
      <c r="B956" s="288">
        <v>45997</v>
      </c>
      <c r="C956" s="287" t="s">
        <v>339</v>
      </c>
      <c r="D956" s="287">
        <v>0</v>
      </c>
      <c r="E956" s="287">
        <v>0</v>
      </c>
      <c r="F956" s="287">
        <v>0</v>
      </c>
      <c r="G956" s="287" t="s">
        <v>185</v>
      </c>
      <c r="H956" s="287" t="s">
        <v>185</v>
      </c>
      <c r="I956" s="287">
        <v>1</v>
      </c>
      <c r="J956" s="287"/>
      <c r="K956" s="287">
        <v>0</v>
      </c>
    </row>
    <row r="957" spans="1:11">
      <c r="A957" s="287" t="s">
        <v>246</v>
      </c>
      <c r="B957" s="288">
        <v>46004</v>
      </c>
      <c r="C957" s="287" t="s">
        <v>847</v>
      </c>
      <c r="D957" s="287">
        <v>1</v>
      </c>
      <c r="E957" s="287">
        <v>1</v>
      </c>
      <c r="F957" s="287">
        <v>1</v>
      </c>
      <c r="G957" s="287" t="s">
        <v>185</v>
      </c>
      <c r="H957" s="287" t="s">
        <v>185</v>
      </c>
      <c r="I957" s="287">
        <v>1</v>
      </c>
      <c r="J957" s="287"/>
      <c r="K957" s="287">
        <v>0</v>
      </c>
    </row>
    <row r="958" spans="1:11">
      <c r="A958" s="287" t="s">
        <v>246</v>
      </c>
      <c r="B958" s="288">
        <v>46011</v>
      </c>
      <c r="C958" s="287" t="s">
        <v>847</v>
      </c>
      <c r="D958" s="287">
        <v>1</v>
      </c>
      <c r="E958" s="287">
        <v>1</v>
      </c>
      <c r="F958" s="287">
        <v>1</v>
      </c>
      <c r="G958" s="287" t="s">
        <v>185</v>
      </c>
      <c r="H958" s="287" t="s">
        <v>185</v>
      </c>
      <c r="I958" s="287">
        <v>1</v>
      </c>
      <c r="J958" s="287"/>
      <c r="K958" s="287">
        <v>0</v>
      </c>
    </row>
    <row r="959" spans="1:11">
      <c r="A959" s="287" t="s">
        <v>246</v>
      </c>
      <c r="B959" s="288">
        <v>46018</v>
      </c>
      <c r="C959" s="287" t="s">
        <v>847</v>
      </c>
      <c r="D959" s="287">
        <v>1</v>
      </c>
      <c r="E959" s="287">
        <v>1</v>
      </c>
      <c r="F959" s="287">
        <v>1</v>
      </c>
      <c r="G959" s="287" t="s">
        <v>185</v>
      </c>
      <c r="H959" s="287" t="s">
        <v>185</v>
      </c>
      <c r="I959" s="287">
        <v>1</v>
      </c>
      <c r="J959" s="287"/>
      <c r="K959" s="287">
        <v>0</v>
      </c>
    </row>
    <row r="960" spans="1:11">
      <c r="A960" s="287" t="s">
        <v>246</v>
      </c>
      <c r="B960" s="288">
        <v>46025</v>
      </c>
      <c r="C960" s="287" t="s">
        <v>847</v>
      </c>
      <c r="D960" s="287">
        <v>1</v>
      </c>
      <c r="E960" s="287">
        <v>1</v>
      </c>
      <c r="F960" s="287">
        <v>1</v>
      </c>
      <c r="G960" s="287" t="s">
        <v>185</v>
      </c>
      <c r="H960" s="287" t="s">
        <v>185</v>
      </c>
      <c r="I960" s="287">
        <v>1</v>
      </c>
      <c r="J960" s="287"/>
      <c r="K960" s="287">
        <v>0</v>
      </c>
    </row>
    <row r="961" spans="1:11">
      <c r="A961" s="287" t="s">
        <v>246</v>
      </c>
      <c r="B961" s="288">
        <v>46032</v>
      </c>
      <c r="C961" s="287" t="s">
        <v>847</v>
      </c>
      <c r="D961" s="287">
        <v>1</v>
      </c>
      <c r="E961" s="287">
        <v>1</v>
      </c>
      <c r="F961" s="287">
        <v>1</v>
      </c>
      <c r="G961" s="287" t="s">
        <v>185</v>
      </c>
      <c r="H961" s="287" t="s">
        <v>185</v>
      </c>
      <c r="I961" s="287">
        <v>1</v>
      </c>
      <c r="J961" s="287"/>
      <c r="K961" s="287">
        <v>0</v>
      </c>
    </row>
    <row r="962" spans="1:11">
      <c r="A962" s="287" t="s">
        <v>246</v>
      </c>
      <c r="B962" s="288">
        <v>46039</v>
      </c>
      <c r="C962" s="287" t="s">
        <v>847</v>
      </c>
      <c r="D962" s="287">
        <v>1</v>
      </c>
      <c r="E962" s="287">
        <v>1</v>
      </c>
      <c r="F962" s="287">
        <v>1</v>
      </c>
      <c r="G962" s="287" t="s">
        <v>185</v>
      </c>
      <c r="H962" s="287" t="s">
        <v>185</v>
      </c>
      <c r="I962" s="287">
        <v>1</v>
      </c>
      <c r="J962" s="287"/>
      <c r="K962" s="287">
        <v>0</v>
      </c>
    </row>
    <row r="963" spans="1:11">
      <c r="A963" s="287" t="s">
        <v>246</v>
      </c>
      <c r="B963" s="288">
        <v>46046</v>
      </c>
      <c r="C963" s="287" t="s">
        <v>847</v>
      </c>
      <c r="D963" s="287">
        <v>1</v>
      </c>
      <c r="E963" s="287">
        <v>1</v>
      </c>
      <c r="F963" s="287">
        <v>1</v>
      </c>
      <c r="G963" s="287" t="s">
        <v>185</v>
      </c>
      <c r="H963" s="287" t="s">
        <v>185</v>
      </c>
      <c r="I963" s="287">
        <v>1</v>
      </c>
      <c r="J963" s="287"/>
      <c r="K963" s="287">
        <v>0</v>
      </c>
    </row>
    <row r="964" spans="1:11">
      <c r="A964" s="287" t="s">
        <v>246</v>
      </c>
      <c r="B964" s="288">
        <v>46053</v>
      </c>
      <c r="C964" s="287" t="s">
        <v>847</v>
      </c>
      <c r="D964" s="287">
        <v>1</v>
      </c>
      <c r="E964" s="287">
        <v>1</v>
      </c>
      <c r="F964" s="287">
        <v>1</v>
      </c>
      <c r="G964" s="287" t="s">
        <v>185</v>
      </c>
      <c r="H964" s="287" t="s">
        <v>185</v>
      </c>
      <c r="I964" s="287">
        <v>1</v>
      </c>
      <c r="J964" s="287"/>
      <c r="K964" s="287">
        <v>0</v>
      </c>
    </row>
    <row r="965" spans="1:11">
      <c r="A965" s="287" t="s">
        <v>246</v>
      </c>
      <c r="B965" s="288">
        <v>46060</v>
      </c>
      <c r="C965" s="287" t="s">
        <v>847</v>
      </c>
      <c r="D965" s="287">
        <v>1</v>
      </c>
      <c r="E965" s="287">
        <v>1</v>
      </c>
      <c r="F965" s="287">
        <v>1</v>
      </c>
      <c r="G965" s="287" t="s">
        <v>185</v>
      </c>
      <c r="H965" s="287" t="s">
        <v>185</v>
      </c>
      <c r="I965" s="287">
        <v>1</v>
      </c>
      <c r="J965" s="287"/>
      <c r="K965" s="287">
        <v>0</v>
      </c>
    </row>
    <row r="966" spans="1:11">
      <c r="A966" s="287" t="s">
        <v>246</v>
      </c>
      <c r="B966" s="288">
        <v>46067</v>
      </c>
      <c r="C966" s="287" t="s">
        <v>847</v>
      </c>
      <c r="D966" s="287">
        <v>1</v>
      </c>
      <c r="E966" s="287">
        <v>1</v>
      </c>
      <c r="F966" s="287">
        <v>1</v>
      </c>
      <c r="G966" s="287" t="s">
        <v>185</v>
      </c>
      <c r="H966" s="287" t="s">
        <v>185</v>
      </c>
      <c r="I966" s="287">
        <v>1</v>
      </c>
      <c r="J966" s="287"/>
      <c r="K966" s="287">
        <v>0</v>
      </c>
    </row>
    <row r="967" spans="1:11">
      <c r="A967" s="287" t="s">
        <v>246</v>
      </c>
      <c r="B967" s="288">
        <v>46074</v>
      </c>
      <c r="C967" s="287" t="s">
        <v>847</v>
      </c>
      <c r="D967" s="287">
        <v>1</v>
      </c>
      <c r="E967" s="287">
        <v>1</v>
      </c>
      <c r="F967" s="287">
        <v>1</v>
      </c>
      <c r="G967" s="287" t="s">
        <v>185</v>
      </c>
      <c r="H967" s="287" t="s">
        <v>185</v>
      </c>
      <c r="I967" s="287">
        <v>1</v>
      </c>
      <c r="J967" s="287"/>
      <c r="K967" s="287">
        <v>0</v>
      </c>
    </row>
    <row r="968" spans="1:11">
      <c r="A968" s="287" t="s">
        <v>246</v>
      </c>
      <c r="B968" s="288">
        <v>46081</v>
      </c>
      <c r="C968" s="287" t="s">
        <v>847</v>
      </c>
      <c r="D968" s="287">
        <v>1</v>
      </c>
      <c r="E968" s="287">
        <v>1</v>
      </c>
      <c r="F968" s="287">
        <v>1</v>
      </c>
      <c r="G968" s="287" t="s">
        <v>185</v>
      </c>
      <c r="H968" s="287" t="s">
        <v>185</v>
      </c>
      <c r="I968" s="287">
        <v>1</v>
      </c>
      <c r="J968" s="287"/>
      <c r="K968" s="287">
        <v>0</v>
      </c>
    </row>
    <row r="969" spans="1:11">
      <c r="A969" s="287" t="s">
        <v>246</v>
      </c>
      <c r="B969" s="288">
        <v>46088</v>
      </c>
      <c r="C969" s="287" t="s">
        <v>847</v>
      </c>
      <c r="D969" s="287">
        <v>1</v>
      </c>
      <c r="E969" s="287">
        <v>1</v>
      </c>
      <c r="F969" s="287">
        <v>1</v>
      </c>
      <c r="G969" s="287" t="s">
        <v>185</v>
      </c>
      <c r="H969" s="287" t="s">
        <v>185</v>
      </c>
      <c r="I969" s="287">
        <v>1</v>
      </c>
      <c r="J969" s="287"/>
      <c r="K969" s="287">
        <v>0</v>
      </c>
    </row>
    <row r="970" spans="1:11">
      <c r="A970" s="287" t="s">
        <v>246</v>
      </c>
      <c r="B970" s="288">
        <v>46095</v>
      </c>
      <c r="C970" s="287" t="s">
        <v>847</v>
      </c>
      <c r="D970" s="287">
        <v>1</v>
      </c>
      <c r="E970" s="287">
        <v>1</v>
      </c>
      <c r="F970" s="287">
        <v>1</v>
      </c>
      <c r="G970" s="287" t="s">
        <v>185</v>
      </c>
      <c r="H970" s="287" t="s">
        <v>185</v>
      </c>
      <c r="I970" s="287">
        <v>1</v>
      </c>
      <c r="J970" s="287"/>
      <c r="K970" s="287">
        <v>0</v>
      </c>
    </row>
    <row r="971" spans="1:11">
      <c r="A971" s="287" t="s">
        <v>246</v>
      </c>
      <c r="B971" s="288">
        <v>46102</v>
      </c>
      <c r="C971" s="287" t="s">
        <v>847</v>
      </c>
      <c r="D971" s="287">
        <v>1</v>
      </c>
      <c r="E971" s="287">
        <v>1</v>
      </c>
      <c r="F971" s="287">
        <v>1</v>
      </c>
      <c r="G971" s="287" t="s">
        <v>185</v>
      </c>
      <c r="H971" s="287" t="s">
        <v>185</v>
      </c>
      <c r="I971" s="287">
        <v>1</v>
      </c>
      <c r="J971" s="287"/>
      <c r="K971" s="287">
        <v>0</v>
      </c>
    </row>
    <row r="972" spans="1:11">
      <c r="A972" s="287" t="s">
        <v>246</v>
      </c>
      <c r="B972" s="288">
        <v>46109</v>
      </c>
      <c r="C972" s="287" t="s">
        <v>847</v>
      </c>
      <c r="D972" s="287">
        <v>1</v>
      </c>
      <c r="E972" s="287">
        <v>1</v>
      </c>
      <c r="F972" s="287">
        <v>1</v>
      </c>
      <c r="G972" s="287" t="s">
        <v>185</v>
      </c>
      <c r="H972" s="287" t="s">
        <v>185</v>
      </c>
      <c r="I972" s="287">
        <v>1</v>
      </c>
      <c r="J972" s="287"/>
      <c r="K972" s="287">
        <v>0</v>
      </c>
    </row>
    <row r="973" spans="1:11">
      <c r="A973" s="287" t="s">
        <v>246</v>
      </c>
      <c r="B973" s="288">
        <v>46116</v>
      </c>
      <c r="C973" s="287" t="s">
        <v>847</v>
      </c>
      <c r="D973" s="287">
        <v>1</v>
      </c>
      <c r="E973" s="287">
        <v>1</v>
      </c>
      <c r="F973" s="287">
        <v>1</v>
      </c>
      <c r="G973" s="287" t="s">
        <v>185</v>
      </c>
      <c r="H973" s="287" t="s">
        <v>185</v>
      </c>
      <c r="I973" s="287">
        <v>1</v>
      </c>
      <c r="J973" s="287"/>
      <c r="K973" s="287">
        <v>0</v>
      </c>
    </row>
    <row r="974" spans="1:11">
      <c r="A974" s="287" t="s">
        <v>246</v>
      </c>
      <c r="B974" s="288">
        <v>46123</v>
      </c>
      <c r="C974" s="287" t="s">
        <v>847</v>
      </c>
      <c r="D974" s="287">
        <v>1</v>
      </c>
      <c r="E974" s="287">
        <v>1</v>
      </c>
      <c r="F974" s="287">
        <v>1</v>
      </c>
      <c r="G974" s="287" t="s">
        <v>185</v>
      </c>
      <c r="H974" s="287" t="s">
        <v>185</v>
      </c>
      <c r="I974" s="287">
        <v>1</v>
      </c>
      <c r="J974" s="287"/>
      <c r="K974" s="287">
        <v>0</v>
      </c>
    </row>
    <row r="975" spans="1:11">
      <c r="A975" s="287" t="s">
        <v>246</v>
      </c>
      <c r="B975" s="288">
        <v>46130</v>
      </c>
      <c r="C975" s="287" t="s">
        <v>847</v>
      </c>
      <c r="D975" s="287">
        <v>1</v>
      </c>
      <c r="E975" s="287">
        <v>1</v>
      </c>
      <c r="F975" s="287">
        <v>1</v>
      </c>
      <c r="G975" s="287" t="s">
        <v>185</v>
      </c>
      <c r="H975" s="287" t="s">
        <v>185</v>
      </c>
      <c r="I975" s="287">
        <v>1</v>
      </c>
      <c r="J975" s="287"/>
      <c r="K975" s="287">
        <v>0</v>
      </c>
    </row>
    <row r="976" spans="1:11">
      <c r="A976" s="287" t="s">
        <v>246</v>
      </c>
      <c r="B976" s="288">
        <v>46137</v>
      </c>
      <c r="C976" s="287" t="s">
        <v>847</v>
      </c>
      <c r="D976" s="287">
        <v>1</v>
      </c>
      <c r="E976" s="287">
        <v>1</v>
      </c>
      <c r="F976" s="287">
        <v>1</v>
      </c>
      <c r="G976" s="287" t="s">
        <v>185</v>
      </c>
      <c r="H976" s="287" t="s">
        <v>185</v>
      </c>
      <c r="I976" s="287">
        <v>1</v>
      </c>
      <c r="J976" s="287"/>
      <c r="K976" s="287">
        <v>0</v>
      </c>
    </row>
    <row r="977" spans="1:11">
      <c r="A977" s="287" t="s">
        <v>247</v>
      </c>
      <c r="B977" s="288">
        <v>45969</v>
      </c>
      <c r="C977" s="287" t="s">
        <v>893</v>
      </c>
      <c r="D977" s="287">
        <v>1</v>
      </c>
      <c r="E977" s="287">
        <v>1</v>
      </c>
      <c r="F977" s="287">
        <v>0</v>
      </c>
      <c r="G977" s="287" t="s">
        <v>188</v>
      </c>
      <c r="H977" s="287"/>
      <c r="I977" s="287">
        <v>0</v>
      </c>
      <c r="J977" s="287" t="s">
        <v>248</v>
      </c>
      <c r="K977" s="287">
        <v>0</v>
      </c>
    </row>
    <row r="978" spans="1:11">
      <c r="A978" s="287" t="s">
        <v>247</v>
      </c>
      <c r="B978" s="288">
        <v>45976</v>
      </c>
      <c r="C978" s="287" t="s">
        <v>893</v>
      </c>
      <c r="D978" s="287">
        <v>1</v>
      </c>
      <c r="E978" s="287">
        <v>1</v>
      </c>
      <c r="F978" s="287">
        <v>0</v>
      </c>
      <c r="G978" s="287" t="s">
        <v>188</v>
      </c>
      <c r="H978" s="287"/>
      <c r="I978" s="287">
        <v>0</v>
      </c>
      <c r="J978" s="287" t="s">
        <v>248</v>
      </c>
      <c r="K978" s="287">
        <v>0</v>
      </c>
    </row>
    <row r="979" spans="1:11">
      <c r="A979" s="287" t="s">
        <v>247</v>
      </c>
      <c r="B979" s="288">
        <v>45983</v>
      </c>
      <c r="C979" s="287" t="s">
        <v>893</v>
      </c>
      <c r="D979" s="287">
        <v>1</v>
      </c>
      <c r="E979" s="287">
        <v>1</v>
      </c>
      <c r="F979" s="287">
        <v>0</v>
      </c>
      <c r="G979" s="287" t="s">
        <v>188</v>
      </c>
      <c r="H979" s="287"/>
      <c r="I979" s="287">
        <v>0</v>
      </c>
      <c r="J979" s="287" t="s">
        <v>248</v>
      </c>
      <c r="K979" s="287">
        <v>0</v>
      </c>
    </row>
    <row r="980" spans="1:11">
      <c r="A980" s="287" t="s">
        <v>247</v>
      </c>
      <c r="B980" s="288">
        <v>45990</v>
      </c>
      <c r="C980" s="287" t="s">
        <v>339</v>
      </c>
      <c r="D980" s="287">
        <v>0</v>
      </c>
      <c r="E980" s="287">
        <v>0</v>
      </c>
      <c r="F980" s="287">
        <v>0</v>
      </c>
      <c r="G980" s="287" t="s">
        <v>188</v>
      </c>
      <c r="H980" s="287"/>
      <c r="I980" s="287">
        <v>0</v>
      </c>
      <c r="J980" s="287" t="s">
        <v>248</v>
      </c>
      <c r="K980" s="287">
        <v>0</v>
      </c>
    </row>
    <row r="981" spans="1:11">
      <c r="A981" s="287" t="s">
        <v>247</v>
      </c>
      <c r="B981" s="288">
        <v>45997</v>
      </c>
      <c r="C981" s="287" t="s">
        <v>339</v>
      </c>
      <c r="D981" s="287">
        <v>0</v>
      </c>
      <c r="E981" s="287">
        <v>0</v>
      </c>
      <c r="F981" s="287">
        <v>0</v>
      </c>
      <c r="G981" s="287" t="s">
        <v>188</v>
      </c>
      <c r="H981" s="287"/>
      <c r="I981" s="287">
        <v>0</v>
      </c>
      <c r="J981" s="287" t="s">
        <v>248</v>
      </c>
      <c r="K981" s="287">
        <v>0</v>
      </c>
    </row>
    <row r="982" spans="1:11">
      <c r="A982" s="287" t="s">
        <v>247</v>
      </c>
      <c r="B982" s="288">
        <v>46004</v>
      </c>
      <c r="C982" s="287" t="s">
        <v>339</v>
      </c>
      <c r="D982" s="287">
        <v>0</v>
      </c>
      <c r="E982" s="287">
        <v>0</v>
      </c>
      <c r="F982" s="287">
        <v>0</v>
      </c>
      <c r="G982" s="287" t="s">
        <v>188</v>
      </c>
      <c r="H982" s="287"/>
      <c r="I982" s="287">
        <v>0</v>
      </c>
      <c r="J982" s="287" t="s">
        <v>248</v>
      </c>
      <c r="K982" s="287">
        <v>0</v>
      </c>
    </row>
    <row r="983" spans="1:11">
      <c r="A983" s="287" t="s">
        <v>247</v>
      </c>
      <c r="B983" s="288">
        <v>46011</v>
      </c>
      <c r="C983" s="287" t="s">
        <v>339</v>
      </c>
      <c r="D983" s="287">
        <v>0</v>
      </c>
      <c r="E983" s="287">
        <v>0</v>
      </c>
      <c r="F983" s="287">
        <v>0</v>
      </c>
      <c r="G983" s="287" t="s">
        <v>188</v>
      </c>
      <c r="H983" s="287"/>
      <c r="I983" s="287">
        <v>0</v>
      </c>
      <c r="J983" s="287" t="s">
        <v>248</v>
      </c>
      <c r="K983" s="287">
        <v>0</v>
      </c>
    </row>
    <row r="984" spans="1:11">
      <c r="A984" s="287" t="s">
        <v>247</v>
      </c>
      <c r="B984" s="288">
        <v>46018</v>
      </c>
      <c r="C984" s="287" t="s">
        <v>339</v>
      </c>
      <c r="D984" s="287">
        <v>0</v>
      </c>
      <c r="E984" s="287">
        <v>0</v>
      </c>
      <c r="F984" s="287">
        <v>0</v>
      </c>
      <c r="G984" s="287" t="s">
        <v>188</v>
      </c>
      <c r="H984" s="287"/>
      <c r="I984" s="287">
        <v>0</v>
      </c>
      <c r="J984" s="287" t="s">
        <v>248</v>
      </c>
      <c r="K984" s="287">
        <v>0</v>
      </c>
    </row>
    <row r="985" spans="1:11">
      <c r="A985" s="287" t="s">
        <v>247</v>
      </c>
      <c r="B985" s="288">
        <v>46025</v>
      </c>
      <c r="C985" s="287" t="s">
        <v>339</v>
      </c>
      <c r="D985" s="287">
        <v>0</v>
      </c>
      <c r="E985" s="287">
        <v>0</v>
      </c>
      <c r="F985" s="287">
        <v>0</v>
      </c>
      <c r="G985" s="287" t="s">
        <v>188</v>
      </c>
      <c r="H985" s="287"/>
      <c r="I985" s="287">
        <v>0</v>
      </c>
      <c r="J985" s="287" t="s">
        <v>248</v>
      </c>
      <c r="K985" s="287">
        <v>0</v>
      </c>
    </row>
    <row r="986" spans="1:11">
      <c r="A986" s="287" t="s">
        <v>247</v>
      </c>
      <c r="B986" s="288">
        <v>46032</v>
      </c>
      <c r="C986" s="287" t="s">
        <v>339</v>
      </c>
      <c r="D986" s="287">
        <v>0</v>
      </c>
      <c r="E986" s="287">
        <v>0</v>
      </c>
      <c r="F986" s="287">
        <v>0</v>
      </c>
      <c r="G986" s="287" t="s">
        <v>188</v>
      </c>
      <c r="H986" s="287"/>
      <c r="I986" s="287">
        <v>0</v>
      </c>
      <c r="J986" s="287" t="s">
        <v>248</v>
      </c>
      <c r="K986" s="287">
        <v>0</v>
      </c>
    </row>
    <row r="987" spans="1:11">
      <c r="A987" s="287" t="s">
        <v>247</v>
      </c>
      <c r="B987" s="288">
        <v>46039</v>
      </c>
      <c r="C987" s="287" t="s">
        <v>893</v>
      </c>
      <c r="D987" s="287">
        <v>1</v>
      </c>
      <c r="E987" s="287">
        <v>1</v>
      </c>
      <c r="F987" s="287">
        <v>0</v>
      </c>
      <c r="G987" s="287" t="s">
        <v>188</v>
      </c>
      <c r="H987" s="287"/>
      <c r="I987" s="287">
        <v>0</v>
      </c>
      <c r="J987" s="287" t="s">
        <v>248</v>
      </c>
      <c r="K987" s="287">
        <v>0</v>
      </c>
    </row>
    <row r="988" spans="1:11">
      <c r="A988" s="287" t="s">
        <v>247</v>
      </c>
      <c r="B988" s="288">
        <v>46046</v>
      </c>
      <c r="C988" s="287" t="s">
        <v>893</v>
      </c>
      <c r="D988" s="287">
        <v>1</v>
      </c>
      <c r="E988" s="287">
        <v>1</v>
      </c>
      <c r="F988" s="287">
        <v>0</v>
      </c>
      <c r="G988" s="287" t="s">
        <v>188</v>
      </c>
      <c r="H988" s="287"/>
      <c r="I988" s="287">
        <v>0</v>
      </c>
      <c r="J988" s="287" t="s">
        <v>248</v>
      </c>
      <c r="K988" s="287">
        <v>0</v>
      </c>
    </row>
    <row r="989" spans="1:11">
      <c r="A989" s="287" t="s">
        <v>247</v>
      </c>
      <c r="B989" s="288">
        <v>46053</v>
      </c>
      <c r="C989" s="287" t="s">
        <v>893</v>
      </c>
      <c r="D989" s="287">
        <v>1</v>
      </c>
      <c r="E989" s="287">
        <v>1</v>
      </c>
      <c r="F989" s="287">
        <v>0</v>
      </c>
      <c r="G989" s="287" t="s">
        <v>188</v>
      </c>
      <c r="H989" s="287"/>
      <c r="I989" s="287">
        <v>0</v>
      </c>
      <c r="J989" s="287" t="s">
        <v>248</v>
      </c>
      <c r="K989" s="287">
        <v>0</v>
      </c>
    </row>
    <row r="990" spans="1:11">
      <c r="A990" s="287" t="s">
        <v>247</v>
      </c>
      <c r="B990" s="288">
        <v>46060</v>
      </c>
      <c r="C990" s="287" t="s">
        <v>893</v>
      </c>
      <c r="D990" s="287">
        <v>1</v>
      </c>
      <c r="E990" s="287">
        <v>1</v>
      </c>
      <c r="F990" s="287">
        <v>0</v>
      </c>
      <c r="G990" s="287" t="s">
        <v>188</v>
      </c>
      <c r="H990" s="287"/>
      <c r="I990" s="287">
        <v>0</v>
      </c>
      <c r="J990" s="287" t="s">
        <v>248</v>
      </c>
      <c r="K990" s="287">
        <v>0</v>
      </c>
    </row>
    <row r="991" spans="1:11">
      <c r="A991" s="287" t="s">
        <v>247</v>
      </c>
      <c r="B991" s="288">
        <v>46067</v>
      </c>
      <c r="C991" s="287" t="s">
        <v>893</v>
      </c>
      <c r="D991" s="287">
        <v>1</v>
      </c>
      <c r="E991" s="287">
        <v>1</v>
      </c>
      <c r="F991" s="287">
        <v>0</v>
      </c>
      <c r="G991" s="287" t="s">
        <v>188</v>
      </c>
      <c r="H991" s="287"/>
      <c r="I991" s="287">
        <v>0</v>
      </c>
      <c r="J991" s="287" t="s">
        <v>248</v>
      </c>
      <c r="K991" s="287">
        <v>0</v>
      </c>
    </row>
    <row r="992" spans="1:11">
      <c r="A992" s="287" t="s">
        <v>247</v>
      </c>
      <c r="B992" s="288">
        <v>46074</v>
      </c>
      <c r="C992" s="287" t="s">
        <v>893</v>
      </c>
      <c r="D992" s="287">
        <v>1</v>
      </c>
      <c r="E992" s="287">
        <v>1</v>
      </c>
      <c r="F992" s="287">
        <v>0</v>
      </c>
      <c r="G992" s="287" t="s">
        <v>188</v>
      </c>
      <c r="H992" s="287"/>
      <c r="I992" s="287">
        <v>0</v>
      </c>
      <c r="J992" s="287" t="s">
        <v>248</v>
      </c>
      <c r="K992" s="287">
        <v>0</v>
      </c>
    </row>
    <row r="993" spans="1:11">
      <c r="A993" s="287" t="s">
        <v>247</v>
      </c>
      <c r="B993" s="288">
        <v>46081</v>
      </c>
      <c r="C993" s="287" t="s">
        <v>893</v>
      </c>
      <c r="D993" s="287">
        <v>1</v>
      </c>
      <c r="E993" s="287">
        <v>1</v>
      </c>
      <c r="F993" s="287">
        <v>0</v>
      </c>
      <c r="G993" s="287" t="s">
        <v>188</v>
      </c>
      <c r="H993" s="287"/>
      <c r="I993" s="287">
        <v>0</v>
      </c>
      <c r="J993" s="287" t="s">
        <v>248</v>
      </c>
      <c r="K993" s="287">
        <v>0</v>
      </c>
    </row>
    <row r="994" spans="1:11">
      <c r="A994" s="287" t="s">
        <v>247</v>
      </c>
      <c r="B994" s="288">
        <v>46088</v>
      </c>
      <c r="C994" s="287" t="s">
        <v>893</v>
      </c>
      <c r="D994" s="287">
        <v>1</v>
      </c>
      <c r="E994" s="287">
        <v>1</v>
      </c>
      <c r="F994" s="287">
        <v>0</v>
      </c>
      <c r="G994" s="287" t="s">
        <v>188</v>
      </c>
      <c r="H994" s="287"/>
      <c r="I994" s="287">
        <v>0</v>
      </c>
      <c r="J994" s="287" t="s">
        <v>248</v>
      </c>
      <c r="K994" s="287">
        <v>0</v>
      </c>
    </row>
    <row r="995" spans="1:11">
      <c r="A995" s="287" t="s">
        <v>247</v>
      </c>
      <c r="B995" s="288">
        <v>46095</v>
      </c>
      <c r="C995" s="287" t="s">
        <v>893</v>
      </c>
      <c r="D995" s="287">
        <v>1</v>
      </c>
      <c r="E995" s="287">
        <v>1</v>
      </c>
      <c r="F995" s="287">
        <v>0</v>
      </c>
      <c r="G995" s="287" t="s">
        <v>188</v>
      </c>
      <c r="H995" s="287"/>
      <c r="I995" s="287">
        <v>0</v>
      </c>
      <c r="J995" s="287" t="s">
        <v>248</v>
      </c>
      <c r="K995" s="287">
        <v>0</v>
      </c>
    </row>
    <row r="996" spans="1:11">
      <c r="A996" s="287" t="s">
        <v>247</v>
      </c>
      <c r="B996" s="288">
        <v>46102</v>
      </c>
      <c r="C996" s="287" t="s">
        <v>893</v>
      </c>
      <c r="D996" s="287">
        <v>1</v>
      </c>
      <c r="E996" s="287">
        <v>1</v>
      </c>
      <c r="F996" s="287">
        <v>0</v>
      </c>
      <c r="G996" s="287" t="s">
        <v>188</v>
      </c>
      <c r="H996" s="287"/>
      <c r="I996" s="287">
        <v>0</v>
      </c>
      <c r="J996" s="287" t="s">
        <v>248</v>
      </c>
      <c r="K996" s="287">
        <v>0</v>
      </c>
    </row>
    <row r="997" spans="1:11">
      <c r="A997" s="287" t="s">
        <v>247</v>
      </c>
      <c r="B997" s="288">
        <v>46109</v>
      </c>
      <c r="C997" s="287" t="s">
        <v>339</v>
      </c>
      <c r="D997" s="287">
        <v>0</v>
      </c>
      <c r="E997" s="287">
        <v>0</v>
      </c>
      <c r="F997" s="287">
        <v>0</v>
      </c>
      <c r="G997" s="287" t="s">
        <v>188</v>
      </c>
      <c r="H997" s="287"/>
      <c r="I997" s="287">
        <v>0</v>
      </c>
      <c r="J997" s="287" t="s">
        <v>248</v>
      </c>
      <c r="K997" s="287">
        <v>0</v>
      </c>
    </row>
    <row r="998" spans="1:11">
      <c r="A998" s="287" t="s">
        <v>247</v>
      </c>
      <c r="B998" s="288">
        <v>46116</v>
      </c>
      <c r="C998" s="287" t="s">
        <v>339</v>
      </c>
      <c r="D998" s="287">
        <v>0</v>
      </c>
      <c r="E998" s="287">
        <v>0</v>
      </c>
      <c r="F998" s="287">
        <v>0</v>
      </c>
      <c r="G998" s="287" t="s">
        <v>188</v>
      </c>
      <c r="H998" s="287"/>
      <c r="I998" s="287">
        <v>0</v>
      </c>
      <c r="J998" s="287" t="s">
        <v>248</v>
      </c>
      <c r="K998" s="287">
        <v>0</v>
      </c>
    </row>
    <row r="999" spans="1:11">
      <c r="A999" s="287" t="s">
        <v>247</v>
      </c>
      <c r="B999" s="288">
        <v>46123</v>
      </c>
      <c r="C999" s="287" t="s">
        <v>339</v>
      </c>
      <c r="D999" s="287">
        <v>0</v>
      </c>
      <c r="E999" s="287">
        <v>0</v>
      </c>
      <c r="F999" s="287">
        <v>0</v>
      </c>
      <c r="G999" s="287" t="s">
        <v>188</v>
      </c>
      <c r="H999" s="287"/>
      <c r="I999" s="287">
        <v>0</v>
      </c>
      <c r="J999" s="287" t="s">
        <v>248</v>
      </c>
      <c r="K999" s="287">
        <v>0</v>
      </c>
    </row>
    <row r="1000" spans="1:11">
      <c r="A1000" s="287" t="s">
        <v>247</v>
      </c>
      <c r="B1000" s="288">
        <v>46130</v>
      </c>
      <c r="C1000" s="287" t="s">
        <v>339</v>
      </c>
      <c r="D1000" s="287">
        <v>0</v>
      </c>
      <c r="E1000" s="287">
        <v>0</v>
      </c>
      <c r="F1000" s="287">
        <v>0</v>
      </c>
      <c r="G1000" s="287" t="s">
        <v>188</v>
      </c>
      <c r="H1000" s="287"/>
      <c r="I1000" s="287">
        <v>0</v>
      </c>
      <c r="J1000" s="287" t="s">
        <v>248</v>
      </c>
      <c r="K1000" s="287">
        <v>0</v>
      </c>
    </row>
    <row r="1001" spans="1:11">
      <c r="A1001" s="287" t="s">
        <v>247</v>
      </c>
      <c r="B1001" s="288">
        <v>46137</v>
      </c>
      <c r="C1001" s="287" t="s">
        <v>893</v>
      </c>
      <c r="D1001" s="287">
        <v>1</v>
      </c>
      <c r="E1001" s="287">
        <v>1</v>
      </c>
      <c r="F1001" s="287">
        <v>0</v>
      </c>
      <c r="G1001" s="287" t="s">
        <v>188</v>
      </c>
      <c r="H1001" s="287"/>
      <c r="I1001" s="287">
        <v>0</v>
      </c>
      <c r="J1001" s="287" t="s">
        <v>248</v>
      </c>
      <c r="K1001" s="287">
        <v>0</v>
      </c>
    </row>
    <row r="1002" spans="1:11">
      <c r="A1002" s="287" t="s">
        <v>249</v>
      </c>
      <c r="B1002" s="288">
        <v>45969</v>
      </c>
      <c r="C1002" s="287" t="s">
        <v>893</v>
      </c>
      <c r="D1002" s="287">
        <v>1</v>
      </c>
      <c r="E1002" s="287">
        <v>1</v>
      </c>
      <c r="F1002" s="287">
        <v>0</v>
      </c>
      <c r="G1002" s="287" t="s">
        <v>185</v>
      </c>
      <c r="H1002" s="287"/>
      <c r="I1002" s="287">
        <v>1</v>
      </c>
      <c r="J1002" s="287"/>
      <c r="K1002" s="287">
        <v>0</v>
      </c>
    </row>
    <row r="1003" spans="1:11">
      <c r="A1003" s="287" t="s">
        <v>249</v>
      </c>
      <c r="B1003" s="288">
        <v>45976</v>
      </c>
      <c r="C1003" s="287" t="s">
        <v>893</v>
      </c>
      <c r="D1003" s="287">
        <v>1</v>
      </c>
      <c r="E1003" s="287">
        <v>1</v>
      </c>
      <c r="F1003" s="287">
        <v>0</v>
      </c>
      <c r="G1003" s="287" t="s">
        <v>185</v>
      </c>
      <c r="H1003" s="287"/>
      <c r="I1003" s="287">
        <v>1</v>
      </c>
      <c r="J1003" s="287"/>
      <c r="K1003" s="287">
        <v>0</v>
      </c>
    </row>
    <row r="1004" spans="1:11">
      <c r="A1004" s="287" t="s">
        <v>249</v>
      </c>
      <c r="B1004" s="288">
        <v>45983</v>
      </c>
      <c r="C1004" s="287" t="s">
        <v>847</v>
      </c>
      <c r="D1004" s="287">
        <v>1</v>
      </c>
      <c r="E1004" s="287">
        <v>1</v>
      </c>
      <c r="F1004" s="287">
        <v>1</v>
      </c>
      <c r="G1004" s="287" t="s">
        <v>185</v>
      </c>
      <c r="H1004" s="287"/>
      <c r="I1004" s="287">
        <v>1</v>
      </c>
      <c r="J1004" s="287"/>
      <c r="K1004" s="287">
        <v>0</v>
      </c>
    </row>
    <row r="1005" spans="1:11">
      <c r="A1005" s="287" t="s">
        <v>249</v>
      </c>
      <c r="B1005" s="288">
        <v>45990</v>
      </c>
      <c r="C1005" s="287" t="s">
        <v>892</v>
      </c>
      <c r="D1005" s="287">
        <v>1</v>
      </c>
      <c r="E1005" s="287">
        <v>0</v>
      </c>
      <c r="F1005" s="287">
        <v>1</v>
      </c>
      <c r="G1005" s="287" t="s">
        <v>185</v>
      </c>
      <c r="H1005" s="287"/>
      <c r="I1005" s="287">
        <v>1</v>
      </c>
      <c r="J1005" s="287"/>
      <c r="K1005" s="287">
        <v>0</v>
      </c>
    </row>
    <row r="1006" spans="1:11">
      <c r="A1006" s="287" t="s">
        <v>249</v>
      </c>
      <c r="B1006" s="288">
        <v>45997</v>
      </c>
      <c r="C1006" s="287" t="s">
        <v>847</v>
      </c>
      <c r="D1006" s="287">
        <v>1</v>
      </c>
      <c r="E1006" s="287">
        <v>1</v>
      </c>
      <c r="F1006" s="287">
        <v>1</v>
      </c>
      <c r="G1006" s="287" t="s">
        <v>185</v>
      </c>
      <c r="H1006" s="287"/>
      <c r="I1006" s="287">
        <v>1</v>
      </c>
      <c r="J1006" s="287"/>
      <c r="K1006" s="287">
        <v>0</v>
      </c>
    </row>
    <row r="1007" spans="1:11">
      <c r="A1007" s="287" t="s">
        <v>249</v>
      </c>
      <c r="B1007" s="288">
        <v>46004</v>
      </c>
      <c r="C1007" s="287" t="s">
        <v>847</v>
      </c>
      <c r="D1007" s="287">
        <v>1</v>
      </c>
      <c r="E1007" s="287">
        <v>1</v>
      </c>
      <c r="F1007" s="287">
        <v>1</v>
      </c>
      <c r="G1007" s="287" t="s">
        <v>185</v>
      </c>
      <c r="H1007" s="287"/>
      <c r="I1007" s="287">
        <v>1</v>
      </c>
      <c r="J1007" s="287"/>
      <c r="K1007" s="287">
        <v>0</v>
      </c>
    </row>
    <row r="1008" spans="1:11">
      <c r="A1008" s="287" t="s">
        <v>249</v>
      </c>
      <c r="B1008" s="288">
        <v>46011</v>
      </c>
      <c r="C1008" s="287" t="s">
        <v>339</v>
      </c>
      <c r="D1008" s="287">
        <v>0</v>
      </c>
      <c r="E1008" s="287">
        <v>0</v>
      </c>
      <c r="F1008" s="287">
        <v>0</v>
      </c>
      <c r="G1008" s="287" t="s">
        <v>185</v>
      </c>
      <c r="H1008" s="287"/>
      <c r="I1008" s="287">
        <v>1</v>
      </c>
      <c r="J1008" s="287"/>
      <c r="K1008" s="287">
        <v>0</v>
      </c>
    </row>
    <row r="1009" spans="1:11">
      <c r="A1009" s="287" t="s">
        <v>249</v>
      </c>
      <c r="B1009" s="288">
        <v>46018</v>
      </c>
      <c r="C1009" s="287" t="s">
        <v>339</v>
      </c>
      <c r="D1009" s="287">
        <v>0</v>
      </c>
      <c r="E1009" s="287">
        <v>0</v>
      </c>
      <c r="F1009" s="287">
        <v>0</v>
      </c>
      <c r="G1009" s="287" t="s">
        <v>185</v>
      </c>
      <c r="H1009" s="287"/>
      <c r="I1009" s="287">
        <v>1</v>
      </c>
      <c r="J1009" s="287"/>
      <c r="K1009" s="287">
        <v>0</v>
      </c>
    </row>
    <row r="1010" spans="1:11">
      <c r="A1010" s="287" t="s">
        <v>249</v>
      </c>
      <c r="B1010" s="288">
        <v>46025</v>
      </c>
      <c r="C1010" s="287" t="s">
        <v>339</v>
      </c>
      <c r="D1010" s="287">
        <v>0</v>
      </c>
      <c r="E1010" s="287">
        <v>0</v>
      </c>
      <c r="F1010" s="287">
        <v>0</v>
      </c>
      <c r="G1010" s="287" t="s">
        <v>185</v>
      </c>
      <c r="H1010" s="287"/>
      <c r="I1010" s="287">
        <v>1</v>
      </c>
      <c r="J1010" s="287"/>
      <c r="K1010" s="287">
        <v>0</v>
      </c>
    </row>
    <row r="1011" spans="1:11">
      <c r="A1011" s="287" t="s">
        <v>249</v>
      </c>
      <c r="B1011" s="288">
        <v>46032</v>
      </c>
      <c r="C1011" s="287" t="s">
        <v>847</v>
      </c>
      <c r="D1011" s="287">
        <v>1</v>
      </c>
      <c r="E1011" s="287">
        <v>1</v>
      </c>
      <c r="F1011" s="287">
        <v>1</v>
      </c>
      <c r="G1011" s="287" t="s">
        <v>185</v>
      </c>
      <c r="H1011" s="287"/>
      <c r="I1011" s="287">
        <v>1</v>
      </c>
      <c r="J1011" s="287"/>
      <c r="K1011" s="287">
        <v>0</v>
      </c>
    </row>
    <row r="1012" spans="1:11">
      <c r="A1012" s="287" t="s">
        <v>249</v>
      </c>
      <c r="B1012" s="288">
        <v>46039</v>
      </c>
      <c r="C1012" s="287" t="s">
        <v>847</v>
      </c>
      <c r="D1012" s="287">
        <v>1</v>
      </c>
      <c r="E1012" s="287">
        <v>1</v>
      </c>
      <c r="F1012" s="287">
        <v>1</v>
      </c>
      <c r="G1012" s="287" t="s">
        <v>185</v>
      </c>
      <c r="H1012" s="287"/>
      <c r="I1012" s="287">
        <v>1</v>
      </c>
      <c r="J1012" s="287"/>
      <c r="K1012" s="287">
        <v>0</v>
      </c>
    </row>
    <row r="1013" spans="1:11">
      <c r="A1013" s="287" t="s">
        <v>249</v>
      </c>
      <c r="B1013" s="288">
        <v>46046</v>
      </c>
      <c r="C1013" s="287" t="s">
        <v>847</v>
      </c>
      <c r="D1013" s="287">
        <v>1</v>
      </c>
      <c r="E1013" s="287">
        <v>1</v>
      </c>
      <c r="F1013" s="287">
        <v>1</v>
      </c>
      <c r="G1013" s="287" t="s">
        <v>185</v>
      </c>
      <c r="H1013" s="287"/>
      <c r="I1013" s="287">
        <v>1</v>
      </c>
      <c r="J1013" s="287"/>
      <c r="K1013" s="287">
        <v>0</v>
      </c>
    </row>
    <row r="1014" spans="1:11">
      <c r="A1014" s="287" t="s">
        <v>249</v>
      </c>
      <c r="B1014" s="288">
        <v>46053</v>
      </c>
      <c r="C1014" s="287" t="s">
        <v>847</v>
      </c>
      <c r="D1014" s="287">
        <v>1</v>
      </c>
      <c r="E1014" s="287">
        <v>1</v>
      </c>
      <c r="F1014" s="287">
        <v>1</v>
      </c>
      <c r="G1014" s="287" t="s">
        <v>185</v>
      </c>
      <c r="H1014" s="287"/>
      <c r="I1014" s="287">
        <v>1</v>
      </c>
      <c r="J1014" s="287"/>
      <c r="K1014" s="287">
        <v>0</v>
      </c>
    </row>
    <row r="1015" spans="1:11">
      <c r="A1015" s="287" t="s">
        <v>249</v>
      </c>
      <c r="B1015" s="288">
        <v>46060</v>
      </c>
      <c r="C1015" s="287" t="s">
        <v>847</v>
      </c>
      <c r="D1015" s="287">
        <v>1</v>
      </c>
      <c r="E1015" s="287">
        <v>1</v>
      </c>
      <c r="F1015" s="287">
        <v>1</v>
      </c>
      <c r="G1015" s="287" t="s">
        <v>185</v>
      </c>
      <c r="H1015" s="287"/>
      <c r="I1015" s="287">
        <v>1</v>
      </c>
      <c r="J1015" s="287"/>
      <c r="K1015" s="287">
        <v>0</v>
      </c>
    </row>
    <row r="1016" spans="1:11">
      <c r="A1016" s="287" t="s">
        <v>249</v>
      </c>
      <c r="B1016" s="288">
        <v>46067</v>
      </c>
      <c r="C1016" s="287" t="s">
        <v>892</v>
      </c>
      <c r="D1016" s="287">
        <v>1</v>
      </c>
      <c r="E1016" s="287">
        <v>0</v>
      </c>
      <c r="F1016" s="287">
        <v>1</v>
      </c>
      <c r="G1016" s="287" t="s">
        <v>185</v>
      </c>
      <c r="H1016" s="287"/>
      <c r="I1016" s="287">
        <v>1</v>
      </c>
      <c r="J1016" s="287"/>
      <c r="K1016" s="287">
        <v>0</v>
      </c>
    </row>
    <row r="1017" spans="1:11">
      <c r="A1017" s="287" t="s">
        <v>249</v>
      </c>
      <c r="B1017" s="288">
        <v>46074</v>
      </c>
      <c r="C1017" s="287" t="s">
        <v>339</v>
      </c>
      <c r="D1017" s="287">
        <v>0</v>
      </c>
      <c r="E1017" s="287">
        <v>0</v>
      </c>
      <c r="F1017" s="287">
        <v>0</v>
      </c>
      <c r="G1017" s="287" t="s">
        <v>185</v>
      </c>
      <c r="H1017" s="287"/>
      <c r="I1017" s="287">
        <v>1</v>
      </c>
      <c r="J1017" s="287"/>
      <c r="K1017" s="287">
        <v>0</v>
      </c>
    </row>
    <row r="1018" spans="1:11">
      <c r="A1018" s="287" t="s">
        <v>249</v>
      </c>
      <c r="B1018" s="288">
        <v>46081</v>
      </c>
      <c r="C1018" s="287" t="s">
        <v>892</v>
      </c>
      <c r="D1018" s="287">
        <v>1</v>
      </c>
      <c r="E1018" s="287">
        <v>0</v>
      </c>
      <c r="F1018" s="287">
        <v>1</v>
      </c>
      <c r="G1018" s="287" t="s">
        <v>185</v>
      </c>
      <c r="H1018" s="287"/>
      <c r="I1018" s="287">
        <v>1</v>
      </c>
      <c r="J1018" s="287"/>
      <c r="K1018" s="287">
        <v>0</v>
      </c>
    </row>
    <row r="1019" spans="1:11">
      <c r="A1019" s="287" t="s">
        <v>249</v>
      </c>
      <c r="B1019" s="288">
        <v>46088</v>
      </c>
      <c r="C1019" s="287" t="s">
        <v>847</v>
      </c>
      <c r="D1019" s="287">
        <v>1</v>
      </c>
      <c r="E1019" s="287">
        <v>1</v>
      </c>
      <c r="F1019" s="287">
        <v>1</v>
      </c>
      <c r="G1019" s="287" t="s">
        <v>185</v>
      </c>
      <c r="H1019" s="287"/>
      <c r="I1019" s="287">
        <v>1</v>
      </c>
      <c r="J1019" s="287"/>
      <c r="K1019" s="287">
        <v>0</v>
      </c>
    </row>
    <row r="1020" spans="1:11">
      <c r="A1020" s="287" t="s">
        <v>249</v>
      </c>
      <c r="B1020" s="288">
        <v>46095</v>
      </c>
      <c r="C1020" s="287" t="s">
        <v>847</v>
      </c>
      <c r="D1020" s="287">
        <v>1</v>
      </c>
      <c r="E1020" s="287">
        <v>1</v>
      </c>
      <c r="F1020" s="287">
        <v>1</v>
      </c>
      <c r="G1020" s="287" t="s">
        <v>185</v>
      </c>
      <c r="H1020" s="287"/>
      <c r="I1020" s="287">
        <v>1</v>
      </c>
      <c r="J1020" s="287"/>
      <c r="K1020" s="287">
        <v>0</v>
      </c>
    </row>
    <row r="1021" spans="1:11">
      <c r="A1021" s="287" t="s">
        <v>249</v>
      </c>
      <c r="B1021" s="288">
        <v>46102</v>
      </c>
      <c r="C1021" s="287" t="s">
        <v>339</v>
      </c>
      <c r="D1021" s="287">
        <v>0</v>
      </c>
      <c r="E1021" s="287">
        <v>0</v>
      </c>
      <c r="F1021" s="287">
        <v>0</v>
      </c>
      <c r="G1021" s="287" t="s">
        <v>185</v>
      </c>
      <c r="H1021" s="287"/>
      <c r="I1021" s="287">
        <v>1</v>
      </c>
      <c r="J1021" s="287"/>
      <c r="K1021" s="287">
        <v>0</v>
      </c>
    </row>
    <row r="1022" spans="1:11">
      <c r="A1022" s="287" t="s">
        <v>249</v>
      </c>
      <c r="B1022" s="288">
        <v>46109</v>
      </c>
      <c r="C1022" s="287" t="s">
        <v>847</v>
      </c>
      <c r="D1022" s="287">
        <v>1</v>
      </c>
      <c r="E1022" s="287">
        <v>1</v>
      </c>
      <c r="F1022" s="287">
        <v>1</v>
      </c>
      <c r="G1022" s="287" t="s">
        <v>185</v>
      </c>
      <c r="H1022" s="287"/>
      <c r="I1022" s="287">
        <v>1</v>
      </c>
      <c r="J1022" s="287"/>
      <c r="K1022" s="287">
        <v>0</v>
      </c>
    </row>
    <row r="1023" spans="1:11">
      <c r="A1023" s="287" t="s">
        <v>249</v>
      </c>
      <c r="B1023" s="288">
        <v>46116</v>
      </c>
      <c r="C1023" s="287" t="s">
        <v>847</v>
      </c>
      <c r="D1023" s="287">
        <v>1</v>
      </c>
      <c r="E1023" s="287">
        <v>1</v>
      </c>
      <c r="F1023" s="287">
        <v>1</v>
      </c>
      <c r="G1023" s="287" t="s">
        <v>185</v>
      </c>
      <c r="H1023" s="287"/>
      <c r="I1023" s="287">
        <v>1</v>
      </c>
      <c r="J1023" s="287"/>
      <c r="K1023" s="287">
        <v>0</v>
      </c>
    </row>
    <row r="1024" spans="1:11">
      <c r="A1024" s="287" t="s">
        <v>249</v>
      </c>
      <c r="B1024" s="288">
        <v>46123</v>
      </c>
      <c r="C1024" s="287" t="s">
        <v>847</v>
      </c>
      <c r="D1024" s="287">
        <v>1</v>
      </c>
      <c r="E1024" s="287">
        <v>1</v>
      </c>
      <c r="F1024" s="287">
        <v>1</v>
      </c>
      <c r="G1024" s="287" t="s">
        <v>185</v>
      </c>
      <c r="H1024" s="287"/>
      <c r="I1024" s="287">
        <v>1</v>
      </c>
      <c r="J1024" s="287"/>
      <c r="K1024" s="287">
        <v>0</v>
      </c>
    </row>
    <row r="1025" spans="1:11">
      <c r="A1025" s="287" t="s">
        <v>249</v>
      </c>
      <c r="B1025" s="288">
        <v>46130</v>
      </c>
      <c r="C1025" s="287" t="s">
        <v>847</v>
      </c>
      <c r="D1025" s="287">
        <v>1</v>
      </c>
      <c r="E1025" s="287">
        <v>1</v>
      </c>
      <c r="F1025" s="287">
        <v>1</v>
      </c>
      <c r="G1025" s="287" t="s">
        <v>185</v>
      </c>
      <c r="H1025" s="287"/>
      <c r="I1025" s="287">
        <v>1</v>
      </c>
      <c r="J1025" s="287"/>
      <c r="K1025" s="287">
        <v>0</v>
      </c>
    </row>
    <row r="1026" spans="1:11">
      <c r="A1026" s="287" t="s">
        <v>249</v>
      </c>
      <c r="B1026" s="288">
        <v>46137</v>
      </c>
      <c r="C1026" s="287" t="s">
        <v>339</v>
      </c>
      <c r="D1026" s="287">
        <v>0</v>
      </c>
      <c r="E1026" s="287">
        <v>0</v>
      </c>
      <c r="F1026" s="287">
        <v>0</v>
      </c>
      <c r="G1026" s="287" t="s">
        <v>185</v>
      </c>
      <c r="H1026" s="287"/>
      <c r="I1026" s="287">
        <v>1</v>
      </c>
      <c r="J1026" s="287"/>
      <c r="K1026" s="287">
        <v>0</v>
      </c>
    </row>
    <row r="1027" spans="1:11">
      <c r="A1027" s="287" t="s">
        <v>250</v>
      </c>
      <c r="B1027" s="288">
        <v>45969</v>
      </c>
      <c r="C1027" s="287" t="s">
        <v>339</v>
      </c>
      <c r="D1027" s="287">
        <v>0</v>
      </c>
      <c r="E1027" s="287">
        <v>0</v>
      </c>
      <c r="F1027" s="287">
        <v>0</v>
      </c>
      <c r="G1027" s="287" t="s">
        <v>179</v>
      </c>
      <c r="H1027" s="287" t="s">
        <v>179</v>
      </c>
      <c r="I1027" s="287">
        <v>0</v>
      </c>
      <c r="J1027" s="287"/>
      <c r="K1027" s="287">
        <v>0</v>
      </c>
    </row>
    <row r="1028" spans="1:11">
      <c r="A1028" s="287" t="s">
        <v>250</v>
      </c>
      <c r="B1028" s="288">
        <v>45976</v>
      </c>
      <c r="C1028" s="287" t="s">
        <v>847</v>
      </c>
      <c r="D1028" s="287">
        <v>1</v>
      </c>
      <c r="E1028" s="287">
        <v>1</v>
      </c>
      <c r="F1028" s="287">
        <v>1</v>
      </c>
      <c r="G1028" s="287" t="s">
        <v>179</v>
      </c>
      <c r="H1028" s="287" t="s">
        <v>179</v>
      </c>
      <c r="I1028" s="287">
        <v>0</v>
      </c>
      <c r="J1028" s="287"/>
      <c r="K1028" s="287">
        <v>0</v>
      </c>
    </row>
    <row r="1029" spans="1:11">
      <c r="A1029" s="287" t="s">
        <v>250</v>
      </c>
      <c r="B1029" s="288">
        <v>45983</v>
      </c>
      <c r="C1029" s="287" t="s">
        <v>339</v>
      </c>
      <c r="D1029" s="287">
        <v>0</v>
      </c>
      <c r="E1029" s="287">
        <v>0</v>
      </c>
      <c r="F1029" s="287">
        <v>0</v>
      </c>
      <c r="G1029" s="287" t="s">
        <v>179</v>
      </c>
      <c r="H1029" s="287" t="s">
        <v>179</v>
      </c>
      <c r="I1029" s="287">
        <v>0</v>
      </c>
      <c r="J1029" s="287"/>
      <c r="K1029" s="287">
        <v>0</v>
      </c>
    </row>
    <row r="1030" spans="1:11">
      <c r="A1030" s="287" t="s">
        <v>250</v>
      </c>
      <c r="B1030" s="288">
        <v>45990</v>
      </c>
      <c r="C1030" s="287" t="s">
        <v>339</v>
      </c>
      <c r="D1030" s="287">
        <v>0</v>
      </c>
      <c r="E1030" s="287">
        <v>0</v>
      </c>
      <c r="F1030" s="287">
        <v>0</v>
      </c>
      <c r="G1030" s="287" t="s">
        <v>179</v>
      </c>
      <c r="H1030" s="287" t="s">
        <v>179</v>
      </c>
      <c r="I1030" s="287">
        <v>0</v>
      </c>
      <c r="J1030" s="287"/>
      <c r="K1030" s="287">
        <v>0</v>
      </c>
    </row>
    <row r="1031" spans="1:11">
      <c r="A1031" s="287" t="s">
        <v>250</v>
      </c>
      <c r="B1031" s="288">
        <v>45997</v>
      </c>
      <c r="C1031" s="287" t="s">
        <v>893</v>
      </c>
      <c r="D1031" s="287">
        <v>1</v>
      </c>
      <c r="E1031" s="287">
        <v>1</v>
      </c>
      <c r="F1031" s="287">
        <v>0</v>
      </c>
      <c r="G1031" s="287" t="s">
        <v>179</v>
      </c>
      <c r="H1031" s="287" t="s">
        <v>179</v>
      </c>
      <c r="I1031" s="287">
        <v>0</v>
      </c>
      <c r="J1031" s="287"/>
      <c r="K1031" s="287">
        <v>0</v>
      </c>
    </row>
    <row r="1032" spans="1:11">
      <c r="A1032" s="287" t="s">
        <v>250</v>
      </c>
      <c r="B1032" s="288">
        <v>46004</v>
      </c>
      <c r="C1032" s="287" t="s">
        <v>893</v>
      </c>
      <c r="D1032" s="287">
        <v>1</v>
      </c>
      <c r="E1032" s="287">
        <v>1</v>
      </c>
      <c r="F1032" s="287">
        <v>0</v>
      </c>
      <c r="G1032" s="287" t="s">
        <v>179</v>
      </c>
      <c r="H1032" s="287" t="s">
        <v>179</v>
      </c>
      <c r="I1032" s="287">
        <v>0</v>
      </c>
      <c r="J1032" s="287"/>
      <c r="K1032" s="287">
        <v>0</v>
      </c>
    </row>
    <row r="1033" spans="1:11">
      <c r="A1033" s="287" t="s">
        <v>250</v>
      </c>
      <c r="B1033" s="288">
        <v>46011</v>
      </c>
      <c r="C1033" s="287" t="s">
        <v>893</v>
      </c>
      <c r="D1033" s="287">
        <v>1</v>
      </c>
      <c r="E1033" s="287">
        <v>1</v>
      </c>
      <c r="F1033" s="287">
        <v>0</v>
      </c>
      <c r="G1033" s="287" t="s">
        <v>179</v>
      </c>
      <c r="H1033" s="287" t="s">
        <v>179</v>
      </c>
      <c r="I1033" s="287">
        <v>0</v>
      </c>
      <c r="J1033" s="287"/>
      <c r="K1033" s="287">
        <v>0</v>
      </c>
    </row>
    <row r="1034" spans="1:11">
      <c r="A1034" s="287" t="s">
        <v>250</v>
      </c>
      <c r="B1034" s="288">
        <v>46018</v>
      </c>
      <c r="C1034" s="287" t="s">
        <v>339</v>
      </c>
      <c r="D1034" s="287">
        <v>0</v>
      </c>
      <c r="E1034" s="287">
        <v>0</v>
      </c>
      <c r="F1034" s="287">
        <v>0</v>
      </c>
      <c r="G1034" s="287" t="s">
        <v>179</v>
      </c>
      <c r="H1034" s="287" t="s">
        <v>179</v>
      </c>
      <c r="I1034" s="287">
        <v>0</v>
      </c>
      <c r="J1034" s="287"/>
      <c r="K1034" s="287">
        <v>0</v>
      </c>
    </row>
    <row r="1035" spans="1:11">
      <c r="A1035" s="287" t="s">
        <v>250</v>
      </c>
      <c r="B1035" s="288">
        <v>46025</v>
      </c>
      <c r="C1035" s="287" t="s">
        <v>339</v>
      </c>
      <c r="D1035" s="287">
        <v>0</v>
      </c>
      <c r="E1035" s="287">
        <v>0</v>
      </c>
      <c r="F1035" s="287">
        <v>0</v>
      </c>
      <c r="G1035" s="287" t="s">
        <v>179</v>
      </c>
      <c r="H1035" s="287" t="s">
        <v>179</v>
      </c>
      <c r="I1035" s="287">
        <v>0</v>
      </c>
      <c r="J1035" s="287"/>
      <c r="K1035" s="287">
        <v>0</v>
      </c>
    </row>
    <row r="1036" spans="1:11">
      <c r="A1036" s="287" t="s">
        <v>250</v>
      </c>
      <c r="B1036" s="288">
        <v>46032</v>
      </c>
      <c r="C1036" s="287" t="s">
        <v>339</v>
      </c>
      <c r="D1036" s="287">
        <v>0</v>
      </c>
      <c r="E1036" s="287">
        <v>0</v>
      </c>
      <c r="F1036" s="287">
        <v>0</v>
      </c>
      <c r="G1036" s="287" t="s">
        <v>179</v>
      </c>
      <c r="H1036" s="287" t="s">
        <v>179</v>
      </c>
      <c r="I1036" s="287">
        <v>0</v>
      </c>
      <c r="J1036" s="287"/>
      <c r="K1036" s="287">
        <v>0</v>
      </c>
    </row>
    <row r="1037" spans="1:11">
      <c r="A1037" s="287" t="s">
        <v>250</v>
      </c>
      <c r="B1037" s="288">
        <v>46039</v>
      </c>
      <c r="C1037" s="287" t="s">
        <v>893</v>
      </c>
      <c r="D1037" s="287">
        <v>1</v>
      </c>
      <c r="E1037" s="287">
        <v>1</v>
      </c>
      <c r="F1037" s="287">
        <v>0</v>
      </c>
      <c r="G1037" s="287" t="s">
        <v>179</v>
      </c>
      <c r="H1037" s="287" t="s">
        <v>179</v>
      </c>
      <c r="I1037" s="287">
        <v>0</v>
      </c>
      <c r="J1037" s="287"/>
      <c r="K1037" s="287">
        <v>0</v>
      </c>
    </row>
    <row r="1038" spans="1:11">
      <c r="A1038" s="287" t="s">
        <v>250</v>
      </c>
      <c r="B1038" s="288">
        <v>46046</v>
      </c>
      <c r="C1038" s="287" t="s">
        <v>893</v>
      </c>
      <c r="D1038" s="287">
        <v>1</v>
      </c>
      <c r="E1038" s="287">
        <v>1</v>
      </c>
      <c r="F1038" s="287">
        <v>0</v>
      </c>
      <c r="G1038" s="287" t="s">
        <v>179</v>
      </c>
      <c r="H1038" s="287" t="s">
        <v>179</v>
      </c>
      <c r="I1038" s="287">
        <v>0</v>
      </c>
      <c r="J1038" s="287"/>
      <c r="K1038" s="287">
        <v>0</v>
      </c>
    </row>
    <row r="1039" spans="1:11">
      <c r="A1039" s="287" t="s">
        <v>250</v>
      </c>
      <c r="B1039" s="288">
        <v>46053</v>
      </c>
      <c r="C1039" s="287" t="s">
        <v>893</v>
      </c>
      <c r="D1039" s="287">
        <v>1</v>
      </c>
      <c r="E1039" s="287">
        <v>1</v>
      </c>
      <c r="F1039" s="287">
        <v>0</v>
      </c>
      <c r="G1039" s="287" t="s">
        <v>179</v>
      </c>
      <c r="H1039" s="287" t="s">
        <v>179</v>
      </c>
      <c r="I1039" s="287">
        <v>0</v>
      </c>
      <c r="J1039" s="287"/>
      <c r="K1039" s="287">
        <v>0</v>
      </c>
    </row>
    <row r="1040" spans="1:11">
      <c r="A1040" s="287" t="s">
        <v>250</v>
      </c>
      <c r="B1040" s="288">
        <v>46060</v>
      </c>
      <c r="C1040" s="287" t="s">
        <v>893</v>
      </c>
      <c r="D1040" s="287">
        <v>1</v>
      </c>
      <c r="E1040" s="287">
        <v>1</v>
      </c>
      <c r="F1040" s="287">
        <v>0</v>
      </c>
      <c r="G1040" s="287" t="s">
        <v>179</v>
      </c>
      <c r="H1040" s="287" t="s">
        <v>179</v>
      </c>
      <c r="I1040" s="287">
        <v>0</v>
      </c>
      <c r="J1040" s="287"/>
      <c r="K1040" s="287">
        <v>0</v>
      </c>
    </row>
    <row r="1041" spans="1:11">
      <c r="A1041" s="287" t="s">
        <v>250</v>
      </c>
      <c r="B1041" s="288">
        <v>46067</v>
      </c>
      <c r="C1041" s="287" t="s">
        <v>893</v>
      </c>
      <c r="D1041" s="287">
        <v>1</v>
      </c>
      <c r="E1041" s="287">
        <v>1</v>
      </c>
      <c r="F1041" s="287">
        <v>0</v>
      </c>
      <c r="G1041" s="287" t="s">
        <v>179</v>
      </c>
      <c r="H1041" s="287" t="s">
        <v>179</v>
      </c>
      <c r="I1041" s="287">
        <v>0</v>
      </c>
      <c r="J1041" s="287"/>
      <c r="K1041" s="287">
        <v>0</v>
      </c>
    </row>
    <row r="1042" spans="1:11">
      <c r="A1042" s="287" t="s">
        <v>250</v>
      </c>
      <c r="B1042" s="288">
        <v>46074</v>
      </c>
      <c r="C1042" s="287" t="s">
        <v>893</v>
      </c>
      <c r="D1042" s="287">
        <v>1</v>
      </c>
      <c r="E1042" s="287">
        <v>1</v>
      </c>
      <c r="F1042" s="287">
        <v>0</v>
      </c>
      <c r="G1042" s="287" t="s">
        <v>179</v>
      </c>
      <c r="H1042" s="287" t="s">
        <v>179</v>
      </c>
      <c r="I1042" s="287">
        <v>0</v>
      </c>
      <c r="J1042" s="287"/>
      <c r="K1042" s="287">
        <v>0</v>
      </c>
    </row>
    <row r="1043" spans="1:11">
      <c r="A1043" s="287" t="s">
        <v>250</v>
      </c>
      <c r="B1043" s="288">
        <v>46081</v>
      </c>
      <c r="C1043" s="287" t="s">
        <v>893</v>
      </c>
      <c r="D1043" s="287">
        <v>1</v>
      </c>
      <c r="E1043" s="287">
        <v>1</v>
      </c>
      <c r="F1043" s="287">
        <v>0</v>
      </c>
      <c r="G1043" s="287" t="s">
        <v>179</v>
      </c>
      <c r="H1043" s="287" t="s">
        <v>179</v>
      </c>
      <c r="I1043" s="287">
        <v>0</v>
      </c>
      <c r="J1043" s="287"/>
      <c r="K1043" s="287">
        <v>0</v>
      </c>
    </row>
    <row r="1044" spans="1:11">
      <c r="A1044" s="287" t="s">
        <v>250</v>
      </c>
      <c r="B1044" s="288">
        <v>46088</v>
      </c>
      <c r="C1044" s="287" t="s">
        <v>893</v>
      </c>
      <c r="D1044" s="287">
        <v>1</v>
      </c>
      <c r="E1044" s="287">
        <v>1</v>
      </c>
      <c r="F1044" s="287">
        <v>0</v>
      </c>
      <c r="G1044" s="287" t="s">
        <v>179</v>
      </c>
      <c r="H1044" s="287" t="s">
        <v>179</v>
      </c>
      <c r="I1044" s="287">
        <v>0</v>
      </c>
      <c r="J1044" s="287"/>
      <c r="K1044" s="287">
        <v>0</v>
      </c>
    </row>
    <row r="1045" spans="1:11">
      <c r="A1045" s="287" t="s">
        <v>250</v>
      </c>
      <c r="B1045" s="288">
        <v>46095</v>
      </c>
      <c r="C1045" s="287" t="s">
        <v>893</v>
      </c>
      <c r="D1045" s="287">
        <v>1</v>
      </c>
      <c r="E1045" s="287">
        <v>1</v>
      </c>
      <c r="F1045" s="287">
        <v>0</v>
      </c>
      <c r="G1045" s="287" t="s">
        <v>179</v>
      </c>
      <c r="H1045" s="287" t="s">
        <v>179</v>
      </c>
      <c r="I1045" s="287">
        <v>0</v>
      </c>
      <c r="J1045" s="287"/>
      <c r="K1045" s="287">
        <v>0</v>
      </c>
    </row>
    <row r="1046" spans="1:11">
      <c r="A1046" s="287" t="s">
        <v>250</v>
      </c>
      <c r="B1046" s="288">
        <v>46102</v>
      </c>
      <c r="C1046" s="287" t="s">
        <v>893</v>
      </c>
      <c r="D1046" s="287">
        <v>1</v>
      </c>
      <c r="E1046" s="287">
        <v>1</v>
      </c>
      <c r="F1046" s="287">
        <v>0</v>
      </c>
      <c r="G1046" s="287" t="s">
        <v>179</v>
      </c>
      <c r="H1046" s="287" t="s">
        <v>179</v>
      </c>
      <c r="I1046" s="287">
        <v>0</v>
      </c>
      <c r="J1046" s="287"/>
      <c r="K1046" s="287">
        <v>0</v>
      </c>
    </row>
    <row r="1047" spans="1:11">
      <c r="A1047" s="287" t="s">
        <v>250</v>
      </c>
      <c r="B1047" s="288">
        <v>46109</v>
      </c>
      <c r="C1047" s="287" t="s">
        <v>893</v>
      </c>
      <c r="D1047" s="287">
        <v>1</v>
      </c>
      <c r="E1047" s="287">
        <v>1</v>
      </c>
      <c r="F1047" s="287">
        <v>0</v>
      </c>
      <c r="G1047" s="287" t="s">
        <v>179</v>
      </c>
      <c r="H1047" s="287" t="s">
        <v>179</v>
      </c>
      <c r="I1047" s="287">
        <v>0</v>
      </c>
      <c r="J1047" s="287"/>
      <c r="K1047" s="287">
        <v>0</v>
      </c>
    </row>
    <row r="1048" spans="1:11">
      <c r="A1048" s="287" t="s">
        <v>250</v>
      </c>
      <c r="B1048" s="288">
        <v>46116</v>
      </c>
      <c r="C1048" s="287" t="s">
        <v>893</v>
      </c>
      <c r="D1048" s="287">
        <v>1</v>
      </c>
      <c r="E1048" s="287">
        <v>1</v>
      </c>
      <c r="F1048" s="287">
        <v>0</v>
      </c>
      <c r="G1048" s="287" t="s">
        <v>179</v>
      </c>
      <c r="H1048" s="287" t="s">
        <v>179</v>
      </c>
      <c r="I1048" s="287">
        <v>0</v>
      </c>
      <c r="J1048" s="287"/>
      <c r="K1048" s="287">
        <v>0</v>
      </c>
    </row>
    <row r="1049" spans="1:11">
      <c r="A1049" s="287" t="s">
        <v>250</v>
      </c>
      <c r="B1049" s="288">
        <v>46123</v>
      </c>
      <c r="C1049" s="287" t="s">
        <v>893</v>
      </c>
      <c r="D1049" s="287">
        <v>1</v>
      </c>
      <c r="E1049" s="287">
        <v>1</v>
      </c>
      <c r="F1049" s="287">
        <v>0</v>
      </c>
      <c r="G1049" s="287" t="s">
        <v>179</v>
      </c>
      <c r="H1049" s="287" t="s">
        <v>179</v>
      </c>
      <c r="I1049" s="287">
        <v>0</v>
      </c>
      <c r="J1049" s="287"/>
      <c r="K1049" s="287">
        <v>0</v>
      </c>
    </row>
    <row r="1050" spans="1:11">
      <c r="A1050" s="287" t="s">
        <v>250</v>
      </c>
      <c r="B1050" s="288">
        <v>46130</v>
      </c>
      <c r="C1050" s="287" t="s">
        <v>893</v>
      </c>
      <c r="D1050" s="287">
        <v>1</v>
      </c>
      <c r="E1050" s="287">
        <v>1</v>
      </c>
      <c r="F1050" s="287">
        <v>0</v>
      </c>
      <c r="G1050" s="287" t="s">
        <v>179</v>
      </c>
      <c r="H1050" s="287" t="s">
        <v>179</v>
      </c>
      <c r="I1050" s="287">
        <v>0</v>
      </c>
      <c r="J1050" s="287"/>
      <c r="K1050" s="287">
        <v>0</v>
      </c>
    </row>
    <row r="1051" spans="1:11">
      <c r="A1051" s="287" t="s">
        <v>250</v>
      </c>
      <c r="B1051" s="288">
        <v>46137</v>
      </c>
      <c r="C1051" s="287" t="s">
        <v>893</v>
      </c>
      <c r="D1051" s="287">
        <v>1</v>
      </c>
      <c r="E1051" s="287">
        <v>1</v>
      </c>
      <c r="F1051" s="287">
        <v>0</v>
      </c>
      <c r="G1051" s="287" t="s">
        <v>179</v>
      </c>
      <c r="H1051" s="287" t="s">
        <v>179</v>
      </c>
      <c r="I1051" s="287">
        <v>0</v>
      </c>
      <c r="J1051" s="287"/>
      <c r="K1051" s="287">
        <v>0</v>
      </c>
    </row>
    <row r="1052" spans="1:11">
      <c r="A1052" s="287" t="s">
        <v>252</v>
      </c>
      <c r="B1052" s="288">
        <v>45969</v>
      </c>
      <c r="C1052" s="287" t="s">
        <v>847</v>
      </c>
      <c r="D1052" s="287">
        <v>1</v>
      </c>
      <c r="E1052" s="287">
        <v>1</v>
      </c>
      <c r="F1052" s="287">
        <v>1</v>
      </c>
      <c r="G1052" s="287" t="s">
        <v>179</v>
      </c>
      <c r="H1052" s="287"/>
      <c r="I1052" s="287">
        <v>1</v>
      </c>
      <c r="J1052" s="287"/>
      <c r="K1052" s="287">
        <v>0</v>
      </c>
    </row>
    <row r="1053" spans="1:11">
      <c r="A1053" s="287" t="s">
        <v>252</v>
      </c>
      <c r="B1053" s="288">
        <v>45976</v>
      </c>
      <c r="C1053" s="287" t="s">
        <v>339</v>
      </c>
      <c r="D1053" s="287">
        <v>0</v>
      </c>
      <c r="E1053" s="287">
        <v>0</v>
      </c>
      <c r="F1053" s="287">
        <v>0</v>
      </c>
      <c r="G1053" s="287" t="s">
        <v>179</v>
      </c>
      <c r="H1053" s="287"/>
      <c r="I1053" s="287">
        <v>1</v>
      </c>
      <c r="J1053" s="287"/>
      <c r="K1053" s="287">
        <v>0</v>
      </c>
    </row>
    <row r="1054" spans="1:11">
      <c r="A1054" s="287" t="s">
        <v>252</v>
      </c>
      <c r="B1054" s="288">
        <v>45983</v>
      </c>
      <c r="C1054" s="287" t="s">
        <v>892</v>
      </c>
      <c r="D1054" s="287">
        <v>1</v>
      </c>
      <c r="E1054" s="287">
        <v>0</v>
      </c>
      <c r="F1054" s="287">
        <v>1</v>
      </c>
      <c r="G1054" s="287" t="s">
        <v>179</v>
      </c>
      <c r="H1054" s="287"/>
      <c r="I1054" s="287">
        <v>1</v>
      </c>
      <c r="J1054" s="287"/>
      <c r="K1054" s="287">
        <v>0</v>
      </c>
    </row>
    <row r="1055" spans="1:11">
      <c r="A1055" s="287" t="s">
        <v>252</v>
      </c>
      <c r="B1055" s="288">
        <v>45990</v>
      </c>
      <c r="C1055" s="287" t="s">
        <v>892</v>
      </c>
      <c r="D1055" s="287">
        <v>1</v>
      </c>
      <c r="E1055" s="287">
        <v>0</v>
      </c>
      <c r="F1055" s="287">
        <v>1</v>
      </c>
      <c r="G1055" s="287" t="s">
        <v>179</v>
      </c>
      <c r="H1055" s="287"/>
      <c r="I1055" s="287">
        <v>1</v>
      </c>
      <c r="J1055" s="287"/>
      <c r="K1055" s="287">
        <v>0</v>
      </c>
    </row>
    <row r="1056" spans="1:11">
      <c r="A1056" s="287" t="s">
        <v>252</v>
      </c>
      <c r="B1056" s="288">
        <v>45997</v>
      </c>
      <c r="C1056" s="287" t="s">
        <v>339</v>
      </c>
      <c r="D1056" s="287">
        <v>0</v>
      </c>
      <c r="E1056" s="287">
        <v>0</v>
      </c>
      <c r="F1056" s="287">
        <v>0</v>
      </c>
      <c r="G1056" s="287" t="s">
        <v>179</v>
      </c>
      <c r="H1056" s="287"/>
      <c r="I1056" s="287">
        <v>1</v>
      </c>
      <c r="J1056" s="287"/>
      <c r="K1056" s="287">
        <v>0</v>
      </c>
    </row>
    <row r="1057" spans="1:11">
      <c r="A1057" s="287" t="s">
        <v>252</v>
      </c>
      <c r="B1057" s="288">
        <v>46004</v>
      </c>
      <c r="C1057" s="287" t="s">
        <v>847</v>
      </c>
      <c r="D1057" s="287">
        <v>1</v>
      </c>
      <c r="E1057" s="287">
        <v>1</v>
      </c>
      <c r="F1057" s="287">
        <v>1</v>
      </c>
      <c r="G1057" s="287" t="s">
        <v>179</v>
      </c>
      <c r="H1057" s="287"/>
      <c r="I1057" s="287">
        <v>1</v>
      </c>
      <c r="J1057" s="287"/>
      <c r="K1057" s="287">
        <v>0</v>
      </c>
    </row>
    <row r="1058" spans="1:11">
      <c r="A1058" s="287" t="s">
        <v>252</v>
      </c>
      <c r="B1058" s="288">
        <v>46011</v>
      </c>
      <c r="C1058" s="287" t="s">
        <v>339</v>
      </c>
      <c r="D1058" s="287">
        <v>0</v>
      </c>
      <c r="E1058" s="287">
        <v>0</v>
      </c>
      <c r="F1058" s="287">
        <v>0</v>
      </c>
      <c r="G1058" s="287" t="s">
        <v>179</v>
      </c>
      <c r="H1058" s="287"/>
      <c r="I1058" s="287">
        <v>1</v>
      </c>
      <c r="J1058" s="287"/>
      <c r="K1058" s="287">
        <v>0</v>
      </c>
    </row>
    <row r="1059" spans="1:11">
      <c r="A1059" s="287" t="s">
        <v>252</v>
      </c>
      <c r="B1059" s="288">
        <v>46018</v>
      </c>
      <c r="C1059" s="287" t="s">
        <v>339</v>
      </c>
      <c r="D1059" s="287">
        <v>0</v>
      </c>
      <c r="E1059" s="287">
        <v>0</v>
      </c>
      <c r="F1059" s="287">
        <v>0</v>
      </c>
      <c r="G1059" s="287" t="s">
        <v>179</v>
      </c>
      <c r="H1059" s="287"/>
      <c r="I1059" s="287">
        <v>1</v>
      </c>
      <c r="J1059" s="287"/>
      <c r="K1059" s="287">
        <v>0</v>
      </c>
    </row>
    <row r="1060" spans="1:11">
      <c r="A1060" s="287" t="s">
        <v>252</v>
      </c>
      <c r="B1060" s="288">
        <v>46025</v>
      </c>
      <c r="C1060" s="287" t="s">
        <v>339</v>
      </c>
      <c r="D1060" s="287">
        <v>0</v>
      </c>
      <c r="E1060" s="287">
        <v>0</v>
      </c>
      <c r="F1060" s="287">
        <v>0</v>
      </c>
      <c r="G1060" s="287" t="s">
        <v>179</v>
      </c>
      <c r="H1060" s="287"/>
      <c r="I1060" s="287">
        <v>1</v>
      </c>
      <c r="J1060" s="287"/>
      <c r="K1060" s="287">
        <v>0</v>
      </c>
    </row>
    <row r="1061" spans="1:11">
      <c r="A1061" s="287" t="s">
        <v>252</v>
      </c>
      <c r="B1061" s="288">
        <v>46032</v>
      </c>
      <c r="C1061" s="287" t="s">
        <v>339</v>
      </c>
      <c r="D1061" s="287">
        <v>0</v>
      </c>
      <c r="E1061" s="287">
        <v>0</v>
      </c>
      <c r="F1061" s="287">
        <v>0</v>
      </c>
      <c r="G1061" s="287" t="s">
        <v>179</v>
      </c>
      <c r="H1061" s="287"/>
      <c r="I1061" s="287">
        <v>1</v>
      </c>
      <c r="J1061" s="287"/>
      <c r="K1061" s="287">
        <v>0</v>
      </c>
    </row>
    <row r="1062" spans="1:11">
      <c r="A1062" s="287" t="s">
        <v>252</v>
      </c>
      <c r="B1062" s="288">
        <v>46039</v>
      </c>
      <c r="C1062" s="287" t="s">
        <v>847</v>
      </c>
      <c r="D1062" s="287">
        <v>1</v>
      </c>
      <c r="E1062" s="287">
        <v>1</v>
      </c>
      <c r="F1062" s="287">
        <v>1</v>
      </c>
      <c r="G1062" s="287" t="s">
        <v>179</v>
      </c>
      <c r="H1062" s="287"/>
      <c r="I1062" s="287">
        <v>1</v>
      </c>
      <c r="J1062" s="287"/>
      <c r="K1062" s="287">
        <v>0</v>
      </c>
    </row>
    <row r="1063" spans="1:11">
      <c r="A1063" s="287" t="s">
        <v>252</v>
      </c>
      <c r="B1063" s="288">
        <v>46046</v>
      </c>
      <c r="C1063" s="287" t="s">
        <v>847</v>
      </c>
      <c r="D1063" s="287">
        <v>1</v>
      </c>
      <c r="E1063" s="287">
        <v>1</v>
      </c>
      <c r="F1063" s="287">
        <v>1</v>
      </c>
      <c r="G1063" s="287" t="s">
        <v>179</v>
      </c>
      <c r="H1063" s="287"/>
      <c r="I1063" s="287">
        <v>1</v>
      </c>
      <c r="J1063" s="287"/>
      <c r="K1063" s="287">
        <v>0</v>
      </c>
    </row>
    <row r="1064" spans="1:11">
      <c r="A1064" s="287" t="s">
        <v>252</v>
      </c>
      <c r="B1064" s="288">
        <v>46053</v>
      </c>
      <c r="C1064" s="287" t="s">
        <v>847</v>
      </c>
      <c r="D1064" s="287">
        <v>1</v>
      </c>
      <c r="E1064" s="287">
        <v>1</v>
      </c>
      <c r="F1064" s="287">
        <v>1</v>
      </c>
      <c r="G1064" s="287" t="s">
        <v>179</v>
      </c>
      <c r="H1064" s="287"/>
      <c r="I1064" s="287">
        <v>1</v>
      </c>
      <c r="J1064" s="287"/>
      <c r="K1064" s="287">
        <v>0</v>
      </c>
    </row>
    <row r="1065" spans="1:11">
      <c r="A1065" s="287" t="s">
        <v>252</v>
      </c>
      <c r="B1065" s="288">
        <v>46060</v>
      </c>
      <c r="C1065" s="287" t="s">
        <v>847</v>
      </c>
      <c r="D1065" s="287">
        <v>1</v>
      </c>
      <c r="E1065" s="287">
        <v>1</v>
      </c>
      <c r="F1065" s="287">
        <v>1</v>
      </c>
      <c r="G1065" s="287" t="s">
        <v>179</v>
      </c>
      <c r="H1065" s="287"/>
      <c r="I1065" s="287">
        <v>1</v>
      </c>
      <c r="J1065" s="287"/>
      <c r="K1065" s="287">
        <v>0</v>
      </c>
    </row>
    <row r="1066" spans="1:11">
      <c r="A1066" s="287" t="s">
        <v>252</v>
      </c>
      <c r="B1066" s="288">
        <v>46067</v>
      </c>
      <c r="C1066" s="287" t="s">
        <v>847</v>
      </c>
      <c r="D1066" s="287">
        <v>1</v>
      </c>
      <c r="E1066" s="287">
        <v>1</v>
      </c>
      <c r="F1066" s="287">
        <v>1</v>
      </c>
      <c r="G1066" s="287" t="s">
        <v>179</v>
      </c>
      <c r="H1066" s="287"/>
      <c r="I1066" s="287">
        <v>1</v>
      </c>
      <c r="J1066" s="287"/>
      <c r="K1066" s="287">
        <v>0</v>
      </c>
    </row>
    <row r="1067" spans="1:11">
      <c r="A1067" s="287" t="s">
        <v>252</v>
      </c>
      <c r="B1067" s="288">
        <v>46074</v>
      </c>
      <c r="C1067" s="287" t="s">
        <v>847</v>
      </c>
      <c r="D1067" s="287">
        <v>1</v>
      </c>
      <c r="E1067" s="287">
        <v>1</v>
      </c>
      <c r="F1067" s="287">
        <v>1</v>
      </c>
      <c r="G1067" s="287" t="s">
        <v>179</v>
      </c>
      <c r="H1067" s="287"/>
      <c r="I1067" s="287">
        <v>1</v>
      </c>
      <c r="J1067" s="287"/>
      <c r="K1067" s="287">
        <v>0</v>
      </c>
    </row>
    <row r="1068" spans="1:11">
      <c r="A1068" s="287" t="s">
        <v>252</v>
      </c>
      <c r="B1068" s="288">
        <v>46081</v>
      </c>
      <c r="C1068" s="287" t="s">
        <v>847</v>
      </c>
      <c r="D1068" s="287">
        <v>1</v>
      </c>
      <c r="E1068" s="287">
        <v>1</v>
      </c>
      <c r="F1068" s="287">
        <v>1</v>
      </c>
      <c r="G1068" s="287" t="s">
        <v>179</v>
      </c>
      <c r="H1068" s="287"/>
      <c r="I1068" s="287">
        <v>1</v>
      </c>
      <c r="J1068" s="287"/>
      <c r="K1068" s="287">
        <v>0</v>
      </c>
    </row>
    <row r="1069" spans="1:11">
      <c r="A1069" s="287" t="s">
        <v>252</v>
      </c>
      <c r="B1069" s="288">
        <v>46088</v>
      </c>
      <c r="C1069" s="287" t="s">
        <v>847</v>
      </c>
      <c r="D1069" s="287">
        <v>1</v>
      </c>
      <c r="E1069" s="287">
        <v>1</v>
      </c>
      <c r="F1069" s="287">
        <v>1</v>
      </c>
      <c r="G1069" s="287" t="s">
        <v>179</v>
      </c>
      <c r="H1069" s="287"/>
      <c r="I1069" s="287">
        <v>1</v>
      </c>
      <c r="J1069" s="287"/>
      <c r="K1069" s="287">
        <v>0</v>
      </c>
    </row>
    <row r="1070" spans="1:11">
      <c r="A1070" s="287" t="s">
        <v>252</v>
      </c>
      <c r="B1070" s="288">
        <v>46095</v>
      </c>
      <c r="C1070" s="287" t="s">
        <v>847</v>
      </c>
      <c r="D1070" s="287">
        <v>1</v>
      </c>
      <c r="E1070" s="287">
        <v>1</v>
      </c>
      <c r="F1070" s="287">
        <v>1</v>
      </c>
      <c r="G1070" s="287" t="s">
        <v>179</v>
      </c>
      <c r="H1070" s="287"/>
      <c r="I1070" s="287">
        <v>1</v>
      </c>
      <c r="J1070" s="287"/>
      <c r="K1070" s="287">
        <v>0</v>
      </c>
    </row>
    <row r="1071" spans="1:11">
      <c r="A1071" s="287" t="s">
        <v>252</v>
      </c>
      <c r="B1071" s="288">
        <v>46102</v>
      </c>
      <c r="C1071" s="287" t="s">
        <v>847</v>
      </c>
      <c r="D1071" s="287">
        <v>1</v>
      </c>
      <c r="E1071" s="287">
        <v>1</v>
      </c>
      <c r="F1071" s="287">
        <v>1</v>
      </c>
      <c r="G1071" s="287" t="s">
        <v>179</v>
      </c>
      <c r="H1071" s="287"/>
      <c r="I1071" s="287">
        <v>1</v>
      </c>
      <c r="J1071" s="287"/>
      <c r="K1071" s="287">
        <v>0</v>
      </c>
    </row>
    <row r="1072" spans="1:11">
      <c r="A1072" s="287" t="s">
        <v>252</v>
      </c>
      <c r="B1072" s="288">
        <v>46109</v>
      </c>
      <c r="C1072" s="287" t="s">
        <v>847</v>
      </c>
      <c r="D1072" s="287">
        <v>1</v>
      </c>
      <c r="E1072" s="287">
        <v>1</v>
      </c>
      <c r="F1072" s="287">
        <v>1</v>
      </c>
      <c r="G1072" s="287" t="s">
        <v>179</v>
      </c>
      <c r="H1072" s="287"/>
      <c r="I1072" s="287">
        <v>1</v>
      </c>
      <c r="J1072" s="287"/>
      <c r="K1072" s="287">
        <v>0</v>
      </c>
    </row>
    <row r="1073" spans="1:11">
      <c r="A1073" s="287" t="s">
        <v>252</v>
      </c>
      <c r="B1073" s="288">
        <v>46116</v>
      </c>
      <c r="C1073" s="287" t="s">
        <v>847</v>
      </c>
      <c r="D1073" s="287">
        <v>1</v>
      </c>
      <c r="E1073" s="287">
        <v>1</v>
      </c>
      <c r="F1073" s="287">
        <v>1</v>
      </c>
      <c r="G1073" s="287" t="s">
        <v>179</v>
      </c>
      <c r="H1073" s="287"/>
      <c r="I1073" s="287">
        <v>1</v>
      </c>
      <c r="J1073" s="287"/>
      <c r="K1073" s="287">
        <v>0</v>
      </c>
    </row>
    <row r="1074" spans="1:11">
      <c r="A1074" s="287" t="s">
        <v>252</v>
      </c>
      <c r="B1074" s="288">
        <v>46123</v>
      </c>
      <c r="C1074" s="287" t="s">
        <v>847</v>
      </c>
      <c r="D1074" s="287">
        <v>1</v>
      </c>
      <c r="E1074" s="287">
        <v>1</v>
      </c>
      <c r="F1074" s="287">
        <v>1</v>
      </c>
      <c r="G1074" s="287" t="s">
        <v>179</v>
      </c>
      <c r="H1074" s="287"/>
      <c r="I1074" s="287">
        <v>1</v>
      </c>
      <c r="J1074" s="287"/>
      <c r="K1074" s="287">
        <v>0</v>
      </c>
    </row>
    <row r="1075" spans="1:11">
      <c r="A1075" s="287" t="s">
        <v>252</v>
      </c>
      <c r="B1075" s="288">
        <v>46130</v>
      </c>
      <c r="C1075" s="287" t="s">
        <v>847</v>
      </c>
      <c r="D1075" s="287">
        <v>1</v>
      </c>
      <c r="E1075" s="287">
        <v>1</v>
      </c>
      <c r="F1075" s="287">
        <v>1</v>
      </c>
      <c r="G1075" s="287" t="s">
        <v>179</v>
      </c>
      <c r="H1075" s="287"/>
      <c r="I1075" s="287">
        <v>1</v>
      </c>
      <c r="J1075" s="287"/>
      <c r="K1075" s="287">
        <v>0</v>
      </c>
    </row>
    <row r="1076" spans="1:11">
      <c r="A1076" s="287" t="s">
        <v>252</v>
      </c>
      <c r="B1076" s="288">
        <v>46137</v>
      </c>
      <c r="C1076" s="287" t="s">
        <v>847</v>
      </c>
      <c r="D1076" s="287">
        <v>1</v>
      </c>
      <c r="E1076" s="287">
        <v>1</v>
      </c>
      <c r="F1076" s="287">
        <v>1</v>
      </c>
      <c r="G1076" s="287" t="s">
        <v>179</v>
      </c>
      <c r="H1076" s="287"/>
      <c r="I1076" s="287">
        <v>1</v>
      </c>
      <c r="J1076" s="287"/>
      <c r="K1076" s="287">
        <v>0</v>
      </c>
    </row>
    <row r="1077" spans="1:11">
      <c r="A1077" s="287" t="s">
        <v>253</v>
      </c>
      <c r="B1077" s="288">
        <v>45969</v>
      </c>
      <c r="C1077" s="287" t="s">
        <v>339</v>
      </c>
      <c r="D1077" s="287">
        <v>0</v>
      </c>
      <c r="E1077" s="287">
        <v>0</v>
      </c>
      <c r="F1077" s="287">
        <v>0</v>
      </c>
      <c r="G1077" s="287" t="s">
        <v>185</v>
      </c>
      <c r="H1077" s="287"/>
      <c r="I1077" s="287">
        <v>0</v>
      </c>
      <c r="J1077" s="287" t="s">
        <v>254</v>
      </c>
      <c r="K1077" s="287">
        <v>0</v>
      </c>
    </row>
    <row r="1078" spans="1:11">
      <c r="A1078" s="287" t="s">
        <v>253</v>
      </c>
      <c r="B1078" s="288">
        <v>45976</v>
      </c>
      <c r="C1078" s="287" t="s">
        <v>339</v>
      </c>
      <c r="D1078" s="287">
        <v>0</v>
      </c>
      <c r="E1078" s="287">
        <v>0</v>
      </c>
      <c r="F1078" s="287">
        <v>0</v>
      </c>
      <c r="G1078" s="287" t="s">
        <v>185</v>
      </c>
      <c r="H1078" s="287"/>
      <c r="I1078" s="287">
        <v>0</v>
      </c>
      <c r="J1078" s="287" t="s">
        <v>254</v>
      </c>
      <c r="K1078" s="287">
        <v>0</v>
      </c>
    </row>
    <row r="1079" spans="1:11">
      <c r="A1079" s="287" t="s">
        <v>253</v>
      </c>
      <c r="B1079" s="288">
        <v>45983</v>
      </c>
      <c r="C1079" s="287" t="s">
        <v>339</v>
      </c>
      <c r="D1079" s="287">
        <v>0</v>
      </c>
      <c r="E1079" s="287">
        <v>0</v>
      </c>
      <c r="F1079" s="287">
        <v>0</v>
      </c>
      <c r="G1079" s="287" t="s">
        <v>185</v>
      </c>
      <c r="H1079" s="287"/>
      <c r="I1079" s="287">
        <v>0</v>
      </c>
      <c r="J1079" s="287" t="s">
        <v>254</v>
      </c>
      <c r="K1079" s="287">
        <v>0</v>
      </c>
    </row>
    <row r="1080" spans="1:11">
      <c r="A1080" s="287" t="s">
        <v>253</v>
      </c>
      <c r="B1080" s="288">
        <v>45990</v>
      </c>
      <c r="C1080" s="287" t="s">
        <v>893</v>
      </c>
      <c r="D1080" s="287">
        <v>1</v>
      </c>
      <c r="E1080" s="287">
        <v>1</v>
      </c>
      <c r="F1080" s="287">
        <v>0</v>
      </c>
      <c r="G1080" s="287" t="s">
        <v>185</v>
      </c>
      <c r="H1080" s="287"/>
      <c r="I1080" s="287">
        <v>0</v>
      </c>
      <c r="J1080" s="287" t="s">
        <v>254</v>
      </c>
      <c r="K1080" s="287">
        <v>0</v>
      </c>
    </row>
    <row r="1081" spans="1:11">
      <c r="A1081" s="287" t="s">
        <v>253</v>
      </c>
      <c r="B1081" s="288">
        <v>45997</v>
      </c>
      <c r="C1081" s="287" t="s">
        <v>339</v>
      </c>
      <c r="D1081" s="287">
        <v>0</v>
      </c>
      <c r="E1081" s="287">
        <v>0</v>
      </c>
      <c r="F1081" s="287">
        <v>0</v>
      </c>
      <c r="G1081" s="287" t="s">
        <v>185</v>
      </c>
      <c r="H1081" s="287"/>
      <c r="I1081" s="287">
        <v>0</v>
      </c>
      <c r="J1081" s="287" t="s">
        <v>254</v>
      </c>
      <c r="K1081" s="287">
        <v>0</v>
      </c>
    </row>
    <row r="1082" spans="1:11">
      <c r="A1082" s="287" t="s">
        <v>253</v>
      </c>
      <c r="B1082" s="288">
        <v>46004</v>
      </c>
      <c r="C1082" s="287" t="s">
        <v>893</v>
      </c>
      <c r="D1082" s="287">
        <v>1</v>
      </c>
      <c r="E1082" s="287">
        <v>1</v>
      </c>
      <c r="F1082" s="287">
        <v>0</v>
      </c>
      <c r="G1082" s="287" t="s">
        <v>185</v>
      </c>
      <c r="H1082" s="287"/>
      <c r="I1082" s="287">
        <v>0</v>
      </c>
      <c r="J1082" s="287" t="s">
        <v>254</v>
      </c>
      <c r="K1082" s="287">
        <v>0</v>
      </c>
    </row>
    <row r="1083" spans="1:11">
      <c r="A1083" s="287" t="s">
        <v>253</v>
      </c>
      <c r="B1083" s="288">
        <v>46011</v>
      </c>
      <c r="C1083" s="287" t="s">
        <v>339</v>
      </c>
      <c r="D1083" s="287">
        <v>0</v>
      </c>
      <c r="E1083" s="287">
        <v>0</v>
      </c>
      <c r="F1083" s="287">
        <v>0</v>
      </c>
      <c r="G1083" s="287" t="s">
        <v>185</v>
      </c>
      <c r="H1083" s="287"/>
      <c r="I1083" s="287">
        <v>0</v>
      </c>
      <c r="J1083" s="287" t="s">
        <v>254</v>
      </c>
      <c r="K1083" s="287">
        <v>0</v>
      </c>
    </row>
    <row r="1084" spans="1:11">
      <c r="A1084" s="287" t="s">
        <v>253</v>
      </c>
      <c r="B1084" s="288">
        <v>46018</v>
      </c>
      <c r="C1084" s="287" t="s">
        <v>339</v>
      </c>
      <c r="D1084" s="287">
        <v>0</v>
      </c>
      <c r="E1084" s="287">
        <v>0</v>
      </c>
      <c r="F1084" s="287">
        <v>0</v>
      </c>
      <c r="G1084" s="287" t="s">
        <v>185</v>
      </c>
      <c r="H1084" s="287"/>
      <c r="I1084" s="287">
        <v>0</v>
      </c>
      <c r="J1084" s="287" t="s">
        <v>254</v>
      </c>
      <c r="K1084" s="287">
        <v>0</v>
      </c>
    </row>
    <row r="1085" spans="1:11">
      <c r="A1085" s="287" t="s">
        <v>253</v>
      </c>
      <c r="B1085" s="288">
        <v>46025</v>
      </c>
      <c r="C1085" s="287" t="s">
        <v>339</v>
      </c>
      <c r="D1085" s="287">
        <v>0</v>
      </c>
      <c r="E1085" s="287">
        <v>0</v>
      </c>
      <c r="F1085" s="287">
        <v>0</v>
      </c>
      <c r="G1085" s="287" t="s">
        <v>185</v>
      </c>
      <c r="H1085" s="287"/>
      <c r="I1085" s="287">
        <v>0</v>
      </c>
      <c r="J1085" s="287" t="s">
        <v>254</v>
      </c>
      <c r="K1085" s="287">
        <v>0</v>
      </c>
    </row>
    <row r="1086" spans="1:11">
      <c r="A1086" s="287" t="s">
        <v>253</v>
      </c>
      <c r="B1086" s="288">
        <v>46032</v>
      </c>
      <c r="C1086" s="287" t="s">
        <v>893</v>
      </c>
      <c r="D1086" s="287">
        <v>1</v>
      </c>
      <c r="E1086" s="287">
        <v>1</v>
      </c>
      <c r="F1086" s="287">
        <v>0</v>
      </c>
      <c r="G1086" s="287" t="s">
        <v>185</v>
      </c>
      <c r="H1086" s="287"/>
      <c r="I1086" s="287">
        <v>0</v>
      </c>
      <c r="J1086" s="287" t="s">
        <v>254</v>
      </c>
      <c r="K1086" s="287">
        <v>0</v>
      </c>
    </row>
    <row r="1087" spans="1:11">
      <c r="A1087" s="287" t="s">
        <v>253</v>
      </c>
      <c r="B1087" s="288">
        <v>46039</v>
      </c>
      <c r="C1087" s="287" t="s">
        <v>339</v>
      </c>
      <c r="D1087" s="287">
        <v>0</v>
      </c>
      <c r="E1087" s="287">
        <v>0</v>
      </c>
      <c r="F1087" s="287">
        <v>0</v>
      </c>
      <c r="G1087" s="287" t="s">
        <v>185</v>
      </c>
      <c r="H1087" s="287"/>
      <c r="I1087" s="287">
        <v>0</v>
      </c>
      <c r="J1087" s="287" t="s">
        <v>254</v>
      </c>
      <c r="K1087" s="287">
        <v>0</v>
      </c>
    </row>
    <row r="1088" spans="1:11">
      <c r="A1088" s="287" t="s">
        <v>253</v>
      </c>
      <c r="B1088" s="288">
        <v>46046</v>
      </c>
      <c r="C1088" s="287" t="s">
        <v>339</v>
      </c>
      <c r="D1088" s="287">
        <v>0</v>
      </c>
      <c r="E1088" s="287">
        <v>0</v>
      </c>
      <c r="F1088" s="287">
        <v>0</v>
      </c>
      <c r="G1088" s="287" t="s">
        <v>185</v>
      </c>
      <c r="H1088" s="287"/>
      <c r="I1088" s="287">
        <v>0</v>
      </c>
      <c r="J1088" s="287" t="s">
        <v>254</v>
      </c>
      <c r="K1088" s="287">
        <v>0</v>
      </c>
    </row>
    <row r="1089" spans="1:11">
      <c r="A1089" s="287" t="s">
        <v>253</v>
      </c>
      <c r="B1089" s="288">
        <v>46053</v>
      </c>
      <c r="C1089" s="287" t="s">
        <v>339</v>
      </c>
      <c r="D1089" s="287">
        <v>0</v>
      </c>
      <c r="E1089" s="287">
        <v>0</v>
      </c>
      <c r="F1089" s="287">
        <v>0</v>
      </c>
      <c r="G1089" s="287" t="s">
        <v>185</v>
      </c>
      <c r="H1089" s="287"/>
      <c r="I1089" s="287">
        <v>0</v>
      </c>
      <c r="J1089" s="287" t="s">
        <v>254</v>
      </c>
      <c r="K1089" s="287">
        <v>0</v>
      </c>
    </row>
    <row r="1090" spans="1:11">
      <c r="A1090" s="287" t="s">
        <v>253</v>
      </c>
      <c r="B1090" s="288">
        <v>46060</v>
      </c>
      <c r="C1090" s="287" t="s">
        <v>893</v>
      </c>
      <c r="D1090" s="287">
        <v>1</v>
      </c>
      <c r="E1090" s="287">
        <v>1</v>
      </c>
      <c r="F1090" s="287">
        <v>0</v>
      </c>
      <c r="G1090" s="287" t="s">
        <v>185</v>
      </c>
      <c r="H1090" s="287"/>
      <c r="I1090" s="287">
        <v>0</v>
      </c>
      <c r="J1090" s="287" t="s">
        <v>254</v>
      </c>
      <c r="K1090" s="287">
        <v>0</v>
      </c>
    </row>
    <row r="1091" spans="1:11">
      <c r="A1091" s="287" t="s">
        <v>253</v>
      </c>
      <c r="B1091" s="288">
        <v>46067</v>
      </c>
      <c r="C1091" s="287" t="s">
        <v>339</v>
      </c>
      <c r="D1091" s="287">
        <v>0</v>
      </c>
      <c r="E1091" s="287">
        <v>0</v>
      </c>
      <c r="F1091" s="287">
        <v>0</v>
      </c>
      <c r="G1091" s="287" t="s">
        <v>185</v>
      </c>
      <c r="H1091" s="287"/>
      <c r="I1091" s="287">
        <v>0</v>
      </c>
      <c r="J1091" s="287" t="s">
        <v>254</v>
      </c>
      <c r="K1091" s="287">
        <v>0</v>
      </c>
    </row>
    <row r="1092" spans="1:11">
      <c r="A1092" s="287" t="s">
        <v>253</v>
      </c>
      <c r="B1092" s="288">
        <v>46074</v>
      </c>
      <c r="C1092" s="287" t="s">
        <v>339</v>
      </c>
      <c r="D1092" s="287">
        <v>0</v>
      </c>
      <c r="E1092" s="287">
        <v>0</v>
      </c>
      <c r="F1092" s="287">
        <v>0</v>
      </c>
      <c r="G1092" s="287" t="s">
        <v>185</v>
      </c>
      <c r="H1092" s="287"/>
      <c r="I1092" s="287">
        <v>0</v>
      </c>
      <c r="J1092" s="287" t="s">
        <v>254</v>
      </c>
      <c r="K1092" s="287">
        <v>0</v>
      </c>
    </row>
    <row r="1093" spans="1:11">
      <c r="A1093" s="287" t="s">
        <v>253</v>
      </c>
      <c r="B1093" s="288">
        <v>46081</v>
      </c>
      <c r="C1093" s="287" t="s">
        <v>339</v>
      </c>
      <c r="D1093" s="287">
        <v>0</v>
      </c>
      <c r="E1093" s="287">
        <v>0</v>
      </c>
      <c r="F1093" s="287">
        <v>0</v>
      </c>
      <c r="G1093" s="287" t="s">
        <v>185</v>
      </c>
      <c r="H1093" s="287"/>
      <c r="I1093" s="287">
        <v>0</v>
      </c>
      <c r="J1093" s="287" t="s">
        <v>254</v>
      </c>
      <c r="K1093" s="287">
        <v>0</v>
      </c>
    </row>
    <row r="1094" spans="1:11">
      <c r="A1094" s="287" t="s">
        <v>253</v>
      </c>
      <c r="B1094" s="288">
        <v>46088</v>
      </c>
      <c r="C1094" s="287" t="s">
        <v>893</v>
      </c>
      <c r="D1094" s="287">
        <v>1</v>
      </c>
      <c r="E1094" s="287">
        <v>1</v>
      </c>
      <c r="F1094" s="287">
        <v>0</v>
      </c>
      <c r="G1094" s="287" t="s">
        <v>185</v>
      </c>
      <c r="H1094" s="287"/>
      <c r="I1094" s="287">
        <v>0</v>
      </c>
      <c r="J1094" s="287" t="s">
        <v>254</v>
      </c>
      <c r="K1094" s="287">
        <v>0</v>
      </c>
    </row>
    <row r="1095" spans="1:11">
      <c r="A1095" s="287" t="s">
        <v>253</v>
      </c>
      <c r="B1095" s="288">
        <v>46095</v>
      </c>
      <c r="C1095" s="287" t="s">
        <v>339</v>
      </c>
      <c r="D1095" s="287">
        <v>0</v>
      </c>
      <c r="E1095" s="287">
        <v>0</v>
      </c>
      <c r="F1095" s="287">
        <v>0</v>
      </c>
      <c r="G1095" s="287" t="s">
        <v>185</v>
      </c>
      <c r="H1095" s="287"/>
      <c r="I1095" s="287">
        <v>0</v>
      </c>
      <c r="J1095" s="287" t="s">
        <v>254</v>
      </c>
      <c r="K1095" s="287">
        <v>0</v>
      </c>
    </row>
    <row r="1096" spans="1:11">
      <c r="A1096" s="287" t="s">
        <v>253</v>
      </c>
      <c r="B1096" s="288">
        <v>46102</v>
      </c>
      <c r="C1096" s="287" t="s">
        <v>339</v>
      </c>
      <c r="D1096" s="287">
        <v>0</v>
      </c>
      <c r="E1096" s="287">
        <v>0</v>
      </c>
      <c r="F1096" s="287">
        <v>0</v>
      </c>
      <c r="G1096" s="287" t="s">
        <v>185</v>
      </c>
      <c r="H1096" s="287"/>
      <c r="I1096" s="287">
        <v>0</v>
      </c>
      <c r="J1096" s="287" t="s">
        <v>254</v>
      </c>
      <c r="K1096" s="287">
        <v>0</v>
      </c>
    </row>
    <row r="1097" spans="1:11">
      <c r="A1097" s="287" t="s">
        <v>253</v>
      </c>
      <c r="B1097" s="288">
        <v>46109</v>
      </c>
      <c r="C1097" s="287" t="s">
        <v>339</v>
      </c>
      <c r="D1097" s="287">
        <v>0</v>
      </c>
      <c r="E1097" s="287">
        <v>0</v>
      </c>
      <c r="F1097" s="287">
        <v>0</v>
      </c>
      <c r="G1097" s="287" t="s">
        <v>185</v>
      </c>
      <c r="H1097" s="287"/>
      <c r="I1097" s="287">
        <v>0</v>
      </c>
      <c r="J1097" s="287" t="s">
        <v>254</v>
      </c>
      <c r="K1097" s="287">
        <v>0</v>
      </c>
    </row>
    <row r="1098" spans="1:11">
      <c r="A1098" s="287" t="s">
        <v>253</v>
      </c>
      <c r="B1098" s="288">
        <v>46116</v>
      </c>
      <c r="C1098" s="287" t="s">
        <v>339</v>
      </c>
      <c r="D1098" s="287">
        <v>0</v>
      </c>
      <c r="E1098" s="287">
        <v>0</v>
      </c>
      <c r="F1098" s="287">
        <v>0</v>
      </c>
      <c r="G1098" s="287" t="s">
        <v>185</v>
      </c>
      <c r="H1098" s="287"/>
      <c r="I1098" s="287">
        <v>0</v>
      </c>
      <c r="J1098" s="287" t="s">
        <v>254</v>
      </c>
      <c r="K1098" s="287">
        <v>0</v>
      </c>
    </row>
    <row r="1099" spans="1:11">
      <c r="A1099" s="287" t="s">
        <v>253</v>
      </c>
      <c r="B1099" s="288">
        <v>46123</v>
      </c>
      <c r="C1099" s="287" t="s">
        <v>339</v>
      </c>
      <c r="D1099" s="287">
        <v>0</v>
      </c>
      <c r="E1099" s="287">
        <v>0</v>
      </c>
      <c r="F1099" s="287">
        <v>0</v>
      </c>
      <c r="G1099" s="287" t="s">
        <v>185</v>
      </c>
      <c r="H1099" s="287"/>
      <c r="I1099" s="287">
        <v>0</v>
      </c>
      <c r="J1099" s="287" t="s">
        <v>254</v>
      </c>
      <c r="K1099" s="287">
        <v>0</v>
      </c>
    </row>
    <row r="1100" spans="1:11">
      <c r="A1100" s="287" t="s">
        <v>253</v>
      </c>
      <c r="B1100" s="288">
        <v>46130</v>
      </c>
      <c r="C1100" s="287" t="s">
        <v>339</v>
      </c>
      <c r="D1100" s="287">
        <v>0</v>
      </c>
      <c r="E1100" s="287">
        <v>0</v>
      </c>
      <c r="F1100" s="287">
        <v>0</v>
      </c>
      <c r="G1100" s="287" t="s">
        <v>185</v>
      </c>
      <c r="H1100" s="287"/>
      <c r="I1100" s="287">
        <v>0</v>
      </c>
      <c r="J1100" s="287" t="s">
        <v>254</v>
      </c>
      <c r="K1100" s="287">
        <v>0</v>
      </c>
    </row>
    <row r="1101" spans="1:11">
      <c r="A1101" s="287" t="s">
        <v>253</v>
      </c>
      <c r="B1101" s="288">
        <v>46137</v>
      </c>
      <c r="C1101" s="287" t="s">
        <v>893</v>
      </c>
      <c r="D1101" s="287">
        <v>1</v>
      </c>
      <c r="E1101" s="287">
        <v>1</v>
      </c>
      <c r="F1101" s="287">
        <v>0</v>
      </c>
      <c r="G1101" s="287" t="s">
        <v>185</v>
      </c>
      <c r="H1101" s="287"/>
      <c r="I1101" s="287">
        <v>0</v>
      </c>
      <c r="J1101" s="287" t="s">
        <v>254</v>
      </c>
      <c r="K1101" s="287">
        <v>0</v>
      </c>
    </row>
    <row r="1102" spans="1:11">
      <c r="A1102" s="287" t="s">
        <v>255</v>
      </c>
      <c r="B1102" s="288">
        <v>45969</v>
      </c>
      <c r="C1102" s="287" t="s">
        <v>339</v>
      </c>
      <c r="D1102" s="287">
        <v>0</v>
      </c>
      <c r="E1102" s="287">
        <v>0</v>
      </c>
      <c r="F1102" s="287">
        <v>0</v>
      </c>
      <c r="G1102" s="287" t="s">
        <v>185</v>
      </c>
      <c r="H1102" s="287" t="s">
        <v>188</v>
      </c>
      <c r="I1102" s="287">
        <v>1</v>
      </c>
      <c r="J1102" s="287"/>
      <c r="K1102" s="287">
        <v>0</v>
      </c>
    </row>
    <row r="1103" spans="1:11">
      <c r="A1103" s="287" t="s">
        <v>255</v>
      </c>
      <c r="B1103" s="288">
        <v>45976</v>
      </c>
      <c r="C1103" s="287" t="s">
        <v>847</v>
      </c>
      <c r="D1103" s="287">
        <v>1</v>
      </c>
      <c r="E1103" s="287">
        <v>1</v>
      </c>
      <c r="F1103" s="287">
        <v>1</v>
      </c>
      <c r="G1103" s="287" t="s">
        <v>185</v>
      </c>
      <c r="H1103" s="287" t="s">
        <v>188</v>
      </c>
      <c r="I1103" s="287">
        <v>1</v>
      </c>
      <c r="J1103" s="287"/>
      <c r="K1103" s="287">
        <v>0</v>
      </c>
    </row>
    <row r="1104" spans="1:11">
      <c r="A1104" s="287" t="s">
        <v>255</v>
      </c>
      <c r="B1104" s="288">
        <v>45983</v>
      </c>
      <c r="C1104" s="287" t="s">
        <v>847</v>
      </c>
      <c r="D1104" s="287">
        <v>1</v>
      </c>
      <c r="E1104" s="287">
        <v>1</v>
      </c>
      <c r="F1104" s="287">
        <v>1</v>
      </c>
      <c r="G1104" s="287" t="s">
        <v>185</v>
      </c>
      <c r="H1104" s="287" t="s">
        <v>188</v>
      </c>
      <c r="I1104" s="287">
        <v>1</v>
      </c>
      <c r="J1104" s="287"/>
      <c r="K1104" s="287">
        <v>0</v>
      </c>
    </row>
    <row r="1105" spans="1:11">
      <c r="A1105" s="287" t="s">
        <v>255</v>
      </c>
      <c r="B1105" s="288">
        <v>45990</v>
      </c>
      <c r="C1105" s="287" t="s">
        <v>339</v>
      </c>
      <c r="D1105" s="287">
        <v>0</v>
      </c>
      <c r="E1105" s="287">
        <v>0</v>
      </c>
      <c r="F1105" s="287">
        <v>0</v>
      </c>
      <c r="G1105" s="287" t="s">
        <v>185</v>
      </c>
      <c r="H1105" s="287" t="s">
        <v>188</v>
      </c>
      <c r="I1105" s="287">
        <v>1</v>
      </c>
      <c r="J1105" s="287"/>
      <c r="K1105" s="287">
        <v>0</v>
      </c>
    </row>
    <row r="1106" spans="1:11">
      <c r="A1106" s="287" t="s">
        <v>255</v>
      </c>
      <c r="B1106" s="288">
        <v>45997</v>
      </c>
      <c r="C1106" s="287" t="s">
        <v>847</v>
      </c>
      <c r="D1106" s="287">
        <v>1</v>
      </c>
      <c r="E1106" s="287">
        <v>1</v>
      </c>
      <c r="F1106" s="287">
        <v>1</v>
      </c>
      <c r="G1106" s="287" t="s">
        <v>185</v>
      </c>
      <c r="H1106" s="287" t="s">
        <v>188</v>
      </c>
      <c r="I1106" s="287">
        <v>1</v>
      </c>
      <c r="J1106" s="287"/>
      <c r="K1106" s="287">
        <v>0</v>
      </c>
    </row>
    <row r="1107" spans="1:11">
      <c r="A1107" s="287" t="s">
        <v>255</v>
      </c>
      <c r="B1107" s="288">
        <v>46004</v>
      </c>
      <c r="C1107" s="287" t="s">
        <v>847</v>
      </c>
      <c r="D1107" s="287">
        <v>1</v>
      </c>
      <c r="E1107" s="287">
        <v>1</v>
      </c>
      <c r="F1107" s="287">
        <v>1</v>
      </c>
      <c r="G1107" s="287" t="s">
        <v>185</v>
      </c>
      <c r="H1107" s="287" t="s">
        <v>188</v>
      </c>
      <c r="I1107" s="287">
        <v>1</v>
      </c>
      <c r="J1107" s="287"/>
      <c r="K1107" s="287">
        <v>0</v>
      </c>
    </row>
    <row r="1108" spans="1:11">
      <c r="A1108" s="287" t="s">
        <v>255</v>
      </c>
      <c r="B1108" s="288">
        <v>46011</v>
      </c>
      <c r="C1108" s="287" t="s">
        <v>847</v>
      </c>
      <c r="D1108" s="287">
        <v>1</v>
      </c>
      <c r="E1108" s="287">
        <v>1</v>
      </c>
      <c r="F1108" s="287">
        <v>1</v>
      </c>
      <c r="G1108" s="287" t="s">
        <v>185</v>
      </c>
      <c r="H1108" s="287" t="s">
        <v>188</v>
      </c>
      <c r="I1108" s="287">
        <v>1</v>
      </c>
      <c r="J1108" s="287"/>
      <c r="K1108" s="287">
        <v>0</v>
      </c>
    </row>
    <row r="1109" spans="1:11">
      <c r="A1109" s="287" t="s">
        <v>255</v>
      </c>
      <c r="B1109" s="288">
        <v>46018</v>
      </c>
      <c r="C1109" s="287" t="s">
        <v>339</v>
      </c>
      <c r="D1109" s="287">
        <v>0</v>
      </c>
      <c r="E1109" s="287">
        <v>0</v>
      </c>
      <c r="F1109" s="287">
        <v>0</v>
      </c>
      <c r="G1109" s="287" t="s">
        <v>185</v>
      </c>
      <c r="H1109" s="287" t="s">
        <v>188</v>
      </c>
      <c r="I1109" s="287">
        <v>1</v>
      </c>
      <c r="J1109" s="287"/>
      <c r="K1109" s="287">
        <v>0</v>
      </c>
    </row>
    <row r="1110" spans="1:11">
      <c r="A1110" s="287" t="s">
        <v>255</v>
      </c>
      <c r="B1110" s="288">
        <v>46025</v>
      </c>
      <c r="C1110" s="287" t="s">
        <v>339</v>
      </c>
      <c r="D1110" s="287">
        <v>0</v>
      </c>
      <c r="E1110" s="287">
        <v>0</v>
      </c>
      <c r="F1110" s="287">
        <v>0</v>
      </c>
      <c r="G1110" s="287" t="s">
        <v>185</v>
      </c>
      <c r="H1110" s="287" t="s">
        <v>188</v>
      </c>
      <c r="I1110" s="287">
        <v>1</v>
      </c>
      <c r="J1110" s="287"/>
      <c r="K1110" s="287">
        <v>0</v>
      </c>
    </row>
    <row r="1111" spans="1:11">
      <c r="A1111" s="287" t="s">
        <v>255</v>
      </c>
      <c r="B1111" s="288">
        <v>46032</v>
      </c>
      <c r="C1111" s="287" t="s">
        <v>339</v>
      </c>
      <c r="D1111" s="287">
        <v>0</v>
      </c>
      <c r="E1111" s="287">
        <v>0</v>
      </c>
      <c r="F1111" s="287">
        <v>0</v>
      </c>
      <c r="G1111" s="287" t="s">
        <v>185</v>
      </c>
      <c r="H1111" s="287" t="s">
        <v>188</v>
      </c>
      <c r="I1111" s="287">
        <v>1</v>
      </c>
      <c r="J1111" s="287"/>
      <c r="K1111" s="287">
        <v>0</v>
      </c>
    </row>
    <row r="1112" spans="1:11">
      <c r="A1112" s="287" t="s">
        <v>255</v>
      </c>
      <c r="B1112" s="288">
        <v>46039</v>
      </c>
      <c r="C1112" s="287" t="s">
        <v>847</v>
      </c>
      <c r="D1112" s="287">
        <v>1</v>
      </c>
      <c r="E1112" s="287">
        <v>1</v>
      </c>
      <c r="F1112" s="287">
        <v>1</v>
      </c>
      <c r="G1112" s="287" t="s">
        <v>185</v>
      </c>
      <c r="H1112" s="287" t="s">
        <v>188</v>
      </c>
      <c r="I1112" s="287">
        <v>1</v>
      </c>
      <c r="J1112" s="287"/>
      <c r="K1112" s="287">
        <v>0</v>
      </c>
    </row>
    <row r="1113" spans="1:11">
      <c r="A1113" s="287" t="s">
        <v>255</v>
      </c>
      <c r="B1113" s="288">
        <v>46046</v>
      </c>
      <c r="C1113" s="287" t="s">
        <v>339</v>
      </c>
      <c r="D1113" s="287">
        <v>0</v>
      </c>
      <c r="E1113" s="287">
        <v>0</v>
      </c>
      <c r="F1113" s="287">
        <v>0</v>
      </c>
      <c r="G1113" s="287" t="s">
        <v>185</v>
      </c>
      <c r="H1113" s="287" t="s">
        <v>188</v>
      </c>
      <c r="I1113" s="287">
        <v>1</v>
      </c>
      <c r="J1113" s="287"/>
      <c r="K1113" s="287">
        <v>0</v>
      </c>
    </row>
    <row r="1114" spans="1:11">
      <c r="A1114" s="287" t="s">
        <v>255</v>
      </c>
      <c r="B1114" s="288">
        <v>46053</v>
      </c>
      <c r="C1114" s="287" t="s">
        <v>847</v>
      </c>
      <c r="D1114" s="287">
        <v>1</v>
      </c>
      <c r="E1114" s="287">
        <v>1</v>
      </c>
      <c r="F1114" s="287">
        <v>1</v>
      </c>
      <c r="G1114" s="287" t="s">
        <v>185</v>
      </c>
      <c r="H1114" s="287" t="s">
        <v>188</v>
      </c>
      <c r="I1114" s="287">
        <v>1</v>
      </c>
      <c r="J1114" s="287"/>
      <c r="K1114" s="287">
        <v>0</v>
      </c>
    </row>
    <row r="1115" spans="1:11">
      <c r="A1115" s="287" t="s">
        <v>255</v>
      </c>
      <c r="B1115" s="288">
        <v>46060</v>
      </c>
      <c r="C1115" s="287" t="s">
        <v>339</v>
      </c>
      <c r="D1115" s="287">
        <v>0</v>
      </c>
      <c r="E1115" s="287">
        <v>0</v>
      </c>
      <c r="F1115" s="287">
        <v>0</v>
      </c>
      <c r="G1115" s="287" t="s">
        <v>185</v>
      </c>
      <c r="H1115" s="287" t="s">
        <v>188</v>
      </c>
      <c r="I1115" s="287">
        <v>1</v>
      </c>
      <c r="J1115" s="287"/>
      <c r="K1115" s="287">
        <v>0</v>
      </c>
    </row>
    <row r="1116" spans="1:11">
      <c r="A1116" s="287" t="s">
        <v>255</v>
      </c>
      <c r="B1116" s="288">
        <v>46067</v>
      </c>
      <c r="C1116" s="287" t="s">
        <v>847</v>
      </c>
      <c r="D1116" s="287">
        <v>1</v>
      </c>
      <c r="E1116" s="287">
        <v>1</v>
      </c>
      <c r="F1116" s="287">
        <v>1</v>
      </c>
      <c r="G1116" s="287" t="s">
        <v>185</v>
      </c>
      <c r="H1116" s="287" t="s">
        <v>188</v>
      </c>
      <c r="I1116" s="287">
        <v>1</v>
      </c>
      <c r="J1116" s="287"/>
      <c r="K1116" s="287">
        <v>0</v>
      </c>
    </row>
    <row r="1117" spans="1:11">
      <c r="A1117" s="287" t="s">
        <v>255</v>
      </c>
      <c r="B1117" s="288">
        <v>46074</v>
      </c>
      <c r="C1117" s="287" t="s">
        <v>847</v>
      </c>
      <c r="D1117" s="287">
        <v>1</v>
      </c>
      <c r="E1117" s="287">
        <v>1</v>
      </c>
      <c r="F1117" s="287">
        <v>1</v>
      </c>
      <c r="G1117" s="287" t="s">
        <v>185</v>
      </c>
      <c r="H1117" s="287" t="s">
        <v>188</v>
      </c>
      <c r="I1117" s="287">
        <v>1</v>
      </c>
      <c r="J1117" s="287"/>
      <c r="K1117" s="287">
        <v>0</v>
      </c>
    </row>
    <row r="1118" spans="1:11">
      <c r="A1118" s="287" t="s">
        <v>255</v>
      </c>
      <c r="B1118" s="288">
        <v>46081</v>
      </c>
      <c r="C1118" s="287" t="s">
        <v>339</v>
      </c>
      <c r="D1118" s="287">
        <v>0</v>
      </c>
      <c r="E1118" s="287">
        <v>0</v>
      </c>
      <c r="F1118" s="287">
        <v>0</v>
      </c>
      <c r="G1118" s="287" t="s">
        <v>185</v>
      </c>
      <c r="H1118" s="287" t="s">
        <v>188</v>
      </c>
      <c r="I1118" s="287">
        <v>1</v>
      </c>
      <c r="J1118" s="287"/>
      <c r="K1118" s="287">
        <v>0</v>
      </c>
    </row>
    <row r="1119" spans="1:11">
      <c r="A1119" s="287" t="s">
        <v>255</v>
      </c>
      <c r="B1119" s="288">
        <v>46088</v>
      </c>
      <c r="C1119" s="287" t="s">
        <v>339</v>
      </c>
      <c r="D1119" s="287">
        <v>0</v>
      </c>
      <c r="E1119" s="287">
        <v>0</v>
      </c>
      <c r="F1119" s="287">
        <v>0</v>
      </c>
      <c r="G1119" s="287" t="s">
        <v>185</v>
      </c>
      <c r="H1119" s="287" t="s">
        <v>188</v>
      </c>
      <c r="I1119" s="287">
        <v>1</v>
      </c>
      <c r="J1119" s="287"/>
      <c r="K1119" s="287">
        <v>0</v>
      </c>
    </row>
    <row r="1120" spans="1:11">
      <c r="A1120" s="287" t="s">
        <v>255</v>
      </c>
      <c r="B1120" s="288">
        <v>46095</v>
      </c>
      <c r="C1120" s="287" t="s">
        <v>339</v>
      </c>
      <c r="D1120" s="287">
        <v>0</v>
      </c>
      <c r="E1120" s="287">
        <v>0</v>
      </c>
      <c r="F1120" s="287">
        <v>0</v>
      </c>
      <c r="G1120" s="287" t="s">
        <v>185</v>
      </c>
      <c r="H1120" s="287" t="s">
        <v>188</v>
      </c>
      <c r="I1120" s="287">
        <v>1</v>
      </c>
      <c r="J1120" s="287"/>
      <c r="K1120" s="287">
        <v>0</v>
      </c>
    </row>
    <row r="1121" spans="1:11">
      <c r="A1121" s="287" t="s">
        <v>255</v>
      </c>
      <c r="B1121" s="288">
        <v>46102</v>
      </c>
      <c r="C1121" s="287" t="s">
        <v>847</v>
      </c>
      <c r="D1121" s="287">
        <v>1</v>
      </c>
      <c r="E1121" s="287">
        <v>1</v>
      </c>
      <c r="F1121" s="287">
        <v>1</v>
      </c>
      <c r="G1121" s="287" t="s">
        <v>185</v>
      </c>
      <c r="H1121" s="287" t="s">
        <v>188</v>
      </c>
      <c r="I1121" s="287">
        <v>1</v>
      </c>
      <c r="J1121" s="287"/>
      <c r="K1121" s="287">
        <v>0</v>
      </c>
    </row>
    <row r="1122" spans="1:11">
      <c r="A1122" s="287" t="s">
        <v>255</v>
      </c>
      <c r="B1122" s="288">
        <v>46109</v>
      </c>
      <c r="C1122" s="287" t="s">
        <v>847</v>
      </c>
      <c r="D1122" s="287">
        <v>1</v>
      </c>
      <c r="E1122" s="287">
        <v>1</v>
      </c>
      <c r="F1122" s="287">
        <v>1</v>
      </c>
      <c r="G1122" s="287" t="s">
        <v>185</v>
      </c>
      <c r="H1122" s="287" t="s">
        <v>188</v>
      </c>
      <c r="I1122" s="287">
        <v>1</v>
      </c>
      <c r="J1122" s="287"/>
      <c r="K1122" s="287">
        <v>0</v>
      </c>
    </row>
    <row r="1123" spans="1:11">
      <c r="A1123" s="287" t="s">
        <v>255</v>
      </c>
      <c r="B1123" s="288">
        <v>46116</v>
      </c>
      <c r="C1123" s="287" t="s">
        <v>847</v>
      </c>
      <c r="D1123" s="287">
        <v>1</v>
      </c>
      <c r="E1123" s="287">
        <v>1</v>
      </c>
      <c r="F1123" s="287">
        <v>1</v>
      </c>
      <c r="G1123" s="287" t="s">
        <v>185</v>
      </c>
      <c r="H1123" s="287" t="s">
        <v>188</v>
      </c>
      <c r="I1123" s="287">
        <v>1</v>
      </c>
      <c r="J1123" s="287"/>
      <c r="K1123" s="287">
        <v>0</v>
      </c>
    </row>
    <row r="1124" spans="1:11">
      <c r="A1124" s="287" t="s">
        <v>255</v>
      </c>
      <c r="B1124" s="288">
        <v>46123</v>
      </c>
      <c r="C1124" s="287" t="s">
        <v>847</v>
      </c>
      <c r="D1124" s="287">
        <v>1</v>
      </c>
      <c r="E1124" s="287">
        <v>1</v>
      </c>
      <c r="F1124" s="287">
        <v>1</v>
      </c>
      <c r="G1124" s="287" t="s">
        <v>185</v>
      </c>
      <c r="H1124" s="287" t="s">
        <v>188</v>
      </c>
      <c r="I1124" s="287">
        <v>1</v>
      </c>
      <c r="J1124" s="287"/>
      <c r="K1124" s="287">
        <v>0</v>
      </c>
    </row>
    <row r="1125" spans="1:11">
      <c r="A1125" s="287" t="s">
        <v>255</v>
      </c>
      <c r="B1125" s="288">
        <v>46130</v>
      </c>
      <c r="C1125" s="287" t="s">
        <v>847</v>
      </c>
      <c r="D1125" s="287">
        <v>1</v>
      </c>
      <c r="E1125" s="287">
        <v>1</v>
      </c>
      <c r="F1125" s="287">
        <v>1</v>
      </c>
      <c r="G1125" s="287" t="s">
        <v>185</v>
      </c>
      <c r="H1125" s="287" t="s">
        <v>188</v>
      </c>
      <c r="I1125" s="287">
        <v>1</v>
      </c>
      <c r="J1125" s="287"/>
      <c r="K1125" s="287">
        <v>0</v>
      </c>
    </row>
    <row r="1126" spans="1:11">
      <c r="A1126" s="287" t="s">
        <v>255</v>
      </c>
      <c r="B1126" s="288">
        <v>46137</v>
      </c>
      <c r="C1126" s="287" t="s">
        <v>847</v>
      </c>
      <c r="D1126" s="287">
        <v>1</v>
      </c>
      <c r="E1126" s="287">
        <v>1</v>
      </c>
      <c r="F1126" s="287">
        <v>1</v>
      </c>
      <c r="G1126" s="287" t="s">
        <v>185</v>
      </c>
      <c r="H1126" s="287" t="s">
        <v>188</v>
      </c>
      <c r="I1126" s="287">
        <v>1</v>
      </c>
      <c r="J1126" s="287"/>
      <c r="K1126" s="287">
        <v>0</v>
      </c>
    </row>
    <row r="1127" spans="1:11">
      <c r="A1127" s="287" t="s">
        <v>256</v>
      </c>
      <c r="B1127" s="288">
        <v>45969</v>
      </c>
      <c r="C1127" s="287" t="s">
        <v>339</v>
      </c>
      <c r="D1127" s="287">
        <v>0</v>
      </c>
      <c r="E1127" s="287">
        <v>0</v>
      </c>
      <c r="F1127" s="287">
        <v>0</v>
      </c>
      <c r="G1127" s="287" t="s">
        <v>185</v>
      </c>
      <c r="H1127" s="287" t="s">
        <v>185</v>
      </c>
      <c r="I1127" s="287">
        <v>1</v>
      </c>
      <c r="J1127" s="287"/>
      <c r="K1127" s="287">
        <v>0</v>
      </c>
    </row>
    <row r="1128" spans="1:11">
      <c r="A1128" s="287" t="s">
        <v>256</v>
      </c>
      <c r="B1128" s="288">
        <v>45976</v>
      </c>
      <c r="C1128" s="287" t="s">
        <v>893</v>
      </c>
      <c r="D1128" s="287">
        <v>1</v>
      </c>
      <c r="E1128" s="287">
        <v>1</v>
      </c>
      <c r="F1128" s="287">
        <v>0</v>
      </c>
      <c r="G1128" s="287" t="s">
        <v>185</v>
      </c>
      <c r="H1128" s="287" t="s">
        <v>185</v>
      </c>
      <c r="I1128" s="287">
        <v>1</v>
      </c>
      <c r="J1128" s="287"/>
      <c r="K1128" s="287">
        <v>0</v>
      </c>
    </row>
    <row r="1129" spans="1:11">
      <c r="A1129" s="287" t="s">
        <v>256</v>
      </c>
      <c r="B1129" s="288">
        <v>45983</v>
      </c>
      <c r="C1129" s="287" t="s">
        <v>893</v>
      </c>
      <c r="D1129" s="287">
        <v>1</v>
      </c>
      <c r="E1129" s="287">
        <v>1</v>
      </c>
      <c r="F1129" s="287">
        <v>0</v>
      </c>
      <c r="G1129" s="287" t="s">
        <v>185</v>
      </c>
      <c r="H1129" s="287" t="s">
        <v>185</v>
      </c>
      <c r="I1129" s="287">
        <v>1</v>
      </c>
      <c r="J1129" s="287"/>
      <c r="K1129" s="287">
        <v>0</v>
      </c>
    </row>
    <row r="1130" spans="1:11">
      <c r="A1130" s="287" t="s">
        <v>256</v>
      </c>
      <c r="B1130" s="288">
        <v>45990</v>
      </c>
      <c r="C1130" s="287" t="s">
        <v>893</v>
      </c>
      <c r="D1130" s="287">
        <v>1</v>
      </c>
      <c r="E1130" s="287">
        <v>1</v>
      </c>
      <c r="F1130" s="287">
        <v>0</v>
      </c>
      <c r="G1130" s="287" t="s">
        <v>185</v>
      </c>
      <c r="H1130" s="287" t="s">
        <v>185</v>
      </c>
      <c r="I1130" s="287">
        <v>1</v>
      </c>
      <c r="J1130" s="287"/>
      <c r="K1130" s="287">
        <v>0</v>
      </c>
    </row>
    <row r="1131" spans="1:11">
      <c r="A1131" s="287" t="s">
        <v>256</v>
      </c>
      <c r="B1131" s="288">
        <v>45997</v>
      </c>
      <c r="C1131" s="287" t="s">
        <v>893</v>
      </c>
      <c r="D1131" s="287">
        <v>1</v>
      </c>
      <c r="E1131" s="287">
        <v>1</v>
      </c>
      <c r="F1131" s="287">
        <v>0</v>
      </c>
      <c r="G1131" s="287" t="s">
        <v>185</v>
      </c>
      <c r="H1131" s="287" t="s">
        <v>185</v>
      </c>
      <c r="I1131" s="287">
        <v>1</v>
      </c>
      <c r="J1131" s="287"/>
      <c r="K1131" s="287">
        <v>0</v>
      </c>
    </row>
    <row r="1132" spans="1:11">
      <c r="A1132" s="287" t="s">
        <v>256</v>
      </c>
      <c r="B1132" s="288">
        <v>46004</v>
      </c>
      <c r="C1132" s="287" t="s">
        <v>893</v>
      </c>
      <c r="D1132" s="287">
        <v>1</v>
      </c>
      <c r="E1132" s="287">
        <v>1</v>
      </c>
      <c r="F1132" s="287">
        <v>0</v>
      </c>
      <c r="G1132" s="287" t="s">
        <v>185</v>
      </c>
      <c r="H1132" s="287" t="s">
        <v>185</v>
      </c>
      <c r="I1132" s="287">
        <v>1</v>
      </c>
      <c r="J1132" s="287"/>
      <c r="K1132" s="287">
        <v>0</v>
      </c>
    </row>
    <row r="1133" spans="1:11">
      <c r="A1133" s="287" t="s">
        <v>256</v>
      </c>
      <c r="B1133" s="288">
        <v>46011</v>
      </c>
      <c r="C1133" s="287" t="s">
        <v>893</v>
      </c>
      <c r="D1133" s="287">
        <v>1</v>
      </c>
      <c r="E1133" s="287">
        <v>1</v>
      </c>
      <c r="F1133" s="287">
        <v>0</v>
      </c>
      <c r="G1133" s="287" t="s">
        <v>185</v>
      </c>
      <c r="H1133" s="287" t="s">
        <v>185</v>
      </c>
      <c r="I1133" s="287">
        <v>1</v>
      </c>
      <c r="J1133" s="287"/>
      <c r="K1133" s="287">
        <v>0</v>
      </c>
    </row>
    <row r="1134" spans="1:11">
      <c r="A1134" s="287" t="s">
        <v>256</v>
      </c>
      <c r="B1134" s="288">
        <v>46018</v>
      </c>
      <c r="C1134" s="287" t="s">
        <v>847</v>
      </c>
      <c r="D1134" s="287">
        <v>1</v>
      </c>
      <c r="E1134" s="287">
        <v>1</v>
      </c>
      <c r="F1134" s="287">
        <v>1</v>
      </c>
      <c r="G1134" s="287" t="s">
        <v>185</v>
      </c>
      <c r="H1134" s="287" t="s">
        <v>185</v>
      </c>
      <c r="I1134" s="287">
        <v>1</v>
      </c>
      <c r="J1134" s="287"/>
      <c r="K1134" s="287">
        <v>0</v>
      </c>
    </row>
    <row r="1135" spans="1:11">
      <c r="A1135" s="287" t="s">
        <v>256</v>
      </c>
      <c r="B1135" s="288">
        <v>46025</v>
      </c>
      <c r="C1135" s="287" t="s">
        <v>339</v>
      </c>
      <c r="D1135" s="287">
        <v>0</v>
      </c>
      <c r="E1135" s="287">
        <v>0</v>
      </c>
      <c r="F1135" s="287">
        <v>0</v>
      </c>
      <c r="G1135" s="287" t="s">
        <v>185</v>
      </c>
      <c r="H1135" s="287" t="s">
        <v>185</v>
      </c>
      <c r="I1135" s="287">
        <v>1</v>
      </c>
      <c r="J1135" s="287"/>
      <c r="K1135" s="287">
        <v>0</v>
      </c>
    </row>
    <row r="1136" spans="1:11">
      <c r="A1136" s="287" t="s">
        <v>256</v>
      </c>
      <c r="B1136" s="288">
        <v>46032</v>
      </c>
      <c r="C1136" s="287" t="s">
        <v>339</v>
      </c>
      <c r="D1136" s="287">
        <v>0</v>
      </c>
      <c r="E1136" s="287">
        <v>0</v>
      </c>
      <c r="F1136" s="287">
        <v>0</v>
      </c>
      <c r="G1136" s="287" t="s">
        <v>185</v>
      </c>
      <c r="H1136" s="287" t="s">
        <v>185</v>
      </c>
      <c r="I1136" s="287">
        <v>1</v>
      </c>
      <c r="J1136" s="287"/>
      <c r="K1136" s="287">
        <v>0</v>
      </c>
    </row>
    <row r="1137" spans="1:11">
      <c r="A1137" s="287" t="s">
        <v>256</v>
      </c>
      <c r="B1137" s="288">
        <v>46039</v>
      </c>
      <c r="C1137" s="287" t="s">
        <v>893</v>
      </c>
      <c r="D1137" s="287">
        <v>1</v>
      </c>
      <c r="E1137" s="287">
        <v>1</v>
      </c>
      <c r="F1137" s="287">
        <v>0</v>
      </c>
      <c r="G1137" s="287" t="s">
        <v>185</v>
      </c>
      <c r="H1137" s="287" t="s">
        <v>185</v>
      </c>
      <c r="I1137" s="287">
        <v>1</v>
      </c>
      <c r="J1137" s="287"/>
      <c r="K1137" s="287">
        <v>0</v>
      </c>
    </row>
    <row r="1138" spans="1:11">
      <c r="A1138" s="287" t="s">
        <v>256</v>
      </c>
      <c r="B1138" s="288">
        <v>46046</v>
      </c>
      <c r="C1138" s="287" t="s">
        <v>893</v>
      </c>
      <c r="D1138" s="287">
        <v>1</v>
      </c>
      <c r="E1138" s="287">
        <v>1</v>
      </c>
      <c r="F1138" s="287">
        <v>0</v>
      </c>
      <c r="G1138" s="287" t="s">
        <v>185</v>
      </c>
      <c r="H1138" s="287" t="s">
        <v>185</v>
      </c>
      <c r="I1138" s="287">
        <v>1</v>
      </c>
      <c r="J1138" s="287"/>
      <c r="K1138" s="287">
        <v>0</v>
      </c>
    </row>
    <row r="1139" spans="1:11">
      <c r="A1139" s="287" t="s">
        <v>256</v>
      </c>
      <c r="B1139" s="288">
        <v>46053</v>
      </c>
      <c r="C1139" s="287" t="s">
        <v>893</v>
      </c>
      <c r="D1139" s="287">
        <v>1</v>
      </c>
      <c r="E1139" s="287">
        <v>1</v>
      </c>
      <c r="F1139" s="287">
        <v>0</v>
      </c>
      <c r="G1139" s="287" t="s">
        <v>185</v>
      </c>
      <c r="H1139" s="287" t="s">
        <v>185</v>
      </c>
      <c r="I1139" s="287">
        <v>1</v>
      </c>
      <c r="J1139" s="287"/>
      <c r="K1139" s="287">
        <v>0</v>
      </c>
    </row>
    <row r="1140" spans="1:11">
      <c r="A1140" s="287" t="s">
        <v>256</v>
      </c>
      <c r="B1140" s="288">
        <v>46060</v>
      </c>
      <c r="C1140" s="287" t="s">
        <v>893</v>
      </c>
      <c r="D1140" s="287">
        <v>1</v>
      </c>
      <c r="E1140" s="287">
        <v>1</v>
      </c>
      <c r="F1140" s="287">
        <v>0</v>
      </c>
      <c r="G1140" s="287" t="s">
        <v>185</v>
      </c>
      <c r="H1140" s="287" t="s">
        <v>185</v>
      </c>
      <c r="I1140" s="287">
        <v>1</v>
      </c>
      <c r="J1140" s="287"/>
      <c r="K1140" s="287">
        <v>0</v>
      </c>
    </row>
    <row r="1141" spans="1:11">
      <c r="A1141" s="287" t="s">
        <v>256</v>
      </c>
      <c r="B1141" s="288">
        <v>46067</v>
      </c>
      <c r="C1141" s="287" t="s">
        <v>893</v>
      </c>
      <c r="D1141" s="287">
        <v>1</v>
      </c>
      <c r="E1141" s="287">
        <v>1</v>
      </c>
      <c r="F1141" s="287">
        <v>0</v>
      </c>
      <c r="G1141" s="287" t="s">
        <v>185</v>
      </c>
      <c r="H1141" s="287" t="s">
        <v>185</v>
      </c>
      <c r="I1141" s="287">
        <v>1</v>
      </c>
      <c r="J1141" s="287"/>
      <c r="K1141" s="287">
        <v>0</v>
      </c>
    </row>
    <row r="1142" spans="1:11">
      <c r="A1142" s="287" t="s">
        <v>256</v>
      </c>
      <c r="B1142" s="288">
        <v>46074</v>
      </c>
      <c r="C1142" s="287" t="s">
        <v>893</v>
      </c>
      <c r="D1142" s="287">
        <v>1</v>
      </c>
      <c r="E1142" s="287">
        <v>1</v>
      </c>
      <c r="F1142" s="287">
        <v>0</v>
      </c>
      <c r="G1142" s="287" t="s">
        <v>185</v>
      </c>
      <c r="H1142" s="287" t="s">
        <v>185</v>
      </c>
      <c r="I1142" s="287">
        <v>1</v>
      </c>
      <c r="J1142" s="287"/>
      <c r="K1142" s="287">
        <v>0</v>
      </c>
    </row>
    <row r="1143" spans="1:11">
      <c r="A1143" s="287" t="s">
        <v>256</v>
      </c>
      <c r="B1143" s="288">
        <v>46081</v>
      </c>
      <c r="C1143" s="287" t="s">
        <v>893</v>
      </c>
      <c r="D1143" s="287">
        <v>1</v>
      </c>
      <c r="E1143" s="287">
        <v>1</v>
      </c>
      <c r="F1143" s="287">
        <v>0</v>
      </c>
      <c r="G1143" s="287" t="s">
        <v>185</v>
      </c>
      <c r="H1143" s="287" t="s">
        <v>185</v>
      </c>
      <c r="I1143" s="287">
        <v>1</v>
      </c>
      <c r="J1143" s="287"/>
      <c r="K1143" s="287">
        <v>0</v>
      </c>
    </row>
    <row r="1144" spans="1:11">
      <c r="A1144" s="287" t="s">
        <v>256</v>
      </c>
      <c r="B1144" s="288">
        <v>46088</v>
      </c>
      <c r="C1144" s="287" t="s">
        <v>893</v>
      </c>
      <c r="D1144" s="287">
        <v>1</v>
      </c>
      <c r="E1144" s="287">
        <v>1</v>
      </c>
      <c r="F1144" s="287">
        <v>0</v>
      </c>
      <c r="G1144" s="287" t="s">
        <v>185</v>
      </c>
      <c r="H1144" s="287" t="s">
        <v>185</v>
      </c>
      <c r="I1144" s="287">
        <v>1</v>
      </c>
      <c r="J1144" s="287"/>
      <c r="K1144" s="287">
        <v>0</v>
      </c>
    </row>
    <row r="1145" spans="1:11">
      <c r="A1145" s="287" t="s">
        <v>256</v>
      </c>
      <c r="B1145" s="288">
        <v>46095</v>
      </c>
      <c r="C1145" s="287" t="s">
        <v>893</v>
      </c>
      <c r="D1145" s="287">
        <v>1</v>
      </c>
      <c r="E1145" s="287">
        <v>1</v>
      </c>
      <c r="F1145" s="287">
        <v>0</v>
      </c>
      <c r="G1145" s="287" t="s">
        <v>185</v>
      </c>
      <c r="H1145" s="287" t="s">
        <v>185</v>
      </c>
      <c r="I1145" s="287">
        <v>1</v>
      </c>
      <c r="J1145" s="287"/>
      <c r="K1145" s="287">
        <v>0</v>
      </c>
    </row>
    <row r="1146" spans="1:11">
      <c r="A1146" s="287" t="s">
        <v>256</v>
      </c>
      <c r="B1146" s="288">
        <v>46102</v>
      </c>
      <c r="C1146" s="287" t="s">
        <v>893</v>
      </c>
      <c r="D1146" s="287">
        <v>1</v>
      </c>
      <c r="E1146" s="287">
        <v>1</v>
      </c>
      <c r="F1146" s="287">
        <v>0</v>
      </c>
      <c r="G1146" s="287" t="s">
        <v>185</v>
      </c>
      <c r="H1146" s="287" t="s">
        <v>185</v>
      </c>
      <c r="I1146" s="287">
        <v>1</v>
      </c>
      <c r="J1146" s="287"/>
      <c r="K1146" s="287">
        <v>0</v>
      </c>
    </row>
    <row r="1147" spans="1:11">
      <c r="A1147" s="287" t="s">
        <v>256</v>
      </c>
      <c r="B1147" s="288">
        <v>46109</v>
      </c>
      <c r="C1147" s="287" t="s">
        <v>893</v>
      </c>
      <c r="D1147" s="287">
        <v>1</v>
      </c>
      <c r="E1147" s="287">
        <v>1</v>
      </c>
      <c r="F1147" s="287">
        <v>0</v>
      </c>
      <c r="G1147" s="287" t="s">
        <v>185</v>
      </c>
      <c r="H1147" s="287" t="s">
        <v>185</v>
      </c>
      <c r="I1147" s="287">
        <v>1</v>
      </c>
      <c r="J1147" s="287"/>
      <c r="K1147" s="287">
        <v>0</v>
      </c>
    </row>
    <row r="1148" spans="1:11">
      <c r="A1148" s="287" t="s">
        <v>256</v>
      </c>
      <c r="B1148" s="288">
        <v>46116</v>
      </c>
      <c r="C1148" s="287" t="s">
        <v>339</v>
      </c>
      <c r="D1148" s="287">
        <v>0</v>
      </c>
      <c r="E1148" s="287">
        <v>0</v>
      </c>
      <c r="F1148" s="287">
        <v>0</v>
      </c>
      <c r="G1148" s="287" t="s">
        <v>185</v>
      </c>
      <c r="H1148" s="287" t="s">
        <v>185</v>
      </c>
      <c r="I1148" s="287">
        <v>1</v>
      </c>
      <c r="J1148" s="287"/>
      <c r="K1148" s="287">
        <v>0</v>
      </c>
    </row>
    <row r="1149" spans="1:11">
      <c r="A1149" s="287" t="s">
        <v>256</v>
      </c>
      <c r="B1149" s="288">
        <v>46123</v>
      </c>
      <c r="C1149" s="287" t="s">
        <v>893</v>
      </c>
      <c r="D1149" s="287">
        <v>1</v>
      </c>
      <c r="E1149" s="287">
        <v>1</v>
      </c>
      <c r="F1149" s="287">
        <v>0</v>
      </c>
      <c r="G1149" s="287" t="s">
        <v>185</v>
      </c>
      <c r="H1149" s="287" t="s">
        <v>185</v>
      </c>
      <c r="I1149" s="287">
        <v>1</v>
      </c>
      <c r="J1149" s="287"/>
      <c r="K1149" s="287">
        <v>0</v>
      </c>
    </row>
    <row r="1150" spans="1:11">
      <c r="A1150" s="287" t="s">
        <v>256</v>
      </c>
      <c r="B1150" s="288">
        <v>46130</v>
      </c>
      <c r="C1150" s="287" t="s">
        <v>893</v>
      </c>
      <c r="D1150" s="287">
        <v>1</v>
      </c>
      <c r="E1150" s="287">
        <v>1</v>
      </c>
      <c r="F1150" s="287">
        <v>0</v>
      </c>
      <c r="G1150" s="287" t="s">
        <v>185</v>
      </c>
      <c r="H1150" s="287" t="s">
        <v>185</v>
      </c>
      <c r="I1150" s="287">
        <v>1</v>
      </c>
      <c r="J1150" s="287"/>
      <c r="K1150" s="287">
        <v>0</v>
      </c>
    </row>
    <row r="1151" spans="1:11">
      <c r="A1151" s="287" t="s">
        <v>256</v>
      </c>
      <c r="B1151" s="288">
        <v>46137</v>
      </c>
      <c r="C1151" s="287" t="s">
        <v>893</v>
      </c>
      <c r="D1151" s="287">
        <v>1</v>
      </c>
      <c r="E1151" s="287">
        <v>1</v>
      </c>
      <c r="F1151" s="287">
        <v>0</v>
      </c>
      <c r="G1151" s="287" t="s">
        <v>185</v>
      </c>
      <c r="H1151" s="287" t="s">
        <v>185</v>
      </c>
      <c r="I1151" s="287">
        <v>1</v>
      </c>
      <c r="J1151" s="287"/>
      <c r="K1151" s="287">
        <v>0</v>
      </c>
    </row>
    <row r="1152" spans="1:11">
      <c r="A1152" s="287" t="s">
        <v>257</v>
      </c>
      <c r="B1152" s="288">
        <v>45969</v>
      </c>
      <c r="C1152" s="287" t="s">
        <v>847</v>
      </c>
      <c r="D1152" s="287">
        <v>1</v>
      </c>
      <c r="E1152" s="287">
        <v>1</v>
      </c>
      <c r="F1152" s="287">
        <v>1</v>
      </c>
      <c r="G1152" s="287" t="s">
        <v>185</v>
      </c>
      <c r="H1152" s="287" t="s">
        <v>185</v>
      </c>
      <c r="I1152" s="287">
        <v>1</v>
      </c>
      <c r="J1152" s="287"/>
      <c r="K1152" s="287">
        <v>0</v>
      </c>
    </row>
    <row r="1153" spans="1:11">
      <c r="A1153" s="287" t="s">
        <v>257</v>
      </c>
      <c r="B1153" s="288">
        <v>45976</v>
      </c>
      <c r="C1153" s="287" t="s">
        <v>847</v>
      </c>
      <c r="D1153" s="287">
        <v>1</v>
      </c>
      <c r="E1153" s="287">
        <v>1</v>
      </c>
      <c r="F1153" s="287">
        <v>1</v>
      </c>
      <c r="G1153" s="287" t="s">
        <v>185</v>
      </c>
      <c r="H1153" s="287" t="s">
        <v>185</v>
      </c>
      <c r="I1153" s="287">
        <v>1</v>
      </c>
      <c r="J1153" s="287"/>
      <c r="K1153" s="287">
        <v>0</v>
      </c>
    </row>
    <row r="1154" spans="1:11">
      <c r="A1154" s="287" t="s">
        <v>257</v>
      </c>
      <c r="B1154" s="288">
        <v>45983</v>
      </c>
      <c r="C1154" s="287" t="s">
        <v>847</v>
      </c>
      <c r="D1154" s="287">
        <v>1</v>
      </c>
      <c r="E1154" s="287">
        <v>1</v>
      </c>
      <c r="F1154" s="287">
        <v>1</v>
      </c>
      <c r="G1154" s="287" t="s">
        <v>185</v>
      </c>
      <c r="H1154" s="287" t="s">
        <v>185</v>
      </c>
      <c r="I1154" s="287">
        <v>1</v>
      </c>
      <c r="J1154" s="287"/>
      <c r="K1154" s="287">
        <v>0</v>
      </c>
    </row>
    <row r="1155" spans="1:11">
      <c r="A1155" s="287" t="s">
        <v>257</v>
      </c>
      <c r="B1155" s="288">
        <v>45990</v>
      </c>
      <c r="C1155" s="287" t="s">
        <v>847</v>
      </c>
      <c r="D1155" s="287">
        <v>1</v>
      </c>
      <c r="E1155" s="287">
        <v>1</v>
      </c>
      <c r="F1155" s="287">
        <v>1</v>
      </c>
      <c r="G1155" s="287" t="s">
        <v>185</v>
      </c>
      <c r="H1155" s="287" t="s">
        <v>185</v>
      </c>
      <c r="I1155" s="287">
        <v>1</v>
      </c>
      <c r="J1155" s="287"/>
      <c r="K1155" s="287">
        <v>0</v>
      </c>
    </row>
    <row r="1156" spans="1:11">
      <c r="A1156" s="287" t="s">
        <v>257</v>
      </c>
      <c r="B1156" s="288">
        <v>45997</v>
      </c>
      <c r="C1156" s="287" t="s">
        <v>847</v>
      </c>
      <c r="D1156" s="287">
        <v>1</v>
      </c>
      <c r="E1156" s="287">
        <v>1</v>
      </c>
      <c r="F1156" s="287">
        <v>1</v>
      </c>
      <c r="G1156" s="287" t="s">
        <v>185</v>
      </c>
      <c r="H1156" s="287" t="s">
        <v>185</v>
      </c>
      <c r="I1156" s="287">
        <v>1</v>
      </c>
      <c r="J1156" s="287"/>
      <c r="K1156" s="287">
        <v>0</v>
      </c>
    </row>
    <row r="1157" spans="1:11">
      <c r="A1157" s="287" t="s">
        <v>257</v>
      </c>
      <c r="B1157" s="288">
        <v>46004</v>
      </c>
      <c r="C1157" s="287" t="s">
        <v>847</v>
      </c>
      <c r="D1157" s="287">
        <v>1</v>
      </c>
      <c r="E1157" s="287">
        <v>1</v>
      </c>
      <c r="F1157" s="287">
        <v>1</v>
      </c>
      <c r="G1157" s="287" t="s">
        <v>185</v>
      </c>
      <c r="H1157" s="287" t="s">
        <v>185</v>
      </c>
      <c r="I1157" s="287">
        <v>1</v>
      </c>
      <c r="J1157" s="287"/>
      <c r="K1157" s="287">
        <v>0</v>
      </c>
    </row>
    <row r="1158" spans="1:11">
      <c r="A1158" s="287" t="s">
        <v>257</v>
      </c>
      <c r="B1158" s="288">
        <v>46011</v>
      </c>
      <c r="C1158" s="287" t="s">
        <v>847</v>
      </c>
      <c r="D1158" s="287">
        <v>1</v>
      </c>
      <c r="E1158" s="287">
        <v>1</v>
      </c>
      <c r="F1158" s="287">
        <v>1</v>
      </c>
      <c r="G1158" s="287" t="s">
        <v>185</v>
      </c>
      <c r="H1158" s="287" t="s">
        <v>185</v>
      </c>
      <c r="I1158" s="287">
        <v>1</v>
      </c>
      <c r="J1158" s="287"/>
      <c r="K1158" s="287">
        <v>0</v>
      </c>
    </row>
    <row r="1159" spans="1:11">
      <c r="A1159" s="287" t="s">
        <v>257</v>
      </c>
      <c r="B1159" s="288">
        <v>46018</v>
      </c>
      <c r="C1159" s="287" t="s">
        <v>847</v>
      </c>
      <c r="D1159" s="287">
        <v>1</v>
      </c>
      <c r="E1159" s="287">
        <v>1</v>
      </c>
      <c r="F1159" s="287">
        <v>1</v>
      </c>
      <c r="G1159" s="287" t="s">
        <v>185</v>
      </c>
      <c r="H1159" s="287" t="s">
        <v>185</v>
      </c>
      <c r="I1159" s="287">
        <v>1</v>
      </c>
      <c r="J1159" s="287"/>
      <c r="K1159" s="287">
        <v>0</v>
      </c>
    </row>
    <row r="1160" spans="1:11">
      <c r="A1160" s="287" t="s">
        <v>257</v>
      </c>
      <c r="B1160" s="288">
        <v>46025</v>
      </c>
      <c r="C1160" s="287" t="s">
        <v>847</v>
      </c>
      <c r="D1160" s="287">
        <v>1</v>
      </c>
      <c r="E1160" s="287">
        <v>1</v>
      </c>
      <c r="F1160" s="287">
        <v>1</v>
      </c>
      <c r="G1160" s="287" t="s">
        <v>185</v>
      </c>
      <c r="H1160" s="287" t="s">
        <v>185</v>
      </c>
      <c r="I1160" s="287">
        <v>1</v>
      </c>
      <c r="J1160" s="287"/>
      <c r="K1160" s="287">
        <v>0</v>
      </c>
    </row>
    <row r="1161" spans="1:11">
      <c r="A1161" s="287" t="s">
        <v>257</v>
      </c>
      <c r="B1161" s="288">
        <v>46032</v>
      </c>
      <c r="C1161" s="287" t="s">
        <v>847</v>
      </c>
      <c r="D1161" s="287">
        <v>1</v>
      </c>
      <c r="E1161" s="287">
        <v>1</v>
      </c>
      <c r="F1161" s="287">
        <v>1</v>
      </c>
      <c r="G1161" s="287" t="s">
        <v>185</v>
      </c>
      <c r="H1161" s="287" t="s">
        <v>185</v>
      </c>
      <c r="I1161" s="287">
        <v>1</v>
      </c>
      <c r="J1161" s="287"/>
      <c r="K1161" s="287">
        <v>0</v>
      </c>
    </row>
    <row r="1162" spans="1:11">
      <c r="A1162" s="287" t="s">
        <v>257</v>
      </c>
      <c r="B1162" s="288">
        <v>46039</v>
      </c>
      <c r="C1162" s="287" t="s">
        <v>847</v>
      </c>
      <c r="D1162" s="287">
        <v>1</v>
      </c>
      <c r="E1162" s="287">
        <v>1</v>
      </c>
      <c r="F1162" s="287">
        <v>1</v>
      </c>
      <c r="G1162" s="287" t="s">
        <v>185</v>
      </c>
      <c r="H1162" s="287" t="s">
        <v>185</v>
      </c>
      <c r="I1162" s="287">
        <v>1</v>
      </c>
      <c r="J1162" s="287"/>
      <c r="K1162" s="287">
        <v>0</v>
      </c>
    </row>
    <row r="1163" spans="1:11">
      <c r="A1163" s="287" t="s">
        <v>257</v>
      </c>
      <c r="B1163" s="288">
        <v>46046</v>
      </c>
      <c r="C1163" s="287" t="s">
        <v>847</v>
      </c>
      <c r="D1163" s="287">
        <v>1</v>
      </c>
      <c r="E1163" s="287">
        <v>1</v>
      </c>
      <c r="F1163" s="287">
        <v>1</v>
      </c>
      <c r="G1163" s="287" t="s">
        <v>185</v>
      </c>
      <c r="H1163" s="287" t="s">
        <v>185</v>
      </c>
      <c r="I1163" s="287">
        <v>1</v>
      </c>
      <c r="J1163" s="287"/>
      <c r="K1163" s="287">
        <v>0</v>
      </c>
    </row>
    <row r="1164" spans="1:11">
      <c r="A1164" s="287" t="s">
        <v>257</v>
      </c>
      <c r="B1164" s="288">
        <v>46053</v>
      </c>
      <c r="C1164" s="287" t="s">
        <v>847</v>
      </c>
      <c r="D1164" s="287">
        <v>1</v>
      </c>
      <c r="E1164" s="287">
        <v>1</v>
      </c>
      <c r="F1164" s="287">
        <v>1</v>
      </c>
      <c r="G1164" s="287" t="s">
        <v>185</v>
      </c>
      <c r="H1164" s="287" t="s">
        <v>185</v>
      </c>
      <c r="I1164" s="287">
        <v>1</v>
      </c>
      <c r="J1164" s="287"/>
      <c r="K1164" s="287">
        <v>0</v>
      </c>
    </row>
    <row r="1165" spans="1:11">
      <c r="A1165" s="287" t="s">
        <v>257</v>
      </c>
      <c r="B1165" s="288">
        <v>46060</v>
      </c>
      <c r="C1165" s="287" t="s">
        <v>847</v>
      </c>
      <c r="D1165" s="287">
        <v>1</v>
      </c>
      <c r="E1165" s="287">
        <v>1</v>
      </c>
      <c r="F1165" s="287">
        <v>1</v>
      </c>
      <c r="G1165" s="287" t="s">
        <v>185</v>
      </c>
      <c r="H1165" s="287" t="s">
        <v>185</v>
      </c>
      <c r="I1165" s="287">
        <v>1</v>
      </c>
      <c r="J1165" s="287"/>
      <c r="K1165" s="287">
        <v>0</v>
      </c>
    </row>
    <row r="1166" spans="1:11">
      <c r="A1166" s="287" t="s">
        <v>257</v>
      </c>
      <c r="B1166" s="288">
        <v>46067</v>
      </c>
      <c r="C1166" s="287" t="s">
        <v>847</v>
      </c>
      <c r="D1166" s="287">
        <v>1</v>
      </c>
      <c r="E1166" s="287">
        <v>1</v>
      </c>
      <c r="F1166" s="287">
        <v>1</v>
      </c>
      <c r="G1166" s="287" t="s">
        <v>185</v>
      </c>
      <c r="H1166" s="287" t="s">
        <v>185</v>
      </c>
      <c r="I1166" s="287">
        <v>1</v>
      </c>
      <c r="J1166" s="287"/>
      <c r="K1166" s="287">
        <v>0</v>
      </c>
    </row>
    <row r="1167" spans="1:11">
      <c r="A1167" s="287" t="s">
        <v>257</v>
      </c>
      <c r="B1167" s="288">
        <v>46074</v>
      </c>
      <c r="C1167" s="287" t="s">
        <v>847</v>
      </c>
      <c r="D1167" s="287">
        <v>1</v>
      </c>
      <c r="E1167" s="287">
        <v>1</v>
      </c>
      <c r="F1167" s="287">
        <v>1</v>
      </c>
      <c r="G1167" s="287" t="s">
        <v>185</v>
      </c>
      <c r="H1167" s="287" t="s">
        <v>185</v>
      </c>
      <c r="I1167" s="287">
        <v>1</v>
      </c>
      <c r="J1167" s="287"/>
      <c r="K1167" s="287">
        <v>0</v>
      </c>
    </row>
    <row r="1168" spans="1:11">
      <c r="A1168" s="287" t="s">
        <v>257</v>
      </c>
      <c r="B1168" s="288">
        <v>46081</v>
      </c>
      <c r="C1168" s="287" t="s">
        <v>847</v>
      </c>
      <c r="D1168" s="287">
        <v>1</v>
      </c>
      <c r="E1168" s="287">
        <v>1</v>
      </c>
      <c r="F1168" s="287">
        <v>1</v>
      </c>
      <c r="G1168" s="287" t="s">
        <v>185</v>
      </c>
      <c r="H1168" s="287" t="s">
        <v>185</v>
      </c>
      <c r="I1168" s="287">
        <v>1</v>
      </c>
      <c r="J1168" s="287"/>
      <c r="K1168" s="287">
        <v>0</v>
      </c>
    </row>
    <row r="1169" spans="1:11">
      <c r="A1169" s="287" t="s">
        <v>257</v>
      </c>
      <c r="B1169" s="288">
        <v>46088</v>
      </c>
      <c r="C1169" s="287" t="s">
        <v>847</v>
      </c>
      <c r="D1169" s="287">
        <v>1</v>
      </c>
      <c r="E1169" s="287">
        <v>1</v>
      </c>
      <c r="F1169" s="287">
        <v>1</v>
      </c>
      <c r="G1169" s="287" t="s">
        <v>185</v>
      </c>
      <c r="H1169" s="287" t="s">
        <v>185</v>
      </c>
      <c r="I1169" s="287">
        <v>1</v>
      </c>
      <c r="J1169" s="287"/>
      <c r="K1169" s="287">
        <v>0</v>
      </c>
    </row>
    <row r="1170" spans="1:11">
      <c r="A1170" s="287" t="s">
        <v>257</v>
      </c>
      <c r="B1170" s="288">
        <v>46095</v>
      </c>
      <c r="C1170" s="287" t="s">
        <v>847</v>
      </c>
      <c r="D1170" s="287">
        <v>1</v>
      </c>
      <c r="E1170" s="287">
        <v>1</v>
      </c>
      <c r="F1170" s="287">
        <v>1</v>
      </c>
      <c r="G1170" s="287" t="s">
        <v>185</v>
      </c>
      <c r="H1170" s="287" t="s">
        <v>185</v>
      </c>
      <c r="I1170" s="287">
        <v>1</v>
      </c>
      <c r="J1170" s="287"/>
      <c r="K1170" s="287">
        <v>0</v>
      </c>
    </row>
    <row r="1171" spans="1:11">
      <c r="A1171" s="287" t="s">
        <v>257</v>
      </c>
      <c r="B1171" s="288">
        <v>46102</v>
      </c>
      <c r="C1171" s="287" t="s">
        <v>847</v>
      </c>
      <c r="D1171" s="287">
        <v>1</v>
      </c>
      <c r="E1171" s="287">
        <v>1</v>
      </c>
      <c r="F1171" s="287">
        <v>1</v>
      </c>
      <c r="G1171" s="287" t="s">
        <v>185</v>
      </c>
      <c r="H1171" s="287" t="s">
        <v>185</v>
      </c>
      <c r="I1171" s="287">
        <v>1</v>
      </c>
      <c r="J1171" s="287"/>
      <c r="K1171" s="287">
        <v>0</v>
      </c>
    </row>
    <row r="1172" spans="1:11">
      <c r="A1172" s="287" t="s">
        <v>257</v>
      </c>
      <c r="B1172" s="288">
        <v>46109</v>
      </c>
      <c r="C1172" s="287" t="s">
        <v>847</v>
      </c>
      <c r="D1172" s="287">
        <v>1</v>
      </c>
      <c r="E1172" s="287">
        <v>1</v>
      </c>
      <c r="F1172" s="287">
        <v>1</v>
      </c>
      <c r="G1172" s="287" t="s">
        <v>185</v>
      </c>
      <c r="H1172" s="287" t="s">
        <v>185</v>
      </c>
      <c r="I1172" s="287">
        <v>1</v>
      </c>
      <c r="J1172" s="287"/>
      <c r="K1172" s="287">
        <v>0</v>
      </c>
    </row>
    <row r="1173" spans="1:11">
      <c r="A1173" s="287" t="s">
        <v>257</v>
      </c>
      <c r="B1173" s="288">
        <v>46116</v>
      </c>
      <c r="C1173" s="287" t="s">
        <v>847</v>
      </c>
      <c r="D1173" s="287">
        <v>1</v>
      </c>
      <c r="E1173" s="287">
        <v>1</v>
      </c>
      <c r="F1173" s="287">
        <v>1</v>
      </c>
      <c r="G1173" s="287" t="s">
        <v>185</v>
      </c>
      <c r="H1173" s="287" t="s">
        <v>185</v>
      </c>
      <c r="I1173" s="287">
        <v>1</v>
      </c>
      <c r="J1173" s="287"/>
      <c r="K1173" s="287">
        <v>0</v>
      </c>
    </row>
    <row r="1174" spans="1:11">
      <c r="A1174" s="287" t="s">
        <v>257</v>
      </c>
      <c r="B1174" s="288">
        <v>46123</v>
      </c>
      <c r="C1174" s="287" t="s">
        <v>847</v>
      </c>
      <c r="D1174" s="287">
        <v>1</v>
      </c>
      <c r="E1174" s="287">
        <v>1</v>
      </c>
      <c r="F1174" s="287">
        <v>1</v>
      </c>
      <c r="G1174" s="287" t="s">
        <v>185</v>
      </c>
      <c r="H1174" s="287" t="s">
        <v>185</v>
      </c>
      <c r="I1174" s="287">
        <v>1</v>
      </c>
      <c r="J1174" s="287"/>
      <c r="K1174" s="287">
        <v>0</v>
      </c>
    </row>
    <row r="1175" spans="1:11">
      <c r="A1175" s="287" t="s">
        <v>257</v>
      </c>
      <c r="B1175" s="288">
        <v>46130</v>
      </c>
      <c r="C1175" s="287" t="s">
        <v>847</v>
      </c>
      <c r="D1175" s="287">
        <v>1</v>
      </c>
      <c r="E1175" s="287">
        <v>1</v>
      </c>
      <c r="F1175" s="287">
        <v>1</v>
      </c>
      <c r="G1175" s="287" t="s">
        <v>185</v>
      </c>
      <c r="H1175" s="287" t="s">
        <v>185</v>
      </c>
      <c r="I1175" s="287">
        <v>1</v>
      </c>
      <c r="J1175" s="287"/>
      <c r="K1175" s="287">
        <v>0</v>
      </c>
    </row>
    <row r="1176" spans="1:11">
      <c r="A1176" s="287" t="s">
        <v>257</v>
      </c>
      <c r="B1176" s="288">
        <v>46137</v>
      </c>
      <c r="C1176" s="287" t="s">
        <v>847</v>
      </c>
      <c r="D1176" s="287">
        <v>1</v>
      </c>
      <c r="E1176" s="287">
        <v>1</v>
      </c>
      <c r="F1176" s="287">
        <v>1</v>
      </c>
      <c r="G1176" s="287" t="s">
        <v>185</v>
      </c>
      <c r="H1176" s="287" t="s">
        <v>185</v>
      </c>
      <c r="I1176" s="287">
        <v>1</v>
      </c>
      <c r="J1176" s="287"/>
      <c r="K1176" s="287">
        <v>0</v>
      </c>
    </row>
    <row r="1177" spans="1:11">
      <c r="A1177" s="287" t="s">
        <v>258</v>
      </c>
      <c r="B1177" s="288">
        <v>45969</v>
      </c>
      <c r="C1177" s="287" t="s">
        <v>339</v>
      </c>
      <c r="D1177" s="287">
        <v>0</v>
      </c>
      <c r="E1177" s="287">
        <v>0</v>
      </c>
      <c r="F1177" s="287">
        <v>0</v>
      </c>
      <c r="G1177" s="287"/>
      <c r="H1177" s="287"/>
      <c r="I1177" s="287">
        <v>0</v>
      </c>
      <c r="J1177" s="287"/>
      <c r="K1177" s="287">
        <v>0</v>
      </c>
    </row>
    <row r="1178" spans="1:11">
      <c r="A1178" s="287" t="s">
        <v>258</v>
      </c>
      <c r="B1178" s="288">
        <v>45976</v>
      </c>
      <c r="C1178" s="287" t="s">
        <v>339</v>
      </c>
      <c r="D1178" s="287">
        <v>0</v>
      </c>
      <c r="E1178" s="287">
        <v>0</v>
      </c>
      <c r="F1178" s="287">
        <v>0</v>
      </c>
      <c r="G1178" s="287"/>
      <c r="H1178" s="287"/>
      <c r="I1178" s="287">
        <v>0</v>
      </c>
      <c r="J1178" s="287"/>
      <c r="K1178" s="287">
        <v>0</v>
      </c>
    </row>
    <row r="1179" spans="1:11">
      <c r="A1179" s="287" t="s">
        <v>258</v>
      </c>
      <c r="B1179" s="288">
        <v>45983</v>
      </c>
      <c r="C1179" s="287" t="s">
        <v>339</v>
      </c>
      <c r="D1179" s="287">
        <v>0</v>
      </c>
      <c r="E1179" s="287">
        <v>0</v>
      </c>
      <c r="F1179" s="287">
        <v>0</v>
      </c>
      <c r="G1179" s="287"/>
      <c r="H1179" s="287"/>
      <c r="I1179" s="287">
        <v>0</v>
      </c>
      <c r="J1179" s="287"/>
      <c r="K1179" s="287">
        <v>0</v>
      </c>
    </row>
    <row r="1180" spans="1:11">
      <c r="A1180" s="287" t="s">
        <v>258</v>
      </c>
      <c r="B1180" s="288">
        <v>45990</v>
      </c>
      <c r="C1180" s="287" t="s">
        <v>893</v>
      </c>
      <c r="D1180" s="287">
        <v>1</v>
      </c>
      <c r="E1180" s="287">
        <v>1</v>
      </c>
      <c r="F1180" s="287">
        <v>0</v>
      </c>
      <c r="G1180" s="287"/>
      <c r="H1180" s="287"/>
      <c r="I1180" s="287">
        <v>0</v>
      </c>
      <c r="J1180" s="287"/>
      <c r="K1180" s="287">
        <v>0</v>
      </c>
    </row>
    <row r="1181" spans="1:11">
      <c r="A1181" s="287" t="s">
        <v>258</v>
      </c>
      <c r="B1181" s="288">
        <v>45997</v>
      </c>
      <c r="C1181" s="287" t="s">
        <v>339</v>
      </c>
      <c r="D1181" s="287">
        <v>0</v>
      </c>
      <c r="E1181" s="287">
        <v>0</v>
      </c>
      <c r="F1181" s="287">
        <v>0</v>
      </c>
      <c r="G1181" s="287"/>
      <c r="H1181" s="287"/>
      <c r="I1181" s="287">
        <v>0</v>
      </c>
      <c r="J1181" s="287"/>
      <c r="K1181" s="287">
        <v>0</v>
      </c>
    </row>
    <row r="1182" spans="1:11">
      <c r="A1182" s="287" t="s">
        <v>258</v>
      </c>
      <c r="B1182" s="288">
        <v>46004</v>
      </c>
      <c r="C1182" s="287" t="s">
        <v>893</v>
      </c>
      <c r="D1182" s="287">
        <v>1</v>
      </c>
      <c r="E1182" s="287">
        <v>1</v>
      </c>
      <c r="F1182" s="287">
        <v>0</v>
      </c>
      <c r="G1182" s="287"/>
      <c r="H1182" s="287"/>
      <c r="I1182" s="287">
        <v>0</v>
      </c>
      <c r="J1182" s="287"/>
      <c r="K1182" s="287">
        <v>0</v>
      </c>
    </row>
    <row r="1183" spans="1:11">
      <c r="A1183" s="287" t="s">
        <v>258</v>
      </c>
      <c r="B1183" s="288">
        <v>46011</v>
      </c>
      <c r="C1183" s="287" t="s">
        <v>339</v>
      </c>
      <c r="D1183" s="287">
        <v>0</v>
      </c>
      <c r="E1183" s="287">
        <v>0</v>
      </c>
      <c r="F1183" s="287">
        <v>0</v>
      </c>
      <c r="G1183" s="287"/>
      <c r="H1183" s="287"/>
      <c r="I1183" s="287">
        <v>0</v>
      </c>
      <c r="J1183" s="287"/>
      <c r="K1183" s="287">
        <v>0</v>
      </c>
    </row>
    <row r="1184" spans="1:11">
      <c r="A1184" s="287" t="s">
        <v>258</v>
      </c>
      <c r="B1184" s="288">
        <v>46018</v>
      </c>
      <c r="C1184" s="287" t="s">
        <v>339</v>
      </c>
      <c r="D1184" s="287">
        <v>0</v>
      </c>
      <c r="E1184" s="287">
        <v>0</v>
      </c>
      <c r="F1184" s="287">
        <v>0</v>
      </c>
      <c r="G1184" s="287"/>
      <c r="H1184" s="287"/>
      <c r="I1184" s="287">
        <v>0</v>
      </c>
      <c r="J1184" s="287"/>
      <c r="K1184" s="287">
        <v>0</v>
      </c>
    </row>
    <row r="1185" spans="1:11">
      <c r="A1185" s="287" t="s">
        <v>258</v>
      </c>
      <c r="B1185" s="288">
        <v>46025</v>
      </c>
      <c r="C1185" s="287" t="s">
        <v>339</v>
      </c>
      <c r="D1185" s="287">
        <v>0</v>
      </c>
      <c r="E1185" s="287">
        <v>0</v>
      </c>
      <c r="F1185" s="287">
        <v>0</v>
      </c>
      <c r="G1185" s="287"/>
      <c r="H1185" s="287"/>
      <c r="I1185" s="287">
        <v>0</v>
      </c>
      <c r="J1185" s="287"/>
      <c r="K1185" s="287">
        <v>0</v>
      </c>
    </row>
    <row r="1186" spans="1:11">
      <c r="A1186" s="287" t="s">
        <v>258</v>
      </c>
      <c r="B1186" s="288">
        <v>46032</v>
      </c>
      <c r="C1186" s="287" t="s">
        <v>339</v>
      </c>
      <c r="D1186" s="287">
        <v>0</v>
      </c>
      <c r="E1186" s="287">
        <v>0</v>
      </c>
      <c r="F1186" s="287">
        <v>0</v>
      </c>
      <c r="G1186" s="287"/>
      <c r="H1186" s="287"/>
      <c r="I1186" s="287">
        <v>0</v>
      </c>
      <c r="J1186" s="287"/>
      <c r="K1186" s="287">
        <v>0</v>
      </c>
    </row>
    <row r="1187" spans="1:11">
      <c r="A1187" s="287" t="s">
        <v>258</v>
      </c>
      <c r="B1187" s="288">
        <v>46039</v>
      </c>
      <c r="C1187" s="287" t="s">
        <v>339</v>
      </c>
      <c r="D1187" s="287">
        <v>0</v>
      </c>
      <c r="E1187" s="287">
        <v>0</v>
      </c>
      <c r="F1187" s="287">
        <v>0</v>
      </c>
      <c r="G1187" s="287"/>
      <c r="H1187" s="287"/>
      <c r="I1187" s="287">
        <v>0</v>
      </c>
      <c r="J1187" s="287"/>
      <c r="K1187" s="287">
        <v>0</v>
      </c>
    </row>
    <row r="1188" spans="1:11">
      <c r="A1188" s="287" t="s">
        <v>258</v>
      </c>
      <c r="B1188" s="288">
        <v>46046</v>
      </c>
      <c r="C1188" s="287" t="s">
        <v>339</v>
      </c>
      <c r="D1188" s="287">
        <v>0</v>
      </c>
      <c r="E1188" s="287">
        <v>0</v>
      </c>
      <c r="F1188" s="287">
        <v>0</v>
      </c>
      <c r="G1188" s="287"/>
      <c r="H1188" s="287"/>
      <c r="I1188" s="287">
        <v>0</v>
      </c>
      <c r="J1188" s="287"/>
      <c r="K1188" s="287">
        <v>0</v>
      </c>
    </row>
    <row r="1189" spans="1:11">
      <c r="A1189" s="287" t="s">
        <v>258</v>
      </c>
      <c r="B1189" s="288">
        <v>46053</v>
      </c>
      <c r="C1189" s="287" t="s">
        <v>339</v>
      </c>
      <c r="D1189" s="287">
        <v>0</v>
      </c>
      <c r="E1189" s="287">
        <v>0</v>
      </c>
      <c r="F1189" s="287">
        <v>0</v>
      </c>
      <c r="G1189" s="287"/>
      <c r="H1189" s="287"/>
      <c r="I1189" s="287">
        <v>0</v>
      </c>
      <c r="J1189" s="287"/>
      <c r="K1189" s="287">
        <v>0</v>
      </c>
    </row>
    <row r="1190" spans="1:11">
      <c r="A1190" s="287" t="s">
        <v>258</v>
      </c>
      <c r="B1190" s="288">
        <v>46060</v>
      </c>
      <c r="C1190" s="287" t="s">
        <v>339</v>
      </c>
      <c r="D1190" s="287">
        <v>0</v>
      </c>
      <c r="E1190" s="287">
        <v>0</v>
      </c>
      <c r="F1190" s="287">
        <v>0</v>
      </c>
      <c r="G1190" s="287"/>
      <c r="H1190" s="287"/>
      <c r="I1190" s="287">
        <v>0</v>
      </c>
      <c r="J1190" s="287"/>
      <c r="K1190" s="287">
        <v>0</v>
      </c>
    </row>
    <row r="1191" spans="1:11">
      <c r="A1191" s="287" t="s">
        <v>258</v>
      </c>
      <c r="B1191" s="288">
        <v>46067</v>
      </c>
      <c r="C1191" s="287" t="s">
        <v>339</v>
      </c>
      <c r="D1191" s="287">
        <v>0</v>
      </c>
      <c r="E1191" s="287">
        <v>0</v>
      </c>
      <c r="F1191" s="287">
        <v>0</v>
      </c>
      <c r="G1191" s="287"/>
      <c r="H1191" s="287"/>
      <c r="I1191" s="287">
        <v>0</v>
      </c>
      <c r="J1191" s="287"/>
      <c r="K1191" s="287">
        <v>0</v>
      </c>
    </row>
    <row r="1192" spans="1:11">
      <c r="A1192" s="287" t="s">
        <v>258</v>
      </c>
      <c r="B1192" s="288">
        <v>46074</v>
      </c>
      <c r="C1192" s="287" t="s">
        <v>847</v>
      </c>
      <c r="D1192" s="287">
        <v>1</v>
      </c>
      <c r="E1192" s="287">
        <v>1</v>
      </c>
      <c r="F1192" s="287">
        <v>1</v>
      </c>
      <c r="G1192" s="287"/>
      <c r="H1192" s="287"/>
      <c r="I1192" s="287">
        <v>0</v>
      </c>
      <c r="J1192" s="287"/>
      <c r="K1192" s="287">
        <v>0</v>
      </c>
    </row>
    <row r="1193" spans="1:11">
      <c r="A1193" s="287" t="s">
        <v>258</v>
      </c>
      <c r="B1193" s="288">
        <v>46081</v>
      </c>
      <c r="C1193" s="287" t="s">
        <v>893</v>
      </c>
      <c r="D1193" s="287">
        <v>1</v>
      </c>
      <c r="E1193" s="287">
        <v>1</v>
      </c>
      <c r="F1193" s="287">
        <v>0</v>
      </c>
      <c r="G1193" s="287"/>
      <c r="H1193" s="287"/>
      <c r="I1193" s="287">
        <v>0</v>
      </c>
      <c r="J1193" s="287"/>
      <c r="K1193" s="287">
        <v>0</v>
      </c>
    </row>
    <row r="1194" spans="1:11">
      <c r="A1194" s="287" t="s">
        <v>258</v>
      </c>
      <c r="B1194" s="288">
        <v>46088</v>
      </c>
      <c r="C1194" s="287" t="s">
        <v>339</v>
      </c>
      <c r="D1194" s="287">
        <v>0</v>
      </c>
      <c r="E1194" s="287">
        <v>0</v>
      </c>
      <c r="F1194" s="287">
        <v>0</v>
      </c>
      <c r="G1194" s="287"/>
      <c r="H1194" s="287"/>
      <c r="I1194" s="287">
        <v>0</v>
      </c>
      <c r="J1194" s="287"/>
      <c r="K1194" s="287">
        <v>0</v>
      </c>
    </row>
    <row r="1195" spans="1:11">
      <c r="A1195" s="287" t="s">
        <v>258</v>
      </c>
      <c r="B1195" s="288">
        <v>46095</v>
      </c>
      <c r="C1195" s="287" t="s">
        <v>339</v>
      </c>
      <c r="D1195" s="287">
        <v>0</v>
      </c>
      <c r="E1195" s="287">
        <v>0</v>
      </c>
      <c r="F1195" s="287">
        <v>0</v>
      </c>
      <c r="G1195" s="287"/>
      <c r="H1195" s="287"/>
      <c r="I1195" s="287">
        <v>0</v>
      </c>
      <c r="J1195" s="287"/>
      <c r="K1195" s="287">
        <v>0</v>
      </c>
    </row>
    <row r="1196" spans="1:11">
      <c r="A1196" s="287" t="s">
        <v>258</v>
      </c>
      <c r="B1196" s="288">
        <v>46102</v>
      </c>
      <c r="C1196" s="287" t="s">
        <v>339</v>
      </c>
      <c r="D1196" s="287">
        <v>0</v>
      </c>
      <c r="E1196" s="287">
        <v>0</v>
      </c>
      <c r="F1196" s="287">
        <v>0</v>
      </c>
      <c r="G1196" s="287"/>
      <c r="H1196" s="287"/>
      <c r="I1196" s="287">
        <v>0</v>
      </c>
      <c r="J1196" s="287"/>
      <c r="K1196" s="287">
        <v>0</v>
      </c>
    </row>
    <row r="1197" spans="1:11">
      <c r="A1197" s="287" t="s">
        <v>258</v>
      </c>
      <c r="B1197" s="288">
        <v>46109</v>
      </c>
      <c r="C1197" s="287" t="s">
        <v>339</v>
      </c>
      <c r="D1197" s="287">
        <v>0</v>
      </c>
      <c r="E1197" s="287">
        <v>0</v>
      </c>
      <c r="F1197" s="287">
        <v>0</v>
      </c>
      <c r="G1197" s="287"/>
      <c r="H1197" s="287"/>
      <c r="I1197" s="287">
        <v>0</v>
      </c>
      <c r="J1197" s="287"/>
      <c r="K1197" s="287">
        <v>0</v>
      </c>
    </row>
    <row r="1198" spans="1:11">
      <c r="A1198" s="287" t="s">
        <v>258</v>
      </c>
      <c r="B1198" s="288">
        <v>46116</v>
      </c>
      <c r="C1198" s="287" t="s">
        <v>339</v>
      </c>
      <c r="D1198" s="287">
        <v>0</v>
      </c>
      <c r="E1198" s="287">
        <v>0</v>
      </c>
      <c r="F1198" s="287">
        <v>0</v>
      </c>
      <c r="G1198" s="287"/>
      <c r="H1198" s="287"/>
      <c r="I1198" s="287">
        <v>0</v>
      </c>
      <c r="J1198" s="287"/>
      <c r="K1198" s="287">
        <v>0</v>
      </c>
    </row>
    <row r="1199" spans="1:11">
      <c r="A1199" s="287" t="s">
        <v>258</v>
      </c>
      <c r="B1199" s="288">
        <v>46123</v>
      </c>
      <c r="C1199" s="287" t="s">
        <v>339</v>
      </c>
      <c r="D1199" s="287">
        <v>0</v>
      </c>
      <c r="E1199" s="287">
        <v>0</v>
      </c>
      <c r="F1199" s="287">
        <v>0</v>
      </c>
      <c r="G1199" s="287"/>
      <c r="H1199" s="287"/>
      <c r="I1199" s="287">
        <v>0</v>
      </c>
      <c r="J1199" s="287"/>
      <c r="K1199" s="287">
        <v>0</v>
      </c>
    </row>
    <row r="1200" spans="1:11">
      <c r="A1200" s="287" t="s">
        <v>258</v>
      </c>
      <c r="B1200" s="288">
        <v>46130</v>
      </c>
      <c r="C1200" s="287" t="s">
        <v>339</v>
      </c>
      <c r="D1200" s="287">
        <v>0</v>
      </c>
      <c r="E1200" s="287">
        <v>0</v>
      </c>
      <c r="F1200" s="287">
        <v>0</v>
      </c>
      <c r="G1200" s="287"/>
      <c r="H1200" s="287"/>
      <c r="I1200" s="287">
        <v>0</v>
      </c>
      <c r="J1200" s="287"/>
      <c r="K1200" s="287">
        <v>0</v>
      </c>
    </row>
    <row r="1201" spans="1:11">
      <c r="A1201" s="287" t="s">
        <v>258</v>
      </c>
      <c r="B1201" s="288">
        <v>46137</v>
      </c>
      <c r="C1201" s="287" t="s">
        <v>339</v>
      </c>
      <c r="D1201" s="287">
        <v>0</v>
      </c>
      <c r="E1201" s="287">
        <v>0</v>
      </c>
      <c r="F1201" s="287">
        <v>0</v>
      </c>
      <c r="G1201" s="287"/>
      <c r="H1201" s="287"/>
      <c r="I1201" s="287">
        <v>0</v>
      </c>
      <c r="J1201" s="287"/>
      <c r="K1201" s="287">
        <v>0</v>
      </c>
    </row>
    <row r="1202" spans="1:11">
      <c r="A1202" s="287" t="s">
        <v>259</v>
      </c>
      <c r="B1202" s="288">
        <v>45969</v>
      </c>
      <c r="C1202" s="287" t="s">
        <v>339</v>
      </c>
      <c r="D1202" s="287">
        <v>0</v>
      </c>
      <c r="E1202" s="287">
        <v>0</v>
      </c>
      <c r="F1202" s="287">
        <v>0</v>
      </c>
      <c r="G1202" s="287" t="s">
        <v>185</v>
      </c>
      <c r="H1202" s="287"/>
      <c r="I1202" s="287">
        <v>0</v>
      </c>
      <c r="J1202" s="287"/>
      <c r="K1202" s="287">
        <v>0</v>
      </c>
    </row>
    <row r="1203" spans="1:11">
      <c r="A1203" s="287" t="s">
        <v>259</v>
      </c>
      <c r="B1203" s="288">
        <v>45976</v>
      </c>
      <c r="C1203" s="287" t="s">
        <v>893</v>
      </c>
      <c r="D1203" s="287">
        <v>1</v>
      </c>
      <c r="E1203" s="287">
        <v>1</v>
      </c>
      <c r="F1203" s="287">
        <v>0</v>
      </c>
      <c r="G1203" s="287" t="s">
        <v>185</v>
      </c>
      <c r="H1203" s="287"/>
      <c r="I1203" s="287">
        <v>0</v>
      </c>
      <c r="J1203" s="287"/>
      <c r="K1203" s="287">
        <v>0</v>
      </c>
    </row>
    <row r="1204" spans="1:11">
      <c r="A1204" s="287" t="s">
        <v>259</v>
      </c>
      <c r="B1204" s="288">
        <v>45983</v>
      </c>
      <c r="C1204" s="287" t="s">
        <v>339</v>
      </c>
      <c r="D1204" s="287">
        <v>0</v>
      </c>
      <c r="E1204" s="287">
        <v>0</v>
      </c>
      <c r="F1204" s="287">
        <v>0</v>
      </c>
      <c r="G1204" s="287" t="s">
        <v>185</v>
      </c>
      <c r="H1204" s="287"/>
      <c r="I1204" s="287">
        <v>0</v>
      </c>
      <c r="J1204" s="287"/>
      <c r="K1204" s="287">
        <v>0</v>
      </c>
    </row>
    <row r="1205" spans="1:11">
      <c r="A1205" s="287" t="s">
        <v>259</v>
      </c>
      <c r="B1205" s="288">
        <v>45990</v>
      </c>
      <c r="C1205" s="287" t="s">
        <v>339</v>
      </c>
      <c r="D1205" s="287">
        <v>0</v>
      </c>
      <c r="E1205" s="287">
        <v>0</v>
      </c>
      <c r="F1205" s="287">
        <v>0</v>
      </c>
      <c r="G1205" s="287" t="s">
        <v>185</v>
      </c>
      <c r="H1205" s="287"/>
      <c r="I1205" s="287">
        <v>0</v>
      </c>
      <c r="J1205" s="287"/>
      <c r="K1205" s="287">
        <v>0</v>
      </c>
    </row>
    <row r="1206" spans="1:11">
      <c r="A1206" s="287" t="s">
        <v>259</v>
      </c>
      <c r="B1206" s="288">
        <v>45997</v>
      </c>
      <c r="C1206" s="287" t="s">
        <v>893</v>
      </c>
      <c r="D1206" s="287">
        <v>1</v>
      </c>
      <c r="E1206" s="287">
        <v>1</v>
      </c>
      <c r="F1206" s="287">
        <v>0</v>
      </c>
      <c r="G1206" s="287" t="s">
        <v>185</v>
      </c>
      <c r="H1206" s="287"/>
      <c r="I1206" s="287">
        <v>0</v>
      </c>
      <c r="J1206" s="287"/>
      <c r="K1206" s="287">
        <v>0</v>
      </c>
    </row>
    <row r="1207" spans="1:11">
      <c r="A1207" s="287" t="s">
        <v>259</v>
      </c>
      <c r="B1207" s="288">
        <v>46004</v>
      </c>
      <c r="C1207" s="287" t="s">
        <v>892</v>
      </c>
      <c r="D1207" s="287">
        <v>1</v>
      </c>
      <c r="E1207" s="287">
        <v>0</v>
      </c>
      <c r="F1207" s="287">
        <v>1</v>
      </c>
      <c r="G1207" s="287" t="s">
        <v>185</v>
      </c>
      <c r="H1207" s="287"/>
      <c r="I1207" s="287">
        <v>0</v>
      </c>
      <c r="J1207" s="287"/>
      <c r="K1207" s="287">
        <v>0</v>
      </c>
    </row>
    <row r="1208" spans="1:11">
      <c r="A1208" s="287" t="s">
        <v>259</v>
      </c>
      <c r="B1208" s="288">
        <v>46011</v>
      </c>
      <c r="C1208" s="287" t="s">
        <v>339</v>
      </c>
      <c r="D1208" s="287">
        <v>0</v>
      </c>
      <c r="E1208" s="287">
        <v>0</v>
      </c>
      <c r="F1208" s="287">
        <v>0</v>
      </c>
      <c r="G1208" s="287" t="s">
        <v>185</v>
      </c>
      <c r="H1208" s="287"/>
      <c r="I1208" s="287">
        <v>0</v>
      </c>
      <c r="J1208" s="287"/>
      <c r="K1208" s="287">
        <v>0</v>
      </c>
    </row>
    <row r="1209" spans="1:11">
      <c r="A1209" s="287" t="s">
        <v>259</v>
      </c>
      <c r="B1209" s="288">
        <v>46018</v>
      </c>
      <c r="C1209" s="287" t="s">
        <v>339</v>
      </c>
      <c r="D1209" s="287">
        <v>0</v>
      </c>
      <c r="E1209" s="287">
        <v>0</v>
      </c>
      <c r="F1209" s="287">
        <v>0</v>
      </c>
      <c r="G1209" s="287" t="s">
        <v>185</v>
      </c>
      <c r="H1209" s="287"/>
      <c r="I1209" s="287">
        <v>0</v>
      </c>
      <c r="J1209" s="287"/>
      <c r="K1209" s="287">
        <v>0</v>
      </c>
    </row>
    <row r="1210" spans="1:11">
      <c r="A1210" s="287" t="s">
        <v>259</v>
      </c>
      <c r="B1210" s="288">
        <v>46025</v>
      </c>
      <c r="C1210" s="287" t="s">
        <v>339</v>
      </c>
      <c r="D1210" s="287">
        <v>0</v>
      </c>
      <c r="E1210" s="287">
        <v>0</v>
      </c>
      <c r="F1210" s="287">
        <v>0</v>
      </c>
      <c r="G1210" s="287" t="s">
        <v>185</v>
      </c>
      <c r="H1210" s="287"/>
      <c r="I1210" s="287">
        <v>0</v>
      </c>
      <c r="J1210" s="287"/>
      <c r="K1210" s="287">
        <v>0</v>
      </c>
    </row>
    <row r="1211" spans="1:11">
      <c r="A1211" s="287" t="s">
        <v>259</v>
      </c>
      <c r="B1211" s="288">
        <v>46032</v>
      </c>
      <c r="C1211" s="287" t="s">
        <v>339</v>
      </c>
      <c r="D1211" s="287">
        <v>0</v>
      </c>
      <c r="E1211" s="287">
        <v>0</v>
      </c>
      <c r="F1211" s="287">
        <v>0</v>
      </c>
      <c r="G1211" s="287" t="s">
        <v>185</v>
      </c>
      <c r="H1211" s="287"/>
      <c r="I1211" s="287">
        <v>0</v>
      </c>
      <c r="J1211" s="287"/>
      <c r="K1211" s="287">
        <v>0</v>
      </c>
    </row>
    <row r="1212" spans="1:11">
      <c r="A1212" s="287" t="s">
        <v>259</v>
      </c>
      <c r="B1212" s="288">
        <v>46039</v>
      </c>
      <c r="C1212" s="287" t="s">
        <v>339</v>
      </c>
      <c r="D1212" s="287">
        <v>0</v>
      </c>
      <c r="E1212" s="287">
        <v>0</v>
      </c>
      <c r="F1212" s="287">
        <v>0</v>
      </c>
      <c r="G1212" s="287" t="s">
        <v>185</v>
      </c>
      <c r="H1212" s="287"/>
      <c r="I1212" s="287">
        <v>0</v>
      </c>
      <c r="J1212" s="287"/>
      <c r="K1212" s="287">
        <v>0</v>
      </c>
    </row>
    <row r="1213" spans="1:11">
      <c r="A1213" s="287" t="s">
        <v>259</v>
      </c>
      <c r="B1213" s="288">
        <v>46046</v>
      </c>
      <c r="C1213" s="287" t="s">
        <v>893</v>
      </c>
      <c r="D1213" s="287">
        <v>1</v>
      </c>
      <c r="E1213" s="287">
        <v>1</v>
      </c>
      <c r="F1213" s="287">
        <v>0</v>
      </c>
      <c r="G1213" s="287" t="s">
        <v>185</v>
      </c>
      <c r="H1213" s="287"/>
      <c r="I1213" s="287">
        <v>0</v>
      </c>
      <c r="J1213" s="287"/>
      <c r="K1213" s="287">
        <v>0</v>
      </c>
    </row>
    <row r="1214" spans="1:11">
      <c r="A1214" s="287" t="s">
        <v>259</v>
      </c>
      <c r="B1214" s="288">
        <v>46053</v>
      </c>
      <c r="C1214" s="287" t="s">
        <v>339</v>
      </c>
      <c r="D1214" s="287">
        <v>0</v>
      </c>
      <c r="E1214" s="287">
        <v>0</v>
      </c>
      <c r="F1214" s="287">
        <v>0</v>
      </c>
      <c r="G1214" s="287" t="s">
        <v>185</v>
      </c>
      <c r="H1214" s="287"/>
      <c r="I1214" s="287">
        <v>0</v>
      </c>
      <c r="J1214" s="287"/>
      <c r="K1214" s="287">
        <v>0</v>
      </c>
    </row>
    <row r="1215" spans="1:11">
      <c r="A1215" s="287" t="s">
        <v>259</v>
      </c>
      <c r="B1215" s="288">
        <v>46060</v>
      </c>
      <c r="C1215" s="287" t="s">
        <v>893</v>
      </c>
      <c r="D1215" s="287">
        <v>1</v>
      </c>
      <c r="E1215" s="287">
        <v>1</v>
      </c>
      <c r="F1215" s="287">
        <v>0</v>
      </c>
      <c r="G1215" s="287" t="s">
        <v>185</v>
      </c>
      <c r="H1215" s="287"/>
      <c r="I1215" s="287">
        <v>0</v>
      </c>
      <c r="J1215" s="287"/>
      <c r="K1215" s="287">
        <v>0</v>
      </c>
    </row>
    <row r="1216" spans="1:11">
      <c r="A1216" s="287" t="s">
        <v>259</v>
      </c>
      <c r="B1216" s="288">
        <v>46067</v>
      </c>
      <c r="C1216" s="287" t="s">
        <v>339</v>
      </c>
      <c r="D1216" s="287">
        <v>0</v>
      </c>
      <c r="E1216" s="287">
        <v>0</v>
      </c>
      <c r="F1216" s="287">
        <v>0</v>
      </c>
      <c r="G1216" s="287" t="s">
        <v>185</v>
      </c>
      <c r="H1216" s="287"/>
      <c r="I1216" s="287">
        <v>0</v>
      </c>
      <c r="J1216" s="287"/>
      <c r="K1216" s="287">
        <v>0</v>
      </c>
    </row>
    <row r="1217" spans="1:11">
      <c r="A1217" s="287" t="s">
        <v>259</v>
      </c>
      <c r="B1217" s="288">
        <v>46074</v>
      </c>
      <c r="C1217" s="287" t="s">
        <v>339</v>
      </c>
      <c r="D1217" s="287">
        <v>0</v>
      </c>
      <c r="E1217" s="287">
        <v>0</v>
      </c>
      <c r="F1217" s="287">
        <v>0</v>
      </c>
      <c r="G1217" s="287" t="s">
        <v>185</v>
      </c>
      <c r="H1217" s="287"/>
      <c r="I1217" s="287">
        <v>0</v>
      </c>
      <c r="J1217" s="287"/>
      <c r="K1217" s="287">
        <v>0</v>
      </c>
    </row>
    <row r="1218" spans="1:11">
      <c r="A1218" s="287" t="s">
        <v>259</v>
      </c>
      <c r="B1218" s="288">
        <v>46081</v>
      </c>
      <c r="C1218" s="287" t="s">
        <v>339</v>
      </c>
      <c r="D1218" s="287">
        <v>0</v>
      </c>
      <c r="E1218" s="287">
        <v>0</v>
      </c>
      <c r="F1218" s="287">
        <v>0</v>
      </c>
      <c r="G1218" s="287" t="s">
        <v>185</v>
      </c>
      <c r="H1218" s="287"/>
      <c r="I1218" s="287">
        <v>0</v>
      </c>
      <c r="J1218" s="287"/>
      <c r="K1218" s="287">
        <v>0</v>
      </c>
    </row>
    <row r="1219" spans="1:11">
      <c r="A1219" s="287" t="s">
        <v>259</v>
      </c>
      <c r="B1219" s="288">
        <v>46088</v>
      </c>
      <c r="C1219" s="287" t="s">
        <v>893</v>
      </c>
      <c r="D1219" s="287">
        <v>1</v>
      </c>
      <c r="E1219" s="287">
        <v>1</v>
      </c>
      <c r="F1219" s="287">
        <v>0</v>
      </c>
      <c r="G1219" s="287" t="s">
        <v>185</v>
      </c>
      <c r="H1219" s="287"/>
      <c r="I1219" s="287">
        <v>0</v>
      </c>
      <c r="J1219" s="287"/>
      <c r="K1219" s="287">
        <v>0</v>
      </c>
    </row>
    <row r="1220" spans="1:11">
      <c r="A1220" s="287" t="s">
        <v>259</v>
      </c>
      <c r="B1220" s="288">
        <v>46095</v>
      </c>
      <c r="C1220" s="287" t="s">
        <v>893</v>
      </c>
      <c r="D1220" s="287">
        <v>1</v>
      </c>
      <c r="E1220" s="287">
        <v>1</v>
      </c>
      <c r="F1220" s="287">
        <v>0</v>
      </c>
      <c r="G1220" s="287" t="s">
        <v>185</v>
      </c>
      <c r="H1220" s="287"/>
      <c r="I1220" s="287">
        <v>0</v>
      </c>
      <c r="J1220" s="287"/>
      <c r="K1220" s="287">
        <v>0</v>
      </c>
    </row>
    <row r="1221" spans="1:11">
      <c r="A1221" s="287" t="s">
        <v>259</v>
      </c>
      <c r="B1221" s="288">
        <v>46102</v>
      </c>
      <c r="C1221" s="287" t="s">
        <v>339</v>
      </c>
      <c r="D1221" s="287">
        <v>0</v>
      </c>
      <c r="E1221" s="287">
        <v>0</v>
      </c>
      <c r="F1221" s="287">
        <v>0</v>
      </c>
      <c r="G1221" s="287" t="s">
        <v>185</v>
      </c>
      <c r="H1221" s="287"/>
      <c r="I1221" s="287">
        <v>0</v>
      </c>
      <c r="J1221" s="287"/>
      <c r="K1221" s="287">
        <v>0</v>
      </c>
    </row>
    <row r="1222" spans="1:11">
      <c r="A1222" s="287" t="s">
        <v>259</v>
      </c>
      <c r="B1222" s="288">
        <v>46109</v>
      </c>
      <c r="C1222" s="287" t="s">
        <v>893</v>
      </c>
      <c r="D1222" s="287">
        <v>1</v>
      </c>
      <c r="E1222" s="287">
        <v>1</v>
      </c>
      <c r="F1222" s="287">
        <v>0</v>
      </c>
      <c r="G1222" s="287" t="s">
        <v>185</v>
      </c>
      <c r="H1222" s="287"/>
      <c r="I1222" s="287">
        <v>0</v>
      </c>
      <c r="J1222" s="287"/>
      <c r="K1222" s="287">
        <v>0</v>
      </c>
    </row>
    <row r="1223" spans="1:11">
      <c r="A1223" s="287" t="s">
        <v>259</v>
      </c>
      <c r="B1223" s="288">
        <v>46116</v>
      </c>
      <c r="C1223" s="287" t="s">
        <v>339</v>
      </c>
      <c r="D1223" s="287">
        <v>0</v>
      </c>
      <c r="E1223" s="287">
        <v>0</v>
      </c>
      <c r="F1223" s="287">
        <v>0</v>
      </c>
      <c r="G1223" s="287" t="s">
        <v>185</v>
      </c>
      <c r="H1223" s="287"/>
      <c r="I1223" s="287">
        <v>0</v>
      </c>
      <c r="J1223" s="287"/>
      <c r="K1223" s="287">
        <v>0</v>
      </c>
    </row>
    <row r="1224" spans="1:11">
      <c r="A1224" s="287" t="s">
        <v>259</v>
      </c>
      <c r="B1224" s="288">
        <v>46123</v>
      </c>
      <c r="C1224" s="287" t="s">
        <v>339</v>
      </c>
      <c r="D1224" s="287">
        <v>0</v>
      </c>
      <c r="E1224" s="287">
        <v>0</v>
      </c>
      <c r="F1224" s="287">
        <v>0</v>
      </c>
      <c r="G1224" s="287" t="s">
        <v>185</v>
      </c>
      <c r="H1224" s="287"/>
      <c r="I1224" s="287">
        <v>0</v>
      </c>
      <c r="J1224" s="287"/>
      <c r="K1224" s="287">
        <v>0</v>
      </c>
    </row>
    <row r="1225" spans="1:11">
      <c r="A1225" s="287" t="s">
        <v>259</v>
      </c>
      <c r="B1225" s="288">
        <v>46130</v>
      </c>
      <c r="C1225" s="287" t="s">
        <v>339</v>
      </c>
      <c r="D1225" s="287">
        <v>0</v>
      </c>
      <c r="E1225" s="287">
        <v>0</v>
      </c>
      <c r="F1225" s="287">
        <v>0</v>
      </c>
      <c r="G1225" s="287" t="s">
        <v>185</v>
      </c>
      <c r="H1225" s="287"/>
      <c r="I1225" s="287">
        <v>0</v>
      </c>
      <c r="J1225" s="287"/>
      <c r="K1225" s="287">
        <v>0</v>
      </c>
    </row>
    <row r="1226" spans="1:11">
      <c r="A1226" s="287" t="s">
        <v>259</v>
      </c>
      <c r="B1226" s="288">
        <v>46137</v>
      </c>
      <c r="C1226" s="287" t="s">
        <v>847</v>
      </c>
      <c r="D1226" s="287">
        <v>1</v>
      </c>
      <c r="E1226" s="287">
        <v>1</v>
      </c>
      <c r="F1226" s="287">
        <v>1</v>
      </c>
      <c r="G1226" s="287" t="s">
        <v>185</v>
      </c>
      <c r="H1226" s="287"/>
      <c r="I1226" s="287">
        <v>0</v>
      </c>
      <c r="J1226" s="287"/>
      <c r="K1226" s="287">
        <v>0</v>
      </c>
    </row>
    <row r="1227" spans="1:11">
      <c r="A1227" s="287" t="s">
        <v>260</v>
      </c>
      <c r="B1227" s="288">
        <v>45969</v>
      </c>
      <c r="C1227" s="287" t="s">
        <v>339</v>
      </c>
      <c r="D1227" s="287">
        <v>0</v>
      </c>
      <c r="E1227" s="287">
        <v>0</v>
      </c>
      <c r="F1227" s="287">
        <v>0</v>
      </c>
      <c r="G1227" s="287" t="s">
        <v>188</v>
      </c>
      <c r="H1227" s="287" t="s">
        <v>179</v>
      </c>
      <c r="I1227" s="287">
        <v>0</v>
      </c>
      <c r="J1227" s="287"/>
      <c r="K1227" s="287">
        <v>0</v>
      </c>
    </row>
    <row r="1228" spans="1:11">
      <c r="A1228" s="287" t="s">
        <v>260</v>
      </c>
      <c r="B1228" s="288">
        <v>45976</v>
      </c>
      <c r="C1228" s="287" t="s">
        <v>847</v>
      </c>
      <c r="D1228" s="287">
        <v>1</v>
      </c>
      <c r="E1228" s="287">
        <v>1</v>
      </c>
      <c r="F1228" s="287">
        <v>1</v>
      </c>
      <c r="G1228" s="287" t="s">
        <v>188</v>
      </c>
      <c r="H1228" s="287" t="s">
        <v>179</v>
      </c>
      <c r="I1228" s="287">
        <v>0</v>
      </c>
      <c r="J1228" s="287"/>
      <c r="K1228" s="287">
        <v>0</v>
      </c>
    </row>
    <row r="1229" spans="1:11">
      <c r="A1229" s="287" t="s">
        <v>260</v>
      </c>
      <c r="B1229" s="288">
        <v>45983</v>
      </c>
      <c r="C1229" s="287" t="s">
        <v>339</v>
      </c>
      <c r="D1229" s="287">
        <v>0</v>
      </c>
      <c r="E1229" s="287">
        <v>0</v>
      </c>
      <c r="F1229" s="287">
        <v>0</v>
      </c>
      <c r="G1229" s="287" t="s">
        <v>188</v>
      </c>
      <c r="H1229" s="287" t="s">
        <v>179</v>
      </c>
      <c r="I1229" s="287">
        <v>0</v>
      </c>
      <c r="J1229" s="287"/>
      <c r="K1229" s="287">
        <v>0</v>
      </c>
    </row>
    <row r="1230" spans="1:11">
      <c r="A1230" s="287" t="s">
        <v>260</v>
      </c>
      <c r="B1230" s="288">
        <v>45990</v>
      </c>
      <c r="C1230" s="287" t="s">
        <v>339</v>
      </c>
      <c r="D1230" s="287">
        <v>0</v>
      </c>
      <c r="E1230" s="287">
        <v>0</v>
      </c>
      <c r="F1230" s="287">
        <v>0</v>
      </c>
      <c r="G1230" s="287" t="s">
        <v>188</v>
      </c>
      <c r="H1230" s="287" t="s">
        <v>179</v>
      </c>
      <c r="I1230" s="287">
        <v>0</v>
      </c>
      <c r="J1230" s="287"/>
      <c r="K1230" s="287">
        <v>0</v>
      </c>
    </row>
    <row r="1231" spans="1:11">
      <c r="A1231" s="287" t="s">
        <v>260</v>
      </c>
      <c r="B1231" s="288">
        <v>45997</v>
      </c>
      <c r="C1231" s="287" t="s">
        <v>339</v>
      </c>
      <c r="D1231" s="287">
        <v>0</v>
      </c>
      <c r="E1231" s="287">
        <v>0</v>
      </c>
      <c r="F1231" s="287">
        <v>0</v>
      </c>
      <c r="G1231" s="287" t="s">
        <v>188</v>
      </c>
      <c r="H1231" s="287" t="s">
        <v>179</v>
      </c>
      <c r="I1231" s="287">
        <v>0</v>
      </c>
      <c r="J1231" s="287"/>
      <c r="K1231" s="287">
        <v>0</v>
      </c>
    </row>
    <row r="1232" spans="1:11">
      <c r="A1232" s="287" t="s">
        <v>260</v>
      </c>
      <c r="B1232" s="288">
        <v>46004</v>
      </c>
      <c r="C1232" s="287" t="s">
        <v>847</v>
      </c>
      <c r="D1232" s="287">
        <v>1</v>
      </c>
      <c r="E1232" s="287">
        <v>1</v>
      </c>
      <c r="F1232" s="287">
        <v>1</v>
      </c>
      <c r="G1232" s="287" t="s">
        <v>188</v>
      </c>
      <c r="H1232" s="287" t="s">
        <v>179</v>
      </c>
      <c r="I1232" s="287">
        <v>0</v>
      </c>
      <c r="J1232" s="287"/>
      <c r="K1232" s="287">
        <v>0</v>
      </c>
    </row>
    <row r="1233" spans="1:11">
      <c r="A1233" s="287" t="s">
        <v>260</v>
      </c>
      <c r="B1233" s="288">
        <v>46011</v>
      </c>
      <c r="C1233" s="287" t="s">
        <v>339</v>
      </c>
      <c r="D1233" s="287">
        <v>0</v>
      </c>
      <c r="E1233" s="287">
        <v>0</v>
      </c>
      <c r="F1233" s="287">
        <v>0</v>
      </c>
      <c r="G1233" s="287" t="s">
        <v>188</v>
      </c>
      <c r="H1233" s="287" t="s">
        <v>179</v>
      </c>
      <c r="I1233" s="287">
        <v>0</v>
      </c>
      <c r="J1233" s="287"/>
      <c r="K1233" s="287">
        <v>0</v>
      </c>
    </row>
    <row r="1234" spans="1:11">
      <c r="A1234" s="287" t="s">
        <v>260</v>
      </c>
      <c r="B1234" s="288">
        <v>46018</v>
      </c>
      <c r="C1234" s="287" t="s">
        <v>339</v>
      </c>
      <c r="D1234" s="287">
        <v>0</v>
      </c>
      <c r="E1234" s="287">
        <v>0</v>
      </c>
      <c r="F1234" s="287">
        <v>0</v>
      </c>
      <c r="G1234" s="287" t="s">
        <v>188</v>
      </c>
      <c r="H1234" s="287" t="s">
        <v>179</v>
      </c>
      <c r="I1234" s="287">
        <v>0</v>
      </c>
      <c r="J1234" s="287"/>
      <c r="K1234" s="287">
        <v>0</v>
      </c>
    </row>
    <row r="1235" spans="1:11">
      <c r="A1235" s="287" t="s">
        <v>260</v>
      </c>
      <c r="B1235" s="288">
        <v>46025</v>
      </c>
      <c r="C1235" s="287" t="s">
        <v>339</v>
      </c>
      <c r="D1235" s="287">
        <v>0</v>
      </c>
      <c r="E1235" s="287">
        <v>0</v>
      </c>
      <c r="F1235" s="287">
        <v>0</v>
      </c>
      <c r="G1235" s="287" t="s">
        <v>188</v>
      </c>
      <c r="H1235" s="287" t="s">
        <v>179</v>
      </c>
      <c r="I1235" s="287">
        <v>0</v>
      </c>
      <c r="J1235" s="287"/>
      <c r="K1235" s="287">
        <v>0</v>
      </c>
    </row>
    <row r="1236" spans="1:11">
      <c r="A1236" s="287" t="s">
        <v>260</v>
      </c>
      <c r="B1236" s="288">
        <v>46032</v>
      </c>
      <c r="C1236" s="287" t="s">
        <v>339</v>
      </c>
      <c r="D1236" s="287">
        <v>0</v>
      </c>
      <c r="E1236" s="287">
        <v>0</v>
      </c>
      <c r="F1236" s="287">
        <v>0</v>
      </c>
      <c r="G1236" s="287" t="s">
        <v>188</v>
      </c>
      <c r="H1236" s="287" t="s">
        <v>179</v>
      </c>
      <c r="I1236" s="287">
        <v>0</v>
      </c>
      <c r="J1236" s="287"/>
      <c r="K1236" s="287">
        <v>0</v>
      </c>
    </row>
    <row r="1237" spans="1:11">
      <c r="A1237" s="287" t="s">
        <v>260</v>
      </c>
      <c r="B1237" s="288">
        <v>46039</v>
      </c>
      <c r="C1237" s="287" t="s">
        <v>847</v>
      </c>
      <c r="D1237" s="287">
        <v>1</v>
      </c>
      <c r="E1237" s="287">
        <v>1</v>
      </c>
      <c r="F1237" s="287">
        <v>1</v>
      </c>
      <c r="G1237" s="287" t="s">
        <v>188</v>
      </c>
      <c r="H1237" s="287" t="s">
        <v>179</v>
      </c>
      <c r="I1237" s="287">
        <v>0</v>
      </c>
      <c r="J1237" s="287"/>
      <c r="K1237" s="287">
        <v>0</v>
      </c>
    </row>
    <row r="1238" spans="1:11">
      <c r="A1238" s="287" t="s">
        <v>260</v>
      </c>
      <c r="B1238" s="288">
        <v>46046</v>
      </c>
      <c r="C1238" s="287" t="s">
        <v>847</v>
      </c>
      <c r="D1238" s="287">
        <v>1</v>
      </c>
      <c r="E1238" s="287">
        <v>1</v>
      </c>
      <c r="F1238" s="287">
        <v>1</v>
      </c>
      <c r="G1238" s="287" t="s">
        <v>188</v>
      </c>
      <c r="H1238" s="287" t="s">
        <v>179</v>
      </c>
      <c r="I1238" s="287">
        <v>0</v>
      </c>
      <c r="J1238" s="287"/>
      <c r="K1238" s="287">
        <v>0</v>
      </c>
    </row>
    <row r="1239" spans="1:11">
      <c r="A1239" s="287" t="s">
        <v>260</v>
      </c>
      <c r="B1239" s="288">
        <v>46053</v>
      </c>
      <c r="C1239" s="287" t="s">
        <v>847</v>
      </c>
      <c r="D1239" s="287">
        <v>1</v>
      </c>
      <c r="E1239" s="287">
        <v>1</v>
      </c>
      <c r="F1239" s="287">
        <v>1</v>
      </c>
      <c r="G1239" s="287" t="s">
        <v>188</v>
      </c>
      <c r="H1239" s="287" t="s">
        <v>179</v>
      </c>
      <c r="I1239" s="287">
        <v>0</v>
      </c>
      <c r="J1239" s="287"/>
      <c r="K1239" s="287">
        <v>0</v>
      </c>
    </row>
    <row r="1240" spans="1:11">
      <c r="A1240" s="287" t="s">
        <v>260</v>
      </c>
      <c r="B1240" s="288">
        <v>46060</v>
      </c>
      <c r="C1240" s="287" t="s">
        <v>847</v>
      </c>
      <c r="D1240" s="287">
        <v>1</v>
      </c>
      <c r="E1240" s="287">
        <v>1</v>
      </c>
      <c r="F1240" s="287">
        <v>1</v>
      </c>
      <c r="G1240" s="287" t="s">
        <v>188</v>
      </c>
      <c r="H1240" s="287" t="s">
        <v>179</v>
      </c>
      <c r="I1240" s="287">
        <v>0</v>
      </c>
      <c r="J1240" s="287"/>
      <c r="K1240" s="287">
        <v>0</v>
      </c>
    </row>
    <row r="1241" spans="1:11">
      <c r="A1241" s="287" t="s">
        <v>260</v>
      </c>
      <c r="B1241" s="288">
        <v>46067</v>
      </c>
      <c r="C1241" s="287" t="s">
        <v>847</v>
      </c>
      <c r="D1241" s="287">
        <v>1</v>
      </c>
      <c r="E1241" s="287">
        <v>1</v>
      </c>
      <c r="F1241" s="287">
        <v>1</v>
      </c>
      <c r="G1241" s="287" t="s">
        <v>188</v>
      </c>
      <c r="H1241" s="287" t="s">
        <v>179</v>
      </c>
      <c r="I1241" s="287">
        <v>0</v>
      </c>
      <c r="J1241" s="287"/>
      <c r="K1241" s="287">
        <v>0</v>
      </c>
    </row>
    <row r="1242" spans="1:11">
      <c r="A1242" s="287" t="s">
        <v>260</v>
      </c>
      <c r="B1242" s="288">
        <v>46074</v>
      </c>
      <c r="C1242" s="287" t="s">
        <v>847</v>
      </c>
      <c r="D1242" s="287">
        <v>1</v>
      </c>
      <c r="E1242" s="287">
        <v>1</v>
      </c>
      <c r="F1242" s="287">
        <v>1</v>
      </c>
      <c r="G1242" s="287" t="s">
        <v>188</v>
      </c>
      <c r="H1242" s="287" t="s">
        <v>179</v>
      </c>
      <c r="I1242" s="287">
        <v>0</v>
      </c>
      <c r="J1242" s="287"/>
      <c r="K1242" s="287">
        <v>0</v>
      </c>
    </row>
    <row r="1243" spans="1:11">
      <c r="A1243" s="287" t="s">
        <v>260</v>
      </c>
      <c r="B1243" s="288">
        <v>46081</v>
      </c>
      <c r="C1243" s="287" t="s">
        <v>847</v>
      </c>
      <c r="D1243" s="287">
        <v>1</v>
      </c>
      <c r="E1243" s="287">
        <v>1</v>
      </c>
      <c r="F1243" s="287">
        <v>1</v>
      </c>
      <c r="G1243" s="287" t="s">
        <v>188</v>
      </c>
      <c r="H1243" s="287" t="s">
        <v>179</v>
      </c>
      <c r="I1243" s="287">
        <v>0</v>
      </c>
      <c r="J1243" s="287"/>
      <c r="K1243" s="287">
        <v>0</v>
      </c>
    </row>
    <row r="1244" spans="1:11">
      <c r="A1244" s="287" t="s">
        <v>260</v>
      </c>
      <c r="B1244" s="288">
        <v>46088</v>
      </c>
      <c r="C1244" s="287" t="s">
        <v>847</v>
      </c>
      <c r="D1244" s="287">
        <v>1</v>
      </c>
      <c r="E1244" s="287">
        <v>1</v>
      </c>
      <c r="F1244" s="287">
        <v>1</v>
      </c>
      <c r="G1244" s="287" t="s">
        <v>188</v>
      </c>
      <c r="H1244" s="287" t="s">
        <v>179</v>
      </c>
      <c r="I1244" s="287">
        <v>0</v>
      </c>
      <c r="J1244" s="287"/>
      <c r="K1244" s="287">
        <v>0</v>
      </c>
    </row>
    <row r="1245" spans="1:11">
      <c r="A1245" s="287" t="s">
        <v>260</v>
      </c>
      <c r="B1245" s="288">
        <v>46095</v>
      </c>
      <c r="C1245" s="287" t="s">
        <v>847</v>
      </c>
      <c r="D1245" s="287">
        <v>1</v>
      </c>
      <c r="E1245" s="287">
        <v>1</v>
      </c>
      <c r="F1245" s="287">
        <v>1</v>
      </c>
      <c r="G1245" s="287" t="s">
        <v>188</v>
      </c>
      <c r="H1245" s="287" t="s">
        <v>179</v>
      </c>
      <c r="I1245" s="287">
        <v>0</v>
      </c>
      <c r="J1245" s="287"/>
      <c r="K1245" s="287">
        <v>0</v>
      </c>
    </row>
    <row r="1246" spans="1:11">
      <c r="A1246" s="287" t="s">
        <v>260</v>
      </c>
      <c r="B1246" s="288">
        <v>46102</v>
      </c>
      <c r="C1246" s="287" t="s">
        <v>847</v>
      </c>
      <c r="D1246" s="287">
        <v>1</v>
      </c>
      <c r="E1246" s="287">
        <v>1</v>
      </c>
      <c r="F1246" s="287">
        <v>1</v>
      </c>
      <c r="G1246" s="287" t="s">
        <v>188</v>
      </c>
      <c r="H1246" s="287" t="s">
        <v>179</v>
      </c>
      <c r="I1246" s="287">
        <v>0</v>
      </c>
      <c r="J1246" s="287"/>
      <c r="K1246" s="287">
        <v>0</v>
      </c>
    </row>
    <row r="1247" spans="1:11">
      <c r="A1247" s="287" t="s">
        <v>260</v>
      </c>
      <c r="B1247" s="288">
        <v>46109</v>
      </c>
      <c r="C1247" s="287" t="s">
        <v>847</v>
      </c>
      <c r="D1247" s="287">
        <v>1</v>
      </c>
      <c r="E1247" s="287">
        <v>1</v>
      </c>
      <c r="F1247" s="287">
        <v>1</v>
      </c>
      <c r="G1247" s="287" t="s">
        <v>188</v>
      </c>
      <c r="H1247" s="287" t="s">
        <v>179</v>
      </c>
      <c r="I1247" s="287">
        <v>0</v>
      </c>
      <c r="J1247" s="287"/>
      <c r="K1247" s="287">
        <v>0</v>
      </c>
    </row>
    <row r="1248" spans="1:11">
      <c r="A1248" s="287" t="s">
        <v>260</v>
      </c>
      <c r="B1248" s="288">
        <v>46116</v>
      </c>
      <c r="C1248" s="287" t="s">
        <v>847</v>
      </c>
      <c r="D1248" s="287">
        <v>1</v>
      </c>
      <c r="E1248" s="287">
        <v>1</v>
      </c>
      <c r="F1248" s="287">
        <v>1</v>
      </c>
      <c r="G1248" s="287" t="s">
        <v>188</v>
      </c>
      <c r="H1248" s="287" t="s">
        <v>179</v>
      </c>
      <c r="I1248" s="287">
        <v>0</v>
      </c>
      <c r="J1248" s="287"/>
      <c r="K1248" s="287">
        <v>0</v>
      </c>
    </row>
    <row r="1249" spans="1:11">
      <c r="A1249" s="287" t="s">
        <v>260</v>
      </c>
      <c r="B1249" s="288">
        <v>46123</v>
      </c>
      <c r="C1249" s="287" t="s">
        <v>847</v>
      </c>
      <c r="D1249" s="287">
        <v>1</v>
      </c>
      <c r="E1249" s="287">
        <v>1</v>
      </c>
      <c r="F1249" s="287">
        <v>1</v>
      </c>
      <c r="G1249" s="287" t="s">
        <v>188</v>
      </c>
      <c r="H1249" s="287" t="s">
        <v>179</v>
      </c>
      <c r="I1249" s="287">
        <v>0</v>
      </c>
      <c r="J1249" s="287"/>
      <c r="K1249" s="287">
        <v>0</v>
      </c>
    </row>
    <row r="1250" spans="1:11">
      <c r="A1250" s="287" t="s">
        <v>260</v>
      </c>
      <c r="B1250" s="288">
        <v>46130</v>
      </c>
      <c r="C1250" s="287" t="s">
        <v>847</v>
      </c>
      <c r="D1250" s="287">
        <v>1</v>
      </c>
      <c r="E1250" s="287">
        <v>1</v>
      </c>
      <c r="F1250" s="287">
        <v>1</v>
      </c>
      <c r="G1250" s="287" t="s">
        <v>188</v>
      </c>
      <c r="H1250" s="287" t="s">
        <v>179</v>
      </c>
      <c r="I1250" s="287">
        <v>0</v>
      </c>
      <c r="J1250" s="287"/>
      <c r="K1250" s="287">
        <v>0</v>
      </c>
    </row>
    <row r="1251" spans="1:11">
      <c r="A1251" s="287" t="s">
        <v>260</v>
      </c>
      <c r="B1251" s="288">
        <v>46137</v>
      </c>
      <c r="C1251" s="287" t="s">
        <v>847</v>
      </c>
      <c r="D1251" s="287">
        <v>1</v>
      </c>
      <c r="E1251" s="287">
        <v>1</v>
      </c>
      <c r="F1251" s="287">
        <v>1</v>
      </c>
      <c r="G1251" s="287" t="s">
        <v>188</v>
      </c>
      <c r="H1251" s="287" t="s">
        <v>179</v>
      </c>
      <c r="I1251" s="287">
        <v>0</v>
      </c>
      <c r="J1251" s="287"/>
      <c r="K1251" s="287">
        <v>0</v>
      </c>
    </row>
    <row r="1252" spans="1:11">
      <c r="A1252" s="287" t="s">
        <v>261</v>
      </c>
      <c r="B1252" s="288">
        <v>45969</v>
      </c>
      <c r="C1252" s="287" t="s">
        <v>847</v>
      </c>
      <c r="D1252" s="287">
        <v>1</v>
      </c>
      <c r="E1252" s="287">
        <v>1</v>
      </c>
      <c r="F1252" s="287">
        <v>1</v>
      </c>
      <c r="G1252" s="287" t="s">
        <v>185</v>
      </c>
      <c r="H1252" s="287" t="s">
        <v>179</v>
      </c>
      <c r="I1252" s="287">
        <v>1</v>
      </c>
      <c r="J1252" s="287"/>
      <c r="K1252" s="287">
        <v>0</v>
      </c>
    </row>
    <row r="1253" spans="1:11">
      <c r="A1253" s="287" t="s">
        <v>261</v>
      </c>
      <c r="B1253" s="288">
        <v>45976</v>
      </c>
      <c r="C1253" s="287" t="s">
        <v>339</v>
      </c>
      <c r="D1253" s="287">
        <v>0</v>
      </c>
      <c r="E1253" s="287">
        <v>0</v>
      </c>
      <c r="F1253" s="287">
        <v>0</v>
      </c>
      <c r="G1253" s="287" t="s">
        <v>185</v>
      </c>
      <c r="H1253" s="287" t="s">
        <v>179</v>
      </c>
      <c r="I1253" s="287">
        <v>1</v>
      </c>
      <c r="J1253" s="287"/>
      <c r="K1253" s="287">
        <v>0</v>
      </c>
    </row>
    <row r="1254" spans="1:11">
      <c r="A1254" s="287" t="s">
        <v>261</v>
      </c>
      <c r="B1254" s="288">
        <v>45983</v>
      </c>
      <c r="C1254" s="287" t="s">
        <v>892</v>
      </c>
      <c r="D1254" s="287">
        <v>1</v>
      </c>
      <c r="E1254" s="287">
        <v>0</v>
      </c>
      <c r="F1254" s="287">
        <v>1</v>
      </c>
      <c r="G1254" s="287" t="s">
        <v>185</v>
      </c>
      <c r="H1254" s="287" t="s">
        <v>179</v>
      </c>
      <c r="I1254" s="287">
        <v>1</v>
      </c>
      <c r="J1254" s="287"/>
      <c r="K1254" s="287">
        <v>0</v>
      </c>
    </row>
    <row r="1255" spans="1:11">
      <c r="A1255" s="287" t="s">
        <v>261</v>
      </c>
      <c r="B1255" s="288">
        <v>45990</v>
      </c>
      <c r="C1255" s="287" t="s">
        <v>339</v>
      </c>
      <c r="D1255" s="287">
        <v>0</v>
      </c>
      <c r="E1255" s="287">
        <v>0</v>
      </c>
      <c r="F1255" s="287">
        <v>0</v>
      </c>
      <c r="G1255" s="287" t="s">
        <v>185</v>
      </c>
      <c r="H1255" s="287" t="s">
        <v>179</v>
      </c>
      <c r="I1255" s="287">
        <v>1</v>
      </c>
      <c r="J1255" s="287"/>
      <c r="K1255" s="287">
        <v>0</v>
      </c>
    </row>
    <row r="1256" spans="1:11">
      <c r="A1256" s="287" t="s">
        <v>261</v>
      </c>
      <c r="B1256" s="288">
        <v>45997</v>
      </c>
      <c r="C1256" s="287" t="s">
        <v>892</v>
      </c>
      <c r="D1256" s="287">
        <v>1</v>
      </c>
      <c r="E1256" s="287">
        <v>0</v>
      </c>
      <c r="F1256" s="287">
        <v>1</v>
      </c>
      <c r="G1256" s="287" t="s">
        <v>185</v>
      </c>
      <c r="H1256" s="287" t="s">
        <v>179</v>
      </c>
      <c r="I1256" s="287">
        <v>1</v>
      </c>
      <c r="J1256" s="287"/>
      <c r="K1256" s="287">
        <v>0</v>
      </c>
    </row>
    <row r="1257" spans="1:11">
      <c r="A1257" s="287" t="s">
        <v>261</v>
      </c>
      <c r="B1257" s="288">
        <v>46004</v>
      </c>
      <c r="C1257" s="287" t="s">
        <v>339</v>
      </c>
      <c r="D1257" s="287">
        <v>0</v>
      </c>
      <c r="E1257" s="287">
        <v>0</v>
      </c>
      <c r="F1257" s="287">
        <v>0</v>
      </c>
      <c r="G1257" s="287" t="s">
        <v>185</v>
      </c>
      <c r="H1257" s="287" t="s">
        <v>179</v>
      </c>
      <c r="I1257" s="287">
        <v>1</v>
      </c>
      <c r="J1257" s="287"/>
      <c r="K1257" s="287">
        <v>0</v>
      </c>
    </row>
    <row r="1258" spans="1:11">
      <c r="A1258" s="287" t="s">
        <v>261</v>
      </c>
      <c r="B1258" s="288">
        <v>46011</v>
      </c>
      <c r="C1258" s="287" t="s">
        <v>339</v>
      </c>
      <c r="D1258" s="287">
        <v>0</v>
      </c>
      <c r="E1258" s="287">
        <v>0</v>
      </c>
      <c r="F1258" s="287">
        <v>0</v>
      </c>
      <c r="G1258" s="287" t="s">
        <v>185</v>
      </c>
      <c r="H1258" s="287" t="s">
        <v>179</v>
      </c>
      <c r="I1258" s="287">
        <v>1</v>
      </c>
      <c r="J1258" s="287"/>
      <c r="K1258" s="287">
        <v>0</v>
      </c>
    </row>
    <row r="1259" spans="1:11">
      <c r="A1259" s="287" t="s">
        <v>261</v>
      </c>
      <c r="B1259" s="288">
        <v>46018</v>
      </c>
      <c r="C1259" s="287" t="s">
        <v>339</v>
      </c>
      <c r="D1259" s="287">
        <v>0</v>
      </c>
      <c r="E1259" s="287">
        <v>0</v>
      </c>
      <c r="F1259" s="287">
        <v>0</v>
      </c>
      <c r="G1259" s="287" t="s">
        <v>185</v>
      </c>
      <c r="H1259" s="287" t="s">
        <v>179</v>
      </c>
      <c r="I1259" s="287">
        <v>1</v>
      </c>
      <c r="J1259" s="287"/>
      <c r="K1259" s="287">
        <v>0</v>
      </c>
    </row>
    <row r="1260" spans="1:11">
      <c r="A1260" s="287" t="s">
        <v>261</v>
      </c>
      <c r="B1260" s="288">
        <v>46025</v>
      </c>
      <c r="C1260" s="287" t="s">
        <v>339</v>
      </c>
      <c r="D1260" s="287">
        <v>0</v>
      </c>
      <c r="E1260" s="287">
        <v>0</v>
      </c>
      <c r="F1260" s="287">
        <v>0</v>
      </c>
      <c r="G1260" s="287" t="s">
        <v>185</v>
      </c>
      <c r="H1260" s="287" t="s">
        <v>179</v>
      </c>
      <c r="I1260" s="287">
        <v>1</v>
      </c>
      <c r="J1260" s="287"/>
      <c r="K1260" s="287">
        <v>0</v>
      </c>
    </row>
    <row r="1261" spans="1:11">
      <c r="A1261" s="287" t="s">
        <v>261</v>
      </c>
      <c r="B1261" s="288">
        <v>46032</v>
      </c>
      <c r="C1261" s="287" t="s">
        <v>892</v>
      </c>
      <c r="D1261" s="287">
        <v>1</v>
      </c>
      <c r="E1261" s="287">
        <v>0</v>
      </c>
      <c r="F1261" s="287">
        <v>1</v>
      </c>
      <c r="G1261" s="287" t="s">
        <v>185</v>
      </c>
      <c r="H1261" s="287" t="s">
        <v>179</v>
      </c>
      <c r="I1261" s="287">
        <v>1</v>
      </c>
      <c r="J1261" s="287"/>
      <c r="K1261" s="287">
        <v>0</v>
      </c>
    </row>
    <row r="1262" spans="1:11">
      <c r="A1262" s="287" t="s">
        <v>261</v>
      </c>
      <c r="B1262" s="288">
        <v>46039</v>
      </c>
      <c r="C1262" s="287" t="s">
        <v>847</v>
      </c>
      <c r="D1262" s="287">
        <v>1</v>
      </c>
      <c r="E1262" s="287">
        <v>1</v>
      </c>
      <c r="F1262" s="287">
        <v>1</v>
      </c>
      <c r="G1262" s="287" t="s">
        <v>185</v>
      </c>
      <c r="H1262" s="287" t="s">
        <v>179</v>
      </c>
      <c r="I1262" s="287">
        <v>1</v>
      </c>
      <c r="J1262" s="287"/>
      <c r="K1262" s="287">
        <v>0</v>
      </c>
    </row>
    <row r="1263" spans="1:11">
      <c r="A1263" s="287" t="s">
        <v>261</v>
      </c>
      <c r="B1263" s="288">
        <v>46046</v>
      </c>
      <c r="C1263" s="287" t="s">
        <v>339</v>
      </c>
      <c r="D1263" s="287">
        <v>0</v>
      </c>
      <c r="E1263" s="287">
        <v>0</v>
      </c>
      <c r="F1263" s="287">
        <v>0</v>
      </c>
      <c r="G1263" s="287" t="s">
        <v>185</v>
      </c>
      <c r="H1263" s="287" t="s">
        <v>179</v>
      </c>
      <c r="I1263" s="287">
        <v>1</v>
      </c>
      <c r="J1263" s="287"/>
      <c r="K1263" s="287">
        <v>0</v>
      </c>
    </row>
    <row r="1264" spans="1:11">
      <c r="A1264" s="287" t="s">
        <v>261</v>
      </c>
      <c r="B1264" s="288">
        <v>46053</v>
      </c>
      <c r="C1264" s="287" t="s">
        <v>847</v>
      </c>
      <c r="D1264" s="287">
        <v>1</v>
      </c>
      <c r="E1264" s="287">
        <v>1</v>
      </c>
      <c r="F1264" s="287">
        <v>1</v>
      </c>
      <c r="G1264" s="287" t="s">
        <v>185</v>
      </c>
      <c r="H1264" s="287" t="s">
        <v>179</v>
      </c>
      <c r="I1264" s="287">
        <v>1</v>
      </c>
      <c r="J1264" s="287"/>
      <c r="K1264" s="287">
        <v>0</v>
      </c>
    </row>
    <row r="1265" spans="1:11">
      <c r="A1265" s="287" t="s">
        <v>261</v>
      </c>
      <c r="B1265" s="288">
        <v>46060</v>
      </c>
      <c r="C1265" s="287" t="s">
        <v>847</v>
      </c>
      <c r="D1265" s="287">
        <v>1</v>
      </c>
      <c r="E1265" s="287">
        <v>1</v>
      </c>
      <c r="F1265" s="287">
        <v>1</v>
      </c>
      <c r="G1265" s="287" t="s">
        <v>185</v>
      </c>
      <c r="H1265" s="287" t="s">
        <v>179</v>
      </c>
      <c r="I1265" s="287">
        <v>1</v>
      </c>
      <c r="J1265" s="287"/>
      <c r="K1265" s="287">
        <v>0</v>
      </c>
    </row>
    <row r="1266" spans="1:11">
      <c r="A1266" s="287" t="s">
        <v>261</v>
      </c>
      <c r="B1266" s="288">
        <v>46067</v>
      </c>
      <c r="C1266" s="287" t="s">
        <v>847</v>
      </c>
      <c r="D1266" s="287">
        <v>1</v>
      </c>
      <c r="E1266" s="287">
        <v>1</v>
      </c>
      <c r="F1266" s="287">
        <v>1</v>
      </c>
      <c r="G1266" s="287" t="s">
        <v>185</v>
      </c>
      <c r="H1266" s="287" t="s">
        <v>179</v>
      </c>
      <c r="I1266" s="287">
        <v>1</v>
      </c>
      <c r="J1266" s="287"/>
      <c r="K1266" s="287">
        <v>0</v>
      </c>
    </row>
    <row r="1267" spans="1:11">
      <c r="A1267" s="287" t="s">
        <v>261</v>
      </c>
      <c r="B1267" s="288">
        <v>46074</v>
      </c>
      <c r="C1267" s="287" t="s">
        <v>847</v>
      </c>
      <c r="D1267" s="287">
        <v>1</v>
      </c>
      <c r="E1267" s="287">
        <v>1</v>
      </c>
      <c r="F1267" s="287">
        <v>1</v>
      </c>
      <c r="G1267" s="287" t="s">
        <v>185</v>
      </c>
      <c r="H1267" s="287" t="s">
        <v>179</v>
      </c>
      <c r="I1267" s="287">
        <v>1</v>
      </c>
      <c r="J1267" s="287"/>
      <c r="K1267" s="287">
        <v>0</v>
      </c>
    </row>
    <row r="1268" spans="1:11">
      <c r="A1268" s="287" t="s">
        <v>261</v>
      </c>
      <c r="B1268" s="288">
        <v>46081</v>
      </c>
      <c r="C1268" s="287" t="s">
        <v>847</v>
      </c>
      <c r="D1268" s="287">
        <v>1</v>
      </c>
      <c r="E1268" s="287">
        <v>1</v>
      </c>
      <c r="F1268" s="287">
        <v>1</v>
      </c>
      <c r="G1268" s="287" t="s">
        <v>185</v>
      </c>
      <c r="H1268" s="287" t="s">
        <v>179</v>
      </c>
      <c r="I1268" s="287">
        <v>1</v>
      </c>
      <c r="J1268" s="287"/>
      <c r="K1268" s="287">
        <v>0</v>
      </c>
    </row>
    <row r="1269" spans="1:11">
      <c r="A1269" s="287" t="s">
        <v>261</v>
      </c>
      <c r="B1269" s="288">
        <v>46088</v>
      </c>
      <c r="C1269" s="287" t="s">
        <v>847</v>
      </c>
      <c r="D1269" s="287">
        <v>1</v>
      </c>
      <c r="E1269" s="287">
        <v>1</v>
      </c>
      <c r="F1269" s="287">
        <v>1</v>
      </c>
      <c r="G1269" s="287" t="s">
        <v>185</v>
      </c>
      <c r="H1269" s="287" t="s">
        <v>179</v>
      </c>
      <c r="I1269" s="287">
        <v>1</v>
      </c>
      <c r="J1269" s="287"/>
      <c r="K1269" s="287">
        <v>0</v>
      </c>
    </row>
    <row r="1270" spans="1:11">
      <c r="A1270" s="287" t="s">
        <v>261</v>
      </c>
      <c r="B1270" s="288">
        <v>46095</v>
      </c>
      <c r="C1270" s="287" t="s">
        <v>847</v>
      </c>
      <c r="D1270" s="287">
        <v>1</v>
      </c>
      <c r="E1270" s="287">
        <v>1</v>
      </c>
      <c r="F1270" s="287">
        <v>1</v>
      </c>
      <c r="G1270" s="287" t="s">
        <v>185</v>
      </c>
      <c r="H1270" s="287" t="s">
        <v>179</v>
      </c>
      <c r="I1270" s="287">
        <v>1</v>
      </c>
      <c r="J1270" s="287"/>
      <c r="K1270" s="287">
        <v>0</v>
      </c>
    </row>
    <row r="1271" spans="1:11">
      <c r="A1271" s="287" t="s">
        <v>261</v>
      </c>
      <c r="B1271" s="288">
        <v>46102</v>
      </c>
      <c r="C1271" s="287" t="s">
        <v>892</v>
      </c>
      <c r="D1271" s="287">
        <v>1</v>
      </c>
      <c r="E1271" s="287">
        <v>0</v>
      </c>
      <c r="F1271" s="287">
        <v>1</v>
      </c>
      <c r="G1271" s="287" t="s">
        <v>185</v>
      </c>
      <c r="H1271" s="287" t="s">
        <v>179</v>
      </c>
      <c r="I1271" s="287">
        <v>1</v>
      </c>
      <c r="J1271" s="287"/>
      <c r="K1271" s="287">
        <v>0</v>
      </c>
    </row>
    <row r="1272" spans="1:11">
      <c r="A1272" s="287" t="s">
        <v>261</v>
      </c>
      <c r="B1272" s="288">
        <v>46109</v>
      </c>
      <c r="C1272" s="287" t="s">
        <v>847</v>
      </c>
      <c r="D1272" s="287">
        <v>1</v>
      </c>
      <c r="E1272" s="287">
        <v>1</v>
      </c>
      <c r="F1272" s="287">
        <v>1</v>
      </c>
      <c r="G1272" s="287" t="s">
        <v>185</v>
      </c>
      <c r="H1272" s="287" t="s">
        <v>179</v>
      </c>
      <c r="I1272" s="287">
        <v>1</v>
      </c>
      <c r="J1272" s="287"/>
      <c r="K1272" s="287">
        <v>0</v>
      </c>
    </row>
    <row r="1273" spans="1:11">
      <c r="A1273" s="287" t="s">
        <v>261</v>
      </c>
      <c r="B1273" s="288">
        <v>46116</v>
      </c>
      <c r="C1273" s="287" t="s">
        <v>847</v>
      </c>
      <c r="D1273" s="287">
        <v>1</v>
      </c>
      <c r="E1273" s="287">
        <v>1</v>
      </c>
      <c r="F1273" s="287">
        <v>1</v>
      </c>
      <c r="G1273" s="287" t="s">
        <v>185</v>
      </c>
      <c r="H1273" s="287" t="s">
        <v>179</v>
      </c>
      <c r="I1273" s="287">
        <v>1</v>
      </c>
      <c r="J1273" s="287"/>
      <c r="K1273" s="287">
        <v>0</v>
      </c>
    </row>
    <row r="1274" spans="1:11">
      <c r="A1274" s="287" t="s">
        <v>261</v>
      </c>
      <c r="B1274" s="288">
        <v>46123</v>
      </c>
      <c r="C1274" s="287" t="s">
        <v>847</v>
      </c>
      <c r="D1274" s="287">
        <v>1</v>
      </c>
      <c r="E1274" s="287">
        <v>1</v>
      </c>
      <c r="F1274" s="287">
        <v>1</v>
      </c>
      <c r="G1274" s="287" t="s">
        <v>185</v>
      </c>
      <c r="H1274" s="287" t="s">
        <v>179</v>
      </c>
      <c r="I1274" s="287">
        <v>1</v>
      </c>
      <c r="J1274" s="287"/>
      <c r="K1274" s="287">
        <v>0</v>
      </c>
    </row>
    <row r="1275" spans="1:11">
      <c r="A1275" s="287" t="s">
        <v>261</v>
      </c>
      <c r="B1275" s="288">
        <v>46130</v>
      </c>
      <c r="C1275" s="287" t="s">
        <v>847</v>
      </c>
      <c r="D1275" s="287">
        <v>1</v>
      </c>
      <c r="E1275" s="287">
        <v>1</v>
      </c>
      <c r="F1275" s="287">
        <v>1</v>
      </c>
      <c r="G1275" s="287" t="s">
        <v>185</v>
      </c>
      <c r="H1275" s="287" t="s">
        <v>179</v>
      </c>
      <c r="I1275" s="287">
        <v>1</v>
      </c>
      <c r="J1275" s="287"/>
      <c r="K1275" s="287">
        <v>0</v>
      </c>
    </row>
    <row r="1276" spans="1:11">
      <c r="A1276" s="287" t="s">
        <v>261</v>
      </c>
      <c r="B1276" s="288">
        <v>46137</v>
      </c>
      <c r="C1276" s="287" t="s">
        <v>847</v>
      </c>
      <c r="D1276" s="287">
        <v>1</v>
      </c>
      <c r="E1276" s="287">
        <v>1</v>
      </c>
      <c r="F1276" s="287">
        <v>1</v>
      </c>
      <c r="G1276" s="287" t="s">
        <v>185</v>
      </c>
      <c r="H1276" s="287" t="s">
        <v>179</v>
      </c>
      <c r="I1276" s="287">
        <v>1</v>
      </c>
      <c r="J1276" s="287"/>
      <c r="K1276" s="287">
        <v>0</v>
      </c>
    </row>
    <row r="1277" spans="1:11">
      <c r="A1277" s="287" t="s">
        <v>262</v>
      </c>
      <c r="B1277" s="288">
        <v>45969</v>
      </c>
      <c r="C1277" s="287" t="s">
        <v>847</v>
      </c>
      <c r="D1277" s="287">
        <v>1</v>
      </c>
      <c r="E1277" s="287">
        <v>1</v>
      </c>
      <c r="F1277" s="287">
        <v>1</v>
      </c>
      <c r="G1277" s="287" t="s">
        <v>185</v>
      </c>
      <c r="H1277" s="287" t="s">
        <v>179</v>
      </c>
      <c r="I1277" s="287">
        <v>1</v>
      </c>
      <c r="J1277" s="287" t="s">
        <v>263</v>
      </c>
      <c r="K1277" s="287">
        <v>0</v>
      </c>
    </row>
    <row r="1278" spans="1:11">
      <c r="A1278" s="287" t="s">
        <v>262</v>
      </c>
      <c r="B1278" s="288">
        <v>45976</v>
      </c>
      <c r="C1278" s="287" t="s">
        <v>893</v>
      </c>
      <c r="D1278" s="287">
        <v>1</v>
      </c>
      <c r="E1278" s="287">
        <v>1</v>
      </c>
      <c r="F1278" s="287">
        <v>0</v>
      </c>
      <c r="G1278" s="287" t="s">
        <v>185</v>
      </c>
      <c r="H1278" s="287" t="s">
        <v>179</v>
      </c>
      <c r="I1278" s="287">
        <v>1</v>
      </c>
      <c r="J1278" s="287" t="s">
        <v>263</v>
      </c>
      <c r="K1278" s="287">
        <v>0</v>
      </c>
    </row>
    <row r="1279" spans="1:11">
      <c r="A1279" s="287" t="s">
        <v>262</v>
      </c>
      <c r="B1279" s="288">
        <v>45983</v>
      </c>
      <c r="C1279" s="287" t="s">
        <v>339</v>
      </c>
      <c r="D1279" s="287">
        <v>0</v>
      </c>
      <c r="E1279" s="287">
        <v>0</v>
      </c>
      <c r="F1279" s="287">
        <v>0</v>
      </c>
      <c r="G1279" s="287" t="s">
        <v>185</v>
      </c>
      <c r="H1279" s="287" t="s">
        <v>179</v>
      </c>
      <c r="I1279" s="287">
        <v>1</v>
      </c>
      <c r="J1279" s="287" t="s">
        <v>263</v>
      </c>
      <c r="K1279" s="287">
        <v>0</v>
      </c>
    </row>
    <row r="1280" spans="1:11">
      <c r="A1280" s="287" t="s">
        <v>262</v>
      </c>
      <c r="B1280" s="288">
        <v>45990</v>
      </c>
      <c r="C1280" s="287" t="s">
        <v>339</v>
      </c>
      <c r="D1280" s="287">
        <v>0</v>
      </c>
      <c r="E1280" s="287">
        <v>0</v>
      </c>
      <c r="F1280" s="287">
        <v>0</v>
      </c>
      <c r="G1280" s="287" t="s">
        <v>185</v>
      </c>
      <c r="H1280" s="287" t="s">
        <v>179</v>
      </c>
      <c r="I1280" s="287">
        <v>1</v>
      </c>
      <c r="J1280" s="287" t="s">
        <v>263</v>
      </c>
      <c r="K1280" s="287">
        <v>0</v>
      </c>
    </row>
    <row r="1281" spans="1:11">
      <c r="A1281" s="287" t="s">
        <v>262</v>
      </c>
      <c r="B1281" s="288">
        <v>45997</v>
      </c>
      <c r="C1281" s="287" t="s">
        <v>892</v>
      </c>
      <c r="D1281" s="287">
        <v>1</v>
      </c>
      <c r="E1281" s="287">
        <v>0</v>
      </c>
      <c r="F1281" s="287">
        <v>1</v>
      </c>
      <c r="G1281" s="287" t="s">
        <v>185</v>
      </c>
      <c r="H1281" s="287" t="s">
        <v>179</v>
      </c>
      <c r="I1281" s="287">
        <v>1</v>
      </c>
      <c r="J1281" s="287" t="s">
        <v>263</v>
      </c>
      <c r="K1281" s="287">
        <v>0</v>
      </c>
    </row>
    <row r="1282" spans="1:11">
      <c r="A1282" s="287" t="s">
        <v>262</v>
      </c>
      <c r="B1282" s="288">
        <v>46004</v>
      </c>
      <c r="C1282" s="287" t="s">
        <v>892</v>
      </c>
      <c r="D1282" s="287">
        <v>1</v>
      </c>
      <c r="E1282" s="287">
        <v>0</v>
      </c>
      <c r="F1282" s="287">
        <v>1</v>
      </c>
      <c r="G1282" s="287" t="s">
        <v>185</v>
      </c>
      <c r="H1282" s="287" t="s">
        <v>179</v>
      </c>
      <c r="I1282" s="287">
        <v>1</v>
      </c>
      <c r="J1282" s="287" t="s">
        <v>263</v>
      </c>
      <c r="K1282" s="287">
        <v>0</v>
      </c>
    </row>
    <row r="1283" spans="1:11">
      <c r="A1283" s="287" t="s">
        <v>262</v>
      </c>
      <c r="B1283" s="288">
        <v>46011</v>
      </c>
      <c r="C1283" s="287" t="s">
        <v>339</v>
      </c>
      <c r="D1283" s="287">
        <v>0</v>
      </c>
      <c r="E1283" s="287">
        <v>0</v>
      </c>
      <c r="F1283" s="287">
        <v>0</v>
      </c>
      <c r="G1283" s="287" t="s">
        <v>185</v>
      </c>
      <c r="H1283" s="287" t="s">
        <v>179</v>
      </c>
      <c r="I1283" s="287">
        <v>1</v>
      </c>
      <c r="J1283" s="287" t="s">
        <v>263</v>
      </c>
      <c r="K1283" s="287">
        <v>0</v>
      </c>
    </row>
    <row r="1284" spans="1:11">
      <c r="A1284" s="287" t="s">
        <v>262</v>
      </c>
      <c r="B1284" s="288">
        <v>46018</v>
      </c>
      <c r="C1284" s="287" t="s">
        <v>893</v>
      </c>
      <c r="D1284" s="287">
        <v>1</v>
      </c>
      <c r="E1284" s="287">
        <v>1</v>
      </c>
      <c r="F1284" s="287">
        <v>0</v>
      </c>
      <c r="G1284" s="287" t="s">
        <v>185</v>
      </c>
      <c r="H1284" s="287" t="s">
        <v>179</v>
      </c>
      <c r="I1284" s="287">
        <v>1</v>
      </c>
      <c r="J1284" s="287" t="s">
        <v>263</v>
      </c>
      <c r="K1284" s="287">
        <v>0</v>
      </c>
    </row>
    <row r="1285" spans="1:11">
      <c r="A1285" s="287" t="s">
        <v>262</v>
      </c>
      <c r="B1285" s="288">
        <v>46025</v>
      </c>
      <c r="C1285" s="287" t="s">
        <v>339</v>
      </c>
      <c r="D1285" s="287">
        <v>0</v>
      </c>
      <c r="E1285" s="287">
        <v>0</v>
      </c>
      <c r="F1285" s="287">
        <v>0</v>
      </c>
      <c r="G1285" s="287" t="s">
        <v>185</v>
      </c>
      <c r="H1285" s="287" t="s">
        <v>179</v>
      </c>
      <c r="I1285" s="287">
        <v>1</v>
      </c>
      <c r="J1285" s="287" t="s">
        <v>263</v>
      </c>
      <c r="K1285" s="287">
        <v>0</v>
      </c>
    </row>
    <row r="1286" spans="1:11">
      <c r="A1286" s="287" t="s">
        <v>262</v>
      </c>
      <c r="B1286" s="288">
        <v>46032</v>
      </c>
      <c r="C1286" s="287" t="s">
        <v>847</v>
      </c>
      <c r="D1286" s="287">
        <v>1</v>
      </c>
      <c r="E1286" s="287">
        <v>1</v>
      </c>
      <c r="F1286" s="287">
        <v>1</v>
      </c>
      <c r="G1286" s="287" t="s">
        <v>185</v>
      </c>
      <c r="H1286" s="287" t="s">
        <v>179</v>
      </c>
      <c r="I1286" s="287">
        <v>1</v>
      </c>
      <c r="J1286" s="287" t="s">
        <v>263</v>
      </c>
      <c r="K1286" s="287">
        <v>0</v>
      </c>
    </row>
    <row r="1287" spans="1:11">
      <c r="A1287" s="287" t="s">
        <v>262</v>
      </c>
      <c r="B1287" s="288">
        <v>46039</v>
      </c>
      <c r="C1287" s="287" t="s">
        <v>847</v>
      </c>
      <c r="D1287" s="287">
        <v>1</v>
      </c>
      <c r="E1287" s="287">
        <v>1</v>
      </c>
      <c r="F1287" s="287">
        <v>1</v>
      </c>
      <c r="G1287" s="287" t="s">
        <v>185</v>
      </c>
      <c r="H1287" s="287" t="s">
        <v>179</v>
      </c>
      <c r="I1287" s="287">
        <v>1</v>
      </c>
      <c r="J1287" s="287" t="s">
        <v>263</v>
      </c>
      <c r="K1287" s="287">
        <v>0</v>
      </c>
    </row>
    <row r="1288" spans="1:11">
      <c r="A1288" s="287" t="s">
        <v>262</v>
      </c>
      <c r="B1288" s="288">
        <v>46046</v>
      </c>
      <c r="C1288" s="287" t="s">
        <v>847</v>
      </c>
      <c r="D1288" s="287">
        <v>1</v>
      </c>
      <c r="E1288" s="287">
        <v>1</v>
      </c>
      <c r="F1288" s="287">
        <v>1</v>
      </c>
      <c r="G1288" s="287" t="s">
        <v>185</v>
      </c>
      <c r="H1288" s="287" t="s">
        <v>179</v>
      </c>
      <c r="I1288" s="287">
        <v>1</v>
      </c>
      <c r="J1288" s="287" t="s">
        <v>263</v>
      </c>
      <c r="K1288" s="287">
        <v>0</v>
      </c>
    </row>
    <row r="1289" spans="1:11">
      <c r="A1289" s="287" t="s">
        <v>262</v>
      </c>
      <c r="B1289" s="288">
        <v>46053</v>
      </c>
      <c r="C1289" s="287" t="s">
        <v>847</v>
      </c>
      <c r="D1289" s="287">
        <v>1</v>
      </c>
      <c r="E1289" s="287">
        <v>1</v>
      </c>
      <c r="F1289" s="287">
        <v>1</v>
      </c>
      <c r="G1289" s="287" t="s">
        <v>185</v>
      </c>
      <c r="H1289" s="287" t="s">
        <v>179</v>
      </c>
      <c r="I1289" s="287">
        <v>1</v>
      </c>
      <c r="J1289" s="287" t="s">
        <v>263</v>
      </c>
      <c r="K1289" s="287">
        <v>0</v>
      </c>
    </row>
    <row r="1290" spans="1:11">
      <c r="A1290" s="287" t="s">
        <v>262</v>
      </c>
      <c r="B1290" s="288">
        <v>46060</v>
      </c>
      <c r="C1290" s="287" t="s">
        <v>847</v>
      </c>
      <c r="D1290" s="287">
        <v>1</v>
      </c>
      <c r="E1290" s="287">
        <v>1</v>
      </c>
      <c r="F1290" s="287">
        <v>1</v>
      </c>
      <c r="G1290" s="287" t="s">
        <v>185</v>
      </c>
      <c r="H1290" s="287" t="s">
        <v>179</v>
      </c>
      <c r="I1290" s="287">
        <v>1</v>
      </c>
      <c r="J1290" s="287" t="s">
        <v>263</v>
      </c>
      <c r="K1290" s="287">
        <v>0</v>
      </c>
    </row>
    <row r="1291" spans="1:11">
      <c r="A1291" s="287" t="s">
        <v>262</v>
      </c>
      <c r="B1291" s="288">
        <v>46067</v>
      </c>
      <c r="C1291" s="287" t="s">
        <v>847</v>
      </c>
      <c r="D1291" s="287">
        <v>1</v>
      </c>
      <c r="E1291" s="287">
        <v>1</v>
      </c>
      <c r="F1291" s="287">
        <v>1</v>
      </c>
      <c r="G1291" s="287" t="s">
        <v>185</v>
      </c>
      <c r="H1291" s="287" t="s">
        <v>179</v>
      </c>
      <c r="I1291" s="287">
        <v>1</v>
      </c>
      <c r="J1291" s="287" t="s">
        <v>263</v>
      </c>
      <c r="K1291" s="287">
        <v>0</v>
      </c>
    </row>
    <row r="1292" spans="1:11">
      <c r="A1292" s="287" t="s">
        <v>262</v>
      </c>
      <c r="B1292" s="288">
        <v>46074</v>
      </c>
      <c r="C1292" s="287" t="s">
        <v>847</v>
      </c>
      <c r="D1292" s="287">
        <v>1</v>
      </c>
      <c r="E1292" s="287">
        <v>1</v>
      </c>
      <c r="F1292" s="287">
        <v>1</v>
      </c>
      <c r="G1292" s="287" t="s">
        <v>185</v>
      </c>
      <c r="H1292" s="287" t="s">
        <v>179</v>
      </c>
      <c r="I1292" s="287">
        <v>1</v>
      </c>
      <c r="J1292" s="287" t="s">
        <v>263</v>
      </c>
      <c r="K1292" s="287">
        <v>0</v>
      </c>
    </row>
    <row r="1293" spans="1:11">
      <c r="A1293" s="287" t="s">
        <v>262</v>
      </c>
      <c r="B1293" s="288">
        <v>46081</v>
      </c>
      <c r="C1293" s="287" t="s">
        <v>847</v>
      </c>
      <c r="D1293" s="287">
        <v>1</v>
      </c>
      <c r="E1293" s="287">
        <v>1</v>
      </c>
      <c r="F1293" s="287">
        <v>1</v>
      </c>
      <c r="G1293" s="287" t="s">
        <v>185</v>
      </c>
      <c r="H1293" s="287" t="s">
        <v>179</v>
      </c>
      <c r="I1293" s="287">
        <v>1</v>
      </c>
      <c r="J1293" s="287" t="s">
        <v>263</v>
      </c>
      <c r="K1293" s="287">
        <v>0</v>
      </c>
    </row>
    <row r="1294" spans="1:11">
      <c r="A1294" s="287" t="s">
        <v>262</v>
      </c>
      <c r="B1294" s="288">
        <v>46088</v>
      </c>
      <c r="C1294" s="287" t="s">
        <v>892</v>
      </c>
      <c r="D1294" s="287">
        <v>1</v>
      </c>
      <c r="E1294" s="287">
        <v>0</v>
      </c>
      <c r="F1294" s="287">
        <v>1</v>
      </c>
      <c r="G1294" s="287" t="s">
        <v>185</v>
      </c>
      <c r="H1294" s="287" t="s">
        <v>179</v>
      </c>
      <c r="I1294" s="287">
        <v>1</v>
      </c>
      <c r="J1294" s="287" t="s">
        <v>263</v>
      </c>
      <c r="K1294" s="287">
        <v>0</v>
      </c>
    </row>
    <row r="1295" spans="1:11">
      <c r="A1295" s="287" t="s">
        <v>262</v>
      </c>
      <c r="B1295" s="288">
        <v>46095</v>
      </c>
      <c r="C1295" s="287" t="s">
        <v>847</v>
      </c>
      <c r="D1295" s="287">
        <v>1</v>
      </c>
      <c r="E1295" s="287">
        <v>1</v>
      </c>
      <c r="F1295" s="287">
        <v>1</v>
      </c>
      <c r="G1295" s="287" t="s">
        <v>185</v>
      </c>
      <c r="H1295" s="287" t="s">
        <v>179</v>
      </c>
      <c r="I1295" s="287">
        <v>1</v>
      </c>
      <c r="J1295" s="287" t="s">
        <v>263</v>
      </c>
      <c r="K1295" s="287">
        <v>0</v>
      </c>
    </row>
    <row r="1296" spans="1:11">
      <c r="A1296" s="287" t="s">
        <v>262</v>
      </c>
      <c r="B1296" s="288">
        <v>46102</v>
      </c>
      <c r="C1296" s="287" t="s">
        <v>847</v>
      </c>
      <c r="D1296" s="287">
        <v>1</v>
      </c>
      <c r="E1296" s="287">
        <v>1</v>
      </c>
      <c r="F1296" s="287">
        <v>1</v>
      </c>
      <c r="G1296" s="287" t="s">
        <v>185</v>
      </c>
      <c r="H1296" s="287" t="s">
        <v>179</v>
      </c>
      <c r="I1296" s="287">
        <v>1</v>
      </c>
      <c r="J1296" s="287" t="s">
        <v>263</v>
      </c>
      <c r="K1296" s="287">
        <v>0</v>
      </c>
    </row>
    <row r="1297" spans="1:11">
      <c r="A1297" s="287" t="s">
        <v>262</v>
      </c>
      <c r="B1297" s="288">
        <v>46109</v>
      </c>
      <c r="C1297" s="287" t="s">
        <v>847</v>
      </c>
      <c r="D1297" s="287">
        <v>1</v>
      </c>
      <c r="E1297" s="287">
        <v>1</v>
      </c>
      <c r="F1297" s="287">
        <v>1</v>
      </c>
      <c r="G1297" s="287" t="s">
        <v>185</v>
      </c>
      <c r="H1297" s="287" t="s">
        <v>179</v>
      </c>
      <c r="I1297" s="287">
        <v>1</v>
      </c>
      <c r="J1297" s="287" t="s">
        <v>263</v>
      </c>
      <c r="K1297" s="287">
        <v>0</v>
      </c>
    </row>
    <row r="1298" spans="1:11">
      <c r="A1298" s="287" t="s">
        <v>262</v>
      </c>
      <c r="B1298" s="288">
        <v>46116</v>
      </c>
      <c r="C1298" s="287" t="s">
        <v>339</v>
      </c>
      <c r="D1298" s="287">
        <v>0</v>
      </c>
      <c r="E1298" s="287">
        <v>0</v>
      </c>
      <c r="F1298" s="287">
        <v>0</v>
      </c>
      <c r="G1298" s="287" t="s">
        <v>185</v>
      </c>
      <c r="H1298" s="287" t="s">
        <v>179</v>
      </c>
      <c r="I1298" s="287">
        <v>1</v>
      </c>
      <c r="J1298" s="287" t="s">
        <v>263</v>
      </c>
      <c r="K1298" s="287">
        <v>0</v>
      </c>
    </row>
    <row r="1299" spans="1:11">
      <c r="A1299" s="287" t="s">
        <v>262</v>
      </c>
      <c r="B1299" s="288">
        <v>46123</v>
      </c>
      <c r="C1299" s="287" t="s">
        <v>847</v>
      </c>
      <c r="D1299" s="287">
        <v>1</v>
      </c>
      <c r="E1299" s="287">
        <v>1</v>
      </c>
      <c r="F1299" s="287">
        <v>1</v>
      </c>
      <c r="G1299" s="287" t="s">
        <v>185</v>
      </c>
      <c r="H1299" s="287" t="s">
        <v>179</v>
      </c>
      <c r="I1299" s="287">
        <v>1</v>
      </c>
      <c r="J1299" s="287" t="s">
        <v>263</v>
      </c>
      <c r="K1299" s="287">
        <v>0</v>
      </c>
    </row>
    <row r="1300" spans="1:11">
      <c r="A1300" s="287" t="s">
        <v>262</v>
      </c>
      <c r="B1300" s="288">
        <v>46130</v>
      </c>
      <c r="C1300" s="287" t="s">
        <v>847</v>
      </c>
      <c r="D1300" s="287">
        <v>1</v>
      </c>
      <c r="E1300" s="287">
        <v>1</v>
      </c>
      <c r="F1300" s="287">
        <v>1</v>
      </c>
      <c r="G1300" s="287" t="s">
        <v>185</v>
      </c>
      <c r="H1300" s="287" t="s">
        <v>179</v>
      </c>
      <c r="I1300" s="287">
        <v>1</v>
      </c>
      <c r="J1300" s="287" t="s">
        <v>263</v>
      </c>
      <c r="K1300" s="287">
        <v>0</v>
      </c>
    </row>
    <row r="1301" spans="1:11">
      <c r="A1301" s="287" t="s">
        <v>262</v>
      </c>
      <c r="B1301" s="288">
        <v>46137</v>
      </c>
      <c r="C1301" s="287" t="s">
        <v>339</v>
      </c>
      <c r="D1301" s="287">
        <v>0</v>
      </c>
      <c r="E1301" s="287">
        <v>0</v>
      </c>
      <c r="F1301" s="287">
        <v>0</v>
      </c>
      <c r="G1301" s="287" t="s">
        <v>185</v>
      </c>
      <c r="H1301" s="287" t="s">
        <v>179</v>
      </c>
      <c r="I1301" s="287">
        <v>1</v>
      </c>
      <c r="J1301" s="287" t="s">
        <v>263</v>
      </c>
      <c r="K1301" s="287">
        <v>0</v>
      </c>
    </row>
    <row r="1302" spans="1:11">
      <c r="A1302" s="287" t="s">
        <v>264</v>
      </c>
      <c r="B1302" s="288">
        <v>45969</v>
      </c>
      <c r="C1302" s="287" t="s">
        <v>339</v>
      </c>
      <c r="D1302" s="287">
        <v>0</v>
      </c>
      <c r="E1302" s="287">
        <v>0</v>
      </c>
      <c r="F1302" s="287">
        <v>0</v>
      </c>
      <c r="G1302" s="287" t="s">
        <v>179</v>
      </c>
      <c r="H1302" s="287"/>
      <c r="I1302" s="287">
        <v>0</v>
      </c>
      <c r="J1302" s="287"/>
      <c r="K1302" s="287">
        <v>0</v>
      </c>
    </row>
    <row r="1303" spans="1:11">
      <c r="A1303" s="287" t="s">
        <v>264</v>
      </c>
      <c r="B1303" s="288">
        <v>45976</v>
      </c>
      <c r="C1303" s="287" t="s">
        <v>893</v>
      </c>
      <c r="D1303" s="287">
        <v>1</v>
      </c>
      <c r="E1303" s="287">
        <v>1</v>
      </c>
      <c r="F1303" s="287">
        <v>0</v>
      </c>
      <c r="G1303" s="287" t="s">
        <v>179</v>
      </c>
      <c r="H1303" s="287"/>
      <c r="I1303" s="287">
        <v>0</v>
      </c>
      <c r="J1303" s="287"/>
      <c r="K1303" s="287">
        <v>0</v>
      </c>
    </row>
    <row r="1304" spans="1:11">
      <c r="A1304" s="287" t="s">
        <v>264</v>
      </c>
      <c r="B1304" s="288">
        <v>45983</v>
      </c>
      <c r="C1304" s="287" t="s">
        <v>339</v>
      </c>
      <c r="D1304" s="287">
        <v>0</v>
      </c>
      <c r="E1304" s="287">
        <v>0</v>
      </c>
      <c r="F1304" s="287">
        <v>0</v>
      </c>
      <c r="G1304" s="287" t="s">
        <v>179</v>
      </c>
      <c r="H1304" s="287"/>
      <c r="I1304" s="287">
        <v>0</v>
      </c>
      <c r="J1304" s="287"/>
      <c r="K1304" s="287">
        <v>0</v>
      </c>
    </row>
    <row r="1305" spans="1:11">
      <c r="A1305" s="287" t="s">
        <v>264</v>
      </c>
      <c r="B1305" s="288">
        <v>45990</v>
      </c>
      <c r="C1305" s="287" t="s">
        <v>893</v>
      </c>
      <c r="D1305" s="287">
        <v>1</v>
      </c>
      <c r="E1305" s="287">
        <v>1</v>
      </c>
      <c r="F1305" s="287">
        <v>0</v>
      </c>
      <c r="G1305" s="287" t="s">
        <v>179</v>
      </c>
      <c r="H1305" s="287"/>
      <c r="I1305" s="287">
        <v>0</v>
      </c>
      <c r="J1305" s="287"/>
      <c r="K1305" s="287">
        <v>0</v>
      </c>
    </row>
    <row r="1306" spans="1:11">
      <c r="A1306" s="287" t="s">
        <v>264</v>
      </c>
      <c r="B1306" s="288">
        <v>45997</v>
      </c>
      <c r="C1306" s="287" t="s">
        <v>893</v>
      </c>
      <c r="D1306" s="287">
        <v>1</v>
      </c>
      <c r="E1306" s="287">
        <v>1</v>
      </c>
      <c r="F1306" s="287">
        <v>0</v>
      </c>
      <c r="G1306" s="287" t="s">
        <v>179</v>
      </c>
      <c r="H1306" s="287"/>
      <c r="I1306" s="287">
        <v>0</v>
      </c>
      <c r="J1306" s="287"/>
      <c r="K1306" s="287">
        <v>0</v>
      </c>
    </row>
    <row r="1307" spans="1:11">
      <c r="A1307" s="287" t="s">
        <v>264</v>
      </c>
      <c r="B1307" s="288">
        <v>46004</v>
      </c>
      <c r="C1307" s="287" t="s">
        <v>893</v>
      </c>
      <c r="D1307" s="287">
        <v>1</v>
      </c>
      <c r="E1307" s="287">
        <v>1</v>
      </c>
      <c r="F1307" s="287">
        <v>0</v>
      </c>
      <c r="G1307" s="287" t="s">
        <v>179</v>
      </c>
      <c r="H1307" s="287"/>
      <c r="I1307" s="287">
        <v>0</v>
      </c>
      <c r="J1307" s="287"/>
      <c r="K1307" s="287">
        <v>0</v>
      </c>
    </row>
    <row r="1308" spans="1:11">
      <c r="A1308" s="287" t="s">
        <v>264</v>
      </c>
      <c r="B1308" s="288">
        <v>46011</v>
      </c>
      <c r="C1308" s="287" t="s">
        <v>339</v>
      </c>
      <c r="D1308" s="287">
        <v>0</v>
      </c>
      <c r="E1308" s="287">
        <v>0</v>
      </c>
      <c r="F1308" s="287">
        <v>0</v>
      </c>
      <c r="G1308" s="287" t="s">
        <v>179</v>
      </c>
      <c r="H1308" s="287"/>
      <c r="I1308" s="287">
        <v>0</v>
      </c>
      <c r="J1308" s="287"/>
      <c r="K1308" s="287">
        <v>0</v>
      </c>
    </row>
    <row r="1309" spans="1:11">
      <c r="A1309" s="287" t="s">
        <v>264</v>
      </c>
      <c r="B1309" s="288">
        <v>46018</v>
      </c>
      <c r="C1309" s="287" t="s">
        <v>339</v>
      </c>
      <c r="D1309" s="287">
        <v>0</v>
      </c>
      <c r="E1309" s="287">
        <v>0</v>
      </c>
      <c r="F1309" s="287">
        <v>0</v>
      </c>
      <c r="G1309" s="287" t="s">
        <v>179</v>
      </c>
      <c r="H1309" s="287"/>
      <c r="I1309" s="287">
        <v>0</v>
      </c>
      <c r="J1309" s="287"/>
      <c r="K1309" s="287">
        <v>0</v>
      </c>
    </row>
    <row r="1310" spans="1:11">
      <c r="A1310" s="287" t="s">
        <v>264</v>
      </c>
      <c r="B1310" s="288">
        <v>46025</v>
      </c>
      <c r="C1310" s="287" t="s">
        <v>339</v>
      </c>
      <c r="D1310" s="287">
        <v>0</v>
      </c>
      <c r="E1310" s="287">
        <v>0</v>
      </c>
      <c r="F1310" s="287">
        <v>0</v>
      </c>
      <c r="G1310" s="287" t="s">
        <v>179</v>
      </c>
      <c r="H1310" s="287"/>
      <c r="I1310" s="287">
        <v>0</v>
      </c>
      <c r="J1310" s="287"/>
      <c r="K1310" s="287">
        <v>0</v>
      </c>
    </row>
    <row r="1311" spans="1:11">
      <c r="A1311" s="287" t="s">
        <v>264</v>
      </c>
      <c r="B1311" s="288">
        <v>46032</v>
      </c>
      <c r="C1311" s="287" t="s">
        <v>893</v>
      </c>
      <c r="D1311" s="287">
        <v>1</v>
      </c>
      <c r="E1311" s="287">
        <v>1</v>
      </c>
      <c r="F1311" s="287">
        <v>0</v>
      </c>
      <c r="G1311" s="287" t="s">
        <v>179</v>
      </c>
      <c r="H1311" s="287"/>
      <c r="I1311" s="287">
        <v>0</v>
      </c>
      <c r="J1311" s="287"/>
      <c r="K1311" s="287">
        <v>0</v>
      </c>
    </row>
    <row r="1312" spans="1:11">
      <c r="A1312" s="287" t="s">
        <v>264</v>
      </c>
      <c r="B1312" s="288">
        <v>46039</v>
      </c>
      <c r="C1312" s="287" t="s">
        <v>339</v>
      </c>
      <c r="D1312" s="287">
        <v>0</v>
      </c>
      <c r="E1312" s="287">
        <v>0</v>
      </c>
      <c r="F1312" s="287">
        <v>0</v>
      </c>
      <c r="G1312" s="287" t="s">
        <v>179</v>
      </c>
      <c r="H1312" s="287"/>
      <c r="I1312" s="287">
        <v>0</v>
      </c>
      <c r="J1312" s="287"/>
      <c r="K1312" s="287">
        <v>0</v>
      </c>
    </row>
    <row r="1313" spans="1:11">
      <c r="A1313" s="287" t="s">
        <v>264</v>
      </c>
      <c r="B1313" s="288">
        <v>46046</v>
      </c>
      <c r="C1313" s="287" t="s">
        <v>339</v>
      </c>
      <c r="D1313" s="287">
        <v>0</v>
      </c>
      <c r="E1313" s="287">
        <v>0</v>
      </c>
      <c r="F1313" s="287">
        <v>0</v>
      </c>
      <c r="G1313" s="287" t="s">
        <v>179</v>
      </c>
      <c r="H1313" s="287"/>
      <c r="I1313" s="287">
        <v>0</v>
      </c>
      <c r="J1313" s="287"/>
      <c r="K1313" s="287">
        <v>0</v>
      </c>
    </row>
    <row r="1314" spans="1:11">
      <c r="A1314" s="287" t="s">
        <v>264</v>
      </c>
      <c r="B1314" s="288">
        <v>46053</v>
      </c>
      <c r="C1314" s="287" t="s">
        <v>339</v>
      </c>
      <c r="D1314" s="287">
        <v>0</v>
      </c>
      <c r="E1314" s="287">
        <v>0</v>
      </c>
      <c r="F1314" s="287">
        <v>0</v>
      </c>
      <c r="G1314" s="287" t="s">
        <v>179</v>
      </c>
      <c r="H1314" s="287"/>
      <c r="I1314" s="287">
        <v>0</v>
      </c>
      <c r="J1314" s="287"/>
      <c r="K1314" s="287">
        <v>0</v>
      </c>
    </row>
    <row r="1315" spans="1:11">
      <c r="A1315" s="287" t="s">
        <v>264</v>
      </c>
      <c r="B1315" s="288">
        <v>46060</v>
      </c>
      <c r="C1315" s="287" t="s">
        <v>339</v>
      </c>
      <c r="D1315" s="287">
        <v>0</v>
      </c>
      <c r="E1315" s="287">
        <v>0</v>
      </c>
      <c r="F1315" s="287">
        <v>0</v>
      </c>
      <c r="G1315" s="287" t="s">
        <v>179</v>
      </c>
      <c r="H1315" s="287"/>
      <c r="I1315" s="287">
        <v>0</v>
      </c>
      <c r="J1315" s="287"/>
      <c r="K1315" s="287">
        <v>0</v>
      </c>
    </row>
    <row r="1316" spans="1:11">
      <c r="A1316" s="287" t="s">
        <v>264</v>
      </c>
      <c r="B1316" s="288">
        <v>46067</v>
      </c>
      <c r="C1316" s="287" t="s">
        <v>339</v>
      </c>
      <c r="D1316" s="287">
        <v>0</v>
      </c>
      <c r="E1316" s="287">
        <v>0</v>
      </c>
      <c r="F1316" s="287">
        <v>0</v>
      </c>
      <c r="G1316" s="287" t="s">
        <v>179</v>
      </c>
      <c r="H1316" s="287"/>
      <c r="I1316" s="287">
        <v>0</v>
      </c>
      <c r="J1316" s="287"/>
      <c r="K1316" s="287">
        <v>0</v>
      </c>
    </row>
    <row r="1317" spans="1:11">
      <c r="A1317" s="287" t="s">
        <v>264</v>
      </c>
      <c r="B1317" s="288">
        <v>46074</v>
      </c>
      <c r="C1317" s="287" t="s">
        <v>893</v>
      </c>
      <c r="D1317" s="287">
        <v>1</v>
      </c>
      <c r="E1317" s="287">
        <v>1</v>
      </c>
      <c r="F1317" s="287">
        <v>0</v>
      </c>
      <c r="G1317" s="287" t="s">
        <v>179</v>
      </c>
      <c r="H1317" s="287"/>
      <c r="I1317" s="287">
        <v>0</v>
      </c>
      <c r="J1317" s="287"/>
      <c r="K1317" s="287">
        <v>0</v>
      </c>
    </row>
    <row r="1318" spans="1:11">
      <c r="A1318" s="287" t="s">
        <v>264</v>
      </c>
      <c r="B1318" s="288">
        <v>46081</v>
      </c>
      <c r="C1318" s="287" t="s">
        <v>847</v>
      </c>
      <c r="D1318" s="287">
        <v>1</v>
      </c>
      <c r="E1318" s="287">
        <v>1</v>
      </c>
      <c r="F1318" s="287">
        <v>1</v>
      </c>
      <c r="G1318" s="287" t="s">
        <v>179</v>
      </c>
      <c r="H1318" s="287"/>
      <c r="I1318" s="287">
        <v>0</v>
      </c>
      <c r="J1318" s="287"/>
      <c r="K1318" s="287">
        <v>0</v>
      </c>
    </row>
    <row r="1319" spans="1:11">
      <c r="A1319" s="287" t="s">
        <v>264</v>
      </c>
      <c r="B1319" s="288">
        <v>46088</v>
      </c>
      <c r="C1319" s="287" t="s">
        <v>339</v>
      </c>
      <c r="D1319" s="287">
        <v>0</v>
      </c>
      <c r="E1319" s="287">
        <v>0</v>
      </c>
      <c r="F1319" s="287">
        <v>0</v>
      </c>
      <c r="G1319" s="287" t="s">
        <v>179</v>
      </c>
      <c r="H1319" s="287"/>
      <c r="I1319" s="287">
        <v>0</v>
      </c>
      <c r="J1319" s="287"/>
      <c r="K1319" s="287">
        <v>0</v>
      </c>
    </row>
    <row r="1320" spans="1:11">
      <c r="A1320" s="287" t="s">
        <v>264</v>
      </c>
      <c r="B1320" s="288">
        <v>46095</v>
      </c>
      <c r="C1320" s="287" t="s">
        <v>339</v>
      </c>
      <c r="D1320" s="287">
        <v>0</v>
      </c>
      <c r="E1320" s="287">
        <v>0</v>
      </c>
      <c r="F1320" s="287">
        <v>0</v>
      </c>
      <c r="G1320" s="287" t="s">
        <v>179</v>
      </c>
      <c r="H1320" s="287"/>
      <c r="I1320" s="287">
        <v>0</v>
      </c>
      <c r="J1320" s="287"/>
      <c r="K1320" s="287">
        <v>0</v>
      </c>
    </row>
    <row r="1321" spans="1:11">
      <c r="A1321" s="287" t="s">
        <v>264</v>
      </c>
      <c r="B1321" s="288">
        <v>46102</v>
      </c>
      <c r="C1321" s="287" t="s">
        <v>339</v>
      </c>
      <c r="D1321" s="287">
        <v>0</v>
      </c>
      <c r="E1321" s="287">
        <v>0</v>
      </c>
      <c r="F1321" s="287">
        <v>0</v>
      </c>
      <c r="G1321" s="287" t="s">
        <v>179</v>
      </c>
      <c r="H1321" s="287"/>
      <c r="I1321" s="287">
        <v>0</v>
      </c>
      <c r="J1321" s="287"/>
      <c r="K1321" s="287">
        <v>0</v>
      </c>
    </row>
    <row r="1322" spans="1:11">
      <c r="A1322" s="287" t="s">
        <v>264</v>
      </c>
      <c r="B1322" s="288">
        <v>46109</v>
      </c>
      <c r="C1322" s="287" t="s">
        <v>893</v>
      </c>
      <c r="D1322" s="287">
        <v>1</v>
      </c>
      <c r="E1322" s="287">
        <v>1</v>
      </c>
      <c r="F1322" s="287">
        <v>0</v>
      </c>
      <c r="G1322" s="287" t="s">
        <v>179</v>
      </c>
      <c r="H1322" s="287"/>
      <c r="I1322" s="287">
        <v>0</v>
      </c>
      <c r="J1322" s="287"/>
      <c r="K1322" s="287">
        <v>0</v>
      </c>
    </row>
    <row r="1323" spans="1:11">
      <c r="A1323" s="287" t="s">
        <v>264</v>
      </c>
      <c r="B1323" s="288">
        <v>46116</v>
      </c>
      <c r="C1323" s="287" t="s">
        <v>339</v>
      </c>
      <c r="D1323" s="287">
        <v>0</v>
      </c>
      <c r="E1323" s="287">
        <v>0</v>
      </c>
      <c r="F1323" s="287">
        <v>0</v>
      </c>
      <c r="G1323" s="287" t="s">
        <v>179</v>
      </c>
      <c r="H1323" s="287"/>
      <c r="I1323" s="287">
        <v>0</v>
      </c>
      <c r="J1323" s="287"/>
      <c r="K1323" s="287">
        <v>0</v>
      </c>
    </row>
    <row r="1324" spans="1:11">
      <c r="A1324" s="287" t="s">
        <v>264</v>
      </c>
      <c r="B1324" s="288">
        <v>46123</v>
      </c>
      <c r="C1324" s="287" t="s">
        <v>339</v>
      </c>
      <c r="D1324" s="287">
        <v>0</v>
      </c>
      <c r="E1324" s="287">
        <v>0</v>
      </c>
      <c r="F1324" s="287">
        <v>0</v>
      </c>
      <c r="G1324" s="287" t="s">
        <v>179</v>
      </c>
      <c r="H1324" s="287"/>
      <c r="I1324" s="287">
        <v>0</v>
      </c>
      <c r="J1324" s="287"/>
      <c r="K1324" s="287">
        <v>0</v>
      </c>
    </row>
    <row r="1325" spans="1:11">
      <c r="A1325" s="287" t="s">
        <v>264</v>
      </c>
      <c r="B1325" s="288">
        <v>46130</v>
      </c>
      <c r="C1325" s="287" t="s">
        <v>339</v>
      </c>
      <c r="D1325" s="287">
        <v>0</v>
      </c>
      <c r="E1325" s="287">
        <v>0</v>
      </c>
      <c r="F1325" s="287">
        <v>0</v>
      </c>
      <c r="G1325" s="287" t="s">
        <v>179</v>
      </c>
      <c r="H1325" s="287"/>
      <c r="I1325" s="287">
        <v>0</v>
      </c>
      <c r="J1325" s="287"/>
      <c r="K1325" s="287">
        <v>0</v>
      </c>
    </row>
    <row r="1326" spans="1:11">
      <c r="A1326" s="287" t="s">
        <v>264</v>
      </c>
      <c r="B1326" s="288">
        <v>46137</v>
      </c>
      <c r="C1326" s="287" t="s">
        <v>893</v>
      </c>
      <c r="D1326" s="287">
        <v>1</v>
      </c>
      <c r="E1326" s="287">
        <v>1</v>
      </c>
      <c r="F1326" s="287">
        <v>0</v>
      </c>
      <c r="G1326" s="287" t="s">
        <v>179</v>
      </c>
      <c r="H1326" s="287"/>
      <c r="I1326" s="287">
        <v>0</v>
      </c>
      <c r="J1326" s="287"/>
      <c r="K1326" s="287">
        <v>0</v>
      </c>
    </row>
    <row r="1327" spans="1:11">
      <c r="A1327" s="287" t="s">
        <v>266</v>
      </c>
      <c r="B1327" s="288">
        <v>45969</v>
      </c>
      <c r="C1327" s="287" t="s">
        <v>339</v>
      </c>
      <c r="D1327" s="287">
        <v>0</v>
      </c>
      <c r="E1327" s="287">
        <v>0</v>
      </c>
      <c r="F1327" s="287">
        <v>0</v>
      </c>
      <c r="G1327" s="287" t="s">
        <v>185</v>
      </c>
      <c r="H1327" s="287" t="s">
        <v>179</v>
      </c>
      <c r="I1327" s="287">
        <v>1</v>
      </c>
      <c r="J1327" s="287"/>
      <c r="K1327" s="287">
        <v>0</v>
      </c>
    </row>
    <row r="1328" spans="1:11">
      <c r="A1328" s="287" t="s">
        <v>266</v>
      </c>
      <c r="B1328" s="288">
        <v>45976</v>
      </c>
      <c r="C1328" s="287" t="s">
        <v>339</v>
      </c>
      <c r="D1328" s="287">
        <v>0</v>
      </c>
      <c r="E1328" s="287">
        <v>0</v>
      </c>
      <c r="F1328" s="287">
        <v>0</v>
      </c>
      <c r="G1328" s="287" t="s">
        <v>185</v>
      </c>
      <c r="H1328" s="287" t="s">
        <v>179</v>
      </c>
      <c r="I1328" s="287">
        <v>1</v>
      </c>
      <c r="J1328" s="287"/>
      <c r="K1328" s="287">
        <v>0</v>
      </c>
    </row>
    <row r="1329" spans="1:11">
      <c r="A1329" s="287" t="s">
        <v>266</v>
      </c>
      <c r="B1329" s="288">
        <v>45983</v>
      </c>
      <c r="C1329" s="287" t="s">
        <v>339</v>
      </c>
      <c r="D1329" s="287">
        <v>0</v>
      </c>
      <c r="E1329" s="287">
        <v>0</v>
      </c>
      <c r="F1329" s="287">
        <v>0</v>
      </c>
      <c r="G1329" s="287" t="s">
        <v>185</v>
      </c>
      <c r="H1329" s="287" t="s">
        <v>179</v>
      </c>
      <c r="I1329" s="287">
        <v>1</v>
      </c>
      <c r="J1329" s="287"/>
      <c r="K1329" s="287">
        <v>0</v>
      </c>
    </row>
    <row r="1330" spans="1:11">
      <c r="A1330" s="287" t="s">
        <v>266</v>
      </c>
      <c r="B1330" s="288">
        <v>45990</v>
      </c>
      <c r="C1330" s="287" t="s">
        <v>339</v>
      </c>
      <c r="D1330" s="287">
        <v>0</v>
      </c>
      <c r="E1330" s="287">
        <v>0</v>
      </c>
      <c r="F1330" s="287">
        <v>0</v>
      </c>
      <c r="G1330" s="287" t="s">
        <v>185</v>
      </c>
      <c r="H1330" s="287" t="s">
        <v>179</v>
      </c>
      <c r="I1330" s="287">
        <v>1</v>
      </c>
      <c r="J1330" s="287"/>
      <c r="K1330" s="287">
        <v>0</v>
      </c>
    </row>
    <row r="1331" spans="1:11">
      <c r="A1331" s="287" t="s">
        <v>266</v>
      </c>
      <c r="B1331" s="288">
        <v>45997</v>
      </c>
      <c r="C1331" s="287" t="s">
        <v>339</v>
      </c>
      <c r="D1331" s="287">
        <v>0</v>
      </c>
      <c r="E1331" s="287">
        <v>0</v>
      </c>
      <c r="F1331" s="287">
        <v>0</v>
      </c>
      <c r="G1331" s="287" t="s">
        <v>185</v>
      </c>
      <c r="H1331" s="287" t="s">
        <v>179</v>
      </c>
      <c r="I1331" s="287">
        <v>1</v>
      </c>
      <c r="J1331" s="287"/>
      <c r="K1331" s="287">
        <v>0</v>
      </c>
    </row>
    <row r="1332" spans="1:11">
      <c r="A1332" s="287" t="s">
        <v>266</v>
      </c>
      <c r="B1332" s="288">
        <v>46004</v>
      </c>
      <c r="C1332" s="287" t="s">
        <v>339</v>
      </c>
      <c r="D1332" s="287">
        <v>0</v>
      </c>
      <c r="E1332" s="287">
        <v>0</v>
      </c>
      <c r="F1332" s="287">
        <v>0</v>
      </c>
      <c r="G1332" s="287" t="s">
        <v>185</v>
      </c>
      <c r="H1332" s="287" t="s">
        <v>179</v>
      </c>
      <c r="I1332" s="287">
        <v>1</v>
      </c>
      <c r="J1332" s="287"/>
      <c r="K1332" s="287">
        <v>0</v>
      </c>
    </row>
    <row r="1333" spans="1:11">
      <c r="A1333" s="287" t="s">
        <v>266</v>
      </c>
      <c r="B1333" s="288">
        <v>46011</v>
      </c>
      <c r="C1333" s="287" t="s">
        <v>339</v>
      </c>
      <c r="D1333" s="287">
        <v>0</v>
      </c>
      <c r="E1333" s="287">
        <v>0</v>
      </c>
      <c r="F1333" s="287">
        <v>0</v>
      </c>
      <c r="G1333" s="287" t="s">
        <v>185</v>
      </c>
      <c r="H1333" s="287" t="s">
        <v>179</v>
      </c>
      <c r="I1333" s="287">
        <v>1</v>
      </c>
      <c r="J1333" s="287"/>
      <c r="K1333" s="287">
        <v>0</v>
      </c>
    </row>
    <row r="1334" spans="1:11">
      <c r="A1334" s="287" t="s">
        <v>266</v>
      </c>
      <c r="B1334" s="288">
        <v>46018</v>
      </c>
      <c r="C1334" s="287" t="s">
        <v>339</v>
      </c>
      <c r="D1334" s="287">
        <v>0</v>
      </c>
      <c r="E1334" s="287">
        <v>0</v>
      </c>
      <c r="F1334" s="287">
        <v>0</v>
      </c>
      <c r="G1334" s="287" t="s">
        <v>185</v>
      </c>
      <c r="H1334" s="287" t="s">
        <v>179</v>
      </c>
      <c r="I1334" s="287">
        <v>1</v>
      </c>
      <c r="J1334" s="287"/>
      <c r="K1334" s="287">
        <v>0</v>
      </c>
    </row>
    <row r="1335" spans="1:11">
      <c r="A1335" s="287" t="s">
        <v>266</v>
      </c>
      <c r="B1335" s="288">
        <v>46025</v>
      </c>
      <c r="C1335" s="287" t="s">
        <v>339</v>
      </c>
      <c r="D1335" s="287">
        <v>0</v>
      </c>
      <c r="E1335" s="287">
        <v>0</v>
      </c>
      <c r="F1335" s="287">
        <v>0</v>
      </c>
      <c r="G1335" s="287" t="s">
        <v>185</v>
      </c>
      <c r="H1335" s="287" t="s">
        <v>179</v>
      </c>
      <c r="I1335" s="287">
        <v>1</v>
      </c>
      <c r="J1335" s="287"/>
      <c r="K1335" s="287">
        <v>0</v>
      </c>
    </row>
    <row r="1336" spans="1:11">
      <c r="A1336" s="287" t="s">
        <v>266</v>
      </c>
      <c r="B1336" s="288">
        <v>46032</v>
      </c>
      <c r="C1336" s="287" t="s">
        <v>339</v>
      </c>
      <c r="D1336" s="287">
        <v>0</v>
      </c>
      <c r="E1336" s="287">
        <v>0</v>
      </c>
      <c r="F1336" s="287">
        <v>0</v>
      </c>
      <c r="G1336" s="287" t="s">
        <v>185</v>
      </c>
      <c r="H1336" s="287" t="s">
        <v>179</v>
      </c>
      <c r="I1336" s="287">
        <v>1</v>
      </c>
      <c r="J1336" s="287"/>
      <c r="K1336" s="287">
        <v>0</v>
      </c>
    </row>
    <row r="1337" spans="1:11">
      <c r="A1337" s="287" t="s">
        <v>266</v>
      </c>
      <c r="B1337" s="288">
        <v>46039</v>
      </c>
      <c r="C1337" s="287" t="s">
        <v>339</v>
      </c>
      <c r="D1337" s="287">
        <v>0</v>
      </c>
      <c r="E1337" s="287">
        <v>0</v>
      </c>
      <c r="F1337" s="287">
        <v>0</v>
      </c>
      <c r="G1337" s="287" t="s">
        <v>185</v>
      </c>
      <c r="H1337" s="287" t="s">
        <v>179</v>
      </c>
      <c r="I1337" s="287">
        <v>1</v>
      </c>
      <c r="J1337" s="287"/>
      <c r="K1337" s="287">
        <v>0</v>
      </c>
    </row>
    <row r="1338" spans="1:11">
      <c r="A1338" s="287" t="s">
        <v>266</v>
      </c>
      <c r="B1338" s="288">
        <v>46046</v>
      </c>
      <c r="C1338" s="287" t="s">
        <v>847</v>
      </c>
      <c r="D1338" s="287">
        <v>1</v>
      </c>
      <c r="E1338" s="287">
        <v>1</v>
      </c>
      <c r="F1338" s="287">
        <v>1</v>
      </c>
      <c r="G1338" s="287" t="s">
        <v>185</v>
      </c>
      <c r="H1338" s="287" t="s">
        <v>179</v>
      </c>
      <c r="I1338" s="287">
        <v>1</v>
      </c>
      <c r="J1338" s="287"/>
      <c r="K1338" s="287">
        <v>0</v>
      </c>
    </row>
    <row r="1339" spans="1:11">
      <c r="A1339" s="287" t="s">
        <v>266</v>
      </c>
      <c r="B1339" s="288">
        <v>46053</v>
      </c>
      <c r="C1339" s="287" t="s">
        <v>339</v>
      </c>
      <c r="D1339" s="287">
        <v>0</v>
      </c>
      <c r="E1339" s="287">
        <v>0</v>
      </c>
      <c r="F1339" s="287">
        <v>0</v>
      </c>
      <c r="G1339" s="287" t="s">
        <v>185</v>
      </c>
      <c r="H1339" s="287" t="s">
        <v>179</v>
      </c>
      <c r="I1339" s="287">
        <v>1</v>
      </c>
      <c r="J1339" s="287"/>
      <c r="K1339" s="287">
        <v>0</v>
      </c>
    </row>
    <row r="1340" spans="1:11">
      <c r="A1340" s="287" t="s">
        <v>266</v>
      </c>
      <c r="B1340" s="288">
        <v>46060</v>
      </c>
      <c r="C1340" s="287" t="s">
        <v>847</v>
      </c>
      <c r="D1340" s="287">
        <v>1</v>
      </c>
      <c r="E1340" s="287">
        <v>1</v>
      </c>
      <c r="F1340" s="287">
        <v>1</v>
      </c>
      <c r="G1340" s="287" t="s">
        <v>185</v>
      </c>
      <c r="H1340" s="287" t="s">
        <v>179</v>
      </c>
      <c r="I1340" s="287">
        <v>1</v>
      </c>
      <c r="J1340" s="287"/>
      <c r="K1340" s="287">
        <v>0</v>
      </c>
    </row>
    <row r="1341" spans="1:11">
      <c r="A1341" s="287" t="s">
        <v>266</v>
      </c>
      <c r="B1341" s="288">
        <v>46067</v>
      </c>
      <c r="C1341" s="287" t="s">
        <v>339</v>
      </c>
      <c r="D1341" s="287">
        <v>0</v>
      </c>
      <c r="E1341" s="287">
        <v>0</v>
      </c>
      <c r="F1341" s="287">
        <v>0</v>
      </c>
      <c r="G1341" s="287" t="s">
        <v>185</v>
      </c>
      <c r="H1341" s="287" t="s">
        <v>179</v>
      </c>
      <c r="I1341" s="287">
        <v>1</v>
      </c>
      <c r="J1341" s="287"/>
      <c r="K1341" s="287">
        <v>0</v>
      </c>
    </row>
    <row r="1342" spans="1:11">
      <c r="A1342" s="287" t="s">
        <v>266</v>
      </c>
      <c r="B1342" s="288">
        <v>46074</v>
      </c>
      <c r="C1342" s="287" t="s">
        <v>847</v>
      </c>
      <c r="D1342" s="287">
        <v>1</v>
      </c>
      <c r="E1342" s="287">
        <v>1</v>
      </c>
      <c r="F1342" s="287">
        <v>1</v>
      </c>
      <c r="G1342" s="287" t="s">
        <v>185</v>
      </c>
      <c r="H1342" s="287" t="s">
        <v>179</v>
      </c>
      <c r="I1342" s="287">
        <v>1</v>
      </c>
      <c r="J1342" s="287"/>
      <c r="K1342" s="287">
        <v>0</v>
      </c>
    </row>
    <row r="1343" spans="1:11">
      <c r="A1343" s="287" t="s">
        <v>266</v>
      </c>
      <c r="B1343" s="288">
        <v>46081</v>
      </c>
      <c r="C1343" s="287" t="s">
        <v>847</v>
      </c>
      <c r="D1343" s="287">
        <v>1</v>
      </c>
      <c r="E1343" s="287">
        <v>1</v>
      </c>
      <c r="F1343" s="287">
        <v>1</v>
      </c>
      <c r="G1343" s="287" t="s">
        <v>185</v>
      </c>
      <c r="H1343" s="287" t="s">
        <v>179</v>
      </c>
      <c r="I1343" s="287">
        <v>1</v>
      </c>
      <c r="J1343" s="287"/>
      <c r="K1343" s="287">
        <v>0</v>
      </c>
    </row>
    <row r="1344" spans="1:11">
      <c r="A1344" s="287" t="s">
        <v>266</v>
      </c>
      <c r="B1344" s="288">
        <v>46088</v>
      </c>
      <c r="C1344" s="287" t="s">
        <v>847</v>
      </c>
      <c r="D1344" s="287">
        <v>1</v>
      </c>
      <c r="E1344" s="287">
        <v>1</v>
      </c>
      <c r="F1344" s="287">
        <v>1</v>
      </c>
      <c r="G1344" s="287" t="s">
        <v>185</v>
      </c>
      <c r="H1344" s="287" t="s">
        <v>179</v>
      </c>
      <c r="I1344" s="287">
        <v>1</v>
      </c>
      <c r="J1344" s="287"/>
      <c r="K1344" s="287">
        <v>0</v>
      </c>
    </row>
    <row r="1345" spans="1:11">
      <c r="A1345" s="287" t="s">
        <v>266</v>
      </c>
      <c r="B1345" s="288">
        <v>46095</v>
      </c>
      <c r="C1345" s="287" t="s">
        <v>339</v>
      </c>
      <c r="D1345" s="287">
        <v>0</v>
      </c>
      <c r="E1345" s="287">
        <v>0</v>
      </c>
      <c r="F1345" s="287">
        <v>0</v>
      </c>
      <c r="G1345" s="287" t="s">
        <v>185</v>
      </c>
      <c r="H1345" s="287" t="s">
        <v>179</v>
      </c>
      <c r="I1345" s="287">
        <v>1</v>
      </c>
      <c r="J1345" s="287"/>
      <c r="K1345" s="287">
        <v>0</v>
      </c>
    </row>
    <row r="1346" spans="1:11">
      <c r="A1346" s="287" t="s">
        <v>266</v>
      </c>
      <c r="B1346" s="288">
        <v>46102</v>
      </c>
      <c r="C1346" s="287" t="s">
        <v>847</v>
      </c>
      <c r="D1346" s="287">
        <v>1</v>
      </c>
      <c r="E1346" s="287">
        <v>1</v>
      </c>
      <c r="F1346" s="287">
        <v>1</v>
      </c>
      <c r="G1346" s="287" t="s">
        <v>185</v>
      </c>
      <c r="H1346" s="287" t="s">
        <v>179</v>
      </c>
      <c r="I1346" s="287">
        <v>1</v>
      </c>
      <c r="J1346" s="287"/>
      <c r="K1346" s="287">
        <v>0</v>
      </c>
    </row>
    <row r="1347" spans="1:11">
      <c r="A1347" s="287" t="s">
        <v>266</v>
      </c>
      <c r="B1347" s="288">
        <v>46109</v>
      </c>
      <c r="C1347" s="287" t="s">
        <v>847</v>
      </c>
      <c r="D1347" s="287">
        <v>1</v>
      </c>
      <c r="E1347" s="287">
        <v>1</v>
      </c>
      <c r="F1347" s="287">
        <v>1</v>
      </c>
      <c r="G1347" s="287" t="s">
        <v>185</v>
      </c>
      <c r="H1347" s="287" t="s">
        <v>179</v>
      </c>
      <c r="I1347" s="287">
        <v>1</v>
      </c>
      <c r="J1347" s="287"/>
      <c r="K1347" s="287">
        <v>0</v>
      </c>
    </row>
    <row r="1348" spans="1:11">
      <c r="A1348" s="287" t="s">
        <v>266</v>
      </c>
      <c r="B1348" s="288">
        <v>46116</v>
      </c>
      <c r="C1348" s="287" t="s">
        <v>847</v>
      </c>
      <c r="D1348" s="287">
        <v>1</v>
      </c>
      <c r="E1348" s="287">
        <v>1</v>
      </c>
      <c r="F1348" s="287">
        <v>1</v>
      </c>
      <c r="G1348" s="287" t="s">
        <v>185</v>
      </c>
      <c r="H1348" s="287" t="s">
        <v>179</v>
      </c>
      <c r="I1348" s="287">
        <v>1</v>
      </c>
      <c r="J1348" s="287"/>
      <c r="K1348" s="287">
        <v>0</v>
      </c>
    </row>
    <row r="1349" spans="1:11">
      <c r="A1349" s="287" t="s">
        <v>266</v>
      </c>
      <c r="B1349" s="288">
        <v>46123</v>
      </c>
      <c r="C1349" s="287" t="s">
        <v>339</v>
      </c>
      <c r="D1349" s="287">
        <v>0</v>
      </c>
      <c r="E1349" s="287">
        <v>0</v>
      </c>
      <c r="F1349" s="287">
        <v>0</v>
      </c>
      <c r="G1349" s="287" t="s">
        <v>185</v>
      </c>
      <c r="H1349" s="287" t="s">
        <v>179</v>
      </c>
      <c r="I1349" s="287">
        <v>1</v>
      </c>
      <c r="J1349" s="287"/>
      <c r="K1349" s="287">
        <v>0</v>
      </c>
    </row>
    <row r="1350" spans="1:11">
      <c r="A1350" s="287" t="s">
        <v>266</v>
      </c>
      <c r="B1350" s="288">
        <v>46130</v>
      </c>
      <c r="C1350" s="287" t="s">
        <v>339</v>
      </c>
      <c r="D1350" s="287">
        <v>0</v>
      </c>
      <c r="E1350" s="287">
        <v>0</v>
      </c>
      <c r="F1350" s="287">
        <v>0</v>
      </c>
      <c r="G1350" s="287" t="s">
        <v>185</v>
      </c>
      <c r="H1350" s="287" t="s">
        <v>179</v>
      </c>
      <c r="I1350" s="287">
        <v>1</v>
      </c>
      <c r="J1350" s="287"/>
      <c r="K1350" s="287">
        <v>0</v>
      </c>
    </row>
    <row r="1351" spans="1:11">
      <c r="A1351" s="287" t="s">
        <v>266</v>
      </c>
      <c r="B1351" s="288">
        <v>46137</v>
      </c>
      <c r="C1351" s="287" t="s">
        <v>847</v>
      </c>
      <c r="D1351" s="287">
        <v>1</v>
      </c>
      <c r="E1351" s="287">
        <v>1</v>
      </c>
      <c r="F1351" s="287">
        <v>1</v>
      </c>
      <c r="G1351" s="287" t="s">
        <v>185</v>
      </c>
      <c r="H1351" s="287" t="s">
        <v>179</v>
      </c>
      <c r="I1351" s="287">
        <v>1</v>
      </c>
      <c r="J1351" s="287"/>
      <c r="K1351" s="287">
        <v>0</v>
      </c>
    </row>
    <row r="1352" spans="1:11">
      <c r="A1352" s="287" t="s">
        <v>267</v>
      </c>
      <c r="B1352" s="288">
        <v>45969</v>
      </c>
      <c r="C1352" s="287" t="s">
        <v>339</v>
      </c>
      <c r="D1352" s="287">
        <v>0</v>
      </c>
      <c r="E1352" s="287">
        <v>0</v>
      </c>
      <c r="F1352" s="287">
        <v>0</v>
      </c>
      <c r="G1352" s="287" t="s">
        <v>185</v>
      </c>
      <c r="H1352" s="287" t="s">
        <v>179</v>
      </c>
      <c r="I1352" s="287">
        <v>1</v>
      </c>
      <c r="J1352" s="287" t="s">
        <v>268</v>
      </c>
      <c r="K1352" s="287">
        <v>0</v>
      </c>
    </row>
    <row r="1353" spans="1:11">
      <c r="A1353" s="287" t="s">
        <v>267</v>
      </c>
      <c r="B1353" s="288">
        <v>45976</v>
      </c>
      <c r="C1353" s="287" t="s">
        <v>339</v>
      </c>
      <c r="D1353" s="287">
        <v>0</v>
      </c>
      <c r="E1353" s="287">
        <v>0</v>
      </c>
      <c r="F1353" s="287">
        <v>0</v>
      </c>
      <c r="G1353" s="287" t="s">
        <v>185</v>
      </c>
      <c r="H1353" s="287" t="s">
        <v>179</v>
      </c>
      <c r="I1353" s="287">
        <v>1</v>
      </c>
      <c r="J1353" s="287" t="s">
        <v>268</v>
      </c>
      <c r="K1353" s="287">
        <v>0</v>
      </c>
    </row>
    <row r="1354" spans="1:11">
      <c r="A1354" s="287" t="s">
        <v>267</v>
      </c>
      <c r="B1354" s="288">
        <v>45983</v>
      </c>
      <c r="C1354" s="287" t="s">
        <v>339</v>
      </c>
      <c r="D1354" s="287">
        <v>0</v>
      </c>
      <c r="E1354" s="287">
        <v>0</v>
      </c>
      <c r="F1354" s="287">
        <v>0</v>
      </c>
      <c r="G1354" s="287" t="s">
        <v>185</v>
      </c>
      <c r="H1354" s="287" t="s">
        <v>179</v>
      </c>
      <c r="I1354" s="287">
        <v>1</v>
      </c>
      <c r="J1354" s="287" t="s">
        <v>268</v>
      </c>
      <c r="K1354" s="287">
        <v>0</v>
      </c>
    </row>
    <row r="1355" spans="1:11">
      <c r="A1355" s="287" t="s">
        <v>267</v>
      </c>
      <c r="B1355" s="288">
        <v>45990</v>
      </c>
      <c r="C1355" s="287" t="s">
        <v>339</v>
      </c>
      <c r="D1355" s="287">
        <v>0</v>
      </c>
      <c r="E1355" s="287">
        <v>0</v>
      </c>
      <c r="F1355" s="287">
        <v>0</v>
      </c>
      <c r="G1355" s="287" t="s">
        <v>185</v>
      </c>
      <c r="H1355" s="287" t="s">
        <v>179</v>
      </c>
      <c r="I1355" s="287">
        <v>1</v>
      </c>
      <c r="J1355" s="287" t="s">
        <v>268</v>
      </c>
      <c r="K1355" s="287">
        <v>0</v>
      </c>
    </row>
    <row r="1356" spans="1:11">
      <c r="A1356" s="287" t="s">
        <v>267</v>
      </c>
      <c r="B1356" s="288">
        <v>45997</v>
      </c>
      <c r="C1356" s="287" t="s">
        <v>339</v>
      </c>
      <c r="D1356" s="287">
        <v>0</v>
      </c>
      <c r="E1356" s="287">
        <v>0</v>
      </c>
      <c r="F1356" s="287">
        <v>0</v>
      </c>
      <c r="G1356" s="287" t="s">
        <v>185</v>
      </c>
      <c r="H1356" s="287" t="s">
        <v>179</v>
      </c>
      <c r="I1356" s="287">
        <v>1</v>
      </c>
      <c r="J1356" s="287" t="s">
        <v>268</v>
      </c>
      <c r="K1356" s="287">
        <v>0</v>
      </c>
    </row>
    <row r="1357" spans="1:11">
      <c r="A1357" s="287" t="s">
        <v>267</v>
      </c>
      <c r="B1357" s="288">
        <v>46004</v>
      </c>
      <c r="C1357" s="287" t="s">
        <v>339</v>
      </c>
      <c r="D1357" s="287">
        <v>0</v>
      </c>
      <c r="E1357" s="287">
        <v>0</v>
      </c>
      <c r="F1357" s="287">
        <v>0</v>
      </c>
      <c r="G1357" s="287" t="s">
        <v>185</v>
      </c>
      <c r="H1357" s="287" t="s">
        <v>179</v>
      </c>
      <c r="I1357" s="287">
        <v>1</v>
      </c>
      <c r="J1357" s="287" t="s">
        <v>268</v>
      </c>
      <c r="K1357" s="287">
        <v>0</v>
      </c>
    </row>
    <row r="1358" spans="1:11">
      <c r="A1358" s="287" t="s">
        <v>267</v>
      </c>
      <c r="B1358" s="288">
        <v>46011</v>
      </c>
      <c r="C1358" s="287" t="s">
        <v>892</v>
      </c>
      <c r="D1358" s="287">
        <v>1</v>
      </c>
      <c r="E1358" s="287">
        <v>0</v>
      </c>
      <c r="F1358" s="287">
        <v>1</v>
      </c>
      <c r="G1358" s="287" t="s">
        <v>185</v>
      </c>
      <c r="H1358" s="287" t="s">
        <v>179</v>
      </c>
      <c r="I1358" s="287">
        <v>1</v>
      </c>
      <c r="J1358" s="287" t="s">
        <v>268</v>
      </c>
      <c r="K1358" s="287">
        <v>0</v>
      </c>
    </row>
    <row r="1359" spans="1:11">
      <c r="A1359" s="287" t="s">
        <v>267</v>
      </c>
      <c r="B1359" s="288">
        <v>46018</v>
      </c>
      <c r="C1359" s="287" t="s">
        <v>339</v>
      </c>
      <c r="D1359" s="287">
        <v>0</v>
      </c>
      <c r="E1359" s="287">
        <v>0</v>
      </c>
      <c r="F1359" s="287">
        <v>0</v>
      </c>
      <c r="G1359" s="287" t="s">
        <v>185</v>
      </c>
      <c r="H1359" s="287" t="s">
        <v>179</v>
      </c>
      <c r="I1359" s="287">
        <v>1</v>
      </c>
      <c r="J1359" s="287" t="s">
        <v>268</v>
      </c>
      <c r="K1359" s="287">
        <v>0</v>
      </c>
    </row>
    <row r="1360" spans="1:11">
      <c r="A1360" s="287" t="s">
        <v>267</v>
      </c>
      <c r="B1360" s="288">
        <v>46025</v>
      </c>
      <c r="C1360" s="287" t="s">
        <v>339</v>
      </c>
      <c r="D1360" s="287">
        <v>0</v>
      </c>
      <c r="E1360" s="287">
        <v>0</v>
      </c>
      <c r="F1360" s="287">
        <v>0</v>
      </c>
      <c r="G1360" s="287" t="s">
        <v>185</v>
      </c>
      <c r="H1360" s="287" t="s">
        <v>179</v>
      </c>
      <c r="I1360" s="287">
        <v>1</v>
      </c>
      <c r="J1360" s="287" t="s">
        <v>268</v>
      </c>
      <c r="K1360" s="287">
        <v>0</v>
      </c>
    </row>
    <row r="1361" spans="1:11">
      <c r="A1361" s="287" t="s">
        <v>267</v>
      </c>
      <c r="B1361" s="288">
        <v>46032</v>
      </c>
      <c r="C1361" s="287" t="s">
        <v>892</v>
      </c>
      <c r="D1361" s="287">
        <v>1</v>
      </c>
      <c r="E1361" s="287">
        <v>0</v>
      </c>
      <c r="F1361" s="287">
        <v>1</v>
      </c>
      <c r="G1361" s="287" t="s">
        <v>185</v>
      </c>
      <c r="H1361" s="287" t="s">
        <v>179</v>
      </c>
      <c r="I1361" s="287">
        <v>1</v>
      </c>
      <c r="J1361" s="287" t="s">
        <v>268</v>
      </c>
      <c r="K1361" s="287">
        <v>0</v>
      </c>
    </row>
    <row r="1362" spans="1:11">
      <c r="A1362" s="287" t="s">
        <v>267</v>
      </c>
      <c r="B1362" s="288">
        <v>46039</v>
      </c>
      <c r="C1362" s="287" t="s">
        <v>339</v>
      </c>
      <c r="D1362" s="287">
        <v>0</v>
      </c>
      <c r="E1362" s="287">
        <v>0</v>
      </c>
      <c r="F1362" s="287">
        <v>0</v>
      </c>
      <c r="G1362" s="287" t="s">
        <v>185</v>
      </c>
      <c r="H1362" s="287" t="s">
        <v>179</v>
      </c>
      <c r="I1362" s="287">
        <v>1</v>
      </c>
      <c r="J1362" s="287" t="s">
        <v>268</v>
      </c>
      <c r="K1362" s="287">
        <v>0</v>
      </c>
    </row>
    <row r="1363" spans="1:11">
      <c r="A1363" s="287" t="s">
        <v>267</v>
      </c>
      <c r="B1363" s="288">
        <v>46046</v>
      </c>
      <c r="C1363" s="287" t="s">
        <v>892</v>
      </c>
      <c r="D1363" s="287">
        <v>1</v>
      </c>
      <c r="E1363" s="287">
        <v>0</v>
      </c>
      <c r="F1363" s="287">
        <v>1</v>
      </c>
      <c r="G1363" s="287" t="s">
        <v>185</v>
      </c>
      <c r="H1363" s="287" t="s">
        <v>179</v>
      </c>
      <c r="I1363" s="287">
        <v>1</v>
      </c>
      <c r="J1363" s="287" t="s">
        <v>268</v>
      </c>
      <c r="K1363" s="287">
        <v>0</v>
      </c>
    </row>
    <row r="1364" spans="1:11">
      <c r="A1364" s="287" t="s">
        <v>267</v>
      </c>
      <c r="B1364" s="288">
        <v>46053</v>
      </c>
      <c r="C1364" s="287" t="s">
        <v>892</v>
      </c>
      <c r="D1364" s="287">
        <v>1</v>
      </c>
      <c r="E1364" s="287">
        <v>0</v>
      </c>
      <c r="F1364" s="287">
        <v>1</v>
      </c>
      <c r="G1364" s="287" t="s">
        <v>185</v>
      </c>
      <c r="H1364" s="287" t="s">
        <v>179</v>
      </c>
      <c r="I1364" s="287">
        <v>1</v>
      </c>
      <c r="J1364" s="287" t="s">
        <v>268</v>
      </c>
      <c r="K1364" s="287">
        <v>0</v>
      </c>
    </row>
    <row r="1365" spans="1:11">
      <c r="A1365" s="287" t="s">
        <v>267</v>
      </c>
      <c r="B1365" s="288">
        <v>46060</v>
      </c>
      <c r="C1365" s="287" t="s">
        <v>892</v>
      </c>
      <c r="D1365" s="287">
        <v>1</v>
      </c>
      <c r="E1365" s="287">
        <v>0</v>
      </c>
      <c r="F1365" s="287">
        <v>1</v>
      </c>
      <c r="G1365" s="287" t="s">
        <v>185</v>
      </c>
      <c r="H1365" s="287" t="s">
        <v>179</v>
      </c>
      <c r="I1365" s="287">
        <v>1</v>
      </c>
      <c r="J1365" s="287" t="s">
        <v>268</v>
      </c>
      <c r="K1365" s="287">
        <v>0</v>
      </c>
    </row>
    <row r="1366" spans="1:11">
      <c r="A1366" s="287" t="s">
        <v>267</v>
      </c>
      <c r="B1366" s="288">
        <v>46067</v>
      </c>
      <c r="C1366" s="287" t="s">
        <v>339</v>
      </c>
      <c r="D1366" s="287">
        <v>0</v>
      </c>
      <c r="E1366" s="287">
        <v>0</v>
      </c>
      <c r="F1366" s="287">
        <v>0</v>
      </c>
      <c r="G1366" s="287" t="s">
        <v>185</v>
      </c>
      <c r="H1366" s="287" t="s">
        <v>179</v>
      </c>
      <c r="I1366" s="287">
        <v>1</v>
      </c>
      <c r="J1366" s="287" t="s">
        <v>268</v>
      </c>
      <c r="K1366" s="287">
        <v>0</v>
      </c>
    </row>
    <row r="1367" spans="1:11">
      <c r="A1367" s="287" t="s">
        <v>267</v>
      </c>
      <c r="B1367" s="288">
        <v>46074</v>
      </c>
      <c r="C1367" s="287" t="s">
        <v>892</v>
      </c>
      <c r="D1367" s="287">
        <v>1</v>
      </c>
      <c r="E1367" s="287">
        <v>0</v>
      </c>
      <c r="F1367" s="287">
        <v>1</v>
      </c>
      <c r="G1367" s="287" t="s">
        <v>185</v>
      </c>
      <c r="H1367" s="287" t="s">
        <v>179</v>
      </c>
      <c r="I1367" s="287">
        <v>1</v>
      </c>
      <c r="J1367" s="287" t="s">
        <v>268</v>
      </c>
      <c r="K1367" s="287">
        <v>0</v>
      </c>
    </row>
    <row r="1368" spans="1:11">
      <c r="A1368" s="287" t="s">
        <v>267</v>
      </c>
      <c r="B1368" s="288">
        <v>46081</v>
      </c>
      <c r="C1368" s="287" t="s">
        <v>892</v>
      </c>
      <c r="D1368" s="287">
        <v>1</v>
      </c>
      <c r="E1368" s="287">
        <v>0</v>
      </c>
      <c r="F1368" s="287">
        <v>1</v>
      </c>
      <c r="G1368" s="287" t="s">
        <v>185</v>
      </c>
      <c r="H1368" s="287" t="s">
        <v>179</v>
      </c>
      <c r="I1368" s="287">
        <v>1</v>
      </c>
      <c r="J1368" s="287" t="s">
        <v>268</v>
      </c>
      <c r="K1368" s="287">
        <v>0</v>
      </c>
    </row>
    <row r="1369" spans="1:11">
      <c r="A1369" s="287" t="s">
        <v>267</v>
      </c>
      <c r="B1369" s="288">
        <v>46088</v>
      </c>
      <c r="C1369" s="287" t="s">
        <v>339</v>
      </c>
      <c r="D1369" s="287">
        <v>0</v>
      </c>
      <c r="E1369" s="287">
        <v>0</v>
      </c>
      <c r="F1369" s="287">
        <v>0</v>
      </c>
      <c r="G1369" s="287" t="s">
        <v>185</v>
      </c>
      <c r="H1369" s="287" t="s">
        <v>179</v>
      </c>
      <c r="I1369" s="287">
        <v>1</v>
      </c>
      <c r="J1369" s="287" t="s">
        <v>268</v>
      </c>
      <c r="K1369" s="287">
        <v>0</v>
      </c>
    </row>
    <row r="1370" spans="1:11">
      <c r="A1370" s="287" t="s">
        <v>267</v>
      </c>
      <c r="B1370" s="288">
        <v>46095</v>
      </c>
      <c r="C1370" s="287" t="s">
        <v>339</v>
      </c>
      <c r="D1370" s="287">
        <v>0</v>
      </c>
      <c r="E1370" s="287">
        <v>0</v>
      </c>
      <c r="F1370" s="287">
        <v>0</v>
      </c>
      <c r="G1370" s="287" t="s">
        <v>185</v>
      </c>
      <c r="H1370" s="287" t="s">
        <v>179</v>
      </c>
      <c r="I1370" s="287">
        <v>1</v>
      </c>
      <c r="J1370" s="287" t="s">
        <v>268</v>
      </c>
      <c r="K1370" s="287">
        <v>0</v>
      </c>
    </row>
    <row r="1371" spans="1:11">
      <c r="A1371" s="287" t="s">
        <v>267</v>
      </c>
      <c r="B1371" s="288">
        <v>46102</v>
      </c>
      <c r="C1371" s="287" t="s">
        <v>892</v>
      </c>
      <c r="D1371" s="287">
        <v>1</v>
      </c>
      <c r="E1371" s="287">
        <v>0</v>
      </c>
      <c r="F1371" s="287">
        <v>1</v>
      </c>
      <c r="G1371" s="287" t="s">
        <v>185</v>
      </c>
      <c r="H1371" s="287" t="s">
        <v>179</v>
      </c>
      <c r="I1371" s="287">
        <v>1</v>
      </c>
      <c r="J1371" s="287" t="s">
        <v>268</v>
      </c>
      <c r="K1371" s="287">
        <v>0</v>
      </c>
    </row>
    <row r="1372" spans="1:11">
      <c r="A1372" s="287" t="s">
        <v>267</v>
      </c>
      <c r="B1372" s="288">
        <v>46109</v>
      </c>
      <c r="C1372" s="287" t="s">
        <v>339</v>
      </c>
      <c r="D1372" s="287">
        <v>0</v>
      </c>
      <c r="E1372" s="287">
        <v>0</v>
      </c>
      <c r="F1372" s="287">
        <v>0</v>
      </c>
      <c r="G1372" s="287" t="s">
        <v>185</v>
      </c>
      <c r="H1372" s="287" t="s">
        <v>179</v>
      </c>
      <c r="I1372" s="287">
        <v>1</v>
      </c>
      <c r="J1372" s="287" t="s">
        <v>268</v>
      </c>
      <c r="K1372" s="287">
        <v>0</v>
      </c>
    </row>
    <row r="1373" spans="1:11">
      <c r="A1373" s="287" t="s">
        <v>267</v>
      </c>
      <c r="B1373" s="288">
        <v>46116</v>
      </c>
      <c r="C1373" s="287" t="s">
        <v>339</v>
      </c>
      <c r="D1373" s="287">
        <v>0</v>
      </c>
      <c r="E1373" s="287">
        <v>0</v>
      </c>
      <c r="F1373" s="287">
        <v>0</v>
      </c>
      <c r="G1373" s="287" t="s">
        <v>185</v>
      </c>
      <c r="H1373" s="287" t="s">
        <v>179</v>
      </c>
      <c r="I1373" s="287">
        <v>1</v>
      </c>
      <c r="J1373" s="287" t="s">
        <v>268</v>
      </c>
      <c r="K1373" s="287">
        <v>0</v>
      </c>
    </row>
    <row r="1374" spans="1:11">
      <c r="A1374" s="287" t="s">
        <v>267</v>
      </c>
      <c r="B1374" s="288">
        <v>46123</v>
      </c>
      <c r="C1374" s="287" t="s">
        <v>339</v>
      </c>
      <c r="D1374" s="287">
        <v>0</v>
      </c>
      <c r="E1374" s="287">
        <v>0</v>
      </c>
      <c r="F1374" s="287">
        <v>0</v>
      </c>
      <c r="G1374" s="287" t="s">
        <v>185</v>
      </c>
      <c r="H1374" s="287" t="s">
        <v>179</v>
      </c>
      <c r="I1374" s="287">
        <v>1</v>
      </c>
      <c r="J1374" s="287" t="s">
        <v>268</v>
      </c>
      <c r="K1374" s="287">
        <v>0</v>
      </c>
    </row>
    <row r="1375" spans="1:11">
      <c r="A1375" s="287" t="s">
        <v>267</v>
      </c>
      <c r="B1375" s="288">
        <v>46130</v>
      </c>
      <c r="C1375" s="287" t="s">
        <v>892</v>
      </c>
      <c r="D1375" s="287">
        <v>1</v>
      </c>
      <c r="E1375" s="287">
        <v>0</v>
      </c>
      <c r="F1375" s="287">
        <v>1</v>
      </c>
      <c r="G1375" s="287" t="s">
        <v>185</v>
      </c>
      <c r="H1375" s="287" t="s">
        <v>179</v>
      </c>
      <c r="I1375" s="287">
        <v>1</v>
      </c>
      <c r="J1375" s="287" t="s">
        <v>268</v>
      </c>
      <c r="K1375" s="287">
        <v>0</v>
      </c>
    </row>
    <row r="1376" spans="1:11">
      <c r="A1376" s="287" t="s">
        <v>267</v>
      </c>
      <c r="B1376" s="288">
        <v>46137</v>
      </c>
      <c r="C1376" s="287" t="s">
        <v>339</v>
      </c>
      <c r="D1376" s="287">
        <v>0</v>
      </c>
      <c r="E1376" s="287">
        <v>0</v>
      </c>
      <c r="F1376" s="287">
        <v>0</v>
      </c>
      <c r="G1376" s="287" t="s">
        <v>185</v>
      </c>
      <c r="H1376" s="287" t="s">
        <v>179</v>
      </c>
      <c r="I1376" s="287">
        <v>1</v>
      </c>
      <c r="J1376" s="287" t="s">
        <v>268</v>
      </c>
      <c r="K1376" s="287">
        <v>0</v>
      </c>
    </row>
    <row r="1377" spans="1:11">
      <c r="A1377" s="287" t="s">
        <v>269</v>
      </c>
      <c r="B1377" s="288">
        <v>45969</v>
      </c>
      <c r="C1377" s="287" t="s">
        <v>847</v>
      </c>
      <c r="D1377" s="287">
        <v>1</v>
      </c>
      <c r="E1377" s="287">
        <v>1</v>
      </c>
      <c r="F1377" s="287">
        <v>1</v>
      </c>
      <c r="G1377" s="287" t="s">
        <v>185</v>
      </c>
      <c r="H1377" s="287"/>
      <c r="I1377" s="287">
        <v>0</v>
      </c>
      <c r="J1377" s="287"/>
      <c r="K1377" s="287">
        <v>0</v>
      </c>
    </row>
    <row r="1378" spans="1:11">
      <c r="A1378" s="287" t="s">
        <v>269</v>
      </c>
      <c r="B1378" s="288">
        <v>45976</v>
      </c>
      <c r="C1378" s="287" t="s">
        <v>339</v>
      </c>
      <c r="D1378" s="287">
        <v>0</v>
      </c>
      <c r="E1378" s="287">
        <v>0</v>
      </c>
      <c r="F1378" s="287">
        <v>0</v>
      </c>
      <c r="G1378" s="287" t="s">
        <v>185</v>
      </c>
      <c r="H1378" s="287"/>
      <c r="I1378" s="287">
        <v>0</v>
      </c>
      <c r="J1378" s="287"/>
      <c r="K1378" s="287">
        <v>0</v>
      </c>
    </row>
    <row r="1379" spans="1:11">
      <c r="A1379" s="287" t="s">
        <v>269</v>
      </c>
      <c r="B1379" s="288">
        <v>45983</v>
      </c>
      <c r="C1379" s="287" t="s">
        <v>847</v>
      </c>
      <c r="D1379" s="287">
        <v>1</v>
      </c>
      <c r="E1379" s="287">
        <v>1</v>
      </c>
      <c r="F1379" s="287">
        <v>1</v>
      </c>
      <c r="G1379" s="287" t="s">
        <v>185</v>
      </c>
      <c r="H1379" s="287"/>
      <c r="I1379" s="287">
        <v>0</v>
      </c>
      <c r="J1379" s="287"/>
      <c r="K1379" s="287">
        <v>0</v>
      </c>
    </row>
    <row r="1380" spans="1:11">
      <c r="A1380" s="287" t="s">
        <v>269</v>
      </c>
      <c r="B1380" s="288">
        <v>45990</v>
      </c>
      <c r="C1380" s="287" t="s">
        <v>339</v>
      </c>
      <c r="D1380" s="287">
        <v>0</v>
      </c>
      <c r="E1380" s="287">
        <v>0</v>
      </c>
      <c r="F1380" s="287">
        <v>0</v>
      </c>
      <c r="G1380" s="287" t="s">
        <v>185</v>
      </c>
      <c r="H1380" s="287"/>
      <c r="I1380" s="287">
        <v>0</v>
      </c>
      <c r="J1380" s="287"/>
      <c r="K1380" s="287">
        <v>0</v>
      </c>
    </row>
    <row r="1381" spans="1:11">
      <c r="A1381" s="287" t="s">
        <v>269</v>
      </c>
      <c r="B1381" s="288">
        <v>45997</v>
      </c>
      <c r="C1381" s="287" t="s">
        <v>339</v>
      </c>
      <c r="D1381" s="287">
        <v>0</v>
      </c>
      <c r="E1381" s="287">
        <v>0</v>
      </c>
      <c r="F1381" s="287">
        <v>0</v>
      </c>
      <c r="G1381" s="287" t="s">
        <v>185</v>
      </c>
      <c r="H1381" s="287"/>
      <c r="I1381" s="287">
        <v>0</v>
      </c>
      <c r="J1381" s="287"/>
      <c r="K1381" s="287">
        <v>0</v>
      </c>
    </row>
    <row r="1382" spans="1:11">
      <c r="A1382" s="287" t="s">
        <v>269</v>
      </c>
      <c r="B1382" s="288">
        <v>46004</v>
      </c>
      <c r="C1382" s="287" t="s">
        <v>339</v>
      </c>
      <c r="D1382" s="287">
        <v>0</v>
      </c>
      <c r="E1382" s="287">
        <v>0</v>
      </c>
      <c r="F1382" s="287">
        <v>0</v>
      </c>
      <c r="G1382" s="287" t="s">
        <v>185</v>
      </c>
      <c r="H1382" s="287"/>
      <c r="I1382" s="287">
        <v>0</v>
      </c>
      <c r="J1382" s="287"/>
      <c r="K1382" s="287">
        <v>0</v>
      </c>
    </row>
    <row r="1383" spans="1:11">
      <c r="A1383" s="287" t="s">
        <v>269</v>
      </c>
      <c r="B1383" s="288">
        <v>46011</v>
      </c>
      <c r="C1383" s="287" t="s">
        <v>339</v>
      </c>
      <c r="D1383" s="287">
        <v>0</v>
      </c>
      <c r="E1383" s="287">
        <v>0</v>
      </c>
      <c r="F1383" s="287">
        <v>0</v>
      </c>
      <c r="G1383" s="287" t="s">
        <v>185</v>
      </c>
      <c r="H1383" s="287"/>
      <c r="I1383" s="287">
        <v>0</v>
      </c>
      <c r="J1383" s="287"/>
      <c r="K1383" s="287">
        <v>0</v>
      </c>
    </row>
    <row r="1384" spans="1:11">
      <c r="A1384" s="287" t="s">
        <v>269</v>
      </c>
      <c r="B1384" s="288">
        <v>46018</v>
      </c>
      <c r="C1384" s="287" t="s">
        <v>339</v>
      </c>
      <c r="D1384" s="287">
        <v>0</v>
      </c>
      <c r="E1384" s="287">
        <v>0</v>
      </c>
      <c r="F1384" s="287">
        <v>0</v>
      </c>
      <c r="G1384" s="287" t="s">
        <v>185</v>
      </c>
      <c r="H1384" s="287"/>
      <c r="I1384" s="287">
        <v>0</v>
      </c>
      <c r="J1384" s="287"/>
      <c r="K1384" s="287">
        <v>0</v>
      </c>
    </row>
    <row r="1385" spans="1:11">
      <c r="A1385" s="287" t="s">
        <v>269</v>
      </c>
      <c r="B1385" s="288">
        <v>46025</v>
      </c>
      <c r="C1385" s="287" t="s">
        <v>339</v>
      </c>
      <c r="D1385" s="287">
        <v>0</v>
      </c>
      <c r="E1385" s="287">
        <v>0</v>
      </c>
      <c r="F1385" s="287">
        <v>0</v>
      </c>
      <c r="G1385" s="287" t="s">
        <v>185</v>
      </c>
      <c r="H1385" s="287"/>
      <c r="I1385" s="287">
        <v>0</v>
      </c>
      <c r="J1385" s="287"/>
      <c r="K1385" s="287">
        <v>0</v>
      </c>
    </row>
    <row r="1386" spans="1:11">
      <c r="A1386" s="287" t="s">
        <v>269</v>
      </c>
      <c r="B1386" s="288">
        <v>46032</v>
      </c>
      <c r="C1386" s="287" t="s">
        <v>339</v>
      </c>
      <c r="D1386" s="287">
        <v>0</v>
      </c>
      <c r="E1386" s="287">
        <v>0</v>
      </c>
      <c r="F1386" s="287">
        <v>0</v>
      </c>
      <c r="G1386" s="287" t="s">
        <v>185</v>
      </c>
      <c r="H1386" s="287"/>
      <c r="I1386" s="287">
        <v>0</v>
      </c>
      <c r="J1386" s="287"/>
      <c r="K1386" s="287">
        <v>0</v>
      </c>
    </row>
    <row r="1387" spans="1:11">
      <c r="A1387" s="287" t="s">
        <v>269</v>
      </c>
      <c r="B1387" s="288">
        <v>46039</v>
      </c>
      <c r="C1387" s="287" t="s">
        <v>339</v>
      </c>
      <c r="D1387" s="287">
        <v>0</v>
      </c>
      <c r="E1387" s="287">
        <v>0</v>
      </c>
      <c r="F1387" s="287">
        <v>0</v>
      </c>
      <c r="G1387" s="287" t="s">
        <v>185</v>
      </c>
      <c r="H1387" s="287"/>
      <c r="I1387" s="287">
        <v>0</v>
      </c>
      <c r="J1387" s="287"/>
      <c r="K1387" s="287">
        <v>0</v>
      </c>
    </row>
    <row r="1388" spans="1:11">
      <c r="A1388" s="287" t="s">
        <v>269</v>
      </c>
      <c r="B1388" s="288">
        <v>46046</v>
      </c>
      <c r="C1388" s="287" t="s">
        <v>339</v>
      </c>
      <c r="D1388" s="287">
        <v>0</v>
      </c>
      <c r="E1388" s="287">
        <v>0</v>
      </c>
      <c r="F1388" s="287">
        <v>0</v>
      </c>
      <c r="G1388" s="287" t="s">
        <v>185</v>
      </c>
      <c r="H1388" s="287"/>
      <c r="I1388" s="287">
        <v>0</v>
      </c>
      <c r="J1388" s="287"/>
      <c r="K1388" s="287">
        <v>0</v>
      </c>
    </row>
    <row r="1389" spans="1:11">
      <c r="A1389" s="287" t="s">
        <v>269</v>
      </c>
      <c r="B1389" s="288">
        <v>46053</v>
      </c>
      <c r="C1389" s="287" t="s">
        <v>892</v>
      </c>
      <c r="D1389" s="287">
        <v>1</v>
      </c>
      <c r="E1389" s="287">
        <v>0</v>
      </c>
      <c r="F1389" s="287">
        <v>1</v>
      </c>
      <c r="G1389" s="287" t="s">
        <v>185</v>
      </c>
      <c r="H1389" s="287"/>
      <c r="I1389" s="287">
        <v>0</v>
      </c>
      <c r="J1389" s="287"/>
      <c r="K1389" s="287">
        <v>0</v>
      </c>
    </row>
    <row r="1390" spans="1:11">
      <c r="A1390" s="287" t="s">
        <v>269</v>
      </c>
      <c r="B1390" s="288">
        <v>46060</v>
      </c>
      <c r="C1390" s="287" t="s">
        <v>847</v>
      </c>
      <c r="D1390" s="287">
        <v>1</v>
      </c>
      <c r="E1390" s="287">
        <v>1</v>
      </c>
      <c r="F1390" s="287">
        <v>1</v>
      </c>
      <c r="G1390" s="287" t="s">
        <v>185</v>
      </c>
      <c r="H1390" s="287"/>
      <c r="I1390" s="287">
        <v>0</v>
      </c>
      <c r="J1390" s="287"/>
      <c r="K1390" s="287">
        <v>0</v>
      </c>
    </row>
    <row r="1391" spans="1:11">
      <c r="A1391" s="287" t="s">
        <v>269</v>
      </c>
      <c r="B1391" s="288">
        <v>46067</v>
      </c>
      <c r="C1391" s="287" t="s">
        <v>847</v>
      </c>
      <c r="D1391" s="287">
        <v>1</v>
      </c>
      <c r="E1391" s="287">
        <v>1</v>
      </c>
      <c r="F1391" s="287">
        <v>1</v>
      </c>
      <c r="G1391" s="287" t="s">
        <v>185</v>
      </c>
      <c r="H1391" s="287"/>
      <c r="I1391" s="287">
        <v>0</v>
      </c>
      <c r="J1391" s="287"/>
      <c r="K1391" s="287">
        <v>0</v>
      </c>
    </row>
    <row r="1392" spans="1:11">
      <c r="A1392" s="287" t="s">
        <v>269</v>
      </c>
      <c r="B1392" s="288">
        <v>46074</v>
      </c>
      <c r="C1392" s="287" t="s">
        <v>847</v>
      </c>
      <c r="D1392" s="287">
        <v>1</v>
      </c>
      <c r="E1392" s="287">
        <v>1</v>
      </c>
      <c r="F1392" s="287">
        <v>1</v>
      </c>
      <c r="G1392" s="287" t="s">
        <v>185</v>
      </c>
      <c r="H1392" s="287"/>
      <c r="I1392" s="287">
        <v>0</v>
      </c>
      <c r="J1392" s="287"/>
      <c r="K1392" s="287">
        <v>0</v>
      </c>
    </row>
    <row r="1393" spans="1:11">
      <c r="A1393" s="287" t="s">
        <v>269</v>
      </c>
      <c r="B1393" s="288">
        <v>46081</v>
      </c>
      <c r="C1393" s="287" t="s">
        <v>847</v>
      </c>
      <c r="D1393" s="287">
        <v>1</v>
      </c>
      <c r="E1393" s="287">
        <v>1</v>
      </c>
      <c r="F1393" s="287">
        <v>1</v>
      </c>
      <c r="G1393" s="287" t="s">
        <v>185</v>
      </c>
      <c r="H1393" s="287"/>
      <c r="I1393" s="287">
        <v>0</v>
      </c>
      <c r="J1393" s="287"/>
      <c r="K1393" s="287">
        <v>0</v>
      </c>
    </row>
    <row r="1394" spans="1:11">
      <c r="A1394" s="287" t="s">
        <v>269</v>
      </c>
      <c r="B1394" s="288">
        <v>46088</v>
      </c>
      <c r="C1394" s="287" t="s">
        <v>847</v>
      </c>
      <c r="D1394" s="287">
        <v>1</v>
      </c>
      <c r="E1394" s="287">
        <v>1</v>
      </c>
      <c r="F1394" s="287">
        <v>1</v>
      </c>
      <c r="G1394" s="287" t="s">
        <v>185</v>
      </c>
      <c r="H1394" s="287"/>
      <c r="I1394" s="287">
        <v>0</v>
      </c>
      <c r="J1394" s="287"/>
      <c r="K1394" s="287">
        <v>0</v>
      </c>
    </row>
    <row r="1395" spans="1:11">
      <c r="A1395" s="287" t="s">
        <v>269</v>
      </c>
      <c r="B1395" s="288">
        <v>46095</v>
      </c>
      <c r="C1395" s="287" t="s">
        <v>847</v>
      </c>
      <c r="D1395" s="287">
        <v>1</v>
      </c>
      <c r="E1395" s="287">
        <v>1</v>
      </c>
      <c r="F1395" s="287">
        <v>1</v>
      </c>
      <c r="G1395" s="287" t="s">
        <v>185</v>
      </c>
      <c r="H1395" s="287"/>
      <c r="I1395" s="287">
        <v>0</v>
      </c>
      <c r="J1395" s="287"/>
      <c r="K1395" s="287">
        <v>0</v>
      </c>
    </row>
    <row r="1396" spans="1:11">
      <c r="A1396" s="287" t="s">
        <v>269</v>
      </c>
      <c r="B1396" s="288">
        <v>46102</v>
      </c>
      <c r="C1396" s="287" t="s">
        <v>847</v>
      </c>
      <c r="D1396" s="287">
        <v>1</v>
      </c>
      <c r="E1396" s="287">
        <v>1</v>
      </c>
      <c r="F1396" s="287">
        <v>1</v>
      </c>
      <c r="G1396" s="287" t="s">
        <v>185</v>
      </c>
      <c r="H1396" s="287"/>
      <c r="I1396" s="287">
        <v>0</v>
      </c>
      <c r="J1396" s="287"/>
      <c r="K1396" s="287">
        <v>0</v>
      </c>
    </row>
    <row r="1397" spans="1:11">
      <c r="A1397" s="287" t="s">
        <v>269</v>
      </c>
      <c r="B1397" s="288">
        <v>46109</v>
      </c>
      <c r="C1397" s="287" t="s">
        <v>847</v>
      </c>
      <c r="D1397" s="287">
        <v>1</v>
      </c>
      <c r="E1397" s="287">
        <v>1</v>
      </c>
      <c r="F1397" s="287">
        <v>1</v>
      </c>
      <c r="G1397" s="287" t="s">
        <v>185</v>
      </c>
      <c r="H1397" s="287"/>
      <c r="I1397" s="287">
        <v>0</v>
      </c>
      <c r="J1397" s="287"/>
      <c r="K1397" s="287">
        <v>0</v>
      </c>
    </row>
    <row r="1398" spans="1:11">
      <c r="A1398" s="287" t="s">
        <v>269</v>
      </c>
      <c r="B1398" s="288">
        <v>46116</v>
      </c>
      <c r="C1398" s="287" t="s">
        <v>847</v>
      </c>
      <c r="D1398" s="287">
        <v>1</v>
      </c>
      <c r="E1398" s="287">
        <v>1</v>
      </c>
      <c r="F1398" s="287">
        <v>1</v>
      </c>
      <c r="G1398" s="287" t="s">
        <v>185</v>
      </c>
      <c r="H1398" s="287"/>
      <c r="I1398" s="287">
        <v>0</v>
      </c>
      <c r="J1398" s="287"/>
      <c r="K1398" s="287">
        <v>0</v>
      </c>
    </row>
    <row r="1399" spans="1:11">
      <c r="A1399" s="287" t="s">
        <v>269</v>
      </c>
      <c r="B1399" s="288">
        <v>46123</v>
      </c>
      <c r="C1399" s="287" t="s">
        <v>339</v>
      </c>
      <c r="D1399" s="287">
        <v>0</v>
      </c>
      <c r="E1399" s="287">
        <v>0</v>
      </c>
      <c r="F1399" s="287">
        <v>0</v>
      </c>
      <c r="G1399" s="287" t="s">
        <v>185</v>
      </c>
      <c r="H1399" s="287"/>
      <c r="I1399" s="287">
        <v>0</v>
      </c>
      <c r="J1399" s="287"/>
      <c r="K1399" s="287">
        <v>0</v>
      </c>
    </row>
    <row r="1400" spans="1:11">
      <c r="A1400" s="287" t="s">
        <v>269</v>
      </c>
      <c r="B1400" s="288">
        <v>46130</v>
      </c>
      <c r="C1400" s="287" t="s">
        <v>339</v>
      </c>
      <c r="D1400" s="287">
        <v>0</v>
      </c>
      <c r="E1400" s="287">
        <v>0</v>
      </c>
      <c r="F1400" s="287">
        <v>0</v>
      </c>
      <c r="G1400" s="287" t="s">
        <v>185</v>
      </c>
      <c r="H1400" s="287"/>
      <c r="I1400" s="287">
        <v>0</v>
      </c>
      <c r="J1400" s="287"/>
      <c r="K1400" s="287">
        <v>0</v>
      </c>
    </row>
    <row r="1401" spans="1:11">
      <c r="A1401" s="287" t="s">
        <v>269</v>
      </c>
      <c r="B1401" s="288">
        <v>46137</v>
      </c>
      <c r="C1401" s="287" t="s">
        <v>339</v>
      </c>
      <c r="D1401" s="287">
        <v>0</v>
      </c>
      <c r="E1401" s="287">
        <v>0</v>
      </c>
      <c r="F1401" s="287">
        <v>0</v>
      </c>
      <c r="G1401" s="287" t="s">
        <v>185</v>
      </c>
      <c r="H1401" s="287"/>
      <c r="I1401" s="287">
        <v>0</v>
      </c>
      <c r="J1401" s="287"/>
      <c r="K1401" s="287">
        <v>0</v>
      </c>
    </row>
    <row r="1402" spans="1:11">
      <c r="A1402" s="287" t="s">
        <v>270</v>
      </c>
      <c r="B1402" s="288">
        <v>45969</v>
      </c>
      <c r="C1402" s="287" t="s">
        <v>339</v>
      </c>
      <c r="D1402" s="287">
        <v>0</v>
      </c>
      <c r="E1402" s="287">
        <v>0</v>
      </c>
      <c r="F1402" s="287">
        <v>0</v>
      </c>
      <c r="G1402" s="287"/>
      <c r="H1402" s="287"/>
      <c r="I1402" s="287">
        <v>0</v>
      </c>
      <c r="J1402" s="287"/>
      <c r="K1402" s="287">
        <v>0</v>
      </c>
    </row>
    <row r="1403" spans="1:11">
      <c r="A1403" s="287" t="s">
        <v>270</v>
      </c>
      <c r="B1403" s="288">
        <v>45976</v>
      </c>
      <c r="C1403" s="287" t="s">
        <v>339</v>
      </c>
      <c r="D1403" s="287">
        <v>0</v>
      </c>
      <c r="E1403" s="287">
        <v>0</v>
      </c>
      <c r="F1403" s="287">
        <v>0</v>
      </c>
      <c r="G1403" s="287"/>
      <c r="H1403" s="287"/>
      <c r="I1403" s="287">
        <v>0</v>
      </c>
      <c r="J1403" s="287"/>
      <c r="K1403" s="287">
        <v>0</v>
      </c>
    </row>
    <row r="1404" spans="1:11">
      <c r="A1404" s="287" t="s">
        <v>270</v>
      </c>
      <c r="B1404" s="288">
        <v>45983</v>
      </c>
      <c r="C1404" s="287" t="s">
        <v>339</v>
      </c>
      <c r="D1404" s="287">
        <v>0</v>
      </c>
      <c r="E1404" s="287">
        <v>0</v>
      </c>
      <c r="F1404" s="287">
        <v>0</v>
      </c>
      <c r="G1404" s="287"/>
      <c r="H1404" s="287"/>
      <c r="I1404" s="287">
        <v>0</v>
      </c>
      <c r="J1404" s="287"/>
      <c r="K1404" s="287">
        <v>0</v>
      </c>
    </row>
    <row r="1405" spans="1:11">
      <c r="A1405" s="287" t="s">
        <v>270</v>
      </c>
      <c r="B1405" s="288">
        <v>45990</v>
      </c>
      <c r="C1405" s="287" t="s">
        <v>339</v>
      </c>
      <c r="D1405" s="287">
        <v>0</v>
      </c>
      <c r="E1405" s="287">
        <v>0</v>
      </c>
      <c r="F1405" s="287">
        <v>0</v>
      </c>
      <c r="G1405" s="287"/>
      <c r="H1405" s="287"/>
      <c r="I1405" s="287">
        <v>0</v>
      </c>
      <c r="J1405" s="287"/>
      <c r="K1405" s="287">
        <v>0</v>
      </c>
    </row>
    <row r="1406" spans="1:11">
      <c r="A1406" s="287" t="s">
        <v>270</v>
      </c>
      <c r="B1406" s="288">
        <v>45997</v>
      </c>
      <c r="C1406" s="287" t="s">
        <v>339</v>
      </c>
      <c r="D1406" s="287">
        <v>0</v>
      </c>
      <c r="E1406" s="287">
        <v>0</v>
      </c>
      <c r="F1406" s="287">
        <v>0</v>
      </c>
      <c r="G1406" s="287"/>
      <c r="H1406" s="287"/>
      <c r="I1406" s="287">
        <v>0</v>
      </c>
      <c r="J1406" s="287"/>
      <c r="K1406" s="287">
        <v>0</v>
      </c>
    </row>
    <row r="1407" spans="1:11">
      <c r="A1407" s="287" t="s">
        <v>270</v>
      </c>
      <c r="B1407" s="288">
        <v>46004</v>
      </c>
      <c r="C1407" s="287" t="s">
        <v>339</v>
      </c>
      <c r="D1407" s="287">
        <v>0</v>
      </c>
      <c r="E1407" s="287">
        <v>0</v>
      </c>
      <c r="F1407" s="287">
        <v>0</v>
      </c>
      <c r="G1407" s="287"/>
      <c r="H1407" s="287"/>
      <c r="I1407" s="287">
        <v>0</v>
      </c>
      <c r="J1407" s="287"/>
      <c r="K1407" s="287">
        <v>0</v>
      </c>
    </row>
    <row r="1408" spans="1:11">
      <c r="A1408" s="287" t="s">
        <v>270</v>
      </c>
      <c r="B1408" s="288">
        <v>46011</v>
      </c>
      <c r="C1408" s="287" t="s">
        <v>339</v>
      </c>
      <c r="D1408" s="287">
        <v>0</v>
      </c>
      <c r="E1408" s="287">
        <v>0</v>
      </c>
      <c r="F1408" s="287">
        <v>0</v>
      </c>
      <c r="G1408" s="287"/>
      <c r="H1408" s="287"/>
      <c r="I1408" s="287">
        <v>0</v>
      </c>
      <c r="J1408" s="287"/>
      <c r="K1408" s="287">
        <v>0</v>
      </c>
    </row>
    <row r="1409" spans="1:11">
      <c r="A1409" s="287" t="s">
        <v>270</v>
      </c>
      <c r="B1409" s="288">
        <v>46018</v>
      </c>
      <c r="C1409" s="287" t="s">
        <v>339</v>
      </c>
      <c r="D1409" s="287">
        <v>0</v>
      </c>
      <c r="E1409" s="287">
        <v>0</v>
      </c>
      <c r="F1409" s="287">
        <v>0</v>
      </c>
      <c r="G1409" s="287"/>
      <c r="H1409" s="287"/>
      <c r="I1409" s="287">
        <v>0</v>
      </c>
      <c r="J1409" s="287"/>
      <c r="K1409" s="287">
        <v>0</v>
      </c>
    </row>
    <row r="1410" spans="1:11">
      <c r="A1410" s="287" t="s">
        <v>270</v>
      </c>
      <c r="B1410" s="288">
        <v>46025</v>
      </c>
      <c r="C1410" s="287" t="s">
        <v>339</v>
      </c>
      <c r="D1410" s="287">
        <v>0</v>
      </c>
      <c r="E1410" s="287">
        <v>0</v>
      </c>
      <c r="F1410" s="287">
        <v>0</v>
      </c>
      <c r="G1410" s="287"/>
      <c r="H1410" s="287"/>
      <c r="I1410" s="287">
        <v>0</v>
      </c>
      <c r="J1410" s="287"/>
      <c r="K1410" s="287">
        <v>0</v>
      </c>
    </row>
    <row r="1411" spans="1:11">
      <c r="A1411" s="287" t="s">
        <v>270</v>
      </c>
      <c r="B1411" s="288">
        <v>46032</v>
      </c>
      <c r="C1411" s="287" t="s">
        <v>339</v>
      </c>
      <c r="D1411" s="287">
        <v>0</v>
      </c>
      <c r="E1411" s="287">
        <v>0</v>
      </c>
      <c r="F1411" s="287">
        <v>0</v>
      </c>
      <c r="G1411" s="287"/>
      <c r="H1411" s="287"/>
      <c r="I1411" s="287">
        <v>0</v>
      </c>
      <c r="J1411" s="287"/>
      <c r="K1411" s="287">
        <v>0</v>
      </c>
    </row>
    <row r="1412" spans="1:11">
      <c r="A1412" s="287" t="s">
        <v>270</v>
      </c>
      <c r="B1412" s="288">
        <v>46039</v>
      </c>
      <c r="C1412" s="287" t="s">
        <v>339</v>
      </c>
      <c r="D1412" s="287">
        <v>0</v>
      </c>
      <c r="E1412" s="287">
        <v>0</v>
      </c>
      <c r="F1412" s="287">
        <v>0</v>
      </c>
      <c r="G1412" s="287"/>
      <c r="H1412" s="287"/>
      <c r="I1412" s="287">
        <v>0</v>
      </c>
      <c r="J1412" s="287"/>
      <c r="K1412" s="287">
        <v>0</v>
      </c>
    </row>
    <row r="1413" spans="1:11">
      <c r="A1413" s="287" t="s">
        <v>270</v>
      </c>
      <c r="B1413" s="288">
        <v>46046</v>
      </c>
      <c r="C1413" s="287" t="s">
        <v>339</v>
      </c>
      <c r="D1413" s="287">
        <v>0</v>
      </c>
      <c r="E1413" s="287">
        <v>0</v>
      </c>
      <c r="F1413" s="287">
        <v>0</v>
      </c>
      <c r="G1413" s="287"/>
      <c r="H1413" s="287"/>
      <c r="I1413" s="287">
        <v>0</v>
      </c>
      <c r="J1413" s="287"/>
      <c r="K1413" s="287">
        <v>0</v>
      </c>
    </row>
    <row r="1414" spans="1:11">
      <c r="A1414" s="287" t="s">
        <v>270</v>
      </c>
      <c r="B1414" s="288">
        <v>46053</v>
      </c>
      <c r="C1414" s="287" t="s">
        <v>339</v>
      </c>
      <c r="D1414" s="287">
        <v>0</v>
      </c>
      <c r="E1414" s="287">
        <v>0</v>
      </c>
      <c r="F1414" s="287">
        <v>0</v>
      </c>
      <c r="G1414" s="287"/>
      <c r="H1414" s="287"/>
      <c r="I1414" s="287">
        <v>0</v>
      </c>
      <c r="J1414" s="287"/>
      <c r="K1414" s="287">
        <v>0</v>
      </c>
    </row>
    <row r="1415" spans="1:11">
      <c r="A1415" s="287" t="s">
        <v>270</v>
      </c>
      <c r="B1415" s="288">
        <v>46060</v>
      </c>
      <c r="C1415" s="287" t="s">
        <v>339</v>
      </c>
      <c r="D1415" s="287">
        <v>0</v>
      </c>
      <c r="E1415" s="287">
        <v>0</v>
      </c>
      <c r="F1415" s="287">
        <v>0</v>
      </c>
      <c r="G1415" s="287"/>
      <c r="H1415" s="287"/>
      <c r="I1415" s="287">
        <v>0</v>
      </c>
      <c r="J1415" s="287"/>
      <c r="K1415" s="287">
        <v>0</v>
      </c>
    </row>
    <row r="1416" spans="1:11">
      <c r="A1416" s="287" t="s">
        <v>270</v>
      </c>
      <c r="B1416" s="288">
        <v>46067</v>
      </c>
      <c r="C1416" s="287" t="s">
        <v>339</v>
      </c>
      <c r="D1416" s="287">
        <v>0</v>
      </c>
      <c r="E1416" s="287">
        <v>0</v>
      </c>
      <c r="F1416" s="287">
        <v>0</v>
      </c>
      <c r="G1416" s="287"/>
      <c r="H1416" s="287"/>
      <c r="I1416" s="287">
        <v>0</v>
      </c>
      <c r="J1416" s="287"/>
      <c r="K1416" s="287">
        <v>0</v>
      </c>
    </row>
    <row r="1417" spans="1:11">
      <c r="A1417" s="287" t="s">
        <v>270</v>
      </c>
      <c r="B1417" s="288">
        <v>46074</v>
      </c>
      <c r="C1417" s="287" t="s">
        <v>339</v>
      </c>
      <c r="D1417" s="287">
        <v>0</v>
      </c>
      <c r="E1417" s="287">
        <v>0</v>
      </c>
      <c r="F1417" s="287">
        <v>0</v>
      </c>
      <c r="G1417" s="287"/>
      <c r="H1417" s="287"/>
      <c r="I1417" s="287">
        <v>0</v>
      </c>
      <c r="J1417" s="287"/>
      <c r="K1417" s="287">
        <v>0</v>
      </c>
    </row>
    <row r="1418" spans="1:11">
      <c r="A1418" s="287" t="s">
        <v>270</v>
      </c>
      <c r="B1418" s="288">
        <v>46081</v>
      </c>
      <c r="C1418" s="287" t="s">
        <v>339</v>
      </c>
      <c r="D1418" s="287">
        <v>0</v>
      </c>
      <c r="E1418" s="287">
        <v>0</v>
      </c>
      <c r="F1418" s="287">
        <v>0</v>
      </c>
      <c r="G1418" s="287"/>
      <c r="H1418" s="287"/>
      <c r="I1418" s="287">
        <v>0</v>
      </c>
      <c r="J1418" s="287"/>
      <c r="K1418" s="287">
        <v>0</v>
      </c>
    </row>
    <row r="1419" spans="1:11">
      <c r="A1419" s="287" t="s">
        <v>270</v>
      </c>
      <c r="B1419" s="288">
        <v>46088</v>
      </c>
      <c r="C1419" s="287" t="s">
        <v>339</v>
      </c>
      <c r="D1419" s="287">
        <v>0</v>
      </c>
      <c r="E1419" s="287">
        <v>0</v>
      </c>
      <c r="F1419" s="287">
        <v>0</v>
      </c>
      <c r="G1419" s="287"/>
      <c r="H1419" s="287"/>
      <c r="I1419" s="287">
        <v>0</v>
      </c>
      <c r="J1419" s="287"/>
      <c r="K1419" s="287">
        <v>0</v>
      </c>
    </row>
    <row r="1420" spans="1:11">
      <c r="A1420" s="287" t="s">
        <v>270</v>
      </c>
      <c r="B1420" s="288">
        <v>46095</v>
      </c>
      <c r="C1420" s="287" t="s">
        <v>339</v>
      </c>
      <c r="D1420" s="287">
        <v>0</v>
      </c>
      <c r="E1420" s="287">
        <v>0</v>
      </c>
      <c r="F1420" s="287">
        <v>0</v>
      </c>
      <c r="G1420" s="287"/>
      <c r="H1420" s="287"/>
      <c r="I1420" s="287">
        <v>0</v>
      </c>
      <c r="J1420" s="287"/>
      <c r="K1420" s="287">
        <v>0</v>
      </c>
    </row>
    <row r="1421" spans="1:11">
      <c r="A1421" s="287" t="s">
        <v>270</v>
      </c>
      <c r="B1421" s="288">
        <v>46102</v>
      </c>
      <c r="C1421" s="287" t="s">
        <v>339</v>
      </c>
      <c r="D1421" s="287">
        <v>0</v>
      </c>
      <c r="E1421" s="287">
        <v>0</v>
      </c>
      <c r="F1421" s="287">
        <v>0</v>
      </c>
      <c r="G1421" s="287"/>
      <c r="H1421" s="287"/>
      <c r="I1421" s="287">
        <v>0</v>
      </c>
      <c r="J1421" s="287"/>
      <c r="K1421" s="287">
        <v>0</v>
      </c>
    </row>
    <row r="1422" spans="1:11">
      <c r="A1422" s="287" t="s">
        <v>270</v>
      </c>
      <c r="B1422" s="288">
        <v>46109</v>
      </c>
      <c r="C1422" s="287" t="s">
        <v>339</v>
      </c>
      <c r="D1422" s="287">
        <v>0</v>
      </c>
      <c r="E1422" s="287">
        <v>0</v>
      </c>
      <c r="F1422" s="287">
        <v>0</v>
      </c>
      <c r="G1422" s="287"/>
      <c r="H1422" s="287"/>
      <c r="I1422" s="287">
        <v>0</v>
      </c>
      <c r="J1422" s="287"/>
      <c r="K1422" s="287">
        <v>0</v>
      </c>
    </row>
    <row r="1423" spans="1:11">
      <c r="A1423" s="287" t="s">
        <v>270</v>
      </c>
      <c r="B1423" s="288">
        <v>46116</v>
      </c>
      <c r="C1423" s="287" t="s">
        <v>339</v>
      </c>
      <c r="D1423" s="287">
        <v>0</v>
      </c>
      <c r="E1423" s="287">
        <v>0</v>
      </c>
      <c r="F1423" s="287">
        <v>0</v>
      </c>
      <c r="G1423" s="287"/>
      <c r="H1423" s="287"/>
      <c r="I1423" s="287">
        <v>0</v>
      </c>
      <c r="J1423" s="287"/>
      <c r="K1423" s="287">
        <v>0</v>
      </c>
    </row>
    <row r="1424" spans="1:11">
      <c r="A1424" s="287" t="s">
        <v>270</v>
      </c>
      <c r="B1424" s="288">
        <v>46123</v>
      </c>
      <c r="C1424" s="287" t="s">
        <v>339</v>
      </c>
      <c r="D1424" s="287">
        <v>0</v>
      </c>
      <c r="E1424" s="287">
        <v>0</v>
      </c>
      <c r="F1424" s="287">
        <v>0</v>
      </c>
      <c r="G1424" s="287"/>
      <c r="H1424" s="287"/>
      <c r="I1424" s="287">
        <v>0</v>
      </c>
      <c r="J1424" s="287"/>
      <c r="K1424" s="287">
        <v>0</v>
      </c>
    </row>
    <row r="1425" spans="1:11">
      <c r="A1425" s="287" t="s">
        <v>270</v>
      </c>
      <c r="B1425" s="288">
        <v>46130</v>
      </c>
      <c r="C1425" s="287" t="s">
        <v>339</v>
      </c>
      <c r="D1425" s="287">
        <v>0</v>
      </c>
      <c r="E1425" s="287">
        <v>0</v>
      </c>
      <c r="F1425" s="287">
        <v>0</v>
      </c>
      <c r="G1425" s="287"/>
      <c r="H1425" s="287"/>
      <c r="I1425" s="287">
        <v>0</v>
      </c>
      <c r="J1425" s="287"/>
      <c r="K1425" s="287">
        <v>0</v>
      </c>
    </row>
    <row r="1426" spans="1:11">
      <c r="A1426" s="287" t="s">
        <v>270</v>
      </c>
      <c r="B1426" s="288">
        <v>46137</v>
      </c>
      <c r="C1426" s="287" t="s">
        <v>339</v>
      </c>
      <c r="D1426" s="287">
        <v>0</v>
      </c>
      <c r="E1426" s="287">
        <v>0</v>
      </c>
      <c r="F1426" s="287">
        <v>0</v>
      </c>
      <c r="G1426" s="287"/>
      <c r="H1426" s="287"/>
      <c r="I1426" s="287">
        <v>0</v>
      </c>
      <c r="J1426" s="287"/>
      <c r="K1426" s="287">
        <v>0</v>
      </c>
    </row>
    <row r="1427" spans="1:11">
      <c r="A1427" s="287" t="s">
        <v>271</v>
      </c>
      <c r="B1427" s="288">
        <v>45969</v>
      </c>
      <c r="C1427" s="287" t="s">
        <v>339</v>
      </c>
      <c r="D1427" s="287">
        <v>0</v>
      </c>
      <c r="E1427" s="287">
        <v>0</v>
      </c>
      <c r="F1427" s="287">
        <v>0</v>
      </c>
      <c r="G1427" s="287" t="s">
        <v>185</v>
      </c>
      <c r="H1427" s="287"/>
      <c r="I1427" s="287">
        <v>1</v>
      </c>
      <c r="J1427" s="287" t="s">
        <v>272</v>
      </c>
      <c r="K1427" s="287">
        <v>0</v>
      </c>
    </row>
    <row r="1428" spans="1:11">
      <c r="A1428" s="287" t="s">
        <v>271</v>
      </c>
      <c r="B1428" s="288">
        <v>45976</v>
      </c>
      <c r="C1428" s="287" t="s">
        <v>847</v>
      </c>
      <c r="D1428" s="287">
        <v>1</v>
      </c>
      <c r="E1428" s="287">
        <v>1</v>
      </c>
      <c r="F1428" s="287">
        <v>1</v>
      </c>
      <c r="G1428" s="287" t="s">
        <v>185</v>
      </c>
      <c r="H1428" s="287"/>
      <c r="I1428" s="287">
        <v>1</v>
      </c>
      <c r="J1428" s="287" t="s">
        <v>272</v>
      </c>
      <c r="K1428" s="287">
        <v>0</v>
      </c>
    </row>
    <row r="1429" spans="1:11">
      <c r="A1429" s="287" t="s">
        <v>271</v>
      </c>
      <c r="B1429" s="288">
        <v>45983</v>
      </c>
      <c r="C1429" s="287" t="s">
        <v>847</v>
      </c>
      <c r="D1429" s="287">
        <v>1</v>
      </c>
      <c r="E1429" s="287">
        <v>1</v>
      </c>
      <c r="F1429" s="287">
        <v>1</v>
      </c>
      <c r="G1429" s="287" t="s">
        <v>185</v>
      </c>
      <c r="H1429" s="287"/>
      <c r="I1429" s="287">
        <v>1</v>
      </c>
      <c r="J1429" s="287" t="s">
        <v>272</v>
      </c>
      <c r="K1429" s="287">
        <v>0</v>
      </c>
    </row>
    <row r="1430" spans="1:11">
      <c r="A1430" s="287" t="s">
        <v>271</v>
      </c>
      <c r="B1430" s="288">
        <v>45990</v>
      </c>
      <c r="C1430" s="287" t="s">
        <v>339</v>
      </c>
      <c r="D1430" s="287">
        <v>0</v>
      </c>
      <c r="E1430" s="287">
        <v>0</v>
      </c>
      <c r="F1430" s="287">
        <v>0</v>
      </c>
      <c r="G1430" s="287" t="s">
        <v>185</v>
      </c>
      <c r="H1430" s="287"/>
      <c r="I1430" s="287">
        <v>1</v>
      </c>
      <c r="J1430" s="287" t="s">
        <v>272</v>
      </c>
      <c r="K1430" s="287">
        <v>0</v>
      </c>
    </row>
    <row r="1431" spans="1:11">
      <c r="A1431" s="287" t="s">
        <v>271</v>
      </c>
      <c r="B1431" s="288">
        <v>45997</v>
      </c>
      <c r="C1431" s="287" t="s">
        <v>847</v>
      </c>
      <c r="D1431" s="287">
        <v>1</v>
      </c>
      <c r="E1431" s="287">
        <v>1</v>
      </c>
      <c r="F1431" s="287">
        <v>1</v>
      </c>
      <c r="G1431" s="287" t="s">
        <v>185</v>
      </c>
      <c r="H1431" s="287"/>
      <c r="I1431" s="287">
        <v>1</v>
      </c>
      <c r="J1431" s="287" t="s">
        <v>272</v>
      </c>
      <c r="K1431" s="287">
        <v>0</v>
      </c>
    </row>
    <row r="1432" spans="1:11">
      <c r="A1432" s="287" t="s">
        <v>271</v>
      </c>
      <c r="B1432" s="288">
        <v>46004</v>
      </c>
      <c r="C1432" s="287" t="s">
        <v>847</v>
      </c>
      <c r="D1432" s="287">
        <v>1</v>
      </c>
      <c r="E1432" s="287">
        <v>1</v>
      </c>
      <c r="F1432" s="287">
        <v>1</v>
      </c>
      <c r="G1432" s="287" t="s">
        <v>185</v>
      </c>
      <c r="H1432" s="287"/>
      <c r="I1432" s="287">
        <v>1</v>
      </c>
      <c r="J1432" s="287" t="s">
        <v>272</v>
      </c>
      <c r="K1432" s="287">
        <v>0</v>
      </c>
    </row>
    <row r="1433" spans="1:11">
      <c r="A1433" s="287" t="s">
        <v>271</v>
      </c>
      <c r="B1433" s="288">
        <v>46011</v>
      </c>
      <c r="C1433" s="287" t="s">
        <v>847</v>
      </c>
      <c r="D1433" s="287">
        <v>1</v>
      </c>
      <c r="E1433" s="287">
        <v>1</v>
      </c>
      <c r="F1433" s="287">
        <v>1</v>
      </c>
      <c r="G1433" s="287" t="s">
        <v>185</v>
      </c>
      <c r="H1433" s="287"/>
      <c r="I1433" s="287">
        <v>1</v>
      </c>
      <c r="J1433" s="287" t="s">
        <v>272</v>
      </c>
      <c r="K1433" s="287">
        <v>0</v>
      </c>
    </row>
    <row r="1434" spans="1:11">
      <c r="A1434" s="287" t="s">
        <v>271</v>
      </c>
      <c r="B1434" s="288">
        <v>46018</v>
      </c>
      <c r="C1434" s="287" t="s">
        <v>339</v>
      </c>
      <c r="D1434" s="287">
        <v>0</v>
      </c>
      <c r="E1434" s="287">
        <v>0</v>
      </c>
      <c r="F1434" s="287">
        <v>0</v>
      </c>
      <c r="G1434" s="287" t="s">
        <v>185</v>
      </c>
      <c r="H1434" s="287"/>
      <c r="I1434" s="287">
        <v>1</v>
      </c>
      <c r="J1434" s="287" t="s">
        <v>272</v>
      </c>
      <c r="K1434" s="287">
        <v>0</v>
      </c>
    </row>
    <row r="1435" spans="1:11">
      <c r="A1435" s="287" t="s">
        <v>271</v>
      </c>
      <c r="B1435" s="288">
        <v>46025</v>
      </c>
      <c r="C1435" s="287" t="s">
        <v>339</v>
      </c>
      <c r="D1435" s="287">
        <v>0</v>
      </c>
      <c r="E1435" s="287">
        <v>0</v>
      </c>
      <c r="F1435" s="287">
        <v>0</v>
      </c>
      <c r="G1435" s="287" t="s">
        <v>185</v>
      </c>
      <c r="H1435" s="287"/>
      <c r="I1435" s="287">
        <v>1</v>
      </c>
      <c r="J1435" s="287" t="s">
        <v>272</v>
      </c>
      <c r="K1435" s="287">
        <v>0</v>
      </c>
    </row>
    <row r="1436" spans="1:11">
      <c r="A1436" s="287" t="s">
        <v>271</v>
      </c>
      <c r="B1436" s="288">
        <v>46032</v>
      </c>
      <c r="C1436" s="287" t="s">
        <v>847</v>
      </c>
      <c r="D1436" s="287">
        <v>1</v>
      </c>
      <c r="E1436" s="287">
        <v>1</v>
      </c>
      <c r="F1436" s="287">
        <v>1</v>
      </c>
      <c r="G1436" s="287" t="s">
        <v>185</v>
      </c>
      <c r="H1436" s="287"/>
      <c r="I1436" s="287">
        <v>1</v>
      </c>
      <c r="J1436" s="287" t="s">
        <v>272</v>
      </c>
      <c r="K1436" s="287">
        <v>0</v>
      </c>
    </row>
    <row r="1437" spans="1:11">
      <c r="A1437" s="287" t="s">
        <v>271</v>
      </c>
      <c r="B1437" s="288">
        <v>46039</v>
      </c>
      <c r="C1437" s="287" t="s">
        <v>847</v>
      </c>
      <c r="D1437" s="287">
        <v>1</v>
      </c>
      <c r="E1437" s="287">
        <v>1</v>
      </c>
      <c r="F1437" s="287">
        <v>1</v>
      </c>
      <c r="G1437" s="287" t="s">
        <v>185</v>
      </c>
      <c r="H1437" s="287"/>
      <c r="I1437" s="287">
        <v>1</v>
      </c>
      <c r="J1437" s="287" t="s">
        <v>272</v>
      </c>
      <c r="K1437" s="287">
        <v>0</v>
      </c>
    </row>
    <row r="1438" spans="1:11">
      <c r="A1438" s="287" t="s">
        <v>271</v>
      </c>
      <c r="B1438" s="288">
        <v>46046</v>
      </c>
      <c r="C1438" s="287" t="s">
        <v>339</v>
      </c>
      <c r="D1438" s="287">
        <v>0</v>
      </c>
      <c r="E1438" s="287">
        <v>0</v>
      </c>
      <c r="F1438" s="287">
        <v>0</v>
      </c>
      <c r="G1438" s="287" t="s">
        <v>185</v>
      </c>
      <c r="H1438" s="287"/>
      <c r="I1438" s="287">
        <v>1</v>
      </c>
      <c r="J1438" s="287" t="s">
        <v>272</v>
      </c>
      <c r="K1438" s="287">
        <v>0</v>
      </c>
    </row>
    <row r="1439" spans="1:11">
      <c r="A1439" s="287" t="s">
        <v>271</v>
      </c>
      <c r="B1439" s="288">
        <v>46053</v>
      </c>
      <c r="C1439" s="287" t="s">
        <v>339</v>
      </c>
      <c r="D1439" s="287">
        <v>0</v>
      </c>
      <c r="E1439" s="287">
        <v>0</v>
      </c>
      <c r="F1439" s="287">
        <v>0</v>
      </c>
      <c r="G1439" s="287" t="s">
        <v>185</v>
      </c>
      <c r="H1439" s="287"/>
      <c r="I1439" s="287">
        <v>1</v>
      </c>
      <c r="J1439" s="287" t="s">
        <v>272</v>
      </c>
      <c r="K1439" s="287">
        <v>0</v>
      </c>
    </row>
    <row r="1440" spans="1:11">
      <c r="A1440" s="287" t="s">
        <v>271</v>
      </c>
      <c r="B1440" s="288">
        <v>46060</v>
      </c>
      <c r="C1440" s="287" t="s">
        <v>339</v>
      </c>
      <c r="D1440" s="287">
        <v>0</v>
      </c>
      <c r="E1440" s="287">
        <v>0</v>
      </c>
      <c r="F1440" s="287">
        <v>0</v>
      </c>
      <c r="G1440" s="287" t="s">
        <v>185</v>
      </c>
      <c r="H1440" s="287"/>
      <c r="I1440" s="287">
        <v>1</v>
      </c>
      <c r="J1440" s="287" t="s">
        <v>272</v>
      </c>
      <c r="K1440" s="287">
        <v>0</v>
      </c>
    </row>
    <row r="1441" spans="1:11">
      <c r="A1441" s="287" t="s">
        <v>271</v>
      </c>
      <c r="B1441" s="288">
        <v>46067</v>
      </c>
      <c r="C1441" s="287" t="s">
        <v>847</v>
      </c>
      <c r="D1441" s="287">
        <v>1</v>
      </c>
      <c r="E1441" s="287">
        <v>1</v>
      </c>
      <c r="F1441" s="287">
        <v>1</v>
      </c>
      <c r="G1441" s="287" t="s">
        <v>185</v>
      </c>
      <c r="H1441" s="287"/>
      <c r="I1441" s="287">
        <v>1</v>
      </c>
      <c r="J1441" s="287" t="s">
        <v>272</v>
      </c>
      <c r="K1441" s="287">
        <v>0</v>
      </c>
    </row>
    <row r="1442" spans="1:11">
      <c r="A1442" s="287" t="s">
        <v>271</v>
      </c>
      <c r="B1442" s="288">
        <v>46074</v>
      </c>
      <c r="C1442" s="287" t="s">
        <v>339</v>
      </c>
      <c r="D1442" s="287">
        <v>0</v>
      </c>
      <c r="E1442" s="287">
        <v>0</v>
      </c>
      <c r="F1442" s="287">
        <v>0</v>
      </c>
      <c r="G1442" s="287" t="s">
        <v>185</v>
      </c>
      <c r="H1442" s="287"/>
      <c r="I1442" s="287">
        <v>1</v>
      </c>
      <c r="J1442" s="287" t="s">
        <v>272</v>
      </c>
      <c r="K1442" s="287">
        <v>0</v>
      </c>
    </row>
    <row r="1443" spans="1:11">
      <c r="A1443" s="287" t="s">
        <v>271</v>
      </c>
      <c r="B1443" s="288">
        <v>46081</v>
      </c>
      <c r="C1443" s="287" t="s">
        <v>847</v>
      </c>
      <c r="D1443" s="287">
        <v>1</v>
      </c>
      <c r="E1443" s="287">
        <v>1</v>
      </c>
      <c r="F1443" s="287">
        <v>1</v>
      </c>
      <c r="G1443" s="287" t="s">
        <v>185</v>
      </c>
      <c r="H1443" s="287"/>
      <c r="I1443" s="287">
        <v>1</v>
      </c>
      <c r="J1443" s="287" t="s">
        <v>272</v>
      </c>
      <c r="K1443" s="287">
        <v>0</v>
      </c>
    </row>
    <row r="1444" spans="1:11">
      <c r="A1444" s="287" t="s">
        <v>271</v>
      </c>
      <c r="B1444" s="288">
        <v>46088</v>
      </c>
      <c r="C1444" s="287" t="s">
        <v>847</v>
      </c>
      <c r="D1444" s="287">
        <v>1</v>
      </c>
      <c r="E1444" s="287">
        <v>1</v>
      </c>
      <c r="F1444" s="287">
        <v>1</v>
      </c>
      <c r="G1444" s="287" t="s">
        <v>185</v>
      </c>
      <c r="H1444" s="287"/>
      <c r="I1444" s="287">
        <v>1</v>
      </c>
      <c r="J1444" s="287" t="s">
        <v>272</v>
      </c>
      <c r="K1444" s="287">
        <v>0</v>
      </c>
    </row>
    <row r="1445" spans="1:11">
      <c r="A1445" s="287" t="s">
        <v>271</v>
      </c>
      <c r="B1445" s="288">
        <v>46095</v>
      </c>
      <c r="C1445" s="287" t="s">
        <v>847</v>
      </c>
      <c r="D1445" s="287">
        <v>1</v>
      </c>
      <c r="E1445" s="287">
        <v>1</v>
      </c>
      <c r="F1445" s="287">
        <v>1</v>
      </c>
      <c r="G1445" s="287" t="s">
        <v>185</v>
      </c>
      <c r="H1445" s="287"/>
      <c r="I1445" s="287">
        <v>1</v>
      </c>
      <c r="J1445" s="287" t="s">
        <v>272</v>
      </c>
      <c r="K1445" s="287">
        <v>0</v>
      </c>
    </row>
    <row r="1446" spans="1:11">
      <c r="A1446" s="287" t="s">
        <v>271</v>
      </c>
      <c r="B1446" s="288">
        <v>46102</v>
      </c>
      <c r="C1446" s="287" t="s">
        <v>847</v>
      </c>
      <c r="D1446" s="287">
        <v>1</v>
      </c>
      <c r="E1446" s="287">
        <v>1</v>
      </c>
      <c r="F1446" s="287">
        <v>1</v>
      </c>
      <c r="G1446" s="287" t="s">
        <v>185</v>
      </c>
      <c r="H1446" s="287"/>
      <c r="I1446" s="287">
        <v>1</v>
      </c>
      <c r="J1446" s="287" t="s">
        <v>272</v>
      </c>
      <c r="K1446" s="287">
        <v>0</v>
      </c>
    </row>
    <row r="1447" spans="1:11">
      <c r="A1447" s="287" t="s">
        <v>271</v>
      </c>
      <c r="B1447" s="288">
        <v>46109</v>
      </c>
      <c r="C1447" s="287" t="s">
        <v>847</v>
      </c>
      <c r="D1447" s="287">
        <v>1</v>
      </c>
      <c r="E1447" s="287">
        <v>1</v>
      </c>
      <c r="F1447" s="287">
        <v>1</v>
      </c>
      <c r="G1447" s="287" t="s">
        <v>185</v>
      </c>
      <c r="H1447" s="287"/>
      <c r="I1447" s="287">
        <v>1</v>
      </c>
      <c r="J1447" s="287" t="s">
        <v>272</v>
      </c>
      <c r="K1447" s="287">
        <v>0</v>
      </c>
    </row>
    <row r="1448" spans="1:11">
      <c r="A1448" s="287" t="s">
        <v>271</v>
      </c>
      <c r="B1448" s="288">
        <v>46116</v>
      </c>
      <c r="C1448" s="287" t="s">
        <v>339</v>
      </c>
      <c r="D1448" s="287">
        <v>0</v>
      </c>
      <c r="E1448" s="287">
        <v>0</v>
      </c>
      <c r="F1448" s="287">
        <v>0</v>
      </c>
      <c r="G1448" s="287" t="s">
        <v>185</v>
      </c>
      <c r="H1448" s="287"/>
      <c r="I1448" s="287">
        <v>1</v>
      </c>
      <c r="J1448" s="287" t="s">
        <v>272</v>
      </c>
      <c r="K1448" s="287">
        <v>0</v>
      </c>
    </row>
    <row r="1449" spans="1:11">
      <c r="A1449" s="287" t="s">
        <v>271</v>
      </c>
      <c r="B1449" s="288">
        <v>46123</v>
      </c>
      <c r="C1449" s="287" t="s">
        <v>847</v>
      </c>
      <c r="D1449" s="287">
        <v>1</v>
      </c>
      <c r="E1449" s="287">
        <v>1</v>
      </c>
      <c r="F1449" s="287">
        <v>1</v>
      </c>
      <c r="G1449" s="287" t="s">
        <v>185</v>
      </c>
      <c r="H1449" s="287"/>
      <c r="I1449" s="287">
        <v>1</v>
      </c>
      <c r="J1449" s="287" t="s">
        <v>272</v>
      </c>
      <c r="K1449" s="287">
        <v>0</v>
      </c>
    </row>
    <row r="1450" spans="1:11">
      <c r="A1450" s="287" t="s">
        <v>271</v>
      </c>
      <c r="B1450" s="288">
        <v>46130</v>
      </c>
      <c r="C1450" s="287" t="s">
        <v>847</v>
      </c>
      <c r="D1450" s="287">
        <v>1</v>
      </c>
      <c r="E1450" s="287">
        <v>1</v>
      </c>
      <c r="F1450" s="287">
        <v>1</v>
      </c>
      <c r="G1450" s="287" t="s">
        <v>185</v>
      </c>
      <c r="H1450" s="287"/>
      <c r="I1450" s="287">
        <v>1</v>
      </c>
      <c r="J1450" s="287" t="s">
        <v>272</v>
      </c>
      <c r="K1450" s="287">
        <v>0</v>
      </c>
    </row>
    <row r="1451" spans="1:11">
      <c r="A1451" s="287" t="s">
        <v>271</v>
      </c>
      <c r="B1451" s="288">
        <v>46137</v>
      </c>
      <c r="C1451" s="287" t="s">
        <v>847</v>
      </c>
      <c r="D1451" s="287">
        <v>1</v>
      </c>
      <c r="E1451" s="287">
        <v>1</v>
      </c>
      <c r="F1451" s="287">
        <v>1</v>
      </c>
      <c r="G1451" s="287" t="s">
        <v>185</v>
      </c>
      <c r="H1451" s="287"/>
      <c r="I1451" s="287">
        <v>1</v>
      </c>
      <c r="J1451" s="287" t="s">
        <v>272</v>
      </c>
      <c r="K1451" s="287">
        <v>0</v>
      </c>
    </row>
    <row r="1452" spans="1:11">
      <c r="A1452" s="287" t="s">
        <v>273</v>
      </c>
      <c r="B1452" s="288">
        <v>45969</v>
      </c>
      <c r="C1452" s="287" t="s">
        <v>339</v>
      </c>
      <c r="D1452" s="287">
        <v>0</v>
      </c>
      <c r="E1452" s="287">
        <v>0</v>
      </c>
      <c r="F1452" s="287">
        <v>0</v>
      </c>
      <c r="G1452" s="287"/>
      <c r="H1452" s="287"/>
      <c r="I1452" s="287">
        <v>0</v>
      </c>
      <c r="J1452" s="287"/>
      <c r="K1452" s="287">
        <v>0</v>
      </c>
    </row>
    <row r="1453" spans="1:11">
      <c r="A1453" s="287" t="s">
        <v>273</v>
      </c>
      <c r="B1453" s="288">
        <v>45976</v>
      </c>
      <c r="C1453" s="287" t="s">
        <v>339</v>
      </c>
      <c r="D1453" s="287">
        <v>0</v>
      </c>
      <c r="E1453" s="287">
        <v>0</v>
      </c>
      <c r="F1453" s="287">
        <v>0</v>
      </c>
      <c r="G1453" s="287"/>
      <c r="H1453" s="287"/>
      <c r="I1453" s="287">
        <v>0</v>
      </c>
      <c r="J1453" s="287"/>
      <c r="K1453" s="287">
        <v>0</v>
      </c>
    </row>
    <row r="1454" spans="1:11">
      <c r="A1454" s="287" t="s">
        <v>273</v>
      </c>
      <c r="B1454" s="288">
        <v>45983</v>
      </c>
      <c r="C1454" s="287" t="s">
        <v>339</v>
      </c>
      <c r="D1454" s="287">
        <v>0</v>
      </c>
      <c r="E1454" s="287">
        <v>0</v>
      </c>
      <c r="F1454" s="287">
        <v>0</v>
      </c>
      <c r="G1454" s="287"/>
      <c r="H1454" s="287"/>
      <c r="I1454" s="287">
        <v>0</v>
      </c>
      <c r="J1454" s="287"/>
      <c r="K1454" s="287">
        <v>0</v>
      </c>
    </row>
    <row r="1455" spans="1:11">
      <c r="A1455" s="287" t="s">
        <v>273</v>
      </c>
      <c r="B1455" s="288">
        <v>45990</v>
      </c>
      <c r="C1455" s="287" t="s">
        <v>339</v>
      </c>
      <c r="D1455" s="287">
        <v>0</v>
      </c>
      <c r="E1455" s="287">
        <v>0</v>
      </c>
      <c r="F1455" s="287">
        <v>0</v>
      </c>
      <c r="G1455" s="287"/>
      <c r="H1455" s="287"/>
      <c r="I1455" s="287">
        <v>0</v>
      </c>
      <c r="J1455" s="287"/>
      <c r="K1455" s="287">
        <v>0</v>
      </c>
    </row>
    <row r="1456" spans="1:11">
      <c r="A1456" s="287" t="s">
        <v>273</v>
      </c>
      <c r="B1456" s="288">
        <v>45997</v>
      </c>
      <c r="C1456" s="287" t="s">
        <v>339</v>
      </c>
      <c r="D1456" s="287">
        <v>0</v>
      </c>
      <c r="E1456" s="287">
        <v>0</v>
      </c>
      <c r="F1456" s="287">
        <v>0</v>
      </c>
      <c r="G1456" s="287"/>
      <c r="H1456" s="287"/>
      <c r="I1456" s="287">
        <v>0</v>
      </c>
      <c r="J1456" s="287"/>
      <c r="K1456" s="287">
        <v>0</v>
      </c>
    </row>
    <row r="1457" spans="1:11">
      <c r="A1457" s="287" t="s">
        <v>273</v>
      </c>
      <c r="B1457" s="288">
        <v>46004</v>
      </c>
      <c r="C1457" s="287" t="s">
        <v>339</v>
      </c>
      <c r="D1457" s="287">
        <v>0</v>
      </c>
      <c r="E1457" s="287">
        <v>0</v>
      </c>
      <c r="F1457" s="287">
        <v>0</v>
      </c>
      <c r="G1457" s="287"/>
      <c r="H1457" s="287"/>
      <c r="I1457" s="287">
        <v>0</v>
      </c>
      <c r="J1457" s="287"/>
      <c r="K1457" s="287">
        <v>0</v>
      </c>
    </row>
    <row r="1458" spans="1:11">
      <c r="A1458" s="287" t="s">
        <v>273</v>
      </c>
      <c r="B1458" s="288">
        <v>46011</v>
      </c>
      <c r="C1458" s="287" t="s">
        <v>339</v>
      </c>
      <c r="D1458" s="287">
        <v>0</v>
      </c>
      <c r="E1458" s="287">
        <v>0</v>
      </c>
      <c r="F1458" s="287">
        <v>0</v>
      </c>
      <c r="G1458" s="287"/>
      <c r="H1458" s="287"/>
      <c r="I1458" s="287">
        <v>0</v>
      </c>
      <c r="J1458" s="287"/>
      <c r="K1458" s="287">
        <v>0</v>
      </c>
    </row>
    <row r="1459" spans="1:11">
      <c r="A1459" s="287" t="s">
        <v>273</v>
      </c>
      <c r="B1459" s="288">
        <v>46018</v>
      </c>
      <c r="C1459" s="287" t="s">
        <v>339</v>
      </c>
      <c r="D1459" s="287">
        <v>0</v>
      </c>
      <c r="E1459" s="287">
        <v>0</v>
      </c>
      <c r="F1459" s="287">
        <v>0</v>
      </c>
      <c r="G1459" s="287"/>
      <c r="H1459" s="287"/>
      <c r="I1459" s="287">
        <v>0</v>
      </c>
      <c r="J1459" s="287"/>
      <c r="K1459" s="287">
        <v>0</v>
      </c>
    </row>
    <row r="1460" spans="1:11">
      <c r="A1460" s="287" t="s">
        <v>273</v>
      </c>
      <c r="B1460" s="288">
        <v>46025</v>
      </c>
      <c r="C1460" s="287" t="s">
        <v>339</v>
      </c>
      <c r="D1460" s="287">
        <v>0</v>
      </c>
      <c r="E1460" s="287">
        <v>0</v>
      </c>
      <c r="F1460" s="287">
        <v>0</v>
      </c>
      <c r="G1460" s="287"/>
      <c r="H1460" s="287"/>
      <c r="I1460" s="287">
        <v>0</v>
      </c>
      <c r="J1460" s="287"/>
      <c r="K1460" s="287">
        <v>0</v>
      </c>
    </row>
    <row r="1461" spans="1:11">
      <c r="A1461" s="287" t="s">
        <v>273</v>
      </c>
      <c r="B1461" s="288">
        <v>46032</v>
      </c>
      <c r="C1461" s="287" t="s">
        <v>339</v>
      </c>
      <c r="D1461" s="287">
        <v>0</v>
      </c>
      <c r="E1461" s="287">
        <v>0</v>
      </c>
      <c r="F1461" s="287">
        <v>0</v>
      </c>
      <c r="G1461" s="287"/>
      <c r="H1461" s="287"/>
      <c r="I1461" s="287">
        <v>0</v>
      </c>
      <c r="J1461" s="287"/>
      <c r="K1461" s="287">
        <v>0</v>
      </c>
    </row>
    <row r="1462" spans="1:11">
      <c r="A1462" s="287" t="s">
        <v>273</v>
      </c>
      <c r="B1462" s="288">
        <v>46039</v>
      </c>
      <c r="C1462" s="287" t="s">
        <v>339</v>
      </c>
      <c r="D1462" s="287">
        <v>0</v>
      </c>
      <c r="E1462" s="287">
        <v>0</v>
      </c>
      <c r="F1462" s="287">
        <v>0</v>
      </c>
      <c r="G1462" s="287"/>
      <c r="H1462" s="287"/>
      <c r="I1462" s="287">
        <v>0</v>
      </c>
      <c r="J1462" s="287"/>
      <c r="K1462" s="287">
        <v>0</v>
      </c>
    </row>
    <row r="1463" spans="1:11">
      <c r="A1463" s="287" t="s">
        <v>273</v>
      </c>
      <c r="B1463" s="288">
        <v>46046</v>
      </c>
      <c r="C1463" s="287" t="s">
        <v>339</v>
      </c>
      <c r="D1463" s="287">
        <v>0</v>
      </c>
      <c r="E1463" s="287">
        <v>0</v>
      </c>
      <c r="F1463" s="287">
        <v>0</v>
      </c>
      <c r="G1463" s="287"/>
      <c r="H1463" s="287"/>
      <c r="I1463" s="287">
        <v>0</v>
      </c>
      <c r="J1463" s="287"/>
      <c r="K1463" s="287">
        <v>0</v>
      </c>
    </row>
    <row r="1464" spans="1:11">
      <c r="A1464" s="287" t="s">
        <v>273</v>
      </c>
      <c r="B1464" s="288">
        <v>46053</v>
      </c>
      <c r="C1464" s="287" t="s">
        <v>339</v>
      </c>
      <c r="D1464" s="287">
        <v>0</v>
      </c>
      <c r="E1464" s="287">
        <v>0</v>
      </c>
      <c r="F1464" s="287">
        <v>0</v>
      </c>
      <c r="G1464" s="287"/>
      <c r="H1464" s="287"/>
      <c r="I1464" s="287">
        <v>0</v>
      </c>
      <c r="J1464" s="287"/>
      <c r="K1464" s="287">
        <v>0</v>
      </c>
    </row>
    <row r="1465" spans="1:11">
      <c r="A1465" s="287" t="s">
        <v>273</v>
      </c>
      <c r="B1465" s="288">
        <v>46060</v>
      </c>
      <c r="C1465" s="287" t="s">
        <v>339</v>
      </c>
      <c r="D1465" s="287">
        <v>0</v>
      </c>
      <c r="E1465" s="287">
        <v>0</v>
      </c>
      <c r="F1465" s="287">
        <v>0</v>
      </c>
      <c r="G1465" s="287"/>
      <c r="H1465" s="287"/>
      <c r="I1465" s="287">
        <v>0</v>
      </c>
      <c r="J1465" s="287"/>
      <c r="K1465" s="287">
        <v>0</v>
      </c>
    </row>
    <row r="1466" spans="1:11">
      <c r="A1466" s="287" t="s">
        <v>273</v>
      </c>
      <c r="B1466" s="288">
        <v>46067</v>
      </c>
      <c r="C1466" s="287" t="s">
        <v>339</v>
      </c>
      <c r="D1466" s="287">
        <v>0</v>
      </c>
      <c r="E1466" s="287">
        <v>0</v>
      </c>
      <c r="F1466" s="287">
        <v>0</v>
      </c>
      <c r="G1466" s="287"/>
      <c r="H1466" s="287"/>
      <c r="I1466" s="287">
        <v>0</v>
      </c>
      <c r="J1466" s="287"/>
      <c r="K1466" s="287">
        <v>0</v>
      </c>
    </row>
    <row r="1467" spans="1:11">
      <c r="A1467" s="287" t="s">
        <v>273</v>
      </c>
      <c r="B1467" s="288">
        <v>46074</v>
      </c>
      <c r="C1467" s="287" t="s">
        <v>339</v>
      </c>
      <c r="D1467" s="287">
        <v>0</v>
      </c>
      <c r="E1467" s="287">
        <v>0</v>
      </c>
      <c r="F1467" s="287">
        <v>0</v>
      </c>
      <c r="G1467" s="287"/>
      <c r="H1467" s="287"/>
      <c r="I1467" s="287">
        <v>0</v>
      </c>
      <c r="J1467" s="287"/>
      <c r="K1467" s="287">
        <v>0</v>
      </c>
    </row>
    <row r="1468" spans="1:11">
      <c r="A1468" s="287" t="s">
        <v>273</v>
      </c>
      <c r="B1468" s="288">
        <v>46081</v>
      </c>
      <c r="C1468" s="287" t="s">
        <v>339</v>
      </c>
      <c r="D1468" s="287">
        <v>0</v>
      </c>
      <c r="E1468" s="287">
        <v>0</v>
      </c>
      <c r="F1468" s="287">
        <v>0</v>
      </c>
      <c r="G1468" s="287"/>
      <c r="H1468" s="287"/>
      <c r="I1468" s="287">
        <v>0</v>
      </c>
      <c r="J1468" s="287"/>
      <c r="K1468" s="287">
        <v>0</v>
      </c>
    </row>
    <row r="1469" spans="1:11">
      <c r="A1469" s="287" t="s">
        <v>273</v>
      </c>
      <c r="B1469" s="288">
        <v>46088</v>
      </c>
      <c r="C1469" s="287" t="s">
        <v>339</v>
      </c>
      <c r="D1469" s="287">
        <v>0</v>
      </c>
      <c r="E1469" s="287">
        <v>0</v>
      </c>
      <c r="F1469" s="287">
        <v>0</v>
      </c>
      <c r="G1469" s="287"/>
      <c r="H1469" s="287"/>
      <c r="I1469" s="287">
        <v>0</v>
      </c>
      <c r="J1469" s="287"/>
      <c r="K1469" s="287">
        <v>0</v>
      </c>
    </row>
    <row r="1470" spans="1:11">
      <c r="A1470" s="287" t="s">
        <v>273</v>
      </c>
      <c r="B1470" s="288">
        <v>46095</v>
      </c>
      <c r="C1470" s="287" t="s">
        <v>339</v>
      </c>
      <c r="D1470" s="287">
        <v>0</v>
      </c>
      <c r="E1470" s="287">
        <v>0</v>
      </c>
      <c r="F1470" s="287">
        <v>0</v>
      </c>
      <c r="G1470" s="287"/>
      <c r="H1470" s="287"/>
      <c r="I1470" s="287">
        <v>0</v>
      </c>
      <c r="J1470" s="287"/>
      <c r="K1470" s="287">
        <v>0</v>
      </c>
    </row>
    <row r="1471" spans="1:11">
      <c r="A1471" s="287" t="s">
        <v>273</v>
      </c>
      <c r="B1471" s="288">
        <v>46102</v>
      </c>
      <c r="C1471" s="287" t="s">
        <v>339</v>
      </c>
      <c r="D1471" s="287">
        <v>0</v>
      </c>
      <c r="E1471" s="287">
        <v>0</v>
      </c>
      <c r="F1471" s="287">
        <v>0</v>
      </c>
      <c r="G1471" s="287"/>
      <c r="H1471" s="287"/>
      <c r="I1471" s="287">
        <v>0</v>
      </c>
      <c r="J1471" s="287"/>
      <c r="K1471" s="287">
        <v>0</v>
      </c>
    </row>
    <row r="1472" spans="1:11">
      <c r="A1472" s="287" t="s">
        <v>273</v>
      </c>
      <c r="B1472" s="288">
        <v>46109</v>
      </c>
      <c r="C1472" s="287" t="s">
        <v>339</v>
      </c>
      <c r="D1472" s="287">
        <v>0</v>
      </c>
      <c r="E1472" s="287">
        <v>0</v>
      </c>
      <c r="F1472" s="287">
        <v>0</v>
      </c>
      <c r="G1472" s="287"/>
      <c r="H1472" s="287"/>
      <c r="I1472" s="287">
        <v>0</v>
      </c>
      <c r="J1472" s="287"/>
      <c r="K1472" s="287">
        <v>0</v>
      </c>
    </row>
    <row r="1473" spans="1:11">
      <c r="A1473" s="287" t="s">
        <v>273</v>
      </c>
      <c r="B1473" s="288">
        <v>46116</v>
      </c>
      <c r="C1473" s="287" t="s">
        <v>339</v>
      </c>
      <c r="D1473" s="287">
        <v>0</v>
      </c>
      <c r="E1473" s="287">
        <v>0</v>
      </c>
      <c r="F1473" s="287">
        <v>0</v>
      </c>
      <c r="G1473" s="287"/>
      <c r="H1473" s="287"/>
      <c r="I1473" s="287">
        <v>0</v>
      </c>
      <c r="J1473" s="287"/>
      <c r="K1473" s="287">
        <v>0</v>
      </c>
    </row>
    <row r="1474" spans="1:11">
      <c r="A1474" s="287" t="s">
        <v>273</v>
      </c>
      <c r="B1474" s="288">
        <v>46123</v>
      </c>
      <c r="C1474" s="287" t="s">
        <v>339</v>
      </c>
      <c r="D1474" s="287">
        <v>0</v>
      </c>
      <c r="E1474" s="287">
        <v>0</v>
      </c>
      <c r="F1474" s="287">
        <v>0</v>
      </c>
      <c r="G1474" s="287"/>
      <c r="H1474" s="287"/>
      <c r="I1474" s="287">
        <v>0</v>
      </c>
      <c r="J1474" s="287"/>
      <c r="K1474" s="287">
        <v>0</v>
      </c>
    </row>
    <row r="1475" spans="1:11">
      <c r="A1475" s="287" t="s">
        <v>273</v>
      </c>
      <c r="B1475" s="288">
        <v>46130</v>
      </c>
      <c r="C1475" s="287" t="s">
        <v>339</v>
      </c>
      <c r="D1475" s="287">
        <v>0</v>
      </c>
      <c r="E1475" s="287">
        <v>0</v>
      </c>
      <c r="F1475" s="287">
        <v>0</v>
      </c>
      <c r="G1475" s="287"/>
      <c r="H1475" s="287"/>
      <c r="I1475" s="287">
        <v>0</v>
      </c>
      <c r="J1475" s="287"/>
      <c r="K1475" s="287">
        <v>0</v>
      </c>
    </row>
    <row r="1476" spans="1:11">
      <c r="A1476" s="287" t="s">
        <v>273</v>
      </c>
      <c r="B1476" s="288">
        <v>46137</v>
      </c>
      <c r="C1476" s="287" t="s">
        <v>339</v>
      </c>
      <c r="D1476" s="287">
        <v>0</v>
      </c>
      <c r="E1476" s="287">
        <v>0</v>
      </c>
      <c r="F1476" s="287">
        <v>0</v>
      </c>
      <c r="G1476" s="287"/>
      <c r="H1476" s="287"/>
      <c r="I1476" s="287">
        <v>0</v>
      </c>
      <c r="J1476" s="287"/>
      <c r="K1476" s="287">
        <v>0</v>
      </c>
    </row>
    <row r="1477" spans="1:11">
      <c r="A1477" s="287" t="s">
        <v>274</v>
      </c>
      <c r="B1477" s="288">
        <v>45969</v>
      </c>
      <c r="C1477" s="287" t="s">
        <v>339</v>
      </c>
      <c r="D1477" s="287">
        <v>0</v>
      </c>
      <c r="E1477" s="287">
        <v>0</v>
      </c>
      <c r="F1477" s="287">
        <v>0</v>
      </c>
      <c r="G1477" s="287" t="s">
        <v>185</v>
      </c>
      <c r="H1477" s="287"/>
      <c r="I1477" s="287">
        <v>0</v>
      </c>
      <c r="J1477" s="287" t="s">
        <v>275</v>
      </c>
      <c r="K1477" s="287">
        <v>0</v>
      </c>
    </row>
    <row r="1478" spans="1:11">
      <c r="A1478" s="287" t="s">
        <v>274</v>
      </c>
      <c r="B1478" s="288">
        <v>45976</v>
      </c>
      <c r="C1478" s="287" t="s">
        <v>339</v>
      </c>
      <c r="D1478" s="287">
        <v>0</v>
      </c>
      <c r="E1478" s="287">
        <v>0</v>
      </c>
      <c r="F1478" s="287">
        <v>0</v>
      </c>
      <c r="G1478" s="287" t="s">
        <v>185</v>
      </c>
      <c r="H1478" s="287"/>
      <c r="I1478" s="287">
        <v>0</v>
      </c>
      <c r="J1478" s="287" t="s">
        <v>275</v>
      </c>
      <c r="K1478" s="287">
        <v>0</v>
      </c>
    </row>
    <row r="1479" spans="1:11">
      <c r="A1479" s="287" t="s">
        <v>274</v>
      </c>
      <c r="B1479" s="288">
        <v>45983</v>
      </c>
      <c r="C1479" s="287" t="s">
        <v>339</v>
      </c>
      <c r="D1479" s="287">
        <v>0</v>
      </c>
      <c r="E1479" s="287">
        <v>0</v>
      </c>
      <c r="F1479" s="287">
        <v>0</v>
      </c>
      <c r="G1479" s="287" t="s">
        <v>185</v>
      </c>
      <c r="H1479" s="287"/>
      <c r="I1479" s="287">
        <v>0</v>
      </c>
      <c r="J1479" s="287" t="s">
        <v>275</v>
      </c>
      <c r="K1479" s="287">
        <v>0</v>
      </c>
    </row>
    <row r="1480" spans="1:11">
      <c r="A1480" s="287" t="s">
        <v>274</v>
      </c>
      <c r="B1480" s="288">
        <v>45990</v>
      </c>
      <c r="C1480" s="287" t="s">
        <v>339</v>
      </c>
      <c r="D1480" s="287">
        <v>0</v>
      </c>
      <c r="E1480" s="287">
        <v>0</v>
      </c>
      <c r="F1480" s="287">
        <v>0</v>
      </c>
      <c r="G1480" s="287" t="s">
        <v>185</v>
      </c>
      <c r="H1480" s="287"/>
      <c r="I1480" s="287">
        <v>0</v>
      </c>
      <c r="J1480" s="287" t="s">
        <v>275</v>
      </c>
      <c r="K1480" s="287">
        <v>0</v>
      </c>
    </row>
    <row r="1481" spans="1:11">
      <c r="A1481" s="287" t="s">
        <v>274</v>
      </c>
      <c r="B1481" s="288">
        <v>45997</v>
      </c>
      <c r="C1481" s="287" t="s">
        <v>339</v>
      </c>
      <c r="D1481" s="287">
        <v>0</v>
      </c>
      <c r="E1481" s="287">
        <v>0</v>
      </c>
      <c r="F1481" s="287">
        <v>0</v>
      </c>
      <c r="G1481" s="287" t="s">
        <v>185</v>
      </c>
      <c r="H1481" s="287"/>
      <c r="I1481" s="287">
        <v>0</v>
      </c>
      <c r="J1481" s="287" t="s">
        <v>275</v>
      </c>
      <c r="K1481" s="287">
        <v>0</v>
      </c>
    </row>
    <row r="1482" spans="1:11">
      <c r="A1482" s="287" t="s">
        <v>274</v>
      </c>
      <c r="B1482" s="288">
        <v>46004</v>
      </c>
      <c r="C1482" s="287" t="s">
        <v>339</v>
      </c>
      <c r="D1482" s="287">
        <v>0</v>
      </c>
      <c r="E1482" s="287">
        <v>0</v>
      </c>
      <c r="F1482" s="287">
        <v>0</v>
      </c>
      <c r="G1482" s="287" t="s">
        <v>185</v>
      </c>
      <c r="H1482" s="287"/>
      <c r="I1482" s="287">
        <v>0</v>
      </c>
      <c r="J1482" s="287" t="s">
        <v>275</v>
      </c>
      <c r="K1482" s="287">
        <v>0</v>
      </c>
    </row>
    <row r="1483" spans="1:11">
      <c r="A1483" s="287" t="s">
        <v>274</v>
      </c>
      <c r="B1483" s="288">
        <v>46011</v>
      </c>
      <c r="C1483" s="287" t="s">
        <v>339</v>
      </c>
      <c r="D1483" s="287">
        <v>0</v>
      </c>
      <c r="E1483" s="287">
        <v>0</v>
      </c>
      <c r="F1483" s="287">
        <v>0</v>
      </c>
      <c r="G1483" s="287" t="s">
        <v>185</v>
      </c>
      <c r="H1483" s="287"/>
      <c r="I1483" s="287">
        <v>0</v>
      </c>
      <c r="J1483" s="287" t="s">
        <v>275</v>
      </c>
      <c r="K1483" s="287">
        <v>0</v>
      </c>
    </row>
    <row r="1484" spans="1:11">
      <c r="A1484" s="287" t="s">
        <v>274</v>
      </c>
      <c r="B1484" s="288">
        <v>46018</v>
      </c>
      <c r="C1484" s="287" t="s">
        <v>339</v>
      </c>
      <c r="D1484" s="287">
        <v>0</v>
      </c>
      <c r="E1484" s="287">
        <v>0</v>
      </c>
      <c r="F1484" s="287">
        <v>0</v>
      </c>
      <c r="G1484" s="287" t="s">
        <v>185</v>
      </c>
      <c r="H1484" s="287"/>
      <c r="I1484" s="287">
        <v>0</v>
      </c>
      <c r="J1484" s="287" t="s">
        <v>275</v>
      </c>
      <c r="K1484" s="287">
        <v>0</v>
      </c>
    </row>
    <row r="1485" spans="1:11">
      <c r="A1485" s="287" t="s">
        <v>274</v>
      </c>
      <c r="B1485" s="288">
        <v>46025</v>
      </c>
      <c r="C1485" s="287" t="s">
        <v>339</v>
      </c>
      <c r="D1485" s="287">
        <v>0</v>
      </c>
      <c r="E1485" s="287">
        <v>0</v>
      </c>
      <c r="F1485" s="287">
        <v>0</v>
      </c>
      <c r="G1485" s="287" t="s">
        <v>185</v>
      </c>
      <c r="H1485" s="287"/>
      <c r="I1485" s="287">
        <v>0</v>
      </c>
      <c r="J1485" s="287" t="s">
        <v>275</v>
      </c>
      <c r="K1485" s="287">
        <v>0</v>
      </c>
    </row>
    <row r="1486" spans="1:11">
      <c r="A1486" s="287" t="s">
        <v>274</v>
      </c>
      <c r="B1486" s="288">
        <v>46032</v>
      </c>
      <c r="C1486" s="287" t="s">
        <v>339</v>
      </c>
      <c r="D1486" s="287">
        <v>0</v>
      </c>
      <c r="E1486" s="287">
        <v>0</v>
      </c>
      <c r="F1486" s="287">
        <v>0</v>
      </c>
      <c r="G1486" s="287" t="s">
        <v>185</v>
      </c>
      <c r="H1486" s="287"/>
      <c r="I1486" s="287">
        <v>0</v>
      </c>
      <c r="J1486" s="287" t="s">
        <v>275</v>
      </c>
      <c r="K1486" s="287">
        <v>0</v>
      </c>
    </row>
    <row r="1487" spans="1:11">
      <c r="A1487" s="287" t="s">
        <v>274</v>
      </c>
      <c r="B1487" s="288">
        <v>46039</v>
      </c>
      <c r="C1487" s="287" t="s">
        <v>339</v>
      </c>
      <c r="D1487" s="287">
        <v>0</v>
      </c>
      <c r="E1487" s="287">
        <v>0</v>
      </c>
      <c r="F1487" s="287">
        <v>0</v>
      </c>
      <c r="G1487" s="287" t="s">
        <v>185</v>
      </c>
      <c r="H1487" s="287"/>
      <c r="I1487" s="287">
        <v>0</v>
      </c>
      <c r="J1487" s="287" t="s">
        <v>275</v>
      </c>
      <c r="K1487" s="287">
        <v>0</v>
      </c>
    </row>
    <row r="1488" spans="1:11">
      <c r="A1488" s="287" t="s">
        <v>274</v>
      </c>
      <c r="B1488" s="288">
        <v>46046</v>
      </c>
      <c r="C1488" s="287" t="s">
        <v>339</v>
      </c>
      <c r="D1488" s="287">
        <v>0</v>
      </c>
      <c r="E1488" s="287">
        <v>0</v>
      </c>
      <c r="F1488" s="287">
        <v>0</v>
      </c>
      <c r="G1488" s="287" t="s">
        <v>185</v>
      </c>
      <c r="H1488" s="287"/>
      <c r="I1488" s="287">
        <v>0</v>
      </c>
      <c r="J1488" s="287" t="s">
        <v>275</v>
      </c>
      <c r="K1488" s="287">
        <v>0</v>
      </c>
    </row>
    <row r="1489" spans="1:11">
      <c r="A1489" s="287" t="s">
        <v>274</v>
      </c>
      <c r="B1489" s="288">
        <v>46053</v>
      </c>
      <c r="C1489" s="287" t="s">
        <v>892</v>
      </c>
      <c r="D1489" s="287">
        <v>1</v>
      </c>
      <c r="E1489" s="287">
        <v>0</v>
      </c>
      <c r="F1489" s="287">
        <v>1</v>
      </c>
      <c r="G1489" s="287" t="s">
        <v>185</v>
      </c>
      <c r="H1489" s="287"/>
      <c r="I1489" s="287">
        <v>0</v>
      </c>
      <c r="J1489" s="287" t="s">
        <v>275</v>
      </c>
      <c r="K1489" s="287">
        <v>0</v>
      </c>
    </row>
    <row r="1490" spans="1:11">
      <c r="A1490" s="287" t="s">
        <v>274</v>
      </c>
      <c r="B1490" s="288">
        <v>46060</v>
      </c>
      <c r="C1490" s="287" t="s">
        <v>847</v>
      </c>
      <c r="D1490" s="287">
        <v>1</v>
      </c>
      <c r="E1490" s="287">
        <v>1</v>
      </c>
      <c r="F1490" s="287">
        <v>1</v>
      </c>
      <c r="G1490" s="287" t="s">
        <v>185</v>
      </c>
      <c r="H1490" s="287"/>
      <c r="I1490" s="287">
        <v>0</v>
      </c>
      <c r="J1490" s="287" t="s">
        <v>275</v>
      </c>
      <c r="K1490" s="287">
        <v>0</v>
      </c>
    </row>
    <row r="1491" spans="1:11">
      <c r="A1491" s="287" t="s">
        <v>274</v>
      </c>
      <c r="B1491" s="288">
        <v>46067</v>
      </c>
      <c r="C1491" s="287" t="s">
        <v>847</v>
      </c>
      <c r="D1491" s="287">
        <v>1</v>
      </c>
      <c r="E1491" s="287">
        <v>1</v>
      </c>
      <c r="F1491" s="287">
        <v>1</v>
      </c>
      <c r="G1491" s="287" t="s">
        <v>185</v>
      </c>
      <c r="H1491" s="287"/>
      <c r="I1491" s="287">
        <v>0</v>
      </c>
      <c r="J1491" s="287" t="s">
        <v>275</v>
      </c>
      <c r="K1491" s="287">
        <v>0</v>
      </c>
    </row>
    <row r="1492" spans="1:11">
      <c r="A1492" s="287" t="s">
        <v>274</v>
      </c>
      <c r="B1492" s="288">
        <v>46074</v>
      </c>
      <c r="C1492" s="287" t="s">
        <v>847</v>
      </c>
      <c r="D1492" s="287">
        <v>1</v>
      </c>
      <c r="E1492" s="287">
        <v>1</v>
      </c>
      <c r="F1492" s="287">
        <v>1</v>
      </c>
      <c r="G1492" s="287" t="s">
        <v>185</v>
      </c>
      <c r="H1492" s="287"/>
      <c r="I1492" s="287">
        <v>0</v>
      </c>
      <c r="J1492" s="287" t="s">
        <v>275</v>
      </c>
      <c r="K1492" s="287">
        <v>0</v>
      </c>
    </row>
    <row r="1493" spans="1:11">
      <c r="A1493" s="287" t="s">
        <v>274</v>
      </c>
      <c r="B1493" s="288">
        <v>46081</v>
      </c>
      <c r="C1493" s="287" t="s">
        <v>847</v>
      </c>
      <c r="D1493" s="287">
        <v>1</v>
      </c>
      <c r="E1493" s="287">
        <v>1</v>
      </c>
      <c r="F1493" s="287">
        <v>1</v>
      </c>
      <c r="G1493" s="287" t="s">
        <v>185</v>
      </c>
      <c r="H1493" s="287"/>
      <c r="I1493" s="287">
        <v>0</v>
      </c>
      <c r="J1493" s="287" t="s">
        <v>275</v>
      </c>
      <c r="K1493" s="287">
        <v>0</v>
      </c>
    </row>
    <row r="1494" spans="1:11">
      <c r="A1494" s="287" t="s">
        <v>274</v>
      </c>
      <c r="B1494" s="288">
        <v>46088</v>
      </c>
      <c r="C1494" s="287" t="s">
        <v>847</v>
      </c>
      <c r="D1494" s="287">
        <v>1</v>
      </c>
      <c r="E1494" s="287">
        <v>1</v>
      </c>
      <c r="F1494" s="287">
        <v>1</v>
      </c>
      <c r="G1494" s="287" t="s">
        <v>185</v>
      </c>
      <c r="H1494" s="287"/>
      <c r="I1494" s="287">
        <v>0</v>
      </c>
      <c r="J1494" s="287" t="s">
        <v>275</v>
      </c>
      <c r="K1494" s="287">
        <v>0</v>
      </c>
    </row>
    <row r="1495" spans="1:11">
      <c r="A1495" s="287" t="s">
        <v>274</v>
      </c>
      <c r="B1495" s="288">
        <v>46095</v>
      </c>
      <c r="C1495" s="287" t="s">
        <v>847</v>
      </c>
      <c r="D1495" s="287">
        <v>1</v>
      </c>
      <c r="E1495" s="287">
        <v>1</v>
      </c>
      <c r="F1495" s="287">
        <v>1</v>
      </c>
      <c r="G1495" s="287" t="s">
        <v>185</v>
      </c>
      <c r="H1495" s="287"/>
      <c r="I1495" s="287">
        <v>0</v>
      </c>
      <c r="J1495" s="287" t="s">
        <v>275</v>
      </c>
      <c r="K1495" s="287">
        <v>0</v>
      </c>
    </row>
    <row r="1496" spans="1:11">
      <c r="A1496" s="287" t="s">
        <v>274</v>
      </c>
      <c r="B1496" s="288">
        <v>46102</v>
      </c>
      <c r="C1496" s="287" t="s">
        <v>847</v>
      </c>
      <c r="D1496" s="287">
        <v>1</v>
      </c>
      <c r="E1496" s="287">
        <v>1</v>
      </c>
      <c r="F1496" s="287">
        <v>1</v>
      </c>
      <c r="G1496" s="287" t="s">
        <v>185</v>
      </c>
      <c r="H1496" s="287"/>
      <c r="I1496" s="287">
        <v>0</v>
      </c>
      <c r="J1496" s="287" t="s">
        <v>275</v>
      </c>
      <c r="K1496" s="287">
        <v>0</v>
      </c>
    </row>
    <row r="1497" spans="1:11">
      <c r="A1497" s="287" t="s">
        <v>274</v>
      </c>
      <c r="B1497" s="288">
        <v>46109</v>
      </c>
      <c r="C1497" s="287" t="s">
        <v>847</v>
      </c>
      <c r="D1497" s="287">
        <v>1</v>
      </c>
      <c r="E1497" s="287">
        <v>1</v>
      </c>
      <c r="F1497" s="287">
        <v>1</v>
      </c>
      <c r="G1497" s="287" t="s">
        <v>185</v>
      </c>
      <c r="H1497" s="287"/>
      <c r="I1497" s="287">
        <v>0</v>
      </c>
      <c r="J1497" s="287" t="s">
        <v>275</v>
      </c>
      <c r="K1497" s="287">
        <v>0</v>
      </c>
    </row>
    <row r="1498" spans="1:11">
      <c r="A1498" s="287" t="s">
        <v>274</v>
      </c>
      <c r="B1498" s="288">
        <v>46116</v>
      </c>
      <c r="C1498" s="287" t="s">
        <v>339</v>
      </c>
      <c r="D1498" s="287">
        <v>0</v>
      </c>
      <c r="E1498" s="287">
        <v>0</v>
      </c>
      <c r="F1498" s="287">
        <v>0</v>
      </c>
      <c r="G1498" s="287" t="s">
        <v>185</v>
      </c>
      <c r="H1498" s="287"/>
      <c r="I1498" s="287">
        <v>0</v>
      </c>
      <c r="J1498" s="287" t="s">
        <v>275</v>
      </c>
      <c r="K1498" s="287">
        <v>0</v>
      </c>
    </row>
    <row r="1499" spans="1:11">
      <c r="A1499" s="287" t="s">
        <v>274</v>
      </c>
      <c r="B1499" s="288">
        <v>46123</v>
      </c>
      <c r="C1499" s="287" t="s">
        <v>847</v>
      </c>
      <c r="D1499" s="287">
        <v>1</v>
      </c>
      <c r="E1499" s="287">
        <v>1</v>
      </c>
      <c r="F1499" s="287">
        <v>1</v>
      </c>
      <c r="G1499" s="287" t="s">
        <v>185</v>
      </c>
      <c r="H1499" s="287"/>
      <c r="I1499" s="287">
        <v>0</v>
      </c>
      <c r="J1499" s="287" t="s">
        <v>275</v>
      </c>
      <c r="K1499" s="287">
        <v>0</v>
      </c>
    </row>
    <row r="1500" spans="1:11">
      <c r="A1500" s="287" t="s">
        <v>274</v>
      </c>
      <c r="B1500" s="288">
        <v>46130</v>
      </c>
      <c r="C1500" s="287" t="s">
        <v>847</v>
      </c>
      <c r="D1500" s="287">
        <v>1</v>
      </c>
      <c r="E1500" s="287">
        <v>1</v>
      </c>
      <c r="F1500" s="287">
        <v>1</v>
      </c>
      <c r="G1500" s="287" t="s">
        <v>185</v>
      </c>
      <c r="H1500" s="287"/>
      <c r="I1500" s="287">
        <v>0</v>
      </c>
      <c r="J1500" s="287" t="s">
        <v>275</v>
      </c>
      <c r="K1500" s="287">
        <v>0</v>
      </c>
    </row>
    <row r="1501" spans="1:11">
      <c r="A1501" s="287" t="s">
        <v>274</v>
      </c>
      <c r="B1501" s="288">
        <v>46137</v>
      </c>
      <c r="C1501" s="287" t="s">
        <v>847</v>
      </c>
      <c r="D1501" s="287">
        <v>1</v>
      </c>
      <c r="E1501" s="287">
        <v>1</v>
      </c>
      <c r="F1501" s="287">
        <v>1</v>
      </c>
      <c r="G1501" s="287" t="s">
        <v>185</v>
      </c>
      <c r="H1501" s="287"/>
      <c r="I1501" s="287">
        <v>0</v>
      </c>
      <c r="J1501" s="287" t="s">
        <v>275</v>
      </c>
      <c r="K1501" s="287">
        <v>0</v>
      </c>
    </row>
    <row r="1502" spans="1:11">
      <c r="A1502" s="287" t="s">
        <v>276</v>
      </c>
      <c r="B1502" s="288">
        <v>45969</v>
      </c>
      <c r="C1502" s="287" t="s">
        <v>339</v>
      </c>
      <c r="D1502" s="287">
        <v>0</v>
      </c>
      <c r="E1502" s="287">
        <v>0</v>
      </c>
      <c r="F1502" s="287">
        <v>0</v>
      </c>
      <c r="G1502" s="287" t="s">
        <v>179</v>
      </c>
      <c r="H1502" s="287" t="s">
        <v>185</v>
      </c>
      <c r="I1502" s="287">
        <v>0</v>
      </c>
      <c r="J1502" s="287"/>
      <c r="K1502" s="287">
        <v>0</v>
      </c>
    </row>
    <row r="1503" spans="1:11">
      <c r="A1503" s="287" t="s">
        <v>276</v>
      </c>
      <c r="B1503" s="288">
        <v>45976</v>
      </c>
      <c r="C1503" s="287" t="s">
        <v>339</v>
      </c>
      <c r="D1503" s="287">
        <v>0</v>
      </c>
      <c r="E1503" s="287">
        <v>0</v>
      </c>
      <c r="F1503" s="287">
        <v>0</v>
      </c>
      <c r="G1503" s="287" t="s">
        <v>179</v>
      </c>
      <c r="H1503" s="287" t="s">
        <v>185</v>
      </c>
      <c r="I1503" s="287">
        <v>0</v>
      </c>
      <c r="J1503" s="287"/>
      <c r="K1503" s="287">
        <v>0</v>
      </c>
    </row>
    <row r="1504" spans="1:11">
      <c r="A1504" s="287" t="s">
        <v>276</v>
      </c>
      <c r="B1504" s="288">
        <v>45983</v>
      </c>
      <c r="C1504" s="287" t="s">
        <v>339</v>
      </c>
      <c r="D1504" s="287">
        <v>0</v>
      </c>
      <c r="E1504" s="287">
        <v>0</v>
      </c>
      <c r="F1504" s="287">
        <v>0</v>
      </c>
      <c r="G1504" s="287" t="s">
        <v>179</v>
      </c>
      <c r="H1504" s="287" t="s">
        <v>185</v>
      </c>
      <c r="I1504" s="287">
        <v>0</v>
      </c>
      <c r="J1504" s="287"/>
      <c r="K1504" s="287">
        <v>0</v>
      </c>
    </row>
    <row r="1505" spans="1:11">
      <c r="A1505" s="287" t="s">
        <v>276</v>
      </c>
      <c r="B1505" s="288">
        <v>45990</v>
      </c>
      <c r="C1505" s="287" t="s">
        <v>339</v>
      </c>
      <c r="D1505" s="287">
        <v>0</v>
      </c>
      <c r="E1505" s="287">
        <v>0</v>
      </c>
      <c r="F1505" s="287">
        <v>0</v>
      </c>
      <c r="G1505" s="287" t="s">
        <v>179</v>
      </c>
      <c r="H1505" s="287" t="s">
        <v>185</v>
      </c>
      <c r="I1505" s="287">
        <v>0</v>
      </c>
      <c r="J1505" s="287"/>
      <c r="K1505" s="287">
        <v>0</v>
      </c>
    </row>
    <row r="1506" spans="1:11">
      <c r="A1506" s="287" t="s">
        <v>276</v>
      </c>
      <c r="B1506" s="288">
        <v>45997</v>
      </c>
      <c r="C1506" s="287" t="s">
        <v>339</v>
      </c>
      <c r="D1506" s="287">
        <v>0</v>
      </c>
      <c r="E1506" s="287">
        <v>0</v>
      </c>
      <c r="F1506" s="287">
        <v>0</v>
      </c>
      <c r="G1506" s="287" t="s">
        <v>179</v>
      </c>
      <c r="H1506" s="287" t="s">
        <v>185</v>
      </c>
      <c r="I1506" s="287">
        <v>0</v>
      </c>
      <c r="J1506" s="287"/>
      <c r="K1506" s="287">
        <v>0</v>
      </c>
    </row>
    <row r="1507" spans="1:11">
      <c r="A1507" s="287" t="s">
        <v>276</v>
      </c>
      <c r="B1507" s="288">
        <v>46004</v>
      </c>
      <c r="C1507" s="287" t="s">
        <v>339</v>
      </c>
      <c r="D1507" s="287">
        <v>0</v>
      </c>
      <c r="E1507" s="287">
        <v>0</v>
      </c>
      <c r="F1507" s="287">
        <v>0</v>
      </c>
      <c r="G1507" s="287" t="s">
        <v>179</v>
      </c>
      <c r="H1507" s="287" t="s">
        <v>185</v>
      </c>
      <c r="I1507" s="287">
        <v>0</v>
      </c>
      <c r="J1507" s="287"/>
      <c r="K1507" s="287">
        <v>0</v>
      </c>
    </row>
    <row r="1508" spans="1:11">
      <c r="A1508" s="287" t="s">
        <v>276</v>
      </c>
      <c r="B1508" s="288">
        <v>46011</v>
      </c>
      <c r="C1508" s="287" t="s">
        <v>339</v>
      </c>
      <c r="D1508" s="287">
        <v>0</v>
      </c>
      <c r="E1508" s="287">
        <v>0</v>
      </c>
      <c r="F1508" s="287">
        <v>0</v>
      </c>
      <c r="G1508" s="287" t="s">
        <v>179</v>
      </c>
      <c r="H1508" s="287" t="s">
        <v>185</v>
      </c>
      <c r="I1508" s="287">
        <v>0</v>
      </c>
      <c r="J1508" s="287"/>
      <c r="K1508" s="287">
        <v>0</v>
      </c>
    </row>
    <row r="1509" spans="1:11">
      <c r="A1509" s="287" t="s">
        <v>276</v>
      </c>
      <c r="B1509" s="288">
        <v>46018</v>
      </c>
      <c r="C1509" s="287" t="s">
        <v>339</v>
      </c>
      <c r="D1509" s="287">
        <v>0</v>
      </c>
      <c r="E1509" s="287">
        <v>0</v>
      </c>
      <c r="F1509" s="287">
        <v>0</v>
      </c>
      <c r="G1509" s="287" t="s">
        <v>179</v>
      </c>
      <c r="H1509" s="287" t="s">
        <v>185</v>
      </c>
      <c r="I1509" s="287">
        <v>0</v>
      </c>
      <c r="J1509" s="287"/>
      <c r="K1509" s="287">
        <v>0</v>
      </c>
    </row>
    <row r="1510" spans="1:11">
      <c r="A1510" s="287" t="s">
        <v>276</v>
      </c>
      <c r="B1510" s="288">
        <v>46025</v>
      </c>
      <c r="C1510" s="287" t="s">
        <v>339</v>
      </c>
      <c r="D1510" s="287">
        <v>0</v>
      </c>
      <c r="E1510" s="287">
        <v>0</v>
      </c>
      <c r="F1510" s="287">
        <v>0</v>
      </c>
      <c r="G1510" s="287" t="s">
        <v>179</v>
      </c>
      <c r="H1510" s="287" t="s">
        <v>185</v>
      </c>
      <c r="I1510" s="287">
        <v>0</v>
      </c>
      <c r="J1510" s="287"/>
      <c r="K1510" s="287">
        <v>0</v>
      </c>
    </row>
    <row r="1511" spans="1:11">
      <c r="A1511" s="287" t="s">
        <v>276</v>
      </c>
      <c r="B1511" s="288">
        <v>46032</v>
      </c>
      <c r="C1511" s="287" t="s">
        <v>339</v>
      </c>
      <c r="D1511" s="287">
        <v>0</v>
      </c>
      <c r="E1511" s="287">
        <v>0</v>
      </c>
      <c r="F1511" s="287">
        <v>0</v>
      </c>
      <c r="G1511" s="287" t="s">
        <v>179</v>
      </c>
      <c r="H1511" s="287" t="s">
        <v>185</v>
      </c>
      <c r="I1511" s="287">
        <v>0</v>
      </c>
      <c r="J1511" s="287"/>
      <c r="K1511" s="287">
        <v>0</v>
      </c>
    </row>
    <row r="1512" spans="1:11">
      <c r="A1512" s="287" t="s">
        <v>276</v>
      </c>
      <c r="B1512" s="288">
        <v>46039</v>
      </c>
      <c r="C1512" s="287" t="s">
        <v>339</v>
      </c>
      <c r="D1512" s="287">
        <v>0</v>
      </c>
      <c r="E1512" s="287">
        <v>0</v>
      </c>
      <c r="F1512" s="287">
        <v>0</v>
      </c>
      <c r="G1512" s="287" t="s">
        <v>179</v>
      </c>
      <c r="H1512" s="287" t="s">
        <v>185</v>
      </c>
      <c r="I1512" s="287">
        <v>0</v>
      </c>
      <c r="J1512" s="287"/>
      <c r="K1512" s="287">
        <v>0</v>
      </c>
    </row>
    <row r="1513" spans="1:11">
      <c r="A1513" s="287" t="s">
        <v>276</v>
      </c>
      <c r="B1513" s="288">
        <v>46046</v>
      </c>
      <c r="C1513" s="287" t="s">
        <v>339</v>
      </c>
      <c r="D1513" s="287">
        <v>0</v>
      </c>
      <c r="E1513" s="287">
        <v>0</v>
      </c>
      <c r="F1513" s="287">
        <v>0</v>
      </c>
      <c r="G1513" s="287" t="s">
        <v>179</v>
      </c>
      <c r="H1513" s="287" t="s">
        <v>185</v>
      </c>
      <c r="I1513" s="287">
        <v>0</v>
      </c>
      <c r="J1513" s="287"/>
      <c r="K1513" s="287">
        <v>0</v>
      </c>
    </row>
    <row r="1514" spans="1:11">
      <c r="A1514" s="287" t="s">
        <v>276</v>
      </c>
      <c r="B1514" s="288">
        <v>46053</v>
      </c>
      <c r="C1514" s="287" t="s">
        <v>339</v>
      </c>
      <c r="D1514" s="287">
        <v>0</v>
      </c>
      <c r="E1514" s="287">
        <v>0</v>
      </c>
      <c r="F1514" s="287">
        <v>0</v>
      </c>
      <c r="G1514" s="287" t="s">
        <v>179</v>
      </c>
      <c r="H1514" s="287" t="s">
        <v>185</v>
      </c>
      <c r="I1514" s="287">
        <v>0</v>
      </c>
      <c r="J1514" s="287"/>
      <c r="K1514" s="287">
        <v>0</v>
      </c>
    </row>
    <row r="1515" spans="1:11">
      <c r="A1515" s="287" t="s">
        <v>276</v>
      </c>
      <c r="B1515" s="288">
        <v>46060</v>
      </c>
      <c r="C1515" s="287" t="s">
        <v>893</v>
      </c>
      <c r="D1515" s="287">
        <v>1</v>
      </c>
      <c r="E1515" s="287">
        <v>1</v>
      </c>
      <c r="F1515" s="287">
        <v>0</v>
      </c>
      <c r="G1515" s="287" t="s">
        <v>179</v>
      </c>
      <c r="H1515" s="287" t="s">
        <v>185</v>
      </c>
      <c r="I1515" s="287">
        <v>0</v>
      </c>
      <c r="J1515" s="287"/>
      <c r="K1515" s="287">
        <v>0</v>
      </c>
    </row>
    <row r="1516" spans="1:11">
      <c r="A1516" s="287" t="s">
        <v>276</v>
      </c>
      <c r="B1516" s="288">
        <v>46067</v>
      </c>
      <c r="C1516" s="287" t="s">
        <v>893</v>
      </c>
      <c r="D1516" s="287">
        <v>1</v>
      </c>
      <c r="E1516" s="287">
        <v>1</v>
      </c>
      <c r="F1516" s="287">
        <v>0</v>
      </c>
      <c r="G1516" s="287" t="s">
        <v>179</v>
      </c>
      <c r="H1516" s="287" t="s">
        <v>185</v>
      </c>
      <c r="I1516" s="287">
        <v>0</v>
      </c>
      <c r="J1516" s="287"/>
      <c r="K1516" s="287">
        <v>0</v>
      </c>
    </row>
    <row r="1517" spans="1:11">
      <c r="A1517" s="287" t="s">
        <v>276</v>
      </c>
      <c r="B1517" s="288">
        <v>46074</v>
      </c>
      <c r="C1517" s="287" t="s">
        <v>893</v>
      </c>
      <c r="D1517" s="287">
        <v>1</v>
      </c>
      <c r="E1517" s="287">
        <v>1</v>
      </c>
      <c r="F1517" s="287">
        <v>0</v>
      </c>
      <c r="G1517" s="287" t="s">
        <v>179</v>
      </c>
      <c r="H1517" s="287" t="s">
        <v>185</v>
      </c>
      <c r="I1517" s="287">
        <v>0</v>
      </c>
      <c r="J1517" s="287"/>
      <c r="K1517" s="287">
        <v>0</v>
      </c>
    </row>
    <row r="1518" spans="1:11">
      <c r="A1518" s="287" t="s">
        <v>276</v>
      </c>
      <c r="B1518" s="288">
        <v>46081</v>
      </c>
      <c r="C1518" s="287" t="s">
        <v>893</v>
      </c>
      <c r="D1518" s="287">
        <v>1</v>
      </c>
      <c r="E1518" s="287">
        <v>1</v>
      </c>
      <c r="F1518" s="287">
        <v>0</v>
      </c>
      <c r="G1518" s="287" t="s">
        <v>179</v>
      </c>
      <c r="H1518" s="287" t="s">
        <v>185</v>
      </c>
      <c r="I1518" s="287">
        <v>0</v>
      </c>
      <c r="J1518" s="287"/>
      <c r="K1518" s="287">
        <v>0</v>
      </c>
    </row>
    <row r="1519" spans="1:11">
      <c r="A1519" s="287" t="s">
        <v>276</v>
      </c>
      <c r="B1519" s="288">
        <v>46088</v>
      </c>
      <c r="C1519" s="287" t="s">
        <v>893</v>
      </c>
      <c r="D1519" s="287">
        <v>1</v>
      </c>
      <c r="E1519" s="287">
        <v>1</v>
      </c>
      <c r="F1519" s="287">
        <v>0</v>
      </c>
      <c r="G1519" s="287" t="s">
        <v>179</v>
      </c>
      <c r="H1519" s="287" t="s">
        <v>185</v>
      </c>
      <c r="I1519" s="287">
        <v>0</v>
      </c>
      <c r="J1519" s="287"/>
      <c r="K1519" s="287">
        <v>0</v>
      </c>
    </row>
    <row r="1520" spans="1:11">
      <c r="A1520" s="287" t="s">
        <v>276</v>
      </c>
      <c r="B1520" s="288">
        <v>46095</v>
      </c>
      <c r="C1520" s="287" t="s">
        <v>893</v>
      </c>
      <c r="D1520" s="287">
        <v>1</v>
      </c>
      <c r="E1520" s="287">
        <v>1</v>
      </c>
      <c r="F1520" s="287">
        <v>0</v>
      </c>
      <c r="G1520" s="287" t="s">
        <v>179</v>
      </c>
      <c r="H1520" s="287" t="s">
        <v>185</v>
      </c>
      <c r="I1520" s="287">
        <v>0</v>
      </c>
      <c r="J1520" s="287"/>
      <c r="K1520" s="287">
        <v>0</v>
      </c>
    </row>
    <row r="1521" spans="1:11">
      <c r="A1521" s="287" t="s">
        <v>276</v>
      </c>
      <c r="B1521" s="288">
        <v>46102</v>
      </c>
      <c r="C1521" s="287" t="s">
        <v>893</v>
      </c>
      <c r="D1521" s="287">
        <v>1</v>
      </c>
      <c r="E1521" s="287">
        <v>1</v>
      </c>
      <c r="F1521" s="287">
        <v>0</v>
      </c>
      <c r="G1521" s="287" t="s">
        <v>179</v>
      </c>
      <c r="H1521" s="287" t="s">
        <v>185</v>
      </c>
      <c r="I1521" s="287">
        <v>0</v>
      </c>
      <c r="J1521" s="287"/>
      <c r="K1521" s="287">
        <v>0</v>
      </c>
    </row>
    <row r="1522" spans="1:11">
      <c r="A1522" s="287" t="s">
        <v>276</v>
      </c>
      <c r="B1522" s="288">
        <v>46109</v>
      </c>
      <c r="C1522" s="287" t="s">
        <v>893</v>
      </c>
      <c r="D1522" s="287">
        <v>1</v>
      </c>
      <c r="E1522" s="287">
        <v>1</v>
      </c>
      <c r="F1522" s="287">
        <v>0</v>
      </c>
      <c r="G1522" s="287" t="s">
        <v>179</v>
      </c>
      <c r="H1522" s="287" t="s">
        <v>185</v>
      </c>
      <c r="I1522" s="287">
        <v>0</v>
      </c>
      <c r="J1522" s="287"/>
      <c r="K1522" s="287">
        <v>0</v>
      </c>
    </row>
    <row r="1523" spans="1:11">
      <c r="A1523" s="287" t="s">
        <v>276</v>
      </c>
      <c r="B1523" s="288">
        <v>46116</v>
      </c>
      <c r="C1523" s="287" t="s">
        <v>339</v>
      </c>
      <c r="D1523" s="287">
        <v>0</v>
      </c>
      <c r="E1523" s="287">
        <v>0</v>
      </c>
      <c r="F1523" s="287">
        <v>0</v>
      </c>
      <c r="G1523" s="287" t="s">
        <v>179</v>
      </c>
      <c r="H1523" s="287" t="s">
        <v>185</v>
      </c>
      <c r="I1523" s="287">
        <v>0</v>
      </c>
      <c r="J1523" s="287"/>
      <c r="K1523" s="287">
        <v>0</v>
      </c>
    </row>
    <row r="1524" spans="1:11">
      <c r="A1524" s="287" t="s">
        <v>276</v>
      </c>
      <c r="B1524" s="288">
        <v>46123</v>
      </c>
      <c r="C1524" s="287" t="s">
        <v>339</v>
      </c>
      <c r="D1524" s="287">
        <v>0</v>
      </c>
      <c r="E1524" s="287">
        <v>0</v>
      </c>
      <c r="F1524" s="287">
        <v>0</v>
      </c>
      <c r="G1524" s="287" t="s">
        <v>179</v>
      </c>
      <c r="H1524" s="287" t="s">
        <v>185</v>
      </c>
      <c r="I1524" s="287">
        <v>0</v>
      </c>
      <c r="J1524" s="287"/>
      <c r="K1524" s="287">
        <v>0</v>
      </c>
    </row>
    <row r="1525" spans="1:11">
      <c r="A1525" s="287" t="s">
        <v>276</v>
      </c>
      <c r="B1525" s="288">
        <v>46130</v>
      </c>
      <c r="C1525" s="287" t="s">
        <v>339</v>
      </c>
      <c r="D1525" s="287">
        <v>0</v>
      </c>
      <c r="E1525" s="287">
        <v>0</v>
      </c>
      <c r="F1525" s="287">
        <v>0</v>
      </c>
      <c r="G1525" s="287" t="s">
        <v>179</v>
      </c>
      <c r="H1525" s="287" t="s">
        <v>185</v>
      </c>
      <c r="I1525" s="287">
        <v>0</v>
      </c>
      <c r="J1525" s="287"/>
      <c r="K1525" s="287">
        <v>0</v>
      </c>
    </row>
    <row r="1526" spans="1:11">
      <c r="A1526" s="287" t="s">
        <v>276</v>
      </c>
      <c r="B1526" s="288">
        <v>46137</v>
      </c>
      <c r="C1526" s="287" t="s">
        <v>339</v>
      </c>
      <c r="D1526" s="287">
        <v>0</v>
      </c>
      <c r="E1526" s="287">
        <v>0</v>
      </c>
      <c r="F1526" s="287">
        <v>0</v>
      </c>
      <c r="G1526" s="287" t="s">
        <v>179</v>
      </c>
      <c r="H1526" s="287" t="s">
        <v>185</v>
      </c>
      <c r="I1526" s="287">
        <v>0</v>
      </c>
      <c r="J1526" s="287"/>
      <c r="K1526" s="287">
        <v>0</v>
      </c>
    </row>
    <row r="1527" spans="1:11">
      <c r="A1527" s="287" t="s">
        <v>277</v>
      </c>
      <c r="B1527" s="288">
        <v>45969</v>
      </c>
      <c r="C1527" s="287" t="s">
        <v>847</v>
      </c>
      <c r="D1527" s="287">
        <v>1</v>
      </c>
      <c r="E1527" s="287">
        <v>1</v>
      </c>
      <c r="F1527" s="287">
        <v>1</v>
      </c>
      <c r="G1527" s="287" t="s">
        <v>185</v>
      </c>
      <c r="H1527" s="287" t="s">
        <v>179</v>
      </c>
      <c r="I1527" s="287">
        <v>1</v>
      </c>
      <c r="J1527" s="287"/>
      <c r="K1527" s="287">
        <v>0</v>
      </c>
    </row>
    <row r="1528" spans="1:11">
      <c r="A1528" s="287" t="s">
        <v>277</v>
      </c>
      <c r="B1528" s="288">
        <v>45976</v>
      </c>
      <c r="C1528" s="287" t="s">
        <v>893</v>
      </c>
      <c r="D1528" s="287">
        <v>1</v>
      </c>
      <c r="E1528" s="287">
        <v>1</v>
      </c>
      <c r="F1528" s="287">
        <v>0</v>
      </c>
      <c r="G1528" s="287" t="s">
        <v>185</v>
      </c>
      <c r="H1528" s="287" t="s">
        <v>179</v>
      </c>
      <c r="I1528" s="287">
        <v>1</v>
      </c>
      <c r="J1528" s="287"/>
      <c r="K1528" s="287">
        <v>0</v>
      </c>
    </row>
    <row r="1529" spans="1:11">
      <c r="A1529" s="287" t="s">
        <v>277</v>
      </c>
      <c r="B1529" s="288">
        <v>45983</v>
      </c>
      <c r="C1529" s="287" t="s">
        <v>847</v>
      </c>
      <c r="D1529" s="287">
        <v>1</v>
      </c>
      <c r="E1529" s="287">
        <v>1</v>
      </c>
      <c r="F1529" s="287">
        <v>1</v>
      </c>
      <c r="G1529" s="287" t="s">
        <v>185</v>
      </c>
      <c r="H1529" s="287" t="s">
        <v>179</v>
      </c>
      <c r="I1529" s="287">
        <v>1</v>
      </c>
      <c r="J1529" s="287"/>
      <c r="K1529" s="287">
        <v>0</v>
      </c>
    </row>
    <row r="1530" spans="1:11">
      <c r="A1530" s="287" t="s">
        <v>277</v>
      </c>
      <c r="B1530" s="288">
        <v>45990</v>
      </c>
      <c r="C1530" s="287" t="s">
        <v>847</v>
      </c>
      <c r="D1530" s="287">
        <v>1</v>
      </c>
      <c r="E1530" s="287">
        <v>1</v>
      </c>
      <c r="F1530" s="287">
        <v>1</v>
      </c>
      <c r="G1530" s="287" t="s">
        <v>185</v>
      </c>
      <c r="H1530" s="287" t="s">
        <v>179</v>
      </c>
      <c r="I1530" s="287">
        <v>1</v>
      </c>
      <c r="J1530" s="287"/>
      <c r="K1530" s="287">
        <v>0</v>
      </c>
    </row>
    <row r="1531" spans="1:11">
      <c r="A1531" s="287" t="s">
        <v>277</v>
      </c>
      <c r="B1531" s="288">
        <v>45997</v>
      </c>
      <c r="C1531" s="287" t="s">
        <v>847</v>
      </c>
      <c r="D1531" s="287">
        <v>1</v>
      </c>
      <c r="E1531" s="287">
        <v>1</v>
      </c>
      <c r="F1531" s="287">
        <v>1</v>
      </c>
      <c r="G1531" s="287" t="s">
        <v>185</v>
      </c>
      <c r="H1531" s="287" t="s">
        <v>179</v>
      </c>
      <c r="I1531" s="287">
        <v>1</v>
      </c>
      <c r="J1531" s="287"/>
      <c r="K1531" s="287">
        <v>0</v>
      </c>
    </row>
    <row r="1532" spans="1:11">
      <c r="A1532" s="287" t="s">
        <v>277</v>
      </c>
      <c r="B1532" s="288">
        <v>46004</v>
      </c>
      <c r="C1532" s="287" t="s">
        <v>847</v>
      </c>
      <c r="D1532" s="287">
        <v>1</v>
      </c>
      <c r="E1532" s="287">
        <v>1</v>
      </c>
      <c r="F1532" s="287">
        <v>1</v>
      </c>
      <c r="G1532" s="287" t="s">
        <v>185</v>
      </c>
      <c r="H1532" s="287" t="s">
        <v>179</v>
      </c>
      <c r="I1532" s="287">
        <v>1</v>
      </c>
      <c r="J1532" s="287"/>
      <c r="K1532" s="287">
        <v>0</v>
      </c>
    </row>
    <row r="1533" spans="1:11">
      <c r="A1533" s="287" t="s">
        <v>277</v>
      </c>
      <c r="B1533" s="288">
        <v>46011</v>
      </c>
      <c r="C1533" s="287" t="s">
        <v>339</v>
      </c>
      <c r="D1533" s="287">
        <v>0</v>
      </c>
      <c r="E1533" s="287">
        <v>0</v>
      </c>
      <c r="F1533" s="287">
        <v>0</v>
      </c>
      <c r="G1533" s="287" t="s">
        <v>185</v>
      </c>
      <c r="H1533" s="287" t="s">
        <v>179</v>
      </c>
      <c r="I1533" s="287">
        <v>1</v>
      </c>
      <c r="J1533" s="287"/>
      <c r="K1533" s="287">
        <v>0</v>
      </c>
    </row>
    <row r="1534" spans="1:11">
      <c r="A1534" s="287" t="s">
        <v>277</v>
      </c>
      <c r="B1534" s="288">
        <v>46018</v>
      </c>
      <c r="C1534" s="287" t="s">
        <v>339</v>
      </c>
      <c r="D1534" s="287">
        <v>0</v>
      </c>
      <c r="E1534" s="287">
        <v>0</v>
      </c>
      <c r="F1534" s="287">
        <v>0</v>
      </c>
      <c r="G1534" s="287" t="s">
        <v>185</v>
      </c>
      <c r="H1534" s="287" t="s">
        <v>179</v>
      </c>
      <c r="I1534" s="287">
        <v>1</v>
      </c>
      <c r="J1534" s="287"/>
      <c r="K1534" s="287">
        <v>0</v>
      </c>
    </row>
    <row r="1535" spans="1:11">
      <c r="A1535" s="287" t="s">
        <v>277</v>
      </c>
      <c r="B1535" s="288">
        <v>46025</v>
      </c>
      <c r="C1535" s="287" t="s">
        <v>339</v>
      </c>
      <c r="D1535" s="287">
        <v>0</v>
      </c>
      <c r="E1535" s="287">
        <v>0</v>
      </c>
      <c r="F1535" s="287">
        <v>0</v>
      </c>
      <c r="G1535" s="287" t="s">
        <v>185</v>
      </c>
      <c r="H1535" s="287" t="s">
        <v>179</v>
      </c>
      <c r="I1535" s="287">
        <v>1</v>
      </c>
      <c r="J1535" s="287"/>
      <c r="K1535" s="287">
        <v>0</v>
      </c>
    </row>
    <row r="1536" spans="1:11">
      <c r="A1536" s="287" t="s">
        <v>277</v>
      </c>
      <c r="B1536" s="288">
        <v>46032</v>
      </c>
      <c r="C1536" s="287" t="s">
        <v>339</v>
      </c>
      <c r="D1536" s="287">
        <v>0</v>
      </c>
      <c r="E1536" s="287">
        <v>0</v>
      </c>
      <c r="F1536" s="287">
        <v>0</v>
      </c>
      <c r="G1536" s="287" t="s">
        <v>185</v>
      </c>
      <c r="H1536" s="287" t="s">
        <v>179</v>
      </c>
      <c r="I1536" s="287">
        <v>1</v>
      </c>
      <c r="J1536" s="287"/>
      <c r="K1536" s="287">
        <v>0</v>
      </c>
    </row>
    <row r="1537" spans="1:11">
      <c r="A1537" s="287" t="s">
        <v>277</v>
      </c>
      <c r="B1537" s="288">
        <v>46039</v>
      </c>
      <c r="C1537" s="287" t="s">
        <v>892</v>
      </c>
      <c r="D1537" s="287">
        <v>1</v>
      </c>
      <c r="E1537" s="287">
        <v>0</v>
      </c>
      <c r="F1537" s="287">
        <v>1</v>
      </c>
      <c r="G1537" s="287" t="s">
        <v>185</v>
      </c>
      <c r="H1537" s="287" t="s">
        <v>179</v>
      </c>
      <c r="I1537" s="287">
        <v>1</v>
      </c>
      <c r="J1537" s="287"/>
      <c r="K1537" s="287">
        <v>0</v>
      </c>
    </row>
    <row r="1538" spans="1:11">
      <c r="A1538" s="287" t="s">
        <v>277</v>
      </c>
      <c r="B1538" s="288">
        <v>46046</v>
      </c>
      <c r="C1538" s="287" t="s">
        <v>847</v>
      </c>
      <c r="D1538" s="287">
        <v>1</v>
      </c>
      <c r="E1538" s="287">
        <v>1</v>
      </c>
      <c r="F1538" s="287">
        <v>1</v>
      </c>
      <c r="G1538" s="287" t="s">
        <v>185</v>
      </c>
      <c r="H1538" s="287" t="s">
        <v>179</v>
      </c>
      <c r="I1538" s="287">
        <v>1</v>
      </c>
      <c r="J1538" s="287"/>
      <c r="K1538" s="287">
        <v>0</v>
      </c>
    </row>
    <row r="1539" spans="1:11">
      <c r="A1539" s="287" t="s">
        <v>277</v>
      </c>
      <c r="B1539" s="288">
        <v>46053</v>
      </c>
      <c r="C1539" s="287" t="s">
        <v>847</v>
      </c>
      <c r="D1539" s="287">
        <v>1</v>
      </c>
      <c r="E1539" s="287">
        <v>1</v>
      </c>
      <c r="F1539" s="287">
        <v>1</v>
      </c>
      <c r="G1539" s="287" t="s">
        <v>185</v>
      </c>
      <c r="H1539" s="287" t="s">
        <v>179</v>
      </c>
      <c r="I1539" s="287">
        <v>1</v>
      </c>
      <c r="J1539" s="287"/>
      <c r="K1539" s="287">
        <v>0</v>
      </c>
    </row>
    <row r="1540" spans="1:11">
      <c r="A1540" s="287" t="s">
        <v>277</v>
      </c>
      <c r="B1540" s="288">
        <v>46060</v>
      </c>
      <c r="C1540" s="287" t="s">
        <v>847</v>
      </c>
      <c r="D1540" s="287">
        <v>1</v>
      </c>
      <c r="E1540" s="287">
        <v>1</v>
      </c>
      <c r="F1540" s="287">
        <v>1</v>
      </c>
      <c r="G1540" s="287" t="s">
        <v>185</v>
      </c>
      <c r="H1540" s="287" t="s">
        <v>179</v>
      </c>
      <c r="I1540" s="287">
        <v>1</v>
      </c>
      <c r="J1540" s="287"/>
      <c r="K1540" s="287">
        <v>0</v>
      </c>
    </row>
    <row r="1541" spans="1:11">
      <c r="A1541" s="287" t="s">
        <v>277</v>
      </c>
      <c r="B1541" s="288">
        <v>46067</v>
      </c>
      <c r="C1541" s="287" t="s">
        <v>892</v>
      </c>
      <c r="D1541" s="287">
        <v>1</v>
      </c>
      <c r="E1541" s="287">
        <v>0</v>
      </c>
      <c r="F1541" s="287">
        <v>1</v>
      </c>
      <c r="G1541" s="287" t="s">
        <v>185</v>
      </c>
      <c r="H1541" s="287" t="s">
        <v>179</v>
      </c>
      <c r="I1541" s="287">
        <v>1</v>
      </c>
      <c r="J1541" s="287"/>
      <c r="K1541" s="287">
        <v>0</v>
      </c>
    </row>
    <row r="1542" spans="1:11">
      <c r="A1542" s="287" t="s">
        <v>277</v>
      </c>
      <c r="B1542" s="288">
        <v>46074</v>
      </c>
      <c r="C1542" s="287" t="s">
        <v>847</v>
      </c>
      <c r="D1542" s="287">
        <v>1</v>
      </c>
      <c r="E1542" s="287">
        <v>1</v>
      </c>
      <c r="F1542" s="287">
        <v>1</v>
      </c>
      <c r="G1542" s="287" t="s">
        <v>185</v>
      </c>
      <c r="H1542" s="287" t="s">
        <v>179</v>
      </c>
      <c r="I1542" s="287">
        <v>1</v>
      </c>
      <c r="J1542" s="287"/>
      <c r="K1542" s="287">
        <v>0</v>
      </c>
    </row>
    <row r="1543" spans="1:11">
      <c r="A1543" s="287" t="s">
        <v>277</v>
      </c>
      <c r="B1543" s="288">
        <v>46081</v>
      </c>
      <c r="C1543" s="287" t="s">
        <v>847</v>
      </c>
      <c r="D1543" s="287">
        <v>1</v>
      </c>
      <c r="E1543" s="287">
        <v>1</v>
      </c>
      <c r="F1543" s="287">
        <v>1</v>
      </c>
      <c r="G1543" s="287" t="s">
        <v>185</v>
      </c>
      <c r="H1543" s="287" t="s">
        <v>179</v>
      </c>
      <c r="I1543" s="287">
        <v>1</v>
      </c>
      <c r="J1543" s="287"/>
      <c r="K1543" s="287">
        <v>0</v>
      </c>
    </row>
    <row r="1544" spans="1:11">
      <c r="A1544" s="287" t="s">
        <v>277</v>
      </c>
      <c r="B1544" s="288">
        <v>46088</v>
      </c>
      <c r="C1544" s="287" t="s">
        <v>847</v>
      </c>
      <c r="D1544" s="287">
        <v>1</v>
      </c>
      <c r="E1544" s="287">
        <v>1</v>
      </c>
      <c r="F1544" s="287">
        <v>1</v>
      </c>
      <c r="G1544" s="287" t="s">
        <v>185</v>
      </c>
      <c r="H1544" s="287" t="s">
        <v>179</v>
      </c>
      <c r="I1544" s="287">
        <v>1</v>
      </c>
      <c r="J1544" s="287"/>
      <c r="K1544" s="287">
        <v>0</v>
      </c>
    </row>
    <row r="1545" spans="1:11">
      <c r="A1545" s="287" t="s">
        <v>277</v>
      </c>
      <c r="B1545" s="288">
        <v>46095</v>
      </c>
      <c r="C1545" s="287" t="s">
        <v>847</v>
      </c>
      <c r="D1545" s="287">
        <v>1</v>
      </c>
      <c r="E1545" s="287">
        <v>1</v>
      </c>
      <c r="F1545" s="287">
        <v>1</v>
      </c>
      <c r="G1545" s="287" t="s">
        <v>185</v>
      </c>
      <c r="H1545" s="287" t="s">
        <v>179</v>
      </c>
      <c r="I1545" s="287">
        <v>1</v>
      </c>
      <c r="J1545" s="287"/>
      <c r="K1545" s="287">
        <v>0</v>
      </c>
    </row>
    <row r="1546" spans="1:11">
      <c r="A1546" s="287" t="s">
        <v>277</v>
      </c>
      <c r="B1546" s="288">
        <v>46102</v>
      </c>
      <c r="C1546" s="287" t="s">
        <v>847</v>
      </c>
      <c r="D1546" s="287">
        <v>1</v>
      </c>
      <c r="E1546" s="287">
        <v>1</v>
      </c>
      <c r="F1546" s="287">
        <v>1</v>
      </c>
      <c r="G1546" s="287" t="s">
        <v>185</v>
      </c>
      <c r="H1546" s="287" t="s">
        <v>179</v>
      </c>
      <c r="I1546" s="287">
        <v>1</v>
      </c>
      <c r="J1546" s="287"/>
      <c r="K1546" s="287">
        <v>0</v>
      </c>
    </row>
    <row r="1547" spans="1:11">
      <c r="A1547" s="287" t="s">
        <v>277</v>
      </c>
      <c r="B1547" s="288">
        <v>46109</v>
      </c>
      <c r="C1547" s="287" t="s">
        <v>339</v>
      </c>
      <c r="D1547" s="287">
        <v>0</v>
      </c>
      <c r="E1547" s="287">
        <v>0</v>
      </c>
      <c r="F1547" s="287">
        <v>0</v>
      </c>
      <c r="G1547" s="287" t="s">
        <v>185</v>
      </c>
      <c r="H1547" s="287" t="s">
        <v>179</v>
      </c>
      <c r="I1547" s="287">
        <v>1</v>
      </c>
      <c r="J1547" s="287"/>
      <c r="K1547" s="287">
        <v>0</v>
      </c>
    </row>
    <row r="1548" spans="1:11">
      <c r="A1548" s="287" t="s">
        <v>277</v>
      </c>
      <c r="B1548" s="288">
        <v>46116</v>
      </c>
      <c r="C1548" s="287" t="s">
        <v>339</v>
      </c>
      <c r="D1548" s="287">
        <v>0</v>
      </c>
      <c r="E1548" s="287">
        <v>0</v>
      </c>
      <c r="F1548" s="287">
        <v>0</v>
      </c>
      <c r="G1548" s="287" t="s">
        <v>185</v>
      </c>
      <c r="H1548" s="287" t="s">
        <v>179</v>
      </c>
      <c r="I1548" s="287">
        <v>1</v>
      </c>
      <c r="J1548" s="287"/>
      <c r="K1548" s="287">
        <v>0</v>
      </c>
    </row>
    <row r="1549" spans="1:11">
      <c r="A1549" s="287" t="s">
        <v>277</v>
      </c>
      <c r="B1549" s="288">
        <v>46123</v>
      </c>
      <c r="C1549" s="287" t="s">
        <v>847</v>
      </c>
      <c r="D1549" s="287">
        <v>1</v>
      </c>
      <c r="E1549" s="287">
        <v>1</v>
      </c>
      <c r="F1549" s="287">
        <v>1</v>
      </c>
      <c r="G1549" s="287" t="s">
        <v>185</v>
      </c>
      <c r="H1549" s="287" t="s">
        <v>179</v>
      </c>
      <c r="I1549" s="287">
        <v>1</v>
      </c>
      <c r="J1549" s="287"/>
      <c r="K1549" s="287">
        <v>0</v>
      </c>
    </row>
    <row r="1550" spans="1:11">
      <c r="A1550" s="287" t="s">
        <v>277</v>
      </c>
      <c r="B1550" s="288">
        <v>46130</v>
      </c>
      <c r="C1550" s="287" t="s">
        <v>847</v>
      </c>
      <c r="D1550" s="287">
        <v>1</v>
      </c>
      <c r="E1550" s="287">
        <v>1</v>
      </c>
      <c r="F1550" s="287">
        <v>1</v>
      </c>
      <c r="G1550" s="287" t="s">
        <v>185</v>
      </c>
      <c r="H1550" s="287" t="s">
        <v>179</v>
      </c>
      <c r="I1550" s="287">
        <v>1</v>
      </c>
      <c r="J1550" s="287"/>
      <c r="K1550" s="287">
        <v>0</v>
      </c>
    </row>
    <row r="1551" spans="1:11">
      <c r="A1551" s="287" t="s">
        <v>277</v>
      </c>
      <c r="B1551" s="288">
        <v>46137</v>
      </c>
      <c r="C1551" s="287" t="s">
        <v>847</v>
      </c>
      <c r="D1551" s="287">
        <v>1</v>
      </c>
      <c r="E1551" s="287">
        <v>1</v>
      </c>
      <c r="F1551" s="287">
        <v>1</v>
      </c>
      <c r="G1551" s="287" t="s">
        <v>185</v>
      </c>
      <c r="H1551" s="287" t="s">
        <v>179</v>
      </c>
      <c r="I1551" s="287">
        <v>1</v>
      </c>
      <c r="J1551" s="287"/>
      <c r="K1551" s="287">
        <v>0</v>
      </c>
    </row>
    <row r="1552" spans="1:11">
      <c r="A1552" s="287" t="s">
        <v>278</v>
      </c>
      <c r="B1552" s="288">
        <v>45969</v>
      </c>
      <c r="C1552" s="287" t="s">
        <v>339</v>
      </c>
      <c r="D1552" s="287">
        <v>0</v>
      </c>
      <c r="E1552" s="287">
        <v>0</v>
      </c>
      <c r="F1552" s="287">
        <v>0</v>
      </c>
      <c r="G1552" s="287" t="s">
        <v>188</v>
      </c>
      <c r="H1552" s="287" t="s">
        <v>188</v>
      </c>
      <c r="I1552" s="287">
        <v>0</v>
      </c>
      <c r="J1552" s="287"/>
      <c r="K1552" s="287">
        <v>0</v>
      </c>
    </row>
    <row r="1553" spans="1:11">
      <c r="A1553" s="287" t="s">
        <v>278</v>
      </c>
      <c r="B1553" s="288">
        <v>45976</v>
      </c>
      <c r="C1553" s="287" t="s">
        <v>339</v>
      </c>
      <c r="D1553" s="287">
        <v>0</v>
      </c>
      <c r="E1553" s="287">
        <v>0</v>
      </c>
      <c r="F1553" s="287">
        <v>0</v>
      </c>
      <c r="G1553" s="287" t="s">
        <v>188</v>
      </c>
      <c r="H1553" s="287" t="s">
        <v>188</v>
      </c>
      <c r="I1553" s="287">
        <v>0</v>
      </c>
      <c r="J1553" s="287"/>
      <c r="K1553" s="287">
        <v>0</v>
      </c>
    </row>
    <row r="1554" spans="1:11">
      <c r="A1554" s="287" t="s">
        <v>278</v>
      </c>
      <c r="B1554" s="288">
        <v>45983</v>
      </c>
      <c r="C1554" s="287" t="s">
        <v>339</v>
      </c>
      <c r="D1554" s="287">
        <v>0</v>
      </c>
      <c r="E1554" s="287">
        <v>0</v>
      </c>
      <c r="F1554" s="287">
        <v>0</v>
      </c>
      <c r="G1554" s="287" t="s">
        <v>188</v>
      </c>
      <c r="H1554" s="287" t="s">
        <v>188</v>
      </c>
      <c r="I1554" s="287">
        <v>0</v>
      </c>
      <c r="J1554" s="287"/>
      <c r="K1554" s="287">
        <v>0</v>
      </c>
    </row>
    <row r="1555" spans="1:11">
      <c r="A1555" s="287" t="s">
        <v>278</v>
      </c>
      <c r="B1555" s="288">
        <v>45990</v>
      </c>
      <c r="C1555" s="287" t="s">
        <v>339</v>
      </c>
      <c r="D1555" s="287">
        <v>0</v>
      </c>
      <c r="E1555" s="287">
        <v>0</v>
      </c>
      <c r="F1555" s="287">
        <v>0</v>
      </c>
      <c r="G1555" s="287" t="s">
        <v>188</v>
      </c>
      <c r="H1555" s="287" t="s">
        <v>188</v>
      </c>
      <c r="I1555" s="287">
        <v>0</v>
      </c>
      <c r="J1555" s="287"/>
      <c r="K1555" s="287">
        <v>0</v>
      </c>
    </row>
    <row r="1556" spans="1:11">
      <c r="A1556" s="287" t="s">
        <v>278</v>
      </c>
      <c r="B1556" s="288">
        <v>45997</v>
      </c>
      <c r="C1556" s="287" t="s">
        <v>339</v>
      </c>
      <c r="D1556" s="287">
        <v>0</v>
      </c>
      <c r="E1556" s="287">
        <v>0</v>
      </c>
      <c r="F1556" s="287">
        <v>0</v>
      </c>
      <c r="G1556" s="287" t="s">
        <v>188</v>
      </c>
      <c r="H1556" s="287" t="s">
        <v>188</v>
      </c>
      <c r="I1556" s="287">
        <v>0</v>
      </c>
      <c r="J1556" s="287"/>
      <c r="K1556" s="287">
        <v>0</v>
      </c>
    </row>
    <row r="1557" spans="1:11">
      <c r="A1557" s="287" t="s">
        <v>278</v>
      </c>
      <c r="B1557" s="288">
        <v>46004</v>
      </c>
      <c r="C1557" s="287" t="s">
        <v>339</v>
      </c>
      <c r="D1557" s="287">
        <v>0</v>
      </c>
      <c r="E1557" s="287">
        <v>0</v>
      </c>
      <c r="F1557" s="287">
        <v>0</v>
      </c>
      <c r="G1557" s="287" t="s">
        <v>188</v>
      </c>
      <c r="H1557" s="287" t="s">
        <v>188</v>
      </c>
      <c r="I1557" s="287">
        <v>0</v>
      </c>
      <c r="J1557" s="287"/>
      <c r="K1557" s="287">
        <v>0</v>
      </c>
    </row>
    <row r="1558" spans="1:11">
      <c r="A1558" s="287" t="s">
        <v>278</v>
      </c>
      <c r="B1558" s="288">
        <v>46011</v>
      </c>
      <c r="C1558" s="287" t="s">
        <v>339</v>
      </c>
      <c r="D1558" s="287">
        <v>0</v>
      </c>
      <c r="E1558" s="287">
        <v>0</v>
      </c>
      <c r="F1558" s="287">
        <v>0</v>
      </c>
      <c r="G1558" s="287" t="s">
        <v>188</v>
      </c>
      <c r="H1558" s="287" t="s">
        <v>188</v>
      </c>
      <c r="I1558" s="287">
        <v>0</v>
      </c>
      <c r="J1558" s="287"/>
      <c r="K1558" s="287">
        <v>0</v>
      </c>
    </row>
    <row r="1559" spans="1:11">
      <c r="A1559" s="287" t="s">
        <v>278</v>
      </c>
      <c r="B1559" s="288">
        <v>46018</v>
      </c>
      <c r="C1559" s="287" t="s">
        <v>893</v>
      </c>
      <c r="D1559" s="287">
        <v>1</v>
      </c>
      <c r="E1559" s="287">
        <v>1</v>
      </c>
      <c r="F1559" s="287">
        <v>0</v>
      </c>
      <c r="G1559" s="287" t="s">
        <v>188</v>
      </c>
      <c r="H1559" s="287" t="s">
        <v>188</v>
      </c>
      <c r="I1559" s="287">
        <v>0</v>
      </c>
      <c r="J1559" s="287"/>
      <c r="K1559" s="287">
        <v>0</v>
      </c>
    </row>
    <row r="1560" spans="1:11">
      <c r="A1560" s="287" t="s">
        <v>278</v>
      </c>
      <c r="B1560" s="288">
        <v>46025</v>
      </c>
      <c r="C1560" s="287" t="s">
        <v>847</v>
      </c>
      <c r="D1560" s="287">
        <v>1</v>
      </c>
      <c r="E1560" s="287">
        <v>1</v>
      </c>
      <c r="F1560" s="287">
        <v>1</v>
      </c>
      <c r="G1560" s="287" t="s">
        <v>188</v>
      </c>
      <c r="H1560" s="287" t="s">
        <v>188</v>
      </c>
      <c r="I1560" s="287">
        <v>0</v>
      </c>
      <c r="J1560" s="287"/>
      <c r="K1560" s="287">
        <v>0</v>
      </c>
    </row>
    <row r="1561" spans="1:11">
      <c r="A1561" s="287" t="s">
        <v>278</v>
      </c>
      <c r="B1561" s="288">
        <v>46032</v>
      </c>
      <c r="C1561" s="287" t="s">
        <v>339</v>
      </c>
      <c r="D1561" s="287">
        <v>0</v>
      </c>
      <c r="E1561" s="287">
        <v>0</v>
      </c>
      <c r="F1561" s="287">
        <v>0</v>
      </c>
      <c r="G1561" s="287" t="s">
        <v>188</v>
      </c>
      <c r="H1561" s="287" t="s">
        <v>188</v>
      </c>
      <c r="I1561" s="287">
        <v>0</v>
      </c>
      <c r="J1561" s="287"/>
      <c r="K1561" s="287">
        <v>0</v>
      </c>
    </row>
    <row r="1562" spans="1:11">
      <c r="A1562" s="287" t="s">
        <v>278</v>
      </c>
      <c r="B1562" s="288">
        <v>46039</v>
      </c>
      <c r="C1562" s="287" t="s">
        <v>339</v>
      </c>
      <c r="D1562" s="287">
        <v>0</v>
      </c>
      <c r="E1562" s="287">
        <v>0</v>
      </c>
      <c r="F1562" s="287">
        <v>0</v>
      </c>
      <c r="G1562" s="287" t="s">
        <v>188</v>
      </c>
      <c r="H1562" s="287" t="s">
        <v>188</v>
      </c>
      <c r="I1562" s="287">
        <v>0</v>
      </c>
      <c r="J1562" s="287"/>
      <c r="K1562" s="287">
        <v>0</v>
      </c>
    </row>
    <row r="1563" spans="1:11">
      <c r="A1563" s="287" t="s">
        <v>278</v>
      </c>
      <c r="B1563" s="288">
        <v>46046</v>
      </c>
      <c r="C1563" s="287" t="s">
        <v>339</v>
      </c>
      <c r="D1563" s="287">
        <v>0</v>
      </c>
      <c r="E1563" s="287">
        <v>0</v>
      </c>
      <c r="F1563" s="287">
        <v>0</v>
      </c>
      <c r="G1563" s="287" t="s">
        <v>188</v>
      </c>
      <c r="H1563" s="287" t="s">
        <v>188</v>
      </c>
      <c r="I1563" s="287">
        <v>0</v>
      </c>
      <c r="J1563" s="287"/>
      <c r="K1563" s="287">
        <v>0</v>
      </c>
    </row>
    <row r="1564" spans="1:11">
      <c r="A1564" s="287" t="s">
        <v>278</v>
      </c>
      <c r="B1564" s="288">
        <v>46053</v>
      </c>
      <c r="C1564" s="287" t="s">
        <v>339</v>
      </c>
      <c r="D1564" s="287">
        <v>0</v>
      </c>
      <c r="E1564" s="287">
        <v>0</v>
      </c>
      <c r="F1564" s="287">
        <v>0</v>
      </c>
      <c r="G1564" s="287" t="s">
        <v>188</v>
      </c>
      <c r="H1564" s="287" t="s">
        <v>188</v>
      </c>
      <c r="I1564" s="287">
        <v>0</v>
      </c>
      <c r="J1564" s="287"/>
      <c r="K1564" s="287">
        <v>0</v>
      </c>
    </row>
    <row r="1565" spans="1:11">
      <c r="A1565" s="287" t="s">
        <v>278</v>
      </c>
      <c r="B1565" s="288">
        <v>46060</v>
      </c>
      <c r="C1565" s="287" t="s">
        <v>339</v>
      </c>
      <c r="D1565" s="287">
        <v>0</v>
      </c>
      <c r="E1565" s="287">
        <v>0</v>
      </c>
      <c r="F1565" s="287">
        <v>0</v>
      </c>
      <c r="G1565" s="287" t="s">
        <v>188</v>
      </c>
      <c r="H1565" s="287" t="s">
        <v>188</v>
      </c>
      <c r="I1565" s="287">
        <v>0</v>
      </c>
      <c r="J1565" s="287"/>
      <c r="K1565" s="287">
        <v>0</v>
      </c>
    </row>
    <row r="1566" spans="1:11">
      <c r="A1566" s="287" t="s">
        <v>278</v>
      </c>
      <c r="B1566" s="288">
        <v>46067</v>
      </c>
      <c r="C1566" s="287" t="s">
        <v>847</v>
      </c>
      <c r="D1566" s="287">
        <v>1</v>
      </c>
      <c r="E1566" s="287">
        <v>1</v>
      </c>
      <c r="F1566" s="287">
        <v>1</v>
      </c>
      <c r="G1566" s="287" t="s">
        <v>188</v>
      </c>
      <c r="H1566" s="287" t="s">
        <v>188</v>
      </c>
      <c r="I1566" s="287">
        <v>0</v>
      </c>
      <c r="J1566" s="287"/>
      <c r="K1566" s="287">
        <v>0</v>
      </c>
    </row>
    <row r="1567" spans="1:11">
      <c r="A1567" s="287" t="s">
        <v>278</v>
      </c>
      <c r="B1567" s="288">
        <v>46074</v>
      </c>
      <c r="C1567" s="287" t="s">
        <v>339</v>
      </c>
      <c r="D1567" s="287">
        <v>0</v>
      </c>
      <c r="E1567" s="287">
        <v>0</v>
      </c>
      <c r="F1567" s="287">
        <v>0</v>
      </c>
      <c r="G1567" s="287" t="s">
        <v>188</v>
      </c>
      <c r="H1567" s="287" t="s">
        <v>188</v>
      </c>
      <c r="I1567" s="287">
        <v>0</v>
      </c>
      <c r="J1567" s="287"/>
      <c r="K1567" s="287">
        <v>0</v>
      </c>
    </row>
    <row r="1568" spans="1:11">
      <c r="A1568" s="287" t="s">
        <v>278</v>
      </c>
      <c r="B1568" s="288">
        <v>46081</v>
      </c>
      <c r="C1568" s="287" t="s">
        <v>339</v>
      </c>
      <c r="D1568" s="287">
        <v>0</v>
      </c>
      <c r="E1568" s="287">
        <v>0</v>
      </c>
      <c r="F1568" s="287">
        <v>0</v>
      </c>
      <c r="G1568" s="287" t="s">
        <v>188</v>
      </c>
      <c r="H1568" s="287" t="s">
        <v>188</v>
      </c>
      <c r="I1568" s="287">
        <v>0</v>
      </c>
      <c r="J1568" s="287"/>
      <c r="K1568" s="287">
        <v>0</v>
      </c>
    </row>
    <row r="1569" spans="1:11">
      <c r="A1569" s="287" t="s">
        <v>278</v>
      </c>
      <c r="B1569" s="288">
        <v>46088</v>
      </c>
      <c r="C1569" s="287" t="s">
        <v>339</v>
      </c>
      <c r="D1569" s="287">
        <v>0</v>
      </c>
      <c r="E1569" s="287">
        <v>0</v>
      </c>
      <c r="F1569" s="287">
        <v>0</v>
      </c>
      <c r="G1569" s="287" t="s">
        <v>188</v>
      </c>
      <c r="H1569" s="287" t="s">
        <v>188</v>
      </c>
      <c r="I1569" s="287">
        <v>0</v>
      </c>
      <c r="J1569" s="287"/>
      <c r="K1569" s="287">
        <v>0</v>
      </c>
    </row>
    <row r="1570" spans="1:11">
      <c r="A1570" s="287" t="s">
        <v>278</v>
      </c>
      <c r="B1570" s="288">
        <v>46095</v>
      </c>
      <c r="C1570" s="287" t="s">
        <v>847</v>
      </c>
      <c r="D1570" s="287">
        <v>1</v>
      </c>
      <c r="E1570" s="287">
        <v>1</v>
      </c>
      <c r="F1570" s="287">
        <v>1</v>
      </c>
      <c r="G1570" s="287" t="s">
        <v>188</v>
      </c>
      <c r="H1570" s="287" t="s">
        <v>188</v>
      </c>
      <c r="I1570" s="287">
        <v>0</v>
      </c>
      <c r="J1570" s="287"/>
      <c r="K1570" s="287">
        <v>0</v>
      </c>
    </row>
    <row r="1571" spans="1:11">
      <c r="A1571" s="287" t="s">
        <v>278</v>
      </c>
      <c r="B1571" s="288">
        <v>46102</v>
      </c>
      <c r="C1571" s="287" t="s">
        <v>339</v>
      </c>
      <c r="D1571" s="287">
        <v>0</v>
      </c>
      <c r="E1571" s="287">
        <v>0</v>
      </c>
      <c r="F1571" s="287">
        <v>0</v>
      </c>
      <c r="G1571" s="287" t="s">
        <v>188</v>
      </c>
      <c r="H1571" s="287" t="s">
        <v>188</v>
      </c>
      <c r="I1571" s="287">
        <v>0</v>
      </c>
      <c r="J1571" s="287"/>
      <c r="K1571" s="287">
        <v>0</v>
      </c>
    </row>
    <row r="1572" spans="1:11">
      <c r="A1572" s="287" t="s">
        <v>278</v>
      </c>
      <c r="B1572" s="288">
        <v>46109</v>
      </c>
      <c r="C1572" s="287" t="s">
        <v>339</v>
      </c>
      <c r="D1572" s="287">
        <v>0</v>
      </c>
      <c r="E1572" s="287">
        <v>0</v>
      </c>
      <c r="F1572" s="287">
        <v>0</v>
      </c>
      <c r="G1572" s="287" t="s">
        <v>188</v>
      </c>
      <c r="H1572" s="287" t="s">
        <v>188</v>
      </c>
      <c r="I1572" s="287">
        <v>0</v>
      </c>
      <c r="J1572" s="287"/>
      <c r="K1572" s="287">
        <v>0</v>
      </c>
    </row>
    <row r="1573" spans="1:11">
      <c r="A1573" s="287" t="s">
        <v>278</v>
      </c>
      <c r="B1573" s="288">
        <v>46116</v>
      </c>
      <c r="C1573" s="287" t="s">
        <v>339</v>
      </c>
      <c r="D1573" s="287">
        <v>0</v>
      </c>
      <c r="E1573" s="287">
        <v>0</v>
      </c>
      <c r="F1573" s="287">
        <v>0</v>
      </c>
      <c r="G1573" s="287" t="s">
        <v>188</v>
      </c>
      <c r="H1573" s="287" t="s">
        <v>188</v>
      </c>
      <c r="I1573" s="287">
        <v>0</v>
      </c>
      <c r="J1573" s="287"/>
      <c r="K1573" s="287">
        <v>0</v>
      </c>
    </row>
    <row r="1574" spans="1:11">
      <c r="A1574" s="287" t="s">
        <v>278</v>
      </c>
      <c r="B1574" s="288">
        <v>46123</v>
      </c>
      <c r="C1574" s="287" t="s">
        <v>893</v>
      </c>
      <c r="D1574" s="287">
        <v>1</v>
      </c>
      <c r="E1574" s="287">
        <v>1</v>
      </c>
      <c r="F1574" s="287">
        <v>0</v>
      </c>
      <c r="G1574" s="287" t="s">
        <v>188</v>
      </c>
      <c r="H1574" s="287" t="s">
        <v>188</v>
      </c>
      <c r="I1574" s="287">
        <v>0</v>
      </c>
      <c r="J1574" s="287"/>
      <c r="K1574" s="287">
        <v>0</v>
      </c>
    </row>
    <row r="1575" spans="1:11">
      <c r="A1575" s="287" t="s">
        <v>278</v>
      </c>
      <c r="B1575" s="288">
        <v>46130</v>
      </c>
      <c r="C1575" s="287" t="s">
        <v>892</v>
      </c>
      <c r="D1575" s="287">
        <v>1</v>
      </c>
      <c r="E1575" s="287">
        <v>0</v>
      </c>
      <c r="F1575" s="287">
        <v>1</v>
      </c>
      <c r="G1575" s="287" t="s">
        <v>188</v>
      </c>
      <c r="H1575" s="287" t="s">
        <v>188</v>
      </c>
      <c r="I1575" s="287">
        <v>0</v>
      </c>
      <c r="J1575" s="287"/>
      <c r="K1575" s="287">
        <v>0</v>
      </c>
    </row>
    <row r="1576" spans="1:11">
      <c r="A1576" s="287" t="s">
        <v>278</v>
      </c>
      <c r="B1576" s="288">
        <v>46137</v>
      </c>
      <c r="C1576" s="287" t="s">
        <v>339</v>
      </c>
      <c r="D1576" s="287">
        <v>0</v>
      </c>
      <c r="E1576" s="287">
        <v>0</v>
      </c>
      <c r="F1576" s="287">
        <v>0</v>
      </c>
      <c r="G1576" s="287" t="s">
        <v>188</v>
      </c>
      <c r="H1576" s="287" t="s">
        <v>188</v>
      </c>
      <c r="I1576" s="287">
        <v>0</v>
      </c>
      <c r="J1576" s="287"/>
      <c r="K1576" s="287">
        <v>0</v>
      </c>
    </row>
    <row r="1577" spans="1:11">
      <c r="A1577" s="287" t="s">
        <v>279</v>
      </c>
      <c r="B1577" s="288">
        <v>45969</v>
      </c>
      <c r="C1577" s="287" t="s">
        <v>339</v>
      </c>
      <c r="D1577" s="287">
        <v>0</v>
      </c>
      <c r="E1577" s="287">
        <v>0</v>
      </c>
      <c r="F1577" s="287">
        <v>0</v>
      </c>
      <c r="G1577" s="287" t="s">
        <v>179</v>
      </c>
      <c r="H1577" s="287" t="s">
        <v>185</v>
      </c>
      <c r="I1577" s="287">
        <v>1</v>
      </c>
      <c r="J1577" s="287" t="s">
        <v>280</v>
      </c>
      <c r="K1577" s="287">
        <v>0</v>
      </c>
    </row>
    <row r="1578" spans="1:11">
      <c r="A1578" s="287" t="s">
        <v>279</v>
      </c>
      <c r="B1578" s="288">
        <v>45976</v>
      </c>
      <c r="C1578" s="287" t="s">
        <v>847</v>
      </c>
      <c r="D1578" s="287">
        <v>1</v>
      </c>
      <c r="E1578" s="287">
        <v>1</v>
      </c>
      <c r="F1578" s="287">
        <v>1</v>
      </c>
      <c r="G1578" s="287" t="s">
        <v>179</v>
      </c>
      <c r="H1578" s="287" t="s">
        <v>185</v>
      </c>
      <c r="I1578" s="287">
        <v>1</v>
      </c>
      <c r="J1578" s="287" t="s">
        <v>280</v>
      </c>
      <c r="K1578" s="287">
        <v>0</v>
      </c>
    </row>
    <row r="1579" spans="1:11">
      <c r="A1579" s="287" t="s">
        <v>279</v>
      </c>
      <c r="B1579" s="288">
        <v>45983</v>
      </c>
      <c r="C1579" s="287" t="s">
        <v>847</v>
      </c>
      <c r="D1579" s="287">
        <v>1</v>
      </c>
      <c r="E1579" s="287">
        <v>1</v>
      </c>
      <c r="F1579" s="287">
        <v>1</v>
      </c>
      <c r="G1579" s="287" t="s">
        <v>179</v>
      </c>
      <c r="H1579" s="287" t="s">
        <v>185</v>
      </c>
      <c r="I1579" s="287">
        <v>1</v>
      </c>
      <c r="J1579" s="287" t="s">
        <v>280</v>
      </c>
      <c r="K1579" s="287">
        <v>0</v>
      </c>
    </row>
    <row r="1580" spans="1:11">
      <c r="A1580" s="287" t="s">
        <v>279</v>
      </c>
      <c r="B1580" s="288">
        <v>45990</v>
      </c>
      <c r="C1580" s="287" t="s">
        <v>339</v>
      </c>
      <c r="D1580" s="287">
        <v>0</v>
      </c>
      <c r="E1580" s="287">
        <v>0</v>
      </c>
      <c r="F1580" s="287">
        <v>0</v>
      </c>
      <c r="G1580" s="287" t="s">
        <v>179</v>
      </c>
      <c r="H1580" s="287" t="s">
        <v>185</v>
      </c>
      <c r="I1580" s="287">
        <v>1</v>
      </c>
      <c r="J1580" s="287" t="s">
        <v>280</v>
      </c>
      <c r="K1580" s="287">
        <v>0</v>
      </c>
    </row>
    <row r="1581" spans="1:11">
      <c r="A1581" s="287" t="s">
        <v>279</v>
      </c>
      <c r="B1581" s="288">
        <v>45997</v>
      </c>
      <c r="C1581" s="287" t="s">
        <v>339</v>
      </c>
      <c r="D1581" s="287">
        <v>0</v>
      </c>
      <c r="E1581" s="287">
        <v>0</v>
      </c>
      <c r="F1581" s="287">
        <v>0</v>
      </c>
      <c r="G1581" s="287" t="s">
        <v>179</v>
      </c>
      <c r="H1581" s="287" t="s">
        <v>185</v>
      </c>
      <c r="I1581" s="287">
        <v>1</v>
      </c>
      <c r="J1581" s="287" t="s">
        <v>280</v>
      </c>
      <c r="K1581" s="287">
        <v>0</v>
      </c>
    </row>
    <row r="1582" spans="1:11">
      <c r="A1582" s="287" t="s">
        <v>279</v>
      </c>
      <c r="B1582" s="288">
        <v>46004</v>
      </c>
      <c r="C1582" s="287" t="s">
        <v>847</v>
      </c>
      <c r="D1582" s="287">
        <v>1</v>
      </c>
      <c r="E1582" s="287">
        <v>1</v>
      </c>
      <c r="F1582" s="287">
        <v>1</v>
      </c>
      <c r="G1582" s="287" t="s">
        <v>179</v>
      </c>
      <c r="H1582" s="287" t="s">
        <v>185</v>
      </c>
      <c r="I1582" s="287">
        <v>1</v>
      </c>
      <c r="J1582" s="287" t="s">
        <v>280</v>
      </c>
      <c r="K1582" s="287">
        <v>0</v>
      </c>
    </row>
    <row r="1583" spans="1:11">
      <c r="A1583" s="287" t="s">
        <v>279</v>
      </c>
      <c r="B1583" s="288">
        <v>46011</v>
      </c>
      <c r="C1583" s="287" t="s">
        <v>339</v>
      </c>
      <c r="D1583" s="287">
        <v>0</v>
      </c>
      <c r="E1583" s="287">
        <v>0</v>
      </c>
      <c r="F1583" s="287">
        <v>0</v>
      </c>
      <c r="G1583" s="287" t="s">
        <v>179</v>
      </c>
      <c r="H1583" s="287" t="s">
        <v>185</v>
      </c>
      <c r="I1583" s="287">
        <v>1</v>
      </c>
      <c r="J1583" s="287" t="s">
        <v>280</v>
      </c>
      <c r="K1583" s="287">
        <v>0</v>
      </c>
    </row>
    <row r="1584" spans="1:11">
      <c r="A1584" s="287" t="s">
        <v>279</v>
      </c>
      <c r="B1584" s="288">
        <v>46018</v>
      </c>
      <c r="C1584" s="287" t="s">
        <v>847</v>
      </c>
      <c r="D1584" s="287">
        <v>1</v>
      </c>
      <c r="E1584" s="287">
        <v>1</v>
      </c>
      <c r="F1584" s="287">
        <v>1</v>
      </c>
      <c r="G1584" s="287" t="s">
        <v>179</v>
      </c>
      <c r="H1584" s="287" t="s">
        <v>185</v>
      </c>
      <c r="I1584" s="287">
        <v>1</v>
      </c>
      <c r="J1584" s="287" t="s">
        <v>280</v>
      </c>
      <c r="K1584" s="287">
        <v>0</v>
      </c>
    </row>
    <row r="1585" spans="1:11">
      <c r="A1585" s="287" t="s">
        <v>279</v>
      </c>
      <c r="B1585" s="288">
        <v>46025</v>
      </c>
      <c r="C1585" s="287" t="s">
        <v>847</v>
      </c>
      <c r="D1585" s="287">
        <v>1</v>
      </c>
      <c r="E1585" s="287">
        <v>1</v>
      </c>
      <c r="F1585" s="287">
        <v>1</v>
      </c>
      <c r="G1585" s="287" t="s">
        <v>179</v>
      </c>
      <c r="H1585" s="287" t="s">
        <v>185</v>
      </c>
      <c r="I1585" s="287">
        <v>1</v>
      </c>
      <c r="J1585" s="287" t="s">
        <v>280</v>
      </c>
      <c r="K1585" s="287">
        <v>0</v>
      </c>
    </row>
    <row r="1586" spans="1:11">
      <c r="A1586" s="287" t="s">
        <v>279</v>
      </c>
      <c r="B1586" s="288">
        <v>46032</v>
      </c>
      <c r="C1586" s="287" t="s">
        <v>339</v>
      </c>
      <c r="D1586" s="287">
        <v>0</v>
      </c>
      <c r="E1586" s="287">
        <v>0</v>
      </c>
      <c r="F1586" s="287">
        <v>0</v>
      </c>
      <c r="G1586" s="287" t="s">
        <v>179</v>
      </c>
      <c r="H1586" s="287" t="s">
        <v>185</v>
      </c>
      <c r="I1586" s="287">
        <v>1</v>
      </c>
      <c r="J1586" s="287" t="s">
        <v>280</v>
      </c>
      <c r="K1586" s="287">
        <v>0</v>
      </c>
    </row>
    <row r="1587" spans="1:11">
      <c r="A1587" s="287" t="s">
        <v>279</v>
      </c>
      <c r="B1587" s="288">
        <v>46039</v>
      </c>
      <c r="C1587" s="287" t="s">
        <v>847</v>
      </c>
      <c r="D1587" s="287">
        <v>1</v>
      </c>
      <c r="E1587" s="287">
        <v>1</v>
      </c>
      <c r="F1587" s="287">
        <v>1</v>
      </c>
      <c r="G1587" s="287" t="s">
        <v>179</v>
      </c>
      <c r="H1587" s="287" t="s">
        <v>185</v>
      </c>
      <c r="I1587" s="287">
        <v>1</v>
      </c>
      <c r="J1587" s="287" t="s">
        <v>280</v>
      </c>
      <c r="K1587" s="287">
        <v>0</v>
      </c>
    </row>
    <row r="1588" spans="1:11">
      <c r="A1588" s="287" t="s">
        <v>279</v>
      </c>
      <c r="B1588" s="288">
        <v>46046</v>
      </c>
      <c r="C1588" s="287" t="s">
        <v>892</v>
      </c>
      <c r="D1588" s="287">
        <v>1</v>
      </c>
      <c r="E1588" s="287">
        <v>0</v>
      </c>
      <c r="F1588" s="287">
        <v>1</v>
      </c>
      <c r="G1588" s="287" t="s">
        <v>179</v>
      </c>
      <c r="H1588" s="287" t="s">
        <v>185</v>
      </c>
      <c r="I1588" s="287">
        <v>1</v>
      </c>
      <c r="J1588" s="287" t="s">
        <v>280</v>
      </c>
      <c r="K1588" s="287">
        <v>0</v>
      </c>
    </row>
    <row r="1589" spans="1:11">
      <c r="A1589" s="287" t="s">
        <v>279</v>
      </c>
      <c r="B1589" s="288">
        <v>46053</v>
      </c>
      <c r="C1589" s="287" t="s">
        <v>339</v>
      </c>
      <c r="D1589" s="287">
        <v>0</v>
      </c>
      <c r="E1589" s="287">
        <v>0</v>
      </c>
      <c r="F1589" s="287">
        <v>0</v>
      </c>
      <c r="G1589" s="287" t="s">
        <v>179</v>
      </c>
      <c r="H1589" s="287" t="s">
        <v>185</v>
      </c>
      <c r="I1589" s="287">
        <v>1</v>
      </c>
      <c r="J1589" s="287" t="s">
        <v>280</v>
      </c>
      <c r="K1589" s="287">
        <v>0</v>
      </c>
    </row>
    <row r="1590" spans="1:11">
      <c r="A1590" s="287" t="s">
        <v>279</v>
      </c>
      <c r="B1590" s="288">
        <v>46060</v>
      </c>
      <c r="C1590" s="287" t="s">
        <v>847</v>
      </c>
      <c r="D1590" s="287">
        <v>1</v>
      </c>
      <c r="E1590" s="287">
        <v>1</v>
      </c>
      <c r="F1590" s="287">
        <v>1</v>
      </c>
      <c r="G1590" s="287" t="s">
        <v>179</v>
      </c>
      <c r="H1590" s="287" t="s">
        <v>185</v>
      </c>
      <c r="I1590" s="287">
        <v>1</v>
      </c>
      <c r="J1590" s="287" t="s">
        <v>280</v>
      </c>
      <c r="K1590" s="287">
        <v>0</v>
      </c>
    </row>
    <row r="1591" spans="1:11">
      <c r="A1591" s="287" t="s">
        <v>279</v>
      </c>
      <c r="B1591" s="288">
        <v>46067</v>
      </c>
      <c r="C1591" s="287" t="s">
        <v>339</v>
      </c>
      <c r="D1591" s="287">
        <v>0</v>
      </c>
      <c r="E1591" s="287">
        <v>0</v>
      </c>
      <c r="F1591" s="287">
        <v>0</v>
      </c>
      <c r="G1591" s="287" t="s">
        <v>179</v>
      </c>
      <c r="H1591" s="287" t="s">
        <v>185</v>
      </c>
      <c r="I1591" s="287">
        <v>1</v>
      </c>
      <c r="J1591" s="287" t="s">
        <v>280</v>
      </c>
      <c r="K1591" s="287">
        <v>0</v>
      </c>
    </row>
    <row r="1592" spans="1:11">
      <c r="A1592" s="287" t="s">
        <v>279</v>
      </c>
      <c r="B1592" s="288">
        <v>46074</v>
      </c>
      <c r="C1592" s="287" t="s">
        <v>847</v>
      </c>
      <c r="D1592" s="287">
        <v>1</v>
      </c>
      <c r="E1592" s="287">
        <v>1</v>
      </c>
      <c r="F1592" s="287">
        <v>1</v>
      </c>
      <c r="G1592" s="287" t="s">
        <v>179</v>
      </c>
      <c r="H1592" s="287" t="s">
        <v>185</v>
      </c>
      <c r="I1592" s="287">
        <v>1</v>
      </c>
      <c r="J1592" s="287" t="s">
        <v>280</v>
      </c>
      <c r="K1592" s="287">
        <v>0</v>
      </c>
    </row>
    <row r="1593" spans="1:11">
      <c r="A1593" s="287" t="s">
        <v>279</v>
      </c>
      <c r="B1593" s="288">
        <v>46081</v>
      </c>
      <c r="C1593" s="287" t="s">
        <v>892</v>
      </c>
      <c r="D1593" s="287">
        <v>1</v>
      </c>
      <c r="E1593" s="287">
        <v>0</v>
      </c>
      <c r="F1593" s="287">
        <v>1</v>
      </c>
      <c r="G1593" s="287" t="s">
        <v>179</v>
      </c>
      <c r="H1593" s="287" t="s">
        <v>185</v>
      </c>
      <c r="I1593" s="287">
        <v>1</v>
      </c>
      <c r="J1593" s="287" t="s">
        <v>280</v>
      </c>
      <c r="K1593" s="287">
        <v>0</v>
      </c>
    </row>
    <row r="1594" spans="1:11">
      <c r="A1594" s="287" t="s">
        <v>279</v>
      </c>
      <c r="B1594" s="288">
        <v>46088</v>
      </c>
      <c r="C1594" s="287" t="s">
        <v>339</v>
      </c>
      <c r="D1594" s="287">
        <v>0</v>
      </c>
      <c r="E1594" s="287">
        <v>0</v>
      </c>
      <c r="F1594" s="287">
        <v>0</v>
      </c>
      <c r="G1594" s="287" t="s">
        <v>179</v>
      </c>
      <c r="H1594" s="287" t="s">
        <v>185</v>
      </c>
      <c r="I1594" s="287">
        <v>1</v>
      </c>
      <c r="J1594" s="287" t="s">
        <v>280</v>
      </c>
      <c r="K1594" s="287">
        <v>0</v>
      </c>
    </row>
    <row r="1595" spans="1:11">
      <c r="A1595" s="287" t="s">
        <v>279</v>
      </c>
      <c r="B1595" s="288">
        <v>46095</v>
      </c>
      <c r="C1595" s="287" t="s">
        <v>847</v>
      </c>
      <c r="D1595" s="287">
        <v>1</v>
      </c>
      <c r="E1595" s="287">
        <v>1</v>
      </c>
      <c r="F1595" s="287">
        <v>1</v>
      </c>
      <c r="G1595" s="287" t="s">
        <v>179</v>
      </c>
      <c r="H1595" s="287" t="s">
        <v>185</v>
      </c>
      <c r="I1595" s="287">
        <v>1</v>
      </c>
      <c r="J1595" s="287" t="s">
        <v>280</v>
      </c>
      <c r="K1595" s="287">
        <v>0</v>
      </c>
    </row>
    <row r="1596" spans="1:11">
      <c r="A1596" s="287" t="s">
        <v>279</v>
      </c>
      <c r="B1596" s="288">
        <v>46102</v>
      </c>
      <c r="C1596" s="287" t="s">
        <v>339</v>
      </c>
      <c r="D1596" s="287">
        <v>0</v>
      </c>
      <c r="E1596" s="287">
        <v>0</v>
      </c>
      <c r="F1596" s="287">
        <v>0</v>
      </c>
      <c r="G1596" s="287" t="s">
        <v>179</v>
      </c>
      <c r="H1596" s="287" t="s">
        <v>185</v>
      </c>
      <c r="I1596" s="287">
        <v>1</v>
      </c>
      <c r="J1596" s="287" t="s">
        <v>280</v>
      </c>
      <c r="K1596" s="287">
        <v>0</v>
      </c>
    </row>
    <row r="1597" spans="1:11">
      <c r="A1597" s="287" t="s">
        <v>279</v>
      </c>
      <c r="B1597" s="288">
        <v>46109</v>
      </c>
      <c r="C1597" s="287" t="s">
        <v>847</v>
      </c>
      <c r="D1597" s="287">
        <v>1</v>
      </c>
      <c r="E1597" s="287">
        <v>1</v>
      </c>
      <c r="F1597" s="287">
        <v>1</v>
      </c>
      <c r="G1597" s="287" t="s">
        <v>179</v>
      </c>
      <c r="H1597" s="287" t="s">
        <v>185</v>
      </c>
      <c r="I1597" s="287">
        <v>1</v>
      </c>
      <c r="J1597" s="287" t="s">
        <v>280</v>
      </c>
      <c r="K1597" s="287">
        <v>0</v>
      </c>
    </row>
    <row r="1598" spans="1:11">
      <c r="A1598" s="287" t="s">
        <v>279</v>
      </c>
      <c r="B1598" s="288">
        <v>46116</v>
      </c>
      <c r="C1598" s="287" t="s">
        <v>339</v>
      </c>
      <c r="D1598" s="287">
        <v>0</v>
      </c>
      <c r="E1598" s="287">
        <v>0</v>
      </c>
      <c r="F1598" s="287">
        <v>0</v>
      </c>
      <c r="G1598" s="287" t="s">
        <v>179</v>
      </c>
      <c r="H1598" s="287" t="s">
        <v>185</v>
      </c>
      <c r="I1598" s="287">
        <v>1</v>
      </c>
      <c r="J1598" s="287" t="s">
        <v>280</v>
      </c>
      <c r="K1598" s="287">
        <v>0</v>
      </c>
    </row>
    <row r="1599" spans="1:11">
      <c r="A1599" s="287" t="s">
        <v>279</v>
      </c>
      <c r="B1599" s="288">
        <v>46123</v>
      </c>
      <c r="C1599" s="287" t="s">
        <v>847</v>
      </c>
      <c r="D1599" s="287">
        <v>1</v>
      </c>
      <c r="E1599" s="287">
        <v>1</v>
      </c>
      <c r="F1599" s="287">
        <v>1</v>
      </c>
      <c r="G1599" s="287" t="s">
        <v>179</v>
      </c>
      <c r="H1599" s="287" t="s">
        <v>185</v>
      </c>
      <c r="I1599" s="287">
        <v>1</v>
      </c>
      <c r="J1599" s="287" t="s">
        <v>280</v>
      </c>
      <c r="K1599" s="287">
        <v>0</v>
      </c>
    </row>
    <row r="1600" spans="1:11">
      <c r="A1600" s="287" t="s">
        <v>279</v>
      </c>
      <c r="B1600" s="288">
        <v>46130</v>
      </c>
      <c r="C1600" s="287" t="s">
        <v>339</v>
      </c>
      <c r="D1600" s="287">
        <v>0</v>
      </c>
      <c r="E1600" s="287">
        <v>0</v>
      </c>
      <c r="F1600" s="287">
        <v>0</v>
      </c>
      <c r="G1600" s="287" t="s">
        <v>179</v>
      </c>
      <c r="H1600" s="287" t="s">
        <v>185</v>
      </c>
      <c r="I1600" s="287">
        <v>1</v>
      </c>
      <c r="J1600" s="287" t="s">
        <v>280</v>
      </c>
      <c r="K1600" s="287">
        <v>0</v>
      </c>
    </row>
    <row r="1601" spans="1:11">
      <c r="A1601" s="287" t="s">
        <v>279</v>
      </c>
      <c r="B1601" s="288">
        <v>46137</v>
      </c>
      <c r="C1601" s="287" t="s">
        <v>847</v>
      </c>
      <c r="D1601" s="287">
        <v>1</v>
      </c>
      <c r="E1601" s="287">
        <v>1</v>
      </c>
      <c r="F1601" s="287">
        <v>1</v>
      </c>
      <c r="G1601" s="287" t="s">
        <v>179</v>
      </c>
      <c r="H1601" s="287" t="s">
        <v>185</v>
      </c>
      <c r="I1601" s="287">
        <v>1</v>
      </c>
      <c r="J1601" s="287" t="s">
        <v>280</v>
      </c>
      <c r="K1601" s="287">
        <v>0</v>
      </c>
    </row>
    <row r="1602" spans="1:11">
      <c r="A1602" s="287" t="s">
        <v>281</v>
      </c>
      <c r="B1602" s="288">
        <v>45969</v>
      </c>
      <c r="C1602" s="287" t="s">
        <v>339</v>
      </c>
      <c r="D1602" s="287">
        <v>0</v>
      </c>
      <c r="E1602" s="287">
        <v>0</v>
      </c>
      <c r="F1602" s="287">
        <v>0</v>
      </c>
      <c r="G1602" s="287" t="s">
        <v>188</v>
      </c>
      <c r="H1602" s="287"/>
      <c r="I1602" s="287">
        <v>0</v>
      </c>
      <c r="J1602" s="287" t="s">
        <v>282</v>
      </c>
      <c r="K1602" s="287">
        <v>0</v>
      </c>
    </row>
    <row r="1603" spans="1:11">
      <c r="A1603" s="287" t="s">
        <v>281</v>
      </c>
      <c r="B1603" s="288">
        <v>45976</v>
      </c>
      <c r="C1603" s="287" t="s">
        <v>339</v>
      </c>
      <c r="D1603" s="287">
        <v>0</v>
      </c>
      <c r="E1603" s="287">
        <v>0</v>
      </c>
      <c r="F1603" s="287">
        <v>0</v>
      </c>
      <c r="G1603" s="287" t="s">
        <v>188</v>
      </c>
      <c r="H1603" s="287"/>
      <c r="I1603" s="287">
        <v>0</v>
      </c>
      <c r="J1603" s="287" t="s">
        <v>282</v>
      </c>
      <c r="K1603" s="287">
        <v>0</v>
      </c>
    </row>
    <row r="1604" spans="1:11">
      <c r="A1604" s="287" t="s">
        <v>281</v>
      </c>
      <c r="B1604" s="288">
        <v>45983</v>
      </c>
      <c r="C1604" s="287" t="s">
        <v>339</v>
      </c>
      <c r="D1604" s="287">
        <v>0</v>
      </c>
      <c r="E1604" s="287">
        <v>0</v>
      </c>
      <c r="F1604" s="287">
        <v>0</v>
      </c>
      <c r="G1604" s="287" t="s">
        <v>188</v>
      </c>
      <c r="H1604" s="287"/>
      <c r="I1604" s="287">
        <v>0</v>
      </c>
      <c r="J1604" s="287" t="s">
        <v>282</v>
      </c>
      <c r="K1604" s="287">
        <v>0</v>
      </c>
    </row>
    <row r="1605" spans="1:11">
      <c r="A1605" s="287" t="s">
        <v>281</v>
      </c>
      <c r="B1605" s="288">
        <v>45990</v>
      </c>
      <c r="C1605" s="287" t="s">
        <v>339</v>
      </c>
      <c r="D1605" s="287">
        <v>0</v>
      </c>
      <c r="E1605" s="287">
        <v>0</v>
      </c>
      <c r="F1605" s="287">
        <v>0</v>
      </c>
      <c r="G1605" s="287" t="s">
        <v>188</v>
      </c>
      <c r="H1605" s="287"/>
      <c r="I1605" s="287">
        <v>0</v>
      </c>
      <c r="J1605" s="287" t="s">
        <v>282</v>
      </c>
      <c r="K1605" s="287">
        <v>0</v>
      </c>
    </row>
    <row r="1606" spans="1:11">
      <c r="A1606" s="287" t="s">
        <v>281</v>
      </c>
      <c r="B1606" s="288">
        <v>45997</v>
      </c>
      <c r="C1606" s="287" t="s">
        <v>339</v>
      </c>
      <c r="D1606" s="287">
        <v>0</v>
      </c>
      <c r="E1606" s="287">
        <v>0</v>
      </c>
      <c r="F1606" s="287">
        <v>0</v>
      </c>
      <c r="G1606" s="287" t="s">
        <v>188</v>
      </c>
      <c r="H1606" s="287"/>
      <c r="I1606" s="287">
        <v>0</v>
      </c>
      <c r="J1606" s="287" t="s">
        <v>282</v>
      </c>
      <c r="K1606" s="287">
        <v>0</v>
      </c>
    </row>
    <row r="1607" spans="1:11">
      <c r="A1607" s="287" t="s">
        <v>281</v>
      </c>
      <c r="B1607" s="288">
        <v>46004</v>
      </c>
      <c r="C1607" s="287" t="s">
        <v>339</v>
      </c>
      <c r="D1607" s="287">
        <v>0</v>
      </c>
      <c r="E1607" s="287">
        <v>0</v>
      </c>
      <c r="F1607" s="287">
        <v>0</v>
      </c>
      <c r="G1607" s="287" t="s">
        <v>188</v>
      </c>
      <c r="H1607" s="287"/>
      <c r="I1607" s="287">
        <v>0</v>
      </c>
      <c r="J1607" s="287" t="s">
        <v>282</v>
      </c>
      <c r="K1607" s="287">
        <v>0</v>
      </c>
    </row>
    <row r="1608" spans="1:11">
      <c r="A1608" s="287" t="s">
        <v>281</v>
      </c>
      <c r="B1608" s="288">
        <v>46011</v>
      </c>
      <c r="C1608" s="287" t="s">
        <v>339</v>
      </c>
      <c r="D1608" s="287">
        <v>0</v>
      </c>
      <c r="E1608" s="287">
        <v>0</v>
      </c>
      <c r="F1608" s="287">
        <v>0</v>
      </c>
      <c r="G1608" s="287" t="s">
        <v>188</v>
      </c>
      <c r="H1608" s="287"/>
      <c r="I1608" s="287">
        <v>0</v>
      </c>
      <c r="J1608" s="287" t="s">
        <v>282</v>
      </c>
      <c r="K1608" s="287">
        <v>0</v>
      </c>
    </row>
    <row r="1609" spans="1:11">
      <c r="A1609" s="287" t="s">
        <v>281</v>
      </c>
      <c r="B1609" s="288">
        <v>46018</v>
      </c>
      <c r="C1609" s="287" t="s">
        <v>339</v>
      </c>
      <c r="D1609" s="287">
        <v>0</v>
      </c>
      <c r="E1609" s="287">
        <v>0</v>
      </c>
      <c r="F1609" s="287">
        <v>0</v>
      </c>
      <c r="G1609" s="287" t="s">
        <v>188</v>
      </c>
      <c r="H1609" s="287"/>
      <c r="I1609" s="287">
        <v>0</v>
      </c>
      <c r="J1609" s="287" t="s">
        <v>282</v>
      </c>
      <c r="K1609" s="287">
        <v>0</v>
      </c>
    </row>
    <row r="1610" spans="1:11">
      <c r="A1610" s="287" t="s">
        <v>281</v>
      </c>
      <c r="B1610" s="288">
        <v>46025</v>
      </c>
      <c r="C1610" s="287" t="s">
        <v>339</v>
      </c>
      <c r="D1610" s="287">
        <v>0</v>
      </c>
      <c r="E1610" s="287">
        <v>0</v>
      </c>
      <c r="F1610" s="287">
        <v>0</v>
      </c>
      <c r="G1610" s="287" t="s">
        <v>188</v>
      </c>
      <c r="H1610" s="287"/>
      <c r="I1610" s="287">
        <v>0</v>
      </c>
      <c r="J1610" s="287" t="s">
        <v>282</v>
      </c>
      <c r="K1610" s="287">
        <v>0</v>
      </c>
    </row>
    <row r="1611" spans="1:11">
      <c r="A1611" s="287" t="s">
        <v>281</v>
      </c>
      <c r="B1611" s="288">
        <v>46032</v>
      </c>
      <c r="C1611" s="287" t="s">
        <v>339</v>
      </c>
      <c r="D1611" s="287">
        <v>0</v>
      </c>
      <c r="E1611" s="287">
        <v>0</v>
      </c>
      <c r="F1611" s="287">
        <v>0</v>
      </c>
      <c r="G1611" s="287" t="s">
        <v>188</v>
      </c>
      <c r="H1611" s="287"/>
      <c r="I1611" s="287">
        <v>0</v>
      </c>
      <c r="J1611" s="287" t="s">
        <v>282</v>
      </c>
      <c r="K1611" s="287">
        <v>0</v>
      </c>
    </row>
    <row r="1612" spans="1:11">
      <c r="A1612" s="287" t="s">
        <v>281</v>
      </c>
      <c r="B1612" s="288">
        <v>46039</v>
      </c>
      <c r="C1612" s="287" t="s">
        <v>847</v>
      </c>
      <c r="D1612" s="287">
        <v>1</v>
      </c>
      <c r="E1612" s="287">
        <v>1</v>
      </c>
      <c r="F1612" s="287">
        <v>1</v>
      </c>
      <c r="G1612" s="287" t="s">
        <v>188</v>
      </c>
      <c r="H1612" s="287"/>
      <c r="I1612" s="287">
        <v>0</v>
      </c>
      <c r="J1612" s="287" t="s">
        <v>282</v>
      </c>
      <c r="K1612" s="287">
        <v>0</v>
      </c>
    </row>
    <row r="1613" spans="1:11">
      <c r="A1613" s="287" t="s">
        <v>281</v>
      </c>
      <c r="B1613" s="288">
        <v>46046</v>
      </c>
      <c r="C1613" s="287" t="s">
        <v>339</v>
      </c>
      <c r="D1613" s="287">
        <v>0</v>
      </c>
      <c r="E1613" s="287">
        <v>0</v>
      </c>
      <c r="F1613" s="287">
        <v>0</v>
      </c>
      <c r="G1613" s="287" t="s">
        <v>188</v>
      </c>
      <c r="H1613" s="287"/>
      <c r="I1613" s="287">
        <v>0</v>
      </c>
      <c r="J1613" s="287" t="s">
        <v>282</v>
      </c>
      <c r="K1613" s="287">
        <v>0</v>
      </c>
    </row>
    <row r="1614" spans="1:11">
      <c r="A1614" s="287" t="s">
        <v>281</v>
      </c>
      <c r="B1614" s="288">
        <v>46053</v>
      </c>
      <c r="C1614" s="287" t="s">
        <v>339</v>
      </c>
      <c r="D1614" s="287">
        <v>0</v>
      </c>
      <c r="E1614" s="287">
        <v>0</v>
      </c>
      <c r="F1614" s="287">
        <v>0</v>
      </c>
      <c r="G1614" s="287" t="s">
        <v>188</v>
      </c>
      <c r="H1614" s="287"/>
      <c r="I1614" s="287">
        <v>0</v>
      </c>
      <c r="J1614" s="287" t="s">
        <v>282</v>
      </c>
      <c r="K1614" s="287">
        <v>0</v>
      </c>
    </row>
    <row r="1615" spans="1:11">
      <c r="A1615" s="287" t="s">
        <v>281</v>
      </c>
      <c r="B1615" s="288">
        <v>46060</v>
      </c>
      <c r="C1615" s="287" t="s">
        <v>847</v>
      </c>
      <c r="D1615" s="287">
        <v>1</v>
      </c>
      <c r="E1615" s="287">
        <v>1</v>
      </c>
      <c r="F1615" s="287">
        <v>1</v>
      </c>
      <c r="G1615" s="287" t="s">
        <v>188</v>
      </c>
      <c r="H1615" s="287"/>
      <c r="I1615" s="287">
        <v>0</v>
      </c>
      <c r="J1615" s="287" t="s">
        <v>282</v>
      </c>
      <c r="K1615" s="287">
        <v>0</v>
      </c>
    </row>
    <row r="1616" spans="1:11">
      <c r="A1616" s="287" t="s">
        <v>281</v>
      </c>
      <c r="B1616" s="288">
        <v>46067</v>
      </c>
      <c r="C1616" s="287" t="s">
        <v>339</v>
      </c>
      <c r="D1616" s="287">
        <v>0</v>
      </c>
      <c r="E1616" s="287">
        <v>0</v>
      </c>
      <c r="F1616" s="287">
        <v>0</v>
      </c>
      <c r="G1616" s="287" t="s">
        <v>188</v>
      </c>
      <c r="H1616" s="287"/>
      <c r="I1616" s="287">
        <v>0</v>
      </c>
      <c r="J1616" s="287" t="s">
        <v>282</v>
      </c>
      <c r="K1616" s="287">
        <v>0</v>
      </c>
    </row>
    <row r="1617" spans="1:11">
      <c r="A1617" s="287" t="s">
        <v>281</v>
      </c>
      <c r="B1617" s="288">
        <v>46074</v>
      </c>
      <c r="C1617" s="287" t="s">
        <v>339</v>
      </c>
      <c r="D1617" s="287">
        <v>0</v>
      </c>
      <c r="E1617" s="287">
        <v>0</v>
      </c>
      <c r="F1617" s="287">
        <v>0</v>
      </c>
      <c r="G1617" s="287" t="s">
        <v>188</v>
      </c>
      <c r="H1617" s="287"/>
      <c r="I1617" s="287">
        <v>0</v>
      </c>
      <c r="J1617" s="287" t="s">
        <v>282</v>
      </c>
      <c r="K1617" s="287">
        <v>0</v>
      </c>
    </row>
    <row r="1618" spans="1:11">
      <c r="A1618" s="287" t="s">
        <v>281</v>
      </c>
      <c r="B1618" s="288">
        <v>46081</v>
      </c>
      <c r="C1618" s="287" t="s">
        <v>339</v>
      </c>
      <c r="D1618" s="287">
        <v>0</v>
      </c>
      <c r="E1618" s="287">
        <v>0</v>
      </c>
      <c r="F1618" s="287">
        <v>0</v>
      </c>
      <c r="G1618" s="287" t="s">
        <v>188</v>
      </c>
      <c r="H1618" s="287"/>
      <c r="I1618" s="287">
        <v>0</v>
      </c>
      <c r="J1618" s="287" t="s">
        <v>282</v>
      </c>
      <c r="K1618" s="287">
        <v>0</v>
      </c>
    </row>
    <row r="1619" spans="1:11">
      <c r="A1619" s="287" t="s">
        <v>281</v>
      </c>
      <c r="B1619" s="288">
        <v>46088</v>
      </c>
      <c r="C1619" s="287" t="s">
        <v>339</v>
      </c>
      <c r="D1619" s="287">
        <v>0</v>
      </c>
      <c r="E1619" s="287">
        <v>0</v>
      </c>
      <c r="F1619" s="287">
        <v>0</v>
      </c>
      <c r="G1619" s="287" t="s">
        <v>188</v>
      </c>
      <c r="H1619" s="287"/>
      <c r="I1619" s="287">
        <v>0</v>
      </c>
      <c r="J1619" s="287" t="s">
        <v>282</v>
      </c>
      <c r="K1619" s="287">
        <v>0</v>
      </c>
    </row>
    <row r="1620" spans="1:11">
      <c r="A1620" s="287" t="s">
        <v>281</v>
      </c>
      <c r="B1620" s="288">
        <v>46095</v>
      </c>
      <c r="C1620" s="287" t="s">
        <v>847</v>
      </c>
      <c r="D1620" s="287">
        <v>1</v>
      </c>
      <c r="E1620" s="287">
        <v>1</v>
      </c>
      <c r="F1620" s="287">
        <v>1</v>
      </c>
      <c r="G1620" s="287" t="s">
        <v>188</v>
      </c>
      <c r="H1620" s="287"/>
      <c r="I1620" s="287">
        <v>0</v>
      </c>
      <c r="J1620" s="287" t="s">
        <v>282</v>
      </c>
      <c r="K1620" s="287">
        <v>0</v>
      </c>
    </row>
    <row r="1621" spans="1:11">
      <c r="A1621" s="287" t="s">
        <v>281</v>
      </c>
      <c r="B1621" s="288">
        <v>46102</v>
      </c>
      <c r="C1621" s="287" t="s">
        <v>339</v>
      </c>
      <c r="D1621" s="287">
        <v>0</v>
      </c>
      <c r="E1621" s="287">
        <v>0</v>
      </c>
      <c r="F1621" s="287">
        <v>0</v>
      </c>
      <c r="G1621" s="287" t="s">
        <v>188</v>
      </c>
      <c r="H1621" s="287"/>
      <c r="I1621" s="287">
        <v>0</v>
      </c>
      <c r="J1621" s="287" t="s">
        <v>282</v>
      </c>
      <c r="K1621" s="287">
        <v>0</v>
      </c>
    </row>
    <row r="1622" spans="1:11">
      <c r="A1622" s="287" t="s">
        <v>281</v>
      </c>
      <c r="B1622" s="288">
        <v>46109</v>
      </c>
      <c r="C1622" s="287" t="s">
        <v>339</v>
      </c>
      <c r="D1622" s="287">
        <v>0</v>
      </c>
      <c r="E1622" s="287">
        <v>0</v>
      </c>
      <c r="F1622" s="287">
        <v>0</v>
      </c>
      <c r="G1622" s="287" t="s">
        <v>188</v>
      </c>
      <c r="H1622" s="287"/>
      <c r="I1622" s="287">
        <v>0</v>
      </c>
      <c r="J1622" s="287" t="s">
        <v>282</v>
      </c>
      <c r="K1622" s="287">
        <v>0</v>
      </c>
    </row>
    <row r="1623" spans="1:11">
      <c r="A1623" s="287" t="s">
        <v>281</v>
      </c>
      <c r="B1623" s="288">
        <v>46116</v>
      </c>
      <c r="C1623" s="287" t="s">
        <v>339</v>
      </c>
      <c r="D1623" s="287">
        <v>0</v>
      </c>
      <c r="E1623" s="287">
        <v>0</v>
      </c>
      <c r="F1623" s="287">
        <v>0</v>
      </c>
      <c r="G1623" s="287" t="s">
        <v>188</v>
      </c>
      <c r="H1623" s="287"/>
      <c r="I1623" s="287">
        <v>0</v>
      </c>
      <c r="J1623" s="287" t="s">
        <v>282</v>
      </c>
      <c r="K1623" s="287">
        <v>0</v>
      </c>
    </row>
    <row r="1624" spans="1:11">
      <c r="A1624" s="287" t="s">
        <v>281</v>
      </c>
      <c r="B1624" s="288">
        <v>46123</v>
      </c>
      <c r="C1624" s="287" t="s">
        <v>339</v>
      </c>
      <c r="D1624" s="287">
        <v>0</v>
      </c>
      <c r="E1624" s="287">
        <v>0</v>
      </c>
      <c r="F1624" s="287">
        <v>0</v>
      </c>
      <c r="G1624" s="287" t="s">
        <v>188</v>
      </c>
      <c r="H1624" s="287"/>
      <c r="I1624" s="287">
        <v>0</v>
      </c>
      <c r="J1624" s="287" t="s">
        <v>282</v>
      </c>
      <c r="K1624" s="287">
        <v>0</v>
      </c>
    </row>
    <row r="1625" spans="1:11">
      <c r="A1625" s="287" t="s">
        <v>281</v>
      </c>
      <c r="B1625" s="288">
        <v>46130</v>
      </c>
      <c r="C1625" s="287" t="s">
        <v>847</v>
      </c>
      <c r="D1625" s="287">
        <v>1</v>
      </c>
      <c r="E1625" s="287">
        <v>1</v>
      </c>
      <c r="F1625" s="287">
        <v>1</v>
      </c>
      <c r="G1625" s="287" t="s">
        <v>188</v>
      </c>
      <c r="H1625" s="287"/>
      <c r="I1625" s="287">
        <v>0</v>
      </c>
      <c r="J1625" s="287" t="s">
        <v>282</v>
      </c>
      <c r="K1625" s="287">
        <v>0</v>
      </c>
    </row>
    <row r="1626" spans="1:11">
      <c r="A1626" s="287" t="s">
        <v>281</v>
      </c>
      <c r="B1626" s="288">
        <v>46137</v>
      </c>
      <c r="C1626" s="287" t="s">
        <v>339</v>
      </c>
      <c r="D1626" s="287">
        <v>0</v>
      </c>
      <c r="E1626" s="287">
        <v>0</v>
      </c>
      <c r="F1626" s="287">
        <v>0</v>
      </c>
      <c r="G1626" s="287" t="s">
        <v>188</v>
      </c>
      <c r="H1626" s="287"/>
      <c r="I1626" s="287">
        <v>0</v>
      </c>
      <c r="J1626" s="287" t="s">
        <v>282</v>
      </c>
      <c r="K1626" s="287">
        <v>0</v>
      </c>
    </row>
    <row r="1627" spans="1:11">
      <c r="A1627" s="287" t="s">
        <v>283</v>
      </c>
      <c r="B1627" s="288">
        <v>45969</v>
      </c>
      <c r="C1627" s="287" t="s">
        <v>339</v>
      </c>
      <c r="D1627" s="287">
        <v>0</v>
      </c>
      <c r="E1627" s="287">
        <v>0</v>
      </c>
      <c r="F1627" s="287">
        <v>0</v>
      </c>
      <c r="G1627" s="287" t="s">
        <v>185</v>
      </c>
      <c r="H1627" s="287" t="s">
        <v>179</v>
      </c>
      <c r="I1627" s="287">
        <v>1</v>
      </c>
      <c r="J1627" s="287"/>
      <c r="K1627" s="287">
        <v>0</v>
      </c>
    </row>
    <row r="1628" spans="1:11">
      <c r="A1628" s="287" t="s">
        <v>283</v>
      </c>
      <c r="B1628" s="288">
        <v>45976</v>
      </c>
      <c r="C1628" s="287" t="s">
        <v>339</v>
      </c>
      <c r="D1628" s="287">
        <v>0</v>
      </c>
      <c r="E1628" s="287">
        <v>0</v>
      </c>
      <c r="F1628" s="287">
        <v>0</v>
      </c>
      <c r="G1628" s="287" t="s">
        <v>185</v>
      </c>
      <c r="H1628" s="287" t="s">
        <v>179</v>
      </c>
      <c r="I1628" s="287">
        <v>1</v>
      </c>
      <c r="J1628" s="287"/>
      <c r="K1628" s="287">
        <v>0</v>
      </c>
    </row>
    <row r="1629" spans="1:11">
      <c r="A1629" s="287" t="s">
        <v>283</v>
      </c>
      <c r="B1629" s="288">
        <v>45983</v>
      </c>
      <c r="C1629" s="287" t="s">
        <v>339</v>
      </c>
      <c r="D1629" s="287">
        <v>0</v>
      </c>
      <c r="E1629" s="287">
        <v>0</v>
      </c>
      <c r="F1629" s="287">
        <v>0</v>
      </c>
      <c r="G1629" s="287" t="s">
        <v>185</v>
      </c>
      <c r="H1629" s="287" t="s">
        <v>179</v>
      </c>
      <c r="I1629" s="287">
        <v>1</v>
      </c>
      <c r="J1629" s="287"/>
      <c r="K1629" s="287">
        <v>0</v>
      </c>
    </row>
    <row r="1630" spans="1:11">
      <c r="A1630" s="287" t="s">
        <v>283</v>
      </c>
      <c r="B1630" s="288">
        <v>45990</v>
      </c>
      <c r="C1630" s="287" t="s">
        <v>892</v>
      </c>
      <c r="D1630" s="287">
        <v>1</v>
      </c>
      <c r="E1630" s="287">
        <v>0</v>
      </c>
      <c r="F1630" s="287">
        <v>1</v>
      </c>
      <c r="G1630" s="287" t="s">
        <v>185</v>
      </c>
      <c r="H1630" s="287" t="s">
        <v>179</v>
      </c>
      <c r="I1630" s="287">
        <v>1</v>
      </c>
      <c r="J1630" s="287"/>
      <c r="K1630" s="287">
        <v>0</v>
      </c>
    </row>
    <row r="1631" spans="1:11">
      <c r="A1631" s="287" t="s">
        <v>283</v>
      </c>
      <c r="B1631" s="288">
        <v>45997</v>
      </c>
      <c r="C1631" s="287" t="s">
        <v>847</v>
      </c>
      <c r="D1631" s="287">
        <v>1</v>
      </c>
      <c r="E1631" s="287">
        <v>1</v>
      </c>
      <c r="F1631" s="287">
        <v>1</v>
      </c>
      <c r="G1631" s="287" t="s">
        <v>185</v>
      </c>
      <c r="H1631" s="287" t="s">
        <v>179</v>
      </c>
      <c r="I1631" s="287">
        <v>1</v>
      </c>
      <c r="J1631" s="287"/>
      <c r="K1631" s="287">
        <v>0</v>
      </c>
    </row>
    <row r="1632" spans="1:11">
      <c r="A1632" s="287" t="s">
        <v>283</v>
      </c>
      <c r="B1632" s="288">
        <v>46004</v>
      </c>
      <c r="C1632" s="287" t="s">
        <v>847</v>
      </c>
      <c r="D1632" s="287">
        <v>1</v>
      </c>
      <c r="E1632" s="287">
        <v>1</v>
      </c>
      <c r="F1632" s="287">
        <v>1</v>
      </c>
      <c r="G1632" s="287" t="s">
        <v>185</v>
      </c>
      <c r="H1632" s="287" t="s">
        <v>179</v>
      </c>
      <c r="I1632" s="287">
        <v>1</v>
      </c>
      <c r="J1632" s="287"/>
      <c r="K1632" s="287">
        <v>0</v>
      </c>
    </row>
    <row r="1633" spans="1:11">
      <c r="A1633" s="287" t="s">
        <v>283</v>
      </c>
      <c r="B1633" s="288">
        <v>46011</v>
      </c>
      <c r="C1633" s="287" t="s">
        <v>893</v>
      </c>
      <c r="D1633" s="287">
        <v>1</v>
      </c>
      <c r="E1633" s="287">
        <v>1</v>
      </c>
      <c r="F1633" s="287">
        <v>0</v>
      </c>
      <c r="G1633" s="287" t="s">
        <v>185</v>
      </c>
      <c r="H1633" s="287" t="s">
        <v>179</v>
      </c>
      <c r="I1633" s="287">
        <v>1</v>
      </c>
      <c r="J1633" s="287"/>
      <c r="K1633" s="287">
        <v>0</v>
      </c>
    </row>
    <row r="1634" spans="1:11">
      <c r="A1634" s="287" t="s">
        <v>283</v>
      </c>
      <c r="B1634" s="288">
        <v>46018</v>
      </c>
      <c r="C1634" s="287" t="s">
        <v>339</v>
      </c>
      <c r="D1634" s="287">
        <v>0</v>
      </c>
      <c r="E1634" s="287">
        <v>0</v>
      </c>
      <c r="F1634" s="287">
        <v>0</v>
      </c>
      <c r="G1634" s="287" t="s">
        <v>185</v>
      </c>
      <c r="H1634" s="287" t="s">
        <v>179</v>
      </c>
      <c r="I1634" s="287">
        <v>1</v>
      </c>
      <c r="J1634" s="287"/>
      <c r="K1634" s="287">
        <v>0</v>
      </c>
    </row>
    <row r="1635" spans="1:11">
      <c r="A1635" s="287" t="s">
        <v>283</v>
      </c>
      <c r="B1635" s="288">
        <v>46025</v>
      </c>
      <c r="C1635" s="287" t="s">
        <v>339</v>
      </c>
      <c r="D1635" s="287">
        <v>0</v>
      </c>
      <c r="E1635" s="287">
        <v>0</v>
      </c>
      <c r="F1635" s="287">
        <v>0</v>
      </c>
      <c r="G1635" s="287" t="s">
        <v>185</v>
      </c>
      <c r="H1635" s="287" t="s">
        <v>179</v>
      </c>
      <c r="I1635" s="287">
        <v>1</v>
      </c>
      <c r="J1635" s="287"/>
      <c r="K1635" s="287">
        <v>0</v>
      </c>
    </row>
    <row r="1636" spans="1:11">
      <c r="A1636" s="287" t="s">
        <v>283</v>
      </c>
      <c r="B1636" s="288">
        <v>46032</v>
      </c>
      <c r="C1636" s="287" t="s">
        <v>892</v>
      </c>
      <c r="D1636" s="287">
        <v>1</v>
      </c>
      <c r="E1636" s="287">
        <v>0</v>
      </c>
      <c r="F1636" s="287">
        <v>1</v>
      </c>
      <c r="G1636" s="287" t="s">
        <v>185</v>
      </c>
      <c r="H1636" s="287" t="s">
        <v>179</v>
      </c>
      <c r="I1636" s="287">
        <v>1</v>
      </c>
      <c r="J1636" s="287"/>
      <c r="K1636" s="287">
        <v>0</v>
      </c>
    </row>
    <row r="1637" spans="1:11">
      <c r="A1637" s="287" t="s">
        <v>283</v>
      </c>
      <c r="B1637" s="288">
        <v>46039</v>
      </c>
      <c r="C1637" s="287" t="s">
        <v>847</v>
      </c>
      <c r="D1637" s="287">
        <v>1</v>
      </c>
      <c r="E1637" s="287">
        <v>1</v>
      </c>
      <c r="F1637" s="287">
        <v>1</v>
      </c>
      <c r="G1637" s="287" t="s">
        <v>185</v>
      </c>
      <c r="H1637" s="287" t="s">
        <v>179</v>
      </c>
      <c r="I1637" s="287">
        <v>1</v>
      </c>
      <c r="J1637" s="287"/>
      <c r="K1637" s="287">
        <v>0</v>
      </c>
    </row>
    <row r="1638" spans="1:11">
      <c r="A1638" s="287" t="s">
        <v>283</v>
      </c>
      <c r="B1638" s="288">
        <v>46046</v>
      </c>
      <c r="C1638" s="287" t="s">
        <v>847</v>
      </c>
      <c r="D1638" s="287">
        <v>1</v>
      </c>
      <c r="E1638" s="287">
        <v>1</v>
      </c>
      <c r="F1638" s="287">
        <v>1</v>
      </c>
      <c r="G1638" s="287" t="s">
        <v>185</v>
      </c>
      <c r="H1638" s="287" t="s">
        <v>179</v>
      </c>
      <c r="I1638" s="287">
        <v>1</v>
      </c>
      <c r="J1638" s="287"/>
      <c r="K1638" s="287">
        <v>0</v>
      </c>
    </row>
    <row r="1639" spans="1:11">
      <c r="A1639" s="287" t="s">
        <v>283</v>
      </c>
      <c r="B1639" s="288">
        <v>46053</v>
      </c>
      <c r="C1639" s="287" t="s">
        <v>847</v>
      </c>
      <c r="D1639" s="287">
        <v>1</v>
      </c>
      <c r="E1639" s="287">
        <v>1</v>
      </c>
      <c r="F1639" s="287">
        <v>1</v>
      </c>
      <c r="G1639" s="287" t="s">
        <v>185</v>
      </c>
      <c r="H1639" s="287" t="s">
        <v>179</v>
      </c>
      <c r="I1639" s="287">
        <v>1</v>
      </c>
      <c r="J1639" s="287"/>
      <c r="K1639" s="287">
        <v>0</v>
      </c>
    </row>
    <row r="1640" spans="1:11">
      <c r="A1640" s="287" t="s">
        <v>283</v>
      </c>
      <c r="B1640" s="288">
        <v>46060</v>
      </c>
      <c r="C1640" s="287" t="s">
        <v>847</v>
      </c>
      <c r="D1640" s="287">
        <v>1</v>
      </c>
      <c r="E1640" s="287">
        <v>1</v>
      </c>
      <c r="F1640" s="287">
        <v>1</v>
      </c>
      <c r="G1640" s="287" t="s">
        <v>185</v>
      </c>
      <c r="H1640" s="287" t="s">
        <v>179</v>
      </c>
      <c r="I1640" s="287">
        <v>1</v>
      </c>
      <c r="J1640" s="287"/>
      <c r="K1640" s="287">
        <v>0</v>
      </c>
    </row>
    <row r="1641" spans="1:11">
      <c r="A1641" s="287" t="s">
        <v>283</v>
      </c>
      <c r="B1641" s="288">
        <v>46067</v>
      </c>
      <c r="C1641" s="287" t="s">
        <v>847</v>
      </c>
      <c r="D1641" s="287">
        <v>1</v>
      </c>
      <c r="E1641" s="287">
        <v>1</v>
      </c>
      <c r="F1641" s="287">
        <v>1</v>
      </c>
      <c r="G1641" s="287" t="s">
        <v>185</v>
      </c>
      <c r="H1641" s="287" t="s">
        <v>179</v>
      </c>
      <c r="I1641" s="287">
        <v>1</v>
      </c>
      <c r="J1641" s="287"/>
      <c r="K1641" s="287">
        <v>0</v>
      </c>
    </row>
    <row r="1642" spans="1:11">
      <c r="A1642" s="287" t="s">
        <v>283</v>
      </c>
      <c r="B1642" s="288">
        <v>46074</v>
      </c>
      <c r="C1642" s="287" t="s">
        <v>847</v>
      </c>
      <c r="D1642" s="287">
        <v>1</v>
      </c>
      <c r="E1642" s="287">
        <v>1</v>
      </c>
      <c r="F1642" s="287">
        <v>1</v>
      </c>
      <c r="G1642" s="287" t="s">
        <v>185</v>
      </c>
      <c r="H1642" s="287" t="s">
        <v>179</v>
      </c>
      <c r="I1642" s="287">
        <v>1</v>
      </c>
      <c r="J1642" s="287"/>
      <c r="K1642" s="287">
        <v>0</v>
      </c>
    </row>
    <row r="1643" spans="1:11">
      <c r="A1643" s="287" t="s">
        <v>283</v>
      </c>
      <c r="B1643" s="288">
        <v>46081</v>
      </c>
      <c r="C1643" s="287" t="s">
        <v>847</v>
      </c>
      <c r="D1643" s="287">
        <v>1</v>
      </c>
      <c r="E1643" s="287">
        <v>1</v>
      </c>
      <c r="F1643" s="287">
        <v>1</v>
      </c>
      <c r="G1643" s="287" t="s">
        <v>185</v>
      </c>
      <c r="H1643" s="287" t="s">
        <v>179</v>
      </c>
      <c r="I1643" s="287">
        <v>1</v>
      </c>
      <c r="J1643" s="287"/>
      <c r="K1643" s="287">
        <v>0</v>
      </c>
    </row>
    <row r="1644" spans="1:11">
      <c r="A1644" s="287" t="s">
        <v>283</v>
      </c>
      <c r="B1644" s="288">
        <v>46088</v>
      </c>
      <c r="C1644" s="287" t="s">
        <v>893</v>
      </c>
      <c r="D1644" s="287">
        <v>1</v>
      </c>
      <c r="E1644" s="287">
        <v>1</v>
      </c>
      <c r="F1644" s="287">
        <v>0</v>
      </c>
      <c r="G1644" s="287" t="s">
        <v>185</v>
      </c>
      <c r="H1644" s="287" t="s">
        <v>179</v>
      </c>
      <c r="I1644" s="287">
        <v>1</v>
      </c>
      <c r="J1644" s="287"/>
      <c r="K1644" s="287">
        <v>0</v>
      </c>
    </row>
    <row r="1645" spans="1:11">
      <c r="A1645" s="287" t="s">
        <v>283</v>
      </c>
      <c r="B1645" s="288">
        <v>46095</v>
      </c>
      <c r="C1645" s="287" t="s">
        <v>339</v>
      </c>
      <c r="D1645" s="287">
        <v>0</v>
      </c>
      <c r="E1645" s="287">
        <v>0</v>
      </c>
      <c r="F1645" s="287">
        <v>0</v>
      </c>
      <c r="G1645" s="287" t="s">
        <v>185</v>
      </c>
      <c r="H1645" s="287" t="s">
        <v>179</v>
      </c>
      <c r="I1645" s="287">
        <v>1</v>
      </c>
      <c r="J1645" s="287"/>
      <c r="K1645" s="287">
        <v>0</v>
      </c>
    </row>
    <row r="1646" spans="1:11">
      <c r="A1646" s="287" t="s">
        <v>283</v>
      </c>
      <c r="B1646" s="288">
        <v>46102</v>
      </c>
      <c r="C1646" s="287" t="s">
        <v>339</v>
      </c>
      <c r="D1646" s="287">
        <v>0</v>
      </c>
      <c r="E1646" s="287">
        <v>0</v>
      </c>
      <c r="F1646" s="287">
        <v>0</v>
      </c>
      <c r="G1646" s="287" t="s">
        <v>185</v>
      </c>
      <c r="H1646" s="287" t="s">
        <v>179</v>
      </c>
      <c r="I1646" s="287">
        <v>1</v>
      </c>
      <c r="J1646" s="287"/>
      <c r="K1646" s="287">
        <v>0</v>
      </c>
    </row>
    <row r="1647" spans="1:11">
      <c r="A1647" s="287" t="s">
        <v>283</v>
      </c>
      <c r="B1647" s="288">
        <v>46109</v>
      </c>
      <c r="C1647" s="287" t="s">
        <v>847</v>
      </c>
      <c r="D1647" s="287">
        <v>1</v>
      </c>
      <c r="E1647" s="287">
        <v>1</v>
      </c>
      <c r="F1647" s="287">
        <v>1</v>
      </c>
      <c r="G1647" s="287" t="s">
        <v>185</v>
      </c>
      <c r="H1647" s="287" t="s">
        <v>179</v>
      </c>
      <c r="I1647" s="287">
        <v>1</v>
      </c>
      <c r="J1647" s="287"/>
      <c r="K1647" s="287">
        <v>0</v>
      </c>
    </row>
    <row r="1648" spans="1:11">
      <c r="A1648" s="287" t="s">
        <v>283</v>
      </c>
      <c r="B1648" s="288">
        <v>46116</v>
      </c>
      <c r="C1648" s="287" t="s">
        <v>893</v>
      </c>
      <c r="D1648" s="287">
        <v>1</v>
      </c>
      <c r="E1648" s="287">
        <v>1</v>
      </c>
      <c r="F1648" s="287">
        <v>0</v>
      </c>
      <c r="G1648" s="287" t="s">
        <v>185</v>
      </c>
      <c r="H1648" s="287" t="s">
        <v>179</v>
      </c>
      <c r="I1648" s="287">
        <v>1</v>
      </c>
      <c r="J1648" s="287"/>
      <c r="K1648" s="287">
        <v>0</v>
      </c>
    </row>
    <row r="1649" spans="1:11">
      <c r="A1649" s="287" t="s">
        <v>283</v>
      </c>
      <c r="B1649" s="288">
        <v>46123</v>
      </c>
      <c r="C1649" s="287" t="s">
        <v>339</v>
      </c>
      <c r="D1649" s="287">
        <v>0</v>
      </c>
      <c r="E1649" s="287">
        <v>0</v>
      </c>
      <c r="F1649" s="287">
        <v>0</v>
      </c>
      <c r="G1649" s="287" t="s">
        <v>185</v>
      </c>
      <c r="H1649" s="287" t="s">
        <v>179</v>
      </c>
      <c r="I1649" s="287">
        <v>1</v>
      </c>
      <c r="J1649" s="287"/>
      <c r="K1649" s="287">
        <v>0</v>
      </c>
    </row>
    <row r="1650" spans="1:11">
      <c r="A1650" s="287" t="s">
        <v>283</v>
      </c>
      <c r="B1650" s="288">
        <v>46130</v>
      </c>
      <c r="C1650" s="287" t="s">
        <v>339</v>
      </c>
      <c r="D1650" s="287">
        <v>0</v>
      </c>
      <c r="E1650" s="287">
        <v>0</v>
      </c>
      <c r="F1650" s="287">
        <v>0</v>
      </c>
      <c r="G1650" s="287" t="s">
        <v>185</v>
      </c>
      <c r="H1650" s="287" t="s">
        <v>179</v>
      </c>
      <c r="I1650" s="287">
        <v>1</v>
      </c>
      <c r="J1650" s="287"/>
      <c r="K1650" s="287">
        <v>0</v>
      </c>
    </row>
    <row r="1651" spans="1:11">
      <c r="A1651" s="287" t="s">
        <v>283</v>
      </c>
      <c r="B1651" s="288">
        <v>46137</v>
      </c>
      <c r="C1651" s="287" t="s">
        <v>339</v>
      </c>
      <c r="D1651" s="287">
        <v>0</v>
      </c>
      <c r="E1651" s="287">
        <v>0</v>
      </c>
      <c r="F1651" s="287">
        <v>0</v>
      </c>
      <c r="G1651" s="287" t="s">
        <v>185</v>
      </c>
      <c r="H1651" s="287" t="s">
        <v>179</v>
      </c>
      <c r="I1651" s="287">
        <v>1</v>
      </c>
      <c r="J1651" s="287"/>
      <c r="K1651" s="287">
        <v>0</v>
      </c>
    </row>
    <row r="1652" spans="1:11">
      <c r="A1652" s="287" t="s">
        <v>284</v>
      </c>
      <c r="B1652" s="288">
        <v>45969</v>
      </c>
      <c r="C1652" s="287" t="s">
        <v>892</v>
      </c>
      <c r="D1652" s="287">
        <v>1</v>
      </c>
      <c r="E1652" s="287">
        <v>0</v>
      </c>
      <c r="F1652" s="287">
        <v>1</v>
      </c>
      <c r="G1652" s="287" t="s">
        <v>179</v>
      </c>
      <c r="H1652" s="287"/>
      <c r="I1652" s="287">
        <v>1</v>
      </c>
      <c r="J1652" s="287"/>
      <c r="K1652" s="287">
        <v>0</v>
      </c>
    </row>
    <row r="1653" spans="1:11">
      <c r="A1653" s="287" t="s">
        <v>284</v>
      </c>
      <c r="B1653" s="288">
        <v>45976</v>
      </c>
      <c r="C1653" s="287" t="s">
        <v>847</v>
      </c>
      <c r="D1653" s="287">
        <v>1</v>
      </c>
      <c r="E1653" s="287">
        <v>1</v>
      </c>
      <c r="F1653" s="287">
        <v>1</v>
      </c>
      <c r="G1653" s="287" t="s">
        <v>179</v>
      </c>
      <c r="H1653" s="287"/>
      <c r="I1653" s="287">
        <v>1</v>
      </c>
      <c r="J1653" s="287"/>
      <c r="K1653" s="287">
        <v>0</v>
      </c>
    </row>
    <row r="1654" spans="1:11">
      <c r="A1654" s="287" t="s">
        <v>284</v>
      </c>
      <c r="B1654" s="288">
        <v>45983</v>
      </c>
      <c r="C1654" s="287" t="s">
        <v>847</v>
      </c>
      <c r="D1654" s="287">
        <v>1</v>
      </c>
      <c r="E1654" s="287">
        <v>1</v>
      </c>
      <c r="F1654" s="287">
        <v>1</v>
      </c>
      <c r="G1654" s="287" t="s">
        <v>179</v>
      </c>
      <c r="H1654" s="287"/>
      <c r="I1654" s="287">
        <v>1</v>
      </c>
      <c r="J1654" s="287"/>
      <c r="K1654" s="287">
        <v>0</v>
      </c>
    </row>
    <row r="1655" spans="1:11">
      <c r="A1655" s="287" t="s">
        <v>284</v>
      </c>
      <c r="B1655" s="288">
        <v>45990</v>
      </c>
      <c r="C1655" s="287" t="s">
        <v>339</v>
      </c>
      <c r="D1655" s="287">
        <v>0</v>
      </c>
      <c r="E1655" s="287">
        <v>0</v>
      </c>
      <c r="F1655" s="287">
        <v>0</v>
      </c>
      <c r="G1655" s="287" t="s">
        <v>179</v>
      </c>
      <c r="H1655" s="287"/>
      <c r="I1655" s="287">
        <v>1</v>
      </c>
      <c r="J1655" s="287"/>
      <c r="K1655" s="287">
        <v>0</v>
      </c>
    </row>
    <row r="1656" spans="1:11">
      <c r="A1656" s="287" t="s">
        <v>284</v>
      </c>
      <c r="B1656" s="288">
        <v>45997</v>
      </c>
      <c r="C1656" s="287" t="s">
        <v>339</v>
      </c>
      <c r="D1656" s="287">
        <v>0</v>
      </c>
      <c r="E1656" s="287">
        <v>0</v>
      </c>
      <c r="F1656" s="287">
        <v>0</v>
      </c>
      <c r="G1656" s="287" t="s">
        <v>179</v>
      </c>
      <c r="H1656" s="287"/>
      <c r="I1656" s="287">
        <v>1</v>
      </c>
      <c r="J1656" s="287"/>
      <c r="K1656" s="287">
        <v>0</v>
      </c>
    </row>
    <row r="1657" spans="1:11">
      <c r="A1657" s="287" t="s">
        <v>284</v>
      </c>
      <c r="B1657" s="288">
        <v>46004</v>
      </c>
      <c r="C1657" s="287" t="s">
        <v>339</v>
      </c>
      <c r="D1657" s="287">
        <v>0</v>
      </c>
      <c r="E1657" s="287">
        <v>0</v>
      </c>
      <c r="F1657" s="287">
        <v>0</v>
      </c>
      <c r="G1657" s="287" t="s">
        <v>179</v>
      </c>
      <c r="H1657" s="287"/>
      <c r="I1657" s="287">
        <v>1</v>
      </c>
      <c r="J1657" s="287"/>
      <c r="K1657" s="287">
        <v>0</v>
      </c>
    </row>
    <row r="1658" spans="1:11">
      <c r="A1658" s="287" t="s">
        <v>284</v>
      </c>
      <c r="B1658" s="288">
        <v>46011</v>
      </c>
      <c r="C1658" s="287" t="s">
        <v>339</v>
      </c>
      <c r="D1658" s="287">
        <v>0</v>
      </c>
      <c r="E1658" s="287">
        <v>0</v>
      </c>
      <c r="F1658" s="287">
        <v>0</v>
      </c>
      <c r="G1658" s="287" t="s">
        <v>179</v>
      </c>
      <c r="H1658" s="287"/>
      <c r="I1658" s="287">
        <v>1</v>
      </c>
      <c r="J1658" s="287"/>
      <c r="K1658" s="287">
        <v>0</v>
      </c>
    </row>
    <row r="1659" spans="1:11">
      <c r="A1659" s="287" t="s">
        <v>284</v>
      </c>
      <c r="B1659" s="288">
        <v>46018</v>
      </c>
      <c r="C1659" s="287" t="s">
        <v>339</v>
      </c>
      <c r="D1659" s="287">
        <v>0</v>
      </c>
      <c r="E1659" s="287">
        <v>0</v>
      </c>
      <c r="F1659" s="287">
        <v>0</v>
      </c>
      <c r="G1659" s="287" t="s">
        <v>179</v>
      </c>
      <c r="H1659" s="287"/>
      <c r="I1659" s="287">
        <v>1</v>
      </c>
      <c r="J1659" s="287"/>
      <c r="K1659" s="287">
        <v>0</v>
      </c>
    </row>
    <row r="1660" spans="1:11">
      <c r="A1660" s="287" t="s">
        <v>284</v>
      </c>
      <c r="B1660" s="288">
        <v>46025</v>
      </c>
      <c r="C1660" s="287" t="s">
        <v>339</v>
      </c>
      <c r="D1660" s="287">
        <v>0</v>
      </c>
      <c r="E1660" s="287">
        <v>0</v>
      </c>
      <c r="F1660" s="287">
        <v>0</v>
      </c>
      <c r="G1660" s="287" t="s">
        <v>179</v>
      </c>
      <c r="H1660" s="287"/>
      <c r="I1660" s="287">
        <v>1</v>
      </c>
      <c r="J1660" s="287"/>
      <c r="K1660" s="287">
        <v>0</v>
      </c>
    </row>
    <row r="1661" spans="1:11">
      <c r="A1661" s="287" t="s">
        <v>284</v>
      </c>
      <c r="B1661" s="288">
        <v>46032</v>
      </c>
      <c r="C1661" s="287" t="s">
        <v>339</v>
      </c>
      <c r="D1661" s="287">
        <v>0</v>
      </c>
      <c r="E1661" s="287">
        <v>0</v>
      </c>
      <c r="F1661" s="287">
        <v>0</v>
      </c>
      <c r="G1661" s="287" t="s">
        <v>179</v>
      </c>
      <c r="H1661" s="287"/>
      <c r="I1661" s="287">
        <v>1</v>
      </c>
      <c r="J1661" s="287"/>
      <c r="K1661" s="287">
        <v>0</v>
      </c>
    </row>
    <row r="1662" spans="1:11">
      <c r="A1662" s="287" t="s">
        <v>284</v>
      </c>
      <c r="B1662" s="288">
        <v>46039</v>
      </c>
      <c r="C1662" s="287" t="s">
        <v>847</v>
      </c>
      <c r="D1662" s="287">
        <v>1</v>
      </c>
      <c r="E1662" s="287">
        <v>1</v>
      </c>
      <c r="F1662" s="287">
        <v>1</v>
      </c>
      <c r="G1662" s="287" t="s">
        <v>179</v>
      </c>
      <c r="H1662" s="287"/>
      <c r="I1662" s="287">
        <v>1</v>
      </c>
      <c r="J1662" s="287"/>
      <c r="K1662" s="287">
        <v>0</v>
      </c>
    </row>
    <row r="1663" spans="1:11">
      <c r="A1663" s="287" t="s">
        <v>284</v>
      </c>
      <c r="B1663" s="288">
        <v>46046</v>
      </c>
      <c r="C1663" s="287" t="s">
        <v>847</v>
      </c>
      <c r="D1663" s="287">
        <v>1</v>
      </c>
      <c r="E1663" s="287">
        <v>1</v>
      </c>
      <c r="F1663" s="287">
        <v>1</v>
      </c>
      <c r="G1663" s="287" t="s">
        <v>179</v>
      </c>
      <c r="H1663" s="287"/>
      <c r="I1663" s="287">
        <v>1</v>
      </c>
      <c r="J1663" s="287"/>
      <c r="K1663" s="287">
        <v>0</v>
      </c>
    </row>
    <row r="1664" spans="1:11">
      <c r="A1664" s="287" t="s">
        <v>284</v>
      </c>
      <c r="B1664" s="288">
        <v>46053</v>
      </c>
      <c r="C1664" s="287" t="s">
        <v>847</v>
      </c>
      <c r="D1664" s="287">
        <v>1</v>
      </c>
      <c r="E1664" s="287">
        <v>1</v>
      </c>
      <c r="F1664" s="287">
        <v>1</v>
      </c>
      <c r="G1664" s="287" t="s">
        <v>179</v>
      </c>
      <c r="H1664" s="287"/>
      <c r="I1664" s="287">
        <v>1</v>
      </c>
      <c r="J1664" s="287"/>
      <c r="K1664" s="287">
        <v>0</v>
      </c>
    </row>
    <row r="1665" spans="1:11">
      <c r="A1665" s="287" t="s">
        <v>284</v>
      </c>
      <c r="B1665" s="288">
        <v>46060</v>
      </c>
      <c r="C1665" s="287" t="s">
        <v>847</v>
      </c>
      <c r="D1665" s="287">
        <v>1</v>
      </c>
      <c r="E1665" s="287">
        <v>1</v>
      </c>
      <c r="F1665" s="287">
        <v>1</v>
      </c>
      <c r="G1665" s="287" t="s">
        <v>179</v>
      </c>
      <c r="H1665" s="287"/>
      <c r="I1665" s="287">
        <v>1</v>
      </c>
      <c r="J1665" s="287"/>
      <c r="K1665" s="287">
        <v>0</v>
      </c>
    </row>
    <row r="1666" spans="1:11">
      <c r="A1666" s="287" t="s">
        <v>284</v>
      </c>
      <c r="B1666" s="288">
        <v>46067</v>
      </c>
      <c r="C1666" s="287" t="s">
        <v>847</v>
      </c>
      <c r="D1666" s="287">
        <v>1</v>
      </c>
      <c r="E1666" s="287">
        <v>1</v>
      </c>
      <c r="F1666" s="287">
        <v>1</v>
      </c>
      <c r="G1666" s="287" t="s">
        <v>179</v>
      </c>
      <c r="H1666" s="287"/>
      <c r="I1666" s="287">
        <v>1</v>
      </c>
      <c r="J1666" s="287"/>
      <c r="K1666" s="287">
        <v>0</v>
      </c>
    </row>
    <row r="1667" spans="1:11">
      <c r="A1667" s="287" t="s">
        <v>284</v>
      </c>
      <c r="B1667" s="288">
        <v>46074</v>
      </c>
      <c r="C1667" s="287" t="s">
        <v>847</v>
      </c>
      <c r="D1667" s="287">
        <v>1</v>
      </c>
      <c r="E1667" s="287">
        <v>1</v>
      </c>
      <c r="F1667" s="287">
        <v>1</v>
      </c>
      <c r="G1667" s="287" t="s">
        <v>179</v>
      </c>
      <c r="H1667" s="287"/>
      <c r="I1667" s="287">
        <v>1</v>
      </c>
      <c r="J1667" s="287"/>
      <c r="K1667" s="287">
        <v>0</v>
      </c>
    </row>
    <row r="1668" spans="1:11">
      <c r="A1668" s="287" t="s">
        <v>284</v>
      </c>
      <c r="B1668" s="288">
        <v>46081</v>
      </c>
      <c r="C1668" s="287" t="s">
        <v>847</v>
      </c>
      <c r="D1668" s="287">
        <v>1</v>
      </c>
      <c r="E1668" s="287">
        <v>1</v>
      </c>
      <c r="F1668" s="287">
        <v>1</v>
      </c>
      <c r="G1668" s="287" t="s">
        <v>179</v>
      </c>
      <c r="H1668" s="287"/>
      <c r="I1668" s="287">
        <v>1</v>
      </c>
      <c r="J1668" s="287"/>
      <c r="K1668" s="287">
        <v>0</v>
      </c>
    </row>
    <row r="1669" spans="1:11">
      <c r="A1669" s="287" t="s">
        <v>284</v>
      </c>
      <c r="B1669" s="288">
        <v>46088</v>
      </c>
      <c r="C1669" s="287" t="s">
        <v>847</v>
      </c>
      <c r="D1669" s="287">
        <v>1</v>
      </c>
      <c r="E1669" s="287">
        <v>1</v>
      </c>
      <c r="F1669" s="287">
        <v>1</v>
      </c>
      <c r="G1669" s="287" t="s">
        <v>179</v>
      </c>
      <c r="H1669" s="287"/>
      <c r="I1669" s="287">
        <v>1</v>
      </c>
      <c r="J1669" s="287"/>
      <c r="K1669" s="287">
        <v>0</v>
      </c>
    </row>
    <row r="1670" spans="1:11">
      <c r="A1670" s="287" t="s">
        <v>284</v>
      </c>
      <c r="B1670" s="288">
        <v>46095</v>
      </c>
      <c r="C1670" s="287" t="s">
        <v>339</v>
      </c>
      <c r="D1670" s="287">
        <v>0</v>
      </c>
      <c r="E1670" s="287">
        <v>0</v>
      </c>
      <c r="F1670" s="287">
        <v>0</v>
      </c>
      <c r="G1670" s="287" t="s">
        <v>179</v>
      </c>
      <c r="H1670" s="287"/>
      <c r="I1670" s="287">
        <v>1</v>
      </c>
      <c r="J1670" s="287"/>
      <c r="K1670" s="287">
        <v>0</v>
      </c>
    </row>
    <row r="1671" spans="1:11">
      <c r="A1671" s="287" t="s">
        <v>284</v>
      </c>
      <c r="B1671" s="288">
        <v>46102</v>
      </c>
      <c r="C1671" s="287" t="s">
        <v>892</v>
      </c>
      <c r="D1671" s="287">
        <v>1</v>
      </c>
      <c r="E1671" s="287">
        <v>0</v>
      </c>
      <c r="F1671" s="287">
        <v>1</v>
      </c>
      <c r="G1671" s="287" t="s">
        <v>179</v>
      </c>
      <c r="H1671" s="287"/>
      <c r="I1671" s="287">
        <v>1</v>
      </c>
      <c r="J1671" s="287"/>
      <c r="K1671" s="287">
        <v>0</v>
      </c>
    </row>
    <row r="1672" spans="1:11">
      <c r="A1672" s="287" t="s">
        <v>284</v>
      </c>
      <c r="B1672" s="288">
        <v>46109</v>
      </c>
      <c r="C1672" s="287" t="s">
        <v>847</v>
      </c>
      <c r="D1672" s="287">
        <v>1</v>
      </c>
      <c r="E1672" s="287">
        <v>1</v>
      </c>
      <c r="F1672" s="287">
        <v>1</v>
      </c>
      <c r="G1672" s="287" t="s">
        <v>179</v>
      </c>
      <c r="H1672" s="287"/>
      <c r="I1672" s="287">
        <v>1</v>
      </c>
      <c r="J1672" s="287"/>
      <c r="K1672" s="287">
        <v>0</v>
      </c>
    </row>
    <row r="1673" spans="1:11">
      <c r="A1673" s="287" t="s">
        <v>284</v>
      </c>
      <c r="B1673" s="288">
        <v>46116</v>
      </c>
      <c r="C1673" s="287" t="s">
        <v>339</v>
      </c>
      <c r="D1673" s="287">
        <v>0</v>
      </c>
      <c r="E1673" s="287">
        <v>0</v>
      </c>
      <c r="F1673" s="287">
        <v>0</v>
      </c>
      <c r="G1673" s="287" t="s">
        <v>179</v>
      </c>
      <c r="H1673" s="287"/>
      <c r="I1673" s="287">
        <v>1</v>
      </c>
      <c r="J1673" s="287"/>
      <c r="K1673" s="287">
        <v>0</v>
      </c>
    </row>
    <row r="1674" spans="1:11">
      <c r="A1674" s="287" t="s">
        <v>284</v>
      </c>
      <c r="B1674" s="288">
        <v>46123</v>
      </c>
      <c r="C1674" s="287" t="s">
        <v>339</v>
      </c>
      <c r="D1674" s="287">
        <v>0</v>
      </c>
      <c r="E1674" s="287">
        <v>0</v>
      </c>
      <c r="F1674" s="287">
        <v>0</v>
      </c>
      <c r="G1674" s="287" t="s">
        <v>179</v>
      </c>
      <c r="H1674" s="287"/>
      <c r="I1674" s="287">
        <v>1</v>
      </c>
      <c r="J1674" s="287"/>
      <c r="K1674" s="287">
        <v>0</v>
      </c>
    </row>
    <row r="1675" spans="1:11">
      <c r="A1675" s="287" t="s">
        <v>284</v>
      </c>
      <c r="B1675" s="288">
        <v>46130</v>
      </c>
      <c r="C1675" s="287" t="s">
        <v>339</v>
      </c>
      <c r="D1675" s="287">
        <v>0</v>
      </c>
      <c r="E1675" s="287">
        <v>0</v>
      </c>
      <c r="F1675" s="287">
        <v>0</v>
      </c>
      <c r="G1675" s="287" t="s">
        <v>179</v>
      </c>
      <c r="H1675" s="287"/>
      <c r="I1675" s="287">
        <v>1</v>
      </c>
      <c r="J1675" s="287"/>
      <c r="K1675" s="287">
        <v>0</v>
      </c>
    </row>
    <row r="1676" spans="1:11">
      <c r="A1676" s="287" t="s">
        <v>284</v>
      </c>
      <c r="B1676" s="288">
        <v>46137</v>
      </c>
      <c r="C1676" s="287" t="s">
        <v>893</v>
      </c>
      <c r="D1676" s="287">
        <v>1</v>
      </c>
      <c r="E1676" s="287">
        <v>1</v>
      </c>
      <c r="F1676" s="287">
        <v>0</v>
      </c>
      <c r="G1676" s="287" t="s">
        <v>179</v>
      </c>
      <c r="H1676" s="287"/>
      <c r="I1676" s="287">
        <v>1</v>
      </c>
      <c r="J1676" s="287"/>
      <c r="K1676" s="287">
        <v>0</v>
      </c>
    </row>
    <row r="1677" spans="1:11">
      <c r="A1677" s="287" t="s">
        <v>285</v>
      </c>
      <c r="B1677" s="288">
        <v>45969</v>
      </c>
      <c r="C1677" s="287" t="s">
        <v>847</v>
      </c>
      <c r="D1677" s="287">
        <v>1</v>
      </c>
      <c r="E1677" s="287">
        <v>1</v>
      </c>
      <c r="F1677" s="287">
        <v>1</v>
      </c>
      <c r="G1677" s="287" t="s">
        <v>185</v>
      </c>
      <c r="H1677" s="287" t="s">
        <v>179</v>
      </c>
      <c r="I1677" s="287">
        <v>1</v>
      </c>
      <c r="J1677" s="287"/>
      <c r="K1677" s="287">
        <v>0</v>
      </c>
    </row>
    <row r="1678" spans="1:11">
      <c r="A1678" s="287" t="s">
        <v>285</v>
      </c>
      <c r="B1678" s="288">
        <v>45976</v>
      </c>
      <c r="C1678" s="287" t="s">
        <v>893</v>
      </c>
      <c r="D1678" s="287">
        <v>1</v>
      </c>
      <c r="E1678" s="287">
        <v>1</v>
      </c>
      <c r="F1678" s="287">
        <v>0</v>
      </c>
      <c r="G1678" s="287" t="s">
        <v>185</v>
      </c>
      <c r="H1678" s="287" t="s">
        <v>179</v>
      </c>
      <c r="I1678" s="287">
        <v>1</v>
      </c>
      <c r="J1678" s="287"/>
      <c r="K1678" s="287">
        <v>0</v>
      </c>
    </row>
    <row r="1679" spans="1:11">
      <c r="A1679" s="287" t="s">
        <v>285</v>
      </c>
      <c r="B1679" s="288">
        <v>45983</v>
      </c>
      <c r="C1679" s="287" t="s">
        <v>847</v>
      </c>
      <c r="D1679" s="287">
        <v>1</v>
      </c>
      <c r="E1679" s="287">
        <v>1</v>
      </c>
      <c r="F1679" s="287">
        <v>1</v>
      </c>
      <c r="G1679" s="287" t="s">
        <v>185</v>
      </c>
      <c r="H1679" s="287" t="s">
        <v>179</v>
      </c>
      <c r="I1679" s="287">
        <v>1</v>
      </c>
      <c r="J1679" s="287"/>
      <c r="K1679" s="287">
        <v>0</v>
      </c>
    </row>
    <row r="1680" spans="1:11">
      <c r="A1680" s="287" t="s">
        <v>285</v>
      </c>
      <c r="B1680" s="288">
        <v>45990</v>
      </c>
      <c r="C1680" s="287" t="s">
        <v>847</v>
      </c>
      <c r="D1680" s="287">
        <v>1</v>
      </c>
      <c r="E1680" s="287">
        <v>1</v>
      </c>
      <c r="F1680" s="287">
        <v>1</v>
      </c>
      <c r="G1680" s="287" t="s">
        <v>185</v>
      </c>
      <c r="H1680" s="287" t="s">
        <v>179</v>
      </c>
      <c r="I1680" s="287">
        <v>1</v>
      </c>
      <c r="J1680" s="287"/>
      <c r="K1680" s="287">
        <v>0</v>
      </c>
    </row>
    <row r="1681" spans="1:11">
      <c r="A1681" s="287" t="s">
        <v>285</v>
      </c>
      <c r="B1681" s="288">
        <v>45997</v>
      </c>
      <c r="C1681" s="287" t="s">
        <v>847</v>
      </c>
      <c r="D1681" s="287">
        <v>1</v>
      </c>
      <c r="E1681" s="287">
        <v>1</v>
      </c>
      <c r="F1681" s="287">
        <v>1</v>
      </c>
      <c r="G1681" s="287" t="s">
        <v>185</v>
      </c>
      <c r="H1681" s="287" t="s">
        <v>179</v>
      </c>
      <c r="I1681" s="287">
        <v>1</v>
      </c>
      <c r="J1681" s="287"/>
      <c r="K1681" s="287">
        <v>0</v>
      </c>
    </row>
    <row r="1682" spans="1:11">
      <c r="A1682" s="287" t="s">
        <v>285</v>
      </c>
      <c r="B1682" s="288">
        <v>46004</v>
      </c>
      <c r="C1682" s="287" t="s">
        <v>847</v>
      </c>
      <c r="D1682" s="287">
        <v>1</v>
      </c>
      <c r="E1682" s="287">
        <v>1</v>
      </c>
      <c r="F1682" s="287">
        <v>1</v>
      </c>
      <c r="G1682" s="287" t="s">
        <v>185</v>
      </c>
      <c r="H1682" s="287" t="s">
        <v>179</v>
      </c>
      <c r="I1682" s="287">
        <v>1</v>
      </c>
      <c r="J1682" s="287"/>
      <c r="K1682" s="287">
        <v>0</v>
      </c>
    </row>
    <row r="1683" spans="1:11">
      <c r="A1683" s="287" t="s">
        <v>285</v>
      </c>
      <c r="B1683" s="288">
        <v>46011</v>
      </c>
      <c r="C1683" s="287" t="s">
        <v>339</v>
      </c>
      <c r="D1683" s="287">
        <v>0</v>
      </c>
      <c r="E1683" s="287">
        <v>0</v>
      </c>
      <c r="F1683" s="287">
        <v>0</v>
      </c>
      <c r="G1683" s="287" t="s">
        <v>185</v>
      </c>
      <c r="H1683" s="287" t="s">
        <v>179</v>
      </c>
      <c r="I1683" s="287">
        <v>1</v>
      </c>
      <c r="J1683" s="287"/>
      <c r="K1683" s="287">
        <v>0</v>
      </c>
    </row>
    <row r="1684" spans="1:11">
      <c r="A1684" s="287" t="s">
        <v>285</v>
      </c>
      <c r="B1684" s="288">
        <v>46018</v>
      </c>
      <c r="C1684" s="287" t="s">
        <v>339</v>
      </c>
      <c r="D1684" s="287">
        <v>0</v>
      </c>
      <c r="E1684" s="287">
        <v>0</v>
      </c>
      <c r="F1684" s="287">
        <v>0</v>
      </c>
      <c r="G1684" s="287" t="s">
        <v>185</v>
      </c>
      <c r="H1684" s="287" t="s">
        <v>179</v>
      </c>
      <c r="I1684" s="287">
        <v>1</v>
      </c>
      <c r="J1684" s="287"/>
      <c r="K1684" s="287">
        <v>0</v>
      </c>
    </row>
    <row r="1685" spans="1:11">
      <c r="A1685" s="287" t="s">
        <v>285</v>
      </c>
      <c r="B1685" s="288">
        <v>46025</v>
      </c>
      <c r="C1685" s="287" t="s">
        <v>339</v>
      </c>
      <c r="D1685" s="287">
        <v>0</v>
      </c>
      <c r="E1685" s="287">
        <v>0</v>
      </c>
      <c r="F1685" s="287">
        <v>0</v>
      </c>
      <c r="G1685" s="287" t="s">
        <v>185</v>
      </c>
      <c r="H1685" s="287" t="s">
        <v>179</v>
      </c>
      <c r="I1685" s="287">
        <v>1</v>
      </c>
      <c r="J1685" s="287"/>
      <c r="K1685" s="287">
        <v>0</v>
      </c>
    </row>
    <row r="1686" spans="1:11">
      <c r="A1686" s="287" t="s">
        <v>285</v>
      </c>
      <c r="B1686" s="288">
        <v>46032</v>
      </c>
      <c r="C1686" s="287" t="s">
        <v>892</v>
      </c>
      <c r="D1686" s="287">
        <v>1</v>
      </c>
      <c r="E1686" s="287">
        <v>0</v>
      </c>
      <c r="F1686" s="287">
        <v>1</v>
      </c>
      <c r="G1686" s="287" t="s">
        <v>185</v>
      </c>
      <c r="H1686" s="287" t="s">
        <v>179</v>
      </c>
      <c r="I1686" s="287">
        <v>1</v>
      </c>
      <c r="J1686" s="287"/>
      <c r="K1686" s="287">
        <v>0</v>
      </c>
    </row>
    <row r="1687" spans="1:11">
      <c r="A1687" s="287" t="s">
        <v>285</v>
      </c>
      <c r="B1687" s="288">
        <v>46039</v>
      </c>
      <c r="C1687" s="287" t="s">
        <v>847</v>
      </c>
      <c r="D1687" s="287">
        <v>1</v>
      </c>
      <c r="E1687" s="287">
        <v>1</v>
      </c>
      <c r="F1687" s="287">
        <v>1</v>
      </c>
      <c r="G1687" s="287" t="s">
        <v>185</v>
      </c>
      <c r="H1687" s="287" t="s">
        <v>179</v>
      </c>
      <c r="I1687" s="287">
        <v>1</v>
      </c>
      <c r="J1687" s="287"/>
      <c r="K1687" s="287">
        <v>0</v>
      </c>
    </row>
    <row r="1688" spans="1:11">
      <c r="A1688" s="287" t="s">
        <v>285</v>
      </c>
      <c r="B1688" s="288">
        <v>46046</v>
      </c>
      <c r="C1688" s="287" t="s">
        <v>847</v>
      </c>
      <c r="D1688" s="287">
        <v>1</v>
      </c>
      <c r="E1688" s="287">
        <v>1</v>
      </c>
      <c r="F1688" s="287">
        <v>1</v>
      </c>
      <c r="G1688" s="287" t="s">
        <v>185</v>
      </c>
      <c r="H1688" s="287" t="s">
        <v>179</v>
      </c>
      <c r="I1688" s="287">
        <v>1</v>
      </c>
      <c r="J1688" s="287"/>
      <c r="K1688" s="287">
        <v>0</v>
      </c>
    </row>
    <row r="1689" spans="1:11">
      <c r="A1689" s="287" t="s">
        <v>285</v>
      </c>
      <c r="B1689" s="288">
        <v>46053</v>
      </c>
      <c r="C1689" s="287" t="s">
        <v>847</v>
      </c>
      <c r="D1689" s="287">
        <v>1</v>
      </c>
      <c r="E1689" s="287">
        <v>1</v>
      </c>
      <c r="F1689" s="287">
        <v>1</v>
      </c>
      <c r="G1689" s="287" t="s">
        <v>185</v>
      </c>
      <c r="H1689" s="287" t="s">
        <v>179</v>
      </c>
      <c r="I1689" s="287">
        <v>1</v>
      </c>
      <c r="J1689" s="287"/>
      <c r="K1689" s="287">
        <v>0</v>
      </c>
    </row>
    <row r="1690" spans="1:11">
      <c r="A1690" s="287" t="s">
        <v>285</v>
      </c>
      <c r="B1690" s="288">
        <v>46060</v>
      </c>
      <c r="C1690" s="287" t="s">
        <v>847</v>
      </c>
      <c r="D1690" s="287">
        <v>1</v>
      </c>
      <c r="E1690" s="287">
        <v>1</v>
      </c>
      <c r="F1690" s="287">
        <v>1</v>
      </c>
      <c r="G1690" s="287" t="s">
        <v>185</v>
      </c>
      <c r="H1690" s="287" t="s">
        <v>179</v>
      </c>
      <c r="I1690" s="287">
        <v>1</v>
      </c>
      <c r="J1690" s="287"/>
      <c r="K1690" s="287">
        <v>0</v>
      </c>
    </row>
    <row r="1691" spans="1:11">
      <c r="A1691" s="287" t="s">
        <v>285</v>
      </c>
      <c r="B1691" s="288">
        <v>46067</v>
      </c>
      <c r="C1691" s="287" t="s">
        <v>892</v>
      </c>
      <c r="D1691" s="287">
        <v>1</v>
      </c>
      <c r="E1691" s="287">
        <v>0</v>
      </c>
      <c r="F1691" s="287">
        <v>1</v>
      </c>
      <c r="G1691" s="287" t="s">
        <v>185</v>
      </c>
      <c r="H1691" s="287" t="s">
        <v>179</v>
      </c>
      <c r="I1691" s="287">
        <v>1</v>
      </c>
      <c r="J1691" s="287"/>
      <c r="K1691" s="287">
        <v>0</v>
      </c>
    </row>
    <row r="1692" spans="1:11">
      <c r="A1692" s="287" t="s">
        <v>285</v>
      </c>
      <c r="B1692" s="288">
        <v>46074</v>
      </c>
      <c r="C1692" s="287" t="s">
        <v>847</v>
      </c>
      <c r="D1692" s="287">
        <v>1</v>
      </c>
      <c r="E1692" s="287">
        <v>1</v>
      </c>
      <c r="F1692" s="287">
        <v>1</v>
      </c>
      <c r="G1692" s="287" t="s">
        <v>185</v>
      </c>
      <c r="H1692" s="287" t="s">
        <v>179</v>
      </c>
      <c r="I1692" s="287">
        <v>1</v>
      </c>
      <c r="J1692" s="287"/>
      <c r="K1692" s="287">
        <v>0</v>
      </c>
    </row>
    <row r="1693" spans="1:11">
      <c r="A1693" s="287" t="s">
        <v>285</v>
      </c>
      <c r="B1693" s="288">
        <v>46081</v>
      </c>
      <c r="C1693" s="287" t="s">
        <v>847</v>
      </c>
      <c r="D1693" s="287">
        <v>1</v>
      </c>
      <c r="E1693" s="287">
        <v>1</v>
      </c>
      <c r="F1693" s="287">
        <v>1</v>
      </c>
      <c r="G1693" s="287" t="s">
        <v>185</v>
      </c>
      <c r="H1693" s="287" t="s">
        <v>179</v>
      </c>
      <c r="I1693" s="287">
        <v>1</v>
      </c>
      <c r="J1693" s="287"/>
      <c r="K1693" s="287">
        <v>0</v>
      </c>
    </row>
    <row r="1694" spans="1:11">
      <c r="A1694" s="287" t="s">
        <v>285</v>
      </c>
      <c r="B1694" s="288">
        <v>46088</v>
      </c>
      <c r="C1694" s="287" t="s">
        <v>339</v>
      </c>
      <c r="D1694" s="287">
        <v>0</v>
      </c>
      <c r="E1694" s="287">
        <v>0</v>
      </c>
      <c r="F1694" s="287">
        <v>0</v>
      </c>
      <c r="G1694" s="287" t="s">
        <v>185</v>
      </c>
      <c r="H1694" s="287" t="s">
        <v>179</v>
      </c>
      <c r="I1694" s="287">
        <v>1</v>
      </c>
      <c r="J1694" s="287"/>
      <c r="K1694" s="287">
        <v>0</v>
      </c>
    </row>
    <row r="1695" spans="1:11">
      <c r="A1695" s="287" t="s">
        <v>285</v>
      </c>
      <c r="B1695" s="288">
        <v>46095</v>
      </c>
      <c r="C1695" s="287" t="s">
        <v>339</v>
      </c>
      <c r="D1695" s="287">
        <v>0</v>
      </c>
      <c r="E1695" s="287">
        <v>0</v>
      </c>
      <c r="F1695" s="287">
        <v>0</v>
      </c>
      <c r="G1695" s="287" t="s">
        <v>185</v>
      </c>
      <c r="H1695" s="287" t="s">
        <v>179</v>
      </c>
      <c r="I1695" s="287">
        <v>1</v>
      </c>
      <c r="J1695" s="287"/>
      <c r="K1695" s="287">
        <v>0</v>
      </c>
    </row>
    <row r="1696" spans="1:11">
      <c r="A1696" s="287" t="s">
        <v>285</v>
      </c>
      <c r="B1696" s="288">
        <v>46102</v>
      </c>
      <c r="C1696" s="287" t="s">
        <v>847</v>
      </c>
      <c r="D1696" s="287">
        <v>1</v>
      </c>
      <c r="E1696" s="287">
        <v>1</v>
      </c>
      <c r="F1696" s="287">
        <v>1</v>
      </c>
      <c r="G1696" s="287" t="s">
        <v>185</v>
      </c>
      <c r="H1696" s="287" t="s">
        <v>179</v>
      </c>
      <c r="I1696" s="287">
        <v>1</v>
      </c>
      <c r="J1696" s="287"/>
      <c r="K1696" s="287">
        <v>0</v>
      </c>
    </row>
    <row r="1697" spans="1:11">
      <c r="A1697" s="287" t="s">
        <v>285</v>
      </c>
      <c r="B1697" s="288">
        <v>46109</v>
      </c>
      <c r="C1697" s="287" t="s">
        <v>847</v>
      </c>
      <c r="D1697" s="287">
        <v>1</v>
      </c>
      <c r="E1697" s="287">
        <v>1</v>
      </c>
      <c r="F1697" s="287">
        <v>1</v>
      </c>
      <c r="G1697" s="287" t="s">
        <v>185</v>
      </c>
      <c r="H1697" s="287" t="s">
        <v>179</v>
      </c>
      <c r="I1697" s="287">
        <v>1</v>
      </c>
      <c r="J1697" s="287"/>
      <c r="K1697" s="287">
        <v>0</v>
      </c>
    </row>
    <row r="1698" spans="1:11">
      <c r="A1698" s="287" t="s">
        <v>285</v>
      </c>
      <c r="B1698" s="288">
        <v>46116</v>
      </c>
      <c r="C1698" s="287" t="s">
        <v>847</v>
      </c>
      <c r="D1698" s="287">
        <v>1</v>
      </c>
      <c r="E1698" s="287">
        <v>1</v>
      </c>
      <c r="F1698" s="287">
        <v>1</v>
      </c>
      <c r="G1698" s="287" t="s">
        <v>185</v>
      </c>
      <c r="H1698" s="287" t="s">
        <v>179</v>
      </c>
      <c r="I1698" s="287">
        <v>1</v>
      </c>
      <c r="J1698" s="287"/>
      <c r="K1698" s="287">
        <v>0</v>
      </c>
    </row>
    <row r="1699" spans="1:11">
      <c r="A1699" s="287" t="s">
        <v>285</v>
      </c>
      <c r="B1699" s="288">
        <v>46123</v>
      </c>
      <c r="C1699" s="287" t="s">
        <v>339</v>
      </c>
      <c r="D1699" s="287">
        <v>0</v>
      </c>
      <c r="E1699" s="287">
        <v>0</v>
      </c>
      <c r="F1699" s="287">
        <v>0</v>
      </c>
      <c r="G1699" s="287" t="s">
        <v>185</v>
      </c>
      <c r="H1699" s="287" t="s">
        <v>179</v>
      </c>
      <c r="I1699" s="287">
        <v>1</v>
      </c>
      <c r="J1699" s="287"/>
      <c r="K1699" s="287">
        <v>0</v>
      </c>
    </row>
    <row r="1700" spans="1:11">
      <c r="A1700" s="287" t="s">
        <v>285</v>
      </c>
      <c r="B1700" s="288">
        <v>46130</v>
      </c>
      <c r="C1700" s="287" t="s">
        <v>847</v>
      </c>
      <c r="D1700" s="287">
        <v>1</v>
      </c>
      <c r="E1700" s="287">
        <v>1</v>
      </c>
      <c r="F1700" s="287">
        <v>1</v>
      </c>
      <c r="G1700" s="287" t="s">
        <v>185</v>
      </c>
      <c r="H1700" s="287" t="s">
        <v>179</v>
      </c>
      <c r="I1700" s="287">
        <v>1</v>
      </c>
      <c r="J1700" s="287"/>
      <c r="K1700" s="287">
        <v>0</v>
      </c>
    </row>
    <row r="1701" spans="1:11">
      <c r="A1701" s="287" t="s">
        <v>285</v>
      </c>
      <c r="B1701" s="288">
        <v>46137</v>
      </c>
      <c r="C1701" s="287" t="s">
        <v>847</v>
      </c>
      <c r="D1701" s="287">
        <v>1</v>
      </c>
      <c r="E1701" s="287">
        <v>1</v>
      </c>
      <c r="F1701" s="287">
        <v>1</v>
      </c>
      <c r="G1701" s="287" t="s">
        <v>185</v>
      </c>
      <c r="H1701" s="287" t="s">
        <v>179</v>
      </c>
      <c r="I1701" s="287">
        <v>1</v>
      </c>
      <c r="J1701" s="287"/>
      <c r="K1701" s="287">
        <v>0</v>
      </c>
    </row>
    <row r="1702" spans="1:11">
      <c r="A1702" s="287" t="s">
        <v>286</v>
      </c>
      <c r="B1702" s="288">
        <v>45969</v>
      </c>
      <c r="C1702" s="287" t="s">
        <v>339</v>
      </c>
      <c r="D1702" s="287">
        <v>0</v>
      </c>
      <c r="E1702" s="287">
        <v>0</v>
      </c>
      <c r="F1702" s="287">
        <v>0</v>
      </c>
      <c r="G1702" s="287" t="s">
        <v>188</v>
      </c>
      <c r="H1702" s="287"/>
      <c r="I1702" s="287">
        <v>0</v>
      </c>
      <c r="J1702" s="287"/>
      <c r="K1702" s="287">
        <v>0</v>
      </c>
    </row>
    <row r="1703" spans="1:11">
      <c r="A1703" s="287" t="s">
        <v>286</v>
      </c>
      <c r="B1703" s="288">
        <v>45976</v>
      </c>
      <c r="C1703" s="287" t="s">
        <v>847</v>
      </c>
      <c r="D1703" s="287">
        <v>1</v>
      </c>
      <c r="E1703" s="287">
        <v>1</v>
      </c>
      <c r="F1703" s="287">
        <v>1</v>
      </c>
      <c r="G1703" s="287" t="s">
        <v>188</v>
      </c>
      <c r="H1703" s="287"/>
      <c r="I1703" s="287">
        <v>0</v>
      </c>
      <c r="J1703" s="287"/>
      <c r="K1703" s="287">
        <v>0</v>
      </c>
    </row>
    <row r="1704" spans="1:11">
      <c r="A1704" s="287" t="s">
        <v>286</v>
      </c>
      <c r="B1704" s="288">
        <v>45983</v>
      </c>
      <c r="C1704" s="287" t="s">
        <v>847</v>
      </c>
      <c r="D1704" s="287">
        <v>1</v>
      </c>
      <c r="E1704" s="287">
        <v>1</v>
      </c>
      <c r="F1704" s="287">
        <v>1</v>
      </c>
      <c r="G1704" s="287" t="s">
        <v>188</v>
      </c>
      <c r="H1704" s="287"/>
      <c r="I1704" s="287">
        <v>0</v>
      </c>
      <c r="J1704" s="287"/>
      <c r="K1704" s="287">
        <v>0</v>
      </c>
    </row>
    <row r="1705" spans="1:11">
      <c r="A1705" s="287" t="s">
        <v>286</v>
      </c>
      <c r="B1705" s="288">
        <v>45990</v>
      </c>
      <c r="C1705" s="287" t="s">
        <v>847</v>
      </c>
      <c r="D1705" s="287">
        <v>1</v>
      </c>
      <c r="E1705" s="287">
        <v>1</v>
      </c>
      <c r="F1705" s="287">
        <v>1</v>
      </c>
      <c r="G1705" s="287" t="s">
        <v>188</v>
      </c>
      <c r="H1705" s="287"/>
      <c r="I1705" s="287">
        <v>0</v>
      </c>
      <c r="J1705" s="287"/>
      <c r="K1705" s="287">
        <v>0</v>
      </c>
    </row>
    <row r="1706" spans="1:11">
      <c r="A1706" s="287" t="s">
        <v>286</v>
      </c>
      <c r="B1706" s="288">
        <v>45997</v>
      </c>
      <c r="C1706" s="287" t="s">
        <v>847</v>
      </c>
      <c r="D1706" s="287">
        <v>1</v>
      </c>
      <c r="E1706" s="287">
        <v>1</v>
      </c>
      <c r="F1706" s="287">
        <v>1</v>
      </c>
      <c r="G1706" s="287" t="s">
        <v>188</v>
      </c>
      <c r="H1706" s="287"/>
      <c r="I1706" s="287">
        <v>0</v>
      </c>
      <c r="J1706" s="287"/>
      <c r="K1706" s="287">
        <v>0</v>
      </c>
    </row>
    <row r="1707" spans="1:11">
      <c r="A1707" s="287" t="s">
        <v>286</v>
      </c>
      <c r="B1707" s="288">
        <v>46004</v>
      </c>
      <c r="C1707" s="287" t="s">
        <v>339</v>
      </c>
      <c r="D1707" s="287">
        <v>0</v>
      </c>
      <c r="E1707" s="287">
        <v>0</v>
      </c>
      <c r="F1707" s="287">
        <v>0</v>
      </c>
      <c r="G1707" s="287" t="s">
        <v>188</v>
      </c>
      <c r="H1707" s="287"/>
      <c r="I1707" s="287">
        <v>0</v>
      </c>
      <c r="J1707" s="287"/>
      <c r="K1707" s="287">
        <v>0</v>
      </c>
    </row>
    <row r="1708" spans="1:11">
      <c r="A1708" s="287" t="s">
        <v>286</v>
      </c>
      <c r="B1708" s="288">
        <v>46011</v>
      </c>
      <c r="C1708" s="287" t="s">
        <v>339</v>
      </c>
      <c r="D1708" s="287">
        <v>0</v>
      </c>
      <c r="E1708" s="287">
        <v>0</v>
      </c>
      <c r="F1708" s="287">
        <v>0</v>
      </c>
      <c r="G1708" s="287" t="s">
        <v>188</v>
      </c>
      <c r="H1708" s="287"/>
      <c r="I1708" s="287">
        <v>0</v>
      </c>
      <c r="J1708" s="287"/>
      <c r="K1708" s="287">
        <v>0</v>
      </c>
    </row>
    <row r="1709" spans="1:11">
      <c r="A1709" s="287" t="s">
        <v>286</v>
      </c>
      <c r="B1709" s="288">
        <v>46018</v>
      </c>
      <c r="C1709" s="287" t="s">
        <v>339</v>
      </c>
      <c r="D1709" s="287">
        <v>0</v>
      </c>
      <c r="E1709" s="287">
        <v>0</v>
      </c>
      <c r="F1709" s="287">
        <v>0</v>
      </c>
      <c r="G1709" s="287" t="s">
        <v>188</v>
      </c>
      <c r="H1709" s="287"/>
      <c r="I1709" s="287">
        <v>0</v>
      </c>
      <c r="J1709" s="287"/>
      <c r="K1709" s="287">
        <v>0</v>
      </c>
    </row>
    <row r="1710" spans="1:11">
      <c r="A1710" s="287" t="s">
        <v>286</v>
      </c>
      <c r="B1710" s="288">
        <v>46025</v>
      </c>
      <c r="C1710" s="287" t="s">
        <v>339</v>
      </c>
      <c r="D1710" s="287">
        <v>0</v>
      </c>
      <c r="E1710" s="287">
        <v>0</v>
      </c>
      <c r="F1710" s="287">
        <v>0</v>
      </c>
      <c r="G1710" s="287" t="s">
        <v>188</v>
      </c>
      <c r="H1710" s="287"/>
      <c r="I1710" s="287">
        <v>0</v>
      </c>
      <c r="J1710" s="287"/>
      <c r="K1710" s="287">
        <v>0</v>
      </c>
    </row>
    <row r="1711" spans="1:11">
      <c r="A1711" s="287" t="s">
        <v>286</v>
      </c>
      <c r="B1711" s="288">
        <v>46032</v>
      </c>
      <c r="C1711" s="287" t="s">
        <v>339</v>
      </c>
      <c r="D1711" s="287">
        <v>0</v>
      </c>
      <c r="E1711" s="287">
        <v>0</v>
      </c>
      <c r="F1711" s="287">
        <v>0</v>
      </c>
      <c r="G1711" s="287" t="s">
        <v>188</v>
      </c>
      <c r="H1711" s="287"/>
      <c r="I1711" s="287">
        <v>0</v>
      </c>
      <c r="J1711" s="287"/>
      <c r="K1711" s="287">
        <v>0</v>
      </c>
    </row>
    <row r="1712" spans="1:11">
      <c r="A1712" s="287" t="s">
        <v>286</v>
      </c>
      <c r="B1712" s="288">
        <v>46039</v>
      </c>
      <c r="C1712" s="287" t="s">
        <v>339</v>
      </c>
      <c r="D1712" s="287">
        <v>0</v>
      </c>
      <c r="E1712" s="287">
        <v>0</v>
      </c>
      <c r="F1712" s="287">
        <v>0</v>
      </c>
      <c r="G1712" s="287" t="s">
        <v>188</v>
      </c>
      <c r="H1712" s="287"/>
      <c r="I1712" s="287">
        <v>0</v>
      </c>
      <c r="J1712" s="287"/>
      <c r="K1712" s="287">
        <v>0</v>
      </c>
    </row>
    <row r="1713" spans="1:11">
      <c r="A1713" s="287" t="s">
        <v>286</v>
      </c>
      <c r="B1713" s="288">
        <v>46046</v>
      </c>
      <c r="C1713" s="287" t="s">
        <v>339</v>
      </c>
      <c r="D1713" s="287">
        <v>0</v>
      </c>
      <c r="E1713" s="287">
        <v>0</v>
      </c>
      <c r="F1713" s="287">
        <v>0</v>
      </c>
      <c r="G1713" s="287" t="s">
        <v>188</v>
      </c>
      <c r="H1713" s="287"/>
      <c r="I1713" s="287">
        <v>0</v>
      </c>
      <c r="J1713" s="287"/>
      <c r="K1713" s="287">
        <v>0</v>
      </c>
    </row>
    <row r="1714" spans="1:11">
      <c r="A1714" s="287" t="s">
        <v>286</v>
      </c>
      <c r="B1714" s="288">
        <v>46053</v>
      </c>
      <c r="C1714" s="287" t="s">
        <v>892</v>
      </c>
      <c r="D1714" s="287">
        <v>1</v>
      </c>
      <c r="E1714" s="287">
        <v>0</v>
      </c>
      <c r="F1714" s="287">
        <v>1</v>
      </c>
      <c r="G1714" s="287" t="s">
        <v>188</v>
      </c>
      <c r="H1714" s="287"/>
      <c r="I1714" s="287">
        <v>0</v>
      </c>
      <c r="J1714" s="287"/>
      <c r="K1714" s="287">
        <v>0</v>
      </c>
    </row>
    <row r="1715" spans="1:11">
      <c r="A1715" s="287" t="s">
        <v>286</v>
      </c>
      <c r="B1715" s="288">
        <v>46060</v>
      </c>
      <c r="C1715" s="287" t="s">
        <v>847</v>
      </c>
      <c r="D1715" s="287">
        <v>1</v>
      </c>
      <c r="E1715" s="287">
        <v>1</v>
      </c>
      <c r="F1715" s="287">
        <v>1</v>
      </c>
      <c r="G1715" s="287" t="s">
        <v>188</v>
      </c>
      <c r="H1715" s="287"/>
      <c r="I1715" s="287">
        <v>0</v>
      </c>
      <c r="J1715" s="287"/>
      <c r="K1715" s="287">
        <v>0</v>
      </c>
    </row>
    <row r="1716" spans="1:11">
      <c r="A1716" s="287" t="s">
        <v>286</v>
      </c>
      <c r="B1716" s="288">
        <v>46067</v>
      </c>
      <c r="C1716" s="287" t="s">
        <v>847</v>
      </c>
      <c r="D1716" s="287">
        <v>1</v>
      </c>
      <c r="E1716" s="287">
        <v>1</v>
      </c>
      <c r="F1716" s="287">
        <v>1</v>
      </c>
      <c r="G1716" s="287" t="s">
        <v>188</v>
      </c>
      <c r="H1716" s="287"/>
      <c r="I1716" s="287">
        <v>0</v>
      </c>
      <c r="J1716" s="287"/>
      <c r="K1716" s="287">
        <v>0</v>
      </c>
    </row>
    <row r="1717" spans="1:11">
      <c r="A1717" s="287" t="s">
        <v>286</v>
      </c>
      <c r="B1717" s="288">
        <v>46074</v>
      </c>
      <c r="C1717" s="287" t="s">
        <v>847</v>
      </c>
      <c r="D1717" s="287">
        <v>1</v>
      </c>
      <c r="E1717" s="287">
        <v>1</v>
      </c>
      <c r="F1717" s="287">
        <v>1</v>
      </c>
      <c r="G1717" s="287" t="s">
        <v>188</v>
      </c>
      <c r="H1717" s="287"/>
      <c r="I1717" s="287">
        <v>0</v>
      </c>
      <c r="J1717" s="287"/>
      <c r="K1717" s="287">
        <v>0</v>
      </c>
    </row>
    <row r="1718" spans="1:11">
      <c r="A1718" s="287" t="s">
        <v>286</v>
      </c>
      <c r="B1718" s="288">
        <v>46081</v>
      </c>
      <c r="C1718" s="287" t="s">
        <v>847</v>
      </c>
      <c r="D1718" s="287">
        <v>1</v>
      </c>
      <c r="E1718" s="287">
        <v>1</v>
      </c>
      <c r="F1718" s="287">
        <v>1</v>
      </c>
      <c r="G1718" s="287" t="s">
        <v>188</v>
      </c>
      <c r="H1718" s="287"/>
      <c r="I1718" s="287">
        <v>0</v>
      </c>
      <c r="J1718" s="287"/>
      <c r="K1718" s="287">
        <v>0</v>
      </c>
    </row>
    <row r="1719" spans="1:11">
      <c r="A1719" s="287" t="s">
        <v>286</v>
      </c>
      <c r="B1719" s="288">
        <v>46088</v>
      </c>
      <c r="C1719" s="287" t="s">
        <v>847</v>
      </c>
      <c r="D1719" s="287">
        <v>1</v>
      </c>
      <c r="E1719" s="287">
        <v>1</v>
      </c>
      <c r="F1719" s="287">
        <v>1</v>
      </c>
      <c r="G1719" s="287" t="s">
        <v>188</v>
      </c>
      <c r="H1719" s="287"/>
      <c r="I1719" s="287">
        <v>0</v>
      </c>
      <c r="J1719" s="287"/>
      <c r="K1719" s="287">
        <v>0</v>
      </c>
    </row>
    <row r="1720" spans="1:11">
      <c r="A1720" s="287" t="s">
        <v>286</v>
      </c>
      <c r="B1720" s="288">
        <v>46095</v>
      </c>
      <c r="C1720" s="287" t="s">
        <v>339</v>
      </c>
      <c r="D1720" s="287">
        <v>0</v>
      </c>
      <c r="E1720" s="287">
        <v>0</v>
      </c>
      <c r="F1720" s="287">
        <v>0</v>
      </c>
      <c r="G1720" s="287" t="s">
        <v>188</v>
      </c>
      <c r="H1720" s="287"/>
      <c r="I1720" s="287">
        <v>0</v>
      </c>
      <c r="J1720" s="287"/>
      <c r="K1720" s="287">
        <v>0</v>
      </c>
    </row>
    <row r="1721" spans="1:11">
      <c r="A1721" s="287" t="s">
        <v>286</v>
      </c>
      <c r="B1721" s="288">
        <v>46102</v>
      </c>
      <c r="C1721" s="287" t="s">
        <v>339</v>
      </c>
      <c r="D1721" s="287">
        <v>0</v>
      </c>
      <c r="E1721" s="287">
        <v>0</v>
      </c>
      <c r="F1721" s="287">
        <v>0</v>
      </c>
      <c r="G1721" s="287" t="s">
        <v>188</v>
      </c>
      <c r="H1721" s="287"/>
      <c r="I1721" s="287">
        <v>0</v>
      </c>
      <c r="J1721" s="287"/>
      <c r="K1721" s="287">
        <v>0</v>
      </c>
    </row>
    <row r="1722" spans="1:11">
      <c r="A1722" s="287" t="s">
        <v>286</v>
      </c>
      <c r="B1722" s="288">
        <v>46109</v>
      </c>
      <c r="C1722" s="287" t="s">
        <v>339</v>
      </c>
      <c r="D1722" s="287">
        <v>0</v>
      </c>
      <c r="E1722" s="287">
        <v>0</v>
      </c>
      <c r="F1722" s="287">
        <v>0</v>
      </c>
      <c r="G1722" s="287" t="s">
        <v>188</v>
      </c>
      <c r="H1722" s="287"/>
      <c r="I1722" s="287">
        <v>0</v>
      </c>
      <c r="J1722" s="287"/>
      <c r="K1722" s="287">
        <v>0</v>
      </c>
    </row>
    <row r="1723" spans="1:11">
      <c r="A1723" s="287" t="s">
        <v>286</v>
      </c>
      <c r="B1723" s="288">
        <v>46116</v>
      </c>
      <c r="C1723" s="287" t="s">
        <v>339</v>
      </c>
      <c r="D1723" s="287">
        <v>0</v>
      </c>
      <c r="E1723" s="287">
        <v>0</v>
      </c>
      <c r="F1723" s="287">
        <v>0</v>
      </c>
      <c r="G1723" s="287" t="s">
        <v>188</v>
      </c>
      <c r="H1723" s="287"/>
      <c r="I1723" s="287">
        <v>0</v>
      </c>
      <c r="J1723" s="287"/>
      <c r="K1723" s="287">
        <v>0</v>
      </c>
    </row>
    <row r="1724" spans="1:11">
      <c r="A1724" s="287" t="s">
        <v>286</v>
      </c>
      <c r="B1724" s="288">
        <v>46123</v>
      </c>
      <c r="C1724" s="287" t="s">
        <v>847</v>
      </c>
      <c r="D1724" s="287">
        <v>1</v>
      </c>
      <c r="E1724" s="287">
        <v>1</v>
      </c>
      <c r="F1724" s="287">
        <v>1</v>
      </c>
      <c r="G1724" s="287" t="s">
        <v>188</v>
      </c>
      <c r="H1724" s="287"/>
      <c r="I1724" s="287">
        <v>0</v>
      </c>
      <c r="J1724" s="287"/>
      <c r="K1724" s="287">
        <v>0</v>
      </c>
    </row>
    <row r="1725" spans="1:11">
      <c r="A1725" s="287" t="s">
        <v>286</v>
      </c>
      <c r="B1725" s="288">
        <v>46130</v>
      </c>
      <c r="C1725" s="287" t="s">
        <v>847</v>
      </c>
      <c r="D1725" s="287">
        <v>1</v>
      </c>
      <c r="E1725" s="287">
        <v>1</v>
      </c>
      <c r="F1725" s="287">
        <v>1</v>
      </c>
      <c r="G1725" s="287" t="s">
        <v>188</v>
      </c>
      <c r="H1725" s="287"/>
      <c r="I1725" s="287">
        <v>0</v>
      </c>
      <c r="J1725" s="287"/>
      <c r="K1725" s="287">
        <v>0</v>
      </c>
    </row>
    <row r="1726" spans="1:11">
      <c r="A1726" s="287" t="s">
        <v>286</v>
      </c>
      <c r="B1726" s="288">
        <v>46137</v>
      </c>
      <c r="C1726" s="287" t="s">
        <v>339</v>
      </c>
      <c r="D1726" s="287">
        <v>0</v>
      </c>
      <c r="E1726" s="287">
        <v>0</v>
      </c>
      <c r="F1726" s="287">
        <v>0</v>
      </c>
      <c r="G1726" s="287" t="s">
        <v>188</v>
      </c>
      <c r="H1726" s="287"/>
      <c r="I1726" s="287">
        <v>0</v>
      </c>
      <c r="J1726" s="287"/>
      <c r="K1726" s="287">
        <v>0</v>
      </c>
    </row>
    <row r="1727" spans="1:11">
      <c r="A1727" s="287" t="s">
        <v>287</v>
      </c>
      <c r="B1727" s="288">
        <v>45969</v>
      </c>
      <c r="C1727" s="287" t="s">
        <v>339</v>
      </c>
      <c r="D1727" s="287">
        <v>0</v>
      </c>
      <c r="E1727" s="287">
        <v>0</v>
      </c>
      <c r="F1727" s="287">
        <v>0</v>
      </c>
      <c r="G1727" s="287" t="s">
        <v>179</v>
      </c>
      <c r="H1727" s="287" t="s">
        <v>185</v>
      </c>
      <c r="I1727" s="287">
        <v>1</v>
      </c>
      <c r="J1727" s="287"/>
      <c r="K1727" s="287">
        <v>0</v>
      </c>
    </row>
    <row r="1728" spans="1:11">
      <c r="A1728" s="287" t="s">
        <v>287</v>
      </c>
      <c r="B1728" s="288">
        <v>45976</v>
      </c>
      <c r="C1728" s="287" t="s">
        <v>339</v>
      </c>
      <c r="D1728" s="287">
        <v>0</v>
      </c>
      <c r="E1728" s="287">
        <v>0</v>
      </c>
      <c r="F1728" s="287">
        <v>0</v>
      </c>
      <c r="G1728" s="287" t="s">
        <v>179</v>
      </c>
      <c r="H1728" s="287" t="s">
        <v>185</v>
      </c>
      <c r="I1728" s="287">
        <v>1</v>
      </c>
      <c r="J1728" s="287"/>
      <c r="K1728" s="287">
        <v>0</v>
      </c>
    </row>
    <row r="1729" spans="1:11">
      <c r="A1729" s="287" t="s">
        <v>287</v>
      </c>
      <c r="B1729" s="288">
        <v>45983</v>
      </c>
      <c r="C1729" s="287" t="s">
        <v>339</v>
      </c>
      <c r="D1729" s="287">
        <v>0</v>
      </c>
      <c r="E1729" s="287">
        <v>0</v>
      </c>
      <c r="F1729" s="287">
        <v>0</v>
      </c>
      <c r="G1729" s="287" t="s">
        <v>179</v>
      </c>
      <c r="H1729" s="287" t="s">
        <v>185</v>
      </c>
      <c r="I1729" s="287">
        <v>1</v>
      </c>
      <c r="J1729" s="287"/>
      <c r="K1729" s="287">
        <v>0</v>
      </c>
    </row>
    <row r="1730" spans="1:11">
      <c r="A1730" s="287" t="s">
        <v>287</v>
      </c>
      <c r="B1730" s="288">
        <v>45990</v>
      </c>
      <c r="C1730" s="287" t="s">
        <v>847</v>
      </c>
      <c r="D1730" s="287">
        <v>1</v>
      </c>
      <c r="E1730" s="287">
        <v>1</v>
      </c>
      <c r="F1730" s="287">
        <v>1</v>
      </c>
      <c r="G1730" s="287" t="s">
        <v>179</v>
      </c>
      <c r="H1730" s="287" t="s">
        <v>185</v>
      </c>
      <c r="I1730" s="287">
        <v>1</v>
      </c>
      <c r="J1730" s="287"/>
      <c r="K1730" s="287">
        <v>0</v>
      </c>
    </row>
    <row r="1731" spans="1:11">
      <c r="A1731" s="287" t="s">
        <v>287</v>
      </c>
      <c r="B1731" s="288">
        <v>45997</v>
      </c>
      <c r="C1731" s="287" t="s">
        <v>892</v>
      </c>
      <c r="D1731" s="287">
        <v>1</v>
      </c>
      <c r="E1731" s="287">
        <v>0</v>
      </c>
      <c r="F1731" s="287">
        <v>1</v>
      </c>
      <c r="G1731" s="287" t="s">
        <v>179</v>
      </c>
      <c r="H1731" s="287" t="s">
        <v>185</v>
      </c>
      <c r="I1731" s="287">
        <v>1</v>
      </c>
      <c r="J1731" s="287"/>
      <c r="K1731" s="287">
        <v>0</v>
      </c>
    </row>
    <row r="1732" spans="1:11">
      <c r="A1732" s="287" t="s">
        <v>287</v>
      </c>
      <c r="B1732" s="288">
        <v>46004</v>
      </c>
      <c r="C1732" s="287" t="s">
        <v>847</v>
      </c>
      <c r="D1732" s="287">
        <v>1</v>
      </c>
      <c r="E1732" s="287">
        <v>1</v>
      </c>
      <c r="F1732" s="287">
        <v>1</v>
      </c>
      <c r="G1732" s="287" t="s">
        <v>179</v>
      </c>
      <c r="H1732" s="287" t="s">
        <v>185</v>
      </c>
      <c r="I1732" s="287">
        <v>1</v>
      </c>
      <c r="J1732" s="287"/>
      <c r="K1732" s="287">
        <v>0</v>
      </c>
    </row>
    <row r="1733" spans="1:11">
      <c r="A1733" s="287" t="s">
        <v>287</v>
      </c>
      <c r="B1733" s="288">
        <v>46011</v>
      </c>
      <c r="C1733" s="287" t="s">
        <v>893</v>
      </c>
      <c r="D1733" s="287">
        <v>1</v>
      </c>
      <c r="E1733" s="287">
        <v>1</v>
      </c>
      <c r="F1733" s="287">
        <v>0</v>
      </c>
      <c r="G1733" s="287" t="s">
        <v>179</v>
      </c>
      <c r="H1733" s="287" t="s">
        <v>185</v>
      </c>
      <c r="I1733" s="287">
        <v>1</v>
      </c>
      <c r="J1733" s="287"/>
      <c r="K1733" s="287">
        <v>0</v>
      </c>
    </row>
    <row r="1734" spans="1:11">
      <c r="A1734" s="287" t="s">
        <v>287</v>
      </c>
      <c r="B1734" s="288">
        <v>46018</v>
      </c>
      <c r="C1734" s="287" t="s">
        <v>339</v>
      </c>
      <c r="D1734" s="287">
        <v>0</v>
      </c>
      <c r="E1734" s="287">
        <v>0</v>
      </c>
      <c r="F1734" s="287">
        <v>0</v>
      </c>
      <c r="G1734" s="287" t="s">
        <v>179</v>
      </c>
      <c r="H1734" s="287" t="s">
        <v>185</v>
      </c>
      <c r="I1734" s="287">
        <v>1</v>
      </c>
      <c r="J1734" s="287"/>
      <c r="K1734" s="287">
        <v>0</v>
      </c>
    </row>
    <row r="1735" spans="1:11">
      <c r="A1735" s="287" t="s">
        <v>287</v>
      </c>
      <c r="B1735" s="288">
        <v>46025</v>
      </c>
      <c r="C1735" s="287" t="s">
        <v>339</v>
      </c>
      <c r="D1735" s="287">
        <v>0</v>
      </c>
      <c r="E1735" s="287">
        <v>0</v>
      </c>
      <c r="F1735" s="287">
        <v>0</v>
      </c>
      <c r="G1735" s="287" t="s">
        <v>179</v>
      </c>
      <c r="H1735" s="287" t="s">
        <v>185</v>
      </c>
      <c r="I1735" s="287">
        <v>1</v>
      </c>
      <c r="J1735" s="287"/>
      <c r="K1735" s="287">
        <v>0</v>
      </c>
    </row>
    <row r="1736" spans="1:11">
      <c r="A1736" s="287" t="s">
        <v>287</v>
      </c>
      <c r="B1736" s="288">
        <v>46032</v>
      </c>
      <c r="C1736" s="287" t="s">
        <v>892</v>
      </c>
      <c r="D1736" s="287">
        <v>1</v>
      </c>
      <c r="E1736" s="287">
        <v>0</v>
      </c>
      <c r="F1736" s="287">
        <v>1</v>
      </c>
      <c r="G1736" s="287" t="s">
        <v>179</v>
      </c>
      <c r="H1736" s="287" t="s">
        <v>185</v>
      </c>
      <c r="I1736" s="287">
        <v>1</v>
      </c>
      <c r="J1736" s="287"/>
      <c r="K1736" s="287">
        <v>0</v>
      </c>
    </row>
    <row r="1737" spans="1:11">
      <c r="A1737" s="287" t="s">
        <v>287</v>
      </c>
      <c r="B1737" s="288">
        <v>46039</v>
      </c>
      <c r="C1737" s="287" t="s">
        <v>847</v>
      </c>
      <c r="D1737" s="287">
        <v>1</v>
      </c>
      <c r="E1737" s="287">
        <v>1</v>
      </c>
      <c r="F1737" s="287">
        <v>1</v>
      </c>
      <c r="G1737" s="287" t="s">
        <v>179</v>
      </c>
      <c r="H1737" s="287" t="s">
        <v>185</v>
      </c>
      <c r="I1737" s="287">
        <v>1</v>
      </c>
      <c r="J1737" s="287"/>
      <c r="K1737" s="287">
        <v>0</v>
      </c>
    </row>
    <row r="1738" spans="1:11">
      <c r="A1738" s="287" t="s">
        <v>287</v>
      </c>
      <c r="B1738" s="288">
        <v>46046</v>
      </c>
      <c r="C1738" s="287" t="s">
        <v>847</v>
      </c>
      <c r="D1738" s="287">
        <v>1</v>
      </c>
      <c r="E1738" s="287">
        <v>1</v>
      </c>
      <c r="F1738" s="287">
        <v>1</v>
      </c>
      <c r="G1738" s="287" t="s">
        <v>179</v>
      </c>
      <c r="H1738" s="287" t="s">
        <v>185</v>
      </c>
      <c r="I1738" s="287">
        <v>1</v>
      </c>
      <c r="J1738" s="287"/>
      <c r="K1738" s="287">
        <v>0</v>
      </c>
    </row>
    <row r="1739" spans="1:11">
      <c r="A1739" s="287" t="s">
        <v>287</v>
      </c>
      <c r="B1739" s="288">
        <v>46053</v>
      </c>
      <c r="C1739" s="287" t="s">
        <v>893</v>
      </c>
      <c r="D1739" s="287">
        <v>1</v>
      </c>
      <c r="E1739" s="287">
        <v>1</v>
      </c>
      <c r="F1739" s="287">
        <v>0</v>
      </c>
      <c r="G1739" s="287" t="s">
        <v>179</v>
      </c>
      <c r="H1739" s="287" t="s">
        <v>185</v>
      </c>
      <c r="I1739" s="287">
        <v>1</v>
      </c>
      <c r="J1739" s="287"/>
      <c r="K1739" s="287">
        <v>0</v>
      </c>
    </row>
    <row r="1740" spans="1:11">
      <c r="A1740" s="287" t="s">
        <v>287</v>
      </c>
      <c r="B1740" s="288">
        <v>46060</v>
      </c>
      <c r="C1740" s="287" t="s">
        <v>339</v>
      </c>
      <c r="D1740" s="287">
        <v>0</v>
      </c>
      <c r="E1740" s="287">
        <v>0</v>
      </c>
      <c r="F1740" s="287">
        <v>0</v>
      </c>
      <c r="G1740" s="287" t="s">
        <v>179</v>
      </c>
      <c r="H1740" s="287" t="s">
        <v>185</v>
      </c>
      <c r="I1740" s="287">
        <v>1</v>
      </c>
      <c r="J1740" s="287"/>
      <c r="K1740" s="287">
        <v>0</v>
      </c>
    </row>
    <row r="1741" spans="1:11">
      <c r="A1741" s="287" t="s">
        <v>287</v>
      </c>
      <c r="B1741" s="288">
        <v>46067</v>
      </c>
      <c r="C1741" s="287" t="s">
        <v>339</v>
      </c>
      <c r="D1741" s="287">
        <v>0</v>
      </c>
      <c r="E1741" s="287">
        <v>0</v>
      </c>
      <c r="F1741" s="287">
        <v>0</v>
      </c>
      <c r="G1741" s="287" t="s">
        <v>179</v>
      </c>
      <c r="H1741" s="287" t="s">
        <v>185</v>
      </c>
      <c r="I1741" s="287">
        <v>1</v>
      </c>
      <c r="J1741" s="287"/>
      <c r="K1741" s="287">
        <v>0</v>
      </c>
    </row>
    <row r="1742" spans="1:11">
      <c r="A1742" s="287" t="s">
        <v>287</v>
      </c>
      <c r="B1742" s="288">
        <v>46074</v>
      </c>
      <c r="C1742" s="287" t="s">
        <v>847</v>
      </c>
      <c r="D1742" s="287">
        <v>1</v>
      </c>
      <c r="E1742" s="287">
        <v>1</v>
      </c>
      <c r="F1742" s="287">
        <v>1</v>
      </c>
      <c r="G1742" s="287" t="s">
        <v>179</v>
      </c>
      <c r="H1742" s="287" t="s">
        <v>185</v>
      </c>
      <c r="I1742" s="287">
        <v>1</v>
      </c>
      <c r="J1742" s="287"/>
      <c r="K1742" s="287">
        <v>0</v>
      </c>
    </row>
    <row r="1743" spans="1:11">
      <c r="A1743" s="287" t="s">
        <v>287</v>
      </c>
      <c r="B1743" s="288">
        <v>46081</v>
      </c>
      <c r="C1743" s="287" t="s">
        <v>893</v>
      </c>
      <c r="D1743" s="287">
        <v>1</v>
      </c>
      <c r="E1743" s="287">
        <v>1</v>
      </c>
      <c r="F1743" s="287">
        <v>0</v>
      </c>
      <c r="G1743" s="287" t="s">
        <v>179</v>
      </c>
      <c r="H1743" s="287" t="s">
        <v>185</v>
      </c>
      <c r="I1743" s="287">
        <v>1</v>
      </c>
      <c r="J1743" s="287"/>
      <c r="K1743" s="287">
        <v>0</v>
      </c>
    </row>
    <row r="1744" spans="1:11">
      <c r="A1744" s="287" t="s">
        <v>287</v>
      </c>
      <c r="B1744" s="288">
        <v>46088</v>
      </c>
      <c r="C1744" s="287" t="s">
        <v>339</v>
      </c>
      <c r="D1744" s="287">
        <v>0</v>
      </c>
      <c r="E1744" s="287">
        <v>0</v>
      </c>
      <c r="F1744" s="287">
        <v>0</v>
      </c>
      <c r="G1744" s="287" t="s">
        <v>179</v>
      </c>
      <c r="H1744" s="287" t="s">
        <v>185</v>
      </c>
      <c r="I1744" s="287">
        <v>1</v>
      </c>
      <c r="J1744" s="287"/>
      <c r="K1744" s="287">
        <v>0</v>
      </c>
    </row>
    <row r="1745" spans="1:11">
      <c r="A1745" s="287" t="s">
        <v>287</v>
      </c>
      <c r="B1745" s="288">
        <v>46095</v>
      </c>
      <c r="C1745" s="287" t="s">
        <v>339</v>
      </c>
      <c r="D1745" s="287">
        <v>0</v>
      </c>
      <c r="E1745" s="287">
        <v>0</v>
      </c>
      <c r="F1745" s="287">
        <v>0</v>
      </c>
      <c r="G1745" s="287" t="s">
        <v>179</v>
      </c>
      <c r="H1745" s="287" t="s">
        <v>185</v>
      </c>
      <c r="I1745" s="287">
        <v>1</v>
      </c>
      <c r="J1745" s="287"/>
      <c r="K1745" s="287">
        <v>0</v>
      </c>
    </row>
    <row r="1746" spans="1:11">
      <c r="A1746" s="287" t="s">
        <v>287</v>
      </c>
      <c r="B1746" s="288">
        <v>46102</v>
      </c>
      <c r="C1746" s="287" t="s">
        <v>339</v>
      </c>
      <c r="D1746" s="287">
        <v>0</v>
      </c>
      <c r="E1746" s="287">
        <v>0</v>
      </c>
      <c r="F1746" s="287">
        <v>0</v>
      </c>
      <c r="G1746" s="287" t="s">
        <v>179</v>
      </c>
      <c r="H1746" s="287" t="s">
        <v>185</v>
      </c>
      <c r="I1746" s="287">
        <v>1</v>
      </c>
      <c r="J1746" s="287"/>
      <c r="K1746" s="287">
        <v>0</v>
      </c>
    </row>
    <row r="1747" spans="1:11">
      <c r="A1747" s="287" t="s">
        <v>287</v>
      </c>
      <c r="B1747" s="288">
        <v>46109</v>
      </c>
      <c r="C1747" s="287" t="s">
        <v>847</v>
      </c>
      <c r="D1747" s="287">
        <v>1</v>
      </c>
      <c r="E1747" s="287">
        <v>1</v>
      </c>
      <c r="F1747" s="287">
        <v>1</v>
      </c>
      <c r="G1747" s="287" t="s">
        <v>179</v>
      </c>
      <c r="H1747" s="287" t="s">
        <v>185</v>
      </c>
      <c r="I1747" s="287">
        <v>1</v>
      </c>
      <c r="J1747" s="287"/>
      <c r="K1747" s="287">
        <v>0</v>
      </c>
    </row>
    <row r="1748" spans="1:11">
      <c r="A1748" s="287" t="s">
        <v>287</v>
      </c>
      <c r="B1748" s="288">
        <v>46116</v>
      </c>
      <c r="C1748" s="287" t="s">
        <v>339</v>
      </c>
      <c r="D1748" s="287">
        <v>0</v>
      </c>
      <c r="E1748" s="287">
        <v>0</v>
      </c>
      <c r="F1748" s="287">
        <v>0</v>
      </c>
      <c r="G1748" s="287" t="s">
        <v>179</v>
      </c>
      <c r="H1748" s="287" t="s">
        <v>185</v>
      </c>
      <c r="I1748" s="287">
        <v>1</v>
      </c>
      <c r="J1748" s="287"/>
      <c r="K1748" s="287">
        <v>0</v>
      </c>
    </row>
    <row r="1749" spans="1:11">
      <c r="A1749" s="287" t="s">
        <v>287</v>
      </c>
      <c r="B1749" s="288">
        <v>46123</v>
      </c>
      <c r="C1749" s="287" t="s">
        <v>892</v>
      </c>
      <c r="D1749" s="287">
        <v>1</v>
      </c>
      <c r="E1749" s="287">
        <v>0</v>
      </c>
      <c r="F1749" s="287">
        <v>1</v>
      </c>
      <c r="G1749" s="287" t="s">
        <v>179</v>
      </c>
      <c r="H1749" s="287" t="s">
        <v>185</v>
      </c>
      <c r="I1749" s="287">
        <v>1</v>
      </c>
      <c r="J1749" s="287"/>
      <c r="K1749" s="287">
        <v>0</v>
      </c>
    </row>
    <row r="1750" spans="1:11">
      <c r="A1750" s="287" t="s">
        <v>287</v>
      </c>
      <c r="B1750" s="288">
        <v>46130</v>
      </c>
      <c r="C1750" s="287" t="s">
        <v>339</v>
      </c>
      <c r="D1750" s="287">
        <v>0</v>
      </c>
      <c r="E1750" s="287">
        <v>0</v>
      </c>
      <c r="F1750" s="287">
        <v>0</v>
      </c>
      <c r="G1750" s="287" t="s">
        <v>179</v>
      </c>
      <c r="H1750" s="287" t="s">
        <v>185</v>
      </c>
      <c r="I1750" s="287">
        <v>1</v>
      </c>
      <c r="J1750" s="287"/>
      <c r="K1750" s="287">
        <v>0</v>
      </c>
    </row>
    <row r="1751" spans="1:11">
      <c r="A1751" s="287" t="s">
        <v>287</v>
      </c>
      <c r="B1751" s="288">
        <v>46137</v>
      </c>
      <c r="C1751" s="287" t="s">
        <v>847</v>
      </c>
      <c r="D1751" s="287">
        <v>1</v>
      </c>
      <c r="E1751" s="287">
        <v>1</v>
      </c>
      <c r="F1751" s="287">
        <v>1</v>
      </c>
      <c r="G1751" s="287" t="s">
        <v>179</v>
      </c>
      <c r="H1751" s="287" t="s">
        <v>185</v>
      </c>
      <c r="I1751" s="287">
        <v>1</v>
      </c>
      <c r="J1751" s="287"/>
      <c r="K1751" s="287">
        <v>0</v>
      </c>
    </row>
    <row r="1752" spans="1:11">
      <c r="A1752" s="287" t="s">
        <v>288</v>
      </c>
      <c r="B1752" s="288">
        <v>45969</v>
      </c>
      <c r="C1752" s="287" t="s">
        <v>339</v>
      </c>
      <c r="D1752" s="287">
        <v>0</v>
      </c>
      <c r="E1752" s="287">
        <v>0</v>
      </c>
      <c r="F1752" s="287">
        <v>0</v>
      </c>
      <c r="G1752" s="287" t="s">
        <v>185</v>
      </c>
      <c r="H1752" s="287" t="s">
        <v>185</v>
      </c>
      <c r="I1752" s="287">
        <v>1</v>
      </c>
      <c r="J1752" s="287"/>
      <c r="K1752" s="287">
        <v>0</v>
      </c>
    </row>
    <row r="1753" spans="1:11">
      <c r="A1753" s="287" t="s">
        <v>288</v>
      </c>
      <c r="B1753" s="288">
        <v>45976</v>
      </c>
      <c r="C1753" s="287" t="s">
        <v>339</v>
      </c>
      <c r="D1753" s="287">
        <v>0</v>
      </c>
      <c r="E1753" s="287">
        <v>0</v>
      </c>
      <c r="F1753" s="287">
        <v>0</v>
      </c>
      <c r="G1753" s="287" t="s">
        <v>185</v>
      </c>
      <c r="H1753" s="287" t="s">
        <v>185</v>
      </c>
      <c r="I1753" s="287">
        <v>1</v>
      </c>
      <c r="J1753" s="287"/>
      <c r="K1753" s="287">
        <v>0</v>
      </c>
    </row>
    <row r="1754" spans="1:11">
      <c r="A1754" s="287" t="s">
        <v>288</v>
      </c>
      <c r="B1754" s="288">
        <v>45983</v>
      </c>
      <c r="C1754" s="287" t="s">
        <v>339</v>
      </c>
      <c r="D1754" s="287">
        <v>0</v>
      </c>
      <c r="E1754" s="287">
        <v>0</v>
      </c>
      <c r="F1754" s="287">
        <v>0</v>
      </c>
      <c r="G1754" s="287" t="s">
        <v>185</v>
      </c>
      <c r="H1754" s="287" t="s">
        <v>185</v>
      </c>
      <c r="I1754" s="287">
        <v>1</v>
      </c>
      <c r="J1754" s="287"/>
      <c r="K1754" s="287">
        <v>0</v>
      </c>
    </row>
    <row r="1755" spans="1:11">
      <c r="A1755" s="287" t="s">
        <v>288</v>
      </c>
      <c r="B1755" s="288">
        <v>45990</v>
      </c>
      <c r="C1755" s="287" t="s">
        <v>847</v>
      </c>
      <c r="D1755" s="287">
        <v>1</v>
      </c>
      <c r="E1755" s="287">
        <v>1</v>
      </c>
      <c r="F1755" s="287">
        <v>1</v>
      </c>
      <c r="G1755" s="287" t="s">
        <v>185</v>
      </c>
      <c r="H1755" s="287" t="s">
        <v>185</v>
      </c>
      <c r="I1755" s="287">
        <v>1</v>
      </c>
      <c r="J1755" s="287"/>
      <c r="K1755" s="287">
        <v>0</v>
      </c>
    </row>
    <row r="1756" spans="1:11">
      <c r="A1756" s="287" t="s">
        <v>288</v>
      </c>
      <c r="B1756" s="288">
        <v>45997</v>
      </c>
      <c r="C1756" s="287" t="s">
        <v>847</v>
      </c>
      <c r="D1756" s="287">
        <v>1</v>
      </c>
      <c r="E1756" s="287">
        <v>1</v>
      </c>
      <c r="F1756" s="287">
        <v>1</v>
      </c>
      <c r="G1756" s="287" t="s">
        <v>185</v>
      </c>
      <c r="H1756" s="287" t="s">
        <v>185</v>
      </c>
      <c r="I1756" s="287">
        <v>1</v>
      </c>
      <c r="J1756" s="287"/>
      <c r="K1756" s="287">
        <v>0</v>
      </c>
    </row>
    <row r="1757" spans="1:11">
      <c r="A1757" s="287" t="s">
        <v>288</v>
      </c>
      <c r="B1757" s="288">
        <v>46004</v>
      </c>
      <c r="C1757" s="287" t="s">
        <v>847</v>
      </c>
      <c r="D1757" s="287">
        <v>1</v>
      </c>
      <c r="E1757" s="287">
        <v>1</v>
      </c>
      <c r="F1757" s="287">
        <v>1</v>
      </c>
      <c r="G1757" s="287" t="s">
        <v>185</v>
      </c>
      <c r="H1757" s="287" t="s">
        <v>185</v>
      </c>
      <c r="I1757" s="287">
        <v>1</v>
      </c>
      <c r="J1757" s="287"/>
      <c r="K1757" s="287">
        <v>0</v>
      </c>
    </row>
    <row r="1758" spans="1:11">
      <c r="A1758" s="287" t="s">
        <v>288</v>
      </c>
      <c r="B1758" s="288">
        <v>46011</v>
      </c>
      <c r="C1758" s="287" t="s">
        <v>847</v>
      </c>
      <c r="D1758" s="287">
        <v>1</v>
      </c>
      <c r="E1758" s="287">
        <v>1</v>
      </c>
      <c r="F1758" s="287">
        <v>1</v>
      </c>
      <c r="G1758" s="287" t="s">
        <v>185</v>
      </c>
      <c r="H1758" s="287" t="s">
        <v>185</v>
      </c>
      <c r="I1758" s="287">
        <v>1</v>
      </c>
      <c r="J1758" s="287"/>
      <c r="K1758" s="287">
        <v>0</v>
      </c>
    </row>
    <row r="1759" spans="1:11">
      <c r="A1759" s="287" t="s">
        <v>288</v>
      </c>
      <c r="B1759" s="288">
        <v>46018</v>
      </c>
      <c r="C1759" s="287" t="s">
        <v>847</v>
      </c>
      <c r="D1759" s="287">
        <v>1</v>
      </c>
      <c r="E1759" s="287">
        <v>1</v>
      </c>
      <c r="F1759" s="287">
        <v>1</v>
      </c>
      <c r="G1759" s="287" t="s">
        <v>185</v>
      </c>
      <c r="H1759" s="287" t="s">
        <v>185</v>
      </c>
      <c r="I1759" s="287">
        <v>1</v>
      </c>
      <c r="J1759" s="287"/>
      <c r="K1759" s="287">
        <v>0</v>
      </c>
    </row>
    <row r="1760" spans="1:11">
      <c r="A1760" s="287" t="s">
        <v>288</v>
      </c>
      <c r="B1760" s="288">
        <v>46025</v>
      </c>
      <c r="C1760" s="287" t="s">
        <v>847</v>
      </c>
      <c r="D1760" s="287">
        <v>1</v>
      </c>
      <c r="E1760" s="287">
        <v>1</v>
      </c>
      <c r="F1760" s="287">
        <v>1</v>
      </c>
      <c r="G1760" s="287" t="s">
        <v>185</v>
      </c>
      <c r="H1760" s="287" t="s">
        <v>185</v>
      </c>
      <c r="I1760" s="287">
        <v>1</v>
      </c>
      <c r="J1760" s="287"/>
      <c r="K1760" s="287">
        <v>0</v>
      </c>
    </row>
    <row r="1761" spans="1:11">
      <c r="A1761" s="287" t="s">
        <v>288</v>
      </c>
      <c r="B1761" s="288">
        <v>46032</v>
      </c>
      <c r="C1761" s="287" t="s">
        <v>847</v>
      </c>
      <c r="D1761" s="287">
        <v>1</v>
      </c>
      <c r="E1761" s="287">
        <v>1</v>
      </c>
      <c r="F1761" s="287">
        <v>1</v>
      </c>
      <c r="G1761" s="287" t="s">
        <v>185</v>
      </c>
      <c r="H1761" s="287" t="s">
        <v>185</v>
      </c>
      <c r="I1761" s="287">
        <v>1</v>
      </c>
      <c r="J1761" s="287"/>
      <c r="K1761" s="287">
        <v>0</v>
      </c>
    </row>
    <row r="1762" spans="1:11">
      <c r="A1762" s="287" t="s">
        <v>288</v>
      </c>
      <c r="B1762" s="288">
        <v>46039</v>
      </c>
      <c r="C1762" s="287" t="s">
        <v>847</v>
      </c>
      <c r="D1762" s="287">
        <v>1</v>
      </c>
      <c r="E1762" s="287">
        <v>1</v>
      </c>
      <c r="F1762" s="287">
        <v>1</v>
      </c>
      <c r="G1762" s="287" t="s">
        <v>185</v>
      </c>
      <c r="H1762" s="287" t="s">
        <v>185</v>
      </c>
      <c r="I1762" s="287">
        <v>1</v>
      </c>
      <c r="J1762" s="287"/>
      <c r="K1762" s="287">
        <v>0</v>
      </c>
    </row>
    <row r="1763" spans="1:11">
      <c r="A1763" s="287" t="s">
        <v>288</v>
      </c>
      <c r="B1763" s="288">
        <v>46046</v>
      </c>
      <c r="C1763" s="287" t="s">
        <v>847</v>
      </c>
      <c r="D1763" s="287">
        <v>1</v>
      </c>
      <c r="E1763" s="287">
        <v>1</v>
      </c>
      <c r="F1763" s="287">
        <v>1</v>
      </c>
      <c r="G1763" s="287" t="s">
        <v>185</v>
      </c>
      <c r="H1763" s="287" t="s">
        <v>185</v>
      </c>
      <c r="I1763" s="287">
        <v>1</v>
      </c>
      <c r="J1763" s="287"/>
      <c r="K1763" s="287">
        <v>0</v>
      </c>
    </row>
    <row r="1764" spans="1:11">
      <c r="A1764" s="287" t="s">
        <v>288</v>
      </c>
      <c r="B1764" s="288">
        <v>46053</v>
      </c>
      <c r="C1764" s="287" t="s">
        <v>847</v>
      </c>
      <c r="D1764" s="287">
        <v>1</v>
      </c>
      <c r="E1764" s="287">
        <v>1</v>
      </c>
      <c r="F1764" s="287">
        <v>1</v>
      </c>
      <c r="G1764" s="287" t="s">
        <v>185</v>
      </c>
      <c r="H1764" s="287" t="s">
        <v>185</v>
      </c>
      <c r="I1764" s="287">
        <v>1</v>
      </c>
      <c r="J1764" s="287"/>
      <c r="K1764" s="287">
        <v>0</v>
      </c>
    </row>
    <row r="1765" spans="1:11">
      <c r="A1765" s="287" t="s">
        <v>288</v>
      </c>
      <c r="B1765" s="288">
        <v>46060</v>
      </c>
      <c r="C1765" s="287" t="s">
        <v>847</v>
      </c>
      <c r="D1765" s="287">
        <v>1</v>
      </c>
      <c r="E1765" s="287">
        <v>1</v>
      </c>
      <c r="F1765" s="287">
        <v>1</v>
      </c>
      <c r="G1765" s="287" t="s">
        <v>185</v>
      </c>
      <c r="H1765" s="287" t="s">
        <v>185</v>
      </c>
      <c r="I1765" s="287">
        <v>1</v>
      </c>
      <c r="J1765" s="287"/>
      <c r="K1765" s="287">
        <v>0</v>
      </c>
    </row>
    <row r="1766" spans="1:11">
      <c r="A1766" s="287" t="s">
        <v>288</v>
      </c>
      <c r="B1766" s="288">
        <v>46067</v>
      </c>
      <c r="C1766" s="287" t="s">
        <v>847</v>
      </c>
      <c r="D1766" s="287">
        <v>1</v>
      </c>
      <c r="E1766" s="287">
        <v>1</v>
      </c>
      <c r="F1766" s="287">
        <v>1</v>
      </c>
      <c r="G1766" s="287" t="s">
        <v>185</v>
      </c>
      <c r="H1766" s="287" t="s">
        <v>185</v>
      </c>
      <c r="I1766" s="287">
        <v>1</v>
      </c>
      <c r="J1766" s="287"/>
      <c r="K1766" s="287">
        <v>0</v>
      </c>
    </row>
    <row r="1767" spans="1:11">
      <c r="A1767" s="287" t="s">
        <v>288</v>
      </c>
      <c r="B1767" s="288">
        <v>46074</v>
      </c>
      <c r="C1767" s="287" t="s">
        <v>847</v>
      </c>
      <c r="D1767" s="287">
        <v>1</v>
      </c>
      <c r="E1767" s="287">
        <v>1</v>
      </c>
      <c r="F1767" s="287">
        <v>1</v>
      </c>
      <c r="G1767" s="287" t="s">
        <v>185</v>
      </c>
      <c r="H1767" s="287" t="s">
        <v>185</v>
      </c>
      <c r="I1767" s="287">
        <v>1</v>
      </c>
      <c r="J1767" s="287"/>
      <c r="K1767" s="287">
        <v>0</v>
      </c>
    </row>
    <row r="1768" spans="1:11">
      <c r="A1768" s="287" t="s">
        <v>288</v>
      </c>
      <c r="B1768" s="288">
        <v>46081</v>
      </c>
      <c r="C1768" s="287" t="s">
        <v>847</v>
      </c>
      <c r="D1768" s="287">
        <v>1</v>
      </c>
      <c r="E1768" s="287">
        <v>1</v>
      </c>
      <c r="F1768" s="287">
        <v>1</v>
      </c>
      <c r="G1768" s="287" t="s">
        <v>185</v>
      </c>
      <c r="H1768" s="287" t="s">
        <v>185</v>
      </c>
      <c r="I1768" s="287">
        <v>1</v>
      </c>
      <c r="J1768" s="287"/>
      <c r="K1768" s="287">
        <v>0</v>
      </c>
    </row>
    <row r="1769" spans="1:11">
      <c r="A1769" s="287" t="s">
        <v>288</v>
      </c>
      <c r="B1769" s="288">
        <v>46088</v>
      </c>
      <c r="C1769" s="287" t="s">
        <v>847</v>
      </c>
      <c r="D1769" s="287">
        <v>1</v>
      </c>
      <c r="E1769" s="287">
        <v>1</v>
      </c>
      <c r="F1769" s="287">
        <v>1</v>
      </c>
      <c r="G1769" s="287" t="s">
        <v>185</v>
      </c>
      <c r="H1769" s="287" t="s">
        <v>185</v>
      </c>
      <c r="I1769" s="287">
        <v>1</v>
      </c>
      <c r="J1769" s="287"/>
      <c r="K1769" s="287">
        <v>0</v>
      </c>
    </row>
    <row r="1770" spans="1:11">
      <c r="A1770" s="287" t="s">
        <v>288</v>
      </c>
      <c r="B1770" s="288">
        <v>46095</v>
      </c>
      <c r="C1770" s="287" t="s">
        <v>847</v>
      </c>
      <c r="D1770" s="287">
        <v>1</v>
      </c>
      <c r="E1770" s="287">
        <v>1</v>
      </c>
      <c r="F1770" s="287">
        <v>1</v>
      </c>
      <c r="G1770" s="287" t="s">
        <v>185</v>
      </c>
      <c r="H1770" s="287" t="s">
        <v>185</v>
      </c>
      <c r="I1770" s="287">
        <v>1</v>
      </c>
      <c r="J1770" s="287"/>
      <c r="K1770" s="287">
        <v>0</v>
      </c>
    </row>
    <row r="1771" spans="1:11">
      <c r="A1771" s="287" t="s">
        <v>288</v>
      </c>
      <c r="B1771" s="288">
        <v>46102</v>
      </c>
      <c r="C1771" s="287" t="s">
        <v>847</v>
      </c>
      <c r="D1771" s="287">
        <v>1</v>
      </c>
      <c r="E1771" s="287">
        <v>1</v>
      </c>
      <c r="F1771" s="287">
        <v>1</v>
      </c>
      <c r="G1771" s="287" t="s">
        <v>185</v>
      </c>
      <c r="H1771" s="287" t="s">
        <v>185</v>
      </c>
      <c r="I1771" s="287">
        <v>1</v>
      </c>
      <c r="J1771" s="287"/>
      <c r="K1771" s="287">
        <v>0</v>
      </c>
    </row>
    <row r="1772" spans="1:11">
      <c r="A1772" s="287" t="s">
        <v>288</v>
      </c>
      <c r="B1772" s="288">
        <v>46109</v>
      </c>
      <c r="C1772" s="287" t="s">
        <v>847</v>
      </c>
      <c r="D1772" s="287">
        <v>1</v>
      </c>
      <c r="E1772" s="287">
        <v>1</v>
      </c>
      <c r="F1772" s="287">
        <v>1</v>
      </c>
      <c r="G1772" s="287" t="s">
        <v>185</v>
      </c>
      <c r="H1772" s="287" t="s">
        <v>185</v>
      </c>
      <c r="I1772" s="287">
        <v>1</v>
      </c>
      <c r="J1772" s="287"/>
      <c r="K1772" s="287">
        <v>0</v>
      </c>
    </row>
    <row r="1773" spans="1:11">
      <c r="A1773" s="287" t="s">
        <v>288</v>
      </c>
      <c r="B1773" s="288">
        <v>46116</v>
      </c>
      <c r="C1773" s="287" t="s">
        <v>847</v>
      </c>
      <c r="D1773" s="287">
        <v>1</v>
      </c>
      <c r="E1773" s="287">
        <v>1</v>
      </c>
      <c r="F1773" s="287">
        <v>1</v>
      </c>
      <c r="G1773" s="287" t="s">
        <v>185</v>
      </c>
      <c r="H1773" s="287" t="s">
        <v>185</v>
      </c>
      <c r="I1773" s="287">
        <v>1</v>
      </c>
      <c r="J1773" s="287"/>
      <c r="K1773" s="287">
        <v>0</v>
      </c>
    </row>
    <row r="1774" spans="1:11">
      <c r="A1774" s="287" t="s">
        <v>288</v>
      </c>
      <c r="B1774" s="288">
        <v>46123</v>
      </c>
      <c r="C1774" s="287" t="s">
        <v>339</v>
      </c>
      <c r="D1774" s="287">
        <v>0</v>
      </c>
      <c r="E1774" s="287">
        <v>0</v>
      </c>
      <c r="F1774" s="287">
        <v>0</v>
      </c>
      <c r="G1774" s="287" t="s">
        <v>185</v>
      </c>
      <c r="H1774" s="287" t="s">
        <v>185</v>
      </c>
      <c r="I1774" s="287">
        <v>1</v>
      </c>
      <c r="J1774" s="287"/>
      <c r="K1774" s="287">
        <v>0</v>
      </c>
    </row>
    <row r="1775" spans="1:11">
      <c r="A1775" s="287" t="s">
        <v>288</v>
      </c>
      <c r="B1775" s="288">
        <v>46130</v>
      </c>
      <c r="C1775" s="287" t="s">
        <v>847</v>
      </c>
      <c r="D1775" s="287">
        <v>1</v>
      </c>
      <c r="E1775" s="287">
        <v>1</v>
      </c>
      <c r="F1775" s="287">
        <v>1</v>
      </c>
      <c r="G1775" s="287" t="s">
        <v>185</v>
      </c>
      <c r="H1775" s="287" t="s">
        <v>185</v>
      </c>
      <c r="I1775" s="287">
        <v>1</v>
      </c>
      <c r="J1775" s="287"/>
      <c r="K1775" s="287">
        <v>0</v>
      </c>
    </row>
    <row r="1776" spans="1:11">
      <c r="A1776" s="287" t="s">
        <v>288</v>
      </c>
      <c r="B1776" s="288">
        <v>46137</v>
      </c>
      <c r="C1776" s="287" t="s">
        <v>847</v>
      </c>
      <c r="D1776" s="287">
        <v>1</v>
      </c>
      <c r="E1776" s="287">
        <v>1</v>
      </c>
      <c r="F1776" s="287">
        <v>1</v>
      </c>
      <c r="G1776" s="287" t="s">
        <v>185</v>
      </c>
      <c r="H1776" s="287" t="s">
        <v>185</v>
      </c>
      <c r="I1776" s="287">
        <v>1</v>
      </c>
      <c r="J1776" s="287"/>
      <c r="K1776" s="287">
        <v>0</v>
      </c>
    </row>
    <row r="1777" spans="1:11">
      <c r="A1777" s="287" t="s">
        <v>289</v>
      </c>
      <c r="B1777" s="288">
        <v>45969</v>
      </c>
      <c r="C1777" s="287" t="s">
        <v>847</v>
      </c>
      <c r="D1777" s="287">
        <v>1</v>
      </c>
      <c r="E1777" s="287">
        <v>1</v>
      </c>
      <c r="F1777" s="287">
        <v>1</v>
      </c>
      <c r="G1777" s="287" t="s">
        <v>185</v>
      </c>
      <c r="H1777" s="287"/>
      <c r="I1777" s="287">
        <v>1</v>
      </c>
      <c r="J1777" s="287"/>
      <c r="K1777" s="287">
        <v>0</v>
      </c>
    </row>
    <row r="1778" spans="1:11">
      <c r="A1778" s="287" t="s">
        <v>289</v>
      </c>
      <c r="B1778" s="288">
        <v>45976</v>
      </c>
      <c r="C1778" s="287" t="s">
        <v>847</v>
      </c>
      <c r="D1778" s="287">
        <v>1</v>
      </c>
      <c r="E1778" s="287">
        <v>1</v>
      </c>
      <c r="F1778" s="287">
        <v>1</v>
      </c>
      <c r="G1778" s="287" t="s">
        <v>185</v>
      </c>
      <c r="H1778" s="287"/>
      <c r="I1778" s="287">
        <v>1</v>
      </c>
      <c r="J1778" s="287"/>
      <c r="K1778" s="287">
        <v>0</v>
      </c>
    </row>
    <row r="1779" spans="1:11">
      <c r="A1779" s="287" t="s">
        <v>289</v>
      </c>
      <c r="B1779" s="288">
        <v>45983</v>
      </c>
      <c r="C1779" s="287" t="s">
        <v>339</v>
      </c>
      <c r="D1779" s="287">
        <v>0</v>
      </c>
      <c r="E1779" s="287">
        <v>0</v>
      </c>
      <c r="F1779" s="287">
        <v>0</v>
      </c>
      <c r="G1779" s="287" t="s">
        <v>185</v>
      </c>
      <c r="H1779" s="287"/>
      <c r="I1779" s="287">
        <v>1</v>
      </c>
      <c r="J1779" s="287"/>
      <c r="K1779" s="287">
        <v>0</v>
      </c>
    </row>
    <row r="1780" spans="1:11">
      <c r="A1780" s="287" t="s">
        <v>289</v>
      </c>
      <c r="B1780" s="288">
        <v>45990</v>
      </c>
      <c r="C1780" s="287" t="s">
        <v>847</v>
      </c>
      <c r="D1780" s="287">
        <v>1</v>
      </c>
      <c r="E1780" s="287">
        <v>1</v>
      </c>
      <c r="F1780" s="287">
        <v>1</v>
      </c>
      <c r="G1780" s="287" t="s">
        <v>185</v>
      </c>
      <c r="H1780" s="287"/>
      <c r="I1780" s="287">
        <v>1</v>
      </c>
      <c r="J1780" s="287"/>
      <c r="K1780" s="287">
        <v>0</v>
      </c>
    </row>
    <row r="1781" spans="1:11">
      <c r="A1781" s="287" t="s">
        <v>289</v>
      </c>
      <c r="B1781" s="288">
        <v>45997</v>
      </c>
      <c r="C1781" s="287" t="s">
        <v>847</v>
      </c>
      <c r="D1781" s="287">
        <v>1</v>
      </c>
      <c r="E1781" s="287">
        <v>1</v>
      </c>
      <c r="F1781" s="287">
        <v>1</v>
      </c>
      <c r="G1781" s="287" t="s">
        <v>185</v>
      </c>
      <c r="H1781" s="287"/>
      <c r="I1781" s="287">
        <v>1</v>
      </c>
      <c r="J1781" s="287"/>
      <c r="K1781" s="287">
        <v>0</v>
      </c>
    </row>
    <row r="1782" spans="1:11">
      <c r="A1782" s="287" t="s">
        <v>289</v>
      </c>
      <c r="B1782" s="288">
        <v>46004</v>
      </c>
      <c r="C1782" s="287" t="s">
        <v>847</v>
      </c>
      <c r="D1782" s="287">
        <v>1</v>
      </c>
      <c r="E1782" s="287">
        <v>1</v>
      </c>
      <c r="F1782" s="287">
        <v>1</v>
      </c>
      <c r="G1782" s="287" t="s">
        <v>185</v>
      </c>
      <c r="H1782" s="287"/>
      <c r="I1782" s="287">
        <v>1</v>
      </c>
      <c r="J1782" s="287"/>
      <c r="K1782" s="287">
        <v>0</v>
      </c>
    </row>
    <row r="1783" spans="1:11">
      <c r="A1783" s="287" t="s">
        <v>289</v>
      </c>
      <c r="B1783" s="288">
        <v>46011</v>
      </c>
      <c r="C1783" s="287" t="s">
        <v>847</v>
      </c>
      <c r="D1783" s="287">
        <v>1</v>
      </c>
      <c r="E1783" s="287">
        <v>1</v>
      </c>
      <c r="F1783" s="287">
        <v>1</v>
      </c>
      <c r="G1783" s="287" t="s">
        <v>185</v>
      </c>
      <c r="H1783" s="287"/>
      <c r="I1783" s="287">
        <v>1</v>
      </c>
      <c r="J1783" s="287"/>
      <c r="K1783" s="287">
        <v>0</v>
      </c>
    </row>
    <row r="1784" spans="1:11">
      <c r="A1784" s="287" t="s">
        <v>289</v>
      </c>
      <c r="B1784" s="288">
        <v>46018</v>
      </c>
      <c r="C1784" s="287" t="s">
        <v>847</v>
      </c>
      <c r="D1784" s="287">
        <v>1</v>
      </c>
      <c r="E1784" s="287">
        <v>1</v>
      </c>
      <c r="F1784" s="287">
        <v>1</v>
      </c>
      <c r="G1784" s="287" t="s">
        <v>185</v>
      </c>
      <c r="H1784" s="287"/>
      <c r="I1784" s="287">
        <v>1</v>
      </c>
      <c r="J1784" s="287"/>
      <c r="K1784" s="287">
        <v>0</v>
      </c>
    </row>
    <row r="1785" spans="1:11">
      <c r="A1785" s="287" t="s">
        <v>289</v>
      </c>
      <c r="B1785" s="288">
        <v>46025</v>
      </c>
      <c r="C1785" s="287" t="s">
        <v>847</v>
      </c>
      <c r="D1785" s="287">
        <v>1</v>
      </c>
      <c r="E1785" s="287">
        <v>1</v>
      </c>
      <c r="F1785" s="287">
        <v>1</v>
      </c>
      <c r="G1785" s="287" t="s">
        <v>185</v>
      </c>
      <c r="H1785" s="287"/>
      <c r="I1785" s="287">
        <v>1</v>
      </c>
      <c r="J1785" s="287"/>
      <c r="K1785" s="287">
        <v>0</v>
      </c>
    </row>
    <row r="1786" spans="1:11">
      <c r="A1786" s="287" t="s">
        <v>289</v>
      </c>
      <c r="B1786" s="288">
        <v>46032</v>
      </c>
      <c r="C1786" s="287" t="s">
        <v>847</v>
      </c>
      <c r="D1786" s="287">
        <v>1</v>
      </c>
      <c r="E1786" s="287">
        <v>1</v>
      </c>
      <c r="F1786" s="287">
        <v>1</v>
      </c>
      <c r="G1786" s="287" t="s">
        <v>185</v>
      </c>
      <c r="H1786" s="287"/>
      <c r="I1786" s="287">
        <v>1</v>
      </c>
      <c r="J1786" s="287"/>
      <c r="K1786" s="287">
        <v>0</v>
      </c>
    </row>
    <row r="1787" spans="1:11">
      <c r="A1787" s="287" t="s">
        <v>289</v>
      </c>
      <c r="B1787" s="288">
        <v>46039</v>
      </c>
      <c r="C1787" s="287" t="s">
        <v>847</v>
      </c>
      <c r="D1787" s="287">
        <v>1</v>
      </c>
      <c r="E1787" s="287">
        <v>1</v>
      </c>
      <c r="F1787" s="287">
        <v>1</v>
      </c>
      <c r="G1787" s="287" t="s">
        <v>185</v>
      </c>
      <c r="H1787" s="287"/>
      <c r="I1787" s="287">
        <v>1</v>
      </c>
      <c r="J1787" s="287"/>
      <c r="K1787" s="287">
        <v>0</v>
      </c>
    </row>
    <row r="1788" spans="1:11">
      <c r="A1788" s="287" t="s">
        <v>289</v>
      </c>
      <c r="B1788" s="288">
        <v>46046</v>
      </c>
      <c r="C1788" s="287" t="s">
        <v>847</v>
      </c>
      <c r="D1788" s="287">
        <v>1</v>
      </c>
      <c r="E1788" s="287">
        <v>1</v>
      </c>
      <c r="F1788" s="287">
        <v>1</v>
      </c>
      <c r="G1788" s="287" t="s">
        <v>185</v>
      </c>
      <c r="H1788" s="287"/>
      <c r="I1788" s="287">
        <v>1</v>
      </c>
      <c r="J1788" s="287"/>
      <c r="K1788" s="287">
        <v>0</v>
      </c>
    </row>
    <row r="1789" spans="1:11">
      <c r="A1789" s="287" t="s">
        <v>289</v>
      </c>
      <c r="B1789" s="288">
        <v>46053</v>
      </c>
      <c r="C1789" s="287" t="s">
        <v>893</v>
      </c>
      <c r="D1789" s="287">
        <v>1</v>
      </c>
      <c r="E1789" s="287">
        <v>1</v>
      </c>
      <c r="F1789" s="287">
        <v>0</v>
      </c>
      <c r="G1789" s="287" t="s">
        <v>185</v>
      </c>
      <c r="H1789" s="287"/>
      <c r="I1789" s="287">
        <v>1</v>
      </c>
      <c r="J1789" s="287"/>
      <c r="K1789" s="287">
        <v>0</v>
      </c>
    </row>
    <row r="1790" spans="1:11">
      <c r="A1790" s="287" t="s">
        <v>289</v>
      </c>
      <c r="B1790" s="288">
        <v>46060</v>
      </c>
      <c r="C1790" s="287" t="s">
        <v>339</v>
      </c>
      <c r="D1790" s="287">
        <v>0</v>
      </c>
      <c r="E1790" s="287">
        <v>0</v>
      </c>
      <c r="F1790" s="287">
        <v>0</v>
      </c>
      <c r="G1790" s="287" t="s">
        <v>185</v>
      </c>
      <c r="H1790" s="287"/>
      <c r="I1790" s="287">
        <v>1</v>
      </c>
      <c r="J1790" s="287"/>
      <c r="K1790" s="287">
        <v>0</v>
      </c>
    </row>
    <row r="1791" spans="1:11">
      <c r="A1791" s="287" t="s">
        <v>289</v>
      </c>
      <c r="B1791" s="288">
        <v>46067</v>
      </c>
      <c r="C1791" s="287" t="s">
        <v>339</v>
      </c>
      <c r="D1791" s="287">
        <v>0</v>
      </c>
      <c r="E1791" s="287">
        <v>0</v>
      </c>
      <c r="F1791" s="287">
        <v>0</v>
      </c>
      <c r="G1791" s="287" t="s">
        <v>185</v>
      </c>
      <c r="H1791" s="287"/>
      <c r="I1791" s="287">
        <v>1</v>
      </c>
      <c r="J1791" s="287"/>
      <c r="K1791" s="287">
        <v>0</v>
      </c>
    </row>
    <row r="1792" spans="1:11">
      <c r="A1792" s="287" t="s">
        <v>289</v>
      </c>
      <c r="B1792" s="288">
        <v>46074</v>
      </c>
      <c r="C1792" s="287" t="s">
        <v>339</v>
      </c>
      <c r="D1792" s="287">
        <v>0</v>
      </c>
      <c r="E1792" s="287">
        <v>0</v>
      </c>
      <c r="F1792" s="287">
        <v>0</v>
      </c>
      <c r="G1792" s="287" t="s">
        <v>185</v>
      </c>
      <c r="H1792" s="287"/>
      <c r="I1792" s="287">
        <v>1</v>
      </c>
      <c r="J1792" s="287"/>
      <c r="K1792" s="287">
        <v>0</v>
      </c>
    </row>
    <row r="1793" spans="1:11">
      <c r="A1793" s="287" t="s">
        <v>289</v>
      </c>
      <c r="B1793" s="288">
        <v>46081</v>
      </c>
      <c r="C1793" s="287" t="s">
        <v>339</v>
      </c>
      <c r="D1793" s="287">
        <v>0</v>
      </c>
      <c r="E1793" s="287">
        <v>0</v>
      </c>
      <c r="F1793" s="287">
        <v>0</v>
      </c>
      <c r="G1793" s="287" t="s">
        <v>185</v>
      </c>
      <c r="H1793" s="287"/>
      <c r="I1793" s="287">
        <v>1</v>
      </c>
      <c r="J1793" s="287"/>
      <c r="K1793" s="287">
        <v>0</v>
      </c>
    </row>
    <row r="1794" spans="1:11">
      <c r="A1794" s="287" t="s">
        <v>289</v>
      </c>
      <c r="B1794" s="288">
        <v>46088</v>
      </c>
      <c r="C1794" s="287" t="s">
        <v>339</v>
      </c>
      <c r="D1794" s="287">
        <v>0</v>
      </c>
      <c r="E1794" s="287">
        <v>0</v>
      </c>
      <c r="F1794" s="287">
        <v>0</v>
      </c>
      <c r="G1794" s="287" t="s">
        <v>185</v>
      </c>
      <c r="H1794" s="287"/>
      <c r="I1794" s="287">
        <v>1</v>
      </c>
      <c r="J1794" s="287"/>
      <c r="K1794" s="287">
        <v>0</v>
      </c>
    </row>
    <row r="1795" spans="1:11">
      <c r="A1795" s="287" t="s">
        <v>289</v>
      </c>
      <c r="B1795" s="288">
        <v>46095</v>
      </c>
      <c r="C1795" s="287" t="s">
        <v>339</v>
      </c>
      <c r="D1795" s="287">
        <v>0</v>
      </c>
      <c r="E1795" s="287">
        <v>0</v>
      </c>
      <c r="F1795" s="287">
        <v>0</v>
      </c>
      <c r="G1795" s="287" t="s">
        <v>185</v>
      </c>
      <c r="H1795" s="287"/>
      <c r="I1795" s="287">
        <v>1</v>
      </c>
      <c r="J1795" s="287"/>
      <c r="K1795" s="287">
        <v>0</v>
      </c>
    </row>
    <row r="1796" spans="1:11">
      <c r="A1796" s="287" t="s">
        <v>289</v>
      </c>
      <c r="B1796" s="288">
        <v>46102</v>
      </c>
      <c r="C1796" s="287" t="s">
        <v>339</v>
      </c>
      <c r="D1796" s="287">
        <v>0</v>
      </c>
      <c r="E1796" s="287">
        <v>0</v>
      </c>
      <c r="F1796" s="287">
        <v>0</v>
      </c>
      <c r="G1796" s="287" t="s">
        <v>185</v>
      </c>
      <c r="H1796" s="287"/>
      <c r="I1796" s="287">
        <v>1</v>
      </c>
      <c r="J1796" s="287"/>
      <c r="K1796" s="287">
        <v>0</v>
      </c>
    </row>
    <row r="1797" spans="1:11">
      <c r="A1797" s="287" t="s">
        <v>289</v>
      </c>
      <c r="B1797" s="288">
        <v>46109</v>
      </c>
      <c r="C1797" s="287" t="s">
        <v>339</v>
      </c>
      <c r="D1797" s="287">
        <v>0</v>
      </c>
      <c r="E1797" s="287">
        <v>0</v>
      </c>
      <c r="F1797" s="287">
        <v>0</v>
      </c>
      <c r="G1797" s="287" t="s">
        <v>185</v>
      </c>
      <c r="H1797" s="287"/>
      <c r="I1797" s="287">
        <v>1</v>
      </c>
      <c r="J1797" s="287"/>
      <c r="K1797" s="287">
        <v>0</v>
      </c>
    </row>
    <row r="1798" spans="1:11">
      <c r="A1798" s="287" t="s">
        <v>289</v>
      </c>
      <c r="B1798" s="288">
        <v>46116</v>
      </c>
      <c r="C1798" s="287" t="s">
        <v>339</v>
      </c>
      <c r="D1798" s="287">
        <v>0</v>
      </c>
      <c r="E1798" s="287">
        <v>0</v>
      </c>
      <c r="F1798" s="287">
        <v>0</v>
      </c>
      <c r="G1798" s="287" t="s">
        <v>185</v>
      </c>
      <c r="H1798" s="287"/>
      <c r="I1798" s="287">
        <v>1</v>
      </c>
      <c r="J1798" s="287"/>
      <c r="K1798" s="287">
        <v>0</v>
      </c>
    </row>
    <row r="1799" spans="1:11">
      <c r="A1799" s="287" t="s">
        <v>289</v>
      </c>
      <c r="B1799" s="288">
        <v>46123</v>
      </c>
      <c r="C1799" s="287" t="s">
        <v>339</v>
      </c>
      <c r="D1799" s="287">
        <v>0</v>
      </c>
      <c r="E1799" s="287">
        <v>0</v>
      </c>
      <c r="F1799" s="287">
        <v>0</v>
      </c>
      <c r="G1799" s="287" t="s">
        <v>185</v>
      </c>
      <c r="H1799" s="287"/>
      <c r="I1799" s="287">
        <v>1</v>
      </c>
      <c r="J1799" s="287"/>
      <c r="K1799" s="287">
        <v>0</v>
      </c>
    </row>
    <row r="1800" spans="1:11">
      <c r="A1800" s="287" t="s">
        <v>289</v>
      </c>
      <c r="B1800" s="288">
        <v>46130</v>
      </c>
      <c r="C1800" s="287" t="s">
        <v>339</v>
      </c>
      <c r="D1800" s="287">
        <v>0</v>
      </c>
      <c r="E1800" s="287">
        <v>0</v>
      </c>
      <c r="F1800" s="287">
        <v>0</v>
      </c>
      <c r="G1800" s="287" t="s">
        <v>185</v>
      </c>
      <c r="H1800" s="287"/>
      <c r="I1800" s="287">
        <v>1</v>
      </c>
      <c r="J1800" s="287"/>
      <c r="K1800" s="287">
        <v>0</v>
      </c>
    </row>
    <row r="1801" spans="1:11">
      <c r="A1801" s="287" t="s">
        <v>289</v>
      </c>
      <c r="B1801" s="288">
        <v>46137</v>
      </c>
      <c r="C1801" s="287" t="s">
        <v>339</v>
      </c>
      <c r="D1801" s="287">
        <v>0</v>
      </c>
      <c r="E1801" s="287">
        <v>0</v>
      </c>
      <c r="F1801" s="287">
        <v>0</v>
      </c>
      <c r="G1801" s="287" t="s">
        <v>185</v>
      </c>
      <c r="H1801" s="287"/>
      <c r="I1801" s="287">
        <v>1</v>
      </c>
      <c r="J1801" s="287"/>
      <c r="K1801" s="287">
        <v>0</v>
      </c>
    </row>
    <row r="1802" spans="1:11">
      <c r="A1802" s="287" t="s">
        <v>290</v>
      </c>
      <c r="B1802" s="288">
        <v>45969</v>
      </c>
      <c r="C1802" s="287" t="s">
        <v>339</v>
      </c>
      <c r="D1802" s="287">
        <v>0</v>
      </c>
      <c r="E1802" s="287">
        <v>0</v>
      </c>
      <c r="F1802" s="287">
        <v>0</v>
      </c>
      <c r="G1802" s="287" t="s">
        <v>188</v>
      </c>
      <c r="H1802" s="287" t="s">
        <v>185</v>
      </c>
      <c r="I1802" s="287">
        <v>1</v>
      </c>
      <c r="J1802" s="287" t="s">
        <v>291</v>
      </c>
      <c r="K1802" s="287">
        <v>0</v>
      </c>
    </row>
    <row r="1803" spans="1:11">
      <c r="A1803" s="287" t="s">
        <v>290</v>
      </c>
      <c r="B1803" s="288">
        <v>45976</v>
      </c>
      <c r="C1803" s="287" t="s">
        <v>339</v>
      </c>
      <c r="D1803" s="287">
        <v>0</v>
      </c>
      <c r="E1803" s="287">
        <v>0</v>
      </c>
      <c r="F1803" s="287">
        <v>0</v>
      </c>
      <c r="G1803" s="287" t="s">
        <v>188</v>
      </c>
      <c r="H1803" s="287" t="s">
        <v>185</v>
      </c>
      <c r="I1803" s="287">
        <v>1</v>
      </c>
      <c r="J1803" s="287" t="s">
        <v>291</v>
      </c>
      <c r="K1803" s="287">
        <v>0</v>
      </c>
    </row>
    <row r="1804" spans="1:11">
      <c r="A1804" s="287" t="s">
        <v>290</v>
      </c>
      <c r="B1804" s="288">
        <v>45983</v>
      </c>
      <c r="C1804" s="287" t="s">
        <v>893</v>
      </c>
      <c r="D1804" s="287">
        <v>1</v>
      </c>
      <c r="E1804" s="287">
        <v>1</v>
      </c>
      <c r="F1804" s="287">
        <v>0</v>
      </c>
      <c r="G1804" s="287" t="s">
        <v>188</v>
      </c>
      <c r="H1804" s="287" t="s">
        <v>185</v>
      </c>
      <c r="I1804" s="287">
        <v>1</v>
      </c>
      <c r="J1804" s="287" t="s">
        <v>291</v>
      </c>
      <c r="K1804" s="287">
        <v>0</v>
      </c>
    </row>
    <row r="1805" spans="1:11">
      <c r="A1805" s="287" t="s">
        <v>290</v>
      </c>
      <c r="B1805" s="288">
        <v>45990</v>
      </c>
      <c r="C1805" s="287" t="s">
        <v>893</v>
      </c>
      <c r="D1805" s="287">
        <v>1</v>
      </c>
      <c r="E1805" s="287">
        <v>1</v>
      </c>
      <c r="F1805" s="287">
        <v>0</v>
      </c>
      <c r="G1805" s="287" t="s">
        <v>188</v>
      </c>
      <c r="H1805" s="287" t="s">
        <v>185</v>
      </c>
      <c r="I1805" s="287">
        <v>1</v>
      </c>
      <c r="J1805" s="287" t="s">
        <v>291</v>
      </c>
      <c r="K1805" s="287">
        <v>0</v>
      </c>
    </row>
    <row r="1806" spans="1:11">
      <c r="A1806" s="287" t="s">
        <v>290</v>
      </c>
      <c r="B1806" s="288">
        <v>45997</v>
      </c>
      <c r="C1806" s="287" t="s">
        <v>893</v>
      </c>
      <c r="D1806" s="287">
        <v>1</v>
      </c>
      <c r="E1806" s="287">
        <v>1</v>
      </c>
      <c r="F1806" s="287">
        <v>0</v>
      </c>
      <c r="G1806" s="287" t="s">
        <v>188</v>
      </c>
      <c r="H1806" s="287" t="s">
        <v>185</v>
      </c>
      <c r="I1806" s="287">
        <v>1</v>
      </c>
      <c r="J1806" s="287" t="s">
        <v>291</v>
      </c>
      <c r="K1806" s="287">
        <v>0</v>
      </c>
    </row>
    <row r="1807" spans="1:11">
      <c r="A1807" s="287" t="s">
        <v>290</v>
      </c>
      <c r="B1807" s="288">
        <v>46004</v>
      </c>
      <c r="C1807" s="287" t="s">
        <v>893</v>
      </c>
      <c r="D1807" s="287">
        <v>1</v>
      </c>
      <c r="E1807" s="287">
        <v>1</v>
      </c>
      <c r="F1807" s="287">
        <v>0</v>
      </c>
      <c r="G1807" s="287" t="s">
        <v>188</v>
      </c>
      <c r="H1807" s="287" t="s">
        <v>185</v>
      </c>
      <c r="I1807" s="287">
        <v>1</v>
      </c>
      <c r="J1807" s="287" t="s">
        <v>291</v>
      </c>
      <c r="K1807" s="287">
        <v>0</v>
      </c>
    </row>
    <row r="1808" spans="1:11">
      <c r="A1808" s="287" t="s">
        <v>290</v>
      </c>
      <c r="B1808" s="288">
        <v>46011</v>
      </c>
      <c r="C1808" s="287" t="s">
        <v>339</v>
      </c>
      <c r="D1808" s="287">
        <v>0</v>
      </c>
      <c r="E1808" s="287">
        <v>0</v>
      </c>
      <c r="F1808" s="287">
        <v>0</v>
      </c>
      <c r="G1808" s="287" t="s">
        <v>188</v>
      </c>
      <c r="H1808" s="287" t="s">
        <v>185</v>
      </c>
      <c r="I1808" s="287">
        <v>1</v>
      </c>
      <c r="J1808" s="287" t="s">
        <v>291</v>
      </c>
      <c r="K1808" s="287">
        <v>0</v>
      </c>
    </row>
    <row r="1809" spans="1:11">
      <c r="A1809" s="287" t="s">
        <v>290</v>
      </c>
      <c r="B1809" s="288">
        <v>46018</v>
      </c>
      <c r="C1809" s="287" t="s">
        <v>339</v>
      </c>
      <c r="D1809" s="287">
        <v>0</v>
      </c>
      <c r="E1809" s="287">
        <v>0</v>
      </c>
      <c r="F1809" s="287">
        <v>0</v>
      </c>
      <c r="G1809" s="287" t="s">
        <v>188</v>
      </c>
      <c r="H1809" s="287" t="s">
        <v>185</v>
      </c>
      <c r="I1809" s="287">
        <v>1</v>
      </c>
      <c r="J1809" s="287" t="s">
        <v>291</v>
      </c>
      <c r="K1809" s="287">
        <v>0</v>
      </c>
    </row>
    <row r="1810" spans="1:11">
      <c r="A1810" s="287" t="s">
        <v>290</v>
      </c>
      <c r="B1810" s="288">
        <v>46025</v>
      </c>
      <c r="C1810" s="287" t="s">
        <v>339</v>
      </c>
      <c r="D1810" s="287">
        <v>0</v>
      </c>
      <c r="E1810" s="287">
        <v>0</v>
      </c>
      <c r="F1810" s="287">
        <v>0</v>
      </c>
      <c r="G1810" s="287" t="s">
        <v>188</v>
      </c>
      <c r="H1810" s="287" t="s">
        <v>185</v>
      </c>
      <c r="I1810" s="287">
        <v>1</v>
      </c>
      <c r="J1810" s="287" t="s">
        <v>291</v>
      </c>
      <c r="K1810" s="287">
        <v>0</v>
      </c>
    </row>
    <row r="1811" spans="1:11">
      <c r="A1811" s="287" t="s">
        <v>290</v>
      </c>
      <c r="B1811" s="288">
        <v>46032</v>
      </c>
      <c r="C1811" s="287" t="s">
        <v>339</v>
      </c>
      <c r="D1811" s="287">
        <v>0</v>
      </c>
      <c r="E1811" s="287">
        <v>0</v>
      </c>
      <c r="F1811" s="287">
        <v>0</v>
      </c>
      <c r="G1811" s="287" t="s">
        <v>188</v>
      </c>
      <c r="H1811" s="287" t="s">
        <v>185</v>
      </c>
      <c r="I1811" s="287">
        <v>1</v>
      </c>
      <c r="J1811" s="287" t="s">
        <v>291</v>
      </c>
      <c r="K1811" s="287">
        <v>0</v>
      </c>
    </row>
    <row r="1812" spans="1:11">
      <c r="A1812" s="287" t="s">
        <v>290</v>
      </c>
      <c r="B1812" s="288">
        <v>46039</v>
      </c>
      <c r="C1812" s="287" t="s">
        <v>339</v>
      </c>
      <c r="D1812" s="287">
        <v>0</v>
      </c>
      <c r="E1812" s="287">
        <v>0</v>
      </c>
      <c r="F1812" s="287">
        <v>0</v>
      </c>
      <c r="G1812" s="287" t="s">
        <v>188</v>
      </c>
      <c r="H1812" s="287" t="s">
        <v>185</v>
      </c>
      <c r="I1812" s="287">
        <v>1</v>
      </c>
      <c r="J1812" s="287" t="s">
        <v>291</v>
      </c>
      <c r="K1812" s="287">
        <v>0</v>
      </c>
    </row>
    <row r="1813" spans="1:11">
      <c r="A1813" s="287" t="s">
        <v>290</v>
      </c>
      <c r="B1813" s="288">
        <v>46046</v>
      </c>
      <c r="C1813" s="287" t="s">
        <v>847</v>
      </c>
      <c r="D1813" s="287">
        <v>1</v>
      </c>
      <c r="E1813" s="287">
        <v>1</v>
      </c>
      <c r="F1813" s="287">
        <v>1</v>
      </c>
      <c r="G1813" s="287" t="s">
        <v>188</v>
      </c>
      <c r="H1813" s="287" t="s">
        <v>185</v>
      </c>
      <c r="I1813" s="287">
        <v>1</v>
      </c>
      <c r="J1813" s="287" t="s">
        <v>291</v>
      </c>
      <c r="K1813" s="287">
        <v>0</v>
      </c>
    </row>
    <row r="1814" spans="1:11">
      <c r="A1814" s="287" t="s">
        <v>290</v>
      </c>
      <c r="B1814" s="288">
        <v>46053</v>
      </c>
      <c r="C1814" s="287" t="s">
        <v>893</v>
      </c>
      <c r="D1814" s="287">
        <v>1</v>
      </c>
      <c r="E1814" s="287">
        <v>1</v>
      </c>
      <c r="F1814" s="287">
        <v>0</v>
      </c>
      <c r="G1814" s="287" t="s">
        <v>188</v>
      </c>
      <c r="H1814" s="287" t="s">
        <v>185</v>
      </c>
      <c r="I1814" s="287">
        <v>1</v>
      </c>
      <c r="J1814" s="287" t="s">
        <v>291</v>
      </c>
      <c r="K1814" s="287">
        <v>0</v>
      </c>
    </row>
    <row r="1815" spans="1:11">
      <c r="A1815" s="287" t="s">
        <v>290</v>
      </c>
      <c r="B1815" s="288">
        <v>46060</v>
      </c>
      <c r="C1815" s="287" t="s">
        <v>847</v>
      </c>
      <c r="D1815" s="287">
        <v>1</v>
      </c>
      <c r="E1815" s="287">
        <v>1</v>
      </c>
      <c r="F1815" s="287">
        <v>1</v>
      </c>
      <c r="G1815" s="287" t="s">
        <v>188</v>
      </c>
      <c r="H1815" s="287" t="s">
        <v>185</v>
      </c>
      <c r="I1815" s="287">
        <v>1</v>
      </c>
      <c r="J1815" s="287" t="s">
        <v>291</v>
      </c>
      <c r="K1815" s="287">
        <v>0</v>
      </c>
    </row>
    <row r="1816" spans="1:11">
      <c r="A1816" s="287" t="s">
        <v>290</v>
      </c>
      <c r="B1816" s="288">
        <v>46067</v>
      </c>
      <c r="C1816" s="287" t="s">
        <v>892</v>
      </c>
      <c r="D1816" s="287">
        <v>1</v>
      </c>
      <c r="E1816" s="287">
        <v>0</v>
      </c>
      <c r="F1816" s="287">
        <v>1</v>
      </c>
      <c r="G1816" s="287" t="s">
        <v>188</v>
      </c>
      <c r="H1816" s="287" t="s">
        <v>185</v>
      </c>
      <c r="I1816" s="287">
        <v>1</v>
      </c>
      <c r="J1816" s="287" t="s">
        <v>291</v>
      </c>
      <c r="K1816" s="287">
        <v>0</v>
      </c>
    </row>
    <row r="1817" spans="1:11">
      <c r="A1817" s="287" t="s">
        <v>290</v>
      </c>
      <c r="B1817" s="288">
        <v>46074</v>
      </c>
      <c r="C1817" s="287" t="s">
        <v>892</v>
      </c>
      <c r="D1817" s="287">
        <v>1</v>
      </c>
      <c r="E1817" s="287">
        <v>0</v>
      </c>
      <c r="F1817" s="287">
        <v>1</v>
      </c>
      <c r="G1817" s="287" t="s">
        <v>188</v>
      </c>
      <c r="H1817" s="287" t="s">
        <v>185</v>
      </c>
      <c r="I1817" s="287">
        <v>1</v>
      </c>
      <c r="J1817" s="287" t="s">
        <v>291</v>
      </c>
      <c r="K1817" s="287">
        <v>0</v>
      </c>
    </row>
    <row r="1818" spans="1:11">
      <c r="A1818" s="287" t="s">
        <v>290</v>
      </c>
      <c r="B1818" s="288">
        <v>46081</v>
      </c>
      <c r="C1818" s="287" t="s">
        <v>847</v>
      </c>
      <c r="D1818" s="287">
        <v>1</v>
      </c>
      <c r="E1818" s="287">
        <v>1</v>
      </c>
      <c r="F1818" s="287">
        <v>1</v>
      </c>
      <c r="G1818" s="287" t="s">
        <v>188</v>
      </c>
      <c r="H1818" s="287" t="s">
        <v>185</v>
      </c>
      <c r="I1818" s="287">
        <v>1</v>
      </c>
      <c r="J1818" s="287" t="s">
        <v>291</v>
      </c>
      <c r="K1818" s="287">
        <v>0</v>
      </c>
    </row>
    <row r="1819" spans="1:11">
      <c r="A1819" s="287" t="s">
        <v>290</v>
      </c>
      <c r="B1819" s="288">
        <v>46088</v>
      </c>
      <c r="C1819" s="287" t="s">
        <v>847</v>
      </c>
      <c r="D1819" s="287">
        <v>1</v>
      </c>
      <c r="E1819" s="287">
        <v>1</v>
      </c>
      <c r="F1819" s="287">
        <v>1</v>
      </c>
      <c r="G1819" s="287" t="s">
        <v>188</v>
      </c>
      <c r="H1819" s="287" t="s">
        <v>185</v>
      </c>
      <c r="I1819" s="287">
        <v>1</v>
      </c>
      <c r="J1819" s="287" t="s">
        <v>291</v>
      </c>
      <c r="K1819" s="287">
        <v>0</v>
      </c>
    </row>
    <row r="1820" spans="1:11">
      <c r="A1820" s="287" t="s">
        <v>290</v>
      </c>
      <c r="B1820" s="288">
        <v>46095</v>
      </c>
      <c r="C1820" s="287" t="s">
        <v>893</v>
      </c>
      <c r="D1820" s="287">
        <v>1</v>
      </c>
      <c r="E1820" s="287">
        <v>1</v>
      </c>
      <c r="F1820" s="287">
        <v>0</v>
      </c>
      <c r="G1820" s="287" t="s">
        <v>188</v>
      </c>
      <c r="H1820" s="287" t="s">
        <v>185</v>
      </c>
      <c r="I1820" s="287">
        <v>1</v>
      </c>
      <c r="J1820" s="287" t="s">
        <v>291</v>
      </c>
      <c r="K1820" s="287">
        <v>0</v>
      </c>
    </row>
    <row r="1821" spans="1:11">
      <c r="A1821" s="287" t="s">
        <v>290</v>
      </c>
      <c r="B1821" s="288">
        <v>46102</v>
      </c>
      <c r="C1821" s="287" t="s">
        <v>893</v>
      </c>
      <c r="D1821" s="287">
        <v>1</v>
      </c>
      <c r="E1821" s="287">
        <v>1</v>
      </c>
      <c r="F1821" s="287">
        <v>0</v>
      </c>
      <c r="G1821" s="287" t="s">
        <v>188</v>
      </c>
      <c r="H1821" s="287" t="s">
        <v>185</v>
      </c>
      <c r="I1821" s="287">
        <v>1</v>
      </c>
      <c r="J1821" s="287" t="s">
        <v>291</v>
      </c>
      <c r="K1821" s="287">
        <v>0</v>
      </c>
    </row>
    <row r="1822" spans="1:11">
      <c r="A1822" s="287" t="s">
        <v>290</v>
      </c>
      <c r="B1822" s="288">
        <v>46109</v>
      </c>
      <c r="C1822" s="287" t="s">
        <v>893</v>
      </c>
      <c r="D1822" s="287">
        <v>1</v>
      </c>
      <c r="E1822" s="287">
        <v>1</v>
      </c>
      <c r="F1822" s="287">
        <v>0</v>
      </c>
      <c r="G1822" s="287" t="s">
        <v>188</v>
      </c>
      <c r="H1822" s="287" t="s">
        <v>185</v>
      </c>
      <c r="I1822" s="287">
        <v>1</v>
      </c>
      <c r="J1822" s="287" t="s">
        <v>291</v>
      </c>
      <c r="K1822" s="287">
        <v>0</v>
      </c>
    </row>
    <row r="1823" spans="1:11">
      <c r="A1823" s="287" t="s">
        <v>290</v>
      </c>
      <c r="B1823" s="288">
        <v>46116</v>
      </c>
      <c r="C1823" s="287" t="s">
        <v>893</v>
      </c>
      <c r="D1823" s="287">
        <v>1</v>
      </c>
      <c r="E1823" s="287">
        <v>1</v>
      </c>
      <c r="F1823" s="287">
        <v>0</v>
      </c>
      <c r="G1823" s="287" t="s">
        <v>188</v>
      </c>
      <c r="H1823" s="287" t="s">
        <v>185</v>
      </c>
      <c r="I1823" s="287">
        <v>1</v>
      </c>
      <c r="J1823" s="287" t="s">
        <v>291</v>
      </c>
      <c r="K1823" s="287">
        <v>0</v>
      </c>
    </row>
    <row r="1824" spans="1:11">
      <c r="A1824" s="287" t="s">
        <v>290</v>
      </c>
      <c r="B1824" s="288">
        <v>46123</v>
      </c>
      <c r="C1824" s="287" t="s">
        <v>847</v>
      </c>
      <c r="D1824" s="287">
        <v>1</v>
      </c>
      <c r="E1824" s="287">
        <v>1</v>
      </c>
      <c r="F1824" s="287">
        <v>1</v>
      </c>
      <c r="G1824" s="287" t="s">
        <v>188</v>
      </c>
      <c r="H1824" s="287" t="s">
        <v>185</v>
      </c>
      <c r="I1824" s="287">
        <v>1</v>
      </c>
      <c r="J1824" s="287" t="s">
        <v>291</v>
      </c>
      <c r="K1824" s="287">
        <v>0</v>
      </c>
    </row>
    <row r="1825" spans="1:11">
      <c r="A1825" s="287" t="s">
        <v>290</v>
      </c>
      <c r="B1825" s="288">
        <v>46130</v>
      </c>
      <c r="C1825" s="287" t="s">
        <v>893</v>
      </c>
      <c r="D1825" s="287">
        <v>1</v>
      </c>
      <c r="E1825" s="287">
        <v>1</v>
      </c>
      <c r="F1825" s="287">
        <v>0</v>
      </c>
      <c r="G1825" s="287" t="s">
        <v>188</v>
      </c>
      <c r="H1825" s="287" t="s">
        <v>185</v>
      </c>
      <c r="I1825" s="287">
        <v>1</v>
      </c>
      <c r="J1825" s="287" t="s">
        <v>291</v>
      </c>
      <c r="K1825" s="287">
        <v>0</v>
      </c>
    </row>
    <row r="1826" spans="1:11">
      <c r="A1826" s="287" t="s">
        <v>290</v>
      </c>
      <c r="B1826" s="288">
        <v>46137</v>
      </c>
      <c r="C1826" s="287" t="s">
        <v>847</v>
      </c>
      <c r="D1826" s="287">
        <v>1</v>
      </c>
      <c r="E1826" s="287">
        <v>1</v>
      </c>
      <c r="F1826" s="287">
        <v>1</v>
      </c>
      <c r="G1826" s="287" t="s">
        <v>188</v>
      </c>
      <c r="H1826" s="287" t="s">
        <v>185</v>
      </c>
      <c r="I1826" s="287">
        <v>1</v>
      </c>
      <c r="J1826" s="287" t="s">
        <v>291</v>
      </c>
      <c r="K1826" s="287">
        <v>0</v>
      </c>
    </row>
    <row r="1827" spans="1:11">
      <c r="A1827" s="287" t="s">
        <v>292</v>
      </c>
      <c r="B1827" s="288">
        <v>45969</v>
      </c>
      <c r="C1827" s="287" t="s">
        <v>847</v>
      </c>
      <c r="D1827" s="287">
        <v>1</v>
      </c>
      <c r="E1827" s="287">
        <v>1</v>
      </c>
      <c r="F1827" s="287">
        <v>1</v>
      </c>
      <c r="G1827" s="287" t="s">
        <v>188</v>
      </c>
      <c r="H1827" s="287" t="s">
        <v>185</v>
      </c>
      <c r="I1827" s="287">
        <v>0</v>
      </c>
      <c r="J1827" s="287"/>
      <c r="K1827" s="287">
        <v>0</v>
      </c>
    </row>
    <row r="1828" spans="1:11">
      <c r="A1828" s="287" t="s">
        <v>292</v>
      </c>
      <c r="B1828" s="288">
        <v>45976</v>
      </c>
      <c r="C1828" s="287" t="s">
        <v>339</v>
      </c>
      <c r="D1828" s="287">
        <v>0</v>
      </c>
      <c r="E1828" s="287">
        <v>0</v>
      </c>
      <c r="F1828" s="287">
        <v>0</v>
      </c>
      <c r="G1828" s="287" t="s">
        <v>188</v>
      </c>
      <c r="H1828" s="287" t="s">
        <v>185</v>
      </c>
      <c r="I1828" s="287">
        <v>0</v>
      </c>
      <c r="J1828" s="287"/>
      <c r="K1828" s="287">
        <v>0</v>
      </c>
    </row>
    <row r="1829" spans="1:11">
      <c r="A1829" s="287" t="s">
        <v>292</v>
      </c>
      <c r="B1829" s="288">
        <v>45983</v>
      </c>
      <c r="C1829" s="287" t="s">
        <v>847</v>
      </c>
      <c r="D1829" s="287">
        <v>1</v>
      </c>
      <c r="E1829" s="287">
        <v>1</v>
      </c>
      <c r="F1829" s="287">
        <v>1</v>
      </c>
      <c r="G1829" s="287" t="s">
        <v>188</v>
      </c>
      <c r="H1829" s="287" t="s">
        <v>185</v>
      </c>
      <c r="I1829" s="287">
        <v>0</v>
      </c>
      <c r="J1829" s="287"/>
      <c r="K1829" s="287">
        <v>0</v>
      </c>
    </row>
    <row r="1830" spans="1:11">
      <c r="A1830" s="287" t="s">
        <v>292</v>
      </c>
      <c r="B1830" s="288">
        <v>45990</v>
      </c>
      <c r="C1830" s="287" t="s">
        <v>847</v>
      </c>
      <c r="D1830" s="287">
        <v>1</v>
      </c>
      <c r="E1830" s="287">
        <v>1</v>
      </c>
      <c r="F1830" s="287">
        <v>1</v>
      </c>
      <c r="G1830" s="287" t="s">
        <v>188</v>
      </c>
      <c r="H1830" s="287" t="s">
        <v>185</v>
      </c>
      <c r="I1830" s="287">
        <v>0</v>
      </c>
      <c r="J1830" s="287"/>
      <c r="K1830" s="287">
        <v>0</v>
      </c>
    </row>
    <row r="1831" spans="1:11">
      <c r="A1831" s="287" t="s">
        <v>292</v>
      </c>
      <c r="B1831" s="288">
        <v>45997</v>
      </c>
      <c r="C1831" s="287" t="s">
        <v>339</v>
      </c>
      <c r="D1831" s="287">
        <v>0</v>
      </c>
      <c r="E1831" s="287">
        <v>0</v>
      </c>
      <c r="F1831" s="287">
        <v>0</v>
      </c>
      <c r="G1831" s="287" t="s">
        <v>188</v>
      </c>
      <c r="H1831" s="287" t="s">
        <v>185</v>
      </c>
      <c r="I1831" s="287">
        <v>0</v>
      </c>
      <c r="J1831" s="287"/>
      <c r="K1831" s="287">
        <v>0</v>
      </c>
    </row>
    <row r="1832" spans="1:11">
      <c r="A1832" s="287" t="s">
        <v>292</v>
      </c>
      <c r="B1832" s="288">
        <v>46004</v>
      </c>
      <c r="C1832" s="287" t="s">
        <v>847</v>
      </c>
      <c r="D1832" s="287">
        <v>1</v>
      </c>
      <c r="E1832" s="287">
        <v>1</v>
      </c>
      <c r="F1832" s="287">
        <v>1</v>
      </c>
      <c r="G1832" s="287" t="s">
        <v>188</v>
      </c>
      <c r="H1832" s="287" t="s">
        <v>185</v>
      </c>
      <c r="I1832" s="287">
        <v>0</v>
      </c>
      <c r="J1832" s="287"/>
      <c r="K1832" s="287">
        <v>0</v>
      </c>
    </row>
    <row r="1833" spans="1:11">
      <c r="A1833" s="287" t="s">
        <v>292</v>
      </c>
      <c r="B1833" s="288">
        <v>46011</v>
      </c>
      <c r="C1833" s="287" t="s">
        <v>339</v>
      </c>
      <c r="D1833" s="287">
        <v>0</v>
      </c>
      <c r="E1833" s="287">
        <v>0</v>
      </c>
      <c r="F1833" s="287">
        <v>0</v>
      </c>
      <c r="G1833" s="287" t="s">
        <v>188</v>
      </c>
      <c r="H1833" s="287" t="s">
        <v>185</v>
      </c>
      <c r="I1833" s="287">
        <v>0</v>
      </c>
      <c r="J1833" s="287"/>
      <c r="K1833" s="287">
        <v>0</v>
      </c>
    </row>
    <row r="1834" spans="1:11">
      <c r="A1834" s="287" t="s">
        <v>292</v>
      </c>
      <c r="B1834" s="288">
        <v>46018</v>
      </c>
      <c r="C1834" s="287" t="s">
        <v>847</v>
      </c>
      <c r="D1834" s="287">
        <v>1</v>
      </c>
      <c r="E1834" s="287">
        <v>1</v>
      </c>
      <c r="F1834" s="287">
        <v>1</v>
      </c>
      <c r="G1834" s="287" t="s">
        <v>188</v>
      </c>
      <c r="H1834" s="287" t="s">
        <v>185</v>
      </c>
      <c r="I1834" s="287">
        <v>0</v>
      </c>
      <c r="J1834" s="287"/>
      <c r="K1834" s="287">
        <v>0</v>
      </c>
    </row>
    <row r="1835" spans="1:11">
      <c r="A1835" s="287" t="s">
        <v>292</v>
      </c>
      <c r="B1835" s="288">
        <v>46025</v>
      </c>
      <c r="C1835" s="287" t="s">
        <v>339</v>
      </c>
      <c r="D1835" s="287">
        <v>0</v>
      </c>
      <c r="E1835" s="287">
        <v>0</v>
      </c>
      <c r="F1835" s="287">
        <v>0</v>
      </c>
      <c r="G1835" s="287" t="s">
        <v>188</v>
      </c>
      <c r="H1835" s="287" t="s">
        <v>185</v>
      </c>
      <c r="I1835" s="287">
        <v>0</v>
      </c>
      <c r="J1835" s="287"/>
      <c r="K1835" s="287">
        <v>0</v>
      </c>
    </row>
    <row r="1836" spans="1:11">
      <c r="A1836" s="287" t="s">
        <v>292</v>
      </c>
      <c r="B1836" s="288">
        <v>46032</v>
      </c>
      <c r="C1836" s="287" t="s">
        <v>339</v>
      </c>
      <c r="D1836" s="287">
        <v>0</v>
      </c>
      <c r="E1836" s="287">
        <v>0</v>
      </c>
      <c r="F1836" s="287">
        <v>0</v>
      </c>
      <c r="G1836" s="287" t="s">
        <v>188</v>
      </c>
      <c r="H1836" s="287" t="s">
        <v>185</v>
      </c>
      <c r="I1836" s="287">
        <v>0</v>
      </c>
      <c r="J1836" s="287"/>
      <c r="K1836" s="287">
        <v>0</v>
      </c>
    </row>
    <row r="1837" spans="1:11">
      <c r="A1837" s="287" t="s">
        <v>292</v>
      </c>
      <c r="B1837" s="288">
        <v>46039</v>
      </c>
      <c r="C1837" s="287" t="s">
        <v>847</v>
      </c>
      <c r="D1837" s="287">
        <v>1</v>
      </c>
      <c r="E1837" s="287">
        <v>1</v>
      </c>
      <c r="F1837" s="287">
        <v>1</v>
      </c>
      <c r="G1837" s="287" t="s">
        <v>188</v>
      </c>
      <c r="H1837" s="287" t="s">
        <v>185</v>
      </c>
      <c r="I1837" s="287">
        <v>0</v>
      </c>
      <c r="J1837" s="287"/>
      <c r="K1837" s="287">
        <v>0</v>
      </c>
    </row>
    <row r="1838" spans="1:11">
      <c r="A1838" s="287" t="s">
        <v>292</v>
      </c>
      <c r="B1838" s="288">
        <v>46046</v>
      </c>
      <c r="C1838" s="287" t="s">
        <v>847</v>
      </c>
      <c r="D1838" s="287">
        <v>1</v>
      </c>
      <c r="E1838" s="287">
        <v>1</v>
      </c>
      <c r="F1838" s="287">
        <v>1</v>
      </c>
      <c r="G1838" s="287" t="s">
        <v>188</v>
      </c>
      <c r="H1838" s="287" t="s">
        <v>185</v>
      </c>
      <c r="I1838" s="287">
        <v>0</v>
      </c>
      <c r="J1838" s="287"/>
      <c r="K1838" s="287">
        <v>0</v>
      </c>
    </row>
    <row r="1839" spans="1:11">
      <c r="A1839" s="287" t="s">
        <v>292</v>
      </c>
      <c r="B1839" s="288">
        <v>46053</v>
      </c>
      <c r="C1839" s="287" t="s">
        <v>847</v>
      </c>
      <c r="D1839" s="287">
        <v>1</v>
      </c>
      <c r="E1839" s="287">
        <v>1</v>
      </c>
      <c r="F1839" s="287">
        <v>1</v>
      </c>
      <c r="G1839" s="287" t="s">
        <v>188</v>
      </c>
      <c r="H1839" s="287" t="s">
        <v>185</v>
      </c>
      <c r="I1839" s="287">
        <v>0</v>
      </c>
      <c r="J1839" s="287"/>
      <c r="K1839" s="287">
        <v>0</v>
      </c>
    </row>
    <row r="1840" spans="1:11">
      <c r="A1840" s="287" t="s">
        <v>292</v>
      </c>
      <c r="B1840" s="288">
        <v>46060</v>
      </c>
      <c r="C1840" s="287" t="s">
        <v>339</v>
      </c>
      <c r="D1840" s="287">
        <v>0</v>
      </c>
      <c r="E1840" s="287">
        <v>0</v>
      </c>
      <c r="F1840" s="287">
        <v>0</v>
      </c>
      <c r="G1840" s="287" t="s">
        <v>188</v>
      </c>
      <c r="H1840" s="287" t="s">
        <v>185</v>
      </c>
      <c r="I1840" s="287">
        <v>0</v>
      </c>
      <c r="J1840" s="287"/>
      <c r="K1840" s="287">
        <v>0</v>
      </c>
    </row>
    <row r="1841" spans="1:11">
      <c r="A1841" s="287" t="s">
        <v>292</v>
      </c>
      <c r="B1841" s="288">
        <v>46067</v>
      </c>
      <c r="C1841" s="287" t="s">
        <v>847</v>
      </c>
      <c r="D1841" s="287">
        <v>1</v>
      </c>
      <c r="E1841" s="287">
        <v>1</v>
      </c>
      <c r="F1841" s="287">
        <v>1</v>
      </c>
      <c r="G1841" s="287" t="s">
        <v>188</v>
      </c>
      <c r="H1841" s="287" t="s">
        <v>185</v>
      </c>
      <c r="I1841" s="287">
        <v>0</v>
      </c>
      <c r="J1841" s="287"/>
      <c r="K1841" s="287">
        <v>0</v>
      </c>
    </row>
    <row r="1842" spans="1:11">
      <c r="A1842" s="287" t="s">
        <v>292</v>
      </c>
      <c r="B1842" s="288">
        <v>46074</v>
      </c>
      <c r="C1842" s="287" t="s">
        <v>893</v>
      </c>
      <c r="D1842" s="287">
        <v>1</v>
      </c>
      <c r="E1842" s="287">
        <v>1</v>
      </c>
      <c r="F1842" s="287">
        <v>0</v>
      </c>
      <c r="G1842" s="287" t="s">
        <v>188</v>
      </c>
      <c r="H1842" s="287" t="s">
        <v>185</v>
      </c>
      <c r="I1842" s="287">
        <v>0</v>
      </c>
      <c r="J1842" s="287"/>
      <c r="K1842" s="287">
        <v>0</v>
      </c>
    </row>
    <row r="1843" spans="1:11">
      <c r="A1843" s="287" t="s">
        <v>292</v>
      </c>
      <c r="B1843" s="288">
        <v>46081</v>
      </c>
      <c r="C1843" s="287" t="s">
        <v>892</v>
      </c>
      <c r="D1843" s="287">
        <v>1</v>
      </c>
      <c r="E1843" s="287">
        <v>0</v>
      </c>
      <c r="F1843" s="287">
        <v>1</v>
      </c>
      <c r="G1843" s="287" t="s">
        <v>188</v>
      </c>
      <c r="H1843" s="287" t="s">
        <v>185</v>
      </c>
      <c r="I1843" s="287">
        <v>0</v>
      </c>
      <c r="J1843" s="287"/>
      <c r="K1843" s="287">
        <v>0</v>
      </c>
    </row>
    <row r="1844" spans="1:11">
      <c r="A1844" s="287" t="s">
        <v>292</v>
      </c>
      <c r="B1844" s="288">
        <v>46088</v>
      </c>
      <c r="C1844" s="287" t="s">
        <v>339</v>
      </c>
      <c r="D1844" s="287">
        <v>0</v>
      </c>
      <c r="E1844" s="287">
        <v>0</v>
      </c>
      <c r="F1844" s="287">
        <v>0</v>
      </c>
      <c r="G1844" s="287" t="s">
        <v>188</v>
      </c>
      <c r="H1844" s="287" t="s">
        <v>185</v>
      </c>
      <c r="I1844" s="287">
        <v>0</v>
      </c>
      <c r="J1844" s="287"/>
      <c r="K1844" s="287">
        <v>0</v>
      </c>
    </row>
    <row r="1845" spans="1:11">
      <c r="A1845" s="287" t="s">
        <v>292</v>
      </c>
      <c r="B1845" s="288">
        <v>46095</v>
      </c>
      <c r="C1845" s="287" t="s">
        <v>847</v>
      </c>
      <c r="D1845" s="287">
        <v>1</v>
      </c>
      <c r="E1845" s="287">
        <v>1</v>
      </c>
      <c r="F1845" s="287">
        <v>1</v>
      </c>
      <c r="G1845" s="287" t="s">
        <v>188</v>
      </c>
      <c r="H1845" s="287" t="s">
        <v>185</v>
      </c>
      <c r="I1845" s="287">
        <v>0</v>
      </c>
      <c r="J1845" s="287"/>
      <c r="K1845" s="287">
        <v>0</v>
      </c>
    </row>
    <row r="1846" spans="1:11">
      <c r="A1846" s="287" t="s">
        <v>292</v>
      </c>
      <c r="B1846" s="288">
        <v>46102</v>
      </c>
      <c r="C1846" s="287" t="s">
        <v>893</v>
      </c>
      <c r="D1846" s="287">
        <v>1</v>
      </c>
      <c r="E1846" s="287">
        <v>1</v>
      </c>
      <c r="F1846" s="287">
        <v>0</v>
      </c>
      <c r="G1846" s="287" t="s">
        <v>188</v>
      </c>
      <c r="H1846" s="287" t="s">
        <v>185</v>
      </c>
      <c r="I1846" s="287">
        <v>0</v>
      </c>
      <c r="J1846" s="287"/>
      <c r="K1846" s="287">
        <v>0</v>
      </c>
    </row>
    <row r="1847" spans="1:11">
      <c r="A1847" s="287" t="s">
        <v>292</v>
      </c>
      <c r="B1847" s="288">
        <v>46109</v>
      </c>
      <c r="C1847" s="287" t="s">
        <v>339</v>
      </c>
      <c r="D1847" s="287">
        <v>0</v>
      </c>
      <c r="E1847" s="287">
        <v>0</v>
      </c>
      <c r="F1847" s="287">
        <v>0</v>
      </c>
      <c r="G1847" s="287" t="s">
        <v>188</v>
      </c>
      <c r="H1847" s="287" t="s">
        <v>185</v>
      </c>
      <c r="I1847" s="287">
        <v>0</v>
      </c>
      <c r="J1847" s="287"/>
      <c r="K1847" s="287">
        <v>0</v>
      </c>
    </row>
    <row r="1848" spans="1:11">
      <c r="A1848" s="287" t="s">
        <v>292</v>
      </c>
      <c r="B1848" s="288">
        <v>46116</v>
      </c>
      <c r="C1848" s="287" t="s">
        <v>847</v>
      </c>
      <c r="D1848" s="287">
        <v>1</v>
      </c>
      <c r="E1848" s="287">
        <v>1</v>
      </c>
      <c r="F1848" s="287">
        <v>1</v>
      </c>
      <c r="G1848" s="287" t="s">
        <v>188</v>
      </c>
      <c r="H1848" s="287" t="s">
        <v>185</v>
      </c>
      <c r="I1848" s="287">
        <v>0</v>
      </c>
      <c r="J1848" s="287"/>
      <c r="K1848" s="287">
        <v>0</v>
      </c>
    </row>
    <row r="1849" spans="1:11">
      <c r="A1849" s="287" t="s">
        <v>292</v>
      </c>
      <c r="B1849" s="288">
        <v>46123</v>
      </c>
      <c r="C1849" s="287" t="s">
        <v>339</v>
      </c>
      <c r="D1849" s="287">
        <v>0</v>
      </c>
      <c r="E1849" s="287">
        <v>0</v>
      </c>
      <c r="F1849" s="287">
        <v>0</v>
      </c>
      <c r="G1849" s="287" t="s">
        <v>188</v>
      </c>
      <c r="H1849" s="287" t="s">
        <v>185</v>
      </c>
      <c r="I1849" s="287">
        <v>0</v>
      </c>
      <c r="J1849" s="287"/>
      <c r="K1849" s="287">
        <v>0</v>
      </c>
    </row>
    <row r="1850" spans="1:11">
      <c r="A1850" s="287" t="s">
        <v>292</v>
      </c>
      <c r="B1850" s="288">
        <v>46130</v>
      </c>
      <c r="C1850" s="287" t="s">
        <v>847</v>
      </c>
      <c r="D1850" s="287">
        <v>1</v>
      </c>
      <c r="E1850" s="287">
        <v>1</v>
      </c>
      <c r="F1850" s="287">
        <v>1</v>
      </c>
      <c r="G1850" s="287" t="s">
        <v>188</v>
      </c>
      <c r="H1850" s="287" t="s">
        <v>185</v>
      </c>
      <c r="I1850" s="287">
        <v>0</v>
      </c>
      <c r="J1850" s="287"/>
      <c r="K1850" s="287">
        <v>0</v>
      </c>
    </row>
    <row r="1851" spans="1:11">
      <c r="A1851" s="287" t="s">
        <v>292</v>
      </c>
      <c r="B1851" s="288">
        <v>46137</v>
      </c>
      <c r="C1851" s="287" t="s">
        <v>339</v>
      </c>
      <c r="D1851" s="287">
        <v>0</v>
      </c>
      <c r="E1851" s="287">
        <v>0</v>
      </c>
      <c r="F1851" s="287">
        <v>0</v>
      </c>
      <c r="G1851" s="287" t="s">
        <v>188</v>
      </c>
      <c r="H1851" s="287" t="s">
        <v>185</v>
      </c>
      <c r="I1851" s="287">
        <v>0</v>
      </c>
      <c r="J1851" s="287"/>
      <c r="K1851" s="287">
        <v>0</v>
      </c>
    </row>
    <row r="1852" spans="1:11">
      <c r="A1852" s="287" t="s">
        <v>293</v>
      </c>
      <c r="B1852" s="288">
        <v>45969</v>
      </c>
      <c r="C1852" s="287" t="s">
        <v>339</v>
      </c>
      <c r="D1852" s="287">
        <v>0</v>
      </c>
      <c r="E1852" s="287">
        <v>0</v>
      </c>
      <c r="F1852" s="287">
        <v>0</v>
      </c>
      <c r="G1852" s="287" t="s">
        <v>188</v>
      </c>
      <c r="H1852" s="287" t="s">
        <v>188</v>
      </c>
      <c r="I1852" s="287">
        <v>0</v>
      </c>
      <c r="J1852" s="287"/>
      <c r="K1852" s="287">
        <v>0</v>
      </c>
    </row>
    <row r="1853" spans="1:11">
      <c r="A1853" s="287" t="s">
        <v>293</v>
      </c>
      <c r="B1853" s="288">
        <v>45976</v>
      </c>
      <c r="C1853" s="287" t="s">
        <v>847</v>
      </c>
      <c r="D1853" s="287">
        <v>1</v>
      </c>
      <c r="E1853" s="287">
        <v>1</v>
      </c>
      <c r="F1853" s="287">
        <v>1</v>
      </c>
      <c r="G1853" s="287" t="s">
        <v>188</v>
      </c>
      <c r="H1853" s="287" t="s">
        <v>188</v>
      </c>
      <c r="I1853" s="287">
        <v>0</v>
      </c>
      <c r="J1853" s="287"/>
      <c r="K1853" s="287">
        <v>0</v>
      </c>
    </row>
    <row r="1854" spans="1:11">
      <c r="A1854" s="287" t="s">
        <v>293</v>
      </c>
      <c r="B1854" s="288">
        <v>45983</v>
      </c>
      <c r="C1854" s="287" t="s">
        <v>339</v>
      </c>
      <c r="D1854" s="287">
        <v>0</v>
      </c>
      <c r="E1854" s="287">
        <v>0</v>
      </c>
      <c r="F1854" s="287">
        <v>0</v>
      </c>
      <c r="G1854" s="287" t="s">
        <v>188</v>
      </c>
      <c r="H1854" s="287" t="s">
        <v>188</v>
      </c>
      <c r="I1854" s="287">
        <v>0</v>
      </c>
      <c r="J1854" s="287"/>
      <c r="K1854" s="287">
        <v>0</v>
      </c>
    </row>
    <row r="1855" spans="1:11">
      <c r="A1855" s="287" t="s">
        <v>293</v>
      </c>
      <c r="B1855" s="288">
        <v>45990</v>
      </c>
      <c r="C1855" s="287" t="s">
        <v>847</v>
      </c>
      <c r="D1855" s="287">
        <v>1</v>
      </c>
      <c r="E1855" s="287">
        <v>1</v>
      </c>
      <c r="F1855" s="287">
        <v>1</v>
      </c>
      <c r="G1855" s="287" t="s">
        <v>188</v>
      </c>
      <c r="H1855" s="287" t="s">
        <v>188</v>
      </c>
      <c r="I1855" s="287">
        <v>0</v>
      </c>
      <c r="J1855" s="287"/>
      <c r="K1855" s="287">
        <v>0</v>
      </c>
    </row>
    <row r="1856" spans="1:11">
      <c r="A1856" s="287" t="s">
        <v>293</v>
      </c>
      <c r="B1856" s="288">
        <v>45997</v>
      </c>
      <c r="C1856" s="287" t="s">
        <v>339</v>
      </c>
      <c r="D1856" s="287">
        <v>0</v>
      </c>
      <c r="E1856" s="287">
        <v>0</v>
      </c>
      <c r="F1856" s="287">
        <v>0</v>
      </c>
      <c r="G1856" s="287" t="s">
        <v>188</v>
      </c>
      <c r="H1856" s="287" t="s">
        <v>188</v>
      </c>
      <c r="I1856" s="287">
        <v>0</v>
      </c>
      <c r="J1856" s="287"/>
      <c r="K1856" s="287">
        <v>0</v>
      </c>
    </row>
    <row r="1857" spans="1:11">
      <c r="A1857" s="287" t="s">
        <v>293</v>
      </c>
      <c r="B1857" s="288">
        <v>46004</v>
      </c>
      <c r="C1857" s="287" t="s">
        <v>339</v>
      </c>
      <c r="D1857" s="287">
        <v>0</v>
      </c>
      <c r="E1857" s="287">
        <v>0</v>
      </c>
      <c r="F1857" s="287">
        <v>0</v>
      </c>
      <c r="G1857" s="287" t="s">
        <v>188</v>
      </c>
      <c r="H1857" s="287" t="s">
        <v>188</v>
      </c>
      <c r="I1857" s="287">
        <v>0</v>
      </c>
      <c r="J1857" s="287"/>
      <c r="K1857" s="287">
        <v>0</v>
      </c>
    </row>
    <row r="1858" spans="1:11">
      <c r="A1858" s="287" t="s">
        <v>293</v>
      </c>
      <c r="B1858" s="288">
        <v>46011</v>
      </c>
      <c r="C1858" s="287" t="s">
        <v>339</v>
      </c>
      <c r="D1858" s="287">
        <v>0</v>
      </c>
      <c r="E1858" s="287">
        <v>0</v>
      </c>
      <c r="F1858" s="287">
        <v>0</v>
      </c>
      <c r="G1858" s="287" t="s">
        <v>188</v>
      </c>
      <c r="H1858" s="287" t="s">
        <v>188</v>
      </c>
      <c r="I1858" s="287">
        <v>0</v>
      </c>
      <c r="J1858" s="287"/>
      <c r="K1858" s="287">
        <v>0</v>
      </c>
    </row>
    <row r="1859" spans="1:11">
      <c r="A1859" s="287" t="s">
        <v>293</v>
      </c>
      <c r="B1859" s="288">
        <v>46018</v>
      </c>
      <c r="C1859" s="287" t="s">
        <v>847</v>
      </c>
      <c r="D1859" s="287">
        <v>1</v>
      </c>
      <c r="E1859" s="287">
        <v>1</v>
      </c>
      <c r="F1859" s="287">
        <v>1</v>
      </c>
      <c r="G1859" s="287" t="s">
        <v>188</v>
      </c>
      <c r="H1859" s="287" t="s">
        <v>188</v>
      </c>
      <c r="I1859" s="287">
        <v>0</v>
      </c>
      <c r="J1859" s="287"/>
      <c r="K1859" s="287">
        <v>0</v>
      </c>
    </row>
    <row r="1860" spans="1:11">
      <c r="A1860" s="287" t="s">
        <v>293</v>
      </c>
      <c r="B1860" s="288">
        <v>46025</v>
      </c>
      <c r="C1860" s="287" t="s">
        <v>339</v>
      </c>
      <c r="D1860" s="287">
        <v>0</v>
      </c>
      <c r="E1860" s="287">
        <v>0</v>
      </c>
      <c r="F1860" s="287">
        <v>0</v>
      </c>
      <c r="G1860" s="287" t="s">
        <v>188</v>
      </c>
      <c r="H1860" s="287" t="s">
        <v>188</v>
      </c>
      <c r="I1860" s="287">
        <v>0</v>
      </c>
      <c r="J1860" s="287"/>
      <c r="K1860" s="287">
        <v>0</v>
      </c>
    </row>
    <row r="1861" spans="1:11">
      <c r="A1861" s="287" t="s">
        <v>293</v>
      </c>
      <c r="B1861" s="288">
        <v>46032</v>
      </c>
      <c r="C1861" s="287" t="s">
        <v>847</v>
      </c>
      <c r="D1861" s="287">
        <v>1</v>
      </c>
      <c r="E1861" s="287">
        <v>1</v>
      </c>
      <c r="F1861" s="287">
        <v>1</v>
      </c>
      <c r="G1861" s="287" t="s">
        <v>188</v>
      </c>
      <c r="H1861" s="287" t="s">
        <v>188</v>
      </c>
      <c r="I1861" s="287">
        <v>0</v>
      </c>
      <c r="J1861" s="287"/>
      <c r="K1861" s="287">
        <v>0</v>
      </c>
    </row>
    <row r="1862" spans="1:11">
      <c r="A1862" s="287" t="s">
        <v>293</v>
      </c>
      <c r="B1862" s="288">
        <v>46039</v>
      </c>
      <c r="C1862" s="287" t="s">
        <v>339</v>
      </c>
      <c r="D1862" s="287">
        <v>0</v>
      </c>
      <c r="E1862" s="287">
        <v>0</v>
      </c>
      <c r="F1862" s="287">
        <v>0</v>
      </c>
      <c r="G1862" s="287" t="s">
        <v>188</v>
      </c>
      <c r="H1862" s="287" t="s">
        <v>188</v>
      </c>
      <c r="I1862" s="287">
        <v>0</v>
      </c>
      <c r="J1862" s="287"/>
      <c r="K1862" s="287">
        <v>0</v>
      </c>
    </row>
    <row r="1863" spans="1:11">
      <c r="A1863" s="287" t="s">
        <v>293</v>
      </c>
      <c r="B1863" s="288">
        <v>46046</v>
      </c>
      <c r="C1863" s="287" t="s">
        <v>847</v>
      </c>
      <c r="D1863" s="287">
        <v>1</v>
      </c>
      <c r="E1863" s="287">
        <v>1</v>
      </c>
      <c r="F1863" s="287">
        <v>1</v>
      </c>
      <c r="G1863" s="287" t="s">
        <v>188</v>
      </c>
      <c r="H1863" s="287" t="s">
        <v>188</v>
      </c>
      <c r="I1863" s="287">
        <v>0</v>
      </c>
      <c r="J1863" s="287"/>
      <c r="K1863" s="287">
        <v>0</v>
      </c>
    </row>
    <row r="1864" spans="1:11">
      <c r="A1864" s="287" t="s">
        <v>293</v>
      </c>
      <c r="B1864" s="288">
        <v>46053</v>
      </c>
      <c r="C1864" s="287" t="s">
        <v>339</v>
      </c>
      <c r="D1864" s="287">
        <v>0</v>
      </c>
      <c r="E1864" s="287">
        <v>0</v>
      </c>
      <c r="F1864" s="287">
        <v>0</v>
      </c>
      <c r="G1864" s="287" t="s">
        <v>188</v>
      </c>
      <c r="H1864" s="287" t="s">
        <v>188</v>
      </c>
      <c r="I1864" s="287">
        <v>0</v>
      </c>
      <c r="J1864" s="287"/>
      <c r="K1864" s="287">
        <v>0</v>
      </c>
    </row>
    <row r="1865" spans="1:11">
      <c r="A1865" s="287" t="s">
        <v>293</v>
      </c>
      <c r="B1865" s="288">
        <v>46060</v>
      </c>
      <c r="C1865" s="287" t="s">
        <v>847</v>
      </c>
      <c r="D1865" s="287">
        <v>1</v>
      </c>
      <c r="E1865" s="287">
        <v>1</v>
      </c>
      <c r="F1865" s="287">
        <v>1</v>
      </c>
      <c r="G1865" s="287" t="s">
        <v>188</v>
      </c>
      <c r="H1865" s="287" t="s">
        <v>188</v>
      </c>
      <c r="I1865" s="287">
        <v>0</v>
      </c>
      <c r="J1865" s="287"/>
      <c r="K1865" s="287">
        <v>0</v>
      </c>
    </row>
    <row r="1866" spans="1:11">
      <c r="A1866" s="287" t="s">
        <v>293</v>
      </c>
      <c r="B1866" s="288">
        <v>46067</v>
      </c>
      <c r="C1866" s="287" t="s">
        <v>339</v>
      </c>
      <c r="D1866" s="287">
        <v>0</v>
      </c>
      <c r="E1866" s="287">
        <v>0</v>
      </c>
      <c r="F1866" s="287">
        <v>0</v>
      </c>
      <c r="G1866" s="287" t="s">
        <v>188</v>
      </c>
      <c r="H1866" s="287" t="s">
        <v>188</v>
      </c>
      <c r="I1866" s="287">
        <v>0</v>
      </c>
      <c r="J1866" s="287"/>
      <c r="K1866" s="287">
        <v>0</v>
      </c>
    </row>
    <row r="1867" spans="1:11">
      <c r="A1867" s="287" t="s">
        <v>293</v>
      </c>
      <c r="B1867" s="288">
        <v>46074</v>
      </c>
      <c r="C1867" s="287" t="s">
        <v>847</v>
      </c>
      <c r="D1867" s="287">
        <v>1</v>
      </c>
      <c r="E1867" s="287">
        <v>1</v>
      </c>
      <c r="F1867" s="287">
        <v>1</v>
      </c>
      <c r="G1867" s="287" t="s">
        <v>188</v>
      </c>
      <c r="H1867" s="287" t="s">
        <v>188</v>
      </c>
      <c r="I1867" s="287">
        <v>0</v>
      </c>
      <c r="J1867" s="287"/>
      <c r="K1867" s="287">
        <v>0</v>
      </c>
    </row>
    <row r="1868" spans="1:11">
      <c r="A1868" s="287" t="s">
        <v>293</v>
      </c>
      <c r="B1868" s="288">
        <v>46081</v>
      </c>
      <c r="C1868" s="287" t="s">
        <v>339</v>
      </c>
      <c r="D1868" s="287">
        <v>0</v>
      </c>
      <c r="E1868" s="287">
        <v>0</v>
      </c>
      <c r="F1868" s="287">
        <v>0</v>
      </c>
      <c r="G1868" s="287" t="s">
        <v>188</v>
      </c>
      <c r="H1868" s="287" t="s">
        <v>188</v>
      </c>
      <c r="I1868" s="287">
        <v>0</v>
      </c>
      <c r="J1868" s="287"/>
      <c r="K1868" s="287">
        <v>0</v>
      </c>
    </row>
    <row r="1869" spans="1:11">
      <c r="A1869" s="287" t="s">
        <v>293</v>
      </c>
      <c r="B1869" s="288">
        <v>46088</v>
      </c>
      <c r="C1869" s="287" t="s">
        <v>847</v>
      </c>
      <c r="D1869" s="287">
        <v>1</v>
      </c>
      <c r="E1869" s="287">
        <v>1</v>
      </c>
      <c r="F1869" s="287">
        <v>1</v>
      </c>
      <c r="G1869" s="287" t="s">
        <v>188</v>
      </c>
      <c r="H1869" s="287" t="s">
        <v>188</v>
      </c>
      <c r="I1869" s="287">
        <v>0</v>
      </c>
      <c r="J1869" s="287"/>
      <c r="K1869" s="287">
        <v>0</v>
      </c>
    </row>
    <row r="1870" spans="1:11">
      <c r="A1870" s="287" t="s">
        <v>293</v>
      </c>
      <c r="B1870" s="288">
        <v>46095</v>
      </c>
      <c r="C1870" s="287" t="s">
        <v>339</v>
      </c>
      <c r="D1870" s="287">
        <v>0</v>
      </c>
      <c r="E1870" s="287">
        <v>0</v>
      </c>
      <c r="F1870" s="287">
        <v>0</v>
      </c>
      <c r="G1870" s="287" t="s">
        <v>188</v>
      </c>
      <c r="H1870" s="287" t="s">
        <v>188</v>
      </c>
      <c r="I1870" s="287">
        <v>0</v>
      </c>
      <c r="J1870" s="287"/>
      <c r="K1870" s="287">
        <v>0</v>
      </c>
    </row>
    <row r="1871" spans="1:11">
      <c r="A1871" s="287" t="s">
        <v>293</v>
      </c>
      <c r="B1871" s="288">
        <v>46102</v>
      </c>
      <c r="C1871" s="287" t="s">
        <v>847</v>
      </c>
      <c r="D1871" s="287">
        <v>1</v>
      </c>
      <c r="E1871" s="287">
        <v>1</v>
      </c>
      <c r="F1871" s="287">
        <v>1</v>
      </c>
      <c r="G1871" s="287" t="s">
        <v>188</v>
      </c>
      <c r="H1871" s="287" t="s">
        <v>188</v>
      </c>
      <c r="I1871" s="287">
        <v>0</v>
      </c>
      <c r="J1871" s="287"/>
      <c r="K1871" s="287">
        <v>0</v>
      </c>
    </row>
    <row r="1872" spans="1:11">
      <c r="A1872" s="287" t="s">
        <v>293</v>
      </c>
      <c r="B1872" s="288">
        <v>46109</v>
      </c>
      <c r="C1872" s="287" t="s">
        <v>339</v>
      </c>
      <c r="D1872" s="287">
        <v>0</v>
      </c>
      <c r="E1872" s="287">
        <v>0</v>
      </c>
      <c r="F1872" s="287">
        <v>0</v>
      </c>
      <c r="G1872" s="287" t="s">
        <v>188</v>
      </c>
      <c r="H1872" s="287" t="s">
        <v>188</v>
      </c>
      <c r="I1872" s="287">
        <v>0</v>
      </c>
      <c r="J1872" s="287"/>
      <c r="K1872" s="287">
        <v>0</v>
      </c>
    </row>
    <row r="1873" spans="1:11">
      <c r="A1873" s="287" t="s">
        <v>293</v>
      </c>
      <c r="B1873" s="288">
        <v>46116</v>
      </c>
      <c r="C1873" s="287" t="s">
        <v>339</v>
      </c>
      <c r="D1873" s="287">
        <v>0</v>
      </c>
      <c r="E1873" s="287">
        <v>0</v>
      </c>
      <c r="F1873" s="287">
        <v>0</v>
      </c>
      <c r="G1873" s="287" t="s">
        <v>188</v>
      </c>
      <c r="H1873" s="287" t="s">
        <v>188</v>
      </c>
      <c r="I1873" s="287">
        <v>0</v>
      </c>
      <c r="J1873" s="287"/>
      <c r="K1873" s="287">
        <v>0</v>
      </c>
    </row>
    <row r="1874" spans="1:11">
      <c r="A1874" s="287" t="s">
        <v>293</v>
      </c>
      <c r="B1874" s="288">
        <v>46123</v>
      </c>
      <c r="C1874" s="287" t="s">
        <v>339</v>
      </c>
      <c r="D1874" s="287">
        <v>0</v>
      </c>
      <c r="E1874" s="287">
        <v>0</v>
      </c>
      <c r="F1874" s="287">
        <v>0</v>
      </c>
      <c r="G1874" s="287" t="s">
        <v>188</v>
      </c>
      <c r="H1874" s="287" t="s">
        <v>188</v>
      </c>
      <c r="I1874" s="287">
        <v>0</v>
      </c>
      <c r="J1874" s="287"/>
      <c r="K1874" s="287">
        <v>0</v>
      </c>
    </row>
    <row r="1875" spans="1:11">
      <c r="A1875" s="287" t="s">
        <v>293</v>
      </c>
      <c r="B1875" s="288">
        <v>46130</v>
      </c>
      <c r="C1875" s="287" t="s">
        <v>847</v>
      </c>
      <c r="D1875" s="287">
        <v>1</v>
      </c>
      <c r="E1875" s="287">
        <v>1</v>
      </c>
      <c r="F1875" s="287">
        <v>1</v>
      </c>
      <c r="G1875" s="287" t="s">
        <v>188</v>
      </c>
      <c r="H1875" s="287" t="s">
        <v>188</v>
      </c>
      <c r="I1875" s="287">
        <v>0</v>
      </c>
      <c r="J1875" s="287"/>
      <c r="K1875" s="287">
        <v>0</v>
      </c>
    </row>
    <row r="1876" spans="1:11">
      <c r="A1876" s="287" t="s">
        <v>293</v>
      </c>
      <c r="B1876" s="288">
        <v>46137</v>
      </c>
      <c r="C1876" s="287" t="s">
        <v>339</v>
      </c>
      <c r="D1876" s="287">
        <v>0</v>
      </c>
      <c r="E1876" s="287">
        <v>0</v>
      </c>
      <c r="F1876" s="287">
        <v>0</v>
      </c>
      <c r="G1876" s="287" t="s">
        <v>188</v>
      </c>
      <c r="H1876" s="287" t="s">
        <v>188</v>
      </c>
      <c r="I1876" s="287">
        <v>0</v>
      </c>
      <c r="J1876" s="287"/>
      <c r="K1876" s="287">
        <v>0</v>
      </c>
    </row>
    <row r="1877" spans="1:11">
      <c r="A1877" s="287" t="s">
        <v>294</v>
      </c>
      <c r="B1877" s="288">
        <v>45969</v>
      </c>
      <c r="C1877" s="287" t="s">
        <v>847</v>
      </c>
      <c r="D1877" s="287">
        <v>1</v>
      </c>
      <c r="E1877" s="287">
        <v>1</v>
      </c>
      <c r="F1877" s="287">
        <v>1</v>
      </c>
      <c r="G1877" s="287" t="s">
        <v>185</v>
      </c>
      <c r="H1877" s="287"/>
      <c r="I1877" s="287">
        <v>1</v>
      </c>
      <c r="J1877" s="287" t="s">
        <v>295</v>
      </c>
      <c r="K1877" s="287">
        <v>0</v>
      </c>
    </row>
    <row r="1878" spans="1:11">
      <c r="A1878" s="287" t="s">
        <v>294</v>
      </c>
      <c r="B1878" s="288">
        <v>45976</v>
      </c>
      <c r="C1878" s="287" t="s">
        <v>847</v>
      </c>
      <c r="D1878" s="287">
        <v>1</v>
      </c>
      <c r="E1878" s="287">
        <v>1</v>
      </c>
      <c r="F1878" s="287">
        <v>1</v>
      </c>
      <c r="G1878" s="287" t="s">
        <v>185</v>
      </c>
      <c r="H1878" s="287"/>
      <c r="I1878" s="287">
        <v>1</v>
      </c>
      <c r="J1878" s="287" t="s">
        <v>295</v>
      </c>
      <c r="K1878" s="287">
        <v>0</v>
      </c>
    </row>
    <row r="1879" spans="1:11">
      <c r="A1879" s="287" t="s">
        <v>294</v>
      </c>
      <c r="B1879" s="288">
        <v>45983</v>
      </c>
      <c r="C1879" s="287" t="s">
        <v>847</v>
      </c>
      <c r="D1879" s="287">
        <v>1</v>
      </c>
      <c r="E1879" s="287">
        <v>1</v>
      </c>
      <c r="F1879" s="287">
        <v>1</v>
      </c>
      <c r="G1879" s="287" t="s">
        <v>185</v>
      </c>
      <c r="H1879" s="287"/>
      <c r="I1879" s="287">
        <v>1</v>
      </c>
      <c r="J1879" s="287" t="s">
        <v>295</v>
      </c>
      <c r="K1879" s="287">
        <v>0</v>
      </c>
    </row>
    <row r="1880" spans="1:11">
      <c r="A1880" s="287" t="s">
        <v>294</v>
      </c>
      <c r="B1880" s="288">
        <v>45990</v>
      </c>
      <c r="C1880" s="287" t="s">
        <v>847</v>
      </c>
      <c r="D1880" s="287">
        <v>1</v>
      </c>
      <c r="E1880" s="287">
        <v>1</v>
      </c>
      <c r="F1880" s="287">
        <v>1</v>
      </c>
      <c r="G1880" s="287" t="s">
        <v>185</v>
      </c>
      <c r="H1880" s="287"/>
      <c r="I1880" s="287">
        <v>1</v>
      </c>
      <c r="J1880" s="287" t="s">
        <v>295</v>
      </c>
      <c r="K1880" s="287">
        <v>0</v>
      </c>
    </row>
    <row r="1881" spans="1:11">
      <c r="A1881" s="287" t="s">
        <v>294</v>
      </c>
      <c r="B1881" s="288">
        <v>45997</v>
      </c>
      <c r="C1881" s="287" t="s">
        <v>847</v>
      </c>
      <c r="D1881" s="287">
        <v>1</v>
      </c>
      <c r="E1881" s="287">
        <v>1</v>
      </c>
      <c r="F1881" s="287">
        <v>1</v>
      </c>
      <c r="G1881" s="287" t="s">
        <v>185</v>
      </c>
      <c r="H1881" s="287"/>
      <c r="I1881" s="287">
        <v>1</v>
      </c>
      <c r="J1881" s="287" t="s">
        <v>295</v>
      </c>
      <c r="K1881" s="287">
        <v>0</v>
      </c>
    </row>
    <row r="1882" spans="1:11">
      <c r="A1882" s="287" t="s">
        <v>294</v>
      </c>
      <c r="B1882" s="288">
        <v>46004</v>
      </c>
      <c r="C1882" s="287" t="s">
        <v>847</v>
      </c>
      <c r="D1882" s="287">
        <v>1</v>
      </c>
      <c r="E1882" s="287">
        <v>1</v>
      </c>
      <c r="F1882" s="287">
        <v>1</v>
      </c>
      <c r="G1882" s="287" t="s">
        <v>185</v>
      </c>
      <c r="H1882" s="287"/>
      <c r="I1882" s="287">
        <v>1</v>
      </c>
      <c r="J1882" s="287" t="s">
        <v>295</v>
      </c>
      <c r="K1882" s="287">
        <v>0</v>
      </c>
    </row>
    <row r="1883" spans="1:11">
      <c r="A1883" s="287" t="s">
        <v>294</v>
      </c>
      <c r="B1883" s="288">
        <v>46011</v>
      </c>
      <c r="C1883" s="287" t="s">
        <v>339</v>
      </c>
      <c r="D1883" s="287">
        <v>0</v>
      </c>
      <c r="E1883" s="287">
        <v>0</v>
      </c>
      <c r="F1883" s="287">
        <v>0</v>
      </c>
      <c r="G1883" s="287" t="s">
        <v>185</v>
      </c>
      <c r="H1883" s="287"/>
      <c r="I1883" s="287">
        <v>1</v>
      </c>
      <c r="J1883" s="287" t="s">
        <v>295</v>
      </c>
      <c r="K1883" s="287">
        <v>0</v>
      </c>
    </row>
    <row r="1884" spans="1:11">
      <c r="A1884" s="287" t="s">
        <v>294</v>
      </c>
      <c r="B1884" s="288">
        <v>46018</v>
      </c>
      <c r="C1884" s="287" t="s">
        <v>339</v>
      </c>
      <c r="D1884" s="287">
        <v>0</v>
      </c>
      <c r="E1884" s="287">
        <v>0</v>
      </c>
      <c r="F1884" s="287">
        <v>0</v>
      </c>
      <c r="G1884" s="287" t="s">
        <v>185</v>
      </c>
      <c r="H1884" s="287"/>
      <c r="I1884" s="287">
        <v>1</v>
      </c>
      <c r="J1884" s="287" t="s">
        <v>295</v>
      </c>
      <c r="K1884" s="287">
        <v>0</v>
      </c>
    </row>
    <row r="1885" spans="1:11">
      <c r="A1885" s="287" t="s">
        <v>294</v>
      </c>
      <c r="B1885" s="288">
        <v>46025</v>
      </c>
      <c r="C1885" s="287" t="s">
        <v>339</v>
      </c>
      <c r="D1885" s="287">
        <v>0</v>
      </c>
      <c r="E1885" s="287">
        <v>0</v>
      </c>
      <c r="F1885" s="287">
        <v>0</v>
      </c>
      <c r="G1885" s="287" t="s">
        <v>185</v>
      </c>
      <c r="H1885" s="287"/>
      <c r="I1885" s="287">
        <v>1</v>
      </c>
      <c r="J1885" s="287" t="s">
        <v>295</v>
      </c>
      <c r="K1885" s="287">
        <v>0</v>
      </c>
    </row>
    <row r="1886" spans="1:11">
      <c r="A1886" s="287" t="s">
        <v>294</v>
      </c>
      <c r="B1886" s="288">
        <v>46032</v>
      </c>
      <c r="C1886" s="287" t="s">
        <v>847</v>
      </c>
      <c r="D1886" s="287">
        <v>1</v>
      </c>
      <c r="E1886" s="287">
        <v>1</v>
      </c>
      <c r="F1886" s="287">
        <v>1</v>
      </c>
      <c r="G1886" s="287" t="s">
        <v>185</v>
      </c>
      <c r="H1886" s="287"/>
      <c r="I1886" s="287">
        <v>1</v>
      </c>
      <c r="J1886" s="287" t="s">
        <v>295</v>
      </c>
      <c r="K1886" s="287">
        <v>0</v>
      </c>
    </row>
    <row r="1887" spans="1:11">
      <c r="A1887" s="287" t="s">
        <v>294</v>
      </c>
      <c r="B1887" s="288">
        <v>46039</v>
      </c>
      <c r="C1887" s="287" t="s">
        <v>847</v>
      </c>
      <c r="D1887" s="287">
        <v>1</v>
      </c>
      <c r="E1887" s="287">
        <v>1</v>
      </c>
      <c r="F1887" s="287">
        <v>1</v>
      </c>
      <c r="G1887" s="287" t="s">
        <v>185</v>
      </c>
      <c r="H1887" s="287"/>
      <c r="I1887" s="287">
        <v>1</v>
      </c>
      <c r="J1887" s="287" t="s">
        <v>295</v>
      </c>
      <c r="K1887" s="287">
        <v>0</v>
      </c>
    </row>
    <row r="1888" spans="1:11">
      <c r="A1888" s="287" t="s">
        <v>294</v>
      </c>
      <c r="B1888" s="288">
        <v>46046</v>
      </c>
      <c r="C1888" s="287" t="s">
        <v>339</v>
      </c>
      <c r="D1888" s="287">
        <v>0</v>
      </c>
      <c r="E1888" s="287">
        <v>0</v>
      </c>
      <c r="F1888" s="287">
        <v>0</v>
      </c>
      <c r="G1888" s="287" t="s">
        <v>185</v>
      </c>
      <c r="H1888" s="287"/>
      <c r="I1888" s="287">
        <v>1</v>
      </c>
      <c r="J1888" s="287" t="s">
        <v>295</v>
      </c>
      <c r="K1888" s="287">
        <v>0</v>
      </c>
    </row>
    <row r="1889" spans="1:11">
      <c r="A1889" s="287" t="s">
        <v>294</v>
      </c>
      <c r="B1889" s="288">
        <v>46053</v>
      </c>
      <c r="C1889" s="287" t="s">
        <v>339</v>
      </c>
      <c r="D1889" s="287">
        <v>0</v>
      </c>
      <c r="E1889" s="287">
        <v>0</v>
      </c>
      <c r="F1889" s="287">
        <v>0</v>
      </c>
      <c r="G1889" s="287" t="s">
        <v>185</v>
      </c>
      <c r="H1889" s="287"/>
      <c r="I1889" s="287">
        <v>1</v>
      </c>
      <c r="J1889" s="287" t="s">
        <v>295</v>
      </c>
      <c r="K1889" s="287">
        <v>0</v>
      </c>
    </row>
    <row r="1890" spans="1:11">
      <c r="A1890" s="287" t="s">
        <v>294</v>
      </c>
      <c r="B1890" s="288">
        <v>46060</v>
      </c>
      <c r="C1890" s="287" t="s">
        <v>339</v>
      </c>
      <c r="D1890" s="287">
        <v>0</v>
      </c>
      <c r="E1890" s="287">
        <v>0</v>
      </c>
      <c r="F1890" s="287">
        <v>0</v>
      </c>
      <c r="G1890" s="287" t="s">
        <v>185</v>
      </c>
      <c r="H1890" s="287"/>
      <c r="I1890" s="287">
        <v>1</v>
      </c>
      <c r="J1890" s="287" t="s">
        <v>295</v>
      </c>
      <c r="K1890" s="287">
        <v>0</v>
      </c>
    </row>
    <row r="1891" spans="1:11">
      <c r="A1891" s="287" t="s">
        <v>294</v>
      </c>
      <c r="B1891" s="288">
        <v>46067</v>
      </c>
      <c r="C1891" s="287" t="s">
        <v>339</v>
      </c>
      <c r="D1891" s="287">
        <v>0</v>
      </c>
      <c r="E1891" s="287">
        <v>0</v>
      </c>
      <c r="F1891" s="287">
        <v>0</v>
      </c>
      <c r="G1891" s="287" t="s">
        <v>185</v>
      </c>
      <c r="H1891" s="287"/>
      <c r="I1891" s="287">
        <v>1</v>
      </c>
      <c r="J1891" s="287" t="s">
        <v>295</v>
      </c>
      <c r="K1891" s="287">
        <v>0</v>
      </c>
    </row>
    <row r="1892" spans="1:11">
      <c r="A1892" s="287" t="s">
        <v>294</v>
      </c>
      <c r="B1892" s="288">
        <v>46074</v>
      </c>
      <c r="C1892" s="287" t="s">
        <v>339</v>
      </c>
      <c r="D1892" s="287">
        <v>0</v>
      </c>
      <c r="E1892" s="287">
        <v>0</v>
      </c>
      <c r="F1892" s="287">
        <v>0</v>
      </c>
      <c r="G1892" s="287" t="s">
        <v>185</v>
      </c>
      <c r="H1892" s="287"/>
      <c r="I1892" s="287">
        <v>1</v>
      </c>
      <c r="J1892" s="287" t="s">
        <v>295</v>
      </c>
      <c r="K1892" s="287">
        <v>0</v>
      </c>
    </row>
    <row r="1893" spans="1:11">
      <c r="A1893" s="287" t="s">
        <v>294</v>
      </c>
      <c r="B1893" s="288">
        <v>46081</v>
      </c>
      <c r="C1893" s="287" t="s">
        <v>847</v>
      </c>
      <c r="D1893" s="287">
        <v>1</v>
      </c>
      <c r="E1893" s="287">
        <v>1</v>
      </c>
      <c r="F1893" s="287">
        <v>1</v>
      </c>
      <c r="G1893" s="287" t="s">
        <v>185</v>
      </c>
      <c r="H1893" s="287"/>
      <c r="I1893" s="287">
        <v>1</v>
      </c>
      <c r="J1893" s="287" t="s">
        <v>295</v>
      </c>
      <c r="K1893" s="287">
        <v>0</v>
      </c>
    </row>
    <row r="1894" spans="1:11">
      <c r="A1894" s="287" t="s">
        <v>294</v>
      </c>
      <c r="B1894" s="288">
        <v>46088</v>
      </c>
      <c r="C1894" s="287" t="s">
        <v>847</v>
      </c>
      <c r="D1894" s="287">
        <v>1</v>
      </c>
      <c r="E1894" s="287">
        <v>1</v>
      </c>
      <c r="F1894" s="287">
        <v>1</v>
      </c>
      <c r="G1894" s="287" t="s">
        <v>185</v>
      </c>
      <c r="H1894" s="287"/>
      <c r="I1894" s="287">
        <v>1</v>
      </c>
      <c r="J1894" s="287" t="s">
        <v>295</v>
      </c>
      <c r="K1894" s="287">
        <v>0</v>
      </c>
    </row>
    <row r="1895" spans="1:11">
      <c r="A1895" s="287" t="s">
        <v>294</v>
      </c>
      <c r="B1895" s="288">
        <v>46095</v>
      </c>
      <c r="C1895" s="287" t="s">
        <v>847</v>
      </c>
      <c r="D1895" s="287">
        <v>1</v>
      </c>
      <c r="E1895" s="287">
        <v>1</v>
      </c>
      <c r="F1895" s="287">
        <v>1</v>
      </c>
      <c r="G1895" s="287" t="s">
        <v>185</v>
      </c>
      <c r="H1895" s="287"/>
      <c r="I1895" s="287">
        <v>1</v>
      </c>
      <c r="J1895" s="287" t="s">
        <v>295</v>
      </c>
      <c r="K1895" s="287">
        <v>0</v>
      </c>
    </row>
    <row r="1896" spans="1:11">
      <c r="A1896" s="287" t="s">
        <v>294</v>
      </c>
      <c r="B1896" s="288">
        <v>46102</v>
      </c>
      <c r="C1896" s="287" t="s">
        <v>847</v>
      </c>
      <c r="D1896" s="287">
        <v>1</v>
      </c>
      <c r="E1896" s="287">
        <v>1</v>
      </c>
      <c r="F1896" s="287">
        <v>1</v>
      </c>
      <c r="G1896" s="287" t="s">
        <v>185</v>
      </c>
      <c r="H1896" s="287"/>
      <c r="I1896" s="287">
        <v>1</v>
      </c>
      <c r="J1896" s="287" t="s">
        <v>295</v>
      </c>
      <c r="K1896" s="287">
        <v>0</v>
      </c>
    </row>
    <row r="1897" spans="1:11">
      <c r="A1897" s="287" t="s">
        <v>294</v>
      </c>
      <c r="B1897" s="288">
        <v>46109</v>
      </c>
      <c r="C1897" s="287" t="s">
        <v>847</v>
      </c>
      <c r="D1897" s="287">
        <v>1</v>
      </c>
      <c r="E1897" s="287">
        <v>1</v>
      </c>
      <c r="F1897" s="287">
        <v>1</v>
      </c>
      <c r="G1897" s="287" t="s">
        <v>185</v>
      </c>
      <c r="H1897" s="287"/>
      <c r="I1897" s="287">
        <v>1</v>
      </c>
      <c r="J1897" s="287" t="s">
        <v>295</v>
      </c>
      <c r="K1897" s="287">
        <v>0</v>
      </c>
    </row>
    <row r="1898" spans="1:11">
      <c r="A1898" s="287" t="s">
        <v>294</v>
      </c>
      <c r="B1898" s="288">
        <v>46116</v>
      </c>
      <c r="C1898" s="287" t="s">
        <v>339</v>
      </c>
      <c r="D1898" s="287">
        <v>0</v>
      </c>
      <c r="E1898" s="287">
        <v>0</v>
      </c>
      <c r="F1898" s="287">
        <v>0</v>
      </c>
      <c r="G1898" s="287" t="s">
        <v>185</v>
      </c>
      <c r="H1898" s="287"/>
      <c r="I1898" s="287">
        <v>1</v>
      </c>
      <c r="J1898" s="287" t="s">
        <v>295</v>
      </c>
      <c r="K1898" s="287">
        <v>0</v>
      </c>
    </row>
    <row r="1899" spans="1:11">
      <c r="A1899" s="287" t="s">
        <v>294</v>
      </c>
      <c r="B1899" s="288">
        <v>46123</v>
      </c>
      <c r="C1899" s="287" t="s">
        <v>847</v>
      </c>
      <c r="D1899" s="287">
        <v>1</v>
      </c>
      <c r="E1899" s="287">
        <v>1</v>
      </c>
      <c r="F1899" s="287">
        <v>1</v>
      </c>
      <c r="G1899" s="287" t="s">
        <v>185</v>
      </c>
      <c r="H1899" s="287"/>
      <c r="I1899" s="287">
        <v>1</v>
      </c>
      <c r="J1899" s="287" t="s">
        <v>295</v>
      </c>
      <c r="K1899" s="287">
        <v>0</v>
      </c>
    </row>
    <row r="1900" spans="1:11">
      <c r="A1900" s="287" t="s">
        <v>294</v>
      </c>
      <c r="B1900" s="288">
        <v>46130</v>
      </c>
      <c r="C1900" s="287" t="s">
        <v>847</v>
      </c>
      <c r="D1900" s="287">
        <v>1</v>
      </c>
      <c r="E1900" s="287">
        <v>1</v>
      </c>
      <c r="F1900" s="287">
        <v>1</v>
      </c>
      <c r="G1900" s="287" t="s">
        <v>185</v>
      </c>
      <c r="H1900" s="287"/>
      <c r="I1900" s="287">
        <v>1</v>
      </c>
      <c r="J1900" s="287" t="s">
        <v>295</v>
      </c>
      <c r="K1900" s="287">
        <v>0</v>
      </c>
    </row>
    <row r="1901" spans="1:11">
      <c r="A1901" s="287" t="s">
        <v>294</v>
      </c>
      <c r="B1901" s="288">
        <v>46137</v>
      </c>
      <c r="C1901" s="287" t="s">
        <v>339</v>
      </c>
      <c r="D1901" s="287">
        <v>0</v>
      </c>
      <c r="E1901" s="287">
        <v>0</v>
      </c>
      <c r="F1901" s="287">
        <v>0</v>
      </c>
      <c r="G1901" s="287" t="s">
        <v>185</v>
      </c>
      <c r="H1901" s="287"/>
      <c r="I1901" s="287">
        <v>1</v>
      </c>
      <c r="J1901" s="287" t="s">
        <v>295</v>
      </c>
      <c r="K1901" s="287">
        <v>0</v>
      </c>
    </row>
    <row r="1902" spans="1:11">
      <c r="A1902" s="287" t="s">
        <v>296</v>
      </c>
      <c r="B1902" s="288">
        <v>45969</v>
      </c>
      <c r="C1902" s="287" t="s">
        <v>339</v>
      </c>
      <c r="D1902" s="287">
        <v>0</v>
      </c>
      <c r="E1902" s="287">
        <v>0</v>
      </c>
      <c r="F1902" s="287">
        <v>0</v>
      </c>
      <c r="G1902" s="287" t="s">
        <v>188</v>
      </c>
      <c r="H1902" s="287" t="s">
        <v>188</v>
      </c>
      <c r="I1902" s="287">
        <v>0</v>
      </c>
      <c r="J1902" s="287"/>
      <c r="K1902" s="287">
        <v>0</v>
      </c>
    </row>
    <row r="1903" spans="1:11">
      <c r="A1903" s="287" t="s">
        <v>296</v>
      </c>
      <c r="B1903" s="288">
        <v>45976</v>
      </c>
      <c r="C1903" s="287" t="s">
        <v>339</v>
      </c>
      <c r="D1903" s="287">
        <v>0</v>
      </c>
      <c r="E1903" s="287">
        <v>0</v>
      </c>
      <c r="F1903" s="287">
        <v>0</v>
      </c>
      <c r="G1903" s="287" t="s">
        <v>188</v>
      </c>
      <c r="H1903" s="287" t="s">
        <v>188</v>
      </c>
      <c r="I1903" s="287">
        <v>0</v>
      </c>
      <c r="J1903" s="287"/>
      <c r="K1903" s="287">
        <v>0</v>
      </c>
    </row>
    <row r="1904" spans="1:11">
      <c r="A1904" s="287" t="s">
        <v>296</v>
      </c>
      <c r="B1904" s="288">
        <v>45983</v>
      </c>
      <c r="C1904" s="287" t="s">
        <v>339</v>
      </c>
      <c r="D1904" s="287">
        <v>0</v>
      </c>
      <c r="E1904" s="287">
        <v>0</v>
      </c>
      <c r="F1904" s="287">
        <v>0</v>
      </c>
      <c r="G1904" s="287" t="s">
        <v>188</v>
      </c>
      <c r="H1904" s="287" t="s">
        <v>188</v>
      </c>
      <c r="I1904" s="287">
        <v>0</v>
      </c>
      <c r="J1904" s="287"/>
      <c r="K1904" s="287">
        <v>0</v>
      </c>
    </row>
    <row r="1905" spans="1:11">
      <c r="A1905" s="287" t="s">
        <v>296</v>
      </c>
      <c r="B1905" s="288">
        <v>45990</v>
      </c>
      <c r="C1905" s="287" t="s">
        <v>339</v>
      </c>
      <c r="D1905" s="287">
        <v>0</v>
      </c>
      <c r="E1905" s="287">
        <v>0</v>
      </c>
      <c r="F1905" s="287">
        <v>0</v>
      </c>
      <c r="G1905" s="287" t="s">
        <v>188</v>
      </c>
      <c r="H1905" s="287" t="s">
        <v>188</v>
      </c>
      <c r="I1905" s="287">
        <v>0</v>
      </c>
      <c r="J1905" s="287"/>
      <c r="K1905" s="287">
        <v>0</v>
      </c>
    </row>
    <row r="1906" spans="1:11">
      <c r="A1906" s="287" t="s">
        <v>296</v>
      </c>
      <c r="B1906" s="288">
        <v>45997</v>
      </c>
      <c r="C1906" s="287" t="s">
        <v>339</v>
      </c>
      <c r="D1906" s="287">
        <v>0</v>
      </c>
      <c r="E1906" s="287">
        <v>0</v>
      </c>
      <c r="F1906" s="287">
        <v>0</v>
      </c>
      <c r="G1906" s="287" t="s">
        <v>188</v>
      </c>
      <c r="H1906" s="287" t="s">
        <v>188</v>
      </c>
      <c r="I1906" s="287">
        <v>0</v>
      </c>
      <c r="J1906" s="287"/>
      <c r="K1906" s="287">
        <v>0</v>
      </c>
    </row>
    <row r="1907" spans="1:11">
      <c r="A1907" s="287" t="s">
        <v>296</v>
      </c>
      <c r="B1907" s="288">
        <v>46004</v>
      </c>
      <c r="C1907" s="287" t="s">
        <v>339</v>
      </c>
      <c r="D1907" s="287">
        <v>0</v>
      </c>
      <c r="E1907" s="287">
        <v>0</v>
      </c>
      <c r="F1907" s="287">
        <v>0</v>
      </c>
      <c r="G1907" s="287" t="s">
        <v>188</v>
      </c>
      <c r="H1907" s="287" t="s">
        <v>188</v>
      </c>
      <c r="I1907" s="287">
        <v>0</v>
      </c>
      <c r="J1907" s="287"/>
      <c r="K1907" s="287">
        <v>0</v>
      </c>
    </row>
    <row r="1908" spans="1:11">
      <c r="A1908" s="287" t="s">
        <v>296</v>
      </c>
      <c r="B1908" s="288">
        <v>46011</v>
      </c>
      <c r="C1908" s="287" t="s">
        <v>847</v>
      </c>
      <c r="D1908" s="287">
        <v>1</v>
      </c>
      <c r="E1908" s="287">
        <v>1</v>
      </c>
      <c r="F1908" s="287">
        <v>1</v>
      </c>
      <c r="G1908" s="287" t="s">
        <v>188</v>
      </c>
      <c r="H1908" s="287" t="s">
        <v>188</v>
      </c>
      <c r="I1908" s="287">
        <v>0</v>
      </c>
      <c r="J1908" s="287"/>
      <c r="K1908" s="287">
        <v>0</v>
      </c>
    </row>
    <row r="1909" spans="1:11">
      <c r="A1909" s="287" t="s">
        <v>296</v>
      </c>
      <c r="B1909" s="288">
        <v>46018</v>
      </c>
      <c r="C1909" s="287" t="s">
        <v>339</v>
      </c>
      <c r="D1909" s="287">
        <v>0</v>
      </c>
      <c r="E1909" s="287">
        <v>0</v>
      </c>
      <c r="F1909" s="287">
        <v>0</v>
      </c>
      <c r="G1909" s="287" t="s">
        <v>188</v>
      </c>
      <c r="H1909" s="287" t="s">
        <v>188</v>
      </c>
      <c r="I1909" s="287">
        <v>0</v>
      </c>
      <c r="J1909" s="287"/>
      <c r="K1909" s="287">
        <v>0</v>
      </c>
    </row>
    <row r="1910" spans="1:11">
      <c r="A1910" s="287" t="s">
        <v>296</v>
      </c>
      <c r="B1910" s="288">
        <v>46025</v>
      </c>
      <c r="C1910" s="287" t="s">
        <v>339</v>
      </c>
      <c r="D1910" s="287">
        <v>0</v>
      </c>
      <c r="E1910" s="287">
        <v>0</v>
      </c>
      <c r="F1910" s="287">
        <v>0</v>
      </c>
      <c r="G1910" s="287" t="s">
        <v>188</v>
      </c>
      <c r="H1910" s="287" t="s">
        <v>188</v>
      </c>
      <c r="I1910" s="287">
        <v>0</v>
      </c>
      <c r="J1910" s="287"/>
      <c r="K1910" s="287">
        <v>0</v>
      </c>
    </row>
    <row r="1911" spans="1:11">
      <c r="A1911" s="287" t="s">
        <v>296</v>
      </c>
      <c r="B1911" s="288">
        <v>46032</v>
      </c>
      <c r="C1911" s="287" t="s">
        <v>847</v>
      </c>
      <c r="D1911" s="287">
        <v>1</v>
      </c>
      <c r="E1911" s="287">
        <v>1</v>
      </c>
      <c r="F1911" s="287">
        <v>1</v>
      </c>
      <c r="G1911" s="287" t="s">
        <v>188</v>
      </c>
      <c r="H1911" s="287" t="s">
        <v>188</v>
      </c>
      <c r="I1911" s="287">
        <v>0</v>
      </c>
      <c r="J1911" s="287"/>
      <c r="K1911" s="287">
        <v>0</v>
      </c>
    </row>
    <row r="1912" spans="1:11">
      <c r="A1912" s="287" t="s">
        <v>296</v>
      </c>
      <c r="B1912" s="288">
        <v>46039</v>
      </c>
      <c r="C1912" s="287" t="s">
        <v>339</v>
      </c>
      <c r="D1912" s="287">
        <v>0</v>
      </c>
      <c r="E1912" s="287">
        <v>0</v>
      </c>
      <c r="F1912" s="287">
        <v>0</v>
      </c>
      <c r="G1912" s="287" t="s">
        <v>188</v>
      </c>
      <c r="H1912" s="287" t="s">
        <v>188</v>
      </c>
      <c r="I1912" s="287">
        <v>0</v>
      </c>
      <c r="J1912" s="287"/>
      <c r="K1912" s="287">
        <v>0</v>
      </c>
    </row>
    <row r="1913" spans="1:11">
      <c r="A1913" s="287" t="s">
        <v>296</v>
      </c>
      <c r="B1913" s="288">
        <v>46046</v>
      </c>
      <c r="C1913" s="287" t="s">
        <v>339</v>
      </c>
      <c r="D1913" s="287">
        <v>0</v>
      </c>
      <c r="E1913" s="287">
        <v>0</v>
      </c>
      <c r="F1913" s="287">
        <v>0</v>
      </c>
      <c r="G1913" s="287" t="s">
        <v>188</v>
      </c>
      <c r="H1913" s="287" t="s">
        <v>188</v>
      </c>
      <c r="I1913" s="287">
        <v>0</v>
      </c>
      <c r="J1913" s="287"/>
      <c r="K1913" s="287">
        <v>0</v>
      </c>
    </row>
    <row r="1914" spans="1:11">
      <c r="A1914" s="287" t="s">
        <v>296</v>
      </c>
      <c r="B1914" s="288">
        <v>46053</v>
      </c>
      <c r="C1914" s="287" t="s">
        <v>339</v>
      </c>
      <c r="D1914" s="287">
        <v>0</v>
      </c>
      <c r="E1914" s="287">
        <v>0</v>
      </c>
      <c r="F1914" s="287">
        <v>0</v>
      </c>
      <c r="G1914" s="287" t="s">
        <v>188</v>
      </c>
      <c r="H1914" s="287" t="s">
        <v>188</v>
      </c>
      <c r="I1914" s="287">
        <v>0</v>
      </c>
      <c r="J1914" s="287"/>
      <c r="K1914" s="287">
        <v>0</v>
      </c>
    </row>
    <row r="1915" spans="1:11">
      <c r="A1915" s="287" t="s">
        <v>296</v>
      </c>
      <c r="B1915" s="288">
        <v>46060</v>
      </c>
      <c r="C1915" s="287" t="s">
        <v>339</v>
      </c>
      <c r="D1915" s="287">
        <v>0</v>
      </c>
      <c r="E1915" s="287">
        <v>0</v>
      </c>
      <c r="F1915" s="287">
        <v>0</v>
      </c>
      <c r="G1915" s="287" t="s">
        <v>188</v>
      </c>
      <c r="H1915" s="287" t="s">
        <v>188</v>
      </c>
      <c r="I1915" s="287">
        <v>0</v>
      </c>
      <c r="J1915" s="287"/>
      <c r="K1915" s="287">
        <v>0</v>
      </c>
    </row>
    <row r="1916" spans="1:11">
      <c r="A1916" s="287" t="s">
        <v>296</v>
      </c>
      <c r="B1916" s="288">
        <v>46067</v>
      </c>
      <c r="C1916" s="287" t="s">
        <v>339</v>
      </c>
      <c r="D1916" s="287">
        <v>0</v>
      </c>
      <c r="E1916" s="287">
        <v>0</v>
      </c>
      <c r="F1916" s="287">
        <v>0</v>
      </c>
      <c r="G1916" s="287" t="s">
        <v>188</v>
      </c>
      <c r="H1916" s="287" t="s">
        <v>188</v>
      </c>
      <c r="I1916" s="287">
        <v>0</v>
      </c>
      <c r="J1916" s="287"/>
      <c r="K1916" s="287">
        <v>0</v>
      </c>
    </row>
    <row r="1917" spans="1:11">
      <c r="A1917" s="287" t="s">
        <v>296</v>
      </c>
      <c r="B1917" s="288">
        <v>46074</v>
      </c>
      <c r="C1917" s="287" t="s">
        <v>892</v>
      </c>
      <c r="D1917" s="287">
        <v>1</v>
      </c>
      <c r="E1917" s="287">
        <v>0</v>
      </c>
      <c r="F1917" s="287">
        <v>1</v>
      </c>
      <c r="G1917" s="287" t="s">
        <v>188</v>
      </c>
      <c r="H1917" s="287" t="s">
        <v>188</v>
      </c>
      <c r="I1917" s="287">
        <v>0</v>
      </c>
      <c r="J1917" s="287"/>
      <c r="K1917" s="287">
        <v>0</v>
      </c>
    </row>
    <row r="1918" spans="1:11">
      <c r="A1918" s="287" t="s">
        <v>296</v>
      </c>
      <c r="B1918" s="288">
        <v>46081</v>
      </c>
      <c r="C1918" s="287" t="s">
        <v>847</v>
      </c>
      <c r="D1918" s="287">
        <v>1</v>
      </c>
      <c r="E1918" s="287">
        <v>1</v>
      </c>
      <c r="F1918" s="287">
        <v>1</v>
      </c>
      <c r="G1918" s="287" t="s">
        <v>188</v>
      </c>
      <c r="H1918" s="287" t="s">
        <v>188</v>
      </c>
      <c r="I1918" s="287">
        <v>0</v>
      </c>
      <c r="J1918" s="287"/>
      <c r="K1918" s="287">
        <v>0</v>
      </c>
    </row>
    <row r="1919" spans="1:11">
      <c r="A1919" s="287" t="s">
        <v>296</v>
      </c>
      <c r="B1919" s="288">
        <v>46088</v>
      </c>
      <c r="C1919" s="287" t="s">
        <v>339</v>
      </c>
      <c r="D1919" s="287">
        <v>0</v>
      </c>
      <c r="E1919" s="287">
        <v>0</v>
      </c>
      <c r="F1919" s="287">
        <v>0</v>
      </c>
      <c r="G1919" s="287" t="s">
        <v>188</v>
      </c>
      <c r="H1919" s="287" t="s">
        <v>188</v>
      </c>
      <c r="I1919" s="287">
        <v>0</v>
      </c>
      <c r="J1919" s="287"/>
      <c r="K1919" s="287">
        <v>0</v>
      </c>
    </row>
    <row r="1920" spans="1:11">
      <c r="A1920" s="287" t="s">
        <v>296</v>
      </c>
      <c r="B1920" s="288">
        <v>46095</v>
      </c>
      <c r="C1920" s="287" t="s">
        <v>847</v>
      </c>
      <c r="D1920" s="287">
        <v>1</v>
      </c>
      <c r="E1920" s="287">
        <v>1</v>
      </c>
      <c r="F1920" s="287">
        <v>1</v>
      </c>
      <c r="G1920" s="287" t="s">
        <v>188</v>
      </c>
      <c r="H1920" s="287" t="s">
        <v>188</v>
      </c>
      <c r="I1920" s="287">
        <v>0</v>
      </c>
      <c r="J1920" s="287"/>
      <c r="K1920" s="287">
        <v>0</v>
      </c>
    </row>
    <row r="1921" spans="1:11">
      <c r="A1921" s="287" t="s">
        <v>296</v>
      </c>
      <c r="B1921" s="288">
        <v>46102</v>
      </c>
      <c r="C1921" s="287" t="s">
        <v>339</v>
      </c>
      <c r="D1921" s="287">
        <v>0</v>
      </c>
      <c r="E1921" s="287">
        <v>0</v>
      </c>
      <c r="F1921" s="287">
        <v>0</v>
      </c>
      <c r="G1921" s="287" t="s">
        <v>188</v>
      </c>
      <c r="H1921" s="287" t="s">
        <v>188</v>
      </c>
      <c r="I1921" s="287">
        <v>0</v>
      </c>
      <c r="J1921" s="287"/>
      <c r="K1921" s="287">
        <v>0</v>
      </c>
    </row>
    <row r="1922" spans="1:11">
      <c r="A1922" s="287" t="s">
        <v>296</v>
      </c>
      <c r="B1922" s="288">
        <v>46109</v>
      </c>
      <c r="C1922" s="287" t="s">
        <v>339</v>
      </c>
      <c r="D1922" s="287">
        <v>0</v>
      </c>
      <c r="E1922" s="287">
        <v>0</v>
      </c>
      <c r="F1922" s="287">
        <v>0</v>
      </c>
      <c r="G1922" s="287" t="s">
        <v>188</v>
      </c>
      <c r="H1922" s="287" t="s">
        <v>188</v>
      </c>
      <c r="I1922" s="287">
        <v>0</v>
      </c>
      <c r="J1922" s="287"/>
      <c r="K1922" s="287">
        <v>0</v>
      </c>
    </row>
    <row r="1923" spans="1:11">
      <c r="A1923" s="287" t="s">
        <v>296</v>
      </c>
      <c r="B1923" s="288">
        <v>46116</v>
      </c>
      <c r="C1923" s="287" t="s">
        <v>339</v>
      </c>
      <c r="D1923" s="287">
        <v>0</v>
      </c>
      <c r="E1923" s="287">
        <v>0</v>
      </c>
      <c r="F1923" s="287">
        <v>0</v>
      </c>
      <c r="G1923" s="287" t="s">
        <v>188</v>
      </c>
      <c r="H1923" s="287" t="s">
        <v>188</v>
      </c>
      <c r="I1923" s="287">
        <v>0</v>
      </c>
      <c r="J1923" s="287"/>
      <c r="K1923" s="287">
        <v>0</v>
      </c>
    </row>
    <row r="1924" spans="1:11">
      <c r="A1924" s="287" t="s">
        <v>296</v>
      </c>
      <c r="B1924" s="288">
        <v>46123</v>
      </c>
      <c r="C1924" s="287" t="s">
        <v>339</v>
      </c>
      <c r="D1924" s="287">
        <v>0</v>
      </c>
      <c r="E1924" s="287">
        <v>0</v>
      </c>
      <c r="F1924" s="287">
        <v>0</v>
      </c>
      <c r="G1924" s="287" t="s">
        <v>188</v>
      </c>
      <c r="H1924" s="287" t="s">
        <v>188</v>
      </c>
      <c r="I1924" s="287">
        <v>0</v>
      </c>
      <c r="J1924" s="287"/>
      <c r="K1924" s="287">
        <v>0</v>
      </c>
    </row>
    <row r="1925" spans="1:11">
      <c r="A1925" s="287" t="s">
        <v>296</v>
      </c>
      <c r="B1925" s="288">
        <v>46130</v>
      </c>
      <c r="C1925" s="287" t="s">
        <v>892</v>
      </c>
      <c r="D1925" s="287">
        <v>1</v>
      </c>
      <c r="E1925" s="287">
        <v>0</v>
      </c>
      <c r="F1925" s="287">
        <v>1</v>
      </c>
      <c r="G1925" s="287" t="s">
        <v>188</v>
      </c>
      <c r="H1925" s="287" t="s">
        <v>188</v>
      </c>
      <c r="I1925" s="287">
        <v>0</v>
      </c>
      <c r="J1925" s="287"/>
      <c r="K1925" s="287">
        <v>0</v>
      </c>
    </row>
    <row r="1926" spans="1:11">
      <c r="A1926" s="287" t="s">
        <v>296</v>
      </c>
      <c r="B1926" s="288">
        <v>46137</v>
      </c>
      <c r="C1926" s="287" t="s">
        <v>847</v>
      </c>
      <c r="D1926" s="287">
        <v>1</v>
      </c>
      <c r="E1926" s="287">
        <v>1</v>
      </c>
      <c r="F1926" s="287">
        <v>1</v>
      </c>
      <c r="G1926" s="287" t="s">
        <v>188</v>
      </c>
      <c r="H1926" s="287" t="s">
        <v>188</v>
      </c>
      <c r="I1926" s="287">
        <v>0</v>
      </c>
      <c r="J1926" s="287"/>
      <c r="K1926" s="287">
        <v>0</v>
      </c>
    </row>
    <row r="1927" spans="1:11">
      <c r="A1927" s="287" t="s">
        <v>297</v>
      </c>
      <c r="B1927" s="288">
        <v>45969</v>
      </c>
      <c r="C1927" s="287" t="s">
        <v>339</v>
      </c>
      <c r="D1927" s="287">
        <v>0</v>
      </c>
      <c r="E1927" s="287">
        <v>0</v>
      </c>
      <c r="F1927" s="287">
        <v>0</v>
      </c>
      <c r="G1927" s="287"/>
      <c r="H1927" s="287"/>
      <c r="I1927" s="287">
        <v>0</v>
      </c>
      <c r="J1927" s="287"/>
      <c r="K1927" s="287">
        <v>0</v>
      </c>
    </row>
    <row r="1928" spans="1:11">
      <c r="A1928" s="287" t="s">
        <v>297</v>
      </c>
      <c r="B1928" s="288">
        <v>45976</v>
      </c>
      <c r="C1928" s="287" t="s">
        <v>339</v>
      </c>
      <c r="D1928" s="287">
        <v>0</v>
      </c>
      <c r="E1928" s="287">
        <v>0</v>
      </c>
      <c r="F1928" s="287">
        <v>0</v>
      </c>
      <c r="G1928" s="287"/>
      <c r="H1928" s="287"/>
      <c r="I1928" s="287">
        <v>0</v>
      </c>
      <c r="J1928" s="287"/>
      <c r="K1928" s="287">
        <v>0</v>
      </c>
    </row>
    <row r="1929" spans="1:11">
      <c r="A1929" s="287" t="s">
        <v>297</v>
      </c>
      <c r="B1929" s="288">
        <v>45983</v>
      </c>
      <c r="C1929" s="287" t="s">
        <v>339</v>
      </c>
      <c r="D1929" s="287">
        <v>0</v>
      </c>
      <c r="E1929" s="287">
        <v>0</v>
      </c>
      <c r="F1929" s="287">
        <v>0</v>
      </c>
      <c r="G1929" s="287"/>
      <c r="H1929" s="287"/>
      <c r="I1929" s="287">
        <v>0</v>
      </c>
      <c r="J1929" s="287"/>
      <c r="K1929" s="287">
        <v>0</v>
      </c>
    </row>
    <row r="1930" spans="1:11">
      <c r="A1930" s="287" t="s">
        <v>297</v>
      </c>
      <c r="B1930" s="288">
        <v>45990</v>
      </c>
      <c r="C1930" s="287" t="s">
        <v>339</v>
      </c>
      <c r="D1930" s="287">
        <v>0</v>
      </c>
      <c r="E1930" s="287">
        <v>0</v>
      </c>
      <c r="F1930" s="287">
        <v>0</v>
      </c>
      <c r="G1930" s="287"/>
      <c r="H1930" s="287"/>
      <c r="I1930" s="287">
        <v>0</v>
      </c>
      <c r="J1930" s="287"/>
      <c r="K1930" s="287">
        <v>0</v>
      </c>
    </row>
    <row r="1931" spans="1:11">
      <c r="A1931" s="287" t="s">
        <v>297</v>
      </c>
      <c r="B1931" s="288">
        <v>45997</v>
      </c>
      <c r="C1931" s="287" t="s">
        <v>339</v>
      </c>
      <c r="D1931" s="287">
        <v>0</v>
      </c>
      <c r="E1931" s="287">
        <v>0</v>
      </c>
      <c r="F1931" s="287">
        <v>0</v>
      </c>
      <c r="G1931" s="287"/>
      <c r="H1931" s="287"/>
      <c r="I1931" s="287">
        <v>0</v>
      </c>
      <c r="J1931" s="287"/>
      <c r="K1931" s="287">
        <v>0</v>
      </c>
    </row>
    <row r="1932" spans="1:11">
      <c r="A1932" s="287" t="s">
        <v>297</v>
      </c>
      <c r="B1932" s="288">
        <v>46004</v>
      </c>
      <c r="C1932" s="287" t="s">
        <v>339</v>
      </c>
      <c r="D1932" s="287">
        <v>0</v>
      </c>
      <c r="E1932" s="287">
        <v>0</v>
      </c>
      <c r="F1932" s="287">
        <v>0</v>
      </c>
      <c r="G1932" s="287"/>
      <c r="H1932" s="287"/>
      <c r="I1932" s="287">
        <v>0</v>
      </c>
      <c r="J1932" s="287"/>
      <c r="K1932" s="287">
        <v>0</v>
      </c>
    </row>
    <row r="1933" spans="1:11">
      <c r="A1933" s="287" t="s">
        <v>297</v>
      </c>
      <c r="B1933" s="288">
        <v>46011</v>
      </c>
      <c r="C1933" s="287" t="s">
        <v>339</v>
      </c>
      <c r="D1933" s="287">
        <v>0</v>
      </c>
      <c r="E1933" s="287">
        <v>0</v>
      </c>
      <c r="F1933" s="287">
        <v>0</v>
      </c>
      <c r="G1933" s="287"/>
      <c r="H1933" s="287"/>
      <c r="I1933" s="287">
        <v>0</v>
      </c>
      <c r="J1933" s="287"/>
      <c r="K1933" s="287">
        <v>0</v>
      </c>
    </row>
    <row r="1934" spans="1:11">
      <c r="A1934" s="287" t="s">
        <v>297</v>
      </c>
      <c r="B1934" s="288">
        <v>46018</v>
      </c>
      <c r="C1934" s="287" t="s">
        <v>339</v>
      </c>
      <c r="D1934" s="287">
        <v>0</v>
      </c>
      <c r="E1934" s="287">
        <v>0</v>
      </c>
      <c r="F1934" s="287">
        <v>0</v>
      </c>
      <c r="G1934" s="287"/>
      <c r="H1934" s="287"/>
      <c r="I1934" s="287">
        <v>0</v>
      </c>
      <c r="J1934" s="287"/>
      <c r="K1934" s="287">
        <v>0</v>
      </c>
    </row>
    <row r="1935" spans="1:11">
      <c r="A1935" s="287" t="s">
        <v>297</v>
      </c>
      <c r="B1935" s="288">
        <v>46025</v>
      </c>
      <c r="C1935" s="287" t="s">
        <v>339</v>
      </c>
      <c r="D1935" s="287">
        <v>0</v>
      </c>
      <c r="E1935" s="287">
        <v>0</v>
      </c>
      <c r="F1935" s="287">
        <v>0</v>
      </c>
      <c r="G1935" s="287"/>
      <c r="H1935" s="287"/>
      <c r="I1935" s="287">
        <v>0</v>
      </c>
      <c r="J1935" s="287"/>
      <c r="K1935" s="287">
        <v>0</v>
      </c>
    </row>
    <row r="1936" spans="1:11">
      <c r="A1936" s="287" t="s">
        <v>297</v>
      </c>
      <c r="B1936" s="288">
        <v>46032</v>
      </c>
      <c r="C1936" s="287" t="s">
        <v>339</v>
      </c>
      <c r="D1936" s="287">
        <v>0</v>
      </c>
      <c r="E1936" s="287">
        <v>0</v>
      </c>
      <c r="F1936" s="287">
        <v>0</v>
      </c>
      <c r="G1936" s="287"/>
      <c r="H1936" s="287"/>
      <c r="I1936" s="287">
        <v>0</v>
      </c>
      <c r="J1936" s="287"/>
      <c r="K1936" s="287">
        <v>0</v>
      </c>
    </row>
    <row r="1937" spans="1:11">
      <c r="A1937" s="287" t="s">
        <v>297</v>
      </c>
      <c r="B1937" s="288">
        <v>46039</v>
      </c>
      <c r="C1937" s="287" t="s">
        <v>339</v>
      </c>
      <c r="D1937" s="287">
        <v>0</v>
      </c>
      <c r="E1937" s="287">
        <v>0</v>
      </c>
      <c r="F1937" s="287">
        <v>0</v>
      </c>
      <c r="G1937" s="287"/>
      <c r="H1937" s="287"/>
      <c r="I1937" s="287">
        <v>0</v>
      </c>
      <c r="J1937" s="287"/>
      <c r="K1937" s="287">
        <v>0</v>
      </c>
    </row>
    <row r="1938" spans="1:11">
      <c r="A1938" s="287" t="s">
        <v>297</v>
      </c>
      <c r="B1938" s="288">
        <v>46046</v>
      </c>
      <c r="C1938" s="287" t="s">
        <v>339</v>
      </c>
      <c r="D1938" s="287">
        <v>0</v>
      </c>
      <c r="E1938" s="287">
        <v>0</v>
      </c>
      <c r="F1938" s="287">
        <v>0</v>
      </c>
      <c r="G1938" s="287"/>
      <c r="H1938" s="287"/>
      <c r="I1938" s="287">
        <v>0</v>
      </c>
      <c r="J1938" s="287"/>
      <c r="K1938" s="287">
        <v>0</v>
      </c>
    </row>
    <row r="1939" spans="1:11">
      <c r="A1939" s="287" t="s">
        <v>297</v>
      </c>
      <c r="B1939" s="288">
        <v>46053</v>
      </c>
      <c r="C1939" s="287" t="s">
        <v>339</v>
      </c>
      <c r="D1939" s="287">
        <v>0</v>
      </c>
      <c r="E1939" s="287">
        <v>0</v>
      </c>
      <c r="F1939" s="287">
        <v>0</v>
      </c>
      <c r="G1939" s="287"/>
      <c r="H1939" s="287"/>
      <c r="I1939" s="287">
        <v>0</v>
      </c>
      <c r="J1939" s="287"/>
      <c r="K1939" s="287">
        <v>0</v>
      </c>
    </row>
    <row r="1940" spans="1:11">
      <c r="A1940" s="287" t="s">
        <v>297</v>
      </c>
      <c r="B1940" s="288">
        <v>46060</v>
      </c>
      <c r="C1940" s="287" t="s">
        <v>339</v>
      </c>
      <c r="D1940" s="287">
        <v>0</v>
      </c>
      <c r="E1940" s="287">
        <v>0</v>
      </c>
      <c r="F1940" s="287">
        <v>0</v>
      </c>
      <c r="G1940" s="287"/>
      <c r="H1940" s="287"/>
      <c r="I1940" s="287">
        <v>0</v>
      </c>
      <c r="J1940" s="287"/>
      <c r="K1940" s="287">
        <v>0</v>
      </c>
    </row>
    <row r="1941" spans="1:11">
      <c r="A1941" s="287" t="s">
        <v>297</v>
      </c>
      <c r="B1941" s="288">
        <v>46067</v>
      </c>
      <c r="C1941" s="287" t="s">
        <v>339</v>
      </c>
      <c r="D1941" s="287">
        <v>0</v>
      </c>
      <c r="E1941" s="287">
        <v>0</v>
      </c>
      <c r="F1941" s="287">
        <v>0</v>
      </c>
      <c r="G1941" s="287"/>
      <c r="H1941" s="287"/>
      <c r="I1941" s="287">
        <v>0</v>
      </c>
      <c r="J1941" s="287"/>
      <c r="K1941" s="287">
        <v>0</v>
      </c>
    </row>
    <row r="1942" spans="1:11">
      <c r="A1942" s="287" t="s">
        <v>297</v>
      </c>
      <c r="B1942" s="288">
        <v>46074</v>
      </c>
      <c r="C1942" s="287" t="s">
        <v>339</v>
      </c>
      <c r="D1942" s="287">
        <v>0</v>
      </c>
      <c r="E1942" s="287">
        <v>0</v>
      </c>
      <c r="F1942" s="287">
        <v>0</v>
      </c>
      <c r="G1942" s="287"/>
      <c r="H1942" s="287"/>
      <c r="I1942" s="287">
        <v>0</v>
      </c>
      <c r="J1942" s="287"/>
      <c r="K1942" s="287">
        <v>0</v>
      </c>
    </row>
    <row r="1943" spans="1:11">
      <c r="A1943" s="287" t="s">
        <v>297</v>
      </c>
      <c r="B1943" s="288">
        <v>46081</v>
      </c>
      <c r="C1943" s="287" t="s">
        <v>339</v>
      </c>
      <c r="D1943" s="287">
        <v>0</v>
      </c>
      <c r="E1943" s="287">
        <v>0</v>
      </c>
      <c r="F1943" s="287">
        <v>0</v>
      </c>
      <c r="G1943" s="287"/>
      <c r="H1943" s="287"/>
      <c r="I1943" s="287">
        <v>0</v>
      </c>
      <c r="J1943" s="287"/>
      <c r="K1943" s="287">
        <v>0</v>
      </c>
    </row>
    <row r="1944" spans="1:11">
      <c r="A1944" s="287" t="s">
        <v>297</v>
      </c>
      <c r="B1944" s="288">
        <v>46088</v>
      </c>
      <c r="C1944" s="287" t="s">
        <v>339</v>
      </c>
      <c r="D1944" s="287">
        <v>0</v>
      </c>
      <c r="E1944" s="287">
        <v>0</v>
      </c>
      <c r="F1944" s="287">
        <v>0</v>
      </c>
      <c r="G1944" s="287"/>
      <c r="H1944" s="287"/>
      <c r="I1944" s="287">
        <v>0</v>
      </c>
      <c r="J1944" s="287"/>
      <c r="K1944" s="287">
        <v>0</v>
      </c>
    </row>
    <row r="1945" spans="1:11">
      <c r="A1945" s="287" t="s">
        <v>297</v>
      </c>
      <c r="B1945" s="288">
        <v>46095</v>
      </c>
      <c r="C1945" s="287" t="s">
        <v>339</v>
      </c>
      <c r="D1945" s="287">
        <v>0</v>
      </c>
      <c r="E1945" s="287">
        <v>0</v>
      </c>
      <c r="F1945" s="287">
        <v>0</v>
      </c>
      <c r="G1945" s="287"/>
      <c r="H1945" s="287"/>
      <c r="I1945" s="287">
        <v>0</v>
      </c>
      <c r="J1945" s="287"/>
      <c r="K1945" s="287">
        <v>0</v>
      </c>
    </row>
    <row r="1946" spans="1:11">
      <c r="A1946" s="287" t="s">
        <v>297</v>
      </c>
      <c r="B1946" s="288">
        <v>46102</v>
      </c>
      <c r="C1946" s="287" t="s">
        <v>339</v>
      </c>
      <c r="D1946" s="287">
        <v>0</v>
      </c>
      <c r="E1946" s="287">
        <v>0</v>
      </c>
      <c r="F1946" s="287">
        <v>0</v>
      </c>
      <c r="G1946" s="287"/>
      <c r="H1946" s="287"/>
      <c r="I1946" s="287">
        <v>0</v>
      </c>
      <c r="J1946" s="287"/>
      <c r="K1946" s="287">
        <v>0</v>
      </c>
    </row>
    <row r="1947" spans="1:11">
      <c r="A1947" s="287" t="s">
        <v>297</v>
      </c>
      <c r="B1947" s="288">
        <v>46109</v>
      </c>
      <c r="C1947" s="287" t="s">
        <v>339</v>
      </c>
      <c r="D1947" s="287">
        <v>0</v>
      </c>
      <c r="E1947" s="287">
        <v>0</v>
      </c>
      <c r="F1947" s="287">
        <v>0</v>
      </c>
      <c r="G1947" s="287"/>
      <c r="H1947" s="287"/>
      <c r="I1947" s="287">
        <v>0</v>
      </c>
      <c r="J1947" s="287"/>
      <c r="K1947" s="287">
        <v>0</v>
      </c>
    </row>
    <row r="1948" spans="1:11">
      <c r="A1948" s="287" t="s">
        <v>297</v>
      </c>
      <c r="B1948" s="288">
        <v>46116</v>
      </c>
      <c r="C1948" s="287" t="s">
        <v>339</v>
      </c>
      <c r="D1948" s="287">
        <v>0</v>
      </c>
      <c r="E1948" s="287">
        <v>0</v>
      </c>
      <c r="F1948" s="287">
        <v>0</v>
      </c>
      <c r="G1948" s="287"/>
      <c r="H1948" s="287"/>
      <c r="I1948" s="287">
        <v>0</v>
      </c>
      <c r="J1948" s="287"/>
      <c r="K1948" s="287">
        <v>0</v>
      </c>
    </row>
    <row r="1949" spans="1:11">
      <c r="A1949" s="287" t="s">
        <v>297</v>
      </c>
      <c r="B1949" s="288">
        <v>46123</v>
      </c>
      <c r="C1949" s="287" t="s">
        <v>339</v>
      </c>
      <c r="D1949" s="287">
        <v>0</v>
      </c>
      <c r="E1949" s="287">
        <v>0</v>
      </c>
      <c r="F1949" s="287">
        <v>0</v>
      </c>
      <c r="G1949" s="287"/>
      <c r="H1949" s="287"/>
      <c r="I1949" s="287">
        <v>0</v>
      </c>
      <c r="J1949" s="287"/>
      <c r="K1949" s="287">
        <v>0</v>
      </c>
    </row>
    <row r="1950" spans="1:11">
      <c r="A1950" s="287" t="s">
        <v>297</v>
      </c>
      <c r="B1950" s="288">
        <v>46130</v>
      </c>
      <c r="C1950" s="287" t="s">
        <v>339</v>
      </c>
      <c r="D1950" s="287">
        <v>0</v>
      </c>
      <c r="E1950" s="287">
        <v>0</v>
      </c>
      <c r="F1950" s="287">
        <v>0</v>
      </c>
      <c r="G1950" s="287"/>
      <c r="H1950" s="287"/>
      <c r="I1950" s="287">
        <v>0</v>
      </c>
      <c r="J1950" s="287"/>
      <c r="K1950" s="287">
        <v>0</v>
      </c>
    </row>
    <row r="1951" spans="1:11">
      <c r="A1951" s="287" t="s">
        <v>297</v>
      </c>
      <c r="B1951" s="288">
        <v>46137</v>
      </c>
      <c r="C1951" s="287" t="s">
        <v>339</v>
      </c>
      <c r="D1951" s="287">
        <v>0</v>
      </c>
      <c r="E1951" s="287">
        <v>0</v>
      </c>
      <c r="F1951" s="287">
        <v>0</v>
      </c>
      <c r="G1951" s="287"/>
      <c r="H1951" s="287"/>
      <c r="I1951" s="287">
        <v>0</v>
      </c>
      <c r="J1951" s="287"/>
      <c r="K1951" s="287">
        <v>0</v>
      </c>
    </row>
    <row r="1952" spans="1:11">
      <c r="A1952" s="287" t="s">
        <v>298</v>
      </c>
      <c r="B1952" s="288">
        <v>45969</v>
      </c>
      <c r="C1952" s="287" t="s">
        <v>847</v>
      </c>
      <c r="D1952" s="287">
        <v>1</v>
      </c>
      <c r="E1952" s="287">
        <v>1</v>
      </c>
      <c r="F1952" s="287">
        <v>1</v>
      </c>
      <c r="G1952" s="287" t="s">
        <v>185</v>
      </c>
      <c r="H1952" s="287"/>
      <c r="I1952" s="287">
        <v>0</v>
      </c>
      <c r="J1952" s="287"/>
      <c r="K1952" s="287">
        <v>0</v>
      </c>
    </row>
    <row r="1953" spans="1:11">
      <c r="A1953" s="287" t="s">
        <v>298</v>
      </c>
      <c r="B1953" s="288">
        <v>45976</v>
      </c>
      <c r="C1953" s="287" t="s">
        <v>847</v>
      </c>
      <c r="D1953" s="287">
        <v>1</v>
      </c>
      <c r="E1953" s="287">
        <v>1</v>
      </c>
      <c r="F1953" s="287">
        <v>1</v>
      </c>
      <c r="G1953" s="287" t="s">
        <v>185</v>
      </c>
      <c r="H1953" s="287"/>
      <c r="I1953" s="287">
        <v>0</v>
      </c>
      <c r="J1953" s="287"/>
      <c r="K1953" s="287">
        <v>0</v>
      </c>
    </row>
    <row r="1954" spans="1:11">
      <c r="A1954" s="287" t="s">
        <v>298</v>
      </c>
      <c r="B1954" s="288">
        <v>45983</v>
      </c>
      <c r="C1954" s="287" t="s">
        <v>847</v>
      </c>
      <c r="D1954" s="287">
        <v>1</v>
      </c>
      <c r="E1954" s="287">
        <v>1</v>
      </c>
      <c r="F1954" s="287">
        <v>1</v>
      </c>
      <c r="G1954" s="287" t="s">
        <v>185</v>
      </c>
      <c r="H1954" s="287"/>
      <c r="I1954" s="287">
        <v>0</v>
      </c>
      <c r="J1954" s="287"/>
      <c r="K1954" s="287">
        <v>0</v>
      </c>
    </row>
    <row r="1955" spans="1:11">
      <c r="A1955" s="287" t="s">
        <v>298</v>
      </c>
      <c r="B1955" s="288">
        <v>45990</v>
      </c>
      <c r="C1955" s="287" t="s">
        <v>339</v>
      </c>
      <c r="D1955" s="287">
        <v>0</v>
      </c>
      <c r="E1955" s="287">
        <v>0</v>
      </c>
      <c r="F1955" s="287">
        <v>0</v>
      </c>
      <c r="G1955" s="287" t="s">
        <v>185</v>
      </c>
      <c r="H1955" s="287"/>
      <c r="I1955" s="287">
        <v>0</v>
      </c>
      <c r="J1955" s="287"/>
      <c r="K1955" s="287">
        <v>0</v>
      </c>
    </row>
    <row r="1956" spans="1:11">
      <c r="A1956" s="287" t="s">
        <v>298</v>
      </c>
      <c r="B1956" s="288">
        <v>45997</v>
      </c>
      <c r="C1956" s="287" t="s">
        <v>339</v>
      </c>
      <c r="D1956" s="287">
        <v>0</v>
      </c>
      <c r="E1956" s="287">
        <v>0</v>
      </c>
      <c r="F1956" s="287">
        <v>0</v>
      </c>
      <c r="G1956" s="287" t="s">
        <v>185</v>
      </c>
      <c r="H1956" s="287"/>
      <c r="I1956" s="287">
        <v>0</v>
      </c>
      <c r="J1956" s="287"/>
      <c r="K1956" s="287">
        <v>0</v>
      </c>
    </row>
    <row r="1957" spans="1:11">
      <c r="A1957" s="287" t="s">
        <v>298</v>
      </c>
      <c r="B1957" s="288">
        <v>46004</v>
      </c>
      <c r="C1957" s="287" t="s">
        <v>339</v>
      </c>
      <c r="D1957" s="287">
        <v>0</v>
      </c>
      <c r="E1957" s="287">
        <v>0</v>
      </c>
      <c r="F1957" s="287">
        <v>0</v>
      </c>
      <c r="G1957" s="287" t="s">
        <v>185</v>
      </c>
      <c r="H1957" s="287"/>
      <c r="I1957" s="287">
        <v>0</v>
      </c>
      <c r="J1957" s="287"/>
      <c r="K1957" s="287">
        <v>0</v>
      </c>
    </row>
    <row r="1958" spans="1:11">
      <c r="A1958" s="287" t="s">
        <v>298</v>
      </c>
      <c r="B1958" s="288">
        <v>46011</v>
      </c>
      <c r="C1958" s="287" t="s">
        <v>339</v>
      </c>
      <c r="D1958" s="287">
        <v>0</v>
      </c>
      <c r="E1958" s="287">
        <v>0</v>
      </c>
      <c r="F1958" s="287">
        <v>0</v>
      </c>
      <c r="G1958" s="287" t="s">
        <v>185</v>
      </c>
      <c r="H1958" s="287"/>
      <c r="I1958" s="287">
        <v>0</v>
      </c>
      <c r="J1958" s="287"/>
      <c r="K1958" s="287">
        <v>0</v>
      </c>
    </row>
    <row r="1959" spans="1:11">
      <c r="A1959" s="287" t="s">
        <v>298</v>
      </c>
      <c r="B1959" s="288">
        <v>46018</v>
      </c>
      <c r="C1959" s="287" t="s">
        <v>339</v>
      </c>
      <c r="D1959" s="287">
        <v>0</v>
      </c>
      <c r="E1959" s="287">
        <v>0</v>
      </c>
      <c r="F1959" s="287">
        <v>0</v>
      </c>
      <c r="G1959" s="287" t="s">
        <v>185</v>
      </c>
      <c r="H1959" s="287"/>
      <c r="I1959" s="287">
        <v>0</v>
      </c>
      <c r="J1959" s="287"/>
      <c r="K1959" s="287">
        <v>0</v>
      </c>
    </row>
    <row r="1960" spans="1:11">
      <c r="A1960" s="287" t="s">
        <v>298</v>
      </c>
      <c r="B1960" s="288">
        <v>46025</v>
      </c>
      <c r="C1960" s="287" t="s">
        <v>339</v>
      </c>
      <c r="D1960" s="287">
        <v>0</v>
      </c>
      <c r="E1960" s="287">
        <v>0</v>
      </c>
      <c r="F1960" s="287">
        <v>0</v>
      </c>
      <c r="G1960" s="287" t="s">
        <v>185</v>
      </c>
      <c r="H1960" s="287"/>
      <c r="I1960" s="287">
        <v>0</v>
      </c>
      <c r="J1960" s="287"/>
      <c r="K1960" s="287">
        <v>0</v>
      </c>
    </row>
    <row r="1961" spans="1:11">
      <c r="A1961" s="287" t="s">
        <v>298</v>
      </c>
      <c r="B1961" s="288">
        <v>46032</v>
      </c>
      <c r="C1961" s="287" t="s">
        <v>339</v>
      </c>
      <c r="D1961" s="287">
        <v>0</v>
      </c>
      <c r="E1961" s="287">
        <v>0</v>
      </c>
      <c r="F1961" s="287">
        <v>0</v>
      </c>
      <c r="G1961" s="287" t="s">
        <v>185</v>
      </c>
      <c r="H1961" s="287"/>
      <c r="I1961" s="287">
        <v>0</v>
      </c>
      <c r="J1961" s="287"/>
      <c r="K1961" s="287">
        <v>0</v>
      </c>
    </row>
    <row r="1962" spans="1:11">
      <c r="A1962" s="287" t="s">
        <v>298</v>
      </c>
      <c r="B1962" s="288">
        <v>46039</v>
      </c>
      <c r="C1962" s="287" t="s">
        <v>339</v>
      </c>
      <c r="D1962" s="287">
        <v>0</v>
      </c>
      <c r="E1962" s="287">
        <v>0</v>
      </c>
      <c r="F1962" s="287">
        <v>0</v>
      </c>
      <c r="G1962" s="287" t="s">
        <v>185</v>
      </c>
      <c r="H1962" s="287"/>
      <c r="I1962" s="287">
        <v>0</v>
      </c>
      <c r="J1962" s="287"/>
      <c r="K1962" s="287">
        <v>0</v>
      </c>
    </row>
    <row r="1963" spans="1:11">
      <c r="A1963" s="287" t="s">
        <v>298</v>
      </c>
      <c r="B1963" s="288">
        <v>46046</v>
      </c>
      <c r="C1963" s="287" t="s">
        <v>339</v>
      </c>
      <c r="D1963" s="287">
        <v>0</v>
      </c>
      <c r="E1963" s="287">
        <v>0</v>
      </c>
      <c r="F1963" s="287">
        <v>0</v>
      </c>
      <c r="G1963" s="287" t="s">
        <v>185</v>
      </c>
      <c r="H1963" s="287"/>
      <c r="I1963" s="287">
        <v>0</v>
      </c>
      <c r="J1963" s="287"/>
      <c r="K1963" s="287">
        <v>0</v>
      </c>
    </row>
    <row r="1964" spans="1:11">
      <c r="A1964" s="287" t="s">
        <v>298</v>
      </c>
      <c r="B1964" s="288">
        <v>46053</v>
      </c>
      <c r="C1964" s="287" t="s">
        <v>339</v>
      </c>
      <c r="D1964" s="287">
        <v>0</v>
      </c>
      <c r="E1964" s="287">
        <v>0</v>
      </c>
      <c r="F1964" s="287">
        <v>0</v>
      </c>
      <c r="G1964" s="287" t="s">
        <v>185</v>
      </c>
      <c r="H1964" s="287"/>
      <c r="I1964" s="287">
        <v>0</v>
      </c>
      <c r="J1964" s="287"/>
      <c r="K1964" s="287">
        <v>0</v>
      </c>
    </row>
    <row r="1965" spans="1:11">
      <c r="A1965" s="287" t="s">
        <v>298</v>
      </c>
      <c r="B1965" s="288">
        <v>46060</v>
      </c>
      <c r="C1965" s="287" t="s">
        <v>339</v>
      </c>
      <c r="D1965" s="287">
        <v>0</v>
      </c>
      <c r="E1965" s="287">
        <v>0</v>
      </c>
      <c r="F1965" s="287">
        <v>0</v>
      </c>
      <c r="G1965" s="287" t="s">
        <v>185</v>
      </c>
      <c r="H1965" s="287"/>
      <c r="I1965" s="287">
        <v>0</v>
      </c>
      <c r="J1965" s="287"/>
      <c r="K1965" s="287">
        <v>0</v>
      </c>
    </row>
    <row r="1966" spans="1:11">
      <c r="A1966" s="287" t="s">
        <v>298</v>
      </c>
      <c r="B1966" s="288">
        <v>46067</v>
      </c>
      <c r="C1966" s="287" t="s">
        <v>339</v>
      </c>
      <c r="D1966" s="287">
        <v>0</v>
      </c>
      <c r="E1966" s="287">
        <v>0</v>
      </c>
      <c r="F1966" s="287">
        <v>0</v>
      </c>
      <c r="G1966" s="287" t="s">
        <v>185</v>
      </c>
      <c r="H1966" s="287"/>
      <c r="I1966" s="287">
        <v>0</v>
      </c>
      <c r="J1966" s="287"/>
      <c r="K1966" s="287">
        <v>0</v>
      </c>
    </row>
    <row r="1967" spans="1:11">
      <c r="A1967" s="287" t="s">
        <v>298</v>
      </c>
      <c r="B1967" s="288">
        <v>46074</v>
      </c>
      <c r="C1967" s="287" t="s">
        <v>339</v>
      </c>
      <c r="D1967" s="287">
        <v>0</v>
      </c>
      <c r="E1967" s="287">
        <v>0</v>
      </c>
      <c r="F1967" s="287">
        <v>0</v>
      </c>
      <c r="G1967" s="287" t="s">
        <v>185</v>
      </c>
      <c r="H1967" s="287"/>
      <c r="I1967" s="287">
        <v>0</v>
      </c>
      <c r="J1967" s="287"/>
      <c r="K1967" s="287">
        <v>0</v>
      </c>
    </row>
    <row r="1968" spans="1:11">
      <c r="A1968" s="287" t="s">
        <v>298</v>
      </c>
      <c r="B1968" s="288">
        <v>46081</v>
      </c>
      <c r="C1968" s="287" t="s">
        <v>847</v>
      </c>
      <c r="D1968" s="287">
        <v>1</v>
      </c>
      <c r="E1968" s="287">
        <v>1</v>
      </c>
      <c r="F1968" s="287">
        <v>1</v>
      </c>
      <c r="G1968" s="287" t="s">
        <v>185</v>
      </c>
      <c r="H1968" s="287"/>
      <c r="I1968" s="287">
        <v>0</v>
      </c>
      <c r="J1968" s="287"/>
      <c r="K1968" s="287">
        <v>0</v>
      </c>
    </row>
    <row r="1969" spans="1:11">
      <c r="A1969" s="287" t="s">
        <v>298</v>
      </c>
      <c r="B1969" s="288">
        <v>46088</v>
      </c>
      <c r="C1969" s="287" t="s">
        <v>847</v>
      </c>
      <c r="D1969" s="287">
        <v>1</v>
      </c>
      <c r="E1969" s="287">
        <v>1</v>
      </c>
      <c r="F1969" s="287">
        <v>1</v>
      </c>
      <c r="G1969" s="287" t="s">
        <v>185</v>
      </c>
      <c r="H1969" s="287"/>
      <c r="I1969" s="287">
        <v>0</v>
      </c>
      <c r="J1969" s="287"/>
      <c r="K1969" s="287">
        <v>0</v>
      </c>
    </row>
    <row r="1970" spans="1:11">
      <c r="A1970" s="287" t="s">
        <v>298</v>
      </c>
      <c r="B1970" s="288">
        <v>46095</v>
      </c>
      <c r="C1970" s="287" t="s">
        <v>847</v>
      </c>
      <c r="D1970" s="287">
        <v>1</v>
      </c>
      <c r="E1970" s="287">
        <v>1</v>
      </c>
      <c r="F1970" s="287">
        <v>1</v>
      </c>
      <c r="G1970" s="287" t="s">
        <v>185</v>
      </c>
      <c r="H1970" s="287"/>
      <c r="I1970" s="287">
        <v>0</v>
      </c>
      <c r="J1970" s="287"/>
      <c r="K1970" s="287">
        <v>0</v>
      </c>
    </row>
    <row r="1971" spans="1:11">
      <c r="A1971" s="287" t="s">
        <v>298</v>
      </c>
      <c r="B1971" s="288">
        <v>46102</v>
      </c>
      <c r="C1971" s="287" t="s">
        <v>847</v>
      </c>
      <c r="D1971" s="287">
        <v>1</v>
      </c>
      <c r="E1971" s="287">
        <v>1</v>
      </c>
      <c r="F1971" s="287">
        <v>1</v>
      </c>
      <c r="G1971" s="287" t="s">
        <v>185</v>
      </c>
      <c r="H1971" s="287"/>
      <c r="I1971" s="287">
        <v>0</v>
      </c>
      <c r="J1971" s="287"/>
      <c r="K1971" s="287">
        <v>0</v>
      </c>
    </row>
    <row r="1972" spans="1:11">
      <c r="A1972" s="287" t="s">
        <v>298</v>
      </c>
      <c r="B1972" s="288">
        <v>46109</v>
      </c>
      <c r="C1972" s="287" t="s">
        <v>847</v>
      </c>
      <c r="D1972" s="287">
        <v>1</v>
      </c>
      <c r="E1972" s="287">
        <v>1</v>
      </c>
      <c r="F1972" s="287">
        <v>1</v>
      </c>
      <c r="G1972" s="287" t="s">
        <v>185</v>
      </c>
      <c r="H1972" s="287"/>
      <c r="I1972" s="287">
        <v>0</v>
      </c>
      <c r="J1972" s="287"/>
      <c r="K1972" s="287">
        <v>0</v>
      </c>
    </row>
    <row r="1973" spans="1:11">
      <c r="A1973" s="287" t="s">
        <v>298</v>
      </c>
      <c r="B1973" s="288">
        <v>46116</v>
      </c>
      <c r="C1973" s="287" t="s">
        <v>847</v>
      </c>
      <c r="D1973" s="287">
        <v>1</v>
      </c>
      <c r="E1973" s="287">
        <v>1</v>
      </c>
      <c r="F1973" s="287">
        <v>1</v>
      </c>
      <c r="G1973" s="287" t="s">
        <v>185</v>
      </c>
      <c r="H1973" s="287"/>
      <c r="I1973" s="287">
        <v>0</v>
      </c>
      <c r="J1973" s="287"/>
      <c r="K1973" s="287">
        <v>0</v>
      </c>
    </row>
    <row r="1974" spans="1:11">
      <c r="A1974" s="287" t="s">
        <v>298</v>
      </c>
      <c r="B1974" s="288">
        <v>46123</v>
      </c>
      <c r="C1974" s="287" t="s">
        <v>847</v>
      </c>
      <c r="D1974" s="287">
        <v>1</v>
      </c>
      <c r="E1974" s="287">
        <v>1</v>
      </c>
      <c r="F1974" s="287">
        <v>1</v>
      </c>
      <c r="G1974" s="287" t="s">
        <v>185</v>
      </c>
      <c r="H1974" s="287"/>
      <c r="I1974" s="287">
        <v>0</v>
      </c>
      <c r="J1974" s="287"/>
      <c r="K1974" s="287">
        <v>0</v>
      </c>
    </row>
    <row r="1975" spans="1:11">
      <c r="A1975" s="287" t="s">
        <v>298</v>
      </c>
      <c r="B1975" s="288">
        <v>46130</v>
      </c>
      <c r="C1975" s="287" t="s">
        <v>847</v>
      </c>
      <c r="D1975" s="287">
        <v>1</v>
      </c>
      <c r="E1975" s="287">
        <v>1</v>
      </c>
      <c r="F1975" s="287">
        <v>1</v>
      </c>
      <c r="G1975" s="287" t="s">
        <v>185</v>
      </c>
      <c r="H1975" s="287"/>
      <c r="I1975" s="287">
        <v>0</v>
      </c>
      <c r="J1975" s="287"/>
      <c r="K1975" s="287">
        <v>0</v>
      </c>
    </row>
    <row r="1976" spans="1:11">
      <c r="A1976" s="287" t="s">
        <v>298</v>
      </c>
      <c r="B1976" s="288">
        <v>46137</v>
      </c>
      <c r="C1976" s="287" t="s">
        <v>847</v>
      </c>
      <c r="D1976" s="287">
        <v>1</v>
      </c>
      <c r="E1976" s="287">
        <v>1</v>
      </c>
      <c r="F1976" s="287">
        <v>1</v>
      </c>
      <c r="G1976" s="287" t="s">
        <v>185</v>
      </c>
      <c r="H1976" s="287"/>
      <c r="I1976" s="287">
        <v>0</v>
      </c>
      <c r="J1976" s="287"/>
      <c r="K1976" s="287">
        <v>0</v>
      </c>
    </row>
    <row r="1977" spans="1:11">
      <c r="A1977" s="287" t="s">
        <v>299</v>
      </c>
      <c r="B1977" s="288">
        <v>45969</v>
      </c>
      <c r="C1977" s="287" t="s">
        <v>893</v>
      </c>
      <c r="D1977" s="287">
        <v>1</v>
      </c>
      <c r="E1977" s="287">
        <v>1</v>
      </c>
      <c r="F1977" s="287">
        <v>0</v>
      </c>
      <c r="G1977" s="287" t="s">
        <v>188</v>
      </c>
      <c r="H1977" s="287" t="s">
        <v>188</v>
      </c>
      <c r="I1977" s="287">
        <v>1</v>
      </c>
      <c r="J1977" s="287" t="s">
        <v>301</v>
      </c>
      <c r="K1977" s="287">
        <v>0</v>
      </c>
    </row>
    <row r="1978" spans="1:11">
      <c r="A1978" s="287" t="s">
        <v>299</v>
      </c>
      <c r="B1978" s="288">
        <v>45976</v>
      </c>
      <c r="C1978" s="287" t="s">
        <v>893</v>
      </c>
      <c r="D1978" s="287">
        <v>1</v>
      </c>
      <c r="E1978" s="287">
        <v>1</v>
      </c>
      <c r="F1978" s="287">
        <v>0</v>
      </c>
      <c r="G1978" s="287" t="s">
        <v>188</v>
      </c>
      <c r="H1978" s="287" t="s">
        <v>188</v>
      </c>
      <c r="I1978" s="287">
        <v>1</v>
      </c>
      <c r="J1978" s="287" t="s">
        <v>301</v>
      </c>
      <c r="K1978" s="287">
        <v>0</v>
      </c>
    </row>
    <row r="1979" spans="1:11">
      <c r="A1979" s="287" t="s">
        <v>299</v>
      </c>
      <c r="B1979" s="288">
        <v>45983</v>
      </c>
      <c r="C1979" s="287" t="s">
        <v>893</v>
      </c>
      <c r="D1979" s="287">
        <v>1</v>
      </c>
      <c r="E1979" s="287">
        <v>1</v>
      </c>
      <c r="F1979" s="287">
        <v>0</v>
      </c>
      <c r="G1979" s="287" t="s">
        <v>188</v>
      </c>
      <c r="H1979" s="287" t="s">
        <v>188</v>
      </c>
      <c r="I1979" s="287">
        <v>1</v>
      </c>
      <c r="J1979" s="287" t="s">
        <v>301</v>
      </c>
      <c r="K1979" s="287">
        <v>0</v>
      </c>
    </row>
    <row r="1980" spans="1:11">
      <c r="A1980" s="287" t="s">
        <v>299</v>
      </c>
      <c r="B1980" s="288">
        <v>45990</v>
      </c>
      <c r="C1980" s="287" t="s">
        <v>339</v>
      </c>
      <c r="D1980" s="287">
        <v>0</v>
      </c>
      <c r="E1980" s="287">
        <v>0</v>
      </c>
      <c r="F1980" s="287">
        <v>0</v>
      </c>
      <c r="G1980" s="287" t="s">
        <v>188</v>
      </c>
      <c r="H1980" s="287" t="s">
        <v>188</v>
      </c>
      <c r="I1980" s="287">
        <v>1</v>
      </c>
      <c r="J1980" s="287" t="s">
        <v>301</v>
      </c>
      <c r="K1980" s="287">
        <v>0</v>
      </c>
    </row>
    <row r="1981" spans="1:11">
      <c r="A1981" s="287" t="s">
        <v>299</v>
      </c>
      <c r="B1981" s="288">
        <v>45997</v>
      </c>
      <c r="C1981" s="287" t="s">
        <v>339</v>
      </c>
      <c r="D1981" s="287">
        <v>0</v>
      </c>
      <c r="E1981" s="287">
        <v>0</v>
      </c>
      <c r="F1981" s="287">
        <v>0</v>
      </c>
      <c r="G1981" s="287" t="s">
        <v>188</v>
      </c>
      <c r="H1981" s="287" t="s">
        <v>188</v>
      </c>
      <c r="I1981" s="287">
        <v>1</v>
      </c>
      <c r="J1981" s="287" t="s">
        <v>301</v>
      </c>
      <c r="K1981" s="287">
        <v>0</v>
      </c>
    </row>
    <row r="1982" spans="1:11">
      <c r="A1982" s="287" t="s">
        <v>299</v>
      </c>
      <c r="B1982" s="288">
        <v>46004</v>
      </c>
      <c r="C1982" s="287" t="s">
        <v>339</v>
      </c>
      <c r="D1982" s="287">
        <v>0</v>
      </c>
      <c r="E1982" s="287">
        <v>0</v>
      </c>
      <c r="F1982" s="287">
        <v>0</v>
      </c>
      <c r="G1982" s="287" t="s">
        <v>188</v>
      </c>
      <c r="H1982" s="287" t="s">
        <v>188</v>
      </c>
      <c r="I1982" s="287">
        <v>1</v>
      </c>
      <c r="J1982" s="287" t="s">
        <v>301</v>
      </c>
      <c r="K1982" s="287">
        <v>0</v>
      </c>
    </row>
    <row r="1983" spans="1:11">
      <c r="A1983" s="287" t="s">
        <v>299</v>
      </c>
      <c r="B1983" s="288">
        <v>46011</v>
      </c>
      <c r="C1983" s="287" t="s">
        <v>847</v>
      </c>
      <c r="D1983" s="287">
        <v>1</v>
      </c>
      <c r="E1983" s="287">
        <v>1</v>
      </c>
      <c r="F1983" s="287">
        <v>1</v>
      </c>
      <c r="G1983" s="287" t="s">
        <v>188</v>
      </c>
      <c r="H1983" s="287" t="s">
        <v>188</v>
      </c>
      <c r="I1983" s="287">
        <v>1</v>
      </c>
      <c r="J1983" s="287" t="s">
        <v>301</v>
      </c>
      <c r="K1983" s="287">
        <v>0</v>
      </c>
    </row>
    <row r="1984" spans="1:11">
      <c r="A1984" s="287" t="s">
        <v>299</v>
      </c>
      <c r="B1984" s="288">
        <v>46018</v>
      </c>
      <c r="C1984" s="287" t="s">
        <v>847</v>
      </c>
      <c r="D1984" s="287">
        <v>1</v>
      </c>
      <c r="E1984" s="287">
        <v>1</v>
      </c>
      <c r="F1984" s="287">
        <v>1</v>
      </c>
      <c r="G1984" s="287" t="s">
        <v>188</v>
      </c>
      <c r="H1984" s="287" t="s">
        <v>188</v>
      </c>
      <c r="I1984" s="287">
        <v>1</v>
      </c>
      <c r="J1984" s="287" t="s">
        <v>301</v>
      </c>
      <c r="K1984" s="287">
        <v>0</v>
      </c>
    </row>
    <row r="1985" spans="1:11">
      <c r="A1985" s="287" t="s">
        <v>299</v>
      </c>
      <c r="B1985" s="288">
        <v>46025</v>
      </c>
      <c r="C1985" s="287" t="s">
        <v>847</v>
      </c>
      <c r="D1985" s="287">
        <v>1</v>
      </c>
      <c r="E1985" s="287">
        <v>1</v>
      </c>
      <c r="F1985" s="287">
        <v>1</v>
      </c>
      <c r="G1985" s="287" t="s">
        <v>188</v>
      </c>
      <c r="H1985" s="287" t="s">
        <v>188</v>
      </c>
      <c r="I1985" s="287">
        <v>1</v>
      </c>
      <c r="J1985" s="287" t="s">
        <v>301</v>
      </c>
      <c r="K1985" s="287">
        <v>0</v>
      </c>
    </row>
    <row r="1986" spans="1:11">
      <c r="A1986" s="287" t="s">
        <v>299</v>
      </c>
      <c r="B1986" s="288">
        <v>46032</v>
      </c>
      <c r="C1986" s="287" t="s">
        <v>847</v>
      </c>
      <c r="D1986" s="287">
        <v>1</v>
      </c>
      <c r="E1986" s="287">
        <v>1</v>
      </c>
      <c r="F1986" s="287">
        <v>1</v>
      </c>
      <c r="G1986" s="287" t="s">
        <v>188</v>
      </c>
      <c r="H1986" s="287" t="s">
        <v>188</v>
      </c>
      <c r="I1986" s="287">
        <v>1</v>
      </c>
      <c r="J1986" s="287" t="s">
        <v>301</v>
      </c>
      <c r="K1986" s="287">
        <v>0</v>
      </c>
    </row>
    <row r="1987" spans="1:11">
      <c r="A1987" s="287" t="s">
        <v>299</v>
      </c>
      <c r="B1987" s="288">
        <v>46039</v>
      </c>
      <c r="C1987" s="287" t="s">
        <v>339</v>
      </c>
      <c r="D1987" s="287">
        <v>0</v>
      </c>
      <c r="E1987" s="287">
        <v>0</v>
      </c>
      <c r="F1987" s="287">
        <v>0</v>
      </c>
      <c r="G1987" s="287" t="s">
        <v>188</v>
      </c>
      <c r="H1987" s="287" t="s">
        <v>188</v>
      </c>
      <c r="I1987" s="287">
        <v>1</v>
      </c>
      <c r="J1987" s="287" t="s">
        <v>301</v>
      </c>
      <c r="K1987" s="287">
        <v>0</v>
      </c>
    </row>
    <row r="1988" spans="1:11">
      <c r="A1988" s="287" t="s">
        <v>299</v>
      </c>
      <c r="B1988" s="288">
        <v>46046</v>
      </c>
      <c r="C1988" s="287" t="s">
        <v>339</v>
      </c>
      <c r="D1988" s="287">
        <v>0</v>
      </c>
      <c r="E1988" s="287">
        <v>0</v>
      </c>
      <c r="F1988" s="287">
        <v>0</v>
      </c>
      <c r="G1988" s="287" t="s">
        <v>188</v>
      </c>
      <c r="H1988" s="287" t="s">
        <v>188</v>
      </c>
      <c r="I1988" s="287">
        <v>1</v>
      </c>
      <c r="J1988" s="287" t="s">
        <v>301</v>
      </c>
      <c r="K1988" s="287">
        <v>0</v>
      </c>
    </row>
    <row r="1989" spans="1:11">
      <c r="A1989" s="287" t="s">
        <v>299</v>
      </c>
      <c r="B1989" s="288">
        <v>46053</v>
      </c>
      <c r="C1989" s="287" t="s">
        <v>339</v>
      </c>
      <c r="D1989" s="287">
        <v>0</v>
      </c>
      <c r="E1989" s="287">
        <v>0</v>
      </c>
      <c r="F1989" s="287">
        <v>0</v>
      </c>
      <c r="G1989" s="287" t="s">
        <v>188</v>
      </c>
      <c r="H1989" s="287" t="s">
        <v>188</v>
      </c>
      <c r="I1989" s="287">
        <v>1</v>
      </c>
      <c r="J1989" s="287" t="s">
        <v>301</v>
      </c>
      <c r="K1989" s="287">
        <v>0</v>
      </c>
    </row>
    <row r="1990" spans="1:11">
      <c r="A1990" s="287" t="s">
        <v>299</v>
      </c>
      <c r="B1990" s="288">
        <v>46060</v>
      </c>
      <c r="C1990" s="287" t="s">
        <v>893</v>
      </c>
      <c r="D1990" s="287">
        <v>1</v>
      </c>
      <c r="E1990" s="287">
        <v>1</v>
      </c>
      <c r="F1990" s="287">
        <v>0</v>
      </c>
      <c r="G1990" s="287" t="s">
        <v>188</v>
      </c>
      <c r="H1990" s="287" t="s">
        <v>188</v>
      </c>
      <c r="I1990" s="287">
        <v>1</v>
      </c>
      <c r="J1990" s="287" t="s">
        <v>301</v>
      </c>
      <c r="K1990" s="287">
        <v>0</v>
      </c>
    </row>
    <row r="1991" spans="1:11">
      <c r="A1991" s="287" t="s">
        <v>299</v>
      </c>
      <c r="B1991" s="288">
        <v>46067</v>
      </c>
      <c r="C1991" s="287" t="s">
        <v>847</v>
      </c>
      <c r="D1991" s="287">
        <v>1</v>
      </c>
      <c r="E1991" s="287">
        <v>1</v>
      </c>
      <c r="F1991" s="287">
        <v>1</v>
      </c>
      <c r="G1991" s="287" t="s">
        <v>188</v>
      </c>
      <c r="H1991" s="287" t="s">
        <v>188</v>
      </c>
      <c r="I1991" s="287">
        <v>1</v>
      </c>
      <c r="J1991" s="287" t="s">
        <v>301</v>
      </c>
      <c r="K1991" s="287">
        <v>0</v>
      </c>
    </row>
    <row r="1992" spans="1:11">
      <c r="A1992" s="287" t="s">
        <v>299</v>
      </c>
      <c r="B1992" s="288">
        <v>46074</v>
      </c>
      <c r="C1992" s="287" t="s">
        <v>339</v>
      </c>
      <c r="D1992" s="287">
        <v>0</v>
      </c>
      <c r="E1992" s="287">
        <v>0</v>
      </c>
      <c r="F1992" s="287">
        <v>0</v>
      </c>
      <c r="G1992" s="287" t="s">
        <v>188</v>
      </c>
      <c r="H1992" s="287" t="s">
        <v>188</v>
      </c>
      <c r="I1992" s="287">
        <v>1</v>
      </c>
      <c r="J1992" s="287" t="s">
        <v>301</v>
      </c>
      <c r="K1992" s="287">
        <v>0</v>
      </c>
    </row>
    <row r="1993" spans="1:11">
      <c r="A1993" s="287" t="s">
        <v>299</v>
      </c>
      <c r="B1993" s="288">
        <v>46081</v>
      </c>
      <c r="C1993" s="287" t="s">
        <v>339</v>
      </c>
      <c r="D1993" s="287">
        <v>0</v>
      </c>
      <c r="E1993" s="287">
        <v>0</v>
      </c>
      <c r="F1993" s="287">
        <v>0</v>
      </c>
      <c r="G1993" s="287" t="s">
        <v>188</v>
      </c>
      <c r="H1993" s="287" t="s">
        <v>188</v>
      </c>
      <c r="I1993" s="287">
        <v>1</v>
      </c>
      <c r="J1993" s="287" t="s">
        <v>301</v>
      </c>
      <c r="K1993" s="287">
        <v>0</v>
      </c>
    </row>
    <row r="1994" spans="1:11">
      <c r="A1994" s="287" t="s">
        <v>299</v>
      </c>
      <c r="B1994" s="288">
        <v>46088</v>
      </c>
      <c r="C1994" s="287" t="s">
        <v>893</v>
      </c>
      <c r="D1994" s="287">
        <v>1</v>
      </c>
      <c r="E1994" s="287">
        <v>1</v>
      </c>
      <c r="F1994" s="287">
        <v>0</v>
      </c>
      <c r="G1994" s="287" t="s">
        <v>188</v>
      </c>
      <c r="H1994" s="287" t="s">
        <v>188</v>
      </c>
      <c r="I1994" s="287">
        <v>1</v>
      </c>
      <c r="J1994" s="287" t="s">
        <v>301</v>
      </c>
      <c r="K1994" s="287">
        <v>0</v>
      </c>
    </row>
    <row r="1995" spans="1:11">
      <c r="A1995" s="287" t="s">
        <v>299</v>
      </c>
      <c r="B1995" s="288">
        <v>46095</v>
      </c>
      <c r="C1995" s="287" t="s">
        <v>847</v>
      </c>
      <c r="D1995" s="287">
        <v>1</v>
      </c>
      <c r="E1995" s="287">
        <v>1</v>
      </c>
      <c r="F1995" s="287">
        <v>1</v>
      </c>
      <c r="G1995" s="287" t="s">
        <v>188</v>
      </c>
      <c r="H1995" s="287" t="s">
        <v>188</v>
      </c>
      <c r="I1995" s="287">
        <v>1</v>
      </c>
      <c r="J1995" s="287" t="s">
        <v>301</v>
      </c>
      <c r="K1995" s="287">
        <v>0</v>
      </c>
    </row>
    <row r="1996" spans="1:11">
      <c r="A1996" s="287" t="s">
        <v>299</v>
      </c>
      <c r="B1996" s="288">
        <v>46102</v>
      </c>
      <c r="C1996" s="287" t="s">
        <v>339</v>
      </c>
      <c r="D1996" s="287">
        <v>0</v>
      </c>
      <c r="E1996" s="287">
        <v>0</v>
      </c>
      <c r="F1996" s="287">
        <v>0</v>
      </c>
      <c r="G1996" s="287" t="s">
        <v>188</v>
      </c>
      <c r="H1996" s="287" t="s">
        <v>188</v>
      </c>
      <c r="I1996" s="287">
        <v>1</v>
      </c>
      <c r="J1996" s="287" t="s">
        <v>301</v>
      </c>
      <c r="K1996" s="287">
        <v>0</v>
      </c>
    </row>
    <row r="1997" spans="1:11">
      <c r="A1997" s="287" t="s">
        <v>299</v>
      </c>
      <c r="B1997" s="288">
        <v>46109</v>
      </c>
      <c r="C1997" s="287" t="s">
        <v>847</v>
      </c>
      <c r="D1997" s="287">
        <v>1</v>
      </c>
      <c r="E1997" s="287">
        <v>1</v>
      </c>
      <c r="F1997" s="287">
        <v>1</v>
      </c>
      <c r="G1997" s="287" t="s">
        <v>188</v>
      </c>
      <c r="H1997" s="287" t="s">
        <v>188</v>
      </c>
      <c r="I1997" s="287">
        <v>1</v>
      </c>
      <c r="J1997" s="287" t="s">
        <v>301</v>
      </c>
      <c r="K1997" s="287">
        <v>0</v>
      </c>
    </row>
    <row r="1998" spans="1:11">
      <c r="A1998" s="287" t="s">
        <v>299</v>
      </c>
      <c r="B1998" s="288">
        <v>46116</v>
      </c>
      <c r="C1998" s="287" t="s">
        <v>847</v>
      </c>
      <c r="D1998" s="287">
        <v>1</v>
      </c>
      <c r="E1998" s="287">
        <v>1</v>
      </c>
      <c r="F1998" s="287">
        <v>1</v>
      </c>
      <c r="G1998" s="287" t="s">
        <v>188</v>
      </c>
      <c r="H1998" s="287" t="s">
        <v>188</v>
      </c>
      <c r="I1998" s="287">
        <v>1</v>
      </c>
      <c r="J1998" s="287" t="s">
        <v>301</v>
      </c>
      <c r="K1998" s="287">
        <v>0</v>
      </c>
    </row>
    <row r="1999" spans="1:11">
      <c r="A1999" s="287" t="s">
        <v>299</v>
      </c>
      <c r="B1999" s="288">
        <v>46123</v>
      </c>
      <c r="C1999" s="287" t="s">
        <v>339</v>
      </c>
      <c r="D1999" s="287">
        <v>0</v>
      </c>
      <c r="E1999" s="287">
        <v>0</v>
      </c>
      <c r="F1999" s="287">
        <v>0</v>
      </c>
      <c r="G1999" s="287" t="s">
        <v>188</v>
      </c>
      <c r="H1999" s="287" t="s">
        <v>188</v>
      </c>
      <c r="I1999" s="287">
        <v>1</v>
      </c>
      <c r="J1999" s="287" t="s">
        <v>301</v>
      </c>
      <c r="K1999" s="287">
        <v>0</v>
      </c>
    </row>
    <row r="2000" spans="1:11">
      <c r="A2000" s="287" t="s">
        <v>299</v>
      </c>
      <c r="B2000" s="288">
        <v>46130</v>
      </c>
      <c r="C2000" s="287" t="s">
        <v>847</v>
      </c>
      <c r="D2000" s="287">
        <v>1</v>
      </c>
      <c r="E2000" s="287">
        <v>1</v>
      </c>
      <c r="F2000" s="287">
        <v>1</v>
      </c>
      <c r="G2000" s="287" t="s">
        <v>188</v>
      </c>
      <c r="H2000" s="287" t="s">
        <v>188</v>
      </c>
      <c r="I2000" s="287">
        <v>1</v>
      </c>
      <c r="J2000" s="287" t="s">
        <v>301</v>
      </c>
      <c r="K2000" s="287">
        <v>0</v>
      </c>
    </row>
    <row r="2001" spans="1:11">
      <c r="A2001" s="287" t="s">
        <v>299</v>
      </c>
      <c r="B2001" s="288">
        <v>46137</v>
      </c>
      <c r="C2001" s="287" t="s">
        <v>339</v>
      </c>
      <c r="D2001" s="287">
        <v>0</v>
      </c>
      <c r="E2001" s="287">
        <v>0</v>
      </c>
      <c r="F2001" s="287">
        <v>0</v>
      </c>
      <c r="G2001" s="287" t="s">
        <v>188</v>
      </c>
      <c r="H2001" s="287" t="s">
        <v>188</v>
      </c>
      <c r="I2001" s="287">
        <v>1</v>
      </c>
      <c r="J2001" s="287" t="s">
        <v>301</v>
      </c>
      <c r="K2001" s="287">
        <v>0</v>
      </c>
    </row>
    <row r="2002" spans="1:11">
      <c r="A2002" s="287" t="s">
        <v>302</v>
      </c>
      <c r="B2002" s="288">
        <v>45969</v>
      </c>
      <c r="C2002" s="287" t="s">
        <v>339</v>
      </c>
      <c r="D2002" s="287">
        <v>0</v>
      </c>
      <c r="E2002" s="287">
        <v>0</v>
      </c>
      <c r="F2002" s="287">
        <v>0</v>
      </c>
      <c r="G2002" s="287" t="s">
        <v>185</v>
      </c>
      <c r="H2002" s="287"/>
      <c r="I2002" s="287">
        <v>0</v>
      </c>
      <c r="J2002" s="287"/>
      <c r="K2002" s="287">
        <v>0</v>
      </c>
    </row>
    <row r="2003" spans="1:11">
      <c r="A2003" s="287" t="s">
        <v>302</v>
      </c>
      <c r="B2003" s="288">
        <v>45976</v>
      </c>
      <c r="C2003" s="287" t="s">
        <v>339</v>
      </c>
      <c r="D2003" s="287">
        <v>0</v>
      </c>
      <c r="E2003" s="287">
        <v>0</v>
      </c>
      <c r="F2003" s="287">
        <v>0</v>
      </c>
      <c r="G2003" s="287" t="s">
        <v>185</v>
      </c>
      <c r="H2003" s="287"/>
      <c r="I2003" s="287">
        <v>0</v>
      </c>
      <c r="J2003" s="287"/>
      <c r="K2003" s="287">
        <v>0</v>
      </c>
    </row>
    <row r="2004" spans="1:11">
      <c r="A2004" s="287" t="s">
        <v>302</v>
      </c>
      <c r="B2004" s="288">
        <v>45983</v>
      </c>
      <c r="C2004" s="287" t="s">
        <v>847</v>
      </c>
      <c r="D2004" s="287">
        <v>1</v>
      </c>
      <c r="E2004" s="287">
        <v>1</v>
      </c>
      <c r="F2004" s="287">
        <v>1</v>
      </c>
      <c r="G2004" s="287" t="s">
        <v>185</v>
      </c>
      <c r="H2004" s="287"/>
      <c r="I2004" s="287">
        <v>0</v>
      </c>
      <c r="J2004" s="287"/>
      <c r="K2004" s="287">
        <v>0</v>
      </c>
    </row>
    <row r="2005" spans="1:11">
      <c r="A2005" s="287" t="s">
        <v>302</v>
      </c>
      <c r="B2005" s="288">
        <v>45990</v>
      </c>
      <c r="C2005" s="287" t="s">
        <v>847</v>
      </c>
      <c r="D2005" s="287">
        <v>1</v>
      </c>
      <c r="E2005" s="287">
        <v>1</v>
      </c>
      <c r="F2005" s="287">
        <v>1</v>
      </c>
      <c r="G2005" s="287" t="s">
        <v>185</v>
      </c>
      <c r="H2005" s="287"/>
      <c r="I2005" s="287">
        <v>0</v>
      </c>
      <c r="J2005" s="287"/>
      <c r="K2005" s="287">
        <v>0</v>
      </c>
    </row>
    <row r="2006" spans="1:11">
      <c r="A2006" s="287" t="s">
        <v>302</v>
      </c>
      <c r="B2006" s="288">
        <v>45997</v>
      </c>
      <c r="C2006" s="287" t="s">
        <v>847</v>
      </c>
      <c r="D2006" s="287">
        <v>1</v>
      </c>
      <c r="E2006" s="287">
        <v>1</v>
      </c>
      <c r="F2006" s="287">
        <v>1</v>
      </c>
      <c r="G2006" s="287" t="s">
        <v>185</v>
      </c>
      <c r="H2006" s="287"/>
      <c r="I2006" s="287">
        <v>0</v>
      </c>
      <c r="J2006" s="287"/>
      <c r="K2006" s="287">
        <v>0</v>
      </c>
    </row>
    <row r="2007" spans="1:11">
      <c r="A2007" s="287" t="s">
        <v>302</v>
      </c>
      <c r="B2007" s="288">
        <v>46004</v>
      </c>
      <c r="C2007" s="287" t="s">
        <v>847</v>
      </c>
      <c r="D2007" s="287">
        <v>1</v>
      </c>
      <c r="E2007" s="287">
        <v>1</v>
      </c>
      <c r="F2007" s="287">
        <v>1</v>
      </c>
      <c r="G2007" s="287" t="s">
        <v>185</v>
      </c>
      <c r="H2007" s="287"/>
      <c r="I2007" s="287">
        <v>0</v>
      </c>
      <c r="J2007" s="287"/>
      <c r="K2007" s="287">
        <v>0</v>
      </c>
    </row>
    <row r="2008" spans="1:11">
      <c r="A2008" s="287" t="s">
        <v>302</v>
      </c>
      <c r="B2008" s="288">
        <v>46011</v>
      </c>
      <c r="C2008" s="287" t="s">
        <v>847</v>
      </c>
      <c r="D2008" s="287">
        <v>1</v>
      </c>
      <c r="E2008" s="287">
        <v>1</v>
      </c>
      <c r="F2008" s="287">
        <v>1</v>
      </c>
      <c r="G2008" s="287" t="s">
        <v>185</v>
      </c>
      <c r="H2008" s="287"/>
      <c r="I2008" s="287">
        <v>0</v>
      </c>
      <c r="J2008" s="287"/>
      <c r="K2008" s="287">
        <v>0</v>
      </c>
    </row>
    <row r="2009" spans="1:11">
      <c r="A2009" s="287" t="s">
        <v>302</v>
      </c>
      <c r="B2009" s="288">
        <v>46018</v>
      </c>
      <c r="C2009" s="287" t="s">
        <v>339</v>
      </c>
      <c r="D2009" s="287">
        <v>0</v>
      </c>
      <c r="E2009" s="287">
        <v>0</v>
      </c>
      <c r="F2009" s="287">
        <v>0</v>
      </c>
      <c r="G2009" s="287" t="s">
        <v>185</v>
      </c>
      <c r="H2009" s="287"/>
      <c r="I2009" s="287">
        <v>0</v>
      </c>
      <c r="J2009" s="287"/>
      <c r="K2009" s="287">
        <v>0</v>
      </c>
    </row>
    <row r="2010" spans="1:11">
      <c r="A2010" s="287" t="s">
        <v>302</v>
      </c>
      <c r="B2010" s="288">
        <v>46025</v>
      </c>
      <c r="C2010" s="287" t="s">
        <v>339</v>
      </c>
      <c r="D2010" s="287">
        <v>0</v>
      </c>
      <c r="E2010" s="287">
        <v>0</v>
      </c>
      <c r="F2010" s="287">
        <v>0</v>
      </c>
      <c r="G2010" s="287" t="s">
        <v>185</v>
      </c>
      <c r="H2010" s="287"/>
      <c r="I2010" s="287">
        <v>0</v>
      </c>
      <c r="J2010" s="287"/>
      <c r="K2010" s="287">
        <v>0</v>
      </c>
    </row>
    <row r="2011" spans="1:11">
      <c r="A2011" s="287" t="s">
        <v>302</v>
      </c>
      <c r="B2011" s="288">
        <v>46032</v>
      </c>
      <c r="C2011" s="287" t="s">
        <v>847</v>
      </c>
      <c r="D2011" s="287">
        <v>1</v>
      </c>
      <c r="E2011" s="287">
        <v>1</v>
      </c>
      <c r="F2011" s="287">
        <v>1</v>
      </c>
      <c r="G2011" s="287" t="s">
        <v>185</v>
      </c>
      <c r="H2011" s="287"/>
      <c r="I2011" s="287">
        <v>0</v>
      </c>
      <c r="J2011" s="287"/>
      <c r="K2011" s="287">
        <v>0</v>
      </c>
    </row>
    <row r="2012" spans="1:11">
      <c r="A2012" s="287" t="s">
        <v>302</v>
      </c>
      <c r="B2012" s="288">
        <v>46039</v>
      </c>
      <c r="C2012" s="287" t="s">
        <v>847</v>
      </c>
      <c r="D2012" s="287">
        <v>1</v>
      </c>
      <c r="E2012" s="287">
        <v>1</v>
      </c>
      <c r="F2012" s="287">
        <v>1</v>
      </c>
      <c r="G2012" s="287" t="s">
        <v>185</v>
      </c>
      <c r="H2012" s="287"/>
      <c r="I2012" s="287">
        <v>0</v>
      </c>
      <c r="J2012" s="287"/>
      <c r="K2012" s="287">
        <v>0</v>
      </c>
    </row>
    <row r="2013" spans="1:11">
      <c r="A2013" s="287" t="s">
        <v>302</v>
      </c>
      <c r="B2013" s="288">
        <v>46046</v>
      </c>
      <c r="C2013" s="287" t="s">
        <v>847</v>
      </c>
      <c r="D2013" s="287">
        <v>1</v>
      </c>
      <c r="E2013" s="287">
        <v>1</v>
      </c>
      <c r="F2013" s="287">
        <v>1</v>
      </c>
      <c r="G2013" s="287" t="s">
        <v>185</v>
      </c>
      <c r="H2013" s="287"/>
      <c r="I2013" s="287">
        <v>0</v>
      </c>
      <c r="J2013" s="287"/>
      <c r="K2013" s="287">
        <v>0</v>
      </c>
    </row>
    <row r="2014" spans="1:11">
      <c r="A2014" s="287" t="s">
        <v>302</v>
      </c>
      <c r="B2014" s="288">
        <v>46053</v>
      </c>
      <c r="C2014" s="287" t="s">
        <v>847</v>
      </c>
      <c r="D2014" s="287">
        <v>1</v>
      </c>
      <c r="E2014" s="287">
        <v>1</v>
      </c>
      <c r="F2014" s="287">
        <v>1</v>
      </c>
      <c r="G2014" s="287" t="s">
        <v>185</v>
      </c>
      <c r="H2014" s="287"/>
      <c r="I2014" s="287">
        <v>0</v>
      </c>
      <c r="J2014" s="287"/>
      <c r="K2014" s="287">
        <v>0</v>
      </c>
    </row>
    <row r="2015" spans="1:11">
      <c r="A2015" s="287" t="s">
        <v>302</v>
      </c>
      <c r="B2015" s="288">
        <v>46060</v>
      </c>
      <c r="C2015" s="287" t="s">
        <v>847</v>
      </c>
      <c r="D2015" s="287">
        <v>1</v>
      </c>
      <c r="E2015" s="287">
        <v>1</v>
      </c>
      <c r="F2015" s="287">
        <v>1</v>
      </c>
      <c r="G2015" s="287" t="s">
        <v>185</v>
      </c>
      <c r="H2015" s="287"/>
      <c r="I2015" s="287">
        <v>0</v>
      </c>
      <c r="J2015" s="287"/>
      <c r="K2015" s="287">
        <v>0</v>
      </c>
    </row>
    <row r="2016" spans="1:11">
      <c r="A2016" s="287" t="s">
        <v>302</v>
      </c>
      <c r="B2016" s="288">
        <v>46067</v>
      </c>
      <c r="C2016" s="287" t="s">
        <v>847</v>
      </c>
      <c r="D2016" s="287">
        <v>1</v>
      </c>
      <c r="E2016" s="287">
        <v>1</v>
      </c>
      <c r="F2016" s="287">
        <v>1</v>
      </c>
      <c r="G2016" s="287" t="s">
        <v>185</v>
      </c>
      <c r="H2016" s="287"/>
      <c r="I2016" s="287">
        <v>0</v>
      </c>
      <c r="J2016" s="287"/>
      <c r="K2016" s="287">
        <v>0</v>
      </c>
    </row>
    <row r="2017" spans="1:11">
      <c r="A2017" s="287" t="s">
        <v>302</v>
      </c>
      <c r="B2017" s="288">
        <v>46074</v>
      </c>
      <c r="C2017" s="287" t="s">
        <v>847</v>
      </c>
      <c r="D2017" s="287">
        <v>1</v>
      </c>
      <c r="E2017" s="287">
        <v>1</v>
      </c>
      <c r="F2017" s="287">
        <v>1</v>
      </c>
      <c r="G2017" s="287" t="s">
        <v>185</v>
      </c>
      <c r="H2017" s="287"/>
      <c r="I2017" s="287">
        <v>0</v>
      </c>
      <c r="J2017" s="287"/>
      <c r="K2017" s="287">
        <v>0</v>
      </c>
    </row>
    <row r="2018" spans="1:11">
      <c r="A2018" s="287" t="s">
        <v>302</v>
      </c>
      <c r="B2018" s="288">
        <v>46081</v>
      </c>
      <c r="C2018" s="287" t="s">
        <v>893</v>
      </c>
      <c r="D2018" s="287">
        <v>1</v>
      </c>
      <c r="E2018" s="287">
        <v>1</v>
      </c>
      <c r="F2018" s="287">
        <v>0</v>
      </c>
      <c r="G2018" s="287" t="s">
        <v>185</v>
      </c>
      <c r="H2018" s="287"/>
      <c r="I2018" s="287">
        <v>0</v>
      </c>
      <c r="J2018" s="287"/>
      <c r="K2018" s="287">
        <v>0</v>
      </c>
    </row>
    <row r="2019" spans="1:11">
      <c r="A2019" s="287" t="s">
        <v>302</v>
      </c>
      <c r="B2019" s="288">
        <v>46088</v>
      </c>
      <c r="C2019" s="287" t="s">
        <v>339</v>
      </c>
      <c r="D2019" s="287">
        <v>0</v>
      </c>
      <c r="E2019" s="287">
        <v>0</v>
      </c>
      <c r="F2019" s="287">
        <v>0</v>
      </c>
      <c r="G2019" s="287" t="s">
        <v>185</v>
      </c>
      <c r="H2019" s="287"/>
      <c r="I2019" s="287">
        <v>0</v>
      </c>
      <c r="J2019" s="287"/>
      <c r="K2019" s="287">
        <v>0</v>
      </c>
    </row>
    <row r="2020" spans="1:11">
      <c r="A2020" s="287" t="s">
        <v>302</v>
      </c>
      <c r="B2020" s="288">
        <v>46095</v>
      </c>
      <c r="C2020" s="287" t="s">
        <v>339</v>
      </c>
      <c r="D2020" s="287">
        <v>0</v>
      </c>
      <c r="E2020" s="287">
        <v>0</v>
      </c>
      <c r="F2020" s="287">
        <v>0</v>
      </c>
      <c r="G2020" s="287" t="s">
        <v>185</v>
      </c>
      <c r="H2020" s="287"/>
      <c r="I2020" s="287">
        <v>0</v>
      </c>
      <c r="J2020" s="287"/>
      <c r="K2020" s="287">
        <v>0</v>
      </c>
    </row>
    <row r="2021" spans="1:11">
      <c r="A2021" s="287" t="s">
        <v>302</v>
      </c>
      <c r="B2021" s="288">
        <v>46102</v>
      </c>
      <c r="C2021" s="287" t="s">
        <v>339</v>
      </c>
      <c r="D2021" s="287">
        <v>0</v>
      </c>
      <c r="E2021" s="287">
        <v>0</v>
      </c>
      <c r="F2021" s="287">
        <v>0</v>
      </c>
      <c r="G2021" s="287" t="s">
        <v>185</v>
      </c>
      <c r="H2021" s="287"/>
      <c r="I2021" s="287">
        <v>0</v>
      </c>
      <c r="J2021" s="287"/>
      <c r="K2021" s="287">
        <v>0</v>
      </c>
    </row>
    <row r="2022" spans="1:11">
      <c r="A2022" s="287" t="s">
        <v>302</v>
      </c>
      <c r="B2022" s="288">
        <v>46109</v>
      </c>
      <c r="C2022" s="287" t="s">
        <v>339</v>
      </c>
      <c r="D2022" s="287">
        <v>0</v>
      </c>
      <c r="E2022" s="287">
        <v>0</v>
      </c>
      <c r="F2022" s="287">
        <v>0</v>
      </c>
      <c r="G2022" s="287" t="s">
        <v>185</v>
      </c>
      <c r="H2022" s="287"/>
      <c r="I2022" s="287">
        <v>0</v>
      </c>
      <c r="J2022" s="287"/>
      <c r="K2022" s="287">
        <v>0</v>
      </c>
    </row>
    <row r="2023" spans="1:11">
      <c r="A2023" s="287" t="s">
        <v>302</v>
      </c>
      <c r="B2023" s="288">
        <v>46116</v>
      </c>
      <c r="C2023" s="287" t="s">
        <v>339</v>
      </c>
      <c r="D2023" s="287">
        <v>0</v>
      </c>
      <c r="E2023" s="287">
        <v>0</v>
      </c>
      <c r="F2023" s="287">
        <v>0</v>
      </c>
      <c r="G2023" s="287" t="s">
        <v>185</v>
      </c>
      <c r="H2023" s="287"/>
      <c r="I2023" s="287">
        <v>0</v>
      </c>
      <c r="J2023" s="287"/>
      <c r="K2023" s="287">
        <v>0</v>
      </c>
    </row>
    <row r="2024" spans="1:11">
      <c r="A2024" s="287" t="s">
        <v>302</v>
      </c>
      <c r="B2024" s="288">
        <v>46123</v>
      </c>
      <c r="C2024" s="287" t="s">
        <v>339</v>
      </c>
      <c r="D2024" s="287">
        <v>0</v>
      </c>
      <c r="E2024" s="287">
        <v>0</v>
      </c>
      <c r="F2024" s="287">
        <v>0</v>
      </c>
      <c r="G2024" s="287" t="s">
        <v>185</v>
      </c>
      <c r="H2024" s="287"/>
      <c r="I2024" s="287">
        <v>0</v>
      </c>
      <c r="J2024" s="287"/>
      <c r="K2024" s="287">
        <v>0</v>
      </c>
    </row>
    <row r="2025" spans="1:11">
      <c r="A2025" s="287" t="s">
        <v>302</v>
      </c>
      <c r="B2025" s="288">
        <v>46130</v>
      </c>
      <c r="C2025" s="287" t="s">
        <v>339</v>
      </c>
      <c r="D2025" s="287">
        <v>0</v>
      </c>
      <c r="E2025" s="287">
        <v>0</v>
      </c>
      <c r="F2025" s="287">
        <v>0</v>
      </c>
      <c r="G2025" s="287" t="s">
        <v>185</v>
      </c>
      <c r="H2025" s="287"/>
      <c r="I2025" s="287">
        <v>0</v>
      </c>
      <c r="J2025" s="287"/>
      <c r="K2025" s="287">
        <v>0</v>
      </c>
    </row>
    <row r="2026" spans="1:11">
      <c r="A2026" s="287" t="s">
        <v>302</v>
      </c>
      <c r="B2026" s="288">
        <v>46137</v>
      </c>
      <c r="C2026" s="287" t="s">
        <v>339</v>
      </c>
      <c r="D2026" s="287">
        <v>0</v>
      </c>
      <c r="E2026" s="287">
        <v>0</v>
      </c>
      <c r="F2026" s="287">
        <v>0</v>
      </c>
      <c r="G2026" s="287" t="s">
        <v>185</v>
      </c>
      <c r="H2026" s="287"/>
      <c r="I2026" s="287">
        <v>0</v>
      </c>
      <c r="J2026" s="287"/>
      <c r="K2026" s="287">
        <v>0</v>
      </c>
    </row>
    <row r="2027" spans="1:11">
      <c r="A2027" s="287" t="s">
        <v>303</v>
      </c>
      <c r="B2027" s="288">
        <v>45969</v>
      </c>
      <c r="C2027" s="287" t="s">
        <v>892</v>
      </c>
      <c r="D2027" s="287">
        <v>1</v>
      </c>
      <c r="E2027" s="287">
        <v>0</v>
      </c>
      <c r="F2027" s="287">
        <v>1</v>
      </c>
      <c r="G2027" s="287" t="s">
        <v>185</v>
      </c>
      <c r="H2027" s="287" t="s">
        <v>185</v>
      </c>
      <c r="I2027" s="287">
        <v>1</v>
      </c>
      <c r="J2027" s="287"/>
      <c r="K2027" s="287">
        <v>0</v>
      </c>
    </row>
    <row r="2028" spans="1:11">
      <c r="A2028" s="287" t="s">
        <v>303</v>
      </c>
      <c r="B2028" s="288">
        <v>45976</v>
      </c>
      <c r="C2028" s="287" t="s">
        <v>893</v>
      </c>
      <c r="D2028" s="287">
        <v>1</v>
      </c>
      <c r="E2028" s="287">
        <v>1</v>
      </c>
      <c r="F2028" s="287">
        <v>0</v>
      </c>
      <c r="G2028" s="287" t="s">
        <v>185</v>
      </c>
      <c r="H2028" s="287" t="s">
        <v>185</v>
      </c>
      <c r="I2028" s="287">
        <v>1</v>
      </c>
      <c r="J2028" s="287"/>
      <c r="K2028" s="287">
        <v>0</v>
      </c>
    </row>
    <row r="2029" spans="1:11">
      <c r="A2029" s="287" t="s">
        <v>303</v>
      </c>
      <c r="B2029" s="288">
        <v>45983</v>
      </c>
      <c r="C2029" s="287" t="s">
        <v>339</v>
      </c>
      <c r="D2029" s="287">
        <v>0</v>
      </c>
      <c r="E2029" s="287">
        <v>0</v>
      </c>
      <c r="F2029" s="287">
        <v>0</v>
      </c>
      <c r="G2029" s="287" t="s">
        <v>185</v>
      </c>
      <c r="H2029" s="287" t="s">
        <v>185</v>
      </c>
      <c r="I2029" s="287">
        <v>1</v>
      </c>
      <c r="J2029" s="287"/>
      <c r="K2029" s="287">
        <v>0</v>
      </c>
    </row>
    <row r="2030" spans="1:11">
      <c r="A2030" s="287" t="s">
        <v>303</v>
      </c>
      <c r="B2030" s="288">
        <v>45990</v>
      </c>
      <c r="C2030" s="287" t="s">
        <v>893</v>
      </c>
      <c r="D2030" s="287">
        <v>1</v>
      </c>
      <c r="E2030" s="287">
        <v>1</v>
      </c>
      <c r="F2030" s="287">
        <v>0</v>
      </c>
      <c r="G2030" s="287" t="s">
        <v>185</v>
      </c>
      <c r="H2030" s="287" t="s">
        <v>185</v>
      </c>
      <c r="I2030" s="287">
        <v>1</v>
      </c>
      <c r="J2030" s="287"/>
      <c r="K2030" s="287">
        <v>0</v>
      </c>
    </row>
    <row r="2031" spans="1:11">
      <c r="A2031" s="287" t="s">
        <v>303</v>
      </c>
      <c r="B2031" s="288">
        <v>45997</v>
      </c>
      <c r="C2031" s="287" t="s">
        <v>893</v>
      </c>
      <c r="D2031" s="287">
        <v>1</v>
      </c>
      <c r="E2031" s="287">
        <v>1</v>
      </c>
      <c r="F2031" s="287">
        <v>0</v>
      </c>
      <c r="G2031" s="287" t="s">
        <v>185</v>
      </c>
      <c r="H2031" s="287" t="s">
        <v>185</v>
      </c>
      <c r="I2031" s="287">
        <v>1</v>
      </c>
      <c r="J2031" s="287"/>
      <c r="K2031" s="287">
        <v>0</v>
      </c>
    </row>
    <row r="2032" spans="1:11">
      <c r="A2032" s="287" t="s">
        <v>303</v>
      </c>
      <c r="B2032" s="288">
        <v>46004</v>
      </c>
      <c r="C2032" s="287" t="s">
        <v>339</v>
      </c>
      <c r="D2032" s="287">
        <v>0</v>
      </c>
      <c r="E2032" s="287">
        <v>0</v>
      </c>
      <c r="F2032" s="287">
        <v>0</v>
      </c>
      <c r="G2032" s="287" t="s">
        <v>185</v>
      </c>
      <c r="H2032" s="287" t="s">
        <v>185</v>
      </c>
      <c r="I2032" s="287">
        <v>1</v>
      </c>
      <c r="J2032" s="287"/>
      <c r="K2032" s="287">
        <v>0</v>
      </c>
    </row>
    <row r="2033" spans="1:11">
      <c r="A2033" s="287" t="s">
        <v>303</v>
      </c>
      <c r="B2033" s="288">
        <v>46011</v>
      </c>
      <c r="C2033" s="287" t="s">
        <v>893</v>
      </c>
      <c r="D2033" s="287">
        <v>1</v>
      </c>
      <c r="E2033" s="287">
        <v>1</v>
      </c>
      <c r="F2033" s="287">
        <v>0</v>
      </c>
      <c r="G2033" s="287" t="s">
        <v>185</v>
      </c>
      <c r="H2033" s="287" t="s">
        <v>185</v>
      </c>
      <c r="I2033" s="287">
        <v>1</v>
      </c>
      <c r="J2033" s="287"/>
      <c r="K2033" s="287">
        <v>0</v>
      </c>
    </row>
    <row r="2034" spans="1:11">
      <c r="A2034" s="287" t="s">
        <v>303</v>
      </c>
      <c r="B2034" s="288">
        <v>46018</v>
      </c>
      <c r="C2034" s="287" t="s">
        <v>893</v>
      </c>
      <c r="D2034" s="287">
        <v>1</v>
      </c>
      <c r="E2034" s="287">
        <v>1</v>
      </c>
      <c r="F2034" s="287">
        <v>0</v>
      </c>
      <c r="G2034" s="287" t="s">
        <v>185</v>
      </c>
      <c r="H2034" s="287" t="s">
        <v>185</v>
      </c>
      <c r="I2034" s="287">
        <v>1</v>
      </c>
      <c r="J2034" s="287"/>
      <c r="K2034" s="287">
        <v>0</v>
      </c>
    </row>
    <row r="2035" spans="1:11">
      <c r="A2035" s="287" t="s">
        <v>303</v>
      </c>
      <c r="B2035" s="288">
        <v>46025</v>
      </c>
      <c r="C2035" s="287" t="s">
        <v>339</v>
      </c>
      <c r="D2035" s="287">
        <v>0</v>
      </c>
      <c r="E2035" s="287">
        <v>0</v>
      </c>
      <c r="F2035" s="287">
        <v>0</v>
      </c>
      <c r="G2035" s="287" t="s">
        <v>185</v>
      </c>
      <c r="H2035" s="287" t="s">
        <v>185</v>
      </c>
      <c r="I2035" s="287">
        <v>1</v>
      </c>
      <c r="J2035" s="287"/>
      <c r="K2035" s="287">
        <v>0</v>
      </c>
    </row>
    <row r="2036" spans="1:11">
      <c r="A2036" s="287" t="s">
        <v>303</v>
      </c>
      <c r="B2036" s="288">
        <v>46032</v>
      </c>
      <c r="C2036" s="287" t="s">
        <v>893</v>
      </c>
      <c r="D2036" s="287">
        <v>1</v>
      </c>
      <c r="E2036" s="287">
        <v>1</v>
      </c>
      <c r="F2036" s="287">
        <v>0</v>
      </c>
      <c r="G2036" s="287" t="s">
        <v>185</v>
      </c>
      <c r="H2036" s="287" t="s">
        <v>185</v>
      </c>
      <c r="I2036" s="287">
        <v>1</v>
      </c>
      <c r="J2036" s="287"/>
      <c r="K2036" s="287">
        <v>0</v>
      </c>
    </row>
    <row r="2037" spans="1:11">
      <c r="A2037" s="287" t="s">
        <v>303</v>
      </c>
      <c r="B2037" s="288">
        <v>46039</v>
      </c>
      <c r="C2037" s="287" t="s">
        <v>893</v>
      </c>
      <c r="D2037" s="287">
        <v>1</v>
      </c>
      <c r="E2037" s="287">
        <v>1</v>
      </c>
      <c r="F2037" s="287">
        <v>0</v>
      </c>
      <c r="G2037" s="287" t="s">
        <v>185</v>
      </c>
      <c r="H2037" s="287" t="s">
        <v>185</v>
      </c>
      <c r="I2037" s="287">
        <v>1</v>
      </c>
      <c r="J2037" s="287"/>
      <c r="K2037" s="287">
        <v>0</v>
      </c>
    </row>
    <row r="2038" spans="1:11">
      <c r="A2038" s="287" t="s">
        <v>303</v>
      </c>
      <c r="B2038" s="288">
        <v>46046</v>
      </c>
      <c r="C2038" s="287" t="s">
        <v>893</v>
      </c>
      <c r="D2038" s="287">
        <v>1</v>
      </c>
      <c r="E2038" s="287">
        <v>1</v>
      </c>
      <c r="F2038" s="287">
        <v>0</v>
      </c>
      <c r="G2038" s="287" t="s">
        <v>185</v>
      </c>
      <c r="H2038" s="287" t="s">
        <v>185</v>
      </c>
      <c r="I2038" s="287">
        <v>1</v>
      </c>
      <c r="J2038" s="287"/>
      <c r="K2038" s="287">
        <v>0</v>
      </c>
    </row>
    <row r="2039" spans="1:11">
      <c r="A2039" s="287" t="s">
        <v>303</v>
      </c>
      <c r="B2039" s="288">
        <v>46053</v>
      </c>
      <c r="C2039" s="287" t="s">
        <v>893</v>
      </c>
      <c r="D2039" s="287">
        <v>1</v>
      </c>
      <c r="E2039" s="287">
        <v>1</v>
      </c>
      <c r="F2039" s="287">
        <v>0</v>
      </c>
      <c r="G2039" s="287" t="s">
        <v>185</v>
      </c>
      <c r="H2039" s="287" t="s">
        <v>185</v>
      </c>
      <c r="I2039" s="287">
        <v>1</v>
      </c>
      <c r="J2039" s="287"/>
      <c r="K2039" s="287">
        <v>0</v>
      </c>
    </row>
    <row r="2040" spans="1:11">
      <c r="A2040" s="287" t="s">
        <v>303</v>
      </c>
      <c r="B2040" s="288">
        <v>46060</v>
      </c>
      <c r="C2040" s="287" t="s">
        <v>893</v>
      </c>
      <c r="D2040" s="287">
        <v>1</v>
      </c>
      <c r="E2040" s="287">
        <v>1</v>
      </c>
      <c r="F2040" s="287">
        <v>0</v>
      </c>
      <c r="G2040" s="287" t="s">
        <v>185</v>
      </c>
      <c r="H2040" s="287" t="s">
        <v>185</v>
      </c>
      <c r="I2040" s="287">
        <v>1</v>
      </c>
      <c r="J2040" s="287"/>
      <c r="K2040" s="287">
        <v>0</v>
      </c>
    </row>
    <row r="2041" spans="1:11">
      <c r="A2041" s="287" t="s">
        <v>303</v>
      </c>
      <c r="B2041" s="288">
        <v>46067</v>
      </c>
      <c r="C2041" s="287" t="s">
        <v>893</v>
      </c>
      <c r="D2041" s="287">
        <v>1</v>
      </c>
      <c r="E2041" s="287">
        <v>1</v>
      </c>
      <c r="F2041" s="287">
        <v>0</v>
      </c>
      <c r="G2041" s="287" t="s">
        <v>185</v>
      </c>
      <c r="H2041" s="287" t="s">
        <v>185</v>
      </c>
      <c r="I2041" s="287">
        <v>1</v>
      </c>
      <c r="J2041" s="287"/>
      <c r="K2041" s="287">
        <v>0</v>
      </c>
    </row>
    <row r="2042" spans="1:11">
      <c r="A2042" s="287" t="s">
        <v>303</v>
      </c>
      <c r="B2042" s="288">
        <v>46074</v>
      </c>
      <c r="C2042" s="287" t="s">
        <v>893</v>
      </c>
      <c r="D2042" s="287">
        <v>1</v>
      </c>
      <c r="E2042" s="287">
        <v>1</v>
      </c>
      <c r="F2042" s="287">
        <v>0</v>
      </c>
      <c r="G2042" s="287" t="s">
        <v>185</v>
      </c>
      <c r="H2042" s="287" t="s">
        <v>185</v>
      </c>
      <c r="I2042" s="287">
        <v>1</v>
      </c>
      <c r="J2042" s="287"/>
      <c r="K2042" s="287">
        <v>0</v>
      </c>
    </row>
    <row r="2043" spans="1:11">
      <c r="A2043" s="287" t="s">
        <v>303</v>
      </c>
      <c r="B2043" s="288">
        <v>46081</v>
      </c>
      <c r="C2043" s="287" t="s">
        <v>893</v>
      </c>
      <c r="D2043" s="287">
        <v>1</v>
      </c>
      <c r="E2043" s="287">
        <v>1</v>
      </c>
      <c r="F2043" s="287">
        <v>0</v>
      </c>
      <c r="G2043" s="287" t="s">
        <v>185</v>
      </c>
      <c r="H2043" s="287" t="s">
        <v>185</v>
      </c>
      <c r="I2043" s="287">
        <v>1</v>
      </c>
      <c r="J2043" s="287"/>
      <c r="K2043" s="287">
        <v>0</v>
      </c>
    </row>
    <row r="2044" spans="1:11">
      <c r="A2044" s="287" t="s">
        <v>303</v>
      </c>
      <c r="B2044" s="288">
        <v>46088</v>
      </c>
      <c r="C2044" s="287" t="s">
        <v>893</v>
      </c>
      <c r="D2044" s="287">
        <v>1</v>
      </c>
      <c r="E2044" s="287">
        <v>1</v>
      </c>
      <c r="F2044" s="287">
        <v>0</v>
      </c>
      <c r="G2044" s="287" t="s">
        <v>185</v>
      </c>
      <c r="H2044" s="287" t="s">
        <v>185</v>
      </c>
      <c r="I2044" s="287">
        <v>1</v>
      </c>
      <c r="J2044" s="287"/>
      <c r="K2044" s="287">
        <v>0</v>
      </c>
    </row>
    <row r="2045" spans="1:11">
      <c r="A2045" s="287" t="s">
        <v>303</v>
      </c>
      <c r="B2045" s="288">
        <v>46095</v>
      </c>
      <c r="C2045" s="287" t="s">
        <v>893</v>
      </c>
      <c r="D2045" s="287">
        <v>1</v>
      </c>
      <c r="E2045" s="287">
        <v>1</v>
      </c>
      <c r="F2045" s="287">
        <v>0</v>
      </c>
      <c r="G2045" s="287" t="s">
        <v>185</v>
      </c>
      <c r="H2045" s="287" t="s">
        <v>185</v>
      </c>
      <c r="I2045" s="287">
        <v>1</v>
      </c>
      <c r="J2045" s="287"/>
      <c r="K2045" s="287">
        <v>0</v>
      </c>
    </row>
    <row r="2046" spans="1:11">
      <c r="A2046" s="287" t="s">
        <v>303</v>
      </c>
      <c r="B2046" s="288">
        <v>46102</v>
      </c>
      <c r="C2046" s="287" t="s">
        <v>893</v>
      </c>
      <c r="D2046" s="287">
        <v>1</v>
      </c>
      <c r="E2046" s="287">
        <v>1</v>
      </c>
      <c r="F2046" s="287">
        <v>0</v>
      </c>
      <c r="G2046" s="287" t="s">
        <v>185</v>
      </c>
      <c r="H2046" s="287" t="s">
        <v>185</v>
      </c>
      <c r="I2046" s="287">
        <v>1</v>
      </c>
      <c r="J2046" s="287"/>
      <c r="K2046" s="287">
        <v>0</v>
      </c>
    </row>
    <row r="2047" spans="1:11">
      <c r="A2047" s="287" t="s">
        <v>303</v>
      </c>
      <c r="B2047" s="288">
        <v>46109</v>
      </c>
      <c r="C2047" s="287" t="s">
        <v>893</v>
      </c>
      <c r="D2047" s="287">
        <v>1</v>
      </c>
      <c r="E2047" s="287">
        <v>1</v>
      </c>
      <c r="F2047" s="287">
        <v>0</v>
      </c>
      <c r="G2047" s="287" t="s">
        <v>185</v>
      </c>
      <c r="H2047" s="287" t="s">
        <v>185</v>
      </c>
      <c r="I2047" s="287">
        <v>1</v>
      </c>
      <c r="J2047" s="287"/>
      <c r="K2047" s="287">
        <v>0</v>
      </c>
    </row>
    <row r="2048" spans="1:11">
      <c r="A2048" s="287" t="s">
        <v>303</v>
      </c>
      <c r="B2048" s="288">
        <v>46116</v>
      </c>
      <c r="C2048" s="287" t="s">
        <v>339</v>
      </c>
      <c r="D2048" s="287">
        <v>0</v>
      </c>
      <c r="E2048" s="287">
        <v>0</v>
      </c>
      <c r="F2048" s="287">
        <v>0</v>
      </c>
      <c r="G2048" s="287" t="s">
        <v>185</v>
      </c>
      <c r="H2048" s="287" t="s">
        <v>185</v>
      </c>
      <c r="I2048" s="287">
        <v>1</v>
      </c>
      <c r="J2048" s="287"/>
      <c r="K2048" s="287">
        <v>0</v>
      </c>
    </row>
    <row r="2049" spans="1:11">
      <c r="A2049" s="287" t="s">
        <v>303</v>
      </c>
      <c r="B2049" s="288">
        <v>46123</v>
      </c>
      <c r="C2049" s="287" t="s">
        <v>893</v>
      </c>
      <c r="D2049" s="287">
        <v>1</v>
      </c>
      <c r="E2049" s="287">
        <v>1</v>
      </c>
      <c r="F2049" s="287">
        <v>0</v>
      </c>
      <c r="G2049" s="287" t="s">
        <v>185</v>
      </c>
      <c r="H2049" s="287" t="s">
        <v>185</v>
      </c>
      <c r="I2049" s="287">
        <v>1</v>
      </c>
      <c r="J2049" s="287"/>
      <c r="K2049" s="287">
        <v>0</v>
      </c>
    </row>
    <row r="2050" spans="1:11">
      <c r="A2050" s="287" t="s">
        <v>303</v>
      </c>
      <c r="B2050" s="288">
        <v>46130</v>
      </c>
      <c r="C2050" s="287" t="s">
        <v>893</v>
      </c>
      <c r="D2050" s="287">
        <v>1</v>
      </c>
      <c r="E2050" s="287">
        <v>1</v>
      </c>
      <c r="F2050" s="287">
        <v>0</v>
      </c>
      <c r="G2050" s="287" t="s">
        <v>185</v>
      </c>
      <c r="H2050" s="287" t="s">
        <v>185</v>
      </c>
      <c r="I2050" s="287">
        <v>1</v>
      </c>
      <c r="J2050" s="287"/>
      <c r="K2050" s="287">
        <v>0</v>
      </c>
    </row>
    <row r="2051" spans="1:11">
      <c r="A2051" s="287" t="s">
        <v>303</v>
      </c>
      <c r="B2051" s="288">
        <v>46137</v>
      </c>
      <c r="C2051" s="287" t="s">
        <v>893</v>
      </c>
      <c r="D2051" s="287">
        <v>1</v>
      </c>
      <c r="E2051" s="287">
        <v>1</v>
      </c>
      <c r="F2051" s="287">
        <v>0</v>
      </c>
      <c r="G2051" s="287" t="s">
        <v>185</v>
      </c>
      <c r="H2051" s="287" t="s">
        <v>185</v>
      </c>
      <c r="I2051" s="287">
        <v>1</v>
      </c>
      <c r="J2051" s="287"/>
      <c r="K2051" s="287">
        <v>0</v>
      </c>
    </row>
    <row r="2052" spans="1:11">
      <c r="A2052" s="287" t="s">
        <v>304</v>
      </c>
      <c r="B2052" s="288">
        <v>45969</v>
      </c>
      <c r="C2052" s="287" t="s">
        <v>339</v>
      </c>
      <c r="D2052" s="287">
        <v>0</v>
      </c>
      <c r="E2052" s="287">
        <v>0</v>
      </c>
      <c r="F2052" s="287">
        <v>0</v>
      </c>
      <c r="G2052" s="287" t="s">
        <v>185</v>
      </c>
      <c r="H2052" s="287" t="s">
        <v>179</v>
      </c>
      <c r="I2052" s="287">
        <v>1</v>
      </c>
      <c r="J2052" s="287"/>
      <c r="K2052" s="287">
        <v>0</v>
      </c>
    </row>
    <row r="2053" spans="1:11">
      <c r="A2053" s="287" t="s">
        <v>304</v>
      </c>
      <c r="B2053" s="288">
        <v>45976</v>
      </c>
      <c r="C2053" s="287" t="s">
        <v>847</v>
      </c>
      <c r="D2053" s="287">
        <v>1</v>
      </c>
      <c r="E2053" s="287">
        <v>1</v>
      </c>
      <c r="F2053" s="287">
        <v>1</v>
      </c>
      <c r="G2053" s="287" t="s">
        <v>185</v>
      </c>
      <c r="H2053" s="287" t="s">
        <v>179</v>
      </c>
      <c r="I2053" s="287">
        <v>1</v>
      </c>
      <c r="J2053" s="287"/>
      <c r="K2053" s="287">
        <v>0</v>
      </c>
    </row>
    <row r="2054" spans="1:11">
      <c r="A2054" s="287" t="s">
        <v>304</v>
      </c>
      <c r="B2054" s="288">
        <v>45983</v>
      </c>
      <c r="C2054" s="287" t="s">
        <v>847</v>
      </c>
      <c r="D2054" s="287">
        <v>1</v>
      </c>
      <c r="E2054" s="287">
        <v>1</v>
      </c>
      <c r="F2054" s="287">
        <v>1</v>
      </c>
      <c r="G2054" s="287" t="s">
        <v>185</v>
      </c>
      <c r="H2054" s="287" t="s">
        <v>179</v>
      </c>
      <c r="I2054" s="287">
        <v>1</v>
      </c>
      <c r="J2054" s="287"/>
      <c r="K2054" s="287">
        <v>0</v>
      </c>
    </row>
    <row r="2055" spans="1:11">
      <c r="A2055" s="287" t="s">
        <v>304</v>
      </c>
      <c r="B2055" s="288">
        <v>45990</v>
      </c>
      <c r="C2055" s="287" t="s">
        <v>847</v>
      </c>
      <c r="D2055" s="287">
        <v>1</v>
      </c>
      <c r="E2055" s="287">
        <v>1</v>
      </c>
      <c r="F2055" s="287">
        <v>1</v>
      </c>
      <c r="G2055" s="287" t="s">
        <v>185</v>
      </c>
      <c r="H2055" s="287" t="s">
        <v>179</v>
      </c>
      <c r="I2055" s="287">
        <v>1</v>
      </c>
      <c r="J2055" s="287"/>
      <c r="K2055" s="287">
        <v>0</v>
      </c>
    </row>
    <row r="2056" spans="1:11">
      <c r="A2056" s="287" t="s">
        <v>304</v>
      </c>
      <c r="B2056" s="288">
        <v>45997</v>
      </c>
      <c r="C2056" s="287" t="s">
        <v>847</v>
      </c>
      <c r="D2056" s="287">
        <v>1</v>
      </c>
      <c r="E2056" s="287">
        <v>1</v>
      </c>
      <c r="F2056" s="287">
        <v>1</v>
      </c>
      <c r="G2056" s="287" t="s">
        <v>185</v>
      </c>
      <c r="H2056" s="287" t="s">
        <v>179</v>
      </c>
      <c r="I2056" s="287">
        <v>1</v>
      </c>
      <c r="J2056" s="287"/>
      <c r="K2056" s="287">
        <v>0</v>
      </c>
    </row>
    <row r="2057" spans="1:11">
      <c r="A2057" s="287" t="s">
        <v>304</v>
      </c>
      <c r="B2057" s="288">
        <v>46004</v>
      </c>
      <c r="C2057" s="287" t="s">
        <v>847</v>
      </c>
      <c r="D2057" s="287">
        <v>1</v>
      </c>
      <c r="E2057" s="287">
        <v>1</v>
      </c>
      <c r="F2057" s="287">
        <v>1</v>
      </c>
      <c r="G2057" s="287" t="s">
        <v>185</v>
      </c>
      <c r="H2057" s="287" t="s">
        <v>179</v>
      </c>
      <c r="I2057" s="287">
        <v>1</v>
      </c>
      <c r="J2057" s="287"/>
      <c r="K2057" s="287">
        <v>0</v>
      </c>
    </row>
    <row r="2058" spans="1:11">
      <c r="A2058" s="287" t="s">
        <v>304</v>
      </c>
      <c r="B2058" s="288">
        <v>46011</v>
      </c>
      <c r="C2058" s="287" t="s">
        <v>339</v>
      </c>
      <c r="D2058" s="287">
        <v>0</v>
      </c>
      <c r="E2058" s="287">
        <v>0</v>
      </c>
      <c r="F2058" s="287">
        <v>0</v>
      </c>
      <c r="G2058" s="287" t="s">
        <v>185</v>
      </c>
      <c r="H2058" s="287" t="s">
        <v>179</v>
      </c>
      <c r="I2058" s="287">
        <v>1</v>
      </c>
      <c r="J2058" s="287"/>
      <c r="K2058" s="287">
        <v>0</v>
      </c>
    </row>
    <row r="2059" spans="1:11">
      <c r="A2059" s="287" t="s">
        <v>304</v>
      </c>
      <c r="B2059" s="288">
        <v>46018</v>
      </c>
      <c r="C2059" s="287" t="s">
        <v>339</v>
      </c>
      <c r="D2059" s="287">
        <v>0</v>
      </c>
      <c r="E2059" s="287">
        <v>0</v>
      </c>
      <c r="F2059" s="287">
        <v>0</v>
      </c>
      <c r="G2059" s="287" t="s">
        <v>185</v>
      </c>
      <c r="H2059" s="287" t="s">
        <v>179</v>
      </c>
      <c r="I2059" s="287">
        <v>1</v>
      </c>
      <c r="J2059" s="287"/>
      <c r="K2059" s="287">
        <v>0</v>
      </c>
    </row>
    <row r="2060" spans="1:11">
      <c r="A2060" s="287" t="s">
        <v>304</v>
      </c>
      <c r="B2060" s="288">
        <v>46025</v>
      </c>
      <c r="C2060" s="287" t="s">
        <v>339</v>
      </c>
      <c r="D2060" s="287">
        <v>0</v>
      </c>
      <c r="E2060" s="287">
        <v>0</v>
      </c>
      <c r="F2060" s="287">
        <v>0</v>
      </c>
      <c r="G2060" s="287" t="s">
        <v>185</v>
      </c>
      <c r="H2060" s="287" t="s">
        <v>179</v>
      </c>
      <c r="I2060" s="287">
        <v>1</v>
      </c>
      <c r="J2060" s="287"/>
      <c r="K2060" s="287">
        <v>0</v>
      </c>
    </row>
    <row r="2061" spans="1:11">
      <c r="A2061" s="287" t="s">
        <v>304</v>
      </c>
      <c r="B2061" s="288">
        <v>46032</v>
      </c>
      <c r="C2061" s="287" t="s">
        <v>339</v>
      </c>
      <c r="D2061" s="287">
        <v>0</v>
      </c>
      <c r="E2061" s="287">
        <v>0</v>
      </c>
      <c r="F2061" s="287">
        <v>0</v>
      </c>
      <c r="G2061" s="287" t="s">
        <v>185</v>
      </c>
      <c r="H2061" s="287" t="s">
        <v>179</v>
      </c>
      <c r="I2061" s="287">
        <v>1</v>
      </c>
      <c r="J2061" s="287"/>
      <c r="K2061" s="287">
        <v>0</v>
      </c>
    </row>
    <row r="2062" spans="1:11">
      <c r="A2062" s="287" t="s">
        <v>304</v>
      </c>
      <c r="B2062" s="288">
        <v>46039</v>
      </c>
      <c r="C2062" s="287" t="s">
        <v>847</v>
      </c>
      <c r="D2062" s="287">
        <v>1</v>
      </c>
      <c r="E2062" s="287">
        <v>1</v>
      </c>
      <c r="F2062" s="287">
        <v>1</v>
      </c>
      <c r="G2062" s="287" t="s">
        <v>185</v>
      </c>
      <c r="H2062" s="287" t="s">
        <v>179</v>
      </c>
      <c r="I2062" s="287">
        <v>1</v>
      </c>
      <c r="J2062" s="287"/>
      <c r="K2062" s="287">
        <v>0</v>
      </c>
    </row>
    <row r="2063" spans="1:11">
      <c r="A2063" s="287" t="s">
        <v>304</v>
      </c>
      <c r="B2063" s="288">
        <v>46046</v>
      </c>
      <c r="C2063" s="287" t="s">
        <v>847</v>
      </c>
      <c r="D2063" s="287">
        <v>1</v>
      </c>
      <c r="E2063" s="287">
        <v>1</v>
      </c>
      <c r="F2063" s="287">
        <v>1</v>
      </c>
      <c r="G2063" s="287" t="s">
        <v>185</v>
      </c>
      <c r="H2063" s="287" t="s">
        <v>179</v>
      </c>
      <c r="I2063" s="287">
        <v>1</v>
      </c>
      <c r="J2063" s="287"/>
      <c r="K2063" s="287">
        <v>0</v>
      </c>
    </row>
    <row r="2064" spans="1:11">
      <c r="A2064" s="287" t="s">
        <v>304</v>
      </c>
      <c r="B2064" s="288">
        <v>46053</v>
      </c>
      <c r="C2064" s="287" t="s">
        <v>893</v>
      </c>
      <c r="D2064" s="287">
        <v>1</v>
      </c>
      <c r="E2064" s="287">
        <v>1</v>
      </c>
      <c r="F2064" s="287">
        <v>0</v>
      </c>
      <c r="G2064" s="287" t="s">
        <v>185</v>
      </c>
      <c r="H2064" s="287" t="s">
        <v>179</v>
      </c>
      <c r="I2064" s="287">
        <v>1</v>
      </c>
      <c r="J2064" s="287"/>
      <c r="K2064" s="287">
        <v>0</v>
      </c>
    </row>
    <row r="2065" spans="1:11">
      <c r="A2065" s="287" t="s">
        <v>304</v>
      </c>
      <c r="B2065" s="288">
        <v>46060</v>
      </c>
      <c r="C2065" s="287" t="s">
        <v>847</v>
      </c>
      <c r="D2065" s="287">
        <v>1</v>
      </c>
      <c r="E2065" s="287">
        <v>1</v>
      </c>
      <c r="F2065" s="287">
        <v>1</v>
      </c>
      <c r="G2065" s="287" t="s">
        <v>185</v>
      </c>
      <c r="H2065" s="287" t="s">
        <v>179</v>
      </c>
      <c r="I2065" s="287">
        <v>1</v>
      </c>
      <c r="J2065" s="287"/>
      <c r="K2065" s="287">
        <v>0</v>
      </c>
    </row>
    <row r="2066" spans="1:11">
      <c r="A2066" s="287" t="s">
        <v>304</v>
      </c>
      <c r="B2066" s="288">
        <v>46067</v>
      </c>
      <c r="C2066" s="287" t="s">
        <v>892</v>
      </c>
      <c r="D2066" s="287">
        <v>1</v>
      </c>
      <c r="E2066" s="287">
        <v>0</v>
      </c>
      <c r="F2066" s="287">
        <v>1</v>
      </c>
      <c r="G2066" s="287" t="s">
        <v>185</v>
      </c>
      <c r="H2066" s="287" t="s">
        <v>179</v>
      </c>
      <c r="I2066" s="287">
        <v>1</v>
      </c>
      <c r="J2066" s="287"/>
      <c r="K2066" s="287">
        <v>0</v>
      </c>
    </row>
    <row r="2067" spans="1:11">
      <c r="A2067" s="287" t="s">
        <v>304</v>
      </c>
      <c r="B2067" s="288">
        <v>46074</v>
      </c>
      <c r="C2067" s="287" t="s">
        <v>847</v>
      </c>
      <c r="D2067" s="287">
        <v>1</v>
      </c>
      <c r="E2067" s="287">
        <v>1</v>
      </c>
      <c r="F2067" s="287">
        <v>1</v>
      </c>
      <c r="G2067" s="287" t="s">
        <v>185</v>
      </c>
      <c r="H2067" s="287" t="s">
        <v>179</v>
      </c>
      <c r="I2067" s="287">
        <v>1</v>
      </c>
      <c r="J2067" s="287"/>
      <c r="K2067" s="287">
        <v>0</v>
      </c>
    </row>
    <row r="2068" spans="1:11">
      <c r="A2068" s="287" t="s">
        <v>304</v>
      </c>
      <c r="B2068" s="288">
        <v>46081</v>
      </c>
      <c r="C2068" s="287" t="s">
        <v>847</v>
      </c>
      <c r="D2068" s="287">
        <v>1</v>
      </c>
      <c r="E2068" s="287">
        <v>1</v>
      </c>
      <c r="F2068" s="287">
        <v>1</v>
      </c>
      <c r="G2068" s="287" t="s">
        <v>185</v>
      </c>
      <c r="H2068" s="287" t="s">
        <v>179</v>
      </c>
      <c r="I2068" s="287">
        <v>1</v>
      </c>
      <c r="J2068" s="287"/>
      <c r="K2068" s="287">
        <v>0</v>
      </c>
    </row>
    <row r="2069" spans="1:11">
      <c r="A2069" s="287" t="s">
        <v>304</v>
      </c>
      <c r="B2069" s="288">
        <v>46088</v>
      </c>
      <c r="C2069" s="287" t="s">
        <v>847</v>
      </c>
      <c r="D2069" s="287">
        <v>1</v>
      </c>
      <c r="E2069" s="287">
        <v>1</v>
      </c>
      <c r="F2069" s="287">
        <v>1</v>
      </c>
      <c r="G2069" s="287" t="s">
        <v>185</v>
      </c>
      <c r="H2069" s="287" t="s">
        <v>179</v>
      </c>
      <c r="I2069" s="287">
        <v>1</v>
      </c>
      <c r="J2069" s="287"/>
      <c r="K2069" s="287">
        <v>0</v>
      </c>
    </row>
    <row r="2070" spans="1:11">
      <c r="A2070" s="287" t="s">
        <v>304</v>
      </c>
      <c r="B2070" s="288">
        <v>46095</v>
      </c>
      <c r="C2070" s="287" t="s">
        <v>847</v>
      </c>
      <c r="D2070" s="287">
        <v>1</v>
      </c>
      <c r="E2070" s="287">
        <v>1</v>
      </c>
      <c r="F2070" s="287">
        <v>1</v>
      </c>
      <c r="G2070" s="287" t="s">
        <v>185</v>
      </c>
      <c r="H2070" s="287" t="s">
        <v>179</v>
      </c>
      <c r="I2070" s="287">
        <v>1</v>
      </c>
      <c r="J2070" s="287"/>
      <c r="K2070" s="287">
        <v>0</v>
      </c>
    </row>
    <row r="2071" spans="1:11">
      <c r="A2071" s="287" t="s">
        <v>304</v>
      </c>
      <c r="B2071" s="288">
        <v>46102</v>
      </c>
      <c r="C2071" s="287" t="s">
        <v>847</v>
      </c>
      <c r="D2071" s="287">
        <v>1</v>
      </c>
      <c r="E2071" s="287">
        <v>1</v>
      </c>
      <c r="F2071" s="287">
        <v>1</v>
      </c>
      <c r="G2071" s="287" t="s">
        <v>185</v>
      </c>
      <c r="H2071" s="287" t="s">
        <v>179</v>
      </c>
      <c r="I2071" s="287">
        <v>1</v>
      </c>
      <c r="J2071" s="287"/>
      <c r="K2071" s="287">
        <v>0</v>
      </c>
    </row>
    <row r="2072" spans="1:11">
      <c r="A2072" s="287" t="s">
        <v>304</v>
      </c>
      <c r="B2072" s="288">
        <v>46109</v>
      </c>
      <c r="C2072" s="287" t="s">
        <v>847</v>
      </c>
      <c r="D2072" s="287">
        <v>1</v>
      </c>
      <c r="E2072" s="287">
        <v>1</v>
      </c>
      <c r="F2072" s="287">
        <v>1</v>
      </c>
      <c r="G2072" s="287" t="s">
        <v>185</v>
      </c>
      <c r="H2072" s="287" t="s">
        <v>179</v>
      </c>
      <c r="I2072" s="287">
        <v>1</v>
      </c>
      <c r="J2072" s="287"/>
      <c r="K2072" s="287">
        <v>0</v>
      </c>
    </row>
    <row r="2073" spans="1:11">
      <c r="A2073" s="287" t="s">
        <v>304</v>
      </c>
      <c r="B2073" s="288">
        <v>46116</v>
      </c>
      <c r="C2073" s="287" t="s">
        <v>847</v>
      </c>
      <c r="D2073" s="287">
        <v>1</v>
      </c>
      <c r="E2073" s="287">
        <v>1</v>
      </c>
      <c r="F2073" s="287">
        <v>1</v>
      </c>
      <c r="G2073" s="287" t="s">
        <v>185</v>
      </c>
      <c r="H2073" s="287" t="s">
        <v>179</v>
      </c>
      <c r="I2073" s="287">
        <v>1</v>
      </c>
      <c r="J2073" s="287"/>
      <c r="K2073" s="287">
        <v>0</v>
      </c>
    </row>
    <row r="2074" spans="1:11">
      <c r="A2074" s="287" t="s">
        <v>304</v>
      </c>
      <c r="B2074" s="288">
        <v>46123</v>
      </c>
      <c r="C2074" s="287" t="s">
        <v>339</v>
      </c>
      <c r="D2074" s="287">
        <v>0</v>
      </c>
      <c r="E2074" s="287">
        <v>0</v>
      </c>
      <c r="F2074" s="287">
        <v>0</v>
      </c>
      <c r="G2074" s="287" t="s">
        <v>185</v>
      </c>
      <c r="H2074" s="287" t="s">
        <v>179</v>
      </c>
      <c r="I2074" s="287">
        <v>1</v>
      </c>
      <c r="J2074" s="287"/>
      <c r="K2074" s="287">
        <v>0</v>
      </c>
    </row>
    <row r="2075" spans="1:11">
      <c r="A2075" s="287" t="s">
        <v>304</v>
      </c>
      <c r="B2075" s="288">
        <v>46130</v>
      </c>
      <c r="C2075" s="287" t="s">
        <v>847</v>
      </c>
      <c r="D2075" s="287">
        <v>1</v>
      </c>
      <c r="E2075" s="287">
        <v>1</v>
      </c>
      <c r="F2075" s="287">
        <v>1</v>
      </c>
      <c r="G2075" s="287" t="s">
        <v>185</v>
      </c>
      <c r="H2075" s="287" t="s">
        <v>179</v>
      </c>
      <c r="I2075" s="287">
        <v>1</v>
      </c>
      <c r="J2075" s="287"/>
      <c r="K2075" s="287">
        <v>0</v>
      </c>
    </row>
    <row r="2076" spans="1:11">
      <c r="A2076" s="287" t="s">
        <v>304</v>
      </c>
      <c r="B2076" s="288">
        <v>46137</v>
      </c>
      <c r="C2076" s="287" t="s">
        <v>847</v>
      </c>
      <c r="D2076" s="287">
        <v>1</v>
      </c>
      <c r="E2076" s="287">
        <v>1</v>
      </c>
      <c r="F2076" s="287">
        <v>1</v>
      </c>
      <c r="G2076" s="287" t="s">
        <v>185</v>
      </c>
      <c r="H2076" s="287" t="s">
        <v>179</v>
      </c>
      <c r="I2076" s="287">
        <v>1</v>
      </c>
      <c r="J2076" s="287"/>
      <c r="K2076" s="287">
        <v>0</v>
      </c>
    </row>
    <row r="2077" spans="1:11">
      <c r="A2077" s="287" t="s">
        <v>305</v>
      </c>
      <c r="B2077" s="288">
        <v>45969</v>
      </c>
      <c r="C2077" s="287" t="s">
        <v>847</v>
      </c>
      <c r="D2077" s="287">
        <v>1</v>
      </c>
      <c r="E2077" s="287">
        <v>1</v>
      </c>
      <c r="F2077" s="287">
        <v>1</v>
      </c>
      <c r="G2077" s="287" t="s">
        <v>188</v>
      </c>
      <c r="H2077" s="287" t="s">
        <v>188</v>
      </c>
      <c r="I2077" s="287">
        <v>1</v>
      </c>
      <c r="J2077" s="287"/>
      <c r="K2077" s="287">
        <v>0</v>
      </c>
    </row>
    <row r="2078" spans="1:11">
      <c r="A2078" s="287" t="s">
        <v>305</v>
      </c>
      <c r="B2078" s="288">
        <v>45976</v>
      </c>
      <c r="C2078" s="287" t="s">
        <v>847</v>
      </c>
      <c r="D2078" s="287">
        <v>1</v>
      </c>
      <c r="E2078" s="287">
        <v>1</v>
      </c>
      <c r="F2078" s="287">
        <v>1</v>
      </c>
      <c r="G2078" s="287" t="s">
        <v>188</v>
      </c>
      <c r="H2078" s="287" t="s">
        <v>188</v>
      </c>
      <c r="I2078" s="287">
        <v>1</v>
      </c>
      <c r="J2078" s="287"/>
      <c r="K2078" s="287">
        <v>0</v>
      </c>
    </row>
    <row r="2079" spans="1:11">
      <c r="A2079" s="287" t="s">
        <v>305</v>
      </c>
      <c r="B2079" s="288">
        <v>45983</v>
      </c>
      <c r="C2079" s="287" t="s">
        <v>339</v>
      </c>
      <c r="D2079" s="287">
        <v>0</v>
      </c>
      <c r="E2079" s="287">
        <v>0</v>
      </c>
      <c r="F2079" s="287">
        <v>0</v>
      </c>
      <c r="G2079" s="287" t="s">
        <v>188</v>
      </c>
      <c r="H2079" s="287" t="s">
        <v>188</v>
      </c>
      <c r="I2079" s="287">
        <v>1</v>
      </c>
      <c r="J2079" s="287"/>
      <c r="K2079" s="287">
        <v>0</v>
      </c>
    </row>
    <row r="2080" spans="1:11">
      <c r="A2080" s="287" t="s">
        <v>305</v>
      </c>
      <c r="B2080" s="288">
        <v>45990</v>
      </c>
      <c r="C2080" s="287" t="s">
        <v>893</v>
      </c>
      <c r="D2080" s="287">
        <v>1</v>
      </c>
      <c r="E2080" s="287">
        <v>1</v>
      </c>
      <c r="F2080" s="287">
        <v>0</v>
      </c>
      <c r="G2080" s="287" t="s">
        <v>188</v>
      </c>
      <c r="H2080" s="287" t="s">
        <v>188</v>
      </c>
      <c r="I2080" s="287">
        <v>1</v>
      </c>
      <c r="J2080" s="287"/>
      <c r="K2080" s="287">
        <v>0</v>
      </c>
    </row>
    <row r="2081" spans="1:11">
      <c r="A2081" s="287" t="s">
        <v>305</v>
      </c>
      <c r="B2081" s="288">
        <v>45997</v>
      </c>
      <c r="C2081" s="287" t="s">
        <v>847</v>
      </c>
      <c r="D2081" s="287">
        <v>1</v>
      </c>
      <c r="E2081" s="287">
        <v>1</v>
      </c>
      <c r="F2081" s="287">
        <v>1</v>
      </c>
      <c r="G2081" s="287" t="s">
        <v>188</v>
      </c>
      <c r="H2081" s="287" t="s">
        <v>188</v>
      </c>
      <c r="I2081" s="287">
        <v>1</v>
      </c>
      <c r="J2081" s="287"/>
      <c r="K2081" s="287">
        <v>0</v>
      </c>
    </row>
    <row r="2082" spans="1:11">
      <c r="A2082" s="287" t="s">
        <v>305</v>
      </c>
      <c r="B2082" s="288">
        <v>46004</v>
      </c>
      <c r="C2082" s="287" t="s">
        <v>847</v>
      </c>
      <c r="D2082" s="287">
        <v>1</v>
      </c>
      <c r="E2082" s="287">
        <v>1</v>
      </c>
      <c r="F2082" s="287">
        <v>1</v>
      </c>
      <c r="G2082" s="287" t="s">
        <v>188</v>
      </c>
      <c r="H2082" s="287" t="s">
        <v>188</v>
      </c>
      <c r="I2082" s="287">
        <v>1</v>
      </c>
      <c r="J2082" s="287"/>
      <c r="K2082" s="287">
        <v>0</v>
      </c>
    </row>
    <row r="2083" spans="1:11">
      <c r="A2083" s="287" t="s">
        <v>305</v>
      </c>
      <c r="B2083" s="288">
        <v>46011</v>
      </c>
      <c r="C2083" s="287" t="s">
        <v>339</v>
      </c>
      <c r="D2083" s="287">
        <v>0</v>
      </c>
      <c r="E2083" s="287">
        <v>0</v>
      </c>
      <c r="F2083" s="287">
        <v>0</v>
      </c>
      <c r="G2083" s="287" t="s">
        <v>188</v>
      </c>
      <c r="H2083" s="287" t="s">
        <v>188</v>
      </c>
      <c r="I2083" s="287">
        <v>1</v>
      </c>
      <c r="J2083" s="287"/>
      <c r="K2083" s="287">
        <v>0</v>
      </c>
    </row>
    <row r="2084" spans="1:11">
      <c r="A2084" s="287" t="s">
        <v>305</v>
      </c>
      <c r="B2084" s="288">
        <v>46018</v>
      </c>
      <c r="C2084" s="287" t="s">
        <v>339</v>
      </c>
      <c r="D2084" s="287">
        <v>0</v>
      </c>
      <c r="E2084" s="287">
        <v>0</v>
      </c>
      <c r="F2084" s="287">
        <v>0</v>
      </c>
      <c r="G2084" s="287" t="s">
        <v>188</v>
      </c>
      <c r="H2084" s="287" t="s">
        <v>188</v>
      </c>
      <c r="I2084" s="287">
        <v>1</v>
      </c>
      <c r="J2084" s="287"/>
      <c r="K2084" s="287">
        <v>0</v>
      </c>
    </row>
    <row r="2085" spans="1:11">
      <c r="A2085" s="287" t="s">
        <v>305</v>
      </c>
      <c r="B2085" s="288">
        <v>46025</v>
      </c>
      <c r="C2085" s="287" t="s">
        <v>847</v>
      </c>
      <c r="D2085" s="287">
        <v>1</v>
      </c>
      <c r="E2085" s="287">
        <v>1</v>
      </c>
      <c r="F2085" s="287">
        <v>1</v>
      </c>
      <c r="G2085" s="287" t="s">
        <v>188</v>
      </c>
      <c r="H2085" s="287" t="s">
        <v>188</v>
      </c>
      <c r="I2085" s="287">
        <v>1</v>
      </c>
      <c r="J2085" s="287"/>
      <c r="K2085" s="287">
        <v>0</v>
      </c>
    </row>
    <row r="2086" spans="1:11">
      <c r="A2086" s="287" t="s">
        <v>305</v>
      </c>
      <c r="B2086" s="288">
        <v>46032</v>
      </c>
      <c r="C2086" s="287" t="s">
        <v>847</v>
      </c>
      <c r="D2086" s="287">
        <v>1</v>
      </c>
      <c r="E2086" s="287">
        <v>1</v>
      </c>
      <c r="F2086" s="287">
        <v>1</v>
      </c>
      <c r="G2086" s="287" t="s">
        <v>188</v>
      </c>
      <c r="H2086" s="287" t="s">
        <v>188</v>
      </c>
      <c r="I2086" s="287">
        <v>1</v>
      </c>
      <c r="J2086" s="287"/>
      <c r="K2086" s="287">
        <v>0</v>
      </c>
    </row>
    <row r="2087" spans="1:11">
      <c r="A2087" s="287" t="s">
        <v>305</v>
      </c>
      <c r="B2087" s="288">
        <v>46039</v>
      </c>
      <c r="C2087" s="287" t="s">
        <v>847</v>
      </c>
      <c r="D2087" s="287">
        <v>1</v>
      </c>
      <c r="E2087" s="287">
        <v>1</v>
      </c>
      <c r="F2087" s="287">
        <v>1</v>
      </c>
      <c r="G2087" s="287" t="s">
        <v>188</v>
      </c>
      <c r="H2087" s="287" t="s">
        <v>188</v>
      </c>
      <c r="I2087" s="287">
        <v>1</v>
      </c>
      <c r="J2087" s="287"/>
      <c r="K2087" s="287">
        <v>0</v>
      </c>
    </row>
    <row r="2088" spans="1:11">
      <c r="A2088" s="287" t="s">
        <v>305</v>
      </c>
      <c r="B2088" s="288">
        <v>46046</v>
      </c>
      <c r="C2088" s="287" t="s">
        <v>847</v>
      </c>
      <c r="D2088" s="287">
        <v>1</v>
      </c>
      <c r="E2088" s="287">
        <v>1</v>
      </c>
      <c r="F2088" s="287">
        <v>1</v>
      </c>
      <c r="G2088" s="287" t="s">
        <v>188</v>
      </c>
      <c r="H2088" s="287" t="s">
        <v>188</v>
      </c>
      <c r="I2088" s="287">
        <v>1</v>
      </c>
      <c r="J2088" s="287"/>
      <c r="K2088" s="287">
        <v>0</v>
      </c>
    </row>
    <row r="2089" spans="1:11">
      <c r="A2089" s="287" t="s">
        <v>305</v>
      </c>
      <c r="B2089" s="288">
        <v>46053</v>
      </c>
      <c r="C2089" s="287" t="s">
        <v>847</v>
      </c>
      <c r="D2089" s="287">
        <v>1</v>
      </c>
      <c r="E2089" s="287">
        <v>1</v>
      </c>
      <c r="F2089" s="287">
        <v>1</v>
      </c>
      <c r="G2089" s="287" t="s">
        <v>188</v>
      </c>
      <c r="H2089" s="287" t="s">
        <v>188</v>
      </c>
      <c r="I2089" s="287">
        <v>1</v>
      </c>
      <c r="J2089" s="287"/>
      <c r="K2089" s="287">
        <v>0</v>
      </c>
    </row>
    <row r="2090" spans="1:11">
      <c r="A2090" s="287" t="s">
        <v>305</v>
      </c>
      <c r="B2090" s="288">
        <v>46060</v>
      </c>
      <c r="C2090" s="287" t="s">
        <v>847</v>
      </c>
      <c r="D2090" s="287">
        <v>1</v>
      </c>
      <c r="E2090" s="287">
        <v>1</v>
      </c>
      <c r="F2090" s="287">
        <v>1</v>
      </c>
      <c r="G2090" s="287" t="s">
        <v>188</v>
      </c>
      <c r="H2090" s="287" t="s">
        <v>188</v>
      </c>
      <c r="I2090" s="287">
        <v>1</v>
      </c>
      <c r="J2090" s="287"/>
      <c r="K2090" s="287">
        <v>0</v>
      </c>
    </row>
    <row r="2091" spans="1:11">
      <c r="A2091" s="287" t="s">
        <v>305</v>
      </c>
      <c r="B2091" s="288">
        <v>46067</v>
      </c>
      <c r="C2091" s="287" t="s">
        <v>847</v>
      </c>
      <c r="D2091" s="287">
        <v>1</v>
      </c>
      <c r="E2091" s="287">
        <v>1</v>
      </c>
      <c r="F2091" s="287">
        <v>1</v>
      </c>
      <c r="G2091" s="287" t="s">
        <v>188</v>
      </c>
      <c r="H2091" s="287" t="s">
        <v>188</v>
      </c>
      <c r="I2091" s="287">
        <v>1</v>
      </c>
      <c r="J2091" s="287"/>
      <c r="K2091" s="287">
        <v>0</v>
      </c>
    </row>
    <row r="2092" spans="1:11">
      <c r="A2092" s="287" t="s">
        <v>305</v>
      </c>
      <c r="B2092" s="288">
        <v>46074</v>
      </c>
      <c r="C2092" s="287" t="s">
        <v>847</v>
      </c>
      <c r="D2092" s="287">
        <v>1</v>
      </c>
      <c r="E2092" s="287">
        <v>1</v>
      </c>
      <c r="F2092" s="287">
        <v>1</v>
      </c>
      <c r="G2092" s="287" t="s">
        <v>188</v>
      </c>
      <c r="H2092" s="287" t="s">
        <v>188</v>
      </c>
      <c r="I2092" s="287">
        <v>1</v>
      </c>
      <c r="J2092" s="287"/>
      <c r="K2092" s="287">
        <v>0</v>
      </c>
    </row>
    <row r="2093" spans="1:11">
      <c r="A2093" s="287" t="s">
        <v>305</v>
      </c>
      <c r="B2093" s="288">
        <v>46081</v>
      </c>
      <c r="C2093" s="287" t="s">
        <v>847</v>
      </c>
      <c r="D2093" s="287">
        <v>1</v>
      </c>
      <c r="E2093" s="287">
        <v>1</v>
      </c>
      <c r="F2093" s="287">
        <v>1</v>
      </c>
      <c r="G2093" s="287" t="s">
        <v>188</v>
      </c>
      <c r="H2093" s="287" t="s">
        <v>188</v>
      </c>
      <c r="I2093" s="287">
        <v>1</v>
      </c>
      <c r="J2093" s="287"/>
      <c r="K2093" s="287">
        <v>0</v>
      </c>
    </row>
    <row r="2094" spans="1:11">
      <c r="A2094" s="287" t="s">
        <v>305</v>
      </c>
      <c r="B2094" s="288">
        <v>46088</v>
      </c>
      <c r="C2094" s="287" t="s">
        <v>847</v>
      </c>
      <c r="D2094" s="287">
        <v>1</v>
      </c>
      <c r="E2094" s="287">
        <v>1</v>
      </c>
      <c r="F2094" s="287">
        <v>1</v>
      </c>
      <c r="G2094" s="287" t="s">
        <v>188</v>
      </c>
      <c r="H2094" s="287" t="s">
        <v>188</v>
      </c>
      <c r="I2094" s="287">
        <v>1</v>
      </c>
      <c r="J2094" s="287"/>
      <c r="K2094" s="287">
        <v>0</v>
      </c>
    </row>
    <row r="2095" spans="1:11">
      <c r="A2095" s="287" t="s">
        <v>305</v>
      </c>
      <c r="B2095" s="288">
        <v>46095</v>
      </c>
      <c r="C2095" s="287" t="s">
        <v>847</v>
      </c>
      <c r="D2095" s="287">
        <v>1</v>
      </c>
      <c r="E2095" s="287">
        <v>1</v>
      </c>
      <c r="F2095" s="287">
        <v>1</v>
      </c>
      <c r="G2095" s="287" t="s">
        <v>188</v>
      </c>
      <c r="H2095" s="287" t="s">
        <v>188</v>
      </c>
      <c r="I2095" s="287">
        <v>1</v>
      </c>
      <c r="J2095" s="287"/>
      <c r="K2095" s="287">
        <v>0</v>
      </c>
    </row>
    <row r="2096" spans="1:11">
      <c r="A2096" s="287" t="s">
        <v>305</v>
      </c>
      <c r="B2096" s="288">
        <v>46102</v>
      </c>
      <c r="C2096" s="287" t="s">
        <v>847</v>
      </c>
      <c r="D2096" s="287">
        <v>1</v>
      </c>
      <c r="E2096" s="287">
        <v>1</v>
      </c>
      <c r="F2096" s="287">
        <v>1</v>
      </c>
      <c r="G2096" s="287" t="s">
        <v>188</v>
      </c>
      <c r="H2096" s="287" t="s">
        <v>188</v>
      </c>
      <c r="I2096" s="287">
        <v>1</v>
      </c>
      <c r="J2096" s="287"/>
      <c r="K2096" s="287">
        <v>0</v>
      </c>
    </row>
    <row r="2097" spans="1:11">
      <c r="A2097" s="287" t="s">
        <v>305</v>
      </c>
      <c r="B2097" s="288">
        <v>46109</v>
      </c>
      <c r="C2097" s="287" t="s">
        <v>847</v>
      </c>
      <c r="D2097" s="287">
        <v>1</v>
      </c>
      <c r="E2097" s="287">
        <v>1</v>
      </c>
      <c r="F2097" s="287">
        <v>1</v>
      </c>
      <c r="G2097" s="287" t="s">
        <v>188</v>
      </c>
      <c r="H2097" s="287" t="s">
        <v>188</v>
      </c>
      <c r="I2097" s="287">
        <v>1</v>
      </c>
      <c r="J2097" s="287"/>
      <c r="K2097" s="287">
        <v>0</v>
      </c>
    </row>
    <row r="2098" spans="1:11">
      <c r="A2098" s="287" t="s">
        <v>305</v>
      </c>
      <c r="B2098" s="288">
        <v>46116</v>
      </c>
      <c r="C2098" s="287" t="s">
        <v>339</v>
      </c>
      <c r="D2098" s="287">
        <v>0</v>
      </c>
      <c r="E2098" s="287">
        <v>0</v>
      </c>
      <c r="F2098" s="287">
        <v>0</v>
      </c>
      <c r="G2098" s="287" t="s">
        <v>188</v>
      </c>
      <c r="H2098" s="287" t="s">
        <v>188</v>
      </c>
      <c r="I2098" s="287">
        <v>1</v>
      </c>
      <c r="J2098" s="287"/>
      <c r="K2098" s="287">
        <v>0</v>
      </c>
    </row>
    <row r="2099" spans="1:11">
      <c r="A2099" s="287" t="s">
        <v>305</v>
      </c>
      <c r="B2099" s="288">
        <v>46123</v>
      </c>
      <c r="C2099" s="287" t="s">
        <v>847</v>
      </c>
      <c r="D2099" s="287">
        <v>1</v>
      </c>
      <c r="E2099" s="287">
        <v>1</v>
      </c>
      <c r="F2099" s="287">
        <v>1</v>
      </c>
      <c r="G2099" s="287" t="s">
        <v>188</v>
      </c>
      <c r="H2099" s="287" t="s">
        <v>188</v>
      </c>
      <c r="I2099" s="287">
        <v>1</v>
      </c>
      <c r="J2099" s="287"/>
      <c r="K2099" s="287">
        <v>0</v>
      </c>
    </row>
    <row r="2100" spans="1:11">
      <c r="A2100" s="287" t="s">
        <v>305</v>
      </c>
      <c r="B2100" s="288">
        <v>46130</v>
      </c>
      <c r="C2100" s="287" t="s">
        <v>847</v>
      </c>
      <c r="D2100" s="287">
        <v>1</v>
      </c>
      <c r="E2100" s="287">
        <v>1</v>
      </c>
      <c r="F2100" s="287">
        <v>1</v>
      </c>
      <c r="G2100" s="287" t="s">
        <v>188</v>
      </c>
      <c r="H2100" s="287" t="s">
        <v>188</v>
      </c>
      <c r="I2100" s="287">
        <v>1</v>
      </c>
      <c r="J2100" s="287"/>
      <c r="K2100" s="287">
        <v>0</v>
      </c>
    </row>
    <row r="2101" spans="1:11">
      <c r="A2101" s="287" t="s">
        <v>305</v>
      </c>
      <c r="B2101" s="288">
        <v>46137</v>
      </c>
      <c r="C2101" s="287" t="s">
        <v>339</v>
      </c>
      <c r="D2101" s="287">
        <v>0</v>
      </c>
      <c r="E2101" s="287">
        <v>0</v>
      </c>
      <c r="F2101" s="287">
        <v>0</v>
      </c>
      <c r="G2101" s="287" t="s">
        <v>188</v>
      </c>
      <c r="H2101" s="287" t="s">
        <v>188</v>
      </c>
      <c r="I2101" s="287">
        <v>1</v>
      </c>
      <c r="J2101" s="287"/>
      <c r="K2101" s="287">
        <v>0</v>
      </c>
    </row>
    <row r="2102" spans="1:11">
      <c r="A2102" s="287" t="s">
        <v>306</v>
      </c>
      <c r="B2102" s="288">
        <v>45969</v>
      </c>
      <c r="C2102" s="287" t="s">
        <v>847</v>
      </c>
      <c r="D2102" s="287">
        <v>1</v>
      </c>
      <c r="E2102" s="287">
        <v>1</v>
      </c>
      <c r="F2102" s="287">
        <v>1</v>
      </c>
      <c r="G2102" s="287" t="s">
        <v>185</v>
      </c>
      <c r="H2102" s="287" t="s">
        <v>179</v>
      </c>
      <c r="I2102" s="287">
        <v>1</v>
      </c>
      <c r="J2102" s="287" t="s">
        <v>307</v>
      </c>
      <c r="K2102" s="287">
        <v>0</v>
      </c>
    </row>
    <row r="2103" spans="1:11">
      <c r="A2103" s="287" t="s">
        <v>306</v>
      </c>
      <c r="B2103" s="288">
        <v>45976</v>
      </c>
      <c r="C2103" s="287" t="s">
        <v>339</v>
      </c>
      <c r="D2103" s="287">
        <v>0</v>
      </c>
      <c r="E2103" s="287">
        <v>0</v>
      </c>
      <c r="F2103" s="287">
        <v>0</v>
      </c>
      <c r="G2103" s="287" t="s">
        <v>185</v>
      </c>
      <c r="H2103" s="287" t="s">
        <v>179</v>
      </c>
      <c r="I2103" s="287">
        <v>1</v>
      </c>
      <c r="J2103" s="287" t="s">
        <v>307</v>
      </c>
      <c r="K2103" s="287">
        <v>0</v>
      </c>
    </row>
    <row r="2104" spans="1:11">
      <c r="A2104" s="287" t="s">
        <v>306</v>
      </c>
      <c r="B2104" s="288">
        <v>45983</v>
      </c>
      <c r="C2104" s="287" t="s">
        <v>847</v>
      </c>
      <c r="D2104" s="287">
        <v>1</v>
      </c>
      <c r="E2104" s="287">
        <v>1</v>
      </c>
      <c r="F2104" s="287">
        <v>1</v>
      </c>
      <c r="G2104" s="287" t="s">
        <v>185</v>
      </c>
      <c r="H2104" s="287" t="s">
        <v>179</v>
      </c>
      <c r="I2104" s="287">
        <v>1</v>
      </c>
      <c r="J2104" s="287" t="s">
        <v>307</v>
      </c>
      <c r="K2104" s="287">
        <v>0</v>
      </c>
    </row>
    <row r="2105" spans="1:11">
      <c r="A2105" s="287" t="s">
        <v>306</v>
      </c>
      <c r="B2105" s="288">
        <v>45990</v>
      </c>
      <c r="C2105" s="287" t="s">
        <v>892</v>
      </c>
      <c r="D2105" s="287">
        <v>1</v>
      </c>
      <c r="E2105" s="287">
        <v>0</v>
      </c>
      <c r="F2105" s="287">
        <v>1</v>
      </c>
      <c r="G2105" s="287" t="s">
        <v>185</v>
      </c>
      <c r="H2105" s="287" t="s">
        <v>179</v>
      </c>
      <c r="I2105" s="287">
        <v>1</v>
      </c>
      <c r="J2105" s="287" t="s">
        <v>307</v>
      </c>
      <c r="K2105" s="287">
        <v>0</v>
      </c>
    </row>
    <row r="2106" spans="1:11">
      <c r="A2106" s="287" t="s">
        <v>306</v>
      </c>
      <c r="B2106" s="288">
        <v>45997</v>
      </c>
      <c r="C2106" s="287" t="s">
        <v>847</v>
      </c>
      <c r="D2106" s="287">
        <v>1</v>
      </c>
      <c r="E2106" s="287">
        <v>1</v>
      </c>
      <c r="F2106" s="287">
        <v>1</v>
      </c>
      <c r="G2106" s="287" t="s">
        <v>185</v>
      </c>
      <c r="H2106" s="287" t="s">
        <v>179</v>
      </c>
      <c r="I2106" s="287">
        <v>1</v>
      </c>
      <c r="J2106" s="287" t="s">
        <v>307</v>
      </c>
      <c r="K2106" s="287">
        <v>0</v>
      </c>
    </row>
    <row r="2107" spans="1:11">
      <c r="A2107" s="287" t="s">
        <v>306</v>
      </c>
      <c r="B2107" s="288">
        <v>46004</v>
      </c>
      <c r="C2107" s="287" t="s">
        <v>339</v>
      </c>
      <c r="D2107" s="287">
        <v>0</v>
      </c>
      <c r="E2107" s="287">
        <v>0</v>
      </c>
      <c r="F2107" s="287">
        <v>0</v>
      </c>
      <c r="G2107" s="287" t="s">
        <v>185</v>
      </c>
      <c r="H2107" s="287" t="s">
        <v>179</v>
      </c>
      <c r="I2107" s="287">
        <v>1</v>
      </c>
      <c r="J2107" s="287" t="s">
        <v>307</v>
      </c>
      <c r="K2107" s="287">
        <v>0</v>
      </c>
    </row>
    <row r="2108" spans="1:11">
      <c r="A2108" s="287" t="s">
        <v>306</v>
      </c>
      <c r="B2108" s="288">
        <v>46011</v>
      </c>
      <c r="C2108" s="287" t="s">
        <v>339</v>
      </c>
      <c r="D2108" s="287">
        <v>0</v>
      </c>
      <c r="E2108" s="287">
        <v>0</v>
      </c>
      <c r="F2108" s="287">
        <v>0</v>
      </c>
      <c r="G2108" s="287" t="s">
        <v>185</v>
      </c>
      <c r="H2108" s="287" t="s">
        <v>179</v>
      </c>
      <c r="I2108" s="287">
        <v>1</v>
      </c>
      <c r="J2108" s="287" t="s">
        <v>307</v>
      </c>
      <c r="K2108" s="287">
        <v>0</v>
      </c>
    </row>
    <row r="2109" spans="1:11">
      <c r="A2109" s="287" t="s">
        <v>306</v>
      </c>
      <c r="B2109" s="288">
        <v>46018</v>
      </c>
      <c r="C2109" s="287" t="s">
        <v>847</v>
      </c>
      <c r="D2109" s="287">
        <v>1</v>
      </c>
      <c r="E2109" s="287">
        <v>1</v>
      </c>
      <c r="F2109" s="287">
        <v>1</v>
      </c>
      <c r="G2109" s="287" t="s">
        <v>185</v>
      </c>
      <c r="H2109" s="287" t="s">
        <v>179</v>
      </c>
      <c r="I2109" s="287">
        <v>1</v>
      </c>
      <c r="J2109" s="287" t="s">
        <v>307</v>
      </c>
      <c r="K2109" s="287">
        <v>0</v>
      </c>
    </row>
    <row r="2110" spans="1:11">
      <c r="A2110" s="287" t="s">
        <v>306</v>
      </c>
      <c r="B2110" s="288">
        <v>46025</v>
      </c>
      <c r="C2110" s="287" t="s">
        <v>847</v>
      </c>
      <c r="D2110" s="287">
        <v>1</v>
      </c>
      <c r="E2110" s="287">
        <v>1</v>
      </c>
      <c r="F2110" s="287">
        <v>1</v>
      </c>
      <c r="G2110" s="287" t="s">
        <v>185</v>
      </c>
      <c r="H2110" s="287" t="s">
        <v>179</v>
      </c>
      <c r="I2110" s="287">
        <v>1</v>
      </c>
      <c r="J2110" s="287" t="s">
        <v>307</v>
      </c>
      <c r="K2110" s="287">
        <v>0</v>
      </c>
    </row>
    <row r="2111" spans="1:11">
      <c r="A2111" s="287" t="s">
        <v>306</v>
      </c>
      <c r="B2111" s="288">
        <v>46032</v>
      </c>
      <c r="C2111" s="287" t="s">
        <v>847</v>
      </c>
      <c r="D2111" s="287">
        <v>1</v>
      </c>
      <c r="E2111" s="287">
        <v>1</v>
      </c>
      <c r="F2111" s="287">
        <v>1</v>
      </c>
      <c r="G2111" s="287" t="s">
        <v>185</v>
      </c>
      <c r="H2111" s="287" t="s">
        <v>179</v>
      </c>
      <c r="I2111" s="287">
        <v>1</v>
      </c>
      <c r="J2111" s="287" t="s">
        <v>307</v>
      </c>
      <c r="K2111" s="287">
        <v>0</v>
      </c>
    </row>
    <row r="2112" spans="1:11">
      <c r="A2112" s="287" t="s">
        <v>306</v>
      </c>
      <c r="B2112" s="288">
        <v>46039</v>
      </c>
      <c r="C2112" s="287" t="s">
        <v>847</v>
      </c>
      <c r="D2112" s="287">
        <v>1</v>
      </c>
      <c r="E2112" s="287">
        <v>1</v>
      </c>
      <c r="F2112" s="287">
        <v>1</v>
      </c>
      <c r="G2112" s="287" t="s">
        <v>185</v>
      </c>
      <c r="H2112" s="287" t="s">
        <v>179</v>
      </c>
      <c r="I2112" s="287">
        <v>1</v>
      </c>
      <c r="J2112" s="287" t="s">
        <v>307</v>
      </c>
      <c r="K2112" s="287">
        <v>0</v>
      </c>
    </row>
    <row r="2113" spans="1:11">
      <c r="A2113" s="287" t="s">
        <v>306</v>
      </c>
      <c r="B2113" s="288">
        <v>46046</v>
      </c>
      <c r="C2113" s="287" t="s">
        <v>892</v>
      </c>
      <c r="D2113" s="287">
        <v>1</v>
      </c>
      <c r="E2113" s="287">
        <v>0</v>
      </c>
      <c r="F2113" s="287">
        <v>1</v>
      </c>
      <c r="G2113" s="287" t="s">
        <v>185</v>
      </c>
      <c r="H2113" s="287" t="s">
        <v>179</v>
      </c>
      <c r="I2113" s="287">
        <v>1</v>
      </c>
      <c r="J2113" s="287" t="s">
        <v>307</v>
      </c>
      <c r="K2113" s="287">
        <v>0</v>
      </c>
    </row>
    <row r="2114" spans="1:11">
      <c r="A2114" s="287" t="s">
        <v>306</v>
      </c>
      <c r="B2114" s="288">
        <v>46053</v>
      </c>
      <c r="C2114" s="287" t="s">
        <v>847</v>
      </c>
      <c r="D2114" s="287">
        <v>1</v>
      </c>
      <c r="E2114" s="287">
        <v>1</v>
      </c>
      <c r="F2114" s="287">
        <v>1</v>
      </c>
      <c r="G2114" s="287" t="s">
        <v>185</v>
      </c>
      <c r="H2114" s="287" t="s">
        <v>179</v>
      </c>
      <c r="I2114" s="287">
        <v>1</v>
      </c>
      <c r="J2114" s="287" t="s">
        <v>307</v>
      </c>
      <c r="K2114" s="287">
        <v>0</v>
      </c>
    </row>
    <row r="2115" spans="1:11">
      <c r="A2115" s="287" t="s">
        <v>306</v>
      </c>
      <c r="B2115" s="288">
        <v>46060</v>
      </c>
      <c r="C2115" s="287" t="s">
        <v>847</v>
      </c>
      <c r="D2115" s="287">
        <v>1</v>
      </c>
      <c r="E2115" s="287">
        <v>1</v>
      </c>
      <c r="F2115" s="287">
        <v>1</v>
      </c>
      <c r="G2115" s="287" t="s">
        <v>185</v>
      </c>
      <c r="H2115" s="287" t="s">
        <v>179</v>
      </c>
      <c r="I2115" s="287">
        <v>1</v>
      </c>
      <c r="J2115" s="287" t="s">
        <v>307</v>
      </c>
      <c r="K2115" s="287">
        <v>0</v>
      </c>
    </row>
    <row r="2116" spans="1:11">
      <c r="A2116" s="287" t="s">
        <v>306</v>
      </c>
      <c r="B2116" s="288">
        <v>46067</v>
      </c>
      <c r="C2116" s="287" t="s">
        <v>847</v>
      </c>
      <c r="D2116" s="287">
        <v>1</v>
      </c>
      <c r="E2116" s="287">
        <v>1</v>
      </c>
      <c r="F2116" s="287">
        <v>1</v>
      </c>
      <c r="G2116" s="287" t="s">
        <v>185</v>
      </c>
      <c r="H2116" s="287" t="s">
        <v>179</v>
      </c>
      <c r="I2116" s="287">
        <v>1</v>
      </c>
      <c r="J2116" s="287" t="s">
        <v>307</v>
      </c>
      <c r="K2116" s="287">
        <v>0</v>
      </c>
    </row>
    <row r="2117" spans="1:11">
      <c r="A2117" s="287" t="s">
        <v>306</v>
      </c>
      <c r="B2117" s="288">
        <v>46074</v>
      </c>
      <c r="C2117" s="287" t="s">
        <v>847</v>
      </c>
      <c r="D2117" s="287">
        <v>1</v>
      </c>
      <c r="E2117" s="287">
        <v>1</v>
      </c>
      <c r="F2117" s="287">
        <v>1</v>
      </c>
      <c r="G2117" s="287" t="s">
        <v>185</v>
      </c>
      <c r="H2117" s="287" t="s">
        <v>179</v>
      </c>
      <c r="I2117" s="287">
        <v>1</v>
      </c>
      <c r="J2117" s="287" t="s">
        <v>307</v>
      </c>
      <c r="K2117" s="287">
        <v>0</v>
      </c>
    </row>
    <row r="2118" spans="1:11">
      <c r="A2118" s="287" t="s">
        <v>306</v>
      </c>
      <c r="B2118" s="288">
        <v>46081</v>
      </c>
      <c r="C2118" s="287" t="s">
        <v>847</v>
      </c>
      <c r="D2118" s="287">
        <v>1</v>
      </c>
      <c r="E2118" s="287">
        <v>1</v>
      </c>
      <c r="F2118" s="287">
        <v>1</v>
      </c>
      <c r="G2118" s="287" t="s">
        <v>185</v>
      </c>
      <c r="H2118" s="287" t="s">
        <v>179</v>
      </c>
      <c r="I2118" s="287">
        <v>1</v>
      </c>
      <c r="J2118" s="287" t="s">
        <v>307</v>
      </c>
      <c r="K2118" s="287">
        <v>0</v>
      </c>
    </row>
    <row r="2119" spans="1:11">
      <c r="A2119" s="287" t="s">
        <v>306</v>
      </c>
      <c r="B2119" s="288">
        <v>46088</v>
      </c>
      <c r="C2119" s="287" t="s">
        <v>339</v>
      </c>
      <c r="D2119" s="287">
        <v>0</v>
      </c>
      <c r="E2119" s="287">
        <v>0</v>
      </c>
      <c r="F2119" s="287">
        <v>0</v>
      </c>
      <c r="G2119" s="287" t="s">
        <v>185</v>
      </c>
      <c r="H2119" s="287" t="s">
        <v>179</v>
      </c>
      <c r="I2119" s="287">
        <v>1</v>
      </c>
      <c r="J2119" s="287" t="s">
        <v>307</v>
      </c>
      <c r="K2119" s="287">
        <v>0</v>
      </c>
    </row>
    <row r="2120" spans="1:11">
      <c r="A2120" s="287" t="s">
        <v>306</v>
      </c>
      <c r="B2120" s="288">
        <v>46095</v>
      </c>
      <c r="C2120" s="287" t="s">
        <v>847</v>
      </c>
      <c r="D2120" s="287">
        <v>1</v>
      </c>
      <c r="E2120" s="287">
        <v>1</v>
      </c>
      <c r="F2120" s="287">
        <v>1</v>
      </c>
      <c r="G2120" s="287" t="s">
        <v>185</v>
      </c>
      <c r="H2120" s="287" t="s">
        <v>179</v>
      </c>
      <c r="I2120" s="287">
        <v>1</v>
      </c>
      <c r="J2120" s="287" t="s">
        <v>307</v>
      </c>
      <c r="K2120" s="287">
        <v>0</v>
      </c>
    </row>
    <row r="2121" spans="1:11">
      <c r="A2121" s="287" t="s">
        <v>306</v>
      </c>
      <c r="B2121" s="288">
        <v>46102</v>
      </c>
      <c r="C2121" s="287" t="s">
        <v>847</v>
      </c>
      <c r="D2121" s="287">
        <v>1</v>
      </c>
      <c r="E2121" s="287">
        <v>1</v>
      </c>
      <c r="F2121" s="287">
        <v>1</v>
      </c>
      <c r="G2121" s="287" t="s">
        <v>185</v>
      </c>
      <c r="H2121" s="287" t="s">
        <v>179</v>
      </c>
      <c r="I2121" s="287">
        <v>1</v>
      </c>
      <c r="J2121" s="287" t="s">
        <v>307</v>
      </c>
      <c r="K2121" s="287">
        <v>0</v>
      </c>
    </row>
    <row r="2122" spans="1:11">
      <c r="A2122" s="287" t="s">
        <v>306</v>
      </c>
      <c r="B2122" s="288">
        <v>46109</v>
      </c>
      <c r="C2122" s="287" t="s">
        <v>847</v>
      </c>
      <c r="D2122" s="287">
        <v>1</v>
      </c>
      <c r="E2122" s="287">
        <v>1</v>
      </c>
      <c r="F2122" s="287">
        <v>1</v>
      </c>
      <c r="G2122" s="287" t="s">
        <v>185</v>
      </c>
      <c r="H2122" s="287" t="s">
        <v>179</v>
      </c>
      <c r="I2122" s="287">
        <v>1</v>
      </c>
      <c r="J2122" s="287" t="s">
        <v>307</v>
      </c>
      <c r="K2122" s="287">
        <v>0</v>
      </c>
    </row>
    <row r="2123" spans="1:11">
      <c r="A2123" s="287" t="s">
        <v>306</v>
      </c>
      <c r="B2123" s="288">
        <v>46116</v>
      </c>
      <c r="C2123" s="287" t="s">
        <v>847</v>
      </c>
      <c r="D2123" s="287">
        <v>1</v>
      </c>
      <c r="E2123" s="287">
        <v>1</v>
      </c>
      <c r="F2123" s="287">
        <v>1</v>
      </c>
      <c r="G2123" s="287" t="s">
        <v>185</v>
      </c>
      <c r="H2123" s="287" t="s">
        <v>179</v>
      </c>
      <c r="I2123" s="287">
        <v>1</v>
      </c>
      <c r="J2123" s="287" t="s">
        <v>307</v>
      </c>
      <c r="K2123" s="287">
        <v>0</v>
      </c>
    </row>
    <row r="2124" spans="1:11">
      <c r="A2124" s="287" t="s">
        <v>306</v>
      </c>
      <c r="B2124" s="288">
        <v>46123</v>
      </c>
      <c r="C2124" s="287" t="s">
        <v>847</v>
      </c>
      <c r="D2124" s="287">
        <v>1</v>
      </c>
      <c r="E2124" s="287">
        <v>1</v>
      </c>
      <c r="F2124" s="287">
        <v>1</v>
      </c>
      <c r="G2124" s="287" t="s">
        <v>185</v>
      </c>
      <c r="H2124" s="287" t="s">
        <v>179</v>
      </c>
      <c r="I2124" s="287">
        <v>1</v>
      </c>
      <c r="J2124" s="287" t="s">
        <v>307</v>
      </c>
      <c r="K2124" s="287">
        <v>0</v>
      </c>
    </row>
    <row r="2125" spans="1:11">
      <c r="A2125" s="287" t="s">
        <v>306</v>
      </c>
      <c r="B2125" s="288">
        <v>46130</v>
      </c>
      <c r="C2125" s="287" t="s">
        <v>847</v>
      </c>
      <c r="D2125" s="287">
        <v>1</v>
      </c>
      <c r="E2125" s="287">
        <v>1</v>
      </c>
      <c r="F2125" s="287">
        <v>1</v>
      </c>
      <c r="G2125" s="287" t="s">
        <v>185</v>
      </c>
      <c r="H2125" s="287" t="s">
        <v>179</v>
      </c>
      <c r="I2125" s="287">
        <v>1</v>
      </c>
      <c r="J2125" s="287" t="s">
        <v>307</v>
      </c>
      <c r="K2125" s="287">
        <v>0</v>
      </c>
    </row>
    <row r="2126" spans="1:11">
      <c r="A2126" s="287" t="s">
        <v>306</v>
      </c>
      <c r="B2126" s="288">
        <v>46137</v>
      </c>
      <c r="C2126" s="287" t="s">
        <v>847</v>
      </c>
      <c r="D2126" s="287">
        <v>1</v>
      </c>
      <c r="E2126" s="287">
        <v>1</v>
      </c>
      <c r="F2126" s="287">
        <v>1</v>
      </c>
      <c r="G2126" s="287" t="s">
        <v>185</v>
      </c>
      <c r="H2126" s="287" t="s">
        <v>179</v>
      </c>
      <c r="I2126" s="287">
        <v>1</v>
      </c>
      <c r="J2126" s="287" t="s">
        <v>307</v>
      </c>
      <c r="K2126" s="287">
        <v>0</v>
      </c>
    </row>
    <row r="2127" spans="1:11">
      <c r="A2127" s="287" t="s">
        <v>308</v>
      </c>
      <c r="B2127" s="288">
        <v>45969</v>
      </c>
      <c r="C2127" s="287" t="s">
        <v>339</v>
      </c>
      <c r="D2127" s="287">
        <v>0</v>
      </c>
      <c r="E2127" s="287">
        <v>0</v>
      </c>
      <c r="F2127" s="287">
        <v>0</v>
      </c>
      <c r="G2127" s="287" t="s">
        <v>185</v>
      </c>
      <c r="H2127" s="287"/>
      <c r="I2127" s="287">
        <v>1</v>
      </c>
      <c r="J2127" s="287"/>
      <c r="K2127" s="287">
        <v>0</v>
      </c>
    </row>
    <row r="2128" spans="1:11">
      <c r="A2128" s="287" t="s">
        <v>308</v>
      </c>
      <c r="B2128" s="288">
        <v>45976</v>
      </c>
      <c r="C2128" s="287" t="s">
        <v>339</v>
      </c>
      <c r="D2128" s="287">
        <v>0</v>
      </c>
      <c r="E2128" s="287">
        <v>0</v>
      </c>
      <c r="F2128" s="287">
        <v>0</v>
      </c>
      <c r="G2128" s="287" t="s">
        <v>185</v>
      </c>
      <c r="H2128" s="287"/>
      <c r="I2128" s="287">
        <v>1</v>
      </c>
      <c r="J2128" s="287"/>
      <c r="K2128" s="287">
        <v>0</v>
      </c>
    </row>
    <row r="2129" spans="1:11">
      <c r="A2129" s="287" t="s">
        <v>308</v>
      </c>
      <c r="B2129" s="288">
        <v>45983</v>
      </c>
      <c r="C2129" s="287" t="s">
        <v>892</v>
      </c>
      <c r="D2129" s="287">
        <v>1</v>
      </c>
      <c r="E2129" s="287">
        <v>0</v>
      </c>
      <c r="F2129" s="287">
        <v>1</v>
      </c>
      <c r="G2129" s="287" t="s">
        <v>185</v>
      </c>
      <c r="H2129" s="287"/>
      <c r="I2129" s="287">
        <v>1</v>
      </c>
      <c r="J2129" s="287"/>
      <c r="K2129" s="287">
        <v>0</v>
      </c>
    </row>
    <row r="2130" spans="1:11">
      <c r="A2130" s="287" t="s">
        <v>308</v>
      </c>
      <c r="B2130" s="288">
        <v>45990</v>
      </c>
      <c r="C2130" s="287" t="s">
        <v>847</v>
      </c>
      <c r="D2130" s="287">
        <v>1</v>
      </c>
      <c r="E2130" s="287">
        <v>1</v>
      </c>
      <c r="F2130" s="287">
        <v>1</v>
      </c>
      <c r="G2130" s="287" t="s">
        <v>185</v>
      </c>
      <c r="H2130" s="287"/>
      <c r="I2130" s="287">
        <v>1</v>
      </c>
      <c r="J2130" s="287"/>
      <c r="K2130" s="287">
        <v>0</v>
      </c>
    </row>
    <row r="2131" spans="1:11">
      <c r="A2131" s="287" t="s">
        <v>308</v>
      </c>
      <c r="B2131" s="288">
        <v>45997</v>
      </c>
      <c r="C2131" s="287" t="s">
        <v>847</v>
      </c>
      <c r="D2131" s="287">
        <v>1</v>
      </c>
      <c r="E2131" s="287">
        <v>1</v>
      </c>
      <c r="F2131" s="287">
        <v>1</v>
      </c>
      <c r="G2131" s="287" t="s">
        <v>185</v>
      </c>
      <c r="H2131" s="287"/>
      <c r="I2131" s="287">
        <v>1</v>
      </c>
      <c r="J2131" s="287"/>
      <c r="K2131" s="287">
        <v>0</v>
      </c>
    </row>
    <row r="2132" spans="1:11">
      <c r="A2132" s="287" t="s">
        <v>308</v>
      </c>
      <c r="B2132" s="288">
        <v>46004</v>
      </c>
      <c r="C2132" s="287" t="s">
        <v>339</v>
      </c>
      <c r="D2132" s="287">
        <v>0</v>
      </c>
      <c r="E2132" s="287">
        <v>0</v>
      </c>
      <c r="F2132" s="287">
        <v>0</v>
      </c>
      <c r="G2132" s="287" t="s">
        <v>185</v>
      </c>
      <c r="H2132" s="287"/>
      <c r="I2132" s="287">
        <v>1</v>
      </c>
      <c r="J2132" s="287"/>
      <c r="K2132" s="287">
        <v>0</v>
      </c>
    </row>
    <row r="2133" spans="1:11">
      <c r="A2133" s="287" t="s">
        <v>308</v>
      </c>
      <c r="B2133" s="288">
        <v>46011</v>
      </c>
      <c r="C2133" s="287" t="s">
        <v>847</v>
      </c>
      <c r="D2133" s="287">
        <v>1</v>
      </c>
      <c r="E2133" s="287">
        <v>1</v>
      </c>
      <c r="F2133" s="287">
        <v>1</v>
      </c>
      <c r="G2133" s="287" t="s">
        <v>185</v>
      </c>
      <c r="H2133" s="287"/>
      <c r="I2133" s="287">
        <v>1</v>
      </c>
      <c r="J2133" s="287"/>
      <c r="K2133" s="287">
        <v>0</v>
      </c>
    </row>
    <row r="2134" spans="1:11">
      <c r="A2134" s="287" t="s">
        <v>308</v>
      </c>
      <c r="B2134" s="288">
        <v>46018</v>
      </c>
      <c r="C2134" s="287" t="s">
        <v>847</v>
      </c>
      <c r="D2134" s="287">
        <v>1</v>
      </c>
      <c r="E2134" s="287">
        <v>1</v>
      </c>
      <c r="F2134" s="287">
        <v>1</v>
      </c>
      <c r="G2134" s="287" t="s">
        <v>185</v>
      </c>
      <c r="H2134" s="287"/>
      <c r="I2134" s="287">
        <v>1</v>
      </c>
      <c r="J2134" s="287"/>
      <c r="K2134" s="287">
        <v>0</v>
      </c>
    </row>
    <row r="2135" spans="1:11">
      <c r="A2135" s="287" t="s">
        <v>308</v>
      </c>
      <c r="B2135" s="288">
        <v>46025</v>
      </c>
      <c r="C2135" s="287" t="s">
        <v>847</v>
      </c>
      <c r="D2135" s="287">
        <v>1</v>
      </c>
      <c r="E2135" s="287">
        <v>1</v>
      </c>
      <c r="F2135" s="287">
        <v>1</v>
      </c>
      <c r="G2135" s="287" t="s">
        <v>185</v>
      </c>
      <c r="H2135" s="287"/>
      <c r="I2135" s="287">
        <v>1</v>
      </c>
      <c r="J2135" s="287"/>
      <c r="K2135" s="287">
        <v>0</v>
      </c>
    </row>
    <row r="2136" spans="1:11">
      <c r="A2136" s="287" t="s">
        <v>308</v>
      </c>
      <c r="B2136" s="288">
        <v>46032</v>
      </c>
      <c r="C2136" s="287" t="s">
        <v>847</v>
      </c>
      <c r="D2136" s="287">
        <v>1</v>
      </c>
      <c r="E2136" s="287">
        <v>1</v>
      </c>
      <c r="F2136" s="287">
        <v>1</v>
      </c>
      <c r="G2136" s="287" t="s">
        <v>185</v>
      </c>
      <c r="H2136" s="287"/>
      <c r="I2136" s="287">
        <v>1</v>
      </c>
      <c r="J2136" s="287"/>
      <c r="K2136" s="287">
        <v>0</v>
      </c>
    </row>
    <row r="2137" spans="1:11">
      <c r="A2137" s="287" t="s">
        <v>308</v>
      </c>
      <c r="B2137" s="288">
        <v>46039</v>
      </c>
      <c r="C2137" s="287" t="s">
        <v>847</v>
      </c>
      <c r="D2137" s="287">
        <v>1</v>
      </c>
      <c r="E2137" s="287">
        <v>1</v>
      </c>
      <c r="F2137" s="287">
        <v>1</v>
      </c>
      <c r="G2137" s="287" t="s">
        <v>185</v>
      </c>
      <c r="H2137" s="287"/>
      <c r="I2137" s="287">
        <v>1</v>
      </c>
      <c r="J2137" s="287"/>
      <c r="K2137" s="287">
        <v>0</v>
      </c>
    </row>
    <row r="2138" spans="1:11">
      <c r="A2138" s="287" t="s">
        <v>308</v>
      </c>
      <c r="B2138" s="288">
        <v>46046</v>
      </c>
      <c r="C2138" s="287" t="s">
        <v>847</v>
      </c>
      <c r="D2138" s="287">
        <v>1</v>
      </c>
      <c r="E2138" s="287">
        <v>1</v>
      </c>
      <c r="F2138" s="287">
        <v>1</v>
      </c>
      <c r="G2138" s="287" t="s">
        <v>185</v>
      </c>
      <c r="H2138" s="287"/>
      <c r="I2138" s="287">
        <v>1</v>
      </c>
      <c r="J2138" s="287"/>
      <c r="K2138" s="287">
        <v>0</v>
      </c>
    </row>
    <row r="2139" spans="1:11">
      <c r="A2139" s="287" t="s">
        <v>308</v>
      </c>
      <c r="B2139" s="288">
        <v>46053</v>
      </c>
      <c r="C2139" s="287" t="s">
        <v>847</v>
      </c>
      <c r="D2139" s="287">
        <v>1</v>
      </c>
      <c r="E2139" s="287">
        <v>1</v>
      </c>
      <c r="F2139" s="287">
        <v>1</v>
      </c>
      <c r="G2139" s="287" t="s">
        <v>185</v>
      </c>
      <c r="H2139" s="287"/>
      <c r="I2139" s="287">
        <v>1</v>
      </c>
      <c r="J2139" s="287"/>
      <c r="K2139" s="287">
        <v>0</v>
      </c>
    </row>
    <row r="2140" spans="1:11">
      <c r="A2140" s="287" t="s">
        <v>308</v>
      </c>
      <c r="B2140" s="288">
        <v>46060</v>
      </c>
      <c r="C2140" s="287" t="s">
        <v>847</v>
      </c>
      <c r="D2140" s="287">
        <v>1</v>
      </c>
      <c r="E2140" s="287">
        <v>1</v>
      </c>
      <c r="F2140" s="287">
        <v>1</v>
      </c>
      <c r="G2140" s="287" t="s">
        <v>185</v>
      </c>
      <c r="H2140" s="287"/>
      <c r="I2140" s="287">
        <v>1</v>
      </c>
      <c r="J2140" s="287"/>
      <c r="K2140" s="287">
        <v>0</v>
      </c>
    </row>
    <row r="2141" spans="1:11">
      <c r="A2141" s="287" t="s">
        <v>308</v>
      </c>
      <c r="B2141" s="288">
        <v>46067</v>
      </c>
      <c r="C2141" s="287" t="s">
        <v>339</v>
      </c>
      <c r="D2141" s="287">
        <v>0</v>
      </c>
      <c r="E2141" s="287">
        <v>0</v>
      </c>
      <c r="F2141" s="287">
        <v>0</v>
      </c>
      <c r="G2141" s="287" t="s">
        <v>185</v>
      </c>
      <c r="H2141" s="287"/>
      <c r="I2141" s="287">
        <v>1</v>
      </c>
      <c r="J2141" s="287"/>
      <c r="K2141" s="287">
        <v>0</v>
      </c>
    </row>
    <row r="2142" spans="1:11">
      <c r="A2142" s="287" t="s">
        <v>308</v>
      </c>
      <c r="B2142" s="288">
        <v>46074</v>
      </c>
      <c r="C2142" s="287" t="s">
        <v>847</v>
      </c>
      <c r="D2142" s="287">
        <v>1</v>
      </c>
      <c r="E2142" s="287">
        <v>1</v>
      </c>
      <c r="F2142" s="287">
        <v>1</v>
      </c>
      <c r="G2142" s="287" t="s">
        <v>185</v>
      </c>
      <c r="H2142" s="287"/>
      <c r="I2142" s="287">
        <v>1</v>
      </c>
      <c r="J2142" s="287"/>
      <c r="K2142" s="287">
        <v>0</v>
      </c>
    </row>
    <row r="2143" spans="1:11">
      <c r="A2143" s="287" t="s">
        <v>308</v>
      </c>
      <c r="B2143" s="288">
        <v>46081</v>
      </c>
      <c r="C2143" s="287" t="s">
        <v>847</v>
      </c>
      <c r="D2143" s="287">
        <v>1</v>
      </c>
      <c r="E2143" s="287">
        <v>1</v>
      </c>
      <c r="F2143" s="287">
        <v>1</v>
      </c>
      <c r="G2143" s="287" t="s">
        <v>185</v>
      </c>
      <c r="H2143" s="287"/>
      <c r="I2143" s="287">
        <v>1</v>
      </c>
      <c r="J2143" s="287"/>
      <c r="K2143" s="287">
        <v>0</v>
      </c>
    </row>
    <row r="2144" spans="1:11">
      <c r="A2144" s="287" t="s">
        <v>308</v>
      </c>
      <c r="B2144" s="288">
        <v>46088</v>
      </c>
      <c r="C2144" s="287" t="s">
        <v>847</v>
      </c>
      <c r="D2144" s="287">
        <v>1</v>
      </c>
      <c r="E2144" s="287">
        <v>1</v>
      </c>
      <c r="F2144" s="287">
        <v>1</v>
      </c>
      <c r="G2144" s="287" t="s">
        <v>185</v>
      </c>
      <c r="H2144" s="287"/>
      <c r="I2144" s="287">
        <v>1</v>
      </c>
      <c r="J2144" s="287"/>
      <c r="K2144" s="287">
        <v>0</v>
      </c>
    </row>
    <row r="2145" spans="1:11">
      <c r="A2145" s="287" t="s">
        <v>308</v>
      </c>
      <c r="B2145" s="288">
        <v>46095</v>
      </c>
      <c r="C2145" s="287" t="s">
        <v>847</v>
      </c>
      <c r="D2145" s="287">
        <v>1</v>
      </c>
      <c r="E2145" s="287">
        <v>1</v>
      </c>
      <c r="F2145" s="287">
        <v>1</v>
      </c>
      <c r="G2145" s="287" t="s">
        <v>185</v>
      </c>
      <c r="H2145" s="287"/>
      <c r="I2145" s="287">
        <v>1</v>
      </c>
      <c r="J2145" s="287"/>
      <c r="K2145" s="287">
        <v>0</v>
      </c>
    </row>
    <row r="2146" spans="1:11">
      <c r="A2146" s="287" t="s">
        <v>308</v>
      </c>
      <c r="B2146" s="288">
        <v>46102</v>
      </c>
      <c r="C2146" s="287" t="s">
        <v>847</v>
      </c>
      <c r="D2146" s="287">
        <v>1</v>
      </c>
      <c r="E2146" s="287">
        <v>1</v>
      </c>
      <c r="F2146" s="287">
        <v>1</v>
      </c>
      <c r="G2146" s="287" t="s">
        <v>185</v>
      </c>
      <c r="H2146" s="287"/>
      <c r="I2146" s="287">
        <v>1</v>
      </c>
      <c r="J2146" s="287"/>
      <c r="K2146" s="287">
        <v>0</v>
      </c>
    </row>
    <row r="2147" spans="1:11">
      <c r="A2147" s="287" t="s">
        <v>308</v>
      </c>
      <c r="B2147" s="288">
        <v>46109</v>
      </c>
      <c r="C2147" s="287" t="s">
        <v>847</v>
      </c>
      <c r="D2147" s="287">
        <v>1</v>
      </c>
      <c r="E2147" s="287">
        <v>1</v>
      </c>
      <c r="F2147" s="287">
        <v>1</v>
      </c>
      <c r="G2147" s="287" t="s">
        <v>185</v>
      </c>
      <c r="H2147" s="287"/>
      <c r="I2147" s="287">
        <v>1</v>
      </c>
      <c r="J2147" s="287"/>
      <c r="K2147" s="287">
        <v>0</v>
      </c>
    </row>
    <row r="2148" spans="1:11">
      <c r="A2148" s="287" t="s">
        <v>308</v>
      </c>
      <c r="B2148" s="288">
        <v>46116</v>
      </c>
      <c r="C2148" s="287" t="s">
        <v>847</v>
      </c>
      <c r="D2148" s="287">
        <v>1</v>
      </c>
      <c r="E2148" s="287">
        <v>1</v>
      </c>
      <c r="F2148" s="287">
        <v>1</v>
      </c>
      <c r="G2148" s="287" t="s">
        <v>185</v>
      </c>
      <c r="H2148" s="287"/>
      <c r="I2148" s="287">
        <v>1</v>
      </c>
      <c r="J2148" s="287"/>
      <c r="K2148" s="287">
        <v>0</v>
      </c>
    </row>
    <row r="2149" spans="1:11">
      <c r="A2149" s="287" t="s">
        <v>308</v>
      </c>
      <c r="B2149" s="288">
        <v>46123</v>
      </c>
      <c r="C2149" s="287" t="s">
        <v>847</v>
      </c>
      <c r="D2149" s="287">
        <v>1</v>
      </c>
      <c r="E2149" s="287">
        <v>1</v>
      </c>
      <c r="F2149" s="287">
        <v>1</v>
      </c>
      <c r="G2149" s="287" t="s">
        <v>185</v>
      </c>
      <c r="H2149" s="287"/>
      <c r="I2149" s="287">
        <v>1</v>
      </c>
      <c r="J2149" s="287"/>
      <c r="K2149" s="287">
        <v>0</v>
      </c>
    </row>
    <row r="2150" spans="1:11">
      <c r="A2150" s="287" t="s">
        <v>308</v>
      </c>
      <c r="B2150" s="288">
        <v>46130</v>
      </c>
      <c r="C2150" s="287" t="s">
        <v>847</v>
      </c>
      <c r="D2150" s="287">
        <v>1</v>
      </c>
      <c r="E2150" s="287">
        <v>1</v>
      </c>
      <c r="F2150" s="287">
        <v>1</v>
      </c>
      <c r="G2150" s="287" t="s">
        <v>185</v>
      </c>
      <c r="H2150" s="287"/>
      <c r="I2150" s="287">
        <v>1</v>
      </c>
      <c r="J2150" s="287"/>
      <c r="K2150" s="287">
        <v>0</v>
      </c>
    </row>
    <row r="2151" spans="1:11">
      <c r="A2151" s="287" t="s">
        <v>308</v>
      </c>
      <c r="B2151" s="288">
        <v>46137</v>
      </c>
      <c r="C2151" s="287" t="s">
        <v>847</v>
      </c>
      <c r="D2151" s="287">
        <v>1</v>
      </c>
      <c r="E2151" s="287">
        <v>1</v>
      </c>
      <c r="F2151" s="287">
        <v>1</v>
      </c>
      <c r="G2151" s="287" t="s">
        <v>185</v>
      </c>
      <c r="H2151" s="287"/>
      <c r="I2151" s="287">
        <v>1</v>
      </c>
      <c r="J2151" s="287"/>
      <c r="K2151" s="287">
        <v>0</v>
      </c>
    </row>
    <row r="2152" spans="1:11">
      <c r="A2152" s="287" t="s">
        <v>309</v>
      </c>
      <c r="B2152" s="288">
        <v>45969</v>
      </c>
      <c r="C2152" s="287" t="s">
        <v>847</v>
      </c>
      <c r="D2152" s="287">
        <v>1</v>
      </c>
      <c r="E2152" s="287">
        <v>1</v>
      </c>
      <c r="F2152" s="287">
        <v>1</v>
      </c>
      <c r="G2152" s="287" t="s">
        <v>185</v>
      </c>
      <c r="H2152" s="287"/>
      <c r="I2152" s="287">
        <v>0</v>
      </c>
      <c r="J2152" s="287"/>
      <c r="K2152" s="287">
        <v>0</v>
      </c>
    </row>
    <row r="2153" spans="1:11">
      <c r="A2153" s="287" t="s">
        <v>309</v>
      </c>
      <c r="B2153" s="288">
        <v>45976</v>
      </c>
      <c r="C2153" s="287" t="s">
        <v>847</v>
      </c>
      <c r="D2153" s="287">
        <v>1</v>
      </c>
      <c r="E2153" s="287">
        <v>1</v>
      </c>
      <c r="F2153" s="287">
        <v>1</v>
      </c>
      <c r="G2153" s="287" t="s">
        <v>185</v>
      </c>
      <c r="H2153" s="287"/>
      <c r="I2153" s="287">
        <v>0</v>
      </c>
      <c r="J2153" s="287"/>
      <c r="K2153" s="287">
        <v>0</v>
      </c>
    </row>
    <row r="2154" spans="1:11">
      <c r="A2154" s="287" t="s">
        <v>309</v>
      </c>
      <c r="B2154" s="288">
        <v>45983</v>
      </c>
      <c r="C2154" s="287" t="s">
        <v>892</v>
      </c>
      <c r="D2154" s="287">
        <v>1</v>
      </c>
      <c r="E2154" s="287">
        <v>0</v>
      </c>
      <c r="F2154" s="287">
        <v>1</v>
      </c>
      <c r="G2154" s="287" t="s">
        <v>185</v>
      </c>
      <c r="H2154" s="287"/>
      <c r="I2154" s="287">
        <v>0</v>
      </c>
      <c r="J2154" s="287"/>
      <c r="K2154" s="287">
        <v>0</v>
      </c>
    </row>
    <row r="2155" spans="1:11">
      <c r="A2155" s="287" t="s">
        <v>309</v>
      </c>
      <c r="B2155" s="288">
        <v>45990</v>
      </c>
      <c r="C2155" s="287" t="s">
        <v>847</v>
      </c>
      <c r="D2155" s="287">
        <v>1</v>
      </c>
      <c r="E2155" s="287">
        <v>1</v>
      </c>
      <c r="F2155" s="287">
        <v>1</v>
      </c>
      <c r="G2155" s="287" t="s">
        <v>185</v>
      </c>
      <c r="H2155" s="287"/>
      <c r="I2155" s="287">
        <v>0</v>
      </c>
      <c r="J2155" s="287"/>
      <c r="K2155" s="287">
        <v>0</v>
      </c>
    </row>
    <row r="2156" spans="1:11">
      <c r="A2156" s="287" t="s">
        <v>309</v>
      </c>
      <c r="B2156" s="288">
        <v>45997</v>
      </c>
      <c r="C2156" s="287" t="s">
        <v>339</v>
      </c>
      <c r="D2156" s="287">
        <v>0</v>
      </c>
      <c r="E2156" s="287">
        <v>0</v>
      </c>
      <c r="F2156" s="287">
        <v>0</v>
      </c>
      <c r="G2156" s="287" t="s">
        <v>185</v>
      </c>
      <c r="H2156" s="287"/>
      <c r="I2156" s="287">
        <v>0</v>
      </c>
      <c r="J2156" s="287"/>
      <c r="K2156" s="287">
        <v>0</v>
      </c>
    </row>
    <row r="2157" spans="1:11">
      <c r="A2157" s="287" t="s">
        <v>309</v>
      </c>
      <c r="B2157" s="288">
        <v>46004</v>
      </c>
      <c r="C2157" s="287" t="s">
        <v>847</v>
      </c>
      <c r="D2157" s="287">
        <v>1</v>
      </c>
      <c r="E2157" s="287">
        <v>1</v>
      </c>
      <c r="F2157" s="287">
        <v>1</v>
      </c>
      <c r="G2157" s="287" t="s">
        <v>185</v>
      </c>
      <c r="H2157" s="287"/>
      <c r="I2157" s="287">
        <v>0</v>
      </c>
      <c r="J2157" s="287"/>
      <c r="K2157" s="287">
        <v>0</v>
      </c>
    </row>
    <row r="2158" spans="1:11">
      <c r="A2158" s="287" t="s">
        <v>309</v>
      </c>
      <c r="B2158" s="288">
        <v>46011</v>
      </c>
      <c r="C2158" s="287" t="s">
        <v>339</v>
      </c>
      <c r="D2158" s="287">
        <v>0</v>
      </c>
      <c r="E2158" s="287">
        <v>0</v>
      </c>
      <c r="F2158" s="287">
        <v>0</v>
      </c>
      <c r="G2158" s="287" t="s">
        <v>185</v>
      </c>
      <c r="H2158" s="287"/>
      <c r="I2158" s="287">
        <v>0</v>
      </c>
      <c r="J2158" s="287"/>
      <c r="K2158" s="287">
        <v>0</v>
      </c>
    </row>
    <row r="2159" spans="1:11">
      <c r="A2159" s="287" t="s">
        <v>309</v>
      </c>
      <c r="B2159" s="288">
        <v>46018</v>
      </c>
      <c r="C2159" s="287" t="s">
        <v>339</v>
      </c>
      <c r="D2159" s="287">
        <v>0</v>
      </c>
      <c r="E2159" s="287">
        <v>0</v>
      </c>
      <c r="F2159" s="287">
        <v>0</v>
      </c>
      <c r="G2159" s="287" t="s">
        <v>185</v>
      </c>
      <c r="H2159" s="287"/>
      <c r="I2159" s="287">
        <v>0</v>
      </c>
      <c r="J2159" s="287"/>
      <c r="K2159" s="287">
        <v>0</v>
      </c>
    </row>
    <row r="2160" spans="1:11">
      <c r="A2160" s="287" t="s">
        <v>309</v>
      </c>
      <c r="B2160" s="288">
        <v>46025</v>
      </c>
      <c r="C2160" s="287" t="s">
        <v>339</v>
      </c>
      <c r="D2160" s="287">
        <v>0</v>
      </c>
      <c r="E2160" s="287">
        <v>0</v>
      </c>
      <c r="F2160" s="287">
        <v>0</v>
      </c>
      <c r="G2160" s="287" t="s">
        <v>185</v>
      </c>
      <c r="H2160" s="287"/>
      <c r="I2160" s="287">
        <v>0</v>
      </c>
      <c r="J2160" s="287"/>
      <c r="K2160" s="287">
        <v>0</v>
      </c>
    </row>
    <row r="2161" spans="1:11">
      <c r="A2161" s="287" t="s">
        <v>309</v>
      </c>
      <c r="B2161" s="288">
        <v>46032</v>
      </c>
      <c r="C2161" s="287" t="s">
        <v>847</v>
      </c>
      <c r="D2161" s="287">
        <v>1</v>
      </c>
      <c r="E2161" s="287">
        <v>1</v>
      </c>
      <c r="F2161" s="287">
        <v>1</v>
      </c>
      <c r="G2161" s="287" t="s">
        <v>185</v>
      </c>
      <c r="H2161" s="287"/>
      <c r="I2161" s="287">
        <v>0</v>
      </c>
      <c r="J2161" s="287"/>
      <c r="K2161" s="287">
        <v>0</v>
      </c>
    </row>
    <row r="2162" spans="1:11">
      <c r="A2162" s="287" t="s">
        <v>309</v>
      </c>
      <c r="B2162" s="288">
        <v>46039</v>
      </c>
      <c r="C2162" s="287" t="s">
        <v>339</v>
      </c>
      <c r="D2162" s="287">
        <v>0</v>
      </c>
      <c r="E2162" s="287">
        <v>0</v>
      </c>
      <c r="F2162" s="287">
        <v>0</v>
      </c>
      <c r="G2162" s="287" t="s">
        <v>185</v>
      </c>
      <c r="H2162" s="287"/>
      <c r="I2162" s="287">
        <v>0</v>
      </c>
      <c r="J2162" s="287"/>
      <c r="K2162" s="287">
        <v>0</v>
      </c>
    </row>
    <row r="2163" spans="1:11">
      <c r="A2163" s="287" t="s">
        <v>309</v>
      </c>
      <c r="B2163" s="288">
        <v>46046</v>
      </c>
      <c r="C2163" s="287" t="s">
        <v>339</v>
      </c>
      <c r="D2163" s="287">
        <v>0</v>
      </c>
      <c r="E2163" s="287">
        <v>0</v>
      </c>
      <c r="F2163" s="287">
        <v>0</v>
      </c>
      <c r="G2163" s="287" t="s">
        <v>185</v>
      </c>
      <c r="H2163" s="287"/>
      <c r="I2163" s="287">
        <v>0</v>
      </c>
      <c r="J2163" s="287"/>
      <c r="K2163" s="287">
        <v>0</v>
      </c>
    </row>
    <row r="2164" spans="1:11">
      <c r="A2164" s="287" t="s">
        <v>309</v>
      </c>
      <c r="B2164" s="288">
        <v>46053</v>
      </c>
      <c r="C2164" s="287" t="s">
        <v>339</v>
      </c>
      <c r="D2164" s="287">
        <v>0</v>
      </c>
      <c r="E2164" s="287">
        <v>0</v>
      </c>
      <c r="F2164" s="287">
        <v>0</v>
      </c>
      <c r="G2164" s="287" t="s">
        <v>185</v>
      </c>
      <c r="H2164" s="287"/>
      <c r="I2164" s="287">
        <v>0</v>
      </c>
      <c r="J2164" s="287"/>
      <c r="K2164" s="287">
        <v>0</v>
      </c>
    </row>
    <row r="2165" spans="1:11">
      <c r="A2165" s="287" t="s">
        <v>309</v>
      </c>
      <c r="B2165" s="288">
        <v>46060</v>
      </c>
      <c r="C2165" s="287" t="s">
        <v>892</v>
      </c>
      <c r="D2165" s="287">
        <v>1</v>
      </c>
      <c r="E2165" s="287">
        <v>0</v>
      </c>
      <c r="F2165" s="287">
        <v>1</v>
      </c>
      <c r="G2165" s="287" t="s">
        <v>185</v>
      </c>
      <c r="H2165" s="287"/>
      <c r="I2165" s="287">
        <v>0</v>
      </c>
      <c r="J2165" s="287"/>
      <c r="K2165" s="287">
        <v>0</v>
      </c>
    </row>
    <row r="2166" spans="1:11">
      <c r="A2166" s="287" t="s">
        <v>309</v>
      </c>
      <c r="B2166" s="288">
        <v>46067</v>
      </c>
      <c r="C2166" s="287" t="s">
        <v>847</v>
      </c>
      <c r="D2166" s="287">
        <v>1</v>
      </c>
      <c r="E2166" s="287">
        <v>1</v>
      </c>
      <c r="F2166" s="287">
        <v>1</v>
      </c>
      <c r="G2166" s="287" t="s">
        <v>185</v>
      </c>
      <c r="H2166" s="287"/>
      <c r="I2166" s="287">
        <v>0</v>
      </c>
      <c r="J2166" s="287"/>
      <c r="K2166" s="287">
        <v>0</v>
      </c>
    </row>
    <row r="2167" spans="1:11">
      <c r="A2167" s="287" t="s">
        <v>309</v>
      </c>
      <c r="B2167" s="288">
        <v>46074</v>
      </c>
      <c r="C2167" s="287" t="s">
        <v>847</v>
      </c>
      <c r="D2167" s="287">
        <v>1</v>
      </c>
      <c r="E2167" s="287">
        <v>1</v>
      </c>
      <c r="F2167" s="287">
        <v>1</v>
      </c>
      <c r="G2167" s="287" t="s">
        <v>185</v>
      </c>
      <c r="H2167" s="287"/>
      <c r="I2167" s="287">
        <v>0</v>
      </c>
      <c r="J2167" s="287"/>
      <c r="K2167" s="287">
        <v>0</v>
      </c>
    </row>
    <row r="2168" spans="1:11">
      <c r="A2168" s="287" t="s">
        <v>309</v>
      </c>
      <c r="B2168" s="288">
        <v>46081</v>
      </c>
      <c r="C2168" s="287" t="s">
        <v>893</v>
      </c>
      <c r="D2168" s="287">
        <v>1</v>
      </c>
      <c r="E2168" s="287">
        <v>1</v>
      </c>
      <c r="F2168" s="287">
        <v>0</v>
      </c>
      <c r="G2168" s="287" t="s">
        <v>185</v>
      </c>
      <c r="H2168" s="287"/>
      <c r="I2168" s="287">
        <v>0</v>
      </c>
      <c r="J2168" s="287"/>
      <c r="K2168" s="287">
        <v>0</v>
      </c>
    </row>
    <row r="2169" spans="1:11">
      <c r="A2169" s="287" t="s">
        <v>309</v>
      </c>
      <c r="B2169" s="288">
        <v>46088</v>
      </c>
      <c r="C2169" s="287" t="s">
        <v>847</v>
      </c>
      <c r="D2169" s="287">
        <v>1</v>
      </c>
      <c r="E2169" s="287">
        <v>1</v>
      </c>
      <c r="F2169" s="287">
        <v>1</v>
      </c>
      <c r="G2169" s="287" t="s">
        <v>185</v>
      </c>
      <c r="H2169" s="287"/>
      <c r="I2169" s="287">
        <v>0</v>
      </c>
      <c r="J2169" s="287"/>
      <c r="K2169" s="287">
        <v>0</v>
      </c>
    </row>
    <row r="2170" spans="1:11">
      <c r="A2170" s="287" t="s">
        <v>309</v>
      </c>
      <c r="B2170" s="288">
        <v>46095</v>
      </c>
      <c r="C2170" s="287" t="s">
        <v>339</v>
      </c>
      <c r="D2170" s="287">
        <v>0</v>
      </c>
      <c r="E2170" s="287">
        <v>0</v>
      </c>
      <c r="F2170" s="287">
        <v>0</v>
      </c>
      <c r="G2170" s="287" t="s">
        <v>185</v>
      </c>
      <c r="H2170" s="287"/>
      <c r="I2170" s="287">
        <v>0</v>
      </c>
      <c r="J2170" s="287"/>
      <c r="K2170" s="287">
        <v>0</v>
      </c>
    </row>
    <row r="2171" spans="1:11">
      <c r="A2171" s="287" t="s">
        <v>309</v>
      </c>
      <c r="B2171" s="288">
        <v>46102</v>
      </c>
      <c r="C2171" s="287" t="s">
        <v>339</v>
      </c>
      <c r="D2171" s="287">
        <v>0</v>
      </c>
      <c r="E2171" s="287">
        <v>0</v>
      </c>
      <c r="F2171" s="287">
        <v>0</v>
      </c>
      <c r="G2171" s="287" t="s">
        <v>185</v>
      </c>
      <c r="H2171" s="287"/>
      <c r="I2171" s="287">
        <v>0</v>
      </c>
      <c r="J2171" s="287"/>
      <c r="K2171" s="287">
        <v>0</v>
      </c>
    </row>
    <row r="2172" spans="1:11">
      <c r="A2172" s="287" t="s">
        <v>309</v>
      </c>
      <c r="B2172" s="288">
        <v>46109</v>
      </c>
      <c r="C2172" s="287" t="s">
        <v>847</v>
      </c>
      <c r="D2172" s="287">
        <v>1</v>
      </c>
      <c r="E2172" s="287">
        <v>1</v>
      </c>
      <c r="F2172" s="287">
        <v>1</v>
      </c>
      <c r="G2172" s="287" t="s">
        <v>185</v>
      </c>
      <c r="H2172" s="287"/>
      <c r="I2172" s="287">
        <v>0</v>
      </c>
      <c r="J2172" s="287"/>
      <c r="K2172" s="287">
        <v>0</v>
      </c>
    </row>
    <row r="2173" spans="1:11">
      <c r="A2173" s="287" t="s">
        <v>309</v>
      </c>
      <c r="B2173" s="288">
        <v>46116</v>
      </c>
      <c r="C2173" s="287" t="s">
        <v>339</v>
      </c>
      <c r="D2173" s="287">
        <v>0</v>
      </c>
      <c r="E2173" s="287">
        <v>0</v>
      </c>
      <c r="F2173" s="287">
        <v>0</v>
      </c>
      <c r="G2173" s="287" t="s">
        <v>185</v>
      </c>
      <c r="H2173" s="287"/>
      <c r="I2173" s="287">
        <v>0</v>
      </c>
      <c r="J2173" s="287"/>
      <c r="K2173" s="287">
        <v>0</v>
      </c>
    </row>
    <row r="2174" spans="1:11">
      <c r="A2174" s="287" t="s">
        <v>309</v>
      </c>
      <c r="B2174" s="288">
        <v>46123</v>
      </c>
      <c r="C2174" s="287" t="s">
        <v>847</v>
      </c>
      <c r="D2174" s="287">
        <v>1</v>
      </c>
      <c r="E2174" s="287">
        <v>1</v>
      </c>
      <c r="F2174" s="287">
        <v>1</v>
      </c>
      <c r="G2174" s="287" t="s">
        <v>185</v>
      </c>
      <c r="H2174" s="287"/>
      <c r="I2174" s="287">
        <v>0</v>
      </c>
      <c r="J2174" s="287"/>
      <c r="K2174" s="287">
        <v>0</v>
      </c>
    </row>
    <row r="2175" spans="1:11">
      <c r="A2175" s="287" t="s">
        <v>309</v>
      </c>
      <c r="B2175" s="288">
        <v>46130</v>
      </c>
      <c r="C2175" s="287" t="s">
        <v>847</v>
      </c>
      <c r="D2175" s="287">
        <v>1</v>
      </c>
      <c r="E2175" s="287">
        <v>1</v>
      </c>
      <c r="F2175" s="287">
        <v>1</v>
      </c>
      <c r="G2175" s="287" t="s">
        <v>185</v>
      </c>
      <c r="H2175" s="287"/>
      <c r="I2175" s="287">
        <v>0</v>
      </c>
      <c r="J2175" s="287"/>
      <c r="K2175" s="287">
        <v>0</v>
      </c>
    </row>
    <row r="2176" spans="1:11">
      <c r="A2176" s="287" t="s">
        <v>309</v>
      </c>
      <c r="B2176" s="288">
        <v>46137</v>
      </c>
      <c r="C2176" s="287" t="s">
        <v>339</v>
      </c>
      <c r="D2176" s="287">
        <v>0</v>
      </c>
      <c r="E2176" s="287">
        <v>0</v>
      </c>
      <c r="F2176" s="287">
        <v>0</v>
      </c>
      <c r="G2176" s="287" t="s">
        <v>185</v>
      </c>
      <c r="H2176" s="287"/>
      <c r="I2176" s="287">
        <v>0</v>
      </c>
      <c r="J2176" s="287"/>
      <c r="K2176" s="287">
        <v>0</v>
      </c>
    </row>
    <row r="2177" spans="1:11">
      <c r="A2177" s="287" t="s">
        <v>310</v>
      </c>
      <c r="B2177" s="288">
        <v>45969</v>
      </c>
      <c r="C2177" s="287" t="s">
        <v>893</v>
      </c>
      <c r="D2177" s="287">
        <v>1</v>
      </c>
      <c r="E2177" s="287">
        <v>1</v>
      </c>
      <c r="F2177" s="287">
        <v>0</v>
      </c>
      <c r="G2177" s="287" t="s">
        <v>179</v>
      </c>
      <c r="H2177" s="287" t="s">
        <v>179</v>
      </c>
      <c r="I2177" s="287">
        <v>1</v>
      </c>
      <c r="J2177" s="287"/>
      <c r="K2177" s="287">
        <v>0</v>
      </c>
    </row>
    <row r="2178" spans="1:11">
      <c r="A2178" s="287" t="s">
        <v>310</v>
      </c>
      <c r="B2178" s="288">
        <v>45976</v>
      </c>
      <c r="C2178" s="287" t="s">
        <v>847</v>
      </c>
      <c r="D2178" s="287">
        <v>1</v>
      </c>
      <c r="E2178" s="287">
        <v>1</v>
      </c>
      <c r="F2178" s="287">
        <v>1</v>
      </c>
      <c r="G2178" s="287" t="s">
        <v>179</v>
      </c>
      <c r="H2178" s="287" t="s">
        <v>179</v>
      </c>
      <c r="I2178" s="287">
        <v>1</v>
      </c>
      <c r="J2178" s="287"/>
      <c r="K2178" s="287">
        <v>0</v>
      </c>
    </row>
    <row r="2179" spans="1:11">
      <c r="A2179" s="287" t="s">
        <v>310</v>
      </c>
      <c r="B2179" s="288">
        <v>45983</v>
      </c>
      <c r="C2179" s="287" t="s">
        <v>893</v>
      </c>
      <c r="D2179" s="287">
        <v>1</v>
      </c>
      <c r="E2179" s="287">
        <v>1</v>
      </c>
      <c r="F2179" s="287">
        <v>0</v>
      </c>
      <c r="G2179" s="287" t="s">
        <v>179</v>
      </c>
      <c r="H2179" s="287" t="s">
        <v>179</v>
      </c>
      <c r="I2179" s="287">
        <v>1</v>
      </c>
      <c r="J2179" s="287"/>
      <c r="K2179" s="287">
        <v>0</v>
      </c>
    </row>
    <row r="2180" spans="1:11">
      <c r="A2180" s="287" t="s">
        <v>310</v>
      </c>
      <c r="B2180" s="288">
        <v>45990</v>
      </c>
      <c r="C2180" s="287" t="s">
        <v>892</v>
      </c>
      <c r="D2180" s="287">
        <v>1</v>
      </c>
      <c r="E2180" s="287">
        <v>0</v>
      </c>
      <c r="F2180" s="287">
        <v>1</v>
      </c>
      <c r="G2180" s="287" t="s">
        <v>179</v>
      </c>
      <c r="H2180" s="287" t="s">
        <v>179</v>
      </c>
      <c r="I2180" s="287">
        <v>1</v>
      </c>
      <c r="J2180" s="287"/>
      <c r="K2180" s="287">
        <v>0</v>
      </c>
    </row>
    <row r="2181" spans="1:11">
      <c r="A2181" s="287" t="s">
        <v>310</v>
      </c>
      <c r="B2181" s="288">
        <v>45997</v>
      </c>
      <c r="C2181" s="287" t="s">
        <v>893</v>
      </c>
      <c r="D2181" s="287">
        <v>1</v>
      </c>
      <c r="E2181" s="287">
        <v>1</v>
      </c>
      <c r="F2181" s="287">
        <v>0</v>
      </c>
      <c r="G2181" s="287" t="s">
        <v>179</v>
      </c>
      <c r="H2181" s="287" t="s">
        <v>179</v>
      </c>
      <c r="I2181" s="287">
        <v>1</v>
      </c>
      <c r="J2181" s="287"/>
      <c r="K2181" s="287">
        <v>0</v>
      </c>
    </row>
    <row r="2182" spans="1:11">
      <c r="A2182" s="287" t="s">
        <v>310</v>
      </c>
      <c r="B2182" s="288">
        <v>46004</v>
      </c>
      <c r="C2182" s="287" t="s">
        <v>892</v>
      </c>
      <c r="D2182" s="287">
        <v>1</v>
      </c>
      <c r="E2182" s="287">
        <v>0</v>
      </c>
      <c r="F2182" s="287">
        <v>1</v>
      </c>
      <c r="G2182" s="287" t="s">
        <v>179</v>
      </c>
      <c r="H2182" s="287" t="s">
        <v>179</v>
      </c>
      <c r="I2182" s="287">
        <v>1</v>
      </c>
      <c r="J2182" s="287"/>
      <c r="K2182" s="287">
        <v>0</v>
      </c>
    </row>
    <row r="2183" spans="1:11">
      <c r="A2183" s="287" t="s">
        <v>310</v>
      </c>
      <c r="B2183" s="288">
        <v>46011</v>
      </c>
      <c r="C2183" s="287" t="s">
        <v>893</v>
      </c>
      <c r="D2183" s="287">
        <v>1</v>
      </c>
      <c r="E2183" s="287">
        <v>1</v>
      </c>
      <c r="F2183" s="287">
        <v>0</v>
      </c>
      <c r="G2183" s="287" t="s">
        <v>179</v>
      </c>
      <c r="H2183" s="287" t="s">
        <v>179</v>
      </c>
      <c r="I2183" s="287">
        <v>1</v>
      </c>
      <c r="J2183" s="287"/>
      <c r="K2183" s="287">
        <v>0</v>
      </c>
    </row>
    <row r="2184" spans="1:11">
      <c r="A2184" s="287" t="s">
        <v>310</v>
      </c>
      <c r="B2184" s="288">
        <v>46018</v>
      </c>
      <c r="C2184" s="287" t="s">
        <v>847</v>
      </c>
      <c r="D2184" s="287">
        <v>1</v>
      </c>
      <c r="E2184" s="287">
        <v>1</v>
      </c>
      <c r="F2184" s="287">
        <v>1</v>
      </c>
      <c r="G2184" s="287" t="s">
        <v>179</v>
      </c>
      <c r="H2184" s="287" t="s">
        <v>179</v>
      </c>
      <c r="I2184" s="287">
        <v>1</v>
      </c>
      <c r="J2184" s="287"/>
      <c r="K2184" s="287">
        <v>0</v>
      </c>
    </row>
    <row r="2185" spans="1:11">
      <c r="A2185" s="287" t="s">
        <v>310</v>
      </c>
      <c r="B2185" s="288">
        <v>46025</v>
      </c>
      <c r="C2185" s="287" t="s">
        <v>892</v>
      </c>
      <c r="D2185" s="287">
        <v>1</v>
      </c>
      <c r="E2185" s="287">
        <v>0</v>
      </c>
      <c r="F2185" s="287">
        <v>1</v>
      </c>
      <c r="G2185" s="287" t="s">
        <v>179</v>
      </c>
      <c r="H2185" s="287" t="s">
        <v>179</v>
      </c>
      <c r="I2185" s="287">
        <v>1</v>
      </c>
      <c r="J2185" s="287"/>
      <c r="K2185" s="287">
        <v>0</v>
      </c>
    </row>
    <row r="2186" spans="1:11">
      <c r="A2186" s="287" t="s">
        <v>310</v>
      </c>
      <c r="B2186" s="288">
        <v>46032</v>
      </c>
      <c r="C2186" s="287" t="s">
        <v>892</v>
      </c>
      <c r="D2186" s="287">
        <v>1</v>
      </c>
      <c r="E2186" s="287">
        <v>0</v>
      </c>
      <c r="F2186" s="287">
        <v>1</v>
      </c>
      <c r="G2186" s="287" t="s">
        <v>179</v>
      </c>
      <c r="H2186" s="287" t="s">
        <v>179</v>
      </c>
      <c r="I2186" s="287">
        <v>1</v>
      </c>
      <c r="J2186" s="287"/>
      <c r="K2186" s="287">
        <v>0</v>
      </c>
    </row>
    <row r="2187" spans="1:11">
      <c r="A2187" s="287" t="s">
        <v>310</v>
      </c>
      <c r="B2187" s="288">
        <v>46039</v>
      </c>
      <c r="C2187" s="287" t="s">
        <v>847</v>
      </c>
      <c r="D2187" s="287">
        <v>1</v>
      </c>
      <c r="E2187" s="287">
        <v>1</v>
      </c>
      <c r="F2187" s="287">
        <v>1</v>
      </c>
      <c r="G2187" s="287" t="s">
        <v>179</v>
      </c>
      <c r="H2187" s="287" t="s">
        <v>179</v>
      </c>
      <c r="I2187" s="287">
        <v>1</v>
      </c>
      <c r="J2187" s="287"/>
      <c r="K2187" s="287">
        <v>0</v>
      </c>
    </row>
    <row r="2188" spans="1:11">
      <c r="A2188" s="287" t="s">
        <v>310</v>
      </c>
      <c r="B2188" s="288">
        <v>46046</v>
      </c>
      <c r="C2188" s="287" t="s">
        <v>847</v>
      </c>
      <c r="D2188" s="287">
        <v>1</v>
      </c>
      <c r="E2188" s="287">
        <v>1</v>
      </c>
      <c r="F2188" s="287">
        <v>1</v>
      </c>
      <c r="G2188" s="287" t="s">
        <v>179</v>
      </c>
      <c r="H2188" s="287" t="s">
        <v>179</v>
      </c>
      <c r="I2188" s="287">
        <v>1</v>
      </c>
      <c r="J2188" s="287"/>
      <c r="K2188" s="287">
        <v>0</v>
      </c>
    </row>
    <row r="2189" spans="1:11">
      <c r="A2189" s="287" t="s">
        <v>310</v>
      </c>
      <c r="B2189" s="288">
        <v>46053</v>
      </c>
      <c r="C2189" s="287" t="s">
        <v>893</v>
      </c>
      <c r="D2189" s="287">
        <v>1</v>
      </c>
      <c r="E2189" s="287">
        <v>1</v>
      </c>
      <c r="F2189" s="287">
        <v>0</v>
      </c>
      <c r="G2189" s="287" t="s">
        <v>179</v>
      </c>
      <c r="H2189" s="287" t="s">
        <v>179</v>
      </c>
      <c r="I2189" s="287">
        <v>1</v>
      </c>
      <c r="J2189" s="287"/>
      <c r="K2189" s="287">
        <v>0</v>
      </c>
    </row>
    <row r="2190" spans="1:11">
      <c r="A2190" s="287" t="s">
        <v>310</v>
      </c>
      <c r="B2190" s="288">
        <v>46060</v>
      </c>
      <c r="C2190" s="287" t="s">
        <v>847</v>
      </c>
      <c r="D2190" s="287">
        <v>1</v>
      </c>
      <c r="E2190" s="287">
        <v>1</v>
      </c>
      <c r="F2190" s="287">
        <v>1</v>
      </c>
      <c r="G2190" s="287" t="s">
        <v>179</v>
      </c>
      <c r="H2190" s="287" t="s">
        <v>179</v>
      </c>
      <c r="I2190" s="287">
        <v>1</v>
      </c>
      <c r="J2190" s="287"/>
      <c r="K2190" s="287">
        <v>0</v>
      </c>
    </row>
    <row r="2191" spans="1:11">
      <c r="A2191" s="287" t="s">
        <v>310</v>
      </c>
      <c r="B2191" s="288">
        <v>46067</v>
      </c>
      <c r="C2191" s="287" t="s">
        <v>847</v>
      </c>
      <c r="D2191" s="287">
        <v>1</v>
      </c>
      <c r="E2191" s="287">
        <v>1</v>
      </c>
      <c r="F2191" s="287">
        <v>1</v>
      </c>
      <c r="G2191" s="287" t="s">
        <v>179</v>
      </c>
      <c r="H2191" s="287" t="s">
        <v>179</v>
      </c>
      <c r="I2191" s="287">
        <v>1</v>
      </c>
      <c r="J2191" s="287"/>
      <c r="K2191" s="287">
        <v>0</v>
      </c>
    </row>
    <row r="2192" spans="1:11">
      <c r="A2192" s="287" t="s">
        <v>310</v>
      </c>
      <c r="B2192" s="288">
        <v>46074</v>
      </c>
      <c r="C2192" s="287" t="s">
        <v>847</v>
      </c>
      <c r="D2192" s="287">
        <v>1</v>
      </c>
      <c r="E2192" s="287">
        <v>1</v>
      </c>
      <c r="F2192" s="287">
        <v>1</v>
      </c>
      <c r="G2192" s="287" t="s">
        <v>179</v>
      </c>
      <c r="H2192" s="287" t="s">
        <v>179</v>
      </c>
      <c r="I2192" s="287">
        <v>1</v>
      </c>
      <c r="J2192" s="287"/>
      <c r="K2192" s="287">
        <v>0</v>
      </c>
    </row>
    <row r="2193" spans="1:11">
      <c r="A2193" s="287" t="s">
        <v>310</v>
      </c>
      <c r="B2193" s="288">
        <v>46081</v>
      </c>
      <c r="C2193" s="287" t="s">
        <v>847</v>
      </c>
      <c r="D2193" s="287">
        <v>1</v>
      </c>
      <c r="E2193" s="287">
        <v>1</v>
      </c>
      <c r="F2193" s="287">
        <v>1</v>
      </c>
      <c r="G2193" s="287" t="s">
        <v>179</v>
      </c>
      <c r="H2193" s="287" t="s">
        <v>179</v>
      </c>
      <c r="I2193" s="287">
        <v>1</v>
      </c>
      <c r="J2193" s="287"/>
      <c r="K2193" s="287">
        <v>0</v>
      </c>
    </row>
    <row r="2194" spans="1:11">
      <c r="A2194" s="287" t="s">
        <v>310</v>
      </c>
      <c r="B2194" s="288">
        <v>46088</v>
      </c>
      <c r="C2194" s="287" t="s">
        <v>892</v>
      </c>
      <c r="D2194" s="287">
        <v>1</v>
      </c>
      <c r="E2194" s="287">
        <v>0</v>
      </c>
      <c r="F2194" s="287">
        <v>1</v>
      </c>
      <c r="G2194" s="287" t="s">
        <v>179</v>
      </c>
      <c r="H2194" s="287" t="s">
        <v>179</v>
      </c>
      <c r="I2194" s="287">
        <v>1</v>
      </c>
      <c r="J2194" s="287"/>
      <c r="K2194" s="287">
        <v>0</v>
      </c>
    </row>
    <row r="2195" spans="1:11">
      <c r="A2195" s="287" t="s">
        <v>310</v>
      </c>
      <c r="B2195" s="288">
        <v>46095</v>
      </c>
      <c r="C2195" s="287" t="s">
        <v>847</v>
      </c>
      <c r="D2195" s="287">
        <v>1</v>
      </c>
      <c r="E2195" s="287">
        <v>1</v>
      </c>
      <c r="F2195" s="287">
        <v>1</v>
      </c>
      <c r="G2195" s="287" t="s">
        <v>179</v>
      </c>
      <c r="H2195" s="287" t="s">
        <v>179</v>
      </c>
      <c r="I2195" s="287">
        <v>1</v>
      </c>
      <c r="J2195" s="287"/>
      <c r="K2195" s="287">
        <v>0</v>
      </c>
    </row>
    <row r="2196" spans="1:11">
      <c r="A2196" s="287" t="s">
        <v>310</v>
      </c>
      <c r="B2196" s="288">
        <v>46102</v>
      </c>
      <c r="C2196" s="287" t="s">
        <v>847</v>
      </c>
      <c r="D2196" s="287">
        <v>1</v>
      </c>
      <c r="E2196" s="287">
        <v>1</v>
      </c>
      <c r="F2196" s="287">
        <v>1</v>
      </c>
      <c r="G2196" s="287" t="s">
        <v>179</v>
      </c>
      <c r="H2196" s="287" t="s">
        <v>179</v>
      </c>
      <c r="I2196" s="287">
        <v>1</v>
      </c>
      <c r="J2196" s="287"/>
      <c r="K2196" s="287">
        <v>0</v>
      </c>
    </row>
    <row r="2197" spans="1:11">
      <c r="A2197" s="287" t="s">
        <v>310</v>
      </c>
      <c r="B2197" s="288">
        <v>46109</v>
      </c>
      <c r="C2197" s="287" t="s">
        <v>847</v>
      </c>
      <c r="D2197" s="287">
        <v>1</v>
      </c>
      <c r="E2197" s="287">
        <v>1</v>
      </c>
      <c r="F2197" s="287">
        <v>1</v>
      </c>
      <c r="G2197" s="287" t="s">
        <v>179</v>
      </c>
      <c r="H2197" s="287" t="s">
        <v>179</v>
      </c>
      <c r="I2197" s="287">
        <v>1</v>
      </c>
      <c r="J2197" s="287"/>
      <c r="K2197" s="287">
        <v>0</v>
      </c>
    </row>
    <row r="2198" spans="1:11">
      <c r="A2198" s="287" t="s">
        <v>310</v>
      </c>
      <c r="B2198" s="288">
        <v>46116</v>
      </c>
      <c r="C2198" s="287" t="s">
        <v>847</v>
      </c>
      <c r="D2198" s="287">
        <v>1</v>
      </c>
      <c r="E2198" s="287">
        <v>1</v>
      </c>
      <c r="F2198" s="287">
        <v>1</v>
      </c>
      <c r="G2198" s="287" t="s">
        <v>179</v>
      </c>
      <c r="H2198" s="287" t="s">
        <v>179</v>
      </c>
      <c r="I2198" s="287">
        <v>1</v>
      </c>
      <c r="J2198" s="287"/>
      <c r="K2198" s="287">
        <v>0</v>
      </c>
    </row>
    <row r="2199" spans="1:11">
      <c r="A2199" s="287" t="s">
        <v>310</v>
      </c>
      <c r="B2199" s="288">
        <v>46123</v>
      </c>
      <c r="C2199" s="287" t="s">
        <v>847</v>
      </c>
      <c r="D2199" s="287">
        <v>1</v>
      </c>
      <c r="E2199" s="287">
        <v>1</v>
      </c>
      <c r="F2199" s="287">
        <v>1</v>
      </c>
      <c r="G2199" s="287" t="s">
        <v>179</v>
      </c>
      <c r="H2199" s="287" t="s">
        <v>179</v>
      </c>
      <c r="I2199" s="287">
        <v>1</v>
      </c>
      <c r="J2199" s="287"/>
      <c r="K2199" s="287">
        <v>0</v>
      </c>
    </row>
    <row r="2200" spans="1:11">
      <c r="A2200" s="287" t="s">
        <v>310</v>
      </c>
      <c r="B2200" s="288">
        <v>46130</v>
      </c>
      <c r="C2200" s="287" t="s">
        <v>847</v>
      </c>
      <c r="D2200" s="287">
        <v>1</v>
      </c>
      <c r="E2200" s="287">
        <v>1</v>
      </c>
      <c r="F2200" s="287">
        <v>1</v>
      </c>
      <c r="G2200" s="287" t="s">
        <v>179</v>
      </c>
      <c r="H2200" s="287" t="s">
        <v>179</v>
      </c>
      <c r="I2200" s="287">
        <v>1</v>
      </c>
      <c r="J2200" s="287"/>
      <c r="K2200" s="287">
        <v>0</v>
      </c>
    </row>
    <row r="2201" spans="1:11">
      <c r="A2201" s="287" t="s">
        <v>310</v>
      </c>
      <c r="B2201" s="288">
        <v>46137</v>
      </c>
      <c r="C2201" s="287" t="s">
        <v>847</v>
      </c>
      <c r="D2201" s="287">
        <v>1</v>
      </c>
      <c r="E2201" s="287">
        <v>1</v>
      </c>
      <c r="F2201" s="287">
        <v>1</v>
      </c>
      <c r="G2201" s="287" t="s">
        <v>179</v>
      </c>
      <c r="H2201" s="287" t="s">
        <v>179</v>
      </c>
      <c r="I2201" s="287">
        <v>1</v>
      </c>
      <c r="J2201" s="287"/>
      <c r="K2201" s="287">
        <v>0</v>
      </c>
    </row>
    <row r="2202" spans="1:11">
      <c r="A2202" s="287" t="s">
        <v>311</v>
      </c>
      <c r="B2202" s="288">
        <v>45969</v>
      </c>
      <c r="C2202" s="287" t="s">
        <v>339</v>
      </c>
      <c r="D2202" s="287">
        <v>0</v>
      </c>
      <c r="E2202" s="287">
        <v>0</v>
      </c>
      <c r="F2202" s="287">
        <v>0</v>
      </c>
      <c r="G2202" s="287"/>
      <c r="H2202" s="287"/>
      <c r="I2202" s="287">
        <v>0</v>
      </c>
      <c r="J2202" s="287"/>
      <c r="K2202" s="287">
        <v>0</v>
      </c>
    </row>
    <row r="2203" spans="1:11">
      <c r="A2203" s="287" t="s">
        <v>311</v>
      </c>
      <c r="B2203" s="288">
        <v>45976</v>
      </c>
      <c r="C2203" s="287" t="s">
        <v>339</v>
      </c>
      <c r="D2203" s="287">
        <v>0</v>
      </c>
      <c r="E2203" s="287">
        <v>0</v>
      </c>
      <c r="F2203" s="287">
        <v>0</v>
      </c>
      <c r="G2203" s="287"/>
      <c r="H2203" s="287"/>
      <c r="I2203" s="287">
        <v>0</v>
      </c>
      <c r="J2203" s="287"/>
      <c r="K2203" s="287">
        <v>0</v>
      </c>
    </row>
    <row r="2204" spans="1:11">
      <c r="A2204" s="287" t="s">
        <v>311</v>
      </c>
      <c r="B2204" s="288">
        <v>45983</v>
      </c>
      <c r="C2204" s="287" t="s">
        <v>339</v>
      </c>
      <c r="D2204" s="287">
        <v>0</v>
      </c>
      <c r="E2204" s="287">
        <v>0</v>
      </c>
      <c r="F2204" s="287">
        <v>0</v>
      </c>
      <c r="G2204" s="287"/>
      <c r="H2204" s="287"/>
      <c r="I2204" s="287">
        <v>0</v>
      </c>
      <c r="J2204" s="287"/>
      <c r="K2204" s="287">
        <v>0</v>
      </c>
    </row>
    <row r="2205" spans="1:11">
      <c r="A2205" s="287" t="s">
        <v>311</v>
      </c>
      <c r="B2205" s="288">
        <v>45990</v>
      </c>
      <c r="C2205" s="287" t="s">
        <v>339</v>
      </c>
      <c r="D2205" s="287">
        <v>0</v>
      </c>
      <c r="E2205" s="287">
        <v>0</v>
      </c>
      <c r="F2205" s="287">
        <v>0</v>
      </c>
      <c r="G2205" s="287"/>
      <c r="H2205" s="287"/>
      <c r="I2205" s="287">
        <v>0</v>
      </c>
      <c r="J2205" s="287"/>
      <c r="K2205" s="287">
        <v>0</v>
      </c>
    </row>
    <row r="2206" spans="1:11">
      <c r="A2206" s="287" t="s">
        <v>311</v>
      </c>
      <c r="B2206" s="288">
        <v>45997</v>
      </c>
      <c r="C2206" s="287" t="s">
        <v>339</v>
      </c>
      <c r="D2206" s="287">
        <v>0</v>
      </c>
      <c r="E2206" s="287">
        <v>0</v>
      </c>
      <c r="F2206" s="287">
        <v>0</v>
      </c>
      <c r="G2206" s="287"/>
      <c r="H2206" s="287"/>
      <c r="I2206" s="287">
        <v>0</v>
      </c>
      <c r="J2206" s="287"/>
      <c r="K2206" s="287">
        <v>0</v>
      </c>
    </row>
    <row r="2207" spans="1:11">
      <c r="A2207" s="287" t="s">
        <v>311</v>
      </c>
      <c r="B2207" s="288">
        <v>46004</v>
      </c>
      <c r="C2207" s="287" t="s">
        <v>339</v>
      </c>
      <c r="D2207" s="287">
        <v>0</v>
      </c>
      <c r="E2207" s="287">
        <v>0</v>
      </c>
      <c r="F2207" s="287">
        <v>0</v>
      </c>
      <c r="G2207" s="287"/>
      <c r="H2207" s="287"/>
      <c r="I2207" s="287">
        <v>0</v>
      </c>
      <c r="J2207" s="287"/>
      <c r="K2207" s="287">
        <v>0</v>
      </c>
    </row>
    <row r="2208" spans="1:11">
      <c r="A2208" s="287" t="s">
        <v>311</v>
      </c>
      <c r="B2208" s="288">
        <v>46011</v>
      </c>
      <c r="C2208" s="287" t="s">
        <v>339</v>
      </c>
      <c r="D2208" s="287">
        <v>0</v>
      </c>
      <c r="E2208" s="287">
        <v>0</v>
      </c>
      <c r="F2208" s="287">
        <v>0</v>
      </c>
      <c r="G2208" s="287"/>
      <c r="H2208" s="287"/>
      <c r="I2208" s="287">
        <v>0</v>
      </c>
      <c r="J2208" s="287"/>
      <c r="K2208" s="287">
        <v>0</v>
      </c>
    </row>
    <row r="2209" spans="1:11">
      <c r="A2209" s="287" t="s">
        <v>311</v>
      </c>
      <c r="B2209" s="288">
        <v>46018</v>
      </c>
      <c r="C2209" s="287" t="s">
        <v>339</v>
      </c>
      <c r="D2209" s="287">
        <v>0</v>
      </c>
      <c r="E2209" s="287">
        <v>0</v>
      </c>
      <c r="F2209" s="287">
        <v>0</v>
      </c>
      <c r="G2209" s="287"/>
      <c r="H2209" s="287"/>
      <c r="I2209" s="287">
        <v>0</v>
      </c>
      <c r="J2209" s="287"/>
      <c r="K2209" s="287">
        <v>0</v>
      </c>
    </row>
    <row r="2210" spans="1:11">
      <c r="A2210" s="287" t="s">
        <v>311</v>
      </c>
      <c r="B2210" s="288">
        <v>46025</v>
      </c>
      <c r="C2210" s="287" t="s">
        <v>339</v>
      </c>
      <c r="D2210" s="287">
        <v>0</v>
      </c>
      <c r="E2210" s="287">
        <v>0</v>
      </c>
      <c r="F2210" s="287">
        <v>0</v>
      </c>
      <c r="G2210" s="287"/>
      <c r="H2210" s="287"/>
      <c r="I2210" s="287">
        <v>0</v>
      </c>
      <c r="J2210" s="287"/>
      <c r="K2210" s="287">
        <v>0</v>
      </c>
    </row>
    <row r="2211" spans="1:11">
      <c r="A2211" s="287" t="s">
        <v>311</v>
      </c>
      <c r="B2211" s="288">
        <v>46032</v>
      </c>
      <c r="C2211" s="287" t="s">
        <v>339</v>
      </c>
      <c r="D2211" s="287">
        <v>0</v>
      </c>
      <c r="E2211" s="287">
        <v>0</v>
      </c>
      <c r="F2211" s="287">
        <v>0</v>
      </c>
      <c r="G2211" s="287"/>
      <c r="H2211" s="287"/>
      <c r="I2211" s="287">
        <v>0</v>
      </c>
      <c r="J2211" s="287"/>
      <c r="K2211" s="287">
        <v>0</v>
      </c>
    </row>
    <row r="2212" spans="1:11">
      <c r="A2212" s="287" t="s">
        <v>311</v>
      </c>
      <c r="B2212" s="288">
        <v>46039</v>
      </c>
      <c r="C2212" s="287" t="s">
        <v>339</v>
      </c>
      <c r="D2212" s="287">
        <v>0</v>
      </c>
      <c r="E2212" s="287">
        <v>0</v>
      </c>
      <c r="F2212" s="287">
        <v>0</v>
      </c>
      <c r="G2212" s="287"/>
      <c r="H2212" s="287"/>
      <c r="I2212" s="287">
        <v>0</v>
      </c>
      <c r="J2212" s="287"/>
      <c r="K2212" s="287">
        <v>0</v>
      </c>
    </row>
    <row r="2213" spans="1:11">
      <c r="A2213" s="287" t="s">
        <v>311</v>
      </c>
      <c r="B2213" s="288">
        <v>46046</v>
      </c>
      <c r="C2213" s="287" t="s">
        <v>339</v>
      </c>
      <c r="D2213" s="287">
        <v>0</v>
      </c>
      <c r="E2213" s="287">
        <v>0</v>
      </c>
      <c r="F2213" s="287">
        <v>0</v>
      </c>
      <c r="G2213" s="287"/>
      <c r="H2213" s="287"/>
      <c r="I2213" s="287">
        <v>0</v>
      </c>
      <c r="J2213" s="287"/>
      <c r="K2213" s="287">
        <v>0</v>
      </c>
    </row>
    <row r="2214" spans="1:11">
      <c r="A2214" s="287" t="s">
        <v>311</v>
      </c>
      <c r="B2214" s="288">
        <v>46053</v>
      </c>
      <c r="C2214" s="287" t="s">
        <v>339</v>
      </c>
      <c r="D2214" s="287">
        <v>0</v>
      </c>
      <c r="E2214" s="287">
        <v>0</v>
      </c>
      <c r="F2214" s="287">
        <v>0</v>
      </c>
      <c r="G2214" s="287"/>
      <c r="H2214" s="287"/>
      <c r="I2214" s="287">
        <v>0</v>
      </c>
      <c r="J2214" s="287"/>
      <c r="K2214" s="287">
        <v>0</v>
      </c>
    </row>
    <row r="2215" spans="1:11">
      <c r="A2215" s="287" t="s">
        <v>311</v>
      </c>
      <c r="B2215" s="288">
        <v>46060</v>
      </c>
      <c r="C2215" s="287" t="s">
        <v>339</v>
      </c>
      <c r="D2215" s="287">
        <v>0</v>
      </c>
      <c r="E2215" s="287">
        <v>0</v>
      </c>
      <c r="F2215" s="287">
        <v>0</v>
      </c>
      <c r="G2215" s="287"/>
      <c r="H2215" s="287"/>
      <c r="I2215" s="287">
        <v>0</v>
      </c>
      <c r="J2215" s="287"/>
      <c r="K2215" s="287">
        <v>0</v>
      </c>
    </row>
    <row r="2216" spans="1:11">
      <c r="A2216" s="287" t="s">
        <v>311</v>
      </c>
      <c r="B2216" s="288">
        <v>46067</v>
      </c>
      <c r="C2216" s="287" t="s">
        <v>339</v>
      </c>
      <c r="D2216" s="287">
        <v>0</v>
      </c>
      <c r="E2216" s="287">
        <v>0</v>
      </c>
      <c r="F2216" s="287">
        <v>0</v>
      </c>
      <c r="G2216" s="287"/>
      <c r="H2216" s="287"/>
      <c r="I2216" s="287">
        <v>0</v>
      </c>
      <c r="J2216" s="287"/>
      <c r="K2216" s="287">
        <v>0</v>
      </c>
    </row>
    <row r="2217" spans="1:11">
      <c r="A2217" s="287" t="s">
        <v>311</v>
      </c>
      <c r="B2217" s="288">
        <v>46074</v>
      </c>
      <c r="C2217" s="287" t="s">
        <v>339</v>
      </c>
      <c r="D2217" s="287">
        <v>0</v>
      </c>
      <c r="E2217" s="287">
        <v>0</v>
      </c>
      <c r="F2217" s="287">
        <v>0</v>
      </c>
      <c r="G2217" s="287"/>
      <c r="H2217" s="287"/>
      <c r="I2217" s="287">
        <v>0</v>
      </c>
      <c r="J2217" s="287"/>
      <c r="K2217" s="287">
        <v>0</v>
      </c>
    </row>
    <row r="2218" spans="1:11">
      <c r="A2218" s="287" t="s">
        <v>311</v>
      </c>
      <c r="B2218" s="288">
        <v>46081</v>
      </c>
      <c r="C2218" s="287" t="s">
        <v>339</v>
      </c>
      <c r="D2218" s="287">
        <v>0</v>
      </c>
      <c r="E2218" s="287">
        <v>0</v>
      </c>
      <c r="F2218" s="287">
        <v>0</v>
      </c>
      <c r="G2218" s="287"/>
      <c r="H2218" s="287"/>
      <c r="I2218" s="287">
        <v>0</v>
      </c>
      <c r="J2218" s="287"/>
      <c r="K2218" s="287">
        <v>0</v>
      </c>
    </row>
    <row r="2219" spans="1:11">
      <c r="A2219" s="287" t="s">
        <v>311</v>
      </c>
      <c r="B2219" s="288">
        <v>46088</v>
      </c>
      <c r="C2219" s="287" t="s">
        <v>339</v>
      </c>
      <c r="D2219" s="287">
        <v>0</v>
      </c>
      <c r="E2219" s="287">
        <v>0</v>
      </c>
      <c r="F2219" s="287">
        <v>0</v>
      </c>
      <c r="G2219" s="287"/>
      <c r="H2219" s="287"/>
      <c r="I2219" s="287">
        <v>0</v>
      </c>
      <c r="J2219" s="287"/>
      <c r="K2219" s="287">
        <v>0</v>
      </c>
    </row>
    <row r="2220" spans="1:11">
      <c r="A2220" s="287" t="s">
        <v>311</v>
      </c>
      <c r="B2220" s="288">
        <v>46095</v>
      </c>
      <c r="C2220" s="287" t="s">
        <v>339</v>
      </c>
      <c r="D2220" s="287">
        <v>0</v>
      </c>
      <c r="E2220" s="287">
        <v>0</v>
      </c>
      <c r="F2220" s="287">
        <v>0</v>
      </c>
      <c r="G2220" s="287"/>
      <c r="H2220" s="287"/>
      <c r="I2220" s="287">
        <v>0</v>
      </c>
      <c r="J2220" s="287"/>
      <c r="K2220" s="287">
        <v>0</v>
      </c>
    </row>
    <row r="2221" spans="1:11">
      <c r="A2221" s="287" t="s">
        <v>311</v>
      </c>
      <c r="B2221" s="288">
        <v>46102</v>
      </c>
      <c r="C2221" s="287" t="s">
        <v>339</v>
      </c>
      <c r="D2221" s="287">
        <v>0</v>
      </c>
      <c r="E2221" s="287">
        <v>0</v>
      </c>
      <c r="F2221" s="287">
        <v>0</v>
      </c>
      <c r="G2221" s="287"/>
      <c r="H2221" s="287"/>
      <c r="I2221" s="287">
        <v>0</v>
      </c>
      <c r="J2221" s="287"/>
      <c r="K2221" s="287">
        <v>0</v>
      </c>
    </row>
    <row r="2222" spans="1:11">
      <c r="A2222" s="287" t="s">
        <v>311</v>
      </c>
      <c r="B2222" s="288">
        <v>46109</v>
      </c>
      <c r="C2222" s="287" t="s">
        <v>339</v>
      </c>
      <c r="D2222" s="287">
        <v>0</v>
      </c>
      <c r="E2222" s="287">
        <v>0</v>
      </c>
      <c r="F2222" s="287">
        <v>0</v>
      </c>
      <c r="G2222" s="287"/>
      <c r="H2222" s="287"/>
      <c r="I2222" s="287">
        <v>0</v>
      </c>
      <c r="J2222" s="287"/>
      <c r="K2222" s="287">
        <v>0</v>
      </c>
    </row>
    <row r="2223" spans="1:11">
      <c r="A2223" s="287" t="s">
        <v>311</v>
      </c>
      <c r="B2223" s="288">
        <v>46116</v>
      </c>
      <c r="C2223" s="287" t="s">
        <v>339</v>
      </c>
      <c r="D2223" s="287">
        <v>0</v>
      </c>
      <c r="E2223" s="287">
        <v>0</v>
      </c>
      <c r="F2223" s="287">
        <v>0</v>
      </c>
      <c r="G2223" s="287"/>
      <c r="H2223" s="287"/>
      <c r="I2223" s="287">
        <v>0</v>
      </c>
      <c r="J2223" s="287"/>
      <c r="K2223" s="287">
        <v>0</v>
      </c>
    </row>
    <row r="2224" spans="1:11">
      <c r="A2224" s="287" t="s">
        <v>311</v>
      </c>
      <c r="B2224" s="288">
        <v>46123</v>
      </c>
      <c r="C2224" s="287" t="s">
        <v>339</v>
      </c>
      <c r="D2224" s="287">
        <v>0</v>
      </c>
      <c r="E2224" s="287">
        <v>0</v>
      </c>
      <c r="F2224" s="287">
        <v>0</v>
      </c>
      <c r="G2224" s="287"/>
      <c r="H2224" s="287"/>
      <c r="I2224" s="287">
        <v>0</v>
      </c>
      <c r="J2224" s="287"/>
      <c r="K2224" s="287">
        <v>0</v>
      </c>
    </row>
    <row r="2225" spans="1:11">
      <c r="A2225" s="287" t="s">
        <v>311</v>
      </c>
      <c r="B2225" s="288">
        <v>46130</v>
      </c>
      <c r="C2225" s="287" t="s">
        <v>339</v>
      </c>
      <c r="D2225" s="287">
        <v>0</v>
      </c>
      <c r="E2225" s="287">
        <v>0</v>
      </c>
      <c r="F2225" s="287">
        <v>0</v>
      </c>
      <c r="G2225" s="287"/>
      <c r="H2225" s="287"/>
      <c r="I2225" s="287">
        <v>0</v>
      </c>
      <c r="J2225" s="287"/>
      <c r="K2225" s="287">
        <v>0</v>
      </c>
    </row>
    <row r="2226" spans="1:11">
      <c r="A2226" s="287" t="s">
        <v>311</v>
      </c>
      <c r="B2226" s="288">
        <v>46137</v>
      </c>
      <c r="C2226" s="287" t="s">
        <v>339</v>
      </c>
      <c r="D2226" s="287">
        <v>0</v>
      </c>
      <c r="E2226" s="287">
        <v>0</v>
      </c>
      <c r="F2226" s="287">
        <v>0</v>
      </c>
      <c r="G2226" s="287"/>
      <c r="H2226" s="287"/>
      <c r="I2226" s="287">
        <v>0</v>
      </c>
      <c r="J2226" s="287"/>
      <c r="K2226" s="287">
        <v>0</v>
      </c>
    </row>
    <row r="2227" spans="1:11">
      <c r="A2227" s="287" t="s">
        <v>312</v>
      </c>
      <c r="B2227" s="288">
        <v>45969</v>
      </c>
      <c r="C2227" s="287" t="s">
        <v>339</v>
      </c>
      <c r="D2227" s="287">
        <v>0</v>
      </c>
      <c r="E2227" s="287">
        <v>0</v>
      </c>
      <c r="F2227" s="287">
        <v>0</v>
      </c>
      <c r="G2227" s="287" t="s">
        <v>188</v>
      </c>
      <c r="H2227" s="287" t="s">
        <v>179</v>
      </c>
      <c r="I2227" s="287">
        <v>1</v>
      </c>
      <c r="J2227" s="287" t="s">
        <v>313</v>
      </c>
      <c r="K2227" s="287">
        <v>0</v>
      </c>
    </row>
    <row r="2228" spans="1:11">
      <c r="A2228" s="287" t="s">
        <v>312</v>
      </c>
      <c r="B2228" s="288">
        <v>45976</v>
      </c>
      <c r="C2228" s="287" t="s">
        <v>339</v>
      </c>
      <c r="D2228" s="287">
        <v>0</v>
      </c>
      <c r="E2228" s="287">
        <v>0</v>
      </c>
      <c r="F2228" s="287">
        <v>0</v>
      </c>
      <c r="G2228" s="287" t="s">
        <v>188</v>
      </c>
      <c r="H2228" s="287" t="s">
        <v>179</v>
      </c>
      <c r="I2228" s="287">
        <v>1</v>
      </c>
      <c r="J2228" s="287" t="s">
        <v>313</v>
      </c>
      <c r="K2228" s="287">
        <v>0</v>
      </c>
    </row>
    <row r="2229" spans="1:11">
      <c r="A2229" s="287" t="s">
        <v>312</v>
      </c>
      <c r="B2229" s="288">
        <v>45983</v>
      </c>
      <c r="C2229" s="287" t="s">
        <v>339</v>
      </c>
      <c r="D2229" s="287">
        <v>0</v>
      </c>
      <c r="E2229" s="287">
        <v>0</v>
      </c>
      <c r="F2229" s="287">
        <v>0</v>
      </c>
      <c r="G2229" s="287" t="s">
        <v>188</v>
      </c>
      <c r="H2229" s="287" t="s">
        <v>179</v>
      </c>
      <c r="I2229" s="287">
        <v>1</v>
      </c>
      <c r="J2229" s="287" t="s">
        <v>313</v>
      </c>
      <c r="K2229" s="287">
        <v>0</v>
      </c>
    </row>
    <row r="2230" spans="1:11">
      <c r="A2230" s="287" t="s">
        <v>312</v>
      </c>
      <c r="B2230" s="288">
        <v>45990</v>
      </c>
      <c r="C2230" s="287" t="s">
        <v>847</v>
      </c>
      <c r="D2230" s="287">
        <v>1</v>
      </c>
      <c r="E2230" s="287">
        <v>1</v>
      </c>
      <c r="F2230" s="287">
        <v>1</v>
      </c>
      <c r="G2230" s="287" t="s">
        <v>188</v>
      </c>
      <c r="H2230" s="287" t="s">
        <v>179</v>
      </c>
      <c r="I2230" s="287">
        <v>1</v>
      </c>
      <c r="J2230" s="287" t="s">
        <v>313</v>
      </c>
      <c r="K2230" s="287">
        <v>0</v>
      </c>
    </row>
    <row r="2231" spans="1:11">
      <c r="A2231" s="287" t="s">
        <v>312</v>
      </c>
      <c r="B2231" s="288">
        <v>45997</v>
      </c>
      <c r="C2231" s="287" t="s">
        <v>847</v>
      </c>
      <c r="D2231" s="287">
        <v>1</v>
      </c>
      <c r="E2231" s="287">
        <v>1</v>
      </c>
      <c r="F2231" s="287">
        <v>1</v>
      </c>
      <c r="G2231" s="287" t="s">
        <v>188</v>
      </c>
      <c r="H2231" s="287" t="s">
        <v>179</v>
      </c>
      <c r="I2231" s="287">
        <v>1</v>
      </c>
      <c r="J2231" s="287" t="s">
        <v>313</v>
      </c>
      <c r="K2231" s="287">
        <v>0</v>
      </c>
    </row>
    <row r="2232" spans="1:11">
      <c r="A2232" s="287" t="s">
        <v>312</v>
      </c>
      <c r="B2232" s="288">
        <v>46004</v>
      </c>
      <c r="C2232" s="287" t="s">
        <v>339</v>
      </c>
      <c r="D2232" s="287">
        <v>0</v>
      </c>
      <c r="E2232" s="287">
        <v>0</v>
      </c>
      <c r="F2232" s="287">
        <v>0</v>
      </c>
      <c r="G2232" s="287" t="s">
        <v>188</v>
      </c>
      <c r="H2232" s="287" t="s">
        <v>179</v>
      </c>
      <c r="I2232" s="287">
        <v>1</v>
      </c>
      <c r="J2232" s="287" t="s">
        <v>313</v>
      </c>
      <c r="K2232" s="287">
        <v>0</v>
      </c>
    </row>
    <row r="2233" spans="1:11">
      <c r="A2233" s="287" t="s">
        <v>312</v>
      </c>
      <c r="B2233" s="288">
        <v>46011</v>
      </c>
      <c r="C2233" s="287" t="s">
        <v>847</v>
      </c>
      <c r="D2233" s="287">
        <v>1</v>
      </c>
      <c r="E2233" s="287">
        <v>1</v>
      </c>
      <c r="F2233" s="287">
        <v>1</v>
      </c>
      <c r="G2233" s="287" t="s">
        <v>188</v>
      </c>
      <c r="H2233" s="287" t="s">
        <v>179</v>
      </c>
      <c r="I2233" s="287">
        <v>1</v>
      </c>
      <c r="J2233" s="287" t="s">
        <v>313</v>
      </c>
      <c r="K2233" s="287">
        <v>0</v>
      </c>
    </row>
    <row r="2234" spans="1:11">
      <c r="A2234" s="287" t="s">
        <v>312</v>
      </c>
      <c r="B2234" s="288">
        <v>46018</v>
      </c>
      <c r="C2234" s="287" t="s">
        <v>339</v>
      </c>
      <c r="D2234" s="287">
        <v>0</v>
      </c>
      <c r="E2234" s="287">
        <v>0</v>
      </c>
      <c r="F2234" s="287">
        <v>0</v>
      </c>
      <c r="G2234" s="287" t="s">
        <v>188</v>
      </c>
      <c r="H2234" s="287" t="s">
        <v>179</v>
      </c>
      <c r="I2234" s="287">
        <v>1</v>
      </c>
      <c r="J2234" s="287" t="s">
        <v>313</v>
      </c>
      <c r="K2234" s="287">
        <v>0</v>
      </c>
    </row>
    <row r="2235" spans="1:11">
      <c r="A2235" s="287" t="s">
        <v>312</v>
      </c>
      <c r="B2235" s="288">
        <v>46025</v>
      </c>
      <c r="C2235" s="287" t="s">
        <v>847</v>
      </c>
      <c r="D2235" s="287">
        <v>1</v>
      </c>
      <c r="E2235" s="287">
        <v>1</v>
      </c>
      <c r="F2235" s="287">
        <v>1</v>
      </c>
      <c r="G2235" s="287" t="s">
        <v>188</v>
      </c>
      <c r="H2235" s="287" t="s">
        <v>179</v>
      </c>
      <c r="I2235" s="287">
        <v>1</v>
      </c>
      <c r="J2235" s="287" t="s">
        <v>313</v>
      </c>
      <c r="K2235" s="287">
        <v>0</v>
      </c>
    </row>
    <row r="2236" spans="1:11">
      <c r="A2236" s="287" t="s">
        <v>312</v>
      </c>
      <c r="B2236" s="288">
        <v>46032</v>
      </c>
      <c r="C2236" s="287" t="s">
        <v>847</v>
      </c>
      <c r="D2236" s="287">
        <v>1</v>
      </c>
      <c r="E2236" s="287">
        <v>1</v>
      </c>
      <c r="F2236" s="287">
        <v>1</v>
      </c>
      <c r="G2236" s="287" t="s">
        <v>188</v>
      </c>
      <c r="H2236" s="287" t="s">
        <v>179</v>
      </c>
      <c r="I2236" s="287">
        <v>1</v>
      </c>
      <c r="J2236" s="287" t="s">
        <v>313</v>
      </c>
      <c r="K2236" s="287">
        <v>0</v>
      </c>
    </row>
    <row r="2237" spans="1:11">
      <c r="A2237" s="287" t="s">
        <v>312</v>
      </c>
      <c r="B2237" s="288">
        <v>46039</v>
      </c>
      <c r="C2237" s="287" t="s">
        <v>847</v>
      </c>
      <c r="D2237" s="287">
        <v>1</v>
      </c>
      <c r="E2237" s="287">
        <v>1</v>
      </c>
      <c r="F2237" s="287">
        <v>1</v>
      </c>
      <c r="G2237" s="287" t="s">
        <v>188</v>
      </c>
      <c r="H2237" s="287" t="s">
        <v>179</v>
      </c>
      <c r="I2237" s="287">
        <v>1</v>
      </c>
      <c r="J2237" s="287" t="s">
        <v>313</v>
      </c>
      <c r="K2237" s="287">
        <v>0</v>
      </c>
    </row>
    <row r="2238" spans="1:11">
      <c r="A2238" s="287" t="s">
        <v>312</v>
      </c>
      <c r="B2238" s="288">
        <v>46046</v>
      </c>
      <c r="C2238" s="287" t="s">
        <v>339</v>
      </c>
      <c r="D2238" s="287">
        <v>0</v>
      </c>
      <c r="E2238" s="287">
        <v>0</v>
      </c>
      <c r="F2238" s="287">
        <v>0</v>
      </c>
      <c r="G2238" s="287" t="s">
        <v>188</v>
      </c>
      <c r="H2238" s="287" t="s">
        <v>179</v>
      </c>
      <c r="I2238" s="287">
        <v>1</v>
      </c>
      <c r="J2238" s="287" t="s">
        <v>313</v>
      </c>
      <c r="K2238" s="287">
        <v>0</v>
      </c>
    </row>
    <row r="2239" spans="1:11">
      <c r="A2239" s="287" t="s">
        <v>312</v>
      </c>
      <c r="B2239" s="288">
        <v>46053</v>
      </c>
      <c r="C2239" s="287" t="s">
        <v>339</v>
      </c>
      <c r="D2239" s="287">
        <v>0</v>
      </c>
      <c r="E2239" s="287">
        <v>0</v>
      </c>
      <c r="F2239" s="287">
        <v>0</v>
      </c>
      <c r="G2239" s="287" t="s">
        <v>188</v>
      </c>
      <c r="H2239" s="287" t="s">
        <v>179</v>
      </c>
      <c r="I2239" s="287">
        <v>1</v>
      </c>
      <c r="J2239" s="287" t="s">
        <v>313</v>
      </c>
      <c r="K2239" s="287">
        <v>0</v>
      </c>
    </row>
    <row r="2240" spans="1:11">
      <c r="A2240" s="287" t="s">
        <v>312</v>
      </c>
      <c r="B2240" s="288">
        <v>46060</v>
      </c>
      <c r="C2240" s="287" t="s">
        <v>847</v>
      </c>
      <c r="D2240" s="287">
        <v>1</v>
      </c>
      <c r="E2240" s="287">
        <v>1</v>
      </c>
      <c r="F2240" s="287">
        <v>1</v>
      </c>
      <c r="G2240" s="287" t="s">
        <v>188</v>
      </c>
      <c r="H2240" s="287" t="s">
        <v>179</v>
      </c>
      <c r="I2240" s="287">
        <v>1</v>
      </c>
      <c r="J2240" s="287" t="s">
        <v>313</v>
      </c>
      <c r="K2240" s="287">
        <v>0</v>
      </c>
    </row>
    <row r="2241" spans="1:11">
      <c r="A2241" s="287" t="s">
        <v>312</v>
      </c>
      <c r="B2241" s="288">
        <v>46067</v>
      </c>
      <c r="C2241" s="287" t="s">
        <v>847</v>
      </c>
      <c r="D2241" s="287">
        <v>1</v>
      </c>
      <c r="E2241" s="287">
        <v>1</v>
      </c>
      <c r="F2241" s="287">
        <v>1</v>
      </c>
      <c r="G2241" s="287" t="s">
        <v>188</v>
      </c>
      <c r="H2241" s="287" t="s">
        <v>179</v>
      </c>
      <c r="I2241" s="287">
        <v>1</v>
      </c>
      <c r="J2241" s="287" t="s">
        <v>313</v>
      </c>
      <c r="K2241" s="287">
        <v>0</v>
      </c>
    </row>
    <row r="2242" spans="1:11">
      <c r="A2242" s="287" t="s">
        <v>312</v>
      </c>
      <c r="B2242" s="288">
        <v>46074</v>
      </c>
      <c r="C2242" s="287" t="s">
        <v>339</v>
      </c>
      <c r="D2242" s="287">
        <v>0</v>
      </c>
      <c r="E2242" s="287">
        <v>0</v>
      </c>
      <c r="F2242" s="287">
        <v>0</v>
      </c>
      <c r="G2242" s="287" t="s">
        <v>188</v>
      </c>
      <c r="H2242" s="287" t="s">
        <v>179</v>
      </c>
      <c r="I2242" s="287">
        <v>1</v>
      </c>
      <c r="J2242" s="287" t="s">
        <v>313</v>
      </c>
      <c r="K2242" s="287">
        <v>0</v>
      </c>
    </row>
    <row r="2243" spans="1:11">
      <c r="A2243" s="287" t="s">
        <v>312</v>
      </c>
      <c r="B2243" s="288">
        <v>46081</v>
      </c>
      <c r="C2243" s="287" t="s">
        <v>339</v>
      </c>
      <c r="D2243" s="287">
        <v>0</v>
      </c>
      <c r="E2243" s="287">
        <v>0</v>
      </c>
      <c r="F2243" s="287">
        <v>0</v>
      </c>
      <c r="G2243" s="287" t="s">
        <v>188</v>
      </c>
      <c r="H2243" s="287" t="s">
        <v>179</v>
      </c>
      <c r="I2243" s="287">
        <v>1</v>
      </c>
      <c r="J2243" s="287" t="s">
        <v>313</v>
      </c>
      <c r="K2243" s="287">
        <v>0</v>
      </c>
    </row>
    <row r="2244" spans="1:11">
      <c r="A2244" s="287" t="s">
        <v>312</v>
      </c>
      <c r="B2244" s="288">
        <v>46088</v>
      </c>
      <c r="C2244" s="287" t="s">
        <v>339</v>
      </c>
      <c r="D2244" s="287">
        <v>0</v>
      </c>
      <c r="E2244" s="287">
        <v>0</v>
      </c>
      <c r="F2244" s="287">
        <v>0</v>
      </c>
      <c r="G2244" s="287" t="s">
        <v>188</v>
      </c>
      <c r="H2244" s="287" t="s">
        <v>179</v>
      </c>
      <c r="I2244" s="287">
        <v>1</v>
      </c>
      <c r="J2244" s="287" t="s">
        <v>313</v>
      </c>
      <c r="K2244" s="287">
        <v>0</v>
      </c>
    </row>
    <row r="2245" spans="1:11">
      <c r="A2245" s="287" t="s">
        <v>312</v>
      </c>
      <c r="B2245" s="288">
        <v>46095</v>
      </c>
      <c r="C2245" s="287" t="s">
        <v>847</v>
      </c>
      <c r="D2245" s="287">
        <v>1</v>
      </c>
      <c r="E2245" s="287">
        <v>1</v>
      </c>
      <c r="F2245" s="287">
        <v>1</v>
      </c>
      <c r="G2245" s="287" t="s">
        <v>188</v>
      </c>
      <c r="H2245" s="287" t="s">
        <v>179</v>
      </c>
      <c r="I2245" s="287">
        <v>1</v>
      </c>
      <c r="J2245" s="287" t="s">
        <v>313</v>
      </c>
      <c r="K2245" s="287">
        <v>0</v>
      </c>
    </row>
    <row r="2246" spans="1:11">
      <c r="A2246" s="287" t="s">
        <v>312</v>
      </c>
      <c r="B2246" s="288">
        <v>46102</v>
      </c>
      <c r="C2246" s="287" t="s">
        <v>847</v>
      </c>
      <c r="D2246" s="287">
        <v>1</v>
      </c>
      <c r="E2246" s="287">
        <v>1</v>
      </c>
      <c r="F2246" s="287">
        <v>1</v>
      </c>
      <c r="G2246" s="287" t="s">
        <v>188</v>
      </c>
      <c r="H2246" s="287" t="s">
        <v>179</v>
      </c>
      <c r="I2246" s="287">
        <v>1</v>
      </c>
      <c r="J2246" s="287" t="s">
        <v>313</v>
      </c>
      <c r="K2246" s="287">
        <v>0</v>
      </c>
    </row>
    <row r="2247" spans="1:11">
      <c r="A2247" s="287" t="s">
        <v>312</v>
      </c>
      <c r="B2247" s="288">
        <v>46109</v>
      </c>
      <c r="C2247" s="287" t="s">
        <v>847</v>
      </c>
      <c r="D2247" s="287">
        <v>1</v>
      </c>
      <c r="E2247" s="287">
        <v>1</v>
      </c>
      <c r="F2247" s="287">
        <v>1</v>
      </c>
      <c r="G2247" s="287" t="s">
        <v>188</v>
      </c>
      <c r="H2247" s="287" t="s">
        <v>179</v>
      </c>
      <c r="I2247" s="287">
        <v>1</v>
      </c>
      <c r="J2247" s="287" t="s">
        <v>313</v>
      </c>
      <c r="K2247" s="287">
        <v>0</v>
      </c>
    </row>
    <row r="2248" spans="1:11">
      <c r="A2248" s="287" t="s">
        <v>312</v>
      </c>
      <c r="B2248" s="288">
        <v>46116</v>
      </c>
      <c r="C2248" s="287" t="s">
        <v>847</v>
      </c>
      <c r="D2248" s="287">
        <v>1</v>
      </c>
      <c r="E2248" s="287">
        <v>1</v>
      </c>
      <c r="F2248" s="287">
        <v>1</v>
      </c>
      <c r="G2248" s="287" t="s">
        <v>188</v>
      </c>
      <c r="H2248" s="287" t="s">
        <v>179</v>
      </c>
      <c r="I2248" s="287">
        <v>1</v>
      </c>
      <c r="J2248" s="287" t="s">
        <v>313</v>
      </c>
      <c r="K2248" s="287">
        <v>0</v>
      </c>
    </row>
    <row r="2249" spans="1:11">
      <c r="A2249" s="287" t="s">
        <v>312</v>
      </c>
      <c r="B2249" s="288">
        <v>46123</v>
      </c>
      <c r="C2249" s="287" t="s">
        <v>847</v>
      </c>
      <c r="D2249" s="287">
        <v>1</v>
      </c>
      <c r="E2249" s="287">
        <v>1</v>
      </c>
      <c r="F2249" s="287">
        <v>1</v>
      </c>
      <c r="G2249" s="287" t="s">
        <v>188</v>
      </c>
      <c r="H2249" s="287" t="s">
        <v>179</v>
      </c>
      <c r="I2249" s="287">
        <v>1</v>
      </c>
      <c r="J2249" s="287" t="s">
        <v>313</v>
      </c>
      <c r="K2249" s="287">
        <v>0</v>
      </c>
    </row>
    <row r="2250" spans="1:11">
      <c r="A2250" s="287" t="s">
        <v>312</v>
      </c>
      <c r="B2250" s="288">
        <v>46130</v>
      </c>
      <c r="C2250" s="287" t="s">
        <v>847</v>
      </c>
      <c r="D2250" s="287">
        <v>1</v>
      </c>
      <c r="E2250" s="287">
        <v>1</v>
      </c>
      <c r="F2250" s="287">
        <v>1</v>
      </c>
      <c r="G2250" s="287" t="s">
        <v>188</v>
      </c>
      <c r="H2250" s="287" t="s">
        <v>179</v>
      </c>
      <c r="I2250" s="287">
        <v>1</v>
      </c>
      <c r="J2250" s="287" t="s">
        <v>313</v>
      </c>
      <c r="K2250" s="287">
        <v>0</v>
      </c>
    </row>
    <row r="2251" spans="1:11">
      <c r="A2251" s="287" t="s">
        <v>312</v>
      </c>
      <c r="B2251" s="288">
        <v>46137</v>
      </c>
      <c r="C2251" s="287" t="s">
        <v>847</v>
      </c>
      <c r="D2251" s="287">
        <v>1</v>
      </c>
      <c r="E2251" s="287">
        <v>1</v>
      </c>
      <c r="F2251" s="287">
        <v>1</v>
      </c>
      <c r="G2251" s="287" t="s">
        <v>188</v>
      </c>
      <c r="H2251" s="287" t="s">
        <v>179</v>
      </c>
      <c r="I2251" s="287">
        <v>1</v>
      </c>
      <c r="J2251" s="287" t="s">
        <v>313</v>
      </c>
      <c r="K2251" s="287">
        <v>0</v>
      </c>
    </row>
    <row r="2252" spans="1:11">
      <c r="A2252" s="287" t="s">
        <v>314</v>
      </c>
      <c r="B2252" s="288">
        <v>45969</v>
      </c>
      <c r="C2252" s="287" t="s">
        <v>339</v>
      </c>
      <c r="D2252" s="287">
        <v>0</v>
      </c>
      <c r="E2252" s="287">
        <v>0</v>
      </c>
      <c r="F2252" s="287">
        <v>0</v>
      </c>
      <c r="G2252" s="287" t="s">
        <v>188</v>
      </c>
      <c r="H2252" s="287" t="s">
        <v>188</v>
      </c>
      <c r="I2252" s="287">
        <v>0</v>
      </c>
      <c r="J2252" s="287"/>
      <c r="K2252" s="287">
        <v>0</v>
      </c>
    </row>
    <row r="2253" spans="1:11">
      <c r="A2253" s="287" t="s">
        <v>314</v>
      </c>
      <c r="B2253" s="288">
        <v>45976</v>
      </c>
      <c r="C2253" s="287" t="s">
        <v>339</v>
      </c>
      <c r="D2253" s="287">
        <v>0</v>
      </c>
      <c r="E2253" s="287">
        <v>0</v>
      </c>
      <c r="F2253" s="287">
        <v>0</v>
      </c>
      <c r="G2253" s="287" t="s">
        <v>188</v>
      </c>
      <c r="H2253" s="287" t="s">
        <v>188</v>
      </c>
      <c r="I2253" s="287">
        <v>0</v>
      </c>
      <c r="J2253" s="287"/>
      <c r="K2253" s="287">
        <v>0</v>
      </c>
    </row>
    <row r="2254" spans="1:11">
      <c r="A2254" s="287" t="s">
        <v>314</v>
      </c>
      <c r="B2254" s="288">
        <v>45983</v>
      </c>
      <c r="C2254" s="287" t="s">
        <v>339</v>
      </c>
      <c r="D2254" s="287">
        <v>0</v>
      </c>
      <c r="E2254" s="287">
        <v>0</v>
      </c>
      <c r="F2254" s="287">
        <v>0</v>
      </c>
      <c r="G2254" s="287" t="s">
        <v>188</v>
      </c>
      <c r="H2254" s="287" t="s">
        <v>188</v>
      </c>
      <c r="I2254" s="287">
        <v>0</v>
      </c>
      <c r="J2254" s="287"/>
      <c r="K2254" s="287">
        <v>0</v>
      </c>
    </row>
    <row r="2255" spans="1:11">
      <c r="A2255" s="287" t="s">
        <v>314</v>
      </c>
      <c r="B2255" s="288">
        <v>45990</v>
      </c>
      <c r="C2255" s="287" t="s">
        <v>339</v>
      </c>
      <c r="D2255" s="287">
        <v>0</v>
      </c>
      <c r="E2255" s="287">
        <v>0</v>
      </c>
      <c r="F2255" s="287">
        <v>0</v>
      </c>
      <c r="G2255" s="287" t="s">
        <v>188</v>
      </c>
      <c r="H2255" s="287" t="s">
        <v>188</v>
      </c>
      <c r="I2255" s="287">
        <v>0</v>
      </c>
      <c r="J2255" s="287"/>
      <c r="K2255" s="287">
        <v>0</v>
      </c>
    </row>
    <row r="2256" spans="1:11">
      <c r="A2256" s="287" t="s">
        <v>314</v>
      </c>
      <c r="B2256" s="288">
        <v>45997</v>
      </c>
      <c r="C2256" s="287" t="s">
        <v>847</v>
      </c>
      <c r="D2256" s="287">
        <v>1</v>
      </c>
      <c r="E2256" s="287">
        <v>1</v>
      </c>
      <c r="F2256" s="287">
        <v>1</v>
      </c>
      <c r="G2256" s="287" t="s">
        <v>188</v>
      </c>
      <c r="H2256" s="287" t="s">
        <v>188</v>
      </c>
      <c r="I2256" s="287">
        <v>0</v>
      </c>
      <c r="J2256" s="287"/>
      <c r="K2256" s="287">
        <v>0</v>
      </c>
    </row>
    <row r="2257" spans="1:11">
      <c r="A2257" s="287" t="s">
        <v>314</v>
      </c>
      <c r="B2257" s="288">
        <v>46004</v>
      </c>
      <c r="C2257" s="287" t="s">
        <v>847</v>
      </c>
      <c r="D2257" s="287">
        <v>1</v>
      </c>
      <c r="E2257" s="287">
        <v>1</v>
      </c>
      <c r="F2257" s="287">
        <v>1</v>
      </c>
      <c r="G2257" s="287" t="s">
        <v>188</v>
      </c>
      <c r="H2257" s="287" t="s">
        <v>188</v>
      </c>
      <c r="I2257" s="287">
        <v>0</v>
      </c>
      <c r="J2257" s="287"/>
      <c r="K2257" s="287">
        <v>0</v>
      </c>
    </row>
    <row r="2258" spans="1:11">
      <c r="A2258" s="287" t="s">
        <v>314</v>
      </c>
      <c r="B2258" s="288">
        <v>46011</v>
      </c>
      <c r="C2258" s="287" t="s">
        <v>339</v>
      </c>
      <c r="D2258" s="287">
        <v>0</v>
      </c>
      <c r="E2258" s="287">
        <v>0</v>
      </c>
      <c r="F2258" s="287">
        <v>0</v>
      </c>
      <c r="G2258" s="287" t="s">
        <v>188</v>
      </c>
      <c r="H2258" s="287" t="s">
        <v>188</v>
      </c>
      <c r="I2258" s="287">
        <v>0</v>
      </c>
      <c r="J2258" s="287"/>
      <c r="K2258" s="287">
        <v>0</v>
      </c>
    </row>
    <row r="2259" spans="1:11">
      <c r="A2259" s="287" t="s">
        <v>314</v>
      </c>
      <c r="B2259" s="288">
        <v>46018</v>
      </c>
      <c r="C2259" s="287" t="s">
        <v>339</v>
      </c>
      <c r="D2259" s="287">
        <v>0</v>
      </c>
      <c r="E2259" s="287">
        <v>0</v>
      </c>
      <c r="F2259" s="287">
        <v>0</v>
      </c>
      <c r="G2259" s="287" t="s">
        <v>188</v>
      </c>
      <c r="H2259" s="287" t="s">
        <v>188</v>
      </c>
      <c r="I2259" s="287">
        <v>0</v>
      </c>
      <c r="J2259" s="287"/>
      <c r="K2259" s="287">
        <v>0</v>
      </c>
    </row>
    <row r="2260" spans="1:11">
      <c r="A2260" s="287" t="s">
        <v>314</v>
      </c>
      <c r="B2260" s="288">
        <v>46025</v>
      </c>
      <c r="C2260" s="287" t="s">
        <v>847</v>
      </c>
      <c r="D2260" s="287">
        <v>1</v>
      </c>
      <c r="E2260" s="287">
        <v>1</v>
      </c>
      <c r="F2260" s="287">
        <v>1</v>
      </c>
      <c r="G2260" s="287" t="s">
        <v>188</v>
      </c>
      <c r="H2260" s="287" t="s">
        <v>188</v>
      </c>
      <c r="I2260" s="287">
        <v>0</v>
      </c>
      <c r="J2260" s="287"/>
      <c r="K2260" s="287">
        <v>0</v>
      </c>
    </row>
    <row r="2261" spans="1:11">
      <c r="A2261" s="287" t="s">
        <v>314</v>
      </c>
      <c r="B2261" s="288">
        <v>46032</v>
      </c>
      <c r="C2261" s="287" t="s">
        <v>847</v>
      </c>
      <c r="D2261" s="287">
        <v>1</v>
      </c>
      <c r="E2261" s="287">
        <v>1</v>
      </c>
      <c r="F2261" s="287">
        <v>1</v>
      </c>
      <c r="G2261" s="287" t="s">
        <v>188</v>
      </c>
      <c r="H2261" s="287" t="s">
        <v>188</v>
      </c>
      <c r="I2261" s="287">
        <v>0</v>
      </c>
      <c r="J2261" s="287"/>
      <c r="K2261" s="287">
        <v>0</v>
      </c>
    </row>
    <row r="2262" spans="1:11">
      <c r="A2262" s="287" t="s">
        <v>314</v>
      </c>
      <c r="B2262" s="288">
        <v>46039</v>
      </c>
      <c r="C2262" s="287" t="s">
        <v>847</v>
      </c>
      <c r="D2262" s="287">
        <v>1</v>
      </c>
      <c r="E2262" s="287">
        <v>1</v>
      </c>
      <c r="F2262" s="287">
        <v>1</v>
      </c>
      <c r="G2262" s="287" t="s">
        <v>188</v>
      </c>
      <c r="H2262" s="287" t="s">
        <v>188</v>
      </c>
      <c r="I2262" s="287">
        <v>0</v>
      </c>
      <c r="J2262" s="287"/>
      <c r="K2262" s="287">
        <v>0</v>
      </c>
    </row>
    <row r="2263" spans="1:11">
      <c r="A2263" s="287" t="s">
        <v>314</v>
      </c>
      <c r="B2263" s="288">
        <v>46046</v>
      </c>
      <c r="C2263" s="287" t="s">
        <v>847</v>
      </c>
      <c r="D2263" s="287">
        <v>1</v>
      </c>
      <c r="E2263" s="287">
        <v>1</v>
      </c>
      <c r="F2263" s="287">
        <v>1</v>
      </c>
      <c r="G2263" s="287" t="s">
        <v>188</v>
      </c>
      <c r="H2263" s="287" t="s">
        <v>188</v>
      </c>
      <c r="I2263" s="287">
        <v>0</v>
      </c>
      <c r="J2263" s="287"/>
      <c r="K2263" s="287">
        <v>0</v>
      </c>
    </row>
    <row r="2264" spans="1:11">
      <c r="A2264" s="287" t="s">
        <v>314</v>
      </c>
      <c r="B2264" s="288">
        <v>46053</v>
      </c>
      <c r="C2264" s="287" t="s">
        <v>847</v>
      </c>
      <c r="D2264" s="287">
        <v>1</v>
      </c>
      <c r="E2264" s="287">
        <v>1</v>
      </c>
      <c r="F2264" s="287">
        <v>1</v>
      </c>
      <c r="G2264" s="287" t="s">
        <v>188</v>
      </c>
      <c r="H2264" s="287" t="s">
        <v>188</v>
      </c>
      <c r="I2264" s="287">
        <v>0</v>
      </c>
      <c r="J2264" s="287"/>
      <c r="K2264" s="287">
        <v>0</v>
      </c>
    </row>
    <row r="2265" spans="1:11">
      <c r="A2265" s="287" t="s">
        <v>314</v>
      </c>
      <c r="B2265" s="288">
        <v>46060</v>
      </c>
      <c r="C2265" s="287" t="s">
        <v>339</v>
      </c>
      <c r="D2265" s="287">
        <v>0</v>
      </c>
      <c r="E2265" s="287">
        <v>0</v>
      </c>
      <c r="F2265" s="287">
        <v>0</v>
      </c>
      <c r="G2265" s="287" t="s">
        <v>188</v>
      </c>
      <c r="H2265" s="287" t="s">
        <v>188</v>
      </c>
      <c r="I2265" s="287">
        <v>0</v>
      </c>
      <c r="J2265" s="287"/>
      <c r="K2265" s="287">
        <v>0</v>
      </c>
    </row>
    <row r="2266" spans="1:11">
      <c r="A2266" s="287" t="s">
        <v>314</v>
      </c>
      <c r="B2266" s="288">
        <v>46067</v>
      </c>
      <c r="C2266" s="287" t="s">
        <v>847</v>
      </c>
      <c r="D2266" s="287">
        <v>1</v>
      </c>
      <c r="E2266" s="287">
        <v>1</v>
      </c>
      <c r="F2266" s="287">
        <v>1</v>
      </c>
      <c r="G2266" s="287" t="s">
        <v>188</v>
      </c>
      <c r="H2266" s="287" t="s">
        <v>188</v>
      </c>
      <c r="I2266" s="287">
        <v>0</v>
      </c>
      <c r="J2266" s="287"/>
      <c r="K2266" s="287">
        <v>0</v>
      </c>
    </row>
    <row r="2267" spans="1:11">
      <c r="A2267" s="287" t="s">
        <v>314</v>
      </c>
      <c r="B2267" s="288">
        <v>46074</v>
      </c>
      <c r="C2267" s="287" t="s">
        <v>339</v>
      </c>
      <c r="D2267" s="287">
        <v>0</v>
      </c>
      <c r="E2267" s="287">
        <v>0</v>
      </c>
      <c r="F2267" s="287">
        <v>0</v>
      </c>
      <c r="G2267" s="287" t="s">
        <v>188</v>
      </c>
      <c r="H2267" s="287" t="s">
        <v>188</v>
      </c>
      <c r="I2267" s="287">
        <v>0</v>
      </c>
      <c r="J2267" s="287"/>
      <c r="K2267" s="287">
        <v>0</v>
      </c>
    </row>
    <row r="2268" spans="1:11">
      <c r="A2268" s="287" t="s">
        <v>314</v>
      </c>
      <c r="B2268" s="288">
        <v>46081</v>
      </c>
      <c r="C2268" s="287" t="s">
        <v>847</v>
      </c>
      <c r="D2268" s="287">
        <v>1</v>
      </c>
      <c r="E2268" s="287">
        <v>1</v>
      </c>
      <c r="F2268" s="287">
        <v>1</v>
      </c>
      <c r="G2268" s="287" t="s">
        <v>188</v>
      </c>
      <c r="H2268" s="287" t="s">
        <v>188</v>
      </c>
      <c r="I2268" s="287">
        <v>0</v>
      </c>
      <c r="J2268" s="287"/>
      <c r="K2268" s="287">
        <v>0</v>
      </c>
    </row>
    <row r="2269" spans="1:11">
      <c r="A2269" s="287" t="s">
        <v>314</v>
      </c>
      <c r="B2269" s="288">
        <v>46088</v>
      </c>
      <c r="C2269" s="287" t="s">
        <v>847</v>
      </c>
      <c r="D2269" s="287">
        <v>1</v>
      </c>
      <c r="E2269" s="287">
        <v>1</v>
      </c>
      <c r="F2269" s="287">
        <v>1</v>
      </c>
      <c r="G2269" s="287" t="s">
        <v>188</v>
      </c>
      <c r="H2269" s="287" t="s">
        <v>188</v>
      </c>
      <c r="I2269" s="287">
        <v>0</v>
      </c>
      <c r="J2269" s="287"/>
      <c r="K2269" s="287">
        <v>0</v>
      </c>
    </row>
    <row r="2270" spans="1:11">
      <c r="A2270" s="287" t="s">
        <v>314</v>
      </c>
      <c r="B2270" s="288">
        <v>46095</v>
      </c>
      <c r="C2270" s="287" t="s">
        <v>339</v>
      </c>
      <c r="D2270" s="287">
        <v>0</v>
      </c>
      <c r="E2270" s="287">
        <v>0</v>
      </c>
      <c r="F2270" s="287">
        <v>0</v>
      </c>
      <c r="G2270" s="287" t="s">
        <v>188</v>
      </c>
      <c r="H2270" s="287" t="s">
        <v>188</v>
      </c>
      <c r="I2270" s="287">
        <v>0</v>
      </c>
      <c r="J2270" s="287"/>
      <c r="K2270" s="287">
        <v>0</v>
      </c>
    </row>
    <row r="2271" spans="1:11">
      <c r="A2271" s="287" t="s">
        <v>314</v>
      </c>
      <c r="B2271" s="288">
        <v>46102</v>
      </c>
      <c r="C2271" s="287" t="s">
        <v>339</v>
      </c>
      <c r="D2271" s="287">
        <v>0</v>
      </c>
      <c r="E2271" s="287">
        <v>0</v>
      </c>
      <c r="F2271" s="287">
        <v>0</v>
      </c>
      <c r="G2271" s="287" t="s">
        <v>188</v>
      </c>
      <c r="H2271" s="287" t="s">
        <v>188</v>
      </c>
      <c r="I2271" s="287">
        <v>0</v>
      </c>
      <c r="J2271" s="287"/>
      <c r="K2271" s="287">
        <v>0</v>
      </c>
    </row>
    <row r="2272" spans="1:11">
      <c r="A2272" s="287" t="s">
        <v>314</v>
      </c>
      <c r="B2272" s="288">
        <v>46109</v>
      </c>
      <c r="C2272" s="287" t="s">
        <v>339</v>
      </c>
      <c r="D2272" s="287">
        <v>0</v>
      </c>
      <c r="E2272" s="287">
        <v>0</v>
      </c>
      <c r="F2272" s="287">
        <v>0</v>
      </c>
      <c r="G2272" s="287" t="s">
        <v>188</v>
      </c>
      <c r="H2272" s="287" t="s">
        <v>188</v>
      </c>
      <c r="I2272" s="287">
        <v>0</v>
      </c>
      <c r="J2272" s="287"/>
      <c r="K2272" s="287">
        <v>0</v>
      </c>
    </row>
    <row r="2273" spans="1:11">
      <c r="A2273" s="287" t="s">
        <v>314</v>
      </c>
      <c r="B2273" s="288">
        <v>46116</v>
      </c>
      <c r="C2273" s="287" t="s">
        <v>339</v>
      </c>
      <c r="D2273" s="287">
        <v>0</v>
      </c>
      <c r="E2273" s="287">
        <v>0</v>
      </c>
      <c r="F2273" s="287">
        <v>0</v>
      </c>
      <c r="G2273" s="287" t="s">
        <v>188</v>
      </c>
      <c r="H2273" s="287" t="s">
        <v>188</v>
      </c>
      <c r="I2273" s="287">
        <v>0</v>
      </c>
      <c r="J2273" s="287"/>
      <c r="K2273" s="287">
        <v>0</v>
      </c>
    </row>
    <row r="2274" spans="1:11">
      <c r="A2274" s="287" t="s">
        <v>314</v>
      </c>
      <c r="B2274" s="288">
        <v>46123</v>
      </c>
      <c r="C2274" s="287" t="s">
        <v>339</v>
      </c>
      <c r="D2274" s="287">
        <v>0</v>
      </c>
      <c r="E2274" s="287">
        <v>0</v>
      </c>
      <c r="F2274" s="287">
        <v>0</v>
      </c>
      <c r="G2274" s="287" t="s">
        <v>188</v>
      </c>
      <c r="H2274" s="287" t="s">
        <v>188</v>
      </c>
      <c r="I2274" s="287">
        <v>0</v>
      </c>
      <c r="J2274" s="287"/>
      <c r="K2274" s="287">
        <v>0</v>
      </c>
    </row>
    <row r="2275" spans="1:11">
      <c r="A2275" s="287" t="s">
        <v>314</v>
      </c>
      <c r="B2275" s="288">
        <v>46130</v>
      </c>
      <c r="C2275" s="287" t="s">
        <v>339</v>
      </c>
      <c r="D2275" s="287">
        <v>0</v>
      </c>
      <c r="E2275" s="287">
        <v>0</v>
      </c>
      <c r="F2275" s="287">
        <v>0</v>
      </c>
      <c r="G2275" s="287" t="s">
        <v>188</v>
      </c>
      <c r="H2275" s="287" t="s">
        <v>188</v>
      </c>
      <c r="I2275" s="287">
        <v>0</v>
      </c>
      <c r="J2275" s="287"/>
      <c r="K2275" s="287">
        <v>0</v>
      </c>
    </row>
    <row r="2276" spans="1:11">
      <c r="A2276" s="287" t="s">
        <v>314</v>
      </c>
      <c r="B2276" s="288">
        <v>46137</v>
      </c>
      <c r="C2276" s="287" t="s">
        <v>339</v>
      </c>
      <c r="D2276" s="287">
        <v>0</v>
      </c>
      <c r="E2276" s="287">
        <v>0</v>
      </c>
      <c r="F2276" s="287">
        <v>0</v>
      </c>
      <c r="G2276" s="287" t="s">
        <v>188</v>
      </c>
      <c r="H2276" s="287" t="s">
        <v>188</v>
      </c>
      <c r="I2276" s="287">
        <v>0</v>
      </c>
      <c r="J2276" s="287"/>
      <c r="K2276" s="287">
        <v>0</v>
      </c>
    </row>
    <row r="2277" spans="1:11">
      <c r="A2277" s="287" t="s">
        <v>315</v>
      </c>
      <c r="B2277" s="288">
        <v>45969</v>
      </c>
      <c r="C2277" s="287" t="s">
        <v>339</v>
      </c>
      <c r="D2277" s="287">
        <v>0</v>
      </c>
      <c r="E2277" s="287">
        <v>0</v>
      </c>
      <c r="F2277" s="287">
        <v>0</v>
      </c>
      <c r="G2277" s="287" t="s">
        <v>185</v>
      </c>
      <c r="H2277" s="287" t="s">
        <v>188</v>
      </c>
      <c r="I2277" s="287">
        <v>1</v>
      </c>
      <c r="J2277" s="287"/>
      <c r="K2277" s="287">
        <v>0</v>
      </c>
    </row>
    <row r="2278" spans="1:11">
      <c r="A2278" s="287" t="s">
        <v>315</v>
      </c>
      <c r="B2278" s="288">
        <v>45976</v>
      </c>
      <c r="C2278" s="287" t="s">
        <v>339</v>
      </c>
      <c r="D2278" s="287">
        <v>0</v>
      </c>
      <c r="E2278" s="287">
        <v>0</v>
      </c>
      <c r="F2278" s="287">
        <v>0</v>
      </c>
      <c r="G2278" s="287" t="s">
        <v>185</v>
      </c>
      <c r="H2278" s="287" t="s">
        <v>188</v>
      </c>
      <c r="I2278" s="287">
        <v>1</v>
      </c>
      <c r="J2278" s="287"/>
      <c r="K2278" s="287">
        <v>0</v>
      </c>
    </row>
    <row r="2279" spans="1:11">
      <c r="A2279" s="287" t="s">
        <v>315</v>
      </c>
      <c r="B2279" s="288">
        <v>45983</v>
      </c>
      <c r="C2279" s="287" t="s">
        <v>339</v>
      </c>
      <c r="D2279" s="287">
        <v>0</v>
      </c>
      <c r="E2279" s="287">
        <v>0</v>
      </c>
      <c r="F2279" s="287">
        <v>0</v>
      </c>
      <c r="G2279" s="287" t="s">
        <v>185</v>
      </c>
      <c r="H2279" s="287" t="s">
        <v>188</v>
      </c>
      <c r="I2279" s="287">
        <v>1</v>
      </c>
      <c r="J2279" s="287"/>
      <c r="K2279" s="287">
        <v>0</v>
      </c>
    </row>
    <row r="2280" spans="1:11">
      <c r="A2280" s="287" t="s">
        <v>315</v>
      </c>
      <c r="B2280" s="288">
        <v>45990</v>
      </c>
      <c r="C2280" s="287" t="s">
        <v>339</v>
      </c>
      <c r="D2280" s="287">
        <v>0</v>
      </c>
      <c r="E2280" s="287">
        <v>0</v>
      </c>
      <c r="F2280" s="287">
        <v>0</v>
      </c>
      <c r="G2280" s="287" t="s">
        <v>185</v>
      </c>
      <c r="H2280" s="287" t="s">
        <v>188</v>
      </c>
      <c r="I2280" s="287">
        <v>1</v>
      </c>
      <c r="J2280" s="287"/>
      <c r="K2280" s="287">
        <v>0</v>
      </c>
    </row>
    <row r="2281" spans="1:11">
      <c r="A2281" s="287" t="s">
        <v>315</v>
      </c>
      <c r="B2281" s="288">
        <v>45997</v>
      </c>
      <c r="C2281" s="287" t="s">
        <v>892</v>
      </c>
      <c r="D2281" s="287">
        <v>1</v>
      </c>
      <c r="E2281" s="287">
        <v>0</v>
      </c>
      <c r="F2281" s="287">
        <v>1</v>
      </c>
      <c r="G2281" s="287" t="s">
        <v>185</v>
      </c>
      <c r="H2281" s="287" t="s">
        <v>188</v>
      </c>
      <c r="I2281" s="287">
        <v>1</v>
      </c>
      <c r="J2281" s="287"/>
      <c r="K2281" s="287">
        <v>0</v>
      </c>
    </row>
    <row r="2282" spans="1:11">
      <c r="A2282" s="287" t="s">
        <v>315</v>
      </c>
      <c r="B2282" s="288">
        <v>46004</v>
      </c>
      <c r="C2282" s="287" t="s">
        <v>847</v>
      </c>
      <c r="D2282" s="287">
        <v>1</v>
      </c>
      <c r="E2282" s="287">
        <v>1</v>
      </c>
      <c r="F2282" s="287">
        <v>1</v>
      </c>
      <c r="G2282" s="287" t="s">
        <v>185</v>
      </c>
      <c r="H2282" s="287" t="s">
        <v>188</v>
      </c>
      <c r="I2282" s="287">
        <v>1</v>
      </c>
      <c r="J2282" s="287"/>
      <c r="K2282" s="287">
        <v>0</v>
      </c>
    </row>
    <row r="2283" spans="1:11">
      <c r="A2283" s="287" t="s">
        <v>315</v>
      </c>
      <c r="B2283" s="288">
        <v>46011</v>
      </c>
      <c r="C2283" s="287" t="s">
        <v>847</v>
      </c>
      <c r="D2283" s="287">
        <v>1</v>
      </c>
      <c r="E2283" s="287">
        <v>1</v>
      </c>
      <c r="F2283" s="287">
        <v>1</v>
      </c>
      <c r="G2283" s="287" t="s">
        <v>185</v>
      </c>
      <c r="H2283" s="287" t="s">
        <v>188</v>
      </c>
      <c r="I2283" s="287">
        <v>1</v>
      </c>
      <c r="J2283" s="287"/>
      <c r="K2283" s="287">
        <v>0</v>
      </c>
    </row>
    <row r="2284" spans="1:11">
      <c r="A2284" s="287" t="s">
        <v>315</v>
      </c>
      <c r="B2284" s="288">
        <v>46018</v>
      </c>
      <c r="C2284" s="287" t="s">
        <v>339</v>
      </c>
      <c r="D2284" s="287">
        <v>0</v>
      </c>
      <c r="E2284" s="287">
        <v>0</v>
      </c>
      <c r="F2284" s="287">
        <v>0</v>
      </c>
      <c r="G2284" s="287" t="s">
        <v>185</v>
      </c>
      <c r="H2284" s="287" t="s">
        <v>188</v>
      </c>
      <c r="I2284" s="287">
        <v>1</v>
      </c>
      <c r="J2284" s="287"/>
      <c r="K2284" s="287">
        <v>0</v>
      </c>
    </row>
    <row r="2285" spans="1:11">
      <c r="A2285" s="287" t="s">
        <v>315</v>
      </c>
      <c r="B2285" s="288">
        <v>46025</v>
      </c>
      <c r="C2285" s="287" t="s">
        <v>847</v>
      </c>
      <c r="D2285" s="287">
        <v>1</v>
      </c>
      <c r="E2285" s="287">
        <v>1</v>
      </c>
      <c r="F2285" s="287">
        <v>1</v>
      </c>
      <c r="G2285" s="287" t="s">
        <v>185</v>
      </c>
      <c r="H2285" s="287" t="s">
        <v>188</v>
      </c>
      <c r="I2285" s="287">
        <v>1</v>
      </c>
      <c r="J2285" s="287"/>
      <c r="K2285" s="287">
        <v>0</v>
      </c>
    </row>
    <row r="2286" spans="1:11">
      <c r="A2286" s="287" t="s">
        <v>315</v>
      </c>
      <c r="B2286" s="288">
        <v>46032</v>
      </c>
      <c r="C2286" s="287" t="s">
        <v>847</v>
      </c>
      <c r="D2286" s="287">
        <v>1</v>
      </c>
      <c r="E2286" s="287">
        <v>1</v>
      </c>
      <c r="F2286" s="287">
        <v>1</v>
      </c>
      <c r="G2286" s="287" t="s">
        <v>185</v>
      </c>
      <c r="H2286" s="287" t="s">
        <v>188</v>
      </c>
      <c r="I2286" s="287">
        <v>1</v>
      </c>
      <c r="J2286" s="287"/>
      <c r="K2286" s="287">
        <v>0</v>
      </c>
    </row>
    <row r="2287" spans="1:11">
      <c r="A2287" s="287" t="s">
        <v>315</v>
      </c>
      <c r="B2287" s="288">
        <v>46039</v>
      </c>
      <c r="C2287" s="287" t="s">
        <v>847</v>
      </c>
      <c r="D2287" s="287">
        <v>1</v>
      </c>
      <c r="E2287" s="287">
        <v>1</v>
      </c>
      <c r="F2287" s="287">
        <v>1</v>
      </c>
      <c r="G2287" s="287" t="s">
        <v>185</v>
      </c>
      <c r="H2287" s="287" t="s">
        <v>188</v>
      </c>
      <c r="I2287" s="287">
        <v>1</v>
      </c>
      <c r="J2287" s="287"/>
      <c r="K2287" s="287">
        <v>0</v>
      </c>
    </row>
    <row r="2288" spans="1:11">
      <c r="A2288" s="287" t="s">
        <v>315</v>
      </c>
      <c r="B2288" s="288">
        <v>46046</v>
      </c>
      <c r="C2288" s="287" t="s">
        <v>847</v>
      </c>
      <c r="D2288" s="287">
        <v>1</v>
      </c>
      <c r="E2288" s="287">
        <v>1</v>
      </c>
      <c r="F2288" s="287">
        <v>1</v>
      </c>
      <c r="G2288" s="287" t="s">
        <v>185</v>
      </c>
      <c r="H2288" s="287" t="s">
        <v>188</v>
      </c>
      <c r="I2288" s="287">
        <v>1</v>
      </c>
      <c r="J2288" s="287"/>
      <c r="K2288" s="287">
        <v>0</v>
      </c>
    </row>
    <row r="2289" spans="1:11">
      <c r="A2289" s="287" t="s">
        <v>315</v>
      </c>
      <c r="B2289" s="288">
        <v>46053</v>
      </c>
      <c r="C2289" s="287" t="s">
        <v>847</v>
      </c>
      <c r="D2289" s="287">
        <v>1</v>
      </c>
      <c r="E2289" s="287">
        <v>1</v>
      </c>
      <c r="F2289" s="287">
        <v>1</v>
      </c>
      <c r="G2289" s="287" t="s">
        <v>185</v>
      </c>
      <c r="H2289" s="287" t="s">
        <v>188</v>
      </c>
      <c r="I2289" s="287">
        <v>1</v>
      </c>
      <c r="J2289" s="287"/>
      <c r="K2289" s="287">
        <v>0</v>
      </c>
    </row>
    <row r="2290" spans="1:11">
      <c r="A2290" s="287" t="s">
        <v>315</v>
      </c>
      <c r="B2290" s="288">
        <v>46060</v>
      </c>
      <c r="C2290" s="287" t="s">
        <v>847</v>
      </c>
      <c r="D2290" s="287">
        <v>1</v>
      </c>
      <c r="E2290" s="287">
        <v>1</v>
      </c>
      <c r="F2290" s="287">
        <v>1</v>
      </c>
      <c r="G2290" s="287" t="s">
        <v>185</v>
      </c>
      <c r="H2290" s="287" t="s">
        <v>188</v>
      </c>
      <c r="I2290" s="287">
        <v>1</v>
      </c>
      <c r="J2290" s="287"/>
      <c r="K2290" s="287">
        <v>0</v>
      </c>
    </row>
    <row r="2291" spans="1:11">
      <c r="A2291" s="287" t="s">
        <v>315</v>
      </c>
      <c r="B2291" s="288">
        <v>46067</v>
      </c>
      <c r="C2291" s="287" t="s">
        <v>339</v>
      </c>
      <c r="D2291" s="287">
        <v>0</v>
      </c>
      <c r="E2291" s="287">
        <v>0</v>
      </c>
      <c r="F2291" s="287">
        <v>0</v>
      </c>
      <c r="G2291" s="287" t="s">
        <v>185</v>
      </c>
      <c r="H2291" s="287" t="s">
        <v>188</v>
      </c>
      <c r="I2291" s="287">
        <v>1</v>
      </c>
      <c r="J2291" s="287"/>
      <c r="K2291" s="287">
        <v>0</v>
      </c>
    </row>
    <row r="2292" spans="1:11">
      <c r="A2292" s="287" t="s">
        <v>315</v>
      </c>
      <c r="B2292" s="288">
        <v>46074</v>
      </c>
      <c r="C2292" s="287" t="s">
        <v>339</v>
      </c>
      <c r="D2292" s="287">
        <v>0</v>
      </c>
      <c r="E2292" s="287">
        <v>0</v>
      </c>
      <c r="F2292" s="287">
        <v>0</v>
      </c>
      <c r="G2292" s="287" t="s">
        <v>185</v>
      </c>
      <c r="H2292" s="287" t="s">
        <v>188</v>
      </c>
      <c r="I2292" s="287">
        <v>1</v>
      </c>
      <c r="J2292" s="287"/>
      <c r="K2292" s="287">
        <v>0</v>
      </c>
    </row>
    <row r="2293" spans="1:11">
      <c r="A2293" s="287" t="s">
        <v>315</v>
      </c>
      <c r="B2293" s="288">
        <v>46081</v>
      </c>
      <c r="C2293" s="287" t="s">
        <v>847</v>
      </c>
      <c r="D2293" s="287">
        <v>1</v>
      </c>
      <c r="E2293" s="287">
        <v>1</v>
      </c>
      <c r="F2293" s="287">
        <v>1</v>
      </c>
      <c r="G2293" s="287" t="s">
        <v>185</v>
      </c>
      <c r="H2293" s="287" t="s">
        <v>188</v>
      </c>
      <c r="I2293" s="287">
        <v>1</v>
      </c>
      <c r="J2293" s="287"/>
      <c r="K2293" s="287">
        <v>0</v>
      </c>
    </row>
    <row r="2294" spans="1:11">
      <c r="A2294" s="287" t="s">
        <v>315</v>
      </c>
      <c r="B2294" s="288">
        <v>46088</v>
      </c>
      <c r="C2294" s="287" t="s">
        <v>847</v>
      </c>
      <c r="D2294" s="287">
        <v>1</v>
      </c>
      <c r="E2294" s="287">
        <v>1</v>
      </c>
      <c r="F2294" s="287">
        <v>1</v>
      </c>
      <c r="G2294" s="287" t="s">
        <v>185</v>
      </c>
      <c r="H2294" s="287" t="s">
        <v>188</v>
      </c>
      <c r="I2294" s="287">
        <v>1</v>
      </c>
      <c r="J2294" s="287"/>
      <c r="K2294" s="287">
        <v>0</v>
      </c>
    </row>
    <row r="2295" spans="1:11">
      <c r="A2295" s="287" t="s">
        <v>315</v>
      </c>
      <c r="B2295" s="288">
        <v>46095</v>
      </c>
      <c r="C2295" s="287" t="s">
        <v>847</v>
      </c>
      <c r="D2295" s="287">
        <v>1</v>
      </c>
      <c r="E2295" s="287">
        <v>1</v>
      </c>
      <c r="F2295" s="287">
        <v>1</v>
      </c>
      <c r="G2295" s="287" t="s">
        <v>185</v>
      </c>
      <c r="H2295" s="287" t="s">
        <v>188</v>
      </c>
      <c r="I2295" s="287">
        <v>1</v>
      </c>
      <c r="J2295" s="287"/>
      <c r="K2295" s="287">
        <v>0</v>
      </c>
    </row>
    <row r="2296" spans="1:11">
      <c r="A2296" s="287" t="s">
        <v>315</v>
      </c>
      <c r="B2296" s="288">
        <v>46102</v>
      </c>
      <c r="C2296" s="287" t="s">
        <v>847</v>
      </c>
      <c r="D2296" s="287">
        <v>1</v>
      </c>
      <c r="E2296" s="287">
        <v>1</v>
      </c>
      <c r="F2296" s="287">
        <v>1</v>
      </c>
      <c r="G2296" s="287" t="s">
        <v>185</v>
      </c>
      <c r="H2296" s="287" t="s">
        <v>188</v>
      </c>
      <c r="I2296" s="287">
        <v>1</v>
      </c>
      <c r="J2296" s="287"/>
      <c r="K2296" s="287">
        <v>0</v>
      </c>
    </row>
    <row r="2297" spans="1:11">
      <c r="A2297" s="287" t="s">
        <v>315</v>
      </c>
      <c r="B2297" s="288">
        <v>46109</v>
      </c>
      <c r="C2297" s="287" t="s">
        <v>847</v>
      </c>
      <c r="D2297" s="287">
        <v>1</v>
      </c>
      <c r="E2297" s="287">
        <v>1</v>
      </c>
      <c r="F2297" s="287">
        <v>1</v>
      </c>
      <c r="G2297" s="287" t="s">
        <v>185</v>
      </c>
      <c r="H2297" s="287" t="s">
        <v>188</v>
      </c>
      <c r="I2297" s="287">
        <v>1</v>
      </c>
      <c r="J2297" s="287"/>
      <c r="K2297" s="287">
        <v>0</v>
      </c>
    </row>
    <row r="2298" spans="1:11">
      <c r="A2298" s="287" t="s">
        <v>315</v>
      </c>
      <c r="B2298" s="288">
        <v>46116</v>
      </c>
      <c r="C2298" s="287" t="s">
        <v>339</v>
      </c>
      <c r="D2298" s="287">
        <v>0</v>
      </c>
      <c r="E2298" s="287">
        <v>0</v>
      </c>
      <c r="F2298" s="287">
        <v>0</v>
      </c>
      <c r="G2298" s="287" t="s">
        <v>185</v>
      </c>
      <c r="H2298" s="287" t="s">
        <v>188</v>
      </c>
      <c r="I2298" s="287">
        <v>1</v>
      </c>
      <c r="J2298" s="287"/>
      <c r="K2298" s="287">
        <v>0</v>
      </c>
    </row>
    <row r="2299" spans="1:11">
      <c r="A2299" s="287" t="s">
        <v>315</v>
      </c>
      <c r="B2299" s="288">
        <v>46123</v>
      </c>
      <c r="C2299" s="287" t="s">
        <v>847</v>
      </c>
      <c r="D2299" s="287">
        <v>1</v>
      </c>
      <c r="E2299" s="287">
        <v>1</v>
      </c>
      <c r="F2299" s="287">
        <v>1</v>
      </c>
      <c r="G2299" s="287" t="s">
        <v>185</v>
      </c>
      <c r="H2299" s="287" t="s">
        <v>188</v>
      </c>
      <c r="I2299" s="287">
        <v>1</v>
      </c>
      <c r="J2299" s="287"/>
      <c r="K2299" s="287">
        <v>0</v>
      </c>
    </row>
    <row r="2300" spans="1:11">
      <c r="A2300" s="287" t="s">
        <v>315</v>
      </c>
      <c r="B2300" s="288">
        <v>46130</v>
      </c>
      <c r="C2300" s="287" t="s">
        <v>847</v>
      </c>
      <c r="D2300" s="287">
        <v>1</v>
      </c>
      <c r="E2300" s="287">
        <v>1</v>
      </c>
      <c r="F2300" s="287">
        <v>1</v>
      </c>
      <c r="G2300" s="287" t="s">
        <v>185</v>
      </c>
      <c r="H2300" s="287" t="s">
        <v>188</v>
      </c>
      <c r="I2300" s="287">
        <v>1</v>
      </c>
      <c r="J2300" s="287"/>
      <c r="K2300" s="287">
        <v>0</v>
      </c>
    </row>
    <row r="2301" spans="1:11">
      <c r="A2301" s="287" t="s">
        <v>315</v>
      </c>
      <c r="B2301" s="288">
        <v>46137</v>
      </c>
      <c r="C2301" s="287" t="s">
        <v>893</v>
      </c>
      <c r="D2301" s="287">
        <v>1</v>
      </c>
      <c r="E2301" s="287">
        <v>1</v>
      </c>
      <c r="F2301" s="287">
        <v>0</v>
      </c>
      <c r="G2301" s="287" t="s">
        <v>185</v>
      </c>
      <c r="H2301" s="287" t="s">
        <v>188</v>
      </c>
      <c r="I2301" s="287">
        <v>1</v>
      </c>
      <c r="J2301" s="287"/>
      <c r="K2301" s="287">
        <v>0</v>
      </c>
    </row>
    <row r="2302" spans="1:11">
      <c r="A2302" s="287" t="s">
        <v>316</v>
      </c>
      <c r="B2302" s="288">
        <v>45969</v>
      </c>
      <c r="C2302" s="287" t="s">
        <v>339</v>
      </c>
      <c r="D2302" s="287">
        <v>0</v>
      </c>
      <c r="E2302" s="287">
        <v>0</v>
      </c>
      <c r="F2302" s="287">
        <v>0</v>
      </c>
      <c r="G2302" s="287" t="s">
        <v>185</v>
      </c>
      <c r="H2302" s="287" t="s">
        <v>188</v>
      </c>
      <c r="I2302" s="287">
        <v>1</v>
      </c>
      <c r="J2302" s="287"/>
      <c r="K2302" s="287">
        <v>0</v>
      </c>
    </row>
    <row r="2303" spans="1:11">
      <c r="A2303" s="287" t="s">
        <v>316</v>
      </c>
      <c r="B2303" s="288">
        <v>45976</v>
      </c>
      <c r="C2303" s="287" t="s">
        <v>339</v>
      </c>
      <c r="D2303" s="287">
        <v>0</v>
      </c>
      <c r="E2303" s="287">
        <v>0</v>
      </c>
      <c r="F2303" s="287">
        <v>0</v>
      </c>
      <c r="G2303" s="287" t="s">
        <v>185</v>
      </c>
      <c r="H2303" s="287" t="s">
        <v>188</v>
      </c>
      <c r="I2303" s="287">
        <v>1</v>
      </c>
      <c r="J2303" s="287"/>
      <c r="K2303" s="287">
        <v>0</v>
      </c>
    </row>
    <row r="2304" spans="1:11">
      <c r="A2304" s="287" t="s">
        <v>316</v>
      </c>
      <c r="B2304" s="288">
        <v>45983</v>
      </c>
      <c r="C2304" s="287" t="s">
        <v>339</v>
      </c>
      <c r="D2304" s="287">
        <v>0</v>
      </c>
      <c r="E2304" s="287">
        <v>0</v>
      </c>
      <c r="F2304" s="287">
        <v>0</v>
      </c>
      <c r="G2304" s="287" t="s">
        <v>185</v>
      </c>
      <c r="H2304" s="287" t="s">
        <v>188</v>
      </c>
      <c r="I2304" s="287">
        <v>1</v>
      </c>
      <c r="J2304" s="287"/>
      <c r="K2304" s="287">
        <v>0</v>
      </c>
    </row>
    <row r="2305" spans="1:11">
      <c r="A2305" s="287" t="s">
        <v>316</v>
      </c>
      <c r="B2305" s="288">
        <v>45990</v>
      </c>
      <c r="C2305" s="287" t="s">
        <v>847</v>
      </c>
      <c r="D2305" s="287">
        <v>1</v>
      </c>
      <c r="E2305" s="287">
        <v>1</v>
      </c>
      <c r="F2305" s="287">
        <v>1</v>
      </c>
      <c r="G2305" s="287" t="s">
        <v>185</v>
      </c>
      <c r="H2305" s="287" t="s">
        <v>188</v>
      </c>
      <c r="I2305" s="287">
        <v>1</v>
      </c>
      <c r="J2305" s="287"/>
      <c r="K2305" s="287">
        <v>0</v>
      </c>
    </row>
    <row r="2306" spans="1:11">
      <c r="A2306" s="287" t="s">
        <v>316</v>
      </c>
      <c r="B2306" s="288">
        <v>45997</v>
      </c>
      <c r="C2306" s="287" t="s">
        <v>847</v>
      </c>
      <c r="D2306" s="287">
        <v>1</v>
      </c>
      <c r="E2306" s="287">
        <v>1</v>
      </c>
      <c r="F2306" s="287">
        <v>1</v>
      </c>
      <c r="G2306" s="287" t="s">
        <v>185</v>
      </c>
      <c r="H2306" s="287" t="s">
        <v>188</v>
      </c>
      <c r="I2306" s="287">
        <v>1</v>
      </c>
      <c r="J2306" s="287"/>
      <c r="K2306" s="287">
        <v>0</v>
      </c>
    </row>
    <row r="2307" spans="1:11">
      <c r="A2307" s="287" t="s">
        <v>316</v>
      </c>
      <c r="B2307" s="288">
        <v>46004</v>
      </c>
      <c r="C2307" s="287" t="s">
        <v>847</v>
      </c>
      <c r="D2307" s="287">
        <v>1</v>
      </c>
      <c r="E2307" s="287">
        <v>1</v>
      </c>
      <c r="F2307" s="287">
        <v>1</v>
      </c>
      <c r="G2307" s="287" t="s">
        <v>185</v>
      </c>
      <c r="H2307" s="287" t="s">
        <v>188</v>
      </c>
      <c r="I2307" s="287">
        <v>1</v>
      </c>
      <c r="J2307" s="287"/>
      <c r="K2307" s="287">
        <v>0</v>
      </c>
    </row>
    <row r="2308" spans="1:11">
      <c r="A2308" s="287" t="s">
        <v>316</v>
      </c>
      <c r="B2308" s="288">
        <v>46011</v>
      </c>
      <c r="C2308" s="287" t="s">
        <v>339</v>
      </c>
      <c r="D2308" s="287">
        <v>0</v>
      </c>
      <c r="E2308" s="287">
        <v>0</v>
      </c>
      <c r="F2308" s="287">
        <v>0</v>
      </c>
      <c r="G2308" s="287" t="s">
        <v>185</v>
      </c>
      <c r="H2308" s="287" t="s">
        <v>188</v>
      </c>
      <c r="I2308" s="287">
        <v>1</v>
      </c>
      <c r="J2308" s="287"/>
      <c r="K2308" s="287">
        <v>0</v>
      </c>
    </row>
    <row r="2309" spans="1:11">
      <c r="A2309" s="287" t="s">
        <v>316</v>
      </c>
      <c r="B2309" s="288">
        <v>46018</v>
      </c>
      <c r="C2309" s="287" t="s">
        <v>339</v>
      </c>
      <c r="D2309" s="287">
        <v>0</v>
      </c>
      <c r="E2309" s="287">
        <v>0</v>
      </c>
      <c r="F2309" s="287">
        <v>0</v>
      </c>
      <c r="G2309" s="287" t="s">
        <v>185</v>
      </c>
      <c r="H2309" s="287" t="s">
        <v>188</v>
      </c>
      <c r="I2309" s="287">
        <v>1</v>
      </c>
      <c r="J2309" s="287"/>
      <c r="K2309" s="287">
        <v>0</v>
      </c>
    </row>
    <row r="2310" spans="1:11">
      <c r="A2310" s="287" t="s">
        <v>316</v>
      </c>
      <c r="B2310" s="288">
        <v>46025</v>
      </c>
      <c r="C2310" s="287" t="s">
        <v>339</v>
      </c>
      <c r="D2310" s="287">
        <v>0</v>
      </c>
      <c r="E2310" s="287">
        <v>0</v>
      </c>
      <c r="F2310" s="287">
        <v>0</v>
      </c>
      <c r="G2310" s="287" t="s">
        <v>185</v>
      </c>
      <c r="H2310" s="287" t="s">
        <v>188</v>
      </c>
      <c r="I2310" s="287">
        <v>1</v>
      </c>
      <c r="J2310" s="287"/>
      <c r="K2310" s="287">
        <v>0</v>
      </c>
    </row>
    <row r="2311" spans="1:11">
      <c r="A2311" s="287" t="s">
        <v>316</v>
      </c>
      <c r="B2311" s="288">
        <v>46032</v>
      </c>
      <c r="C2311" s="287" t="s">
        <v>339</v>
      </c>
      <c r="D2311" s="287">
        <v>0</v>
      </c>
      <c r="E2311" s="287">
        <v>0</v>
      </c>
      <c r="F2311" s="287">
        <v>0</v>
      </c>
      <c r="G2311" s="287" t="s">
        <v>185</v>
      </c>
      <c r="H2311" s="287" t="s">
        <v>188</v>
      </c>
      <c r="I2311" s="287">
        <v>1</v>
      </c>
      <c r="J2311" s="287"/>
      <c r="K2311" s="287">
        <v>0</v>
      </c>
    </row>
    <row r="2312" spans="1:11">
      <c r="A2312" s="287" t="s">
        <v>316</v>
      </c>
      <c r="B2312" s="288">
        <v>46039</v>
      </c>
      <c r="C2312" s="287" t="s">
        <v>847</v>
      </c>
      <c r="D2312" s="287">
        <v>1</v>
      </c>
      <c r="E2312" s="287">
        <v>1</v>
      </c>
      <c r="F2312" s="287">
        <v>1</v>
      </c>
      <c r="G2312" s="287" t="s">
        <v>185</v>
      </c>
      <c r="H2312" s="287" t="s">
        <v>188</v>
      </c>
      <c r="I2312" s="287">
        <v>1</v>
      </c>
      <c r="J2312" s="287"/>
      <c r="K2312" s="287">
        <v>0</v>
      </c>
    </row>
    <row r="2313" spans="1:11">
      <c r="A2313" s="287" t="s">
        <v>316</v>
      </c>
      <c r="B2313" s="288">
        <v>46046</v>
      </c>
      <c r="C2313" s="287" t="s">
        <v>847</v>
      </c>
      <c r="D2313" s="287">
        <v>1</v>
      </c>
      <c r="E2313" s="287">
        <v>1</v>
      </c>
      <c r="F2313" s="287">
        <v>1</v>
      </c>
      <c r="G2313" s="287" t="s">
        <v>185</v>
      </c>
      <c r="H2313" s="287" t="s">
        <v>188</v>
      </c>
      <c r="I2313" s="287">
        <v>1</v>
      </c>
      <c r="J2313" s="287"/>
      <c r="K2313" s="287">
        <v>0</v>
      </c>
    </row>
    <row r="2314" spans="1:11">
      <c r="A2314" s="287" t="s">
        <v>316</v>
      </c>
      <c r="B2314" s="288">
        <v>46053</v>
      </c>
      <c r="C2314" s="287" t="s">
        <v>847</v>
      </c>
      <c r="D2314" s="287">
        <v>1</v>
      </c>
      <c r="E2314" s="287">
        <v>1</v>
      </c>
      <c r="F2314" s="287">
        <v>1</v>
      </c>
      <c r="G2314" s="287" t="s">
        <v>185</v>
      </c>
      <c r="H2314" s="287" t="s">
        <v>188</v>
      </c>
      <c r="I2314" s="287">
        <v>1</v>
      </c>
      <c r="J2314" s="287"/>
      <c r="K2314" s="287">
        <v>0</v>
      </c>
    </row>
    <row r="2315" spans="1:11">
      <c r="A2315" s="287" t="s">
        <v>316</v>
      </c>
      <c r="B2315" s="288">
        <v>46060</v>
      </c>
      <c r="C2315" s="287" t="s">
        <v>847</v>
      </c>
      <c r="D2315" s="287">
        <v>1</v>
      </c>
      <c r="E2315" s="287">
        <v>1</v>
      </c>
      <c r="F2315" s="287">
        <v>1</v>
      </c>
      <c r="G2315" s="287" t="s">
        <v>185</v>
      </c>
      <c r="H2315" s="287" t="s">
        <v>188</v>
      </c>
      <c r="I2315" s="287">
        <v>1</v>
      </c>
      <c r="J2315" s="287"/>
      <c r="K2315" s="287">
        <v>0</v>
      </c>
    </row>
    <row r="2316" spans="1:11">
      <c r="A2316" s="287" t="s">
        <v>316</v>
      </c>
      <c r="B2316" s="288">
        <v>46067</v>
      </c>
      <c r="C2316" s="287" t="s">
        <v>847</v>
      </c>
      <c r="D2316" s="287">
        <v>1</v>
      </c>
      <c r="E2316" s="287">
        <v>1</v>
      </c>
      <c r="F2316" s="287">
        <v>1</v>
      </c>
      <c r="G2316" s="287" t="s">
        <v>185</v>
      </c>
      <c r="H2316" s="287" t="s">
        <v>188</v>
      </c>
      <c r="I2316" s="287">
        <v>1</v>
      </c>
      <c r="J2316" s="287"/>
      <c r="K2316" s="287">
        <v>0</v>
      </c>
    </row>
    <row r="2317" spans="1:11">
      <c r="A2317" s="287" t="s">
        <v>316</v>
      </c>
      <c r="B2317" s="288">
        <v>46074</v>
      </c>
      <c r="C2317" s="287" t="s">
        <v>847</v>
      </c>
      <c r="D2317" s="287">
        <v>1</v>
      </c>
      <c r="E2317" s="287">
        <v>1</v>
      </c>
      <c r="F2317" s="287">
        <v>1</v>
      </c>
      <c r="G2317" s="287" t="s">
        <v>185</v>
      </c>
      <c r="H2317" s="287" t="s">
        <v>188</v>
      </c>
      <c r="I2317" s="287">
        <v>1</v>
      </c>
      <c r="J2317" s="287"/>
      <c r="K2317" s="287">
        <v>0</v>
      </c>
    </row>
    <row r="2318" spans="1:11">
      <c r="A2318" s="287" t="s">
        <v>316</v>
      </c>
      <c r="B2318" s="288">
        <v>46081</v>
      </c>
      <c r="C2318" s="287" t="s">
        <v>847</v>
      </c>
      <c r="D2318" s="287">
        <v>1</v>
      </c>
      <c r="E2318" s="287">
        <v>1</v>
      </c>
      <c r="F2318" s="287">
        <v>1</v>
      </c>
      <c r="G2318" s="287" t="s">
        <v>185</v>
      </c>
      <c r="H2318" s="287" t="s">
        <v>188</v>
      </c>
      <c r="I2318" s="287">
        <v>1</v>
      </c>
      <c r="J2318" s="287"/>
      <c r="K2318" s="287">
        <v>0</v>
      </c>
    </row>
    <row r="2319" spans="1:11">
      <c r="A2319" s="287" t="s">
        <v>316</v>
      </c>
      <c r="B2319" s="288">
        <v>46088</v>
      </c>
      <c r="C2319" s="287" t="s">
        <v>847</v>
      </c>
      <c r="D2319" s="287">
        <v>1</v>
      </c>
      <c r="E2319" s="287">
        <v>1</v>
      </c>
      <c r="F2319" s="287">
        <v>1</v>
      </c>
      <c r="G2319" s="287" t="s">
        <v>185</v>
      </c>
      <c r="H2319" s="287" t="s">
        <v>188</v>
      </c>
      <c r="I2319" s="287">
        <v>1</v>
      </c>
      <c r="J2319" s="287"/>
      <c r="K2319" s="287">
        <v>0</v>
      </c>
    </row>
    <row r="2320" spans="1:11">
      <c r="A2320" s="287" t="s">
        <v>316</v>
      </c>
      <c r="B2320" s="288">
        <v>46095</v>
      </c>
      <c r="C2320" s="287" t="s">
        <v>847</v>
      </c>
      <c r="D2320" s="287">
        <v>1</v>
      </c>
      <c r="E2320" s="287">
        <v>1</v>
      </c>
      <c r="F2320" s="287">
        <v>1</v>
      </c>
      <c r="G2320" s="287" t="s">
        <v>185</v>
      </c>
      <c r="H2320" s="287" t="s">
        <v>188</v>
      </c>
      <c r="I2320" s="287">
        <v>1</v>
      </c>
      <c r="J2320" s="287"/>
      <c r="K2320" s="287">
        <v>0</v>
      </c>
    </row>
    <row r="2321" spans="1:11">
      <c r="A2321" s="287" t="s">
        <v>316</v>
      </c>
      <c r="B2321" s="288">
        <v>46102</v>
      </c>
      <c r="C2321" s="287" t="s">
        <v>847</v>
      </c>
      <c r="D2321" s="287">
        <v>1</v>
      </c>
      <c r="E2321" s="287">
        <v>1</v>
      </c>
      <c r="F2321" s="287">
        <v>1</v>
      </c>
      <c r="G2321" s="287" t="s">
        <v>185</v>
      </c>
      <c r="H2321" s="287" t="s">
        <v>188</v>
      </c>
      <c r="I2321" s="287">
        <v>1</v>
      </c>
      <c r="J2321" s="287"/>
      <c r="K2321" s="287">
        <v>0</v>
      </c>
    </row>
    <row r="2322" spans="1:11">
      <c r="A2322" s="287" t="s">
        <v>316</v>
      </c>
      <c r="B2322" s="288">
        <v>46109</v>
      </c>
      <c r="C2322" s="287" t="s">
        <v>847</v>
      </c>
      <c r="D2322" s="287">
        <v>1</v>
      </c>
      <c r="E2322" s="287">
        <v>1</v>
      </c>
      <c r="F2322" s="287">
        <v>1</v>
      </c>
      <c r="G2322" s="287" t="s">
        <v>185</v>
      </c>
      <c r="H2322" s="287" t="s">
        <v>188</v>
      </c>
      <c r="I2322" s="287">
        <v>1</v>
      </c>
      <c r="J2322" s="287"/>
      <c r="K2322" s="287">
        <v>0</v>
      </c>
    </row>
    <row r="2323" spans="1:11">
      <c r="A2323" s="287" t="s">
        <v>316</v>
      </c>
      <c r="B2323" s="288">
        <v>46116</v>
      </c>
      <c r="C2323" s="287" t="s">
        <v>847</v>
      </c>
      <c r="D2323" s="287">
        <v>1</v>
      </c>
      <c r="E2323" s="287">
        <v>1</v>
      </c>
      <c r="F2323" s="287">
        <v>1</v>
      </c>
      <c r="G2323" s="287" t="s">
        <v>185</v>
      </c>
      <c r="H2323" s="287" t="s">
        <v>188</v>
      </c>
      <c r="I2323" s="287">
        <v>1</v>
      </c>
      <c r="J2323" s="287"/>
      <c r="K2323" s="287">
        <v>0</v>
      </c>
    </row>
    <row r="2324" spans="1:11">
      <c r="A2324" s="287" t="s">
        <v>316</v>
      </c>
      <c r="B2324" s="288">
        <v>46123</v>
      </c>
      <c r="C2324" s="287" t="s">
        <v>847</v>
      </c>
      <c r="D2324" s="287">
        <v>1</v>
      </c>
      <c r="E2324" s="287">
        <v>1</v>
      </c>
      <c r="F2324" s="287">
        <v>1</v>
      </c>
      <c r="G2324" s="287" t="s">
        <v>185</v>
      </c>
      <c r="H2324" s="287" t="s">
        <v>188</v>
      </c>
      <c r="I2324" s="287">
        <v>1</v>
      </c>
      <c r="J2324" s="287"/>
      <c r="K2324" s="287">
        <v>0</v>
      </c>
    </row>
    <row r="2325" spans="1:11">
      <c r="A2325" s="287" t="s">
        <v>316</v>
      </c>
      <c r="B2325" s="288">
        <v>46130</v>
      </c>
      <c r="C2325" s="287" t="s">
        <v>847</v>
      </c>
      <c r="D2325" s="287">
        <v>1</v>
      </c>
      <c r="E2325" s="287">
        <v>1</v>
      </c>
      <c r="F2325" s="287">
        <v>1</v>
      </c>
      <c r="G2325" s="287" t="s">
        <v>185</v>
      </c>
      <c r="H2325" s="287" t="s">
        <v>188</v>
      </c>
      <c r="I2325" s="287">
        <v>1</v>
      </c>
      <c r="J2325" s="287"/>
      <c r="K2325" s="287">
        <v>0</v>
      </c>
    </row>
    <row r="2326" spans="1:11">
      <c r="A2326" s="287" t="s">
        <v>316</v>
      </c>
      <c r="B2326" s="288">
        <v>46137</v>
      </c>
      <c r="C2326" s="287" t="s">
        <v>847</v>
      </c>
      <c r="D2326" s="287">
        <v>1</v>
      </c>
      <c r="E2326" s="287">
        <v>1</v>
      </c>
      <c r="F2326" s="287">
        <v>1</v>
      </c>
      <c r="G2326" s="287" t="s">
        <v>185</v>
      </c>
      <c r="H2326" s="287" t="s">
        <v>188</v>
      </c>
      <c r="I2326" s="287">
        <v>1</v>
      </c>
      <c r="J2326" s="287"/>
      <c r="K2326" s="287">
        <v>0</v>
      </c>
    </row>
    <row r="2327" spans="1:11">
      <c r="A2327" s="287" t="s">
        <v>317</v>
      </c>
      <c r="B2327" s="288">
        <v>45969</v>
      </c>
      <c r="C2327" s="287" t="s">
        <v>847</v>
      </c>
      <c r="D2327" s="287">
        <v>1</v>
      </c>
      <c r="E2327" s="287">
        <v>1</v>
      </c>
      <c r="F2327" s="287">
        <v>1</v>
      </c>
      <c r="G2327" s="287" t="s">
        <v>179</v>
      </c>
      <c r="H2327" s="287" t="s">
        <v>185</v>
      </c>
      <c r="I2327" s="287">
        <v>1</v>
      </c>
      <c r="J2327" s="287"/>
      <c r="K2327" s="287">
        <v>0</v>
      </c>
    </row>
    <row r="2328" spans="1:11">
      <c r="A2328" s="287" t="s">
        <v>317</v>
      </c>
      <c r="B2328" s="288">
        <v>45976</v>
      </c>
      <c r="C2328" s="287" t="s">
        <v>847</v>
      </c>
      <c r="D2328" s="287">
        <v>1</v>
      </c>
      <c r="E2328" s="287">
        <v>1</v>
      </c>
      <c r="F2328" s="287">
        <v>1</v>
      </c>
      <c r="G2328" s="287" t="s">
        <v>179</v>
      </c>
      <c r="H2328" s="287" t="s">
        <v>185</v>
      </c>
      <c r="I2328" s="287">
        <v>1</v>
      </c>
      <c r="J2328" s="287"/>
      <c r="K2328" s="287">
        <v>0</v>
      </c>
    </row>
    <row r="2329" spans="1:11">
      <c r="A2329" s="287" t="s">
        <v>317</v>
      </c>
      <c r="B2329" s="288">
        <v>45983</v>
      </c>
      <c r="C2329" s="287" t="s">
        <v>847</v>
      </c>
      <c r="D2329" s="287">
        <v>1</v>
      </c>
      <c r="E2329" s="287">
        <v>1</v>
      </c>
      <c r="F2329" s="287">
        <v>1</v>
      </c>
      <c r="G2329" s="287" t="s">
        <v>179</v>
      </c>
      <c r="H2329" s="287" t="s">
        <v>185</v>
      </c>
      <c r="I2329" s="287">
        <v>1</v>
      </c>
      <c r="J2329" s="287"/>
      <c r="K2329" s="287">
        <v>0</v>
      </c>
    </row>
    <row r="2330" spans="1:11">
      <c r="A2330" s="287" t="s">
        <v>317</v>
      </c>
      <c r="B2330" s="288">
        <v>45990</v>
      </c>
      <c r="C2330" s="287" t="s">
        <v>847</v>
      </c>
      <c r="D2330" s="287">
        <v>1</v>
      </c>
      <c r="E2330" s="287">
        <v>1</v>
      </c>
      <c r="F2330" s="287">
        <v>1</v>
      </c>
      <c r="G2330" s="287" t="s">
        <v>179</v>
      </c>
      <c r="H2330" s="287" t="s">
        <v>185</v>
      </c>
      <c r="I2330" s="287">
        <v>1</v>
      </c>
      <c r="J2330" s="287"/>
      <c r="K2330" s="287">
        <v>0</v>
      </c>
    </row>
    <row r="2331" spans="1:11">
      <c r="A2331" s="287" t="s">
        <v>317</v>
      </c>
      <c r="B2331" s="288">
        <v>45997</v>
      </c>
      <c r="C2331" s="287" t="s">
        <v>847</v>
      </c>
      <c r="D2331" s="287">
        <v>1</v>
      </c>
      <c r="E2331" s="287">
        <v>1</v>
      </c>
      <c r="F2331" s="287">
        <v>1</v>
      </c>
      <c r="G2331" s="287" t="s">
        <v>179</v>
      </c>
      <c r="H2331" s="287" t="s">
        <v>185</v>
      </c>
      <c r="I2331" s="287">
        <v>1</v>
      </c>
      <c r="J2331" s="287"/>
      <c r="K2331" s="287">
        <v>0</v>
      </c>
    </row>
    <row r="2332" spans="1:11">
      <c r="A2332" s="287" t="s">
        <v>317</v>
      </c>
      <c r="B2332" s="288">
        <v>46004</v>
      </c>
      <c r="C2332" s="287" t="s">
        <v>847</v>
      </c>
      <c r="D2332" s="287">
        <v>1</v>
      </c>
      <c r="E2332" s="287">
        <v>1</v>
      </c>
      <c r="F2332" s="287">
        <v>1</v>
      </c>
      <c r="G2332" s="287" t="s">
        <v>179</v>
      </c>
      <c r="H2332" s="287" t="s">
        <v>185</v>
      </c>
      <c r="I2332" s="287">
        <v>1</v>
      </c>
      <c r="J2332" s="287"/>
      <c r="K2332" s="287">
        <v>0</v>
      </c>
    </row>
    <row r="2333" spans="1:11">
      <c r="A2333" s="287" t="s">
        <v>317</v>
      </c>
      <c r="B2333" s="288">
        <v>46011</v>
      </c>
      <c r="C2333" s="287" t="s">
        <v>847</v>
      </c>
      <c r="D2333" s="287">
        <v>1</v>
      </c>
      <c r="E2333" s="287">
        <v>1</v>
      </c>
      <c r="F2333" s="287">
        <v>1</v>
      </c>
      <c r="G2333" s="287" t="s">
        <v>179</v>
      </c>
      <c r="H2333" s="287" t="s">
        <v>185</v>
      </c>
      <c r="I2333" s="287">
        <v>1</v>
      </c>
      <c r="J2333" s="287"/>
      <c r="K2333" s="287">
        <v>0</v>
      </c>
    </row>
    <row r="2334" spans="1:11">
      <c r="A2334" s="287" t="s">
        <v>317</v>
      </c>
      <c r="B2334" s="288">
        <v>46018</v>
      </c>
      <c r="C2334" s="287" t="s">
        <v>847</v>
      </c>
      <c r="D2334" s="287">
        <v>1</v>
      </c>
      <c r="E2334" s="287">
        <v>1</v>
      </c>
      <c r="F2334" s="287">
        <v>1</v>
      </c>
      <c r="G2334" s="287" t="s">
        <v>179</v>
      </c>
      <c r="H2334" s="287" t="s">
        <v>185</v>
      </c>
      <c r="I2334" s="287">
        <v>1</v>
      </c>
      <c r="J2334" s="287"/>
      <c r="K2334" s="287">
        <v>0</v>
      </c>
    </row>
    <row r="2335" spans="1:11">
      <c r="A2335" s="287" t="s">
        <v>317</v>
      </c>
      <c r="B2335" s="288">
        <v>46025</v>
      </c>
      <c r="C2335" s="287" t="s">
        <v>847</v>
      </c>
      <c r="D2335" s="287">
        <v>1</v>
      </c>
      <c r="E2335" s="287">
        <v>1</v>
      </c>
      <c r="F2335" s="287">
        <v>1</v>
      </c>
      <c r="G2335" s="287" t="s">
        <v>179</v>
      </c>
      <c r="H2335" s="287" t="s">
        <v>185</v>
      </c>
      <c r="I2335" s="287">
        <v>1</v>
      </c>
      <c r="J2335" s="287"/>
      <c r="K2335" s="287">
        <v>0</v>
      </c>
    </row>
    <row r="2336" spans="1:11">
      <c r="A2336" s="287" t="s">
        <v>317</v>
      </c>
      <c r="B2336" s="288">
        <v>46032</v>
      </c>
      <c r="C2336" s="287" t="s">
        <v>847</v>
      </c>
      <c r="D2336" s="287">
        <v>1</v>
      </c>
      <c r="E2336" s="287">
        <v>1</v>
      </c>
      <c r="F2336" s="287">
        <v>1</v>
      </c>
      <c r="G2336" s="287" t="s">
        <v>179</v>
      </c>
      <c r="H2336" s="287" t="s">
        <v>185</v>
      </c>
      <c r="I2336" s="287">
        <v>1</v>
      </c>
      <c r="J2336" s="287"/>
      <c r="K2336" s="287">
        <v>0</v>
      </c>
    </row>
    <row r="2337" spans="1:11">
      <c r="A2337" s="287" t="s">
        <v>317</v>
      </c>
      <c r="B2337" s="288">
        <v>46039</v>
      </c>
      <c r="C2337" s="287" t="s">
        <v>847</v>
      </c>
      <c r="D2337" s="287">
        <v>1</v>
      </c>
      <c r="E2337" s="287">
        <v>1</v>
      </c>
      <c r="F2337" s="287">
        <v>1</v>
      </c>
      <c r="G2337" s="287" t="s">
        <v>179</v>
      </c>
      <c r="H2337" s="287" t="s">
        <v>185</v>
      </c>
      <c r="I2337" s="287">
        <v>1</v>
      </c>
      <c r="J2337" s="287"/>
      <c r="K2337" s="287">
        <v>0</v>
      </c>
    </row>
    <row r="2338" spans="1:11">
      <c r="A2338" s="287" t="s">
        <v>317</v>
      </c>
      <c r="B2338" s="288">
        <v>46046</v>
      </c>
      <c r="C2338" s="287" t="s">
        <v>847</v>
      </c>
      <c r="D2338" s="287">
        <v>1</v>
      </c>
      <c r="E2338" s="287">
        <v>1</v>
      </c>
      <c r="F2338" s="287">
        <v>1</v>
      </c>
      <c r="G2338" s="287" t="s">
        <v>179</v>
      </c>
      <c r="H2338" s="287" t="s">
        <v>185</v>
      </c>
      <c r="I2338" s="287">
        <v>1</v>
      </c>
      <c r="J2338" s="287"/>
      <c r="K2338" s="287">
        <v>0</v>
      </c>
    </row>
    <row r="2339" spans="1:11">
      <c r="A2339" s="287" t="s">
        <v>317</v>
      </c>
      <c r="B2339" s="288">
        <v>46053</v>
      </c>
      <c r="C2339" s="287" t="s">
        <v>847</v>
      </c>
      <c r="D2339" s="287">
        <v>1</v>
      </c>
      <c r="E2339" s="287">
        <v>1</v>
      </c>
      <c r="F2339" s="287">
        <v>1</v>
      </c>
      <c r="G2339" s="287" t="s">
        <v>179</v>
      </c>
      <c r="H2339" s="287" t="s">
        <v>185</v>
      </c>
      <c r="I2339" s="287">
        <v>1</v>
      </c>
      <c r="J2339" s="287"/>
      <c r="K2339" s="287">
        <v>0</v>
      </c>
    </row>
    <row r="2340" spans="1:11">
      <c r="A2340" s="287" t="s">
        <v>317</v>
      </c>
      <c r="B2340" s="288">
        <v>46060</v>
      </c>
      <c r="C2340" s="287" t="s">
        <v>847</v>
      </c>
      <c r="D2340" s="287">
        <v>1</v>
      </c>
      <c r="E2340" s="287">
        <v>1</v>
      </c>
      <c r="F2340" s="287">
        <v>1</v>
      </c>
      <c r="G2340" s="287" t="s">
        <v>179</v>
      </c>
      <c r="H2340" s="287" t="s">
        <v>185</v>
      </c>
      <c r="I2340" s="287">
        <v>1</v>
      </c>
      <c r="J2340" s="287"/>
      <c r="K2340" s="287">
        <v>0</v>
      </c>
    </row>
    <row r="2341" spans="1:11">
      <c r="A2341" s="287" t="s">
        <v>317</v>
      </c>
      <c r="B2341" s="288">
        <v>46067</v>
      </c>
      <c r="C2341" s="287" t="s">
        <v>847</v>
      </c>
      <c r="D2341" s="287">
        <v>1</v>
      </c>
      <c r="E2341" s="287">
        <v>1</v>
      </c>
      <c r="F2341" s="287">
        <v>1</v>
      </c>
      <c r="G2341" s="287" t="s">
        <v>179</v>
      </c>
      <c r="H2341" s="287" t="s">
        <v>185</v>
      </c>
      <c r="I2341" s="287">
        <v>1</v>
      </c>
      <c r="J2341" s="287"/>
      <c r="K2341" s="287">
        <v>0</v>
      </c>
    </row>
    <row r="2342" spans="1:11">
      <c r="A2342" s="287" t="s">
        <v>317</v>
      </c>
      <c r="B2342" s="288">
        <v>46074</v>
      </c>
      <c r="C2342" s="287" t="s">
        <v>847</v>
      </c>
      <c r="D2342" s="287">
        <v>1</v>
      </c>
      <c r="E2342" s="287">
        <v>1</v>
      </c>
      <c r="F2342" s="287">
        <v>1</v>
      </c>
      <c r="G2342" s="287" t="s">
        <v>179</v>
      </c>
      <c r="H2342" s="287" t="s">
        <v>185</v>
      </c>
      <c r="I2342" s="287">
        <v>1</v>
      </c>
      <c r="J2342" s="287"/>
      <c r="K2342" s="287">
        <v>0</v>
      </c>
    </row>
    <row r="2343" spans="1:11">
      <c r="A2343" s="287" t="s">
        <v>317</v>
      </c>
      <c r="B2343" s="288">
        <v>46081</v>
      </c>
      <c r="C2343" s="287" t="s">
        <v>847</v>
      </c>
      <c r="D2343" s="287">
        <v>1</v>
      </c>
      <c r="E2343" s="287">
        <v>1</v>
      </c>
      <c r="F2343" s="287">
        <v>1</v>
      </c>
      <c r="G2343" s="287" t="s">
        <v>179</v>
      </c>
      <c r="H2343" s="287" t="s">
        <v>185</v>
      </c>
      <c r="I2343" s="287">
        <v>1</v>
      </c>
      <c r="J2343" s="287"/>
      <c r="K2343" s="287">
        <v>0</v>
      </c>
    </row>
    <row r="2344" spans="1:11">
      <c r="A2344" s="287" t="s">
        <v>317</v>
      </c>
      <c r="B2344" s="288">
        <v>46088</v>
      </c>
      <c r="C2344" s="287" t="s">
        <v>847</v>
      </c>
      <c r="D2344" s="287">
        <v>1</v>
      </c>
      <c r="E2344" s="287">
        <v>1</v>
      </c>
      <c r="F2344" s="287">
        <v>1</v>
      </c>
      <c r="G2344" s="287" t="s">
        <v>179</v>
      </c>
      <c r="H2344" s="287" t="s">
        <v>185</v>
      </c>
      <c r="I2344" s="287">
        <v>1</v>
      </c>
      <c r="J2344" s="287"/>
      <c r="K2344" s="287">
        <v>0</v>
      </c>
    </row>
    <row r="2345" spans="1:11">
      <c r="A2345" s="287" t="s">
        <v>317</v>
      </c>
      <c r="B2345" s="288">
        <v>46095</v>
      </c>
      <c r="C2345" s="287" t="s">
        <v>847</v>
      </c>
      <c r="D2345" s="287">
        <v>1</v>
      </c>
      <c r="E2345" s="287">
        <v>1</v>
      </c>
      <c r="F2345" s="287">
        <v>1</v>
      </c>
      <c r="G2345" s="287" t="s">
        <v>179</v>
      </c>
      <c r="H2345" s="287" t="s">
        <v>185</v>
      </c>
      <c r="I2345" s="287">
        <v>1</v>
      </c>
      <c r="J2345" s="287"/>
      <c r="K2345" s="287">
        <v>0</v>
      </c>
    </row>
    <row r="2346" spans="1:11">
      <c r="A2346" s="287" t="s">
        <v>317</v>
      </c>
      <c r="B2346" s="288">
        <v>46102</v>
      </c>
      <c r="C2346" s="287" t="s">
        <v>847</v>
      </c>
      <c r="D2346" s="287">
        <v>1</v>
      </c>
      <c r="E2346" s="287">
        <v>1</v>
      </c>
      <c r="F2346" s="287">
        <v>1</v>
      </c>
      <c r="G2346" s="287" t="s">
        <v>179</v>
      </c>
      <c r="H2346" s="287" t="s">
        <v>185</v>
      </c>
      <c r="I2346" s="287">
        <v>1</v>
      </c>
      <c r="J2346" s="287"/>
      <c r="K2346" s="287">
        <v>0</v>
      </c>
    </row>
    <row r="2347" spans="1:11">
      <c r="A2347" s="287" t="s">
        <v>317</v>
      </c>
      <c r="B2347" s="288">
        <v>46109</v>
      </c>
      <c r="C2347" s="287" t="s">
        <v>847</v>
      </c>
      <c r="D2347" s="287">
        <v>1</v>
      </c>
      <c r="E2347" s="287">
        <v>1</v>
      </c>
      <c r="F2347" s="287">
        <v>1</v>
      </c>
      <c r="G2347" s="287" t="s">
        <v>179</v>
      </c>
      <c r="H2347" s="287" t="s">
        <v>185</v>
      </c>
      <c r="I2347" s="287">
        <v>1</v>
      </c>
      <c r="J2347" s="287"/>
      <c r="K2347" s="287">
        <v>0</v>
      </c>
    </row>
    <row r="2348" spans="1:11">
      <c r="A2348" s="287" t="s">
        <v>317</v>
      </c>
      <c r="B2348" s="288">
        <v>46116</v>
      </c>
      <c r="C2348" s="287" t="s">
        <v>847</v>
      </c>
      <c r="D2348" s="287">
        <v>1</v>
      </c>
      <c r="E2348" s="287">
        <v>1</v>
      </c>
      <c r="F2348" s="287">
        <v>1</v>
      </c>
      <c r="G2348" s="287" t="s">
        <v>179</v>
      </c>
      <c r="H2348" s="287" t="s">
        <v>185</v>
      </c>
      <c r="I2348" s="287">
        <v>1</v>
      </c>
      <c r="J2348" s="287"/>
      <c r="K2348" s="287">
        <v>0</v>
      </c>
    </row>
    <row r="2349" spans="1:11">
      <c r="A2349" s="287" t="s">
        <v>317</v>
      </c>
      <c r="B2349" s="288">
        <v>46123</v>
      </c>
      <c r="C2349" s="287" t="s">
        <v>847</v>
      </c>
      <c r="D2349" s="287">
        <v>1</v>
      </c>
      <c r="E2349" s="287">
        <v>1</v>
      </c>
      <c r="F2349" s="287">
        <v>1</v>
      </c>
      <c r="G2349" s="287" t="s">
        <v>179</v>
      </c>
      <c r="H2349" s="287" t="s">
        <v>185</v>
      </c>
      <c r="I2349" s="287">
        <v>1</v>
      </c>
      <c r="J2349" s="287"/>
      <c r="K2349" s="287">
        <v>0</v>
      </c>
    </row>
    <row r="2350" spans="1:11">
      <c r="A2350" s="287" t="s">
        <v>317</v>
      </c>
      <c r="B2350" s="288">
        <v>46130</v>
      </c>
      <c r="C2350" s="287" t="s">
        <v>847</v>
      </c>
      <c r="D2350" s="287">
        <v>1</v>
      </c>
      <c r="E2350" s="287">
        <v>1</v>
      </c>
      <c r="F2350" s="287">
        <v>1</v>
      </c>
      <c r="G2350" s="287" t="s">
        <v>179</v>
      </c>
      <c r="H2350" s="287" t="s">
        <v>185</v>
      </c>
      <c r="I2350" s="287">
        <v>1</v>
      </c>
      <c r="J2350" s="287"/>
      <c r="K2350" s="287">
        <v>0</v>
      </c>
    </row>
    <row r="2351" spans="1:11">
      <c r="A2351" s="287" t="s">
        <v>317</v>
      </c>
      <c r="B2351" s="288">
        <v>46137</v>
      </c>
      <c r="C2351" s="287" t="s">
        <v>847</v>
      </c>
      <c r="D2351" s="287">
        <v>1</v>
      </c>
      <c r="E2351" s="287">
        <v>1</v>
      </c>
      <c r="F2351" s="287">
        <v>1</v>
      </c>
      <c r="G2351" s="287" t="s">
        <v>179</v>
      </c>
      <c r="H2351" s="287" t="s">
        <v>185</v>
      </c>
      <c r="I2351" s="287">
        <v>1</v>
      </c>
      <c r="J2351" s="287"/>
      <c r="K2351" s="287">
        <v>0</v>
      </c>
    </row>
    <row r="2352" spans="1:11">
      <c r="A2352" s="287" t="s">
        <v>318</v>
      </c>
      <c r="B2352" s="288">
        <v>45969</v>
      </c>
      <c r="C2352" s="287" t="s">
        <v>847</v>
      </c>
      <c r="D2352" s="287">
        <v>1</v>
      </c>
      <c r="E2352" s="287">
        <v>1</v>
      </c>
      <c r="F2352" s="287">
        <v>1</v>
      </c>
      <c r="G2352" s="287" t="s">
        <v>185</v>
      </c>
      <c r="H2352" s="287"/>
      <c r="I2352" s="287">
        <v>1</v>
      </c>
      <c r="J2352" s="287"/>
      <c r="K2352" s="287">
        <v>0</v>
      </c>
    </row>
    <row r="2353" spans="1:11">
      <c r="A2353" s="287" t="s">
        <v>318</v>
      </c>
      <c r="B2353" s="288">
        <v>45976</v>
      </c>
      <c r="C2353" s="287" t="s">
        <v>847</v>
      </c>
      <c r="D2353" s="287">
        <v>1</v>
      </c>
      <c r="E2353" s="287">
        <v>1</v>
      </c>
      <c r="F2353" s="287">
        <v>1</v>
      </c>
      <c r="G2353" s="287" t="s">
        <v>185</v>
      </c>
      <c r="H2353" s="287"/>
      <c r="I2353" s="287">
        <v>1</v>
      </c>
      <c r="J2353" s="287"/>
      <c r="K2353" s="287">
        <v>0</v>
      </c>
    </row>
    <row r="2354" spans="1:11">
      <c r="A2354" s="287" t="s">
        <v>318</v>
      </c>
      <c r="B2354" s="288">
        <v>45983</v>
      </c>
      <c r="C2354" s="287" t="s">
        <v>339</v>
      </c>
      <c r="D2354" s="287">
        <v>0</v>
      </c>
      <c r="E2354" s="287">
        <v>0</v>
      </c>
      <c r="F2354" s="287">
        <v>0</v>
      </c>
      <c r="G2354" s="287" t="s">
        <v>185</v>
      </c>
      <c r="H2354" s="287"/>
      <c r="I2354" s="287">
        <v>1</v>
      </c>
      <c r="J2354" s="287"/>
      <c r="K2354" s="287">
        <v>0</v>
      </c>
    </row>
    <row r="2355" spans="1:11">
      <c r="A2355" s="287" t="s">
        <v>318</v>
      </c>
      <c r="B2355" s="288">
        <v>45990</v>
      </c>
      <c r="C2355" s="287" t="s">
        <v>847</v>
      </c>
      <c r="D2355" s="287">
        <v>1</v>
      </c>
      <c r="E2355" s="287">
        <v>1</v>
      </c>
      <c r="F2355" s="287">
        <v>1</v>
      </c>
      <c r="G2355" s="287" t="s">
        <v>185</v>
      </c>
      <c r="H2355" s="287"/>
      <c r="I2355" s="287">
        <v>1</v>
      </c>
      <c r="J2355" s="287"/>
      <c r="K2355" s="287">
        <v>0</v>
      </c>
    </row>
    <row r="2356" spans="1:11">
      <c r="A2356" s="287" t="s">
        <v>318</v>
      </c>
      <c r="B2356" s="288">
        <v>45997</v>
      </c>
      <c r="C2356" s="287" t="s">
        <v>847</v>
      </c>
      <c r="D2356" s="287">
        <v>1</v>
      </c>
      <c r="E2356" s="287">
        <v>1</v>
      </c>
      <c r="F2356" s="287">
        <v>1</v>
      </c>
      <c r="G2356" s="287" t="s">
        <v>185</v>
      </c>
      <c r="H2356" s="287"/>
      <c r="I2356" s="287">
        <v>1</v>
      </c>
      <c r="J2356" s="287"/>
      <c r="K2356" s="287">
        <v>0</v>
      </c>
    </row>
    <row r="2357" spans="1:11">
      <c r="A2357" s="287" t="s">
        <v>318</v>
      </c>
      <c r="B2357" s="288">
        <v>46004</v>
      </c>
      <c r="C2357" s="287" t="s">
        <v>847</v>
      </c>
      <c r="D2357" s="287">
        <v>1</v>
      </c>
      <c r="E2357" s="287">
        <v>1</v>
      </c>
      <c r="F2357" s="287">
        <v>1</v>
      </c>
      <c r="G2357" s="287" t="s">
        <v>185</v>
      </c>
      <c r="H2357" s="287"/>
      <c r="I2357" s="287">
        <v>1</v>
      </c>
      <c r="J2357" s="287"/>
      <c r="K2357" s="287">
        <v>0</v>
      </c>
    </row>
    <row r="2358" spans="1:11">
      <c r="A2358" s="287" t="s">
        <v>318</v>
      </c>
      <c r="B2358" s="288">
        <v>46011</v>
      </c>
      <c r="C2358" s="287" t="s">
        <v>339</v>
      </c>
      <c r="D2358" s="287">
        <v>0</v>
      </c>
      <c r="E2358" s="287">
        <v>0</v>
      </c>
      <c r="F2358" s="287">
        <v>0</v>
      </c>
      <c r="G2358" s="287" t="s">
        <v>185</v>
      </c>
      <c r="H2358" s="287"/>
      <c r="I2358" s="287">
        <v>1</v>
      </c>
      <c r="J2358" s="287"/>
      <c r="K2358" s="287">
        <v>0</v>
      </c>
    </row>
    <row r="2359" spans="1:11">
      <c r="A2359" s="287" t="s">
        <v>318</v>
      </c>
      <c r="B2359" s="288">
        <v>46018</v>
      </c>
      <c r="C2359" s="287" t="s">
        <v>339</v>
      </c>
      <c r="D2359" s="287">
        <v>0</v>
      </c>
      <c r="E2359" s="287">
        <v>0</v>
      </c>
      <c r="F2359" s="287">
        <v>0</v>
      </c>
      <c r="G2359" s="287" t="s">
        <v>185</v>
      </c>
      <c r="H2359" s="287"/>
      <c r="I2359" s="287">
        <v>1</v>
      </c>
      <c r="J2359" s="287"/>
      <c r="K2359" s="287">
        <v>0</v>
      </c>
    </row>
    <row r="2360" spans="1:11">
      <c r="A2360" s="287" t="s">
        <v>318</v>
      </c>
      <c r="B2360" s="288">
        <v>46025</v>
      </c>
      <c r="C2360" s="287" t="s">
        <v>339</v>
      </c>
      <c r="D2360" s="287">
        <v>0</v>
      </c>
      <c r="E2360" s="287">
        <v>0</v>
      </c>
      <c r="F2360" s="287">
        <v>0</v>
      </c>
      <c r="G2360" s="287" t="s">
        <v>185</v>
      </c>
      <c r="H2360" s="287"/>
      <c r="I2360" s="287">
        <v>1</v>
      </c>
      <c r="J2360" s="287"/>
      <c r="K2360" s="287">
        <v>0</v>
      </c>
    </row>
    <row r="2361" spans="1:11">
      <c r="A2361" s="287" t="s">
        <v>318</v>
      </c>
      <c r="B2361" s="288">
        <v>46032</v>
      </c>
      <c r="C2361" s="287" t="s">
        <v>847</v>
      </c>
      <c r="D2361" s="287">
        <v>1</v>
      </c>
      <c r="E2361" s="287">
        <v>1</v>
      </c>
      <c r="F2361" s="287">
        <v>1</v>
      </c>
      <c r="G2361" s="287" t="s">
        <v>185</v>
      </c>
      <c r="H2361" s="287"/>
      <c r="I2361" s="287">
        <v>1</v>
      </c>
      <c r="J2361" s="287"/>
      <c r="K2361" s="287">
        <v>0</v>
      </c>
    </row>
    <row r="2362" spans="1:11">
      <c r="A2362" s="287" t="s">
        <v>318</v>
      </c>
      <c r="B2362" s="288">
        <v>46039</v>
      </c>
      <c r="C2362" s="287" t="s">
        <v>847</v>
      </c>
      <c r="D2362" s="287">
        <v>1</v>
      </c>
      <c r="E2362" s="287">
        <v>1</v>
      </c>
      <c r="F2362" s="287">
        <v>1</v>
      </c>
      <c r="G2362" s="287" t="s">
        <v>185</v>
      </c>
      <c r="H2362" s="287"/>
      <c r="I2362" s="287">
        <v>1</v>
      </c>
      <c r="J2362" s="287"/>
      <c r="K2362" s="287">
        <v>0</v>
      </c>
    </row>
    <row r="2363" spans="1:11">
      <c r="A2363" s="287" t="s">
        <v>318</v>
      </c>
      <c r="B2363" s="288">
        <v>46046</v>
      </c>
      <c r="C2363" s="287" t="s">
        <v>847</v>
      </c>
      <c r="D2363" s="287">
        <v>1</v>
      </c>
      <c r="E2363" s="287">
        <v>1</v>
      </c>
      <c r="F2363" s="287">
        <v>1</v>
      </c>
      <c r="G2363" s="287" t="s">
        <v>185</v>
      </c>
      <c r="H2363" s="287"/>
      <c r="I2363" s="287">
        <v>1</v>
      </c>
      <c r="J2363" s="287"/>
      <c r="K2363" s="287">
        <v>0</v>
      </c>
    </row>
    <row r="2364" spans="1:11">
      <c r="A2364" s="287" t="s">
        <v>318</v>
      </c>
      <c r="B2364" s="288">
        <v>46053</v>
      </c>
      <c r="C2364" s="287" t="s">
        <v>847</v>
      </c>
      <c r="D2364" s="287">
        <v>1</v>
      </c>
      <c r="E2364" s="287">
        <v>1</v>
      </c>
      <c r="F2364" s="287">
        <v>1</v>
      </c>
      <c r="G2364" s="287" t="s">
        <v>185</v>
      </c>
      <c r="H2364" s="287"/>
      <c r="I2364" s="287">
        <v>1</v>
      </c>
      <c r="J2364" s="287"/>
      <c r="K2364" s="287">
        <v>0</v>
      </c>
    </row>
    <row r="2365" spans="1:11">
      <c r="A2365" s="287" t="s">
        <v>318</v>
      </c>
      <c r="B2365" s="288">
        <v>46060</v>
      </c>
      <c r="C2365" s="287" t="s">
        <v>847</v>
      </c>
      <c r="D2365" s="287">
        <v>1</v>
      </c>
      <c r="E2365" s="287">
        <v>1</v>
      </c>
      <c r="F2365" s="287">
        <v>1</v>
      </c>
      <c r="G2365" s="287" t="s">
        <v>185</v>
      </c>
      <c r="H2365" s="287"/>
      <c r="I2365" s="287">
        <v>1</v>
      </c>
      <c r="J2365" s="287"/>
      <c r="K2365" s="287">
        <v>0</v>
      </c>
    </row>
    <row r="2366" spans="1:11">
      <c r="A2366" s="287" t="s">
        <v>318</v>
      </c>
      <c r="B2366" s="288">
        <v>46067</v>
      </c>
      <c r="C2366" s="287" t="s">
        <v>339</v>
      </c>
      <c r="D2366" s="287">
        <v>0</v>
      </c>
      <c r="E2366" s="287">
        <v>0</v>
      </c>
      <c r="F2366" s="287">
        <v>0</v>
      </c>
      <c r="G2366" s="287" t="s">
        <v>185</v>
      </c>
      <c r="H2366" s="287"/>
      <c r="I2366" s="287">
        <v>1</v>
      </c>
      <c r="J2366" s="287"/>
      <c r="K2366" s="287">
        <v>0</v>
      </c>
    </row>
    <row r="2367" spans="1:11">
      <c r="A2367" s="287" t="s">
        <v>318</v>
      </c>
      <c r="B2367" s="288">
        <v>46074</v>
      </c>
      <c r="C2367" s="287" t="s">
        <v>847</v>
      </c>
      <c r="D2367" s="287">
        <v>1</v>
      </c>
      <c r="E2367" s="287">
        <v>1</v>
      </c>
      <c r="F2367" s="287">
        <v>1</v>
      </c>
      <c r="G2367" s="287" t="s">
        <v>185</v>
      </c>
      <c r="H2367" s="287"/>
      <c r="I2367" s="287">
        <v>1</v>
      </c>
      <c r="J2367" s="287"/>
      <c r="K2367" s="287">
        <v>0</v>
      </c>
    </row>
    <row r="2368" spans="1:11">
      <c r="A2368" s="287" t="s">
        <v>318</v>
      </c>
      <c r="B2368" s="288">
        <v>46081</v>
      </c>
      <c r="C2368" s="287" t="s">
        <v>339</v>
      </c>
      <c r="D2368" s="287">
        <v>0</v>
      </c>
      <c r="E2368" s="287">
        <v>0</v>
      </c>
      <c r="F2368" s="287">
        <v>0</v>
      </c>
      <c r="G2368" s="287" t="s">
        <v>185</v>
      </c>
      <c r="H2368" s="287"/>
      <c r="I2368" s="287">
        <v>1</v>
      </c>
      <c r="J2368" s="287"/>
      <c r="K2368" s="287">
        <v>0</v>
      </c>
    </row>
    <row r="2369" spans="1:11">
      <c r="A2369" s="287" t="s">
        <v>318</v>
      </c>
      <c r="B2369" s="288">
        <v>46088</v>
      </c>
      <c r="C2369" s="287" t="s">
        <v>339</v>
      </c>
      <c r="D2369" s="287">
        <v>0</v>
      </c>
      <c r="E2369" s="287">
        <v>0</v>
      </c>
      <c r="F2369" s="287">
        <v>0</v>
      </c>
      <c r="G2369" s="287" t="s">
        <v>185</v>
      </c>
      <c r="H2369" s="287"/>
      <c r="I2369" s="287">
        <v>1</v>
      </c>
      <c r="J2369" s="287"/>
      <c r="K2369" s="287">
        <v>0</v>
      </c>
    </row>
    <row r="2370" spans="1:11">
      <c r="A2370" s="287" t="s">
        <v>318</v>
      </c>
      <c r="B2370" s="288">
        <v>46095</v>
      </c>
      <c r="C2370" s="287" t="s">
        <v>847</v>
      </c>
      <c r="D2370" s="287">
        <v>1</v>
      </c>
      <c r="E2370" s="287">
        <v>1</v>
      </c>
      <c r="F2370" s="287">
        <v>1</v>
      </c>
      <c r="G2370" s="287" t="s">
        <v>185</v>
      </c>
      <c r="H2370" s="287"/>
      <c r="I2370" s="287">
        <v>1</v>
      </c>
      <c r="J2370" s="287"/>
      <c r="K2370" s="287">
        <v>0</v>
      </c>
    </row>
    <row r="2371" spans="1:11">
      <c r="A2371" s="287" t="s">
        <v>318</v>
      </c>
      <c r="B2371" s="288">
        <v>46102</v>
      </c>
      <c r="C2371" s="287" t="s">
        <v>847</v>
      </c>
      <c r="D2371" s="287">
        <v>1</v>
      </c>
      <c r="E2371" s="287">
        <v>1</v>
      </c>
      <c r="F2371" s="287">
        <v>1</v>
      </c>
      <c r="G2371" s="287" t="s">
        <v>185</v>
      </c>
      <c r="H2371" s="287"/>
      <c r="I2371" s="287">
        <v>1</v>
      </c>
      <c r="J2371" s="287"/>
      <c r="K2371" s="287">
        <v>0</v>
      </c>
    </row>
    <row r="2372" spans="1:11">
      <c r="A2372" s="287" t="s">
        <v>318</v>
      </c>
      <c r="B2372" s="288">
        <v>46109</v>
      </c>
      <c r="C2372" s="287" t="s">
        <v>847</v>
      </c>
      <c r="D2372" s="287">
        <v>1</v>
      </c>
      <c r="E2372" s="287">
        <v>1</v>
      </c>
      <c r="F2372" s="287">
        <v>1</v>
      </c>
      <c r="G2372" s="287" t="s">
        <v>185</v>
      </c>
      <c r="H2372" s="287"/>
      <c r="I2372" s="287">
        <v>1</v>
      </c>
      <c r="J2372" s="287"/>
      <c r="K2372" s="287">
        <v>0</v>
      </c>
    </row>
    <row r="2373" spans="1:11">
      <c r="A2373" s="287" t="s">
        <v>318</v>
      </c>
      <c r="B2373" s="288">
        <v>46116</v>
      </c>
      <c r="C2373" s="287" t="s">
        <v>339</v>
      </c>
      <c r="D2373" s="287">
        <v>0</v>
      </c>
      <c r="E2373" s="287">
        <v>0</v>
      </c>
      <c r="F2373" s="287">
        <v>0</v>
      </c>
      <c r="G2373" s="287" t="s">
        <v>185</v>
      </c>
      <c r="H2373" s="287"/>
      <c r="I2373" s="287">
        <v>1</v>
      </c>
      <c r="J2373" s="287"/>
      <c r="K2373" s="287">
        <v>0</v>
      </c>
    </row>
    <row r="2374" spans="1:11">
      <c r="A2374" s="287" t="s">
        <v>318</v>
      </c>
      <c r="B2374" s="288">
        <v>46123</v>
      </c>
      <c r="C2374" s="287" t="s">
        <v>847</v>
      </c>
      <c r="D2374" s="287">
        <v>1</v>
      </c>
      <c r="E2374" s="287">
        <v>1</v>
      </c>
      <c r="F2374" s="287">
        <v>1</v>
      </c>
      <c r="G2374" s="287" t="s">
        <v>185</v>
      </c>
      <c r="H2374" s="287"/>
      <c r="I2374" s="287">
        <v>1</v>
      </c>
      <c r="J2374" s="287"/>
      <c r="K2374" s="287">
        <v>0</v>
      </c>
    </row>
    <row r="2375" spans="1:11">
      <c r="A2375" s="287" t="s">
        <v>318</v>
      </c>
      <c r="B2375" s="288">
        <v>46130</v>
      </c>
      <c r="C2375" s="287" t="s">
        <v>847</v>
      </c>
      <c r="D2375" s="287">
        <v>1</v>
      </c>
      <c r="E2375" s="287">
        <v>1</v>
      </c>
      <c r="F2375" s="287">
        <v>1</v>
      </c>
      <c r="G2375" s="287" t="s">
        <v>185</v>
      </c>
      <c r="H2375" s="287"/>
      <c r="I2375" s="287">
        <v>1</v>
      </c>
      <c r="J2375" s="287"/>
      <c r="K2375" s="287">
        <v>0</v>
      </c>
    </row>
    <row r="2376" spans="1:11">
      <c r="A2376" s="287" t="s">
        <v>318</v>
      </c>
      <c r="B2376" s="288">
        <v>46137</v>
      </c>
      <c r="C2376" s="287" t="s">
        <v>847</v>
      </c>
      <c r="D2376" s="287">
        <v>1</v>
      </c>
      <c r="E2376" s="287">
        <v>1</v>
      </c>
      <c r="F2376" s="287">
        <v>1</v>
      </c>
      <c r="G2376" s="287" t="s">
        <v>185</v>
      </c>
      <c r="H2376" s="287"/>
      <c r="I2376" s="287">
        <v>1</v>
      </c>
      <c r="J2376" s="287"/>
      <c r="K2376" s="287">
        <v>0</v>
      </c>
    </row>
    <row r="2377" spans="1:11">
      <c r="A2377" s="287" t="s">
        <v>319</v>
      </c>
      <c r="B2377" s="288">
        <v>45969</v>
      </c>
      <c r="C2377" s="287" t="s">
        <v>847</v>
      </c>
      <c r="D2377" s="287">
        <v>1</v>
      </c>
      <c r="E2377" s="287">
        <v>1</v>
      </c>
      <c r="F2377" s="287">
        <v>1</v>
      </c>
      <c r="G2377" s="287" t="s">
        <v>188</v>
      </c>
      <c r="H2377" s="287" t="s">
        <v>188</v>
      </c>
      <c r="I2377" s="287">
        <v>1</v>
      </c>
      <c r="J2377" s="287" t="s">
        <v>320</v>
      </c>
      <c r="K2377" s="287">
        <v>0</v>
      </c>
    </row>
    <row r="2378" spans="1:11">
      <c r="A2378" s="287" t="s">
        <v>319</v>
      </c>
      <c r="B2378" s="288">
        <v>45976</v>
      </c>
      <c r="C2378" s="287" t="s">
        <v>847</v>
      </c>
      <c r="D2378" s="287">
        <v>1</v>
      </c>
      <c r="E2378" s="287">
        <v>1</v>
      </c>
      <c r="F2378" s="287">
        <v>1</v>
      </c>
      <c r="G2378" s="287" t="s">
        <v>188</v>
      </c>
      <c r="H2378" s="287" t="s">
        <v>188</v>
      </c>
      <c r="I2378" s="287">
        <v>1</v>
      </c>
      <c r="J2378" s="287" t="s">
        <v>320</v>
      </c>
      <c r="K2378" s="287">
        <v>0</v>
      </c>
    </row>
    <row r="2379" spans="1:11">
      <c r="A2379" s="287" t="s">
        <v>319</v>
      </c>
      <c r="B2379" s="288">
        <v>45983</v>
      </c>
      <c r="C2379" s="287" t="s">
        <v>847</v>
      </c>
      <c r="D2379" s="287">
        <v>1</v>
      </c>
      <c r="E2379" s="287">
        <v>1</v>
      </c>
      <c r="F2379" s="287">
        <v>1</v>
      </c>
      <c r="G2379" s="287" t="s">
        <v>188</v>
      </c>
      <c r="H2379" s="287" t="s">
        <v>188</v>
      </c>
      <c r="I2379" s="287">
        <v>1</v>
      </c>
      <c r="J2379" s="287" t="s">
        <v>320</v>
      </c>
      <c r="K2379" s="287">
        <v>0</v>
      </c>
    </row>
    <row r="2380" spans="1:11">
      <c r="A2380" s="287" t="s">
        <v>319</v>
      </c>
      <c r="B2380" s="288">
        <v>45990</v>
      </c>
      <c r="C2380" s="287" t="s">
        <v>339</v>
      </c>
      <c r="D2380" s="287">
        <v>0</v>
      </c>
      <c r="E2380" s="287">
        <v>0</v>
      </c>
      <c r="F2380" s="287">
        <v>0</v>
      </c>
      <c r="G2380" s="287" t="s">
        <v>188</v>
      </c>
      <c r="H2380" s="287" t="s">
        <v>188</v>
      </c>
      <c r="I2380" s="287">
        <v>1</v>
      </c>
      <c r="J2380" s="287" t="s">
        <v>320</v>
      </c>
      <c r="K2380" s="287">
        <v>0</v>
      </c>
    </row>
    <row r="2381" spans="1:11">
      <c r="A2381" s="287" t="s">
        <v>319</v>
      </c>
      <c r="B2381" s="288">
        <v>45997</v>
      </c>
      <c r="C2381" s="287" t="s">
        <v>339</v>
      </c>
      <c r="D2381" s="287">
        <v>0</v>
      </c>
      <c r="E2381" s="287">
        <v>0</v>
      </c>
      <c r="F2381" s="287">
        <v>0</v>
      </c>
      <c r="G2381" s="287" t="s">
        <v>188</v>
      </c>
      <c r="H2381" s="287" t="s">
        <v>188</v>
      </c>
      <c r="I2381" s="287">
        <v>1</v>
      </c>
      <c r="J2381" s="287" t="s">
        <v>320</v>
      </c>
      <c r="K2381" s="287">
        <v>0</v>
      </c>
    </row>
    <row r="2382" spans="1:11">
      <c r="A2382" s="287" t="s">
        <v>319</v>
      </c>
      <c r="B2382" s="288">
        <v>46004</v>
      </c>
      <c r="C2382" s="287" t="s">
        <v>847</v>
      </c>
      <c r="D2382" s="287">
        <v>1</v>
      </c>
      <c r="E2382" s="287">
        <v>1</v>
      </c>
      <c r="F2382" s="287">
        <v>1</v>
      </c>
      <c r="G2382" s="287" t="s">
        <v>188</v>
      </c>
      <c r="H2382" s="287" t="s">
        <v>188</v>
      </c>
      <c r="I2382" s="287">
        <v>1</v>
      </c>
      <c r="J2382" s="287" t="s">
        <v>320</v>
      </c>
      <c r="K2382" s="287">
        <v>0</v>
      </c>
    </row>
    <row r="2383" spans="1:11">
      <c r="A2383" s="287" t="s">
        <v>319</v>
      </c>
      <c r="B2383" s="288">
        <v>46011</v>
      </c>
      <c r="C2383" s="287" t="s">
        <v>847</v>
      </c>
      <c r="D2383" s="287">
        <v>1</v>
      </c>
      <c r="E2383" s="287">
        <v>1</v>
      </c>
      <c r="F2383" s="287">
        <v>1</v>
      </c>
      <c r="G2383" s="287" t="s">
        <v>188</v>
      </c>
      <c r="H2383" s="287" t="s">
        <v>188</v>
      </c>
      <c r="I2383" s="287">
        <v>1</v>
      </c>
      <c r="J2383" s="287" t="s">
        <v>320</v>
      </c>
      <c r="K2383" s="287">
        <v>0</v>
      </c>
    </row>
    <row r="2384" spans="1:11">
      <c r="A2384" s="287" t="s">
        <v>319</v>
      </c>
      <c r="B2384" s="288">
        <v>46018</v>
      </c>
      <c r="C2384" s="287" t="s">
        <v>339</v>
      </c>
      <c r="D2384" s="287">
        <v>0</v>
      </c>
      <c r="E2384" s="287">
        <v>0</v>
      </c>
      <c r="F2384" s="287">
        <v>0</v>
      </c>
      <c r="G2384" s="287" t="s">
        <v>188</v>
      </c>
      <c r="H2384" s="287" t="s">
        <v>188</v>
      </c>
      <c r="I2384" s="287">
        <v>1</v>
      </c>
      <c r="J2384" s="287" t="s">
        <v>320</v>
      </c>
      <c r="K2384" s="287">
        <v>0</v>
      </c>
    </row>
    <row r="2385" spans="1:11">
      <c r="A2385" s="287" t="s">
        <v>319</v>
      </c>
      <c r="B2385" s="288">
        <v>46025</v>
      </c>
      <c r="C2385" s="287" t="s">
        <v>339</v>
      </c>
      <c r="D2385" s="287">
        <v>0</v>
      </c>
      <c r="E2385" s="287">
        <v>0</v>
      </c>
      <c r="F2385" s="287">
        <v>0</v>
      </c>
      <c r="G2385" s="287" t="s">
        <v>188</v>
      </c>
      <c r="H2385" s="287" t="s">
        <v>188</v>
      </c>
      <c r="I2385" s="287">
        <v>1</v>
      </c>
      <c r="J2385" s="287" t="s">
        <v>320</v>
      </c>
      <c r="K2385" s="287">
        <v>0</v>
      </c>
    </row>
    <row r="2386" spans="1:11">
      <c r="A2386" s="287" t="s">
        <v>319</v>
      </c>
      <c r="B2386" s="288">
        <v>46032</v>
      </c>
      <c r="C2386" s="287" t="s">
        <v>339</v>
      </c>
      <c r="D2386" s="287">
        <v>0</v>
      </c>
      <c r="E2386" s="287">
        <v>0</v>
      </c>
      <c r="F2386" s="287">
        <v>0</v>
      </c>
      <c r="G2386" s="287" t="s">
        <v>188</v>
      </c>
      <c r="H2386" s="287" t="s">
        <v>188</v>
      </c>
      <c r="I2386" s="287">
        <v>1</v>
      </c>
      <c r="J2386" s="287" t="s">
        <v>320</v>
      </c>
      <c r="K2386" s="287">
        <v>0</v>
      </c>
    </row>
    <row r="2387" spans="1:11">
      <c r="A2387" s="287" t="s">
        <v>319</v>
      </c>
      <c r="B2387" s="288">
        <v>46039</v>
      </c>
      <c r="C2387" s="287" t="s">
        <v>847</v>
      </c>
      <c r="D2387" s="287">
        <v>1</v>
      </c>
      <c r="E2387" s="287">
        <v>1</v>
      </c>
      <c r="F2387" s="287">
        <v>1</v>
      </c>
      <c r="G2387" s="287" t="s">
        <v>188</v>
      </c>
      <c r="H2387" s="287" t="s">
        <v>188</v>
      </c>
      <c r="I2387" s="287">
        <v>1</v>
      </c>
      <c r="J2387" s="287" t="s">
        <v>320</v>
      </c>
      <c r="K2387" s="287">
        <v>0</v>
      </c>
    </row>
    <row r="2388" spans="1:11">
      <c r="A2388" s="287" t="s">
        <v>319</v>
      </c>
      <c r="B2388" s="288">
        <v>46046</v>
      </c>
      <c r="C2388" s="287" t="s">
        <v>847</v>
      </c>
      <c r="D2388" s="287">
        <v>1</v>
      </c>
      <c r="E2388" s="287">
        <v>1</v>
      </c>
      <c r="F2388" s="287">
        <v>1</v>
      </c>
      <c r="G2388" s="287" t="s">
        <v>188</v>
      </c>
      <c r="H2388" s="287" t="s">
        <v>188</v>
      </c>
      <c r="I2388" s="287">
        <v>1</v>
      </c>
      <c r="J2388" s="287" t="s">
        <v>320</v>
      </c>
      <c r="K2388" s="287">
        <v>0</v>
      </c>
    </row>
    <row r="2389" spans="1:11">
      <c r="A2389" s="287" t="s">
        <v>319</v>
      </c>
      <c r="B2389" s="288">
        <v>46053</v>
      </c>
      <c r="C2389" s="287" t="s">
        <v>847</v>
      </c>
      <c r="D2389" s="287">
        <v>1</v>
      </c>
      <c r="E2389" s="287">
        <v>1</v>
      </c>
      <c r="F2389" s="287">
        <v>1</v>
      </c>
      <c r="G2389" s="287" t="s">
        <v>188</v>
      </c>
      <c r="H2389" s="287" t="s">
        <v>188</v>
      </c>
      <c r="I2389" s="287">
        <v>1</v>
      </c>
      <c r="J2389" s="287" t="s">
        <v>320</v>
      </c>
      <c r="K2389" s="287">
        <v>0</v>
      </c>
    </row>
    <row r="2390" spans="1:11">
      <c r="A2390" s="287" t="s">
        <v>319</v>
      </c>
      <c r="B2390" s="288">
        <v>46060</v>
      </c>
      <c r="C2390" s="287" t="s">
        <v>847</v>
      </c>
      <c r="D2390" s="287">
        <v>1</v>
      </c>
      <c r="E2390" s="287">
        <v>1</v>
      </c>
      <c r="F2390" s="287">
        <v>1</v>
      </c>
      <c r="G2390" s="287" t="s">
        <v>188</v>
      </c>
      <c r="H2390" s="287" t="s">
        <v>188</v>
      </c>
      <c r="I2390" s="287">
        <v>1</v>
      </c>
      <c r="J2390" s="287" t="s">
        <v>320</v>
      </c>
      <c r="K2390" s="287">
        <v>0</v>
      </c>
    </row>
    <row r="2391" spans="1:11">
      <c r="A2391" s="287" t="s">
        <v>319</v>
      </c>
      <c r="B2391" s="288">
        <v>46067</v>
      </c>
      <c r="C2391" s="287" t="s">
        <v>847</v>
      </c>
      <c r="D2391" s="287">
        <v>1</v>
      </c>
      <c r="E2391" s="287">
        <v>1</v>
      </c>
      <c r="F2391" s="287">
        <v>1</v>
      </c>
      <c r="G2391" s="287" t="s">
        <v>188</v>
      </c>
      <c r="H2391" s="287" t="s">
        <v>188</v>
      </c>
      <c r="I2391" s="287">
        <v>1</v>
      </c>
      <c r="J2391" s="287" t="s">
        <v>320</v>
      </c>
      <c r="K2391" s="287">
        <v>0</v>
      </c>
    </row>
    <row r="2392" spans="1:11">
      <c r="A2392" s="287" t="s">
        <v>319</v>
      </c>
      <c r="B2392" s="288">
        <v>46074</v>
      </c>
      <c r="C2392" s="287" t="s">
        <v>847</v>
      </c>
      <c r="D2392" s="287">
        <v>1</v>
      </c>
      <c r="E2392" s="287">
        <v>1</v>
      </c>
      <c r="F2392" s="287">
        <v>1</v>
      </c>
      <c r="G2392" s="287" t="s">
        <v>188</v>
      </c>
      <c r="H2392" s="287" t="s">
        <v>188</v>
      </c>
      <c r="I2392" s="287">
        <v>1</v>
      </c>
      <c r="J2392" s="287" t="s">
        <v>320</v>
      </c>
      <c r="K2392" s="287">
        <v>0</v>
      </c>
    </row>
    <row r="2393" spans="1:11">
      <c r="A2393" s="287" t="s">
        <v>319</v>
      </c>
      <c r="B2393" s="288">
        <v>46081</v>
      </c>
      <c r="C2393" s="287" t="s">
        <v>847</v>
      </c>
      <c r="D2393" s="287">
        <v>1</v>
      </c>
      <c r="E2393" s="287">
        <v>1</v>
      </c>
      <c r="F2393" s="287">
        <v>1</v>
      </c>
      <c r="G2393" s="287" t="s">
        <v>188</v>
      </c>
      <c r="H2393" s="287" t="s">
        <v>188</v>
      </c>
      <c r="I2393" s="287">
        <v>1</v>
      </c>
      <c r="J2393" s="287" t="s">
        <v>320</v>
      </c>
      <c r="K2393" s="287">
        <v>0</v>
      </c>
    </row>
    <row r="2394" spans="1:11">
      <c r="A2394" s="287" t="s">
        <v>319</v>
      </c>
      <c r="B2394" s="288">
        <v>46088</v>
      </c>
      <c r="C2394" s="287" t="s">
        <v>339</v>
      </c>
      <c r="D2394" s="287">
        <v>0</v>
      </c>
      <c r="E2394" s="287">
        <v>0</v>
      </c>
      <c r="F2394" s="287">
        <v>0</v>
      </c>
      <c r="G2394" s="287" t="s">
        <v>188</v>
      </c>
      <c r="H2394" s="287" t="s">
        <v>188</v>
      </c>
      <c r="I2394" s="287">
        <v>1</v>
      </c>
      <c r="J2394" s="287" t="s">
        <v>320</v>
      </c>
      <c r="K2394" s="287">
        <v>0</v>
      </c>
    </row>
    <row r="2395" spans="1:11">
      <c r="A2395" s="287" t="s">
        <v>319</v>
      </c>
      <c r="B2395" s="288">
        <v>46095</v>
      </c>
      <c r="C2395" s="287" t="s">
        <v>339</v>
      </c>
      <c r="D2395" s="287">
        <v>0</v>
      </c>
      <c r="E2395" s="287">
        <v>0</v>
      </c>
      <c r="F2395" s="287">
        <v>0</v>
      </c>
      <c r="G2395" s="287" t="s">
        <v>188</v>
      </c>
      <c r="H2395" s="287" t="s">
        <v>188</v>
      </c>
      <c r="I2395" s="287">
        <v>1</v>
      </c>
      <c r="J2395" s="287" t="s">
        <v>320</v>
      </c>
      <c r="K2395" s="287">
        <v>0</v>
      </c>
    </row>
    <row r="2396" spans="1:11">
      <c r="A2396" s="287" t="s">
        <v>319</v>
      </c>
      <c r="B2396" s="288">
        <v>46102</v>
      </c>
      <c r="C2396" s="287" t="s">
        <v>847</v>
      </c>
      <c r="D2396" s="287">
        <v>1</v>
      </c>
      <c r="E2396" s="287">
        <v>1</v>
      </c>
      <c r="F2396" s="287">
        <v>1</v>
      </c>
      <c r="G2396" s="287" t="s">
        <v>188</v>
      </c>
      <c r="H2396" s="287" t="s">
        <v>188</v>
      </c>
      <c r="I2396" s="287">
        <v>1</v>
      </c>
      <c r="J2396" s="287" t="s">
        <v>320</v>
      </c>
      <c r="K2396" s="287">
        <v>0</v>
      </c>
    </row>
    <row r="2397" spans="1:11">
      <c r="A2397" s="287" t="s">
        <v>319</v>
      </c>
      <c r="B2397" s="288">
        <v>46109</v>
      </c>
      <c r="C2397" s="287" t="s">
        <v>847</v>
      </c>
      <c r="D2397" s="287">
        <v>1</v>
      </c>
      <c r="E2397" s="287">
        <v>1</v>
      </c>
      <c r="F2397" s="287">
        <v>1</v>
      </c>
      <c r="G2397" s="287" t="s">
        <v>188</v>
      </c>
      <c r="H2397" s="287" t="s">
        <v>188</v>
      </c>
      <c r="I2397" s="287">
        <v>1</v>
      </c>
      <c r="J2397" s="287" t="s">
        <v>320</v>
      </c>
      <c r="K2397" s="287">
        <v>0</v>
      </c>
    </row>
    <row r="2398" spans="1:11">
      <c r="A2398" s="287" t="s">
        <v>319</v>
      </c>
      <c r="B2398" s="288">
        <v>46116</v>
      </c>
      <c r="C2398" s="287" t="s">
        <v>339</v>
      </c>
      <c r="D2398" s="287">
        <v>0</v>
      </c>
      <c r="E2398" s="287">
        <v>0</v>
      </c>
      <c r="F2398" s="287">
        <v>0</v>
      </c>
      <c r="G2398" s="287" t="s">
        <v>188</v>
      </c>
      <c r="H2398" s="287" t="s">
        <v>188</v>
      </c>
      <c r="I2398" s="287">
        <v>1</v>
      </c>
      <c r="J2398" s="287" t="s">
        <v>320</v>
      </c>
      <c r="K2398" s="287">
        <v>0</v>
      </c>
    </row>
    <row r="2399" spans="1:11">
      <c r="A2399" s="287" t="s">
        <v>319</v>
      </c>
      <c r="B2399" s="288">
        <v>46123</v>
      </c>
      <c r="C2399" s="287" t="s">
        <v>847</v>
      </c>
      <c r="D2399" s="287">
        <v>1</v>
      </c>
      <c r="E2399" s="287">
        <v>1</v>
      </c>
      <c r="F2399" s="287">
        <v>1</v>
      </c>
      <c r="G2399" s="287" t="s">
        <v>188</v>
      </c>
      <c r="H2399" s="287" t="s">
        <v>188</v>
      </c>
      <c r="I2399" s="287">
        <v>1</v>
      </c>
      <c r="J2399" s="287" t="s">
        <v>320</v>
      </c>
      <c r="K2399" s="287">
        <v>0</v>
      </c>
    </row>
    <row r="2400" spans="1:11">
      <c r="A2400" s="287" t="s">
        <v>319</v>
      </c>
      <c r="B2400" s="288">
        <v>46130</v>
      </c>
      <c r="C2400" s="287" t="s">
        <v>847</v>
      </c>
      <c r="D2400" s="287">
        <v>1</v>
      </c>
      <c r="E2400" s="287">
        <v>1</v>
      </c>
      <c r="F2400" s="287">
        <v>1</v>
      </c>
      <c r="G2400" s="287" t="s">
        <v>188</v>
      </c>
      <c r="H2400" s="287" t="s">
        <v>188</v>
      </c>
      <c r="I2400" s="287">
        <v>1</v>
      </c>
      <c r="J2400" s="287" t="s">
        <v>320</v>
      </c>
      <c r="K2400" s="287">
        <v>0</v>
      </c>
    </row>
    <row r="2401" spans="1:11">
      <c r="A2401" s="287" t="s">
        <v>319</v>
      </c>
      <c r="B2401" s="288">
        <v>46137</v>
      </c>
      <c r="C2401" s="287" t="s">
        <v>847</v>
      </c>
      <c r="D2401" s="287">
        <v>1</v>
      </c>
      <c r="E2401" s="287">
        <v>1</v>
      </c>
      <c r="F2401" s="287">
        <v>1</v>
      </c>
      <c r="G2401" s="287" t="s">
        <v>188</v>
      </c>
      <c r="H2401" s="287" t="s">
        <v>188</v>
      </c>
      <c r="I2401" s="287">
        <v>1</v>
      </c>
      <c r="J2401" s="287" t="s">
        <v>320</v>
      </c>
      <c r="K2401" s="287">
        <v>0</v>
      </c>
    </row>
    <row r="2402" spans="1:11">
      <c r="A2402" s="287" t="s">
        <v>321</v>
      </c>
      <c r="B2402" s="288">
        <v>45969</v>
      </c>
      <c r="C2402" s="287" t="s">
        <v>339</v>
      </c>
      <c r="D2402" s="287">
        <v>0</v>
      </c>
      <c r="E2402" s="287">
        <v>0</v>
      </c>
      <c r="F2402" s="287">
        <v>0</v>
      </c>
      <c r="G2402" s="287" t="s">
        <v>185</v>
      </c>
      <c r="H2402" s="287"/>
      <c r="I2402" s="287">
        <v>0</v>
      </c>
      <c r="J2402" s="287" t="s">
        <v>322</v>
      </c>
      <c r="K2402" s="287">
        <v>0</v>
      </c>
    </row>
    <row r="2403" spans="1:11">
      <c r="A2403" s="287" t="s">
        <v>321</v>
      </c>
      <c r="B2403" s="288">
        <v>45976</v>
      </c>
      <c r="C2403" s="287" t="s">
        <v>339</v>
      </c>
      <c r="D2403" s="287">
        <v>0</v>
      </c>
      <c r="E2403" s="287">
        <v>0</v>
      </c>
      <c r="F2403" s="287">
        <v>0</v>
      </c>
      <c r="G2403" s="287" t="s">
        <v>185</v>
      </c>
      <c r="H2403" s="287"/>
      <c r="I2403" s="287">
        <v>0</v>
      </c>
      <c r="J2403" s="287" t="s">
        <v>322</v>
      </c>
      <c r="K2403" s="287">
        <v>0</v>
      </c>
    </row>
    <row r="2404" spans="1:11">
      <c r="A2404" s="287" t="s">
        <v>321</v>
      </c>
      <c r="B2404" s="288">
        <v>45983</v>
      </c>
      <c r="C2404" s="287" t="s">
        <v>339</v>
      </c>
      <c r="D2404" s="287">
        <v>0</v>
      </c>
      <c r="E2404" s="287">
        <v>0</v>
      </c>
      <c r="F2404" s="287">
        <v>0</v>
      </c>
      <c r="G2404" s="287" t="s">
        <v>185</v>
      </c>
      <c r="H2404" s="287"/>
      <c r="I2404" s="287">
        <v>0</v>
      </c>
      <c r="J2404" s="287" t="s">
        <v>322</v>
      </c>
      <c r="K2404" s="287">
        <v>0</v>
      </c>
    </row>
    <row r="2405" spans="1:11">
      <c r="A2405" s="287" t="s">
        <v>321</v>
      </c>
      <c r="B2405" s="288">
        <v>45990</v>
      </c>
      <c r="C2405" s="287" t="s">
        <v>893</v>
      </c>
      <c r="D2405" s="287">
        <v>1</v>
      </c>
      <c r="E2405" s="287">
        <v>1</v>
      </c>
      <c r="F2405" s="287">
        <v>0</v>
      </c>
      <c r="G2405" s="287" t="s">
        <v>185</v>
      </c>
      <c r="H2405" s="287"/>
      <c r="I2405" s="287">
        <v>0</v>
      </c>
      <c r="J2405" s="287" t="s">
        <v>322</v>
      </c>
      <c r="K2405" s="287">
        <v>0</v>
      </c>
    </row>
    <row r="2406" spans="1:11">
      <c r="A2406" s="287" t="s">
        <v>321</v>
      </c>
      <c r="B2406" s="288">
        <v>45997</v>
      </c>
      <c r="C2406" s="287" t="s">
        <v>339</v>
      </c>
      <c r="D2406" s="287">
        <v>0</v>
      </c>
      <c r="E2406" s="287">
        <v>0</v>
      </c>
      <c r="F2406" s="287">
        <v>0</v>
      </c>
      <c r="G2406" s="287" t="s">
        <v>185</v>
      </c>
      <c r="H2406" s="287"/>
      <c r="I2406" s="287">
        <v>0</v>
      </c>
      <c r="J2406" s="287" t="s">
        <v>322</v>
      </c>
      <c r="K2406" s="287">
        <v>0</v>
      </c>
    </row>
    <row r="2407" spans="1:11">
      <c r="A2407" s="287" t="s">
        <v>321</v>
      </c>
      <c r="B2407" s="288">
        <v>46004</v>
      </c>
      <c r="C2407" s="287" t="s">
        <v>339</v>
      </c>
      <c r="D2407" s="287">
        <v>0</v>
      </c>
      <c r="E2407" s="287">
        <v>0</v>
      </c>
      <c r="F2407" s="287">
        <v>0</v>
      </c>
      <c r="G2407" s="287" t="s">
        <v>185</v>
      </c>
      <c r="H2407" s="287"/>
      <c r="I2407" s="287">
        <v>0</v>
      </c>
      <c r="J2407" s="287" t="s">
        <v>322</v>
      </c>
      <c r="K2407" s="287">
        <v>0</v>
      </c>
    </row>
    <row r="2408" spans="1:11">
      <c r="A2408" s="287" t="s">
        <v>321</v>
      </c>
      <c r="B2408" s="288">
        <v>46011</v>
      </c>
      <c r="C2408" s="287" t="s">
        <v>339</v>
      </c>
      <c r="D2408" s="287">
        <v>0</v>
      </c>
      <c r="E2408" s="287">
        <v>0</v>
      </c>
      <c r="F2408" s="287">
        <v>0</v>
      </c>
      <c r="G2408" s="287" t="s">
        <v>185</v>
      </c>
      <c r="H2408" s="287"/>
      <c r="I2408" s="287">
        <v>0</v>
      </c>
      <c r="J2408" s="287" t="s">
        <v>322</v>
      </c>
      <c r="K2408" s="287">
        <v>0</v>
      </c>
    </row>
    <row r="2409" spans="1:11">
      <c r="A2409" s="287" t="s">
        <v>321</v>
      </c>
      <c r="B2409" s="288">
        <v>46018</v>
      </c>
      <c r="C2409" s="287" t="s">
        <v>339</v>
      </c>
      <c r="D2409" s="287">
        <v>0</v>
      </c>
      <c r="E2409" s="287">
        <v>0</v>
      </c>
      <c r="F2409" s="287">
        <v>0</v>
      </c>
      <c r="G2409" s="287" t="s">
        <v>185</v>
      </c>
      <c r="H2409" s="287"/>
      <c r="I2409" s="287">
        <v>0</v>
      </c>
      <c r="J2409" s="287" t="s">
        <v>322</v>
      </c>
      <c r="K2409" s="287">
        <v>0</v>
      </c>
    </row>
    <row r="2410" spans="1:11">
      <c r="A2410" s="287" t="s">
        <v>321</v>
      </c>
      <c r="B2410" s="288">
        <v>46025</v>
      </c>
      <c r="C2410" s="287" t="s">
        <v>339</v>
      </c>
      <c r="D2410" s="287">
        <v>0</v>
      </c>
      <c r="E2410" s="287">
        <v>0</v>
      </c>
      <c r="F2410" s="287">
        <v>0</v>
      </c>
      <c r="G2410" s="287" t="s">
        <v>185</v>
      </c>
      <c r="H2410" s="287"/>
      <c r="I2410" s="287">
        <v>0</v>
      </c>
      <c r="J2410" s="287" t="s">
        <v>322</v>
      </c>
      <c r="K2410" s="287">
        <v>0</v>
      </c>
    </row>
    <row r="2411" spans="1:11">
      <c r="A2411" s="287" t="s">
        <v>321</v>
      </c>
      <c r="B2411" s="288">
        <v>46032</v>
      </c>
      <c r="C2411" s="287" t="s">
        <v>847</v>
      </c>
      <c r="D2411" s="287">
        <v>1</v>
      </c>
      <c r="E2411" s="287">
        <v>1</v>
      </c>
      <c r="F2411" s="287">
        <v>1</v>
      </c>
      <c r="G2411" s="287" t="s">
        <v>185</v>
      </c>
      <c r="H2411" s="287"/>
      <c r="I2411" s="287">
        <v>0</v>
      </c>
      <c r="J2411" s="287" t="s">
        <v>322</v>
      </c>
      <c r="K2411" s="287">
        <v>0</v>
      </c>
    </row>
    <row r="2412" spans="1:11">
      <c r="A2412" s="287" t="s">
        <v>321</v>
      </c>
      <c r="B2412" s="288">
        <v>46039</v>
      </c>
      <c r="C2412" s="287" t="s">
        <v>847</v>
      </c>
      <c r="D2412" s="287">
        <v>1</v>
      </c>
      <c r="E2412" s="287">
        <v>1</v>
      </c>
      <c r="F2412" s="287">
        <v>1</v>
      </c>
      <c r="G2412" s="287" t="s">
        <v>185</v>
      </c>
      <c r="H2412" s="287"/>
      <c r="I2412" s="287">
        <v>0</v>
      </c>
      <c r="J2412" s="287" t="s">
        <v>322</v>
      </c>
      <c r="K2412" s="287">
        <v>0</v>
      </c>
    </row>
    <row r="2413" spans="1:11">
      <c r="A2413" s="287" t="s">
        <v>321</v>
      </c>
      <c r="B2413" s="288">
        <v>46046</v>
      </c>
      <c r="C2413" s="287" t="s">
        <v>847</v>
      </c>
      <c r="D2413" s="287">
        <v>1</v>
      </c>
      <c r="E2413" s="287">
        <v>1</v>
      </c>
      <c r="F2413" s="287">
        <v>1</v>
      </c>
      <c r="G2413" s="287" t="s">
        <v>185</v>
      </c>
      <c r="H2413" s="287"/>
      <c r="I2413" s="287">
        <v>0</v>
      </c>
      <c r="J2413" s="287" t="s">
        <v>322</v>
      </c>
      <c r="K2413" s="287">
        <v>0</v>
      </c>
    </row>
    <row r="2414" spans="1:11">
      <c r="A2414" s="287" t="s">
        <v>321</v>
      </c>
      <c r="B2414" s="288">
        <v>46053</v>
      </c>
      <c r="C2414" s="287" t="s">
        <v>847</v>
      </c>
      <c r="D2414" s="287">
        <v>1</v>
      </c>
      <c r="E2414" s="287">
        <v>1</v>
      </c>
      <c r="F2414" s="287">
        <v>1</v>
      </c>
      <c r="G2414" s="287" t="s">
        <v>185</v>
      </c>
      <c r="H2414" s="287"/>
      <c r="I2414" s="287">
        <v>0</v>
      </c>
      <c r="J2414" s="287" t="s">
        <v>322</v>
      </c>
      <c r="K2414" s="287">
        <v>0</v>
      </c>
    </row>
    <row r="2415" spans="1:11">
      <c r="A2415" s="287" t="s">
        <v>321</v>
      </c>
      <c r="B2415" s="288">
        <v>46060</v>
      </c>
      <c r="C2415" s="287" t="s">
        <v>339</v>
      </c>
      <c r="D2415" s="287">
        <v>0</v>
      </c>
      <c r="E2415" s="287">
        <v>0</v>
      </c>
      <c r="F2415" s="287">
        <v>0</v>
      </c>
      <c r="G2415" s="287" t="s">
        <v>185</v>
      </c>
      <c r="H2415" s="287"/>
      <c r="I2415" s="287">
        <v>0</v>
      </c>
      <c r="J2415" s="287" t="s">
        <v>322</v>
      </c>
      <c r="K2415" s="287">
        <v>0</v>
      </c>
    </row>
    <row r="2416" spans="1:11">
      <c r="A2416" s="287" t="s">
        <v>321</v>
      </c>
      <c r="B2416" s="288">
        <v>46067</v>
      </c>
      <c r="C2416" s="287" t="s">
        <v>847</v>
      </c>
      <c r="D2416" s="287">
        <v>1</v>
      </c>
      <c r="E2416" s="287">
        <v>1</v>
      </c>
      <c r="F2416" s="287">
        <v>1</v>
      </c>
      <c r="G2416" s="287" t="s">
        <v>185</v>
      </c>
      <c r="H2416" s="287"/>
      <c r="I2416" s="287">
        <v>0</v>
      </c>
      <c r="J2416" s="287" t="s">
        <v>322</v>
      </c>
      <c r="K2416" s="287">
        <v>0</v>
      </c>
    </row>
    <row r="2417" spans="1:11">
      <c r="A2417" s="287" t="s">
        <v>321</v>
      </c>
      <c r="B2417" s="288">
        <v>46074</v>
      </c>
      <c r="C2417" s="287" t="s">
        <v>339</v>
      </c>
      <c r="D2417" s="287">
        <v>0</v>
      </c>
      <c r="E2417" s="287">
        <v>0</v>
      </c>
      <c r="F2417" s="287">
        <v>0</v>
      </c>
      <c r="G2417" s="287" t="s">
        <v>185</v>
      </c>
      <c r="H2417" s="287"/>
      <c r="I2417" s="287">
        <v>0</v>
      </c>
      <c r="J2417" s="287" t="s">
        <v>322</v>
      </c>
      <c r="K2417" s="287">
        <v>0</v>
      </c>
    </row>
    <row r="2418" spans="1:11">
      <c r="A2418" s="287" t="s">
        <v>321</v>
      </c>
      <c r="B2418" s="288">
        <v>46081</v>
      </c>
      <c r="C2418" s="287" t="s">
        <v>847</v>
      </c>
      <c r="D2418" s="287">
        <v>1</v>
      </c>
      <c r="E2418" s="287">
        <v>1</v>
      </c>
      <c r="F2418" s="287">
        <v>1</v>
      </c>
      <c r="G2418" s="287" t="s">
        <v>185</v>
      </c>
      <c r="H2418" s="287"/>
      <c r="I2418" s="287">
        <v>0</v>
      </c>
      <c r="J2418" s="287" t="s">
        <v>322</v>
      </c>
      <c r="K2418" s="287">
        <v>0</v>
      </c>
    </row>
    <row r="2419" spans="1:11">
      <c r="A2419" s="287" t="s">
        <v>321</v>
      </c>
      <c r="B2419" s="288">
        <v>46088</v>
      </c>
      <c r="C2419" s="287" t="s">
        <v>339</v>
      </c>
      <c r="D2419" s="287">
        <v>0</v>
      </c>
      <c r="E2419" s="287">
        <v>0</v>
      </c>
      <c r="F2419" s="287">
        <v>0</v>
      </c>
      <c r="G2419" s="287" t="s">
        <v>185</v>
      </c>
      <c r="H2419" s="287"/>
      <c r="I2419" s="287">
        <v>0</v>
      </c>
      <c r="J2419" s="287" t="s">
        <v>322</v>
      </c>
      <c r="K2419" s="287">
        <v>0</v>
      </c>
    </row>
    <row r="2420" spans="1:11">
      <c r="A2420" s="287" t="s">
        <v>321</v>
      </c>
      <c r="B2420" s="288">
        <v>46095</v>
      </c>
      <c r="C2420" s="287" t="s">
        <v>847</v>
      </c>
      <c r="D2420" s="287">
        <v>1</v>
      </c>
      <c r="E2420" s="287">
        <v>1</v>
      </c>
      <c r="F2420" s="287">
        <v>1</v>
      </c>
      <c r="G2420" s="287" t="s">
        <v>185</v>
      </c>
      <c r="H2420" s="287"/>
      <c r="I2420" s="287">
        <v>0</v>
      </c>
      <c r="J2420" s="287" t="s">
        <v>322</v>
      </c>
      <c r="K2420" s="287">
        <v>0</v>
      </c>
    </row>
    <row r="2421" spans="1:11">
      <c r="A2421" s="287" t="s">
        <v>321</v>
      </c>
      <c r="B2421" s="288">
        <v>46102</v>
      </c>
      <c r="C2421" s="287" t="s">
        <v>339</v>
      </c>
      <c r="D2421" s="287">
        <v>0</v>
      </c>
      <c r="E2421" s="287">
        <v>0</v>
      </c>
      <c r="F2421" s="287">
        <v>0</v>
      </c>
      <c r="G2421" s="287" t="s">
        <v>185</v>
      </c>
      <c r="H2421" s="287"/>
      <c r="I2421" s="287">
        <v>0</v>
      </c>
      <c r="J2421" s="287" t="s">
        <v>322</v>
      </c>
      <c r="K2421" s="287">
        <v>0</v>
      </c>
    </row>
    <row r="2422" spans="1:11">
      <c r="A2422" s="287" t="s">
        <v>321</v>
      </c>
      <c r="B2422" s="288">
        <v>46109</v>
      </c>
      <c r="C2422" s="287" t="s">
        <v>847</v>
      </c>
      <c r="D2422" s="287">
        <v>1</v>
      </c>
      <c r="E2422" s="287">
        <v>1</v>
      </c>
      <c r="F2422" s="287">
        <v>1</v>
      </c>
      <c r="G2422" s="287" t="s">
        <v>185</v>
      </c>
      <c r="H2422" s="287"/>
      <c r="I2422" s="287">
        <v>0</v>
      </c>
      <c r="J2422" s="287" t="s">
        <v>322</v>
      </c>
      <c r="K2422" s="287">
        <v>0</v>
      </c>
    </row>
    <row r="2423" spans="1:11">
      <c r="A2423" s="287" t="s">
        <v>321</v>
      </c>
      <c r="B2423" s="288">
        <v>46116</v>
      </c>
      <c r="C2423" s="287" t="s">
        <v>893</v>
      </c>
      <c r="D2423" s="287">
        <v>1</v>
      </c>
      <c r="E2423" s="287">
        <v>1</v>
      </c>
      <c r="F2423" s="287">
        <v>0</v>
      </c>
      <c r="G2423" s="287" t="s">
        <v>185</v>
      </c>
      <c r="H2423" s="287"/>
      <c r="I2423" s="287">
        <v>0</v>
      </c>
      <c r="J2423" s="287" t="s">
        <v>322</v>
      </c>
      <c r="K2423" s="287">
        <v>0</v>
      </c>
    </row>
    <row r="2424" spans="1:11">
      <c r="A2424" s="287" t="s">
        <v>321</v>
      </c>
      <c r="B2424" s="288">
        <v>46123</v>
      </c>
      <c r="C2424" s="287" t="s">
        <v>339</v>
      </c>
      <c r="D2424" s="287">
        <v>0</v>
      </c>
      <c r="E2424" s="287">
        <v>0</v>
      </c>
      <c r="F2424" s="287">
        <v>0</v>
      </c>
      <c r="G2424" s="287" t="s">
        <v>185</v>
      </c>
      <c r="H2424" s="287"/>
      <c r="I2424" s="287">
        <v>0</v>
      </c>
      <c r="J2424" s="287" t="s">
        <v>322</v>
      </c>
      <c r="K2424" s="287">
        <v>0</v>
      </c>
    </row>
    <row r="2425" spans="1:11">
      <c r="A2425" s="287" t="s">
        <v>321</v>
      </c>
      <c r="B2425" s="288">
        <v>46130</v>
      </c>
      <c r="C2425" s="287" t="s">
        <v>339</v>
      </c>
      <c r="D2425" s="287">
        <v>0</v>
      </c>
      <c r="E2425" s="287">
        <v>0</v>
      </c>
      <c r="F2425" s="287">
        <v>0</v>
      </c>
      <c r="G2425" s="287" t="s">
        <v>185</v>
      </c>
      <c r="H2425" s="287"/>
      <c r="I2425" s="287">
        <v>0</v>
      </c>
      <c r="J2425" s="287" t="s">
        <v>322</v>
      </c>
      <c r="K2425" s="287">
        <v>0</v>
      </c>
    </row>
    <row r="2426" spans="1:11">
      <c r="A2426" s="287" t="s">
        <v>321</v>
      </c>
      <c r="B2426" s="288">
        <v>46137</v>
      </c>
      <c r="C2426" s="287" t="s">
        <v>847</v>
      </c>
      <c r="D2426" s="287">
        <v>1</v>
      </c>
      <c r="E2426" s="287">
        <v>1</v>
      </c>
      <c r="F2426" s="287">
        <v>1</v>
      </c>
      <c r="G2426" s="287" t="s">
        <v>185</v>
      </c>
      <c r="H2426" s="287"/>
      <c r="I2426" s="287">
        <v>0</v>
      </c>
      <c r="J2426" s="287" t="s">
        <v>322</v>
      </c>
      <c r="K2426" s="287">
        <v>0</v>
      </c>
    </row>
    <row r="2427" spans="1:11">
      <c r="A2427" s="287" t="s">
        <v>323</v>
      </c>
      <c r="B2427" s="288">
        <v>45969</v>
      </c>
      <c r="C2427" s="287" t="s">
        <v>847</v>
      </c>
      <c r="D2427" s="287">
        <v>1</v>
      </c>
      <c r="E2427" s="287">
        <v>1</v>
      </c>
      <c r="F2427" s="287">
        <v>1</v>
      </c>
      <c r="G2427" s="287" t="s">
        <v>185</v>
      </c>
      <c r="H2427" s="287" t="s">
        <v>179</v>
      </c>
      <c r="I2427" s="287">
        <v>1</v>
      </c>
      <c r="J2427" s="287"/>
      <c r="K2427" s="287">
        <v>0</v>
      </c>
    </row>
    <row r="2428" spans="1:11">
      <c r="A2428" s="287" t="s">
        <v>323</v>
      </c>
      <c r="B2428" s="288">
        <v>45976</v>
      </c>
      <c r="C2428" s="287" t="s">
        <v>847</v>
      </c>
      <c r="D2428" s="287">
        <v>1</v>
      </c>
      <c r="E2428" s="287">
        <v>1</v>
      </c>
      <c r="F2428" s="287">
        <v>1</v>
      </c>
      <c r="G2428" s="287" t="s">
        <v>185</v>
      </c>
      <c r="H2428" s="287" t="s">
        <v>179</v>
      </c>
      <c r="I2428" s="287">
        <v>1</v>
      </c>
      <c r="J2428" s="287"/>
      <c r="K2428" s="287">
        <v>0</v>
      </c>
    </row>
    <row r="2429" spans="1:11">
      <c r="A2429" s="287" t="s">
        <v>323</v>
      </c>
      <c r="B2429" s="288">
        <v>45983</v>
      </c>
      <c r="C2429" s="287" t="s">
        <v>847</v>
      </c>
      <c r="D2429" s="287">
        <v>1</v>
      </c>
      <c r="E2429" s="287">
        <v>1</v>
      </c>
      <c r="F2429" s="287">
        <v>1</v>
      </c>
      <c r="G2429" s="287" t="s">
        <v>185</v>
      </c>
      <c r="H2429" s="287" t="s">
        <v>179</v>
      </c>
      <c r="I2429" s="287">
        <v>1</v>
      </c>
      <c r="J2429" s="287"/>
      <c r="K2429" s="287">
        <v>0</v>
      </c>
    </row>
    <row r="2430" spans="1:11">
      <c r="A2430" s="287" t="s">
        <v>323</v>
      </c>
      <c r="B2430" s="288">
        <v>45990</v>
      </c>
      <c r="C2430" s="287" t="s">
        <v>847</v>
      </c>
      <c r="D2430" s="287">
        <v>1</v>
      </c>
      <c r="E2430" s="287">
        <v>1</v>
      </c>
      <c r="F2430" s="287">
        <v>1</v>
      </c>
      <c r="G2430" s="287" t="s">
        <v>185</v>
      </c>
      <c r="H2430" s="287" t="s">
        <v>179</v>
      </c>
      <c r="I2430" s="287">
        <v>1</v>
      </c>
      <c r="J2430" s="287"/>
      <c r="K2430" s="287">
        <v>0</v>
      </c>
    </row>
    <row r="2431" spans="1:11">
      <c r="A2431" s="287" t="s">
        <v>323</v>
      </c>
      <c r="B2431" s="288">
        <v>45997</v>
      </c>
      <c r="C2431" s="287" t="s">
        <v>847</v>
      </c>
      <c r="D2431" s="287">
        <v>1</v>
      </c>
      <c r="E2431" s="287">
        <v>1</v>
      </c>
      <c r="F2431" s="287">
        <v>1</v>
      </c>
      <c r="G2431" s="287" t="s">
        <v>185</v>
      </c>
      <c r="H2431" s="287" t="s">
        <v>179</v>
      </c>
      <c r="I2431" s="287">
        <v>1</v>
      </c>
      <c r="J2431" s="287"/>
      <c r="K2431" s="287">
        <v>0</v>
      </c>
    </row>
    <row r="2432" spans="1:11">
      <c r="A2432" s="287" t="s">
        <v>323</v>
      </c>
      <c r="B2432" s="288">
        <v>46004</v>
      </c>
      <c r="C2432" s="287" t="s">
        <v>847</v>
      </c>
      <c r="D2432" s="287">
        <v>1</v>
      </c>
      <c r="E2432" s="287">
        <v>1</v>
      </c>
      <c r="F2432" s="287">
        <v>1</v>
      </c>
      <c r="G2432" s="287" t="s">
        <v>185</v>
      </c>
      <c r="H2432" s="287" t="s">
        <v>179</v>
      </c>
      <c r="I2432" s="287">
        <v>1</v>
      </c>
      <c r="J2432" s="287"/>
      <c r="K2432" s="287">
        <v>0</v>
      </c>
    </row>
    <row r="2433" spans="1:11">
      <c r="A2433" s="287" t="s">
        <v>323</v>
      </c>
      <c r="B2433" s="288">
        <v>46011</v>
      </c>
      <c r="C2433" s="287" t="s">
        <v>847</v>
      </c>
      <c r="D2433" s="287">
        <v>1</v>
      </c>
      <c r="E2433" s="287">
        <v>1</v>
      </c>
      <c r="F2433" s="287">
        <v>1</v>
      </c>
      <c r="G2433" s="287" t="s">
        <v>185</v>
      </c>
      <c r="H2433" s="287" t="s">
        <v>179</v>
      </c>
      <c r="I2433" s="287">
        <v>1</v>
      </c>
      <c r="J2433" s="287"/>
      <c r="K2433" s="287">
        <v>0</v>
      </c>
    </row>
    <row r="2434" spans="1:11">
      <c r="A2434" s="287" t="s">
        <v>323</v>
      </c>
      <c r="B2434" s="288">
        <v>46018</v>
      </c>
      <c r="C2434" s="287" t="s">
        <v>847</v>
      </c>
      <c r="D2434" s="287">
        <v>1</v>
      </c>
      <c r="E2434" s="287">
        <v>1</v>
      </c>
      <c r="F2434" s="287">
        <v>1</v>
      </c>
      <c r="G2434" s="287" t="s">
        <v>185</v>
      </c>
      <c r="H2434" s="287" t="s">
        <v>179</v>
      </c>
      <c r="I2434" s="287">
        <v>1</v>
      </c>
      <c r="J2434" s="287"/>
      <c r="K2434" s="287">
        <v>0</v>
      </c>
    </row>
    <row r="2435" spans="1:11">
      <c r="A2435" s="287" t="s">
        <v>323</v>
      </c>
      <c r="B2435" s="288">
        <v>46025</v>
      </c>
      <c r="C2435" s="287" t="s">
        <v>847</v>
      </c>
      <c r="D2435" s="287">
        <v>1</v>
      </c>
      <c r="E2435" s="287">
        <v>1</v>
      </c>
      <c r="F2435" s="287">
        <v>1</v>
      </c>
      <c r="G2435" s="287" t="s">
        <v>185</v>
      </c>
      <c r="H2435" s="287" t="s">
        <v>179</v>
      </c>
      <c r="I2435" s="287">
        <v>1</v>
      </c>
      <c r="J2435" s="287"/>
      <c r="K2435" s="287">
        <v>0</v>
      </c>
    </row>
    <row r="2436" spans="1:11">
      <c r="A2436" s="287" t="s">
        <v>323</v>
      </c>
      <c r="B2436" s="288">
        <v>46032</v>
      </c>
      <c r="C2436" s="287" t="s">
        <v>847</v>
      </c>
      <c r="D2436" s="287">
        <v>1</v>
      </c>
      <c r="E2436" s="287">
        <v>1</v>
      </c>
      <c r="F2436" s="287">
        <v>1</v>
      </c>
      <c r="G2436" s="287" t="s">
        <v>185</v>
      </c>
      <c r="H2436" s="287" t="s">
        <v>179</v>
      </c>
      <c r="I2436" s="287">
        <v>1</v>
      </c>
      <c r="J2436" s="287"/>
      <c r="K2436" s="287">
        <v>0</v>
      </c>
    </row>
    <row r="2437" spans="1:11">
      <c r="A2437" s="287" t="s">
        <v>323</v>
      </c>
      <c r="B2437" s="288">
        <v>46039</v>
      </c>
      <c r="C2437" s="287" t="s">
        <v>847</v>
      </c>
      <c r="D2437" s="287">
        <v>1</v>
      </c>
      <c r="E2437" s="287">
        <v>1</v>
      </c>
      <c r="F2437" s="287">
        <v>1</v>
      </c>
      <c r="G2437" s="287" t="s">
        <v>185</v>
      </c>
      <c r="H2437" s="287" t="s">
        <v>179</v>
      </c>
      <c r="I2437" s="287">
        <v>1</v>
      </c>
      <c r="J2437" s="287"/>
      <c r="K2437" s="287">
        <v>0</v>
      </c>
    </row>
    <row r="2438" spans="1:11">
      <c r="A2438" s="287" t="s">
        <v>323</v>
      </c>
      <c r="B2438" s="288">
        <v>46046</v>
      </c>
      <c r="C2438" s="287" t="s">
        <v>847</v>
      </c>
      <c r="D2438" s="287">
        <v>1</v>
      </c>
      <c r="E2438" s="287">
        <v>1</v>
      </c>
      <c r="F2438" s="287">
        <v>1</v>
      </c>
      <c r="G2438" s="287" t="s">
        <v>185</v>
      </c>
      <c r="H2438" s="287" t="s">
        <v>179</v>
      </c>
      <c r="I2438" s="287">
        <v>1</v>
      </c>
      <c r="J2438" s="287"/>
      <c r="K2438" s="287">
        <v>0</v>
      </c>
    </row>
    <row r="2439" spans="1:11">
      <c r="A2439" s="287" t="s">
        <v>323</v>
      </c>
      <c r="B2439" s="288">
        <v>46053</v>
      </c>
      <c r="C2439" s="287" t="s">
        <v>847</v>
      </c>
      <c r="D2439" s="287">
        <v>1</v>
      </c>
      <c r="E2439" s="287">
        <v>1</v>
      </c>
      <c r="F2439" s="287">
        <v>1</v>
      </c>
      <c r="G2439" s="287" t="s">
        <v>185</v>
      </c>
      <c r="H2439" s="287" t="s">
        <v>179</v>
      </c>
      <c r="I2439" s="287">
        <v>1</v>
      </c>
      <c r="J2439" s="287"/>
      <c r="K2439" s="287">
        <v>0</v>
      </c>
    </row>
    <row r="2440" spans="1:11">
      <c r="A2440" s="287" t="s">
        <v>323</v>
      </c>
      <c r="B2440" s="288">
        <v>46060</v>
      </c>
      <c r="C2440" s="287" t="s">
        <v>847</v>
      </c>
      <c r="D2440" s="287">
        <v>1</v>
      </c>
      <c r="E2440" s="287">
        <v>1</v>
      </c>
      <c r="F2440" s="287">
        <v>1</v>
      </c>
      <c r="G2440" s="287" t="s">
        <v>185</v>
      </c>
      <c r="H2440" s="287" t="s">
        <v>179</v>
      </c>
      <c r="I2440" s="287">
        <v>1</v>
      </c>
      <c r="J2440" s="287"/>
      <c r="K2440" s="287">
        <v>0</v>
      </c>
    </row>
    <row r="2441" spans="1:11">
      <c r="A2441" s="287" t="s">
        <v>323</v>
      </c>
      <c r="B2441" s="288">
        <v>46067</v>
      </c>
      <c r="C2441" s="287" t="s">
        <v>847</v>
      </c>
      <c r="D2441" s="287">
        <v>1</v>
      </c>
      <c r="E2441" s="287">
        <v>1</v>
      </c>
      <c r="F2441" s="287">
        <v>1</v>
      </c>
      <c r="G2441" s="287" t="s">
        <v>185</v>
      </c>
      <c r="H2441" s="287" t="s">
        <v>179</v>
      </c>
      <c r="I2441" s="287">
        <v>1</v>
      </c>
      <c r="J2441" s="287"/>
      <c r="K2441" s="287">
        <v>0</v>
      </c>
    </row>
    <row r="2442" spans="1:11">
      <c r="A2442" s="287" t="s">
        <v>323</v>
      </c>
      <c r="B2442" s="288">
        <v>46074</v>
      </c>
      <c r="C2442" s="287" t="s">
        <v>847</v>
      </c>
      <c r="D2442" s="287">
        <v>1</v>
      </c>
      <c r="E2442" s="287">
        <v>1</v>
      </c>
      <c r="F2442" s="287">
        <v>1</v>
      </c>
      <c r="G2442" s="287" t="s">
        <v>185</v>
      </c>
      <c r="H2442" s="287" t="s">
        <v>179</v>
      </c>
      <c r="I2442" s="287">
        <v>1</v>
      </c>
      <c r="J2442" s="287"/>
      <c r="K2442" s="287">
        <v>0</v>
      </c>
    </row>
    <row r="2443" spans="1:11">
      <c r="A2443" s="287" t="s">
        <v>323</v>
      </c>
      <c r="B2443" s="288">
        <v>46081</v>
      </c>
      <c r="C2443" s="287" t="s">
        <v>847</v>
      </c>
      <c r="D2443" s="287">
        <v>1</v>
      </c>
      <c r="E2443" s="287">
        <v>1</v>
      </c>
      <c r="F2443" s="287">
        <v>1</v>
      </c>
      <c r="G2443" s="287" t="s">
        <v>185</v>
      </c>
      <c r="H2443" s="287" t="s">
        <v>179</v>
      </c>
      <c r="I2443" s="287">
        <v>1</v>
      </c>
      <c r="J2443" s="287"/>
      <c r="K2443" s="287">
        <v>0</v>
      </c>
    </row>
    <row r="2444" spans="1:11">
      <c r="A2444" s="287" t="s">
        <v>323</v>
      </c>
      <c r="B2444" s="288">
        <v>46088</v>
      </c>
      <c r="C2444" s="287" t="s">
        <v>847</v>
      </c>
      <c r="D2444" s="287">
        <v>1</v>
      </c>
      <c r="E2444" s="287">
        <v>1</v>
      </c>
      <c r="F2444" s="287">
        <v>1</v>
      </c>
      <c r="G2444" s="287" t="s">
        <v>185</v>
      </c>
      <c r="H2444" s="287" t="s">
        <v>179</v>
      </c>
      <c r="I2444" s="287">
        <v>1</v>
      </c>
      <c r="J2444" s="287"/>
      <c r="K2444" s="287">
        <v>0</v>
      </c>
    </row>
    <row r="2445" spans="1:11">
      <c r="A2445" s="287" t="s">
        <v>323</v>
      </c>
      <c r="B2445" s="288">
        <v>46095</v>
      </c>
      <c r="C2445" s="287" t="s">
        <v>847</v>
      </c>
      <c r="D2445" s="287">
        <v>1</v>
      </c>
      <c r="E2445" s="287">
        <v>1</v>
      </c>
      <c r="F2445" s="287">
        <v>1</v>
      </c>
      <c r="G2445" s="287" t="s">
        <v>185</v>
      </c>
      <c r="H2445" s="287" t="s">
        <v>179</v>
      </c>
      <c r="I2445" s="287">
        <v>1</v>
      </c>
      <c r="J2445" s="287"/>
      <c r="K2445" s="287">
        <v>0</v>
      </c>
    </row>
    <row r="2446" spans="1:11">
      <c r="A2446" s="287" t="s">
        <v>323</v>
      </c>
      <c r="B2446" s="288">
        <v>46102</v>
      </c>
      <c r="C2446" s="287" t="s">
        <v>847</v>
      </c>
      <c r="D2446" s="287">
        <v>1</v>
      </c>
      <c r="E2446" s="287">
        <v>1</v>
      </c>
      <c r="F2446" s="287">
        <v>1</v>
      </c>
      <c r="G2446" s="287" t="s">
        <v>185</v>
      </c>
      <c r="H2446" s="287" t="s">
        <v>179</v>
      </c>
      <c r="I2446" s="287">
        <v>1</v>
      </c>
      <c r="J2446" s="287"/>
      <c r="K2446" s="287">
        <v>0</v>
      </c>
    </row>
    <row r="2447" spans="1:11">
      <c r="A2447" s="287" t="s">
        <v>323</v>
      </c>
      <c r="B2447" s="288">
        <v>46109</v>
      </c>
      <c r="C2447" s="287" t="s">
        <v>847</v>
      </c>
      <c r="D2447" s="287">
        <v>1</v>
      </c>
      <c r="E2447" s="287">
        <v>1</v>
      </c>
      <c r="F2447" s="287">
        <v>1</v>
      </c>
      <c r="G2447" s="287" t="s">
        <v>185</v>
      </c>
      <c r="H2447" s="287" t="s">
        <v>179</v>
      </c>
      <c r="I2447" s="287">
        <v>1</v>
      </c>
      <c r="J2447" s="287"/>
      <c r="K2447" s="287">
        <v>0</v>
      </c>
    </row>
    <row r="2448" spans="1:11">
      <c r="A2448" s="287" t="s">
        <v>323</v>
      </c>
      <c r="B2448" s="288">
        <v>46116</v>
      </c>
      <c r="C2448" s="287" t="s">
        <v>847</v>
      </c>
      <c r="D2448" s="287">
        <v>1</v>
      </c>
      <c r="E2448" s="287">
        <v>1</v>
      </c>
      <c r="F2448" s="287">
        <v>1</v>
      </c>
      <c r="G2448" s="287" t="s">
        <v>185</v>
      </c>
      <c r="H2448" s="287" t="s">
        <v>179</v>
      </c>
      <c r="I2448" s="287">
        <v>1</v>
      </c>
      <c r="J2448" s="287"/>
      <c r="K2448" s="287">
        <v>0</v>
      </c>
    </row>
    <row r="2449" spans="1:11">
      <c r="A2449" s="287" t="s">
        <v>323</v>
      </c>
      <c r="B2449" s="288">
        <v>46123</v>
      </c>
      <c r="C2449" s="287" t="s">
        <v>847</v>
      </c>
      <c r="D2449" s="287">
        <v>1</v>
      </c>
      <c r="E2449" s="287">
        <v>1</v>
      </c>
      <c r="F2449" s="287">
        <v>1</v>
      </c>
      <c r="G2449" s="287" t="s">
        <v>185</v>
      </c>
      <c r="H2449" s="287" t="s">
        <v>179</v>
      </c>
      <c r="I2449" s="287">
        <v>1</v>
      </c>
      <c r="J2449" s="287"/>
      <c r="K2449" s="287">
        <v>0</v>
      </c>
    </row>
    <row r="2450" spans="1:11">
      <c r="A2450" s="287" t="s">
        <v>323</v>
      </c>
      <c r="B2450" s="288">
        <v>46130</v>
      </c>
      <c r="C2450" s="287" t="s">
        <v>847</v>
      </c>
      <c r="D2450" s="287">
        <v>1</v>
      </c>
      <c r="E2450" s="287">
        <v>1</v>
      </c>
      <c r="F2450" s="287">
        <v>1</v>
      </c>
      <c r="G2450" s="287" t="s">
        <v>185</v>
      </c>
      <c r="H2450" s="287" t="s">
        <v>179</v>
      </c>
      <c r="I2450" s="287">
        <v>1</v>
      </c>
      <c r="J2450" s="287"/>
      <c r="K2450" s="287">
        <v>0</v>
      </c>
    </row>
    <row r="2451" spans="1:11">
      <c r="A2451" s="287" t="s">
        <v>323</v>
      </c>
      <c r="B2451" s="288">
        <v>46137</v>
      </c>
      <c r="C2451" s="287" t="s">
        <v>847</v>
      </c>
      <c r="D2451" s="287">
        <v>1</v>
      </c>
      <c r="E2451" s="287">
        <v>1</v>
      </c>
      <c r="F2451" s="287">
        <v>1</v>
      </c>
      <c r="G2451" s="287" t="s">
        <v>185</v>
      </c>
      <c r="H2451" s="287" t="s">
        <v>179</v>
      </c>
      <c r="I2451" s="287">
        <v>1</v>
      </c>
      <c r="J2451" s="287"/>
      <c r="K2451" s="287">
        <v>0</v>
      </c>
    </row>
    <row r="2452" spans="1:11">
      <c r="A2452" s="287" t="s">
        <v>324</v>
      </c>
      <c r="B2452" s="288">
        <v>45969</v>
      </c>
      <c r="C2452" s="287" t="s">
        <v>847</v>
      </c>
      <c r="D2452" s="287">
        <v>1</v>
      </c>
      <c r="E2452" s="287">
        <v>1</v>
      </c>
      <c r="F2452" s="287">
        <v>1</v>
      </c>
      <c r="G2452" s="287" t="s">
        <v>188</v>
      </c>
      <c r="H2452" s="287"/>
      <c r="I2452" s="287">
        <v>1</v>
      </c>
      <c r="J2452" s="287" t="s">
        <v>325</v>
      </c>
      <c r="K2452" s="287">
        <v>0</v>
      </c>
    </row>
    <row r="2453" spans="1:11">
      <c r="A2453" s="287" t="s">
        <v>324</v>
      </c>
      <c r="B2453" s="288">
        <v>45976</v>
      </c>
      <c r="C2453" s="287" t="s">
        <v>847</v>
      </c>
      <c r="D2453" s="287">
        <v>1</v>
      </c>
      <c r="E2453" s="287">
        <v>1</v>
      </c>
      <c r="F2453" s="287">
        <v>1</v>
      </c>
      <c r="G2453" s="287" t="s">
        <v>188</v>
      </c>
      <c r="H2453" s="287"/>
      <c r="I2453" s="287">
        <v>1</v>
      </c>
      <c r="J2453" s="287" t="s">
        <v>325</v>
      </c>
      <c r="K2453" s="287">
        <v>0</v>
      </c>
    </row>
    <row r="2454" spans="1:11">
      <c r="A2454" s="287" t="s">
        <v>324</v>
      </c>
      <c r="B2454" s="288">
        <v>45983</v>
      </c>
      <c r="C2454" s="287" t="s">
        <v>339</v>
      </c>
      <c r="D2454" s="287">
        <v>0</v>
      </c>
      <c r="E2454" s="287">
        <v>0</v>
      </c>
      <c r="F2454" s="287">
        <v>0</v>
      </c>
      <c r="G2454" s="287" t="s">
        <v>188</v>
      </c>
      <c r="H2454" s="287"/>
      <c r="I2454" s="287">
        <v>1</v>
      </c>
      <c r="J2454" s="287" t="s">
        <v>325</v>
      </c>
      <c r="K2454" s="287">
        <v>0</v>
      </c>
    </row>
    <row r="2455" spans="1:11">
      <c r="A2455" s="287" t="s">
        <v>324</v>
      </c>
      <c r="B2455" s="288">
        <v>45990</v>
      </c>
      <c r="C2455" s="287" t="s">
        <v>339</v>
      </c>
      <c r="D2455" s="287">
        <v>0</v>
      </c>
      <c r="E2455" s="287">
        <v>0</v>
      </c>
      <c r="F2455" s="287">
        <v>0</v>
      </c>
      <c r="G2455" s="287" t="s">
        <v>188</v>
      </c>
      <c r="H2455" s="287"/>
      <c r="I2455" s="287">
        <v>1</v>
      </c>
      <c r="J2455" s="287" t="s">
        <v>325</v>
      </c>
      <c r="K2455" s="287">
        <v>0</v>
      </c>
    </row>
    <row r="2456" spans="1:11">
      <c r="A2456" s="287" t="s">
        <v>324</v>
      </c>
      <c r="B2456" s="288">
        <v>45997</v>
      </c>
      <c r="C2456" s="287" t="s">
        <v>339</v>
      </c>
      <c r="D2456" s="287">
        <v>0</v>
      </c>
      <c r="E2456" s="287">
        <v>0</v>
      </c>
      <c r="F2456" s="287">
        <v>0</v>
      </c>
      <c r="G2456" s="287" t="s">
        <v>188</v>
      </c>
      <c r="H2456" s="287"/>
      <c r="I2456" s="287">
        <v>1</v>
      </c>
      <c r="J2456" s="287" t="s">
        <v>325</v>
      </c>
      <c r="K2456" s="287">
        <v>0</v>
      </c>
    </row>
    <row r="2457" spans="1:11">
      <c r="A2457" s="287" t="s">
        <v>324</v>
      </c>
      <c r="B2457" s="288">
        <v>46004</v>
      </c>
      <c r="C2457" s="287" t="s">
        <v>339</v>
      </c>
      <c r="D2457" s="287">
        <v>0</v>
      </c>
      <c r="E2457" s="287">
        <v>0</v>
      </c>
      <c r="F2457" s="287">
        <v>0</v>
      </c>
      <c r="G2457" s="287" t="s">
        <v>188</v>
      </c>
      <c r="H2457" s="287"/>
      <c r="I2457" s="287">
        <v>1</v>
      </c>
      <c r="J2457" s="287" t="s">
        <v>325</v>
      </c>
      <c r="K2457" s="287">
        <v>0</v>
      </c>
    </row>
    <row r="2458" spans="1:11">
      <c r="A2458" s="287" t="s">
        <v>324</v>
      </c>
      <c r="B2458" s="288">
        <v>46011</v>
      </c>
      <c r="C2458" s="287" t="s">
        <v>339</v>
      </c>
      <c r="D2458" s="287">
        <v>0</v>
      </c>
      <c r="E2458" s="287">
        <v>0</v>
      </c>
      <c r="F2458" s="287">
        <v>0</v>
      </c>
      <c r="G2458" s="287" t="s">
        <v>188</v>
      </c>
      <c r="H2458" s="287"/>
      <c r="I2458" s="287">
        <v>1</v>
      </c>
      <c r="J2458" s="287" t="s">
        <v>325</v>
      </c>
      <c r="K2458" s="287">
        <v>0</v>
      </c>
    </row>
    <row r="2459" spans="1:11">
      <c r="A2459" s="287" t="s">
        <v>324</v>
      </c>
      <c r="B2459" s="288">
        <v>46018</v>
      </c>
      <c r="C2459" s="287" t="s">
        <v>339</v>
      </c>
      <c r="D2459" s="287">
        <v>0</v>
      </c>
      <c r="E2459" s="287">
        <v>0</v>
      </c>
      <c r="F2459" s="287">
        <v>0</v>
      </c>
      <c r="G2459" s="287" t="s">
        <v>188</v>
      </c>
      <c r="H2459" s="287"/>
      <c r="I2459" s="287">
        <v>1</v>
      </c>
      <c r="J2459" s="287" t="s">
        <v>325</v>
      </c>
      <c r="K2459" s="287">
        <v>0</v>
      </c>
    </row>
    <row r="2460" spans="1:11">
      <c r="A2460" s="287" t="s">
        <v>324</v>
      </c>
      <c r="B2460" s="288">
        <v>46025</v>
      </c>
      <c r="C2460" s="287" t="s">
        <v>339</v>
      </c>
      <c r="D2460" s="287">
        <v>0</v>
      </c>
      <c r="E2460" s="287">
        <v>0</v>
      </c>
      <c r="F2460" s="287">
        <v>0</v>
      </c>
      <c r="G2460" s="287" t="s">
        <v>188</v>
      </c>
      <c r="H2460" s="287"/>
      <c r="I2460" s="287">
        <v>1</v>
      </c>
      <c r="J2460" s="287" t="s">
        <v>325</v>
      </c>
      <c r="K2460" s="287">
        <v>0</v>
      </c>
    </row>
    <row r="2461" spans="1:11">
      <c r="A2461" s="287" t="s">
        <v>324</v>
      </c>
      <c r="B2461" s="288">
        <v>46032</v>
      </c>
      <c r="C2461" s="287" t="s">
        <v>339</v>
      </c>
      <c r="D2461" s="287">
        <v>0</v>
      </c>
      <c r="E2461" s="287">
        <v>0</v>
      </c>
      <c r="F2461" s="287">
        <v>0</v>
      </c>
      <c r="G2461" s="287" t="s">
        <v>188</v>
      </c>
      <c r="H2461" s="287"/>
      <c r="I2461" s="287">
        <v>1</v>
      </c>
      <c r="J2461" s="287" t="s">
        <v>325</v>
      </c>
      <c r="K2461" s="287">
        <v>0</v>
      </c>
    </row>
    <row r="2462" spans="1:11">
      <c r="A2462" s="287" t="s">
        <v>324</v>
      </c>
      <c r="B2462" s="288">
        <v>46039</v>
      </c>
      <c r="C2462" s="287" t="s">
        <v>339</v>
      </c>
      <c r="D2462" s="287">
        <v>0</v>
      </c>
      <c r="E2462" s="287">
        <v>0</v>
      </c>
      <c r="F2462" s="287">
        <v>0</v>
      </c>
      <c r="G2462" s="287" t="s">
        <v>188</v>
      </c>
      <c r="H2462" s="287"/>
      <c r="I2462" s="287">
        <v>1</v>
      </c>
      <c r="J2462" s="287" t="s">
        <v>325</v>
      </c>
      <c r="K2462" s="287">
        <v>0</v>
      </c>
    </row>
    <row r="2463" spans="1:11">
      <c r="A2463" s="287" t="s">
        <v>324</v>
      </c>
      <c r="B2463" s="288">
        <v>46046</v>
      </c>
      <c r="C2463" s="287" t="s">
        <v>339</v>
      </c>
      <c r="D2463" s="287">
        <v>0</v>
      </c>
      <c r="E2463" s="287">
        <v>0</v>
      </c>
      <c r="F2463" s="287">
        <v>0</v>
      </c>
      <c r="G2463" s="287" t="s">
        <v>188</v>
      </c>
      <c r="H2463" s="287"/>
      <c r="I2463" s="287">
        <v>1</v>
      </c>
      <c r="J2463" s="287" t="s">
        <v>325</v>
      </c>
      <c r="K2463" s="287">
        <v>0</v>
      </c>
    </row>
    <row r="2464" spans="1:11">
      <c r="A2464" s="287" t="s">
        <v>324</v>
      </c>
      <c r="B2464" s="288">
        <v>46053</v>
      </c>
      <c r="C2464" s="287" t="s">
        <v>339</v>
      </c>
      <c r="D2464" s="287">
        <v>0</v>
      </c>
      <c r="E2464" s="287">
        <v>0</v>
      </c>
      <c r="F2464" s="287">
        <v>0</v>
      </c>
      <c r="G2464" s="287" t="s">
        <v>188</v>
      </c>
      <c r="H2464" s="287"/>
      <c r="I2464" s="287">
        <v>1</v>
      </c>
      <c r="J2464" s="287" t="s">
        <v>325</v>
      </c>
      <c r="K2464" s="287">
        <v>0</v>
      </c>
    </row>
    <row r="2465" spans="1:11">
      <c r="A2465" s="287" t="s">
        <v>324</v>
      </c>
      <c r="B2465" s="288">
        <v>46060</v>
      </c>
      <c r="C2465" s="287" t="s">
        <v>847</v>
      </c>
      <c r="D2465" s="287">
        <v>1</v>
      </c>
      <c r="E2465" s="287">
        <v>1</v>
      </c>
      <c r="F2465" s="287">
        <v>1</v>
      </c>
      <c r="G2465" s="287" t="s">
        <v>188</v>
      </c>
      <c r="H2465" s="287"/>
      <c r="I2465" s="287">
        <v>1</v>
      </c>
      <c r="J2465" s="287" t="s">
        <v>325</v>
      </c>
      <c r="K2465" s="287">
        <v>0</v>
      </c>
    </row>
    <row r="2466" spans="1:11">
      <c r="A2466" s="287" t="s">
        <v>324</v>
      </c>
      <c r="B2466" s="288">
        <v>46067</v>
      </c>
      <c r="C2466" s="287" t="s">
        <v>847</v>
      </c>
      <c r="D2466" s="287">
        <v>1</v>
      </c>
      <c r="E2466" s="287">
        <v>1</v>
      </c>
      <c r="F2466" s="287">
        <v>1</v>
      </c>
      <c r="G2466" s="287" t="s">
        <v>188</v>
      </c>
      <c r="H2466" s="287"/>
      <c r="I2466" s="287">
        <v>1</v>
      </c>
      <c r="J2466" s="287" t="s">
        <v>325</v>
      </c>
      <c r="K2466" s="287">
        <v>0</v>
      </c>
    </row>
    <row r="2467" spans="1:11">
      <c r="A2467" s="287" t="s">
        <v>324</v>
      </c>
      <c r="B2467" s="288">
        <v>46074</v>
      </c>
      <c r="C2467" s="287" t="s">
        <v>339</v>
      </c>
      <c r="D2467" s="287">
        <v>0</v>
      </c>
      <c r="E2467" s="287">
        <v>0</v>
      </c>
      <c r="F2467" s="287">
        <v>0</v>
      </c>
      <c r="G2467" s="287" t="s">
        <v>188</v>
      </c>
      <c r="H2467" s="287"/>
      <c r="I2467" s="287">
        <v>1</v>
      </c>
      <c r="J2467" s="287" t="s">
        <v>325</v>
      </c>
      <c r="K2467" s="287">
        <v>0</v>
      </c>
    </row>
    <row r="2468" spans="1:11">
      <c r="A2468" s="287" t="s">
        <v>324</v>
      </c>
      <c r="B2468" s="288">
        <v>46081</v>
      </c>
      <c r="C2468" s="287" t="s">
        <v>339</v>
      </c>
      <c r="D2468" s="287">
        <v>0</v>
      </c>
      <c r="E2468" s="287">
        <v>0</v>
      </c>
      <c r="F2468" s="287">
        <v>0</v>
      </c>
      <c r="G2468" s="287" t="s">
        <v>188</v>
      </c>
      <c r="H2468" s="287"/>
      <c r="I2468" s="287">
        <v>1</v>
      </c>
      <c r="J2468" s="287" t="s">
        <v>325</v>
      </c>
      <c r="K2468" s="287">
        <v>0</v>
      </c>
    </row>
    <row r="2469" spans="1:11">
      <c r="A2469" s="287" t="s">
        <v>324</v>
      </c>
      <c r="B2469" s="288">
        <v>46088</v>
      </c>
      <c r="C2469" s="287" t="s">
        <v>339</v>
      </c>
      <c r="D2469" s="287">
        <v>0</v>
      </c>
      <c r="E2469" s="287">
        <v>0</v>
      </c>
      <c r="F2469" s="287">
        <v>0</v>
      </c>
      <c r="G2469" s="287" t="s">
        <v>188</v>
      </c>
      <c r="H2469" s="287"/>
      <c r="I2469" s="287">
        <v>1</v>
      </c>
      <c r="J2469" s="287" t="s">
        <v>325</v>
      </c>
      <c r="K2469" s="287">
        <v>0</v>
      </c>
    </row>
    <row r="2470" spans="1:11">
      <c r="A2470" s="287" t="s">
        <v>324</v>
      </c>
      <c r="B2470" s="288">
        <v>46095</v>
      </c>
      <c r="C2470" s="287" t="s">
        <v>339</v>
      </c>
      <c r="D2470" s="287">
        <v>0</v>
      </c>
      <c r="E2470" s="287">
        <v>0</v>
      </c>
      <c r="F2470" s="287">
        <v>0</v>
      </c>
      <c r="G2470" s="287" t="s">
        <v>188</v>
      </c>
      <c r="H2470" s="287"/>
      <c r="I2470" s="287">
        <v>1</v>
      </c>
      <c r="J2470" s="287" t="s">
        <v>325</v>
      </c>
      <c r="K2470" s="287">
        <v>0</v>
      </c>
    </row>
    <row r="2471" spans="1:11">
      <c r="A2471" s="287" t="s">
        <v>324</v>
      </c>
      <c r="B2471" s="288">
        <v>46102</v>
      </c>
      <c r="C2471" s="287" t="s">
        <v>339</v>
      </c>
      <c r="D2471" s="287">
        <v>0</v>
      </c>
      <c r="E2471" s="287">
        <v>0</v>
      </c>
      <c r="F2471" s="287">
        <v>0</v>
      </c>
      <c r="G2471" s="287" t="s">
        <v>188</v>
      </c>
      <c r="H2471" s="287"/>
      <c r="I2471" s="287">
        <v>1</v>
      </c>
      <c r="J2471" s="287" t="s">
        <v>325</v>
      </c>
      <c r="K2471" s="287">
        <v>0</v>
      </c>
    </row>
    <row r="2472" spans="1:11">
      <c r="A2472" s="287" t="s">
        <v>324</v>
      </c>
      <c r="B2472" s="288">
        <v>46109</v>
      </c>
      <c r="C2472" s="287" t="s">
        <v>339</v>
      </c>
      <c r="D2472" s="287">
        <v>0</v>
      </c>
      <c r="E2472" s="287">
        <v>0</v>
      </c>
      <c r="F2472" s="287">
        <v>0</v>
      </c>
      <c r="G2472" s="287" t="s">
        <v>188</v>
      </c>
      <c r="H2472" s="287"/>
      <c r="I2472" s="287">
        <v>1</v>
      </c>
      <c r="J2472" s="287" t="s">
        <v>325</v>
      </c>
      <c r="K2472" s="287">
        <v>0</v>
      </c>
    </row>
    <row r="2473" spans="1:11">
      <c r="A2473" s="287" t="s">
        <v>324</v>
      </c>
      <c r="B2473" s="288">
        <v>46116</v>
      </c>
      <c r="C2473" s="287" t="s">
        <v>339</v>
      </c>
      <c r="D2473" s="287">
        <v>0</v>
      </c>
      <c r="E2473" s="287">
        <v>0</v>
      </c>
      <c r="F2473" s="287">
        <v>0</v>
      </c>
      <c r="G2473" s="287" t="s">
        <v>188</v>
      </c>
      <c r="H2473" s="287"/>
      <c r="I2473" s="287">
        <v>1</v>
      </c>
      <c r="J2473" s="287" t="s">
        <v>325</v>
      </c>
      <c r="K2473" s="287">
        <v>0</v>
      </c>
    </row>
    <row r="2474" spans="1:11">
      <c r="A2474" s="287" t="s">
        <v>324</v>
      </c>
      <c r="B2474" s="288">
        <v>46123</v>
      </c>
      <c r="C2474" s="287" t="s">
        <v>339</v>
      </c>
      <c r="D2474" s="287">
        <v>0</v>
      </c>
      <c r="E2474" s="287">
        <v>0</v>
      </c>
      <c r="F2474" s="287">
        <v>0</v>
      </c>
      <c r="G2474" s="287" t="s">
        <v>188</v>
      </c>
      <c r="H2474" s="287"/>
      <c r="I2474" s="287">
        <v>1</v>
      </c>
      <c r="J2474" s="287" t="s">
        <v>325</v>
      </c>
      <c r="K2474" s="287">
        <v>0</v>
      </c>
    </row>
    <row r="2475" spans="1:11">
      <c r="A2475" s="287" t="s">
        <v>324</v>
      </c>
      <c r="B2475" s="288">
        <v>46130</v>
      </c>
      <c r="C2475" s="287" t="s">
        <v>339</v>
      </c>
      <c r="D2475" s="287">
        <v>0</v>
      </c>
      <c r="E2475" s="287">
        <v>0</v>
      </c>
      <c r="F2475" s="287">
        <v>0</v>
      </c>
      <c r="G2475" s="287" t="s">
        <v>188</v>
      </c>
      <c r="H2475" s="287"/>
      <c r="I2475" s="287">
        <v>1</v>
      </c>
      <c r="J2475" s="287" t="s">
        <v>325</v>
      </c>
      <c r="K2475" s="287">
        <v>0</v>
      </c>
    </row>
    <row r="2476" spans="1:11">
      <c r="A2476" s="287" t="s">
        <v>324</v>
      </c>
      <c r="B2476" s="288">
        <v>46137</v>
      </c>
      <c r="C2476" s="287" t="s">
        <v>339</v>
      </c>
      <c r="D2476" s="287">
        <v>0</v>
      </c>
      <c r="E2476" s="287">
        <v>0</v>
      </c>
      <c r="F2476" s="287">
        <v>0</v>
      </c>
      <c r="G2476" s="287" t="s">
        <v>188</v>
      </c>
      <c r="H2476" s="287"/>
      <c r="I2476" s="287">
        <v>1</v>
      </c>
      <c r="J2476" s="287" t="s">
        <v>325</v>
      </c>
      <c r="K2476" s="287">
        <v>0</v>
      </c>
    </row>
    <row r="2477" spans="1:11">
      <c r="A2477" s="287" t="s">
        <v>326</v>
      </c>
      <c r="B2477" s="288">
        <v>45969</v>
      </c>
      <c r="C2477" s="287" t="s">
        <v>339</v>
      </c>
      <c r="D2477" s="287">
        <v>0</v>
      </c>
      <c r="E2477" s="287">
        <v>0</v>
      </c>
      <c r="F2477" s="287">
        <v>0</v>
      </c>
      <c r="G2477" s="287" t="s">
        <v>185</v>
      </c>
      <c r="H2477" s="287"/>
      <c r="I2477" s="287">
        <v>1</v>
      </c>
      <c r="J2477" s="287"/>
      <c r="K2477" s="287">
        <v>0</v>
      </c>
    </row>
    <row r="2478" spans="1:11">
      <c r="A2478" s="287" t="s">
        <v>326</v>
      </c>
      <c r="B2478" s="288">
        <v>45976</v>
      </c>
      <c r="C2478" s="287" t="s">
        <v>339</v>
      </c>
      <c r="D2478" s="287">
        <v>0</v>
      </c>
      <c r="E2478" s="287">
        <v>0</v>
      </c>
      <c r="F2478" s="287">
        <v>0</v>
      </c>
      <c r="G2478" s="287" t="s">
        <v>185</v>
      </c>
      <c r="H2478" s="287"/>
      <c r="I2478" s="287">
        <v>1</v>
      </c>
      <c r="J2478" s="287"/>
      <c r="K2478" s="287">
        <v>0</v>
      </c>
    </row>
    <row r="2479" spans="1:11">
      <c r="A2479" s="287" t="s">
        <v>326</v>
      </c>
      <c r="B2479" s="288">
        <v>45983</v>
      </c>
      <c r="C2479" s="287" t="s">
        <v>339</v>
      </c>
      <c r="D2479" s="287">
        <v>0</v>
      </c>
      <c r="E2479" s="287">
        <v>0</v>
      </c>
      <c r="F2479" s="287">
        <v>0</v>
      </c>
      <c r="G2479" s="287" t="s">
        <v>185</v>
      </c>
      <c r="H2479" s="287"/>
      <c r="I2479" s="287">
        <v>1</v>
      </c>
      <c r="J2479" s="287"/>
      <c r="K2479" s="287">
        <v>0</v>
      </c>
    </row>
    <row r="2480" spans="1:11">
      <c r="A2480" s="287" t="s">
        <v>326</v>
      </c>
      <c r="B2480" s="288">
        <v>45990</v>
      </c>
      <c r="C2480" s="287" t="s">
        <v>339</v>
      </c>
      <c r="D2480" s="287">
        <v>0</v>
      </c>
      <c r="E2480" s="287">
        <v>0</v>
      </c>
      <c r="F2480" s="287">
        <v>0</v>
      </c>
      <c r="G2480" s="287" t="s">
        <v>185</v>
      </c>
      <c r="H2480" s="287"/>
      <c r="I2480" s="287">
        <v>1</v>
      </c>
      <c r="J2480" s="287"/>
      <c r="K2480" s="287">
        <v>0</v>
      </c>
    </row>
    <row r="2481" spans="1:11">
      <c r="A2481" s="287" t="s">
        <v>326</v>
      </c>
      <c r="B2481" s="288">
        <v>45997</v>
      </c>
      <c r="C2481" s="287" t="s">
        <v>847</v>
      </c>
      <c r="D2481" s="287">
        <v>1</v>
      </c>
      <c r="E2481" s="287">
        <v>1</v>
      </c>
      <c r="F2481" s="287">
        <v>1</v>
      </c>
      <c r="G2481" s="287" t="s">
        <v>185</v>
      </c>
      <c r="H2481" s="287"/>
      <c r="I2481" s="287">
        <v>1</v>
      </c>
      <c r="J2481" s="287"/>
      <c r="K2481" s="287">
        <v>0</v>
      </c>
    </row>
    <row r="2482" spans="1:11">
      <c r="A2482" s="287" t="s">
        <v>326</v>
      </c>
      <c r="B2482" s="288">
        <v>46004</v>
      </c>
      <c r="C2482" s="287" t="s">
        <v>847</v>
      </c>
      <c r="D2482" s="287">
        <v>1</v>
      </c>
      <c r="E2482" s="287">
        <v>1</v>
      </c>
      <c r="F2482" s="287">
        <v>1</v>
      </c>
      <c r="G2482" s="287" t="s">
        <v>185</v>
      </c>
      <c r="H2482" s="287"/>
      <c r="I2482" s="287">
        <v>1</v>
      </c>
      <c r="J2482" s="287"/>
      <c r="K2482" s="287">
        <v>0</v>
      </c>
    </row>
    <row r="2483" spans="1:11">
      <c r="A2483" s="287" t="s">
        <v>326</v>
      </c>
      <c r="B2483" s="288">
        <v>46011</v>
      </c>
      <c r="C2483" s="287" t="s">
        <v>847</v>
      </c>
      <c r="D2483" s="287">
        <v>1</v>
      </c>
      <c r="E2483" s="287">
        <v>1</v>
      </c>
      <c r="F2483" s="287">
        <v>1</v>
      </c>
      <c r="G2483" s="287" t="s">
        <v>185</v>
      </c>
      <c r="H2483" s="287"/>
      <c r="I2483" s="287">
        <v>1</v>
      </c>
      <c r="J2483" s="287"/>
      <c r="K2483" s="287">
        <v>0</v>
      </c>
    </row>
    <row r="2484" spans="1:11">
      <c r="A2484" s="287" t="s">
        <v>326</v>
      </c>
      <c r="B2484" s="288">
        <v>46018</v>
      </c>
      <c r="C2484" s="287" t="s">
        <v>847</v>
      </c>
      <c r="D2484" s="287">
        <v>1</v>
      </c>
      <c r="E2484" s="287">
        <v>1</v>
      </c>
      <c r="F2484" s="287">
        <v>1</v>
      </c>
      <c r="G2484" s="287" t="s">
        <v>185</v>
      </c>
      <c r="H2484" s="287"/>
      <c r="I2484" s="287">
        <v>1</v>
      </c>
      <c r="J2484" s="287"/>
      <c r="K2484" s="287">
        <v>0</v>
      </c>
    </row>
    <row r="2485" spans="1:11">
      <c r="A2485" s="287" t="s">
        <v>326</v>
      </c>
      <c r="B2485" s="288">
        <v>46025</v>
      </c>
      <c r="C2485" s="287" t="s">
        <v>847</v>
      </c>
      <c r="D2485" s="287">
        <v>1</v>
      </c>
      <c r="E2485" s="287">
        <v>1</v>
      </c>
      <c r="F2485" s="287">
        <v>1</v>
      </c>
      <c r="G2485" s="287" t="s">
        <v>185</v>
      </c>
      <c r="H2485" s="287"/>
      <c r="I2485" s="287">
        <v>1</v>
      </c>
      <c r="J2485" s="287"/>
      <c r="K2485" s="287">
        <v>0</v>
      </c>
    </row>
    <row r="2486" spans="1:11">
      <c r="A2486" s="287" t="s">
        <v>326</v>
      </c>
      <c r="B2486" s="288">
        <v>46032</v>
      </c>
      <c r="C2486" s="287" t="s">
        <v>847</v>
      </c>
      <c r="D2486" s="287">
        <v>1</v>
      </c>
      <c r="E2486" s="287">
        <v>1</v>
      </c>
      <c r="F2486" s="287">
        <v>1</v>
      </c>
      <c r="G2486" s="287" t="s">
        <v>185</v>
      </c>
      <c r="H2486" s="287"/>
      <c r="I2486" s="287">
        <v>1</v>
      </c>
      <c r="J2486" s="287"/>
      <c r="K2486" s="287">
        <v>0</v>
      </c>
    </row>
    <row r="2487" spans="1:11">
      <c r="A2487" s="287" t="s">
        <v>326</v>
      </c>
      <c r="B2487" s="288">
        <v>46039</v>
      </c>
      <c r="C2487" s="287" t="s">
        <v>847</v>
      </c>
      <c r="D2487" s="287">
        <v>1</v>
      </c>
      <c r="E2487" s="287">
        <v>1</v>
      </c>
      <c r="F2487" s="287">
        <v>1</v>
      </c>
      <c r="G2487" s="287" t="s">
        <v>185</v>
      </c>
      <c r="H2487" s="287"/>
      <c r="I2487" s="287">
        <v>1</v>
      </c>
      <c r="J2487" s="287"/>
      <c r="K2487" s="287">
        <v>0</v>
      </c>
    </row>
    <row r="2488" spans="1:11">
      <c r="A2488" s="287" t="s">
        <v>326</v>
      </c>
      <c r="B2488" s="288">
        <v>46046</v>
      </c>
      <c r="C2488" s="287" t="s">
        <v>339</v>
      </c>
      <c r="D2488" s="287">
        <v>0</v>
      </c>
      <c r="E2488" s="287">
        <v>0</v>
      </c>
      <c r="F2488" s="287">
        <v>0</v>
      </c>
      <c r="G2488" s="287" t="s">
        <v>185</v>
      </c>
      <c r="H2488" s="287"/>
      <c r="I2488" s="287">
        <v>1</v>
      </c>
      <c r="J2488" s="287"/>
      <c r="K2488" s="287">
        <v>0</v>
      </c>
    </row>
    <row r="2489" spans="1:11">
      <c r="A2489" s="287" t="s">
        <v>326</v>
      </c>
      <c r="B2489" s="288">
        <v>46053</v>
      </c>
      <c r="C2489" s="287" t="s">
        <v>892</v>
      </c>
      <c r="D2489" s="287">
        <v>1</v>
      </c>
      <c r="E2489" s="287">
        <v>0</v>
      </c>
      <c r="F2489" s="287">
        <v>1</v>
      </c>
      <c r="G2489" s="287" t="s">
        <v>185</v>
      </c>
      <c r="H2489" s="287"/>
      <c r="I2489" s="287">
        <v>1</v>
      </c>
      <c r="J2489" s="287"/>
      <c r="K2489" s="287">
        <v>0</v>
      </c>
    </row>
    <row r="2490" spans="1:11">
      <c r="A2490" s="287" t="s">
        <v>326</v>
      </c>
      <c r="B2490" s="288">
        <v>46060</v>
      </c>
      <c r="C2490" s="287" t="s">
        <v>847</v>
      </c>
      <c r="D2490" s="287">
        <v>1</v>
      </c>
      <c r="E2490" s="287">
        <v>1</v>
      </c>
      <c r="F2490" s="287">
        <v>1</v>
      </c>
      <c r="G2490" s="287" t="s">
        <v>185</v>
      </c>
      <c r="H2490" s="287"/>
      <c r="I2490" s="287">
        <v>1</v>
      </c>
      <c r="J2490" s="287"/>
      <c r="K2490" s="287">
        <v>0</v>
      </c>
    </row>
    <row r="2491" spans="1:11">
      <c r="A2491" s="287" t="s">
        <v>326</v>
      </c>
      <c r="B2491" s="288">
        <v>46067</v>
      </c>
      <c r="C2491" s="287" t="s">
        <v>847</v>
      </c>
      <c r="D2491" s="287">
        <v>1</v>
      </c>
      <c r="E2491" s="287">
        <v>1</v>
      </c>
      <c r="F2491" s="287">
        <v>1</v>
      </c>
      <c r="G2491" s="287" t="s">
        <v>185</v>
      </c>
      <c r="H2491" s="287"/>
      <c r="I2491" s="287">
        <v>1</v>
      </c>
      <c r="J2491" s="287"/>
      <c r="K2491" s="287">
        <v>0</v>
      </c>
    </row>
    <row r="2492" spans="1:11">
      <c r="A2492" s="287" t="s">
        <v>326</v>
      </c>
      <c r="B2492" s="288">
        <v>46074</v>
      </c>
      <c r="C2492" s="287" t="s">
        <v>847</v>
      </c>
      <c r="D2492" s="287">
        <v>1</v>
      </c>
      <c r="E2492" s="287">
        <v>1</v>
      </c>
      <c r="F2492" s="287">
        <v>1</v>
      </c>
      <c r="G2492" s="287" t="s">
        <v>185</v>
      </c>
      <c r="H2492" s="287"/>
      <c r="I2492" s="287">
        <v>1</v>
      </c>
      <c r="J2492" s="287"/>
      <c r="K2492" s="287">
        <v>0</v>
      </c>
    </row>
    <row r="2493" spans="1:11">
      <c r="A2493" s="287" t="s">
        <v>326</v>
      </c>
      <c r="B2493" s="288">
        <v>46081</v>
      </c>
      <c r="C2493" s="287" t="s">
        <v>339</v>
      </c>
      <c r="D2493" s="287">
        <v>0</v>
      </c>
      <c r="E2493" s="287">
        <v>0</v>
      </c>
      <c r="F2493" s="287">
        <v>0</v>
      </c>
      <c r="G2493" s="287" t="s">
        <v>185</v>
      </c>
      <c r="H2493" s="287"/>
      <c r="I2493" s="287">
        <v>1</v>
      </c>
      <c r="J2493" s="287"/>
      <c r="K2493" s="287">
        <v>0</v>
      </c>
    </row>
    <row r="2494" spans="1:11">
      <c r="A2494" s="287" t="s">
        <v>326</v>
      </c>
      <c r="B2494" s="288">
        <v>46088</v>
      </c>
      <c r="C2494" s="287" t="s">
        <v>847</v>
      </c>
      <c r="D2494" s="287">
        <v>1</v>
      </c>
      <c r="E2494" s="287">
        <v>1</v>
      </c>
      <c r="F2494" s="287">
        <v>1</v>
      </c>
      <c r="G2494" s="287" t="s">
        <v>185</v>
      </c>
      <c r="H2494" s="287"/>
      <c r="I2494" s="287">
        <v>1</v>
      </c>
      <c r="J2494" s="287"/>
      <c r="K2494" s="287">
        <v>0</v>
      </c>
    </row>
    <row r="2495" spans="1:11">
      <c r="A2495" s="287" t="s">
        <v>326</v>
      </c>
      <c r="B2495" s="288">
        <v>46095</v>
      </c>
      <c r="C2495" s="287" t="s">
        <v>847</v>
      </c>
      <c r="D2495" s="287">
        <v>1</v>
      </c>
      <c r="E2495" s="287">
        <v>1</v>
      </c>
      <c r="F2495" s="287">
        <v>1</v>
      </c>
      <c r="G2495" s="287" t="s">
        <v>185</v>
      </c>
      <c r="H2495" s="287"/>
      <c r="I2495" s="287">
        <v>1</v>
      </c>
      <c r="J2495" s="287"/>
      <c r="K2495" s="287">
        <v>0</v>
      </c>
    </row>
    <row r="2496" spans="1:11">
      <c r="A2496" s="287" t="s">
        <v>326</v>
      </c>
      <c r="B2496" s="288">
        <v>46102</v>
      </c>
      <c r="C2496" s="287" t="s">
        <v>847</v>
      </c>
      <c r="D2496" s="287">
        <v>1</v>
      </c>
      <c r="E2496" s="287">
        <v>1</v>
      </c>
      <c r="F2496" s="287">
        <v>1</v>
      </c>
      <c r="G2496" s="287" t="s">
        <v>185</v>
      </c>
      <c r="H2496" s="287"/>
      <c r="I2496" s="287">
        <v>1</v>
      </c>
      <c r="J2496" s="287"/>
      <c r="K2496" s="287">
        <v>0</v>
      </c>
    </row>
    <row r="2497" spans="1:11">
      <c r="A2497" s="287" t="s">
        <v>326</v>
      </c>
      <c r="B2497" s="288">
        <v>46109</v>
      </c>
      <c r="C2497" s="287" t="s">
        <v>847</v>
      </c>
      <c r="D2497" s="287">
        <v>1</v>
      </c>
      <c r="E2497" s="287">
        <v>1</v>
      </c>
      <c r="F2497" s="287">
        <v>1</v>
      </c>
      <c r="G2497" s="287" t="s">
        <v>185</v>
      </c>
      <c r="H2497" s="287"/>
      <c r="I2497" s="287">
        <v>1</v>
      </c>
      <c r="J2497" s="287"/>
      <c r="K2497" s="287">
        <v>0</v>
      </c>
    </row>
    <row r="2498" spans="1:11">
      <c r="A2498" s="287" t="s">
        <v>326</v>
      </c>
      <c r="B2498" s="288">
        <v>46116</v>
      </c>
      <c r="C2498" s="287" t="s">
        <v>847</v>
      </c>
      <c r="D2498" s="287">
        <v>1</v>
      </c>
      <c r="E2498" s="287">
        <v>1</v>
      </c>
      <c r="F2498" s="287">
        <v>1</v>
      </c>
      <c r="G2498" s="287" t="s">
        <v>185</v>
      </c>
      <c r="H2498" s="287"/>
      <c r="I2498" s="287">
        <v>1</v>
      </c>
      <c r="J2498" s="287"/>
      <c r="K2498" s="287">
        <v>0</v>
      </c>
    </row>
    <row r="2499" spans="1:11">
      <c r="A2499" s="287" t="s">
        <v>326</v>
      </c>
      <c r="B2499" s="288">
        <v>46123</v>
      </c>
      <c r="C2499" s="287" t="s">
        <v>847</v>
      </c>
      <c r="D2499" s="287">
        <v>1</v>
      </c>
      <c r="E2499" s="287">
        <v>1</v>
      </c>
      <c r="F2499" s="287">
        <v>1</v>
      </c>
      <c r="G2499" s="287" t="s">
        <v>185</v>
      </c>
      <c r="H2499" s="287"/>
      <c r="I2499" s="287">
        <v>1</v>
      </c>
      <c r="J2499" s="287"/>
      <c r="K2499" s="287">
        <v>0</v>
      </c>
    </row>
    <row r="2500" spans="1:11">
      <c r="A2500" s="287" t="s">
        <v>326</v>
      </c>
      <c r="B2500" s="288">
        <v>46130</v>
      </c>
      <c r="C2500" s="287" t="s">
        <v>339</v>
      </c>
      <c r="D2500" s="287">
        <v>0</v>
      </c>
      <c r="E2500" s="287">
        <v>0</v>
      </c>
      <c r="F2500" s="287">
        <v>0</v>
      </c>
      <c r="G2500" s="287" t="s">
        <v>185</v>
      </c>
      <c r="H2500" s="287"/>
      <c r="I2500" s="287">
        <v>1</v>
      </c>
      <c r="J2500" s="287"/>
      <c r="K2500" s="287">
        <v>0</v>
      </c>
    </row>
    <row r="2501" spans="1:11">
      <c r="A2501" s="287" t="s">
        <v>326</v>
      </c>
      <c r="B2501" s="288">
        <v>46137</v>
      </c>
      <c r="C2501" s="287" t="s">
        <v>847</v>
      </c>
      <c r="D2501" s="287">
        <v>1</v>
      </c>
      <c r="E2501" s="287">
        <v>1</v>
      </c>
      <c r="F2501" s="287">
        <v>1</v>
      </c>
      <c r="G2501" s="287" t="s">
        <v>185</v>
      </c>
      <c r="H2501" s="287"/>
      <c r="I2501" s="287">
        <v>1</v>
      </c>
      <c r="J2501" s="287"/>
      <c r="K2501" s="287">
        <v>0</v>
      </c>
    </row>
    <row r="2502" spans="1:11">
      <c r="A2502" s="287" t="s">
        <v>328</v>
      </c>
      <c r="B2502" s="288">
        <v>45969</v>
      </c>
      <c r="C2502" s="287" t="s">
        <v>847</v>
      </c>
      <c r="D2502" s="287">
        <v>1</v>
      </c>
      <c r="E2502" s="287">
        <v>1</v>
      </c>
      <c r="F2502" s="287">
        <v>1</v>
      </c>
      <c r="G2502" s="287" t="s">
        <v>185</v>
      </c>
      <c r="H2502" s="287"/>
      <c r="I2502" s="287">
        <v>1</v>
      </c>
      <c r="J2502" s="287"/>
      <c r="K2502" s="287">
        <v>0</v>
      </c>
    </row>
    <row r="2503" spans="1:11">
      <c r="A2503" s="287" t="s">
        <v>328</v>
      </c>
      <c r="B2503" s="288">
        <v>45976</v>
      </c>
      <c r="C2503" s="287" t="s">
        <v>339</v>
      </c>
      <c r="D2503" s="287">
        <v>0</v>
      </c>
      <c r="E2503" s="287">
        <v>0</v>
      </c>
      <c r="F2503" s="287">
        <v>0</v>
      </c>
      <c r="G2503" s="287" t="s">
        <v>185</v>
      </c>
      <c r="H2503" s="287"/>
      <c r="I2503" s="287">
        <v>1</v>
      </c>
      <c r="J2503" s="287"/>
      <c r="K2503" s="287">
        <v>0</v>
      </c>
    </row>
    <row r="2504" spans="1:11">
      <c r="A2504" s="287" t="s">
        <v>328</v>
      </c>
      <c r="B2504" s="288">
        <v>45983</v>
      </c>
      <c r="C2504" s="287" t="s">
        <v>339</v>
      </c>
      <c r="D2504" s="287">
        <v>0</v>
      </c>
      <c r="E2504" s="287">
        <v>0</v>
      </c>
      <c r="F2504" s="287">
        <v>0</v>
      </c>
      <c r="G2504" s="287" t="s">
        <v>185</v>
      </c>
      <c r="H2504" s="287"/>
      <c r="I2504" s="287">
        <v>1</v>
      </c>
      <c r="J2504" s="287"/>
      <c r="K2504" s="287">
        <v>0</v>
      </c>
    </row>
    <row r="2505" spans="1:11">
      <c r="A2505" s="287" t="s">
        <v>328</v>
      </c>
      <c r="B2505" s="288">
        <v>45990</v>
      </c>
      <c r="C2505" s="287" t="s">
        <v>847</v>
      </c>
      <c r="D2505" s="287">
        <v>1</v>
      </c>
      <c r="E2505" s="287">
        <v>1</v>
      </c>
      <c r="F2505" s="287">
        <v>1</v>
      </c>
      <c r="G2505" s="287" t="s">
        <v>185</v>
      </c>
      <c r="H2505" s="287"/>
      <c r="I2505" s="287">
        <v>1</v>
      </c>
      <c r="J2505" s="287"/>
      <c r="K2505" s="287">
        <v>0</v>
      </c>
    </row>
    <row r="2506" spans="1:11">
      <c r="A2506" s="287" t="s">
        <v>328</v>
      </c>
      <c r="B2506" s="288">
        <v>45997</v>
      </c>
      <c r="C2506" s="287" t="s">
        <v>339</v>
      </c>
      <c r="D2506" s="287">
        <v>0</v>
      </c>
      <c r="E2506" s="287">
        <v>0</v>
      </c>
      <c r="F2506" s="287">
        <v>0</v>
      </c>
      <c r="G2506" s="287" t="s">
        <v>185</v>
      </c>
      <c r="H2506" s="287"/>
      <c r="I2506" s="287">
        <v>1</v>
      </c>
      <c r="J2506" s="287"/>
      <c r="K2506" s="287">
        <v>0</v>
      </c>
    </row>
    <row r="2507" spans="1:11">
      <c r="A2507" s="287" t="s">
        <v>328</v>
      </c>
      <c r="B2507" s="288">
        <v>46004</v>
      </c>
      <c r="C2507" s="287" t="s">
        <v>847</v>
      </c>
      <c r="D2507" s="287">
        <v>1</v>
      </c>
      <c r="E2507" s="287">
        <v>1</v>
      </c>
      <c r="F2507" s="287">
        <v>1</v>
      </c>
      <c r="G2507" s="287" t="s">
        <v>185</v>
      </c>
      <c r="H2507" s="287"/>
      <c r="I2507" s="287">
        <v>1</v>
      </c>
      <c r="J2507" s="287"/>
      <c r="K2507" s="287">
        <v>0</v>
      </c>
    </row>
    <row r="2508" spans="1:11">
      <c r="A2508" s="287" t="s">
        <v>328</v>
      </c>
      <c r="B2508" s="288">
        <v>46011</v>
      </c>
      <c r="C2508" s="287" t="s">
        <v>893</v>
      </c>
      <c r="D2508" s="287">
        <v>1</v>
      </c>
      <c r="E2508" s="287">
        <v>1</v>
      </c>
      <c r="F2508" s="287">
        <v>0</v>
      </c>
      <c r="G2508" s="287" t="s">
        <v>185</v>
      </c>
      <c r="H2508" s="287"/>
      <c r="I2508" s="287">
        <v>1</v>
      </c>
      <c r="J2508" s="287"/>
      <c r="K2508" s="287">
        <v>0</v>
      </c>
    </row>
    <row r="2509" spans="1:11">
      <c r="A2509" s="287" t="s">
        <v>328</v>
      </c>
      <c r="B2509" s="288">
        <v>46018</v>
      </c>
      <c r="C2509" s="287" t="s">
        <v>847</v>
      </c>
      <c r="D2509" s="287">
        <v>1</v>
      </c>
      <c r="E2509" s="287">
        <v>1</v>
      </c>
      <c r="F2509" s="287">
        <v>1</v>
      </c>
      <c r="G2509" s="287" t="s">
        <v>185</v>
      </c>
      <c r="H2509" s="287"/>
      <c r="I2509" s="287">
        <v>1</v>
      </c>
      <c r="J2509" s="287"/>
      <c r="K2509" s="287">
        <v>0</v>
      </c>
    </row>
    <row r="2510" spans="1:11">
      <c r="A2510" s="287" t="s">
        <v>328</v>
      </c>
      <c r="B2510" s="288">
        <v>46025</v>
      </c>
      <c r="C2510" s="287" t="s">
        <v>847</v>
      </c>
      <c r="D2510" s="287">
        <v>1</v>
      </c>
      <c r="E2510" s="287">
        <v>1</v>
      </c>
      <c r="F2510" s="287">
        <v>1</v>
      </c>
      <c r="G2510" s="287" t="s">
        <v>185</v>
      </c>
      <c r="H2510" s="287"/>
      <c r="I2510" s="287">
        <v>1</v>
      </c>
      <c r="J2510" s="287"/>
      <c r="K2510" s="287">
        <v>0</v>
      </c>
    </row>
    <row r="2511" spans="1:11">
      <c r="A2511" s="287" t="s">
        <v>328</v>
      </c>
      <c r="B2511" s="288">
        <v>46032</v>
      </c>
      <c r="C2511" s="287" t="s">
        <v>847</v>
      </c>
      <c r="D2511" s="287">
        <v>1</v>
      </c>
      <c r="E2511" s="287">
        <v>1</v>
      </c>
      <c r="F2511" s="287">
        <v>1</v>
      </c>
      <c r="G2511" s="287" t="s">
        <v>185</v>
      </c>
      <c r="H2511" s="287"/>
      <c r="I2511" s="287">
        <v>1</v>
      </c>
      <c r="J2511" s="287"/>
      <c r="K2511" s="287">
        <v>0</v>
      </c>
    </row>
    <row r="2512" spans="1:11">
      <c r="A2512" s="287" t="s">
        <v>328</v>
      </c>
      <c r="B2512" s="288">
        <v>46039</v>
      </c>
      <c r="C2512" s="287" t="s">
        <v>847</v>
      </c>
      <c r="D2512" s="287">
        <v>1</v>
      </c>
      <c r="E2512" s="287">
        <v>1</v>
      </c>
      <c r="F2512" s="287">
        <v>1</v>
      </c>
      <c r="G2512" s="287" t="s">
        <v>185</v>
      </c>
      <c r="H2512" s="287"/>
      <c r="I2512" s="287">
        <v>1</v>
      </c>
      <c r="J2512" s="287"/>
      <c r="K2512" s="287">
        <v>0</v>
      </c>
    </row>
    <row r="2513" spans="1:11">
      <c r="A2513" s="287" t="s">
        <v>328</v>
      </c>
      <c r="B2513" s="288">
        <v>46046</v>
      </c>
      <c r="C2513" s="287" t="s">
        <v>847</v>
      </c>
      <c r="D2513" s="287">
        <v>1</v>
      </c>
      <c r="E2513" s="287">
        <v>1</v>
      </c>
      <c r="F2513" s="287">
        <v>1</v>
      </c>
      <c r="G2513" s="287" t="s">
        <v>185</v>
      </c>
      <c r="H2513" s="287"/>
      <c r="I2513" s="287">
        <v>1</v>
      </c>
      <c r="J2513" s="287"/>
      <c r="K2513" s="287">
        <v>0</v>
      </c>
    </row>
    <row r="2514" spans="1:11">
      <c r="A2514" s="287" t="s">
        <v>328</v>
      </c>
      <c r="B2514" s="288">
        <v>46053</v>
      </c>
      <c r="C2514" s="287" t="s">
        <v>847</v>
      </c>
      <c r="D2514" s="287">
        <v>1</v>
      </c>
      <c r="E2514" s="287">
        <v>1</v>
      </c>
      <c r="F2514" s="287">
        <v>1</v>
      </c>
      <c r="G2514" s="287" t="s">
        <v>185</v>
      </c>
      <c r="H2514" s="287"/>
      <c r="I2514" s="287">
        <v>1</v>
      </c>
      <c r="J2514" s="287"/>
      <c r="K2514" s="287">
        <v>0</v>
      </c>
    </row>
    <row r="2515" spans="1:11">
      <c r="A2515" s="287" t="s">
        <v>328</v>
      </c>
      <c r="B2515" s="288">
        <v>46060</v>
      </c>
      <c r="C2515" s="287" t="s">
        <v>847</v>
      </c>
      <c r="D2515" s="287">
        <v>1</v>
      </c>
      <c r="E2515" s="287">
        <v>1</v>
      </c>
      <c r="F2515" s="287">
        <v>1</v>
      </c>
      <c r="G2515" s="287" t="s">
        <v>185</v>
      </c>
      <c r="H2515" s="287"/>
      <c r="I2515" s="287">
        <v>1</v>
      </c>
      <c r="J2515" s="287"/>
      <c r="K2515" s="287">
        <v>0</v>
      </c>
    </row>
    <row r="2516" spans="1:11">
      <c r="A2516" s="287" t="s">
        <v>328</v>
      </c>
      <c r="B2516" s="288">
        <v>46067</v>
      </c>
      <c r="C2516" s="287" t="s">
        <v>847</v>
      </c>
      <c r="D2516" s="287">
        <v>1</v>
      </c>
      <c r="E2516" s="287">
        <v>1</v>
      </c>
      <c r="F2516" s="287">
        <v>1</v>
      </c>
      <c r="G2516" s="287" t="s">
        <v>185</v>
      </c>
      <c r="H2516" s="287"/>
      <c r="I2516" s="287">
        <v>1</v>
      </c>
      <c r="J2516" s="287"/>
      <c r="K2516" s="287">
        <v>0</v>
      </c>
    </row>
    <row r="2517" spans="1:11">
      <c r="A2517" s="287" t="s">
        <v>328</v>
      </c>
      <c r="B2517" s="288">
        <v>46074</v>
      </c>
      <c r="C2517" s="287" t="s">
        <v>847</v>
      </c>
      <c r="D2517" s="287">
        <v>1</v>
      </c>
      <c r="E2517" s="287">
        <v>1</v>
      </c>
      <c r="F2517" s="287">
        <v>1</v>
      </c>
      <c r="G2517" s="287" t="s">
        <v>185</v>
      </c>
      <c r="H2517" s="287"/>
      <c r="I2517" s="287">
        <v>1</v>
      </c>
      <c r="J2517" s="287"/>
      <c r="K2517" s="287">
        <v>0</v>
      </c>
    </row>
    <row r="2518" spans="1:11">
      <c r="A2518" s="287" t="s">
        <v>328</v>
      </c>
      <c r="B2518" s="288">
        <v>46081</v>
      </c>
      <c r="C2518" s="287" t="s">
        <v>847</v>
      </c>
      <c r="D2518" s="287">
        <v>1</v>
      </c>
      <c r="E2518" s="287">
        <v>1</v>
      </c>
      <c r="F2518" s="287">
        <v>1</v>
      </c>
      <c r="G2518" s="287" t="s">
        <v>185</v>
      </c>
      <c r="H2518" s="287"/>
      <c r="I2518" s="287">
        <v>1</v>
      </c>
      <c r="J2518" s="287"/>
      <c r="K2518" s="287">
        <v>0</v>
      </c>
    </row>
    <row r="2519" spans="1:11">
      <c r="A2519" s="287" t="s">
        <v>328</v>
      </c>
      <c r="B2519" s="288">
        <v>46088</v>
      </c>
      <c r="C2519" s="287" t="s">
        <v>847</v>
      </c>
      <c r="D2519" s="287">
        <v>1</v>
      </c>
      <c r="E2519" s="287">
        <v>1</v>
      </c>
      <c r="F2519" s="287">
        <v>1</v>
      </c>
      <c r="G2519" s="287" t="s">
        <v>185</v>
      </c>
      <c r="H2519" s="287"/>
      <c r="I2519" s="287">
        <v>1</v>
      </c>
      <c r="J2519" s="287"/>
      <c r="K2519" s="287">
        <v>0</v>
      </c>
    </row>
    <row r="2520" spans="1:11">
      <c r="A2520" s="287" t="s">
        <v>328</v>
      </c>
      <c r="B2520" s="288">
        <v>46095</v>
      </c>
      <c r="C2520" s="287" t="s">
        <v>847</v>
      </c>
      <c r="D2520" s="287">
        <v>1</v>
      </c>
      <c r="E2520" s="287">
        <v>1</v>
      </c>
      <c r="F2520" s="287">
        <v>1</v>
      </c>
      <c r="G2520" s="287" t="s">
        <v>185</v>
      </c>
      <c r="H2520" s="287"/>
      <c r="I2520" s="287">
        <v>1</v>
      </c>
      <c r="J2520" s="287"/>
      <c r="K2520" s="287">
        <v>0</v>
      </c>
    </row>
    <row r="2521" spans="1:11">
      <c r="A2521" s="287" t="s">
        <v>328</v>
      </c>
      <c r="B2521" s="288">
        <v>46102</v>
      </c>
      <c r="C2521" s="287" t="s">
        <v>847</v>
      </c>
      <c r="D2521" s="287">
        <v>1</v>
      </c>
      <c r="E2521" s="287">
        <v>1</v>
      </c>
      <c r="F2521" s="287">
        <v>1</v>
      </c>
      <c r="G2521" s="287" t="s">
        <v>185</v>
      </c>
      <c r="H2521" s="287"/>
      <c r="I2521" s="287">
        <v>1</v>
      </c>
      <c r="J2521" s="287"/>
      <c r="K2521" s="287">
        <v>0</v>
      </c>
    </row>
    <row r="2522" spans="1:11">
      <c r="A2522" s="287" t="s">
        <v>328</v>
      </c>
      <c r="B2522" s="288">
        <v>46109</v>
      </c>
      <c r="C2522" s="287" t="s">
        <v>847</v>
      </c>
      <c r="D2522" s="287">
        <v>1</v>
      </c>
      <c r="E2522" s="287">
        <v>1</v>
      </c>
      <c r="F2522" s="287">
        <v>1</v>
      </c>
      <c r="G2522" s="287" t="s">
        <v>185</v>
      </c>
      <c r="H2522" s="287"/>
      <c r="I2522" s="287">
        <v>1</v>
      </c>
      <c r="J2522" s="287"/>
      <c r="K2522" s="287">
        <v>0</v>
      </c>
    </row>
    <row r="2523" spans="1:11">
      <c r="A2523" s="287" t="s">
        <v>328</v>
      </c>
      <c r="B2523" s="288">
        <v>46116</v>
      </c>
      <c r="C2523" s="287" t="s">
        <v>847</v>
      </c>
      <c r="D2523" s="287">
        <v>1</v>
      </c>
      <c r="E2523" s="287">
        <v>1</v>
      </c>
      <c r="F2523" s="287">
        <v>1</v>
      </c>
      <c r="G2523" s="287" t="s">
        <v>185</v>
      </c>
      <c r="H2523" s="287"/>
      <c r="I2523" s="287">
        <v>1</v>
      </c>
      <c r="J2523" s="287"/>
      <c r="K2523" s="287">
        <v>0</v>
      </c>
    </row>
    <row r="2524" spans="1:11">
      <c r="A2524" s="287" t="s">
        <v>328</v>
      </c>
      <c r="B2524" s="288">
        <v>46123</v>
      </c>
      <c r="C2524" s="287" t="s">
        <v>847</v>
      </c>
      <c r="D2524" s="287">
        <v>1</v>
      </c>
      <c r="E2524" s="287">
        <v>1</v>
      </c>
      <c r="F2524" s="287">
        <v>1</v>
      </c>
      <c r="G2524" s="287" t="s">
        <v>185</v>
      </c>
      <c r="H2524" s="287"/>
      <c r="I2524" s="287">
        <v>1</v>
      </c>
      <c r="J2524" s="287"/>
      <c r="K2524" s="287">
        <v>0</v>
      </c>
    </row>
    <row r="2525" spans="1:11">
      <c r="A2525" s="287" t="s">
        <v>328</v>
      </c>
      <c r="B2525" s="288">
        <v>46130</v>
      </c>
      <c r="C2525" s="287" t="s">
        <v>847</v>
      </c>
      <c r="D2525" s="287">
        <v>1</v>
      </c>
      <c r="E2525" s="287">
        <v>1</v>
      </c>
      <c r="F2525" s="287">
        <v>1</v>
      </c>
      <c r="G2525" s="287" t="s">
        <v>185</v>
      </c>
      <c r="H2525" s="287"/>
      <c r="I2525" s="287">
        <v>1</v>
      </c>
      <c r="J2525" s="287"/>
      <c r="K2525" s="287">
        <v>0</v>
      </c>
    </row>
    <row r="2526" spans="1:11">
      <c r="A2526" s="287" t="s">
        <v>328</v>
      </c>
      <c r="B2526" s="288">
        <v>46137</v>
      </c>
      <c r="C2526" s="287" t="s">
        <v>339</v>
      </c>
      <c r="D2526" s="287">
        <v>0</v>
      </c>
      <c r="E2526" s="287">
        <v>0</v>
      </c>
      <c r="F2526" s="287">
        <v>0</v>
      </c>
      <c r="G2526" s="287" t="s">
        <v>185</v>
      </c>
      <c r="H2526" s="287"/>
      <c r="I2526" s="287">
        <v>1</v>
      </c>
      <c r="J2526" s="287"/>
      <c r="K2526" s="287">
        <v>0</v>
      </c>
    </row>
    <row r="2527" spans="1:11">
      <c r="A2527" s="287" t="s">
        <v>329</v>
      </c>
      <c r="B2527" s="288">
        <v>45969</v>
      </c>
      <c r="C2527" s="287" t="s">
        <v>892</v>
      </c>
      <c r="D2527" s="287">
        <v>1</v>
      </c>
      <c r="E2527" s="287">
        <v>0</v>
      </c>
      <c r="F2527" s="287">
        <v>1</v>
      </c>
      <c r="G2527" s="287" t="s">
        <v>185</v>
      </c>
      <c r="H2527" s="287"/>
      <c r="I2527" s="287">
        <v>0</v>
      </c>
      <c r="J2527" s="287" t="s">
        <v>330</v>
      </c>
      <c r="K2527" s="287">
        <v>0</v>
      </c>
    </row>
    <row r="2528" spans="1:11">
      <c r="A2528" s="287" t="s">
        <v>329</v>
      </c>
      <c r="B2528" s="288">
        <v>45976</v>
      </c>
      <c r="C2528" s="287" t="s">
        <v>892</v>
      </c>
      <c r="D2528" s="287">
        <v>1</v>
      </c>
      <c r="E2528" s="287">
        <v>0</v>
      </c>
      <c r="F2528" s="287">
        <v>1</v>
      </c>
      <c r="G2528" s="287" t="s">
        <v>185</v>
      </c>
      <c r="H2528" s="287"/>
      <c r="I2528" s="287">
        <v>0</v>
      </c>
      <c r="J2528" s="287" t="s">
        <v>330</v>
      </c>
      <c r="K2528" s="287">
        <v>0</v>
      </c>
    </row>
    <row r="2529" spans="1:11">
      <c r="A2529" s="287" t="s">
        <v>329</v>
      </c>
      <c r="B2529" s="288">
        <v>45983</v>
      </c>
      <c r="C2529" s="287" t="s">
        <v>892</v>
      </c>
      <c r="D2529" s="287">
        <v>1</v>
      </c>
      <c r="E2529" s="287">
        <v>0</v>
      </c>
      <c r="F2529" s="287">
        <v>1</v>
      </c>
      <c r="G2529" s="287" t="s">
        <v>185</v>
      </c>
      <c r="H2529" s="287"/>
      <c r="I2529" s="287">
        <v>0</v>
      </c>
      <c r="J2529" s="287" t="s">
        <v>330</v>
      </c>
      <c r="K2529" s="287">
        <v>0</v>
      </c>
    </row>
    <row r="2530" spans="1:11">
      <c r="A2530" s="287" t="s">
        <v>329</v>
      </c>
      <c r="B2530" s="288">
        <v>45990</v>
      </c>
      <c r="C2530" s="287" t="s">
        <v>892</v>
      </c>
      <c r="D2530" s="287">
        <v>1</v>
      </c>
      <c r="E2530" s="287">
        <v>0</v>
      </c>
      <c r="F2530" s="287">
        <v>1</v>
      </c>
      <c r="G2530" s="287" t="s">
        <v>185</v>
      </c>
      <c r="H2530" s="287"/>
      <c r="I2530" s="287">
        <v>0</v>
      </c>
      <c r="J2530" s="287" t="s">
        <v>330</v>
      </c>
      <c r="K2530" s="287">
        <v>0</v>
      </c>
    </row>
    <row r="2531" spans="1:11">
      <c r="A2531" s="287" t="s">
        <v>329</v>
      </c>
      <c r="B2531" s="288">
        <v>45997</v>
      </c>
      <c r="C2531" s="287" t="s">
        <v>892</v>
      </c>
      <c r="D2531" s="287">
        <v>1</v>
      </c>
      <c r="E2531" s="287">
        <v>0</v>
      </c>
      <c r="F2531" s="287">
        <v>1</v>
      </c>
      <c r="G2531" s="287" t="s">
        <v>185</v>
      </c>
      <c r="H2531" s="287"/>
      <c r="I2531" s="287">
        <v>0</v>
      </c>
      <c r="J2531" s="287" t="s">
        <v>330</v>
      </c>
      <c r="K2531" s="287">
        <v>0</v>
      </c>
    </row>
    <row r="2532" spans="1:11">
      <c r="A2532" s="287" t="s">
        <v>329</v>
      </c>
      <c r="B2532" s="288">
        <v>46004</v>
      </c>
      <c r="C2532" s="287" t="s">
        <v>892</v>
      </c>
      <c r="D2532" s="287">
        <v>1</v>
      </c>
      <c r="E2532" s="287">
        <v>0</v>
      </c>
      <c r="F2532" s="287">
        <v>1</v>
      </c>
      <c r="G2532" s="287" t="s">
        <v>185</v>
      </c>
      <c r="H2532" s="287"/>
      <c r="I2532" s="287">
        <v>0</v>
      </c>
      <c r="J2532" s="287" t="s">
        <v>330</v>
      </c>
      <c r="K2532" s="287">
        <v>0</v>
      </c>
    </row>
    <row r="2533" spans="1:11">
      <c r="A2533" s="287" t="s">
        <v>329</v>
      </c>
      <c r="B2533" s="288">
        <v>46011</v>
      </c>
      <c r="C2533" s="287" t="s">
        <v>892</v>
      </c>
      <c r="D2533" s="287">
        <v>1</v>
      </c>
      <c r="E2533" s="287">
        <v>0</v>
      </c>
      <c r="F2533" s="287">
        <v>1</v>
      </c>
      <c r="G2533" s="287" t="s">
        <v>185</v>
      </c>
      <c r="H2533" s="287"/>
      <c r="I2533" s="287">
        <v>0</v>
      </c>
      <c r="J2533" s="287" t="s">
        <v>330</v>
      </c>
      <c r="K2533" s="287">
        <v>0</v>
      </c>
    </row>
    <row r="2534" spans="1:11">
      <c r="A2534" s="287" t="s">
        <v>329</v>
      </c>
      <c r="B2534" s="288">
        <v>46018</v>
      </c>
      <c r="C2534" s="287" t="s">
        <v>892</v>
      </c>
      <c r="D2534" s="287">
        <v>1</v>
      </c>
      <c r="E2534" s="287">
        <v>0</v>
      </c>
      <c r="F2534" s="287">
        <v>1</v>
      </c>
      <c r="G2534" s="287" t="s">
        <v>185</v>
      </c>
      <c r="H2534" s="287"/>
      <c r="I2534" s="287">
        <v>0</v>
      </c>
      <c r="J2534" s="287" t="s">
        <v>330</v>
      </c>
      <c r="K2534" s="287">
        <v>0</v>
      </c>
    </row>
    <row r="2535" spans="1:11">
      <c r="A2535" s="287" t="s">
        <v>329</v>
      </c>
      <c r="B2535" s="288">
        <v>46025</v>
      </c>
      <c r="C2535" s="287" t="s">
        <v>892</v>
      </c>
      <c r="D2535" s="287">
        <v>1</v>
      </c>
      <c r="E2535" s="287">
        <v>0</v>
      </c>
      <c r="F2535" s="287">
        <v>1</v>
      </c>
      <c r="G2535" s="287" t="s">
        <v>185</v>
      </c>
      <c r="H2535" s="287"/>
      <c r="I2535" s="287">
        <v>0</v>
      </c>
      <c r="J2535" s="287" t="s">
        <v>330</v>
      </c>
      <c r="K2535" s="287">
        <v>0</v>
      </c>
    </row>
    <row r="2536" spans="1:11">
      <c r="A2536" s="287" t="s">
        <v>329</v>
      </c>
      <c r="B2536" s="288">
        <v>46032</v>
      </c>
      <c r="C2536" s="287" t="s">
        <v>892</v>
      </c>
      <c r="D2536" s="287">
        <v>1</v>
      </c>
      <c r="E2536" s="287">
        <v>0</v>
      </c>
      <c r="F2536" s="287">
        <v>1</v>
      </c>
      <c r="G2536" s="287" t="s">
        <v>185</v>
      </c>
      <c r="H2536" s="287"/>
      <c r="I2536" s="287">
        <v>0</v>
      </c>
      <c r="J2536" s="287" t="s">
        <v>330</v>
      </c>
      <c r="K2536" s="287">
        <v>0</v>
      </c>
    </row>
    <row r="2537" spans="1:11">
      <c r="A2537" s="287" t="s">
        <v>329</v>
      </c>
      <c r="B2537" s="288">
        <v>46039</v>
      </c>
      <c r="C2537" s="287" t="s">
        <v>892</v>
      </c>
      <c r="D2537" s="287">
        <v>1</v>
      </c>
      <c r="E2537" s="287">
        <v>0</v>
      </c>
      <c r="F2537" s="287">
        <v>1</v>
      </c>
      <c r="G2537" s="287" t="s">
        <v>185</v>
      </c>
      <c r="H2537" s="287"/>
      <c r="I2537" s="287">
        <v>0</v>
      </c>
      <c r="J2537" s="287" t="s">
        <v>330</v>
      </c>
      <c r="K2537" s="287">
        <v>0</v>
      </c>
    </row>
    <row r="2538" spans="1:11">
      <c r="A2538" s="287" t="s">
        <v>329</v>
      </c>
      <c r="B2538" s="288">
        <v>46046</v>
      </c>
      <c r="C2538" s="287" t="s">
        <v>892</v>
      </c>
      <c r="D2538" s="287">
        <v>1</v>
      </c>
      <c r="E2538" s="287">
        <v>0</v>
      </c>
      <c r="F2538" s="287">
        <v>1</v>
      </c>
      <c r="G2538" s="287" t="s">
        <v>185</v>
      </c>
      <c r="H2538" s="287"/>
      <c r="I2538" s="287">
        <v>0</v>
      </c>
      <c r="J2538" s="287" t="s">
        <v>330</v>
      </c>
      <c r="K2538" s="287">
        <v>0</v>
      </c>
    </row>
    <row r="2539" spans="1:11">
      <c r="A2539" s="287" t="s">
        <v>329</v>
      </c>
      <c r="B2539" s="288">
        <v>46053</v>
      </c>
      <c r="C2539" s="287" t="s">
        <v>892</v>
      </c>
      <c r="D2539" s="287">
        <v>1</v>
      </c>
      <c r="E2539" s="287">
        <v>0</v>
      </c>
      <c r="F2539" s="287">
        <v>1</v>
      </c>
      <c r="G2539" s="287" t="s">
        <v>185</v>
      </c>
      <c r="H2539" s="287"/>
      <c r="I2539" s="287">
        <v>0</v>
      </c>
      <c r="J2539" s="287" t="s">
        <v>330</v>
      </c>
      <c r="K2539" s="287">
        <v>0</v>
      </c>
    </row>
    <row r="2540" spans="1:11">
      <c r="A2540" s="287" t="s">
        <v>329</v>
      </c>
      <c r="B2540" s="288">
        <v>46060</v>
      </c>
      <c r="C2540" s="287" t="s">
        <v>892</v>
      </c>
      <c r="D2540" s="287">
        <v>1</v>
      </c>
      <c r="E2540" s="287">
        <v>0</v>
      </c>
      <c r="F2540" s="287">
        <v>1</v>
      </c>
      <c r="G2540" s="287" t="s">
        <v>185</v>
      </c>
      <c r="H2540" s="287"/>
      <c r="I2540" s="287">
        <v>0</v>
      </c>
      <c r="J2540" s="287" t="s">
        <v>330</v>
      </c>
      <c r="K2540" s="287">
        <v>0</v>
      </c>
    </row>
    <row r="2541" spans="1:11">
      <c r="A2541" s="287" t="s">
        <v>329</v>
      </c>
      <c r="B2541" s="288">
        <v>46067</v>
      </c>
      <c r="C2541" s="287" t="s">
        <v>892</v>
      </c>
      <c r="D2541" s="287">
        <v>1</v>
      </c>
      <c r="E2541" s="287">
        <v>0</v>
      </c>
      <c r="F2541" s="287">
        <v>1</v>
      </c>
      <c r="G2541" s="287" t="s">
        <v>185</v>
      </c>
      <c r="H2541" s="287"/>
      <c r="I2541" s="287">
        <v>0</v>
      </c>
      <c r="J2541" s="287" t="s">
        <v>330</v>
      </c>
      <c r="K2541" s="287">
        <v>0</v>
      </c>
    </row>
    <row r="2542" spans="1:11">
      <c r="A2542" s="287" t="s">
        <v>329</v>
      </c>
      <c r="B2542" s="288">
        <v>46074</v>
      </c>
      <c r="C2542" s="287" t="s">
        <v>892</v>
      </c>
      <c r="D2542" s="287">
        <v>1</v>
      </c>
      <c r="E2542" s="287">
        <v>0</v>
      </c>
      <c r="F2542" s="287">
        <v>1</v>
      </c>
      <c r="G2542" s="287" t="s">
        <v>185</v>
      </c>
      <c r="H2542" s="287"/>
      <c r="I2542" s="287">
        <v>0</v>
      </c>
      <c r="J2542" s="287" t="s">
        <v>330</v>
      </c>
      <c r="K2542" s="287">
        <v>0</v>
      </c>
    </row>
    <row r="2543" spans="1:11">
      <c r="A2543" s="287" t="s">
        <v>329</v>
      </c>
      <c r="B2543" s="288">
        <v>46081</v>
      </c>
      <c r="C2543" s="287" t="s">
        <v>892</v>
      </c>
      <c r="D2543" s="287">
        <v>1</v>
      </c>
      <c r="E2543" s="287">
        <v>0</v>
      </c>
      <c r="F2543" s="287">
        <v>1</v>
      </c>
      <c r="G2543" s="287" t="s">
        <v>185</v>
      </c>
      <c r="H2543" s="287"/>
      <c r="I2543" s="287">
        <v>0</v>
      </c>
      <c r="J2543" s="287" t="s">
        <v>330</v>
      </c>
      <c r="K2543" s="287">
        <v>0</v>
      </c>
    </row>
    <row r="2544" spans="1:11">
      <c r="A2544" s="287" t="s">
        <v>329</v>
      </c>
      <c r="B2544" s="288">
        <v>46088</v>
      </c>
      <c r="C2544" s="287" t="s">
        <v>892</v>
      </c>
      <c r="D2544" s="287">
        <v>1</v>
      </c>
      <c r="E2544" s="287">
        <v>0</v>
      </c>
      <c r="F2544" s="287">
        <v>1</v>
      </c>
      <c r="G2544" s="287" t="s">
        <v>185</v>
      </c>
      <c r="H2544" s="287"/>
      <c r="I2544" s="287">
        <v>0</v>
      </c>
      <c r="J2544" s="287" t="s">
        <v>330</v>
      </c>
      <c r="K2544" s="287">
        <v>0</v>
      </c>
    </row>
    <row r="2545" spans="1:11">
      <c r="A2545" s="287" t="s">
        <v>329</v>
      </c>
      <c r="B2545" s="288">
        <v>46095</v>
      </c>
      <c r="C2545" s="287" t="s">
        <v>892</v>
      </c>
      <c r="D2545" s="287">
        <v>1</v>
      </c>
      <c r="E2545" s="287">
        <v>0</v>
      </c>
      <c r="F2545" s="287">
        <v>1</v>
      </c>
      <c r="G2545" s="287" t="s">
        <v>185</v>
      </c>
      <c r="H2545" s="287"/>
      <c r="I2545" s="287">
        <v>0</v>
      </c>
      <c r="J2545" s="287" t="s">
        <v>330</v>
      </c>
      <c r="K2545" s="287">
        <v>0</v>
      </c>
    </row>
    <row r="2546" spans="1:11">
      <c r="A2546" s="287" t="s">
        <v>329</v>
      </c>
      <c r="B2546" s="288">
        <v>46102</v>
      </c>
      <c r="C2546" s="287" t="s">
        <v>892</v>
      </c>
      <c r="D2546" s="287">
        <v>1</v>
      </c>
      <c r="E2546" s="287">
        <v>0</v>
      </c>
      <c r="F2546" s="287">
        <v>1</v>
      </c>
      <c r="G2546" s="287" t="s">
        <v>185</v>
      </c>
      <c r="H2546" s="287"/>
      <c r="I2546" s="287">
        <v>0</v>
      </c>
      <c r="J2546" s="287" t="s">
        <v>330</v>
      </c>
      <c r="K2546" s="287">
        <v>0</v>
      </c>
    </row>
    <row r="2547" spans="1:11">
      <c r="A2547" s="287" t="s">
        <v>329</v>
      </c>
      <c r="B2547" s="288">
        <v>46109</v>
      </c>
      <c r="C2547" s="287" t="s">
        <v>892</v>
      </c>
      <c r="D2547" s="287">
        <v>1</v>
      </c>
      <c r="E2547" s="287">
        <v>0</v>
      </c>
      <c r="F2547" s="287">
        <v>1</v>
      </c>
      <c r="G2547" s="287" t="s">
        <v>185</v>
      </c>
      <c r="H2547" s="287"/>
      <c r="I2547" s="287">
        <v>0</v>
      </c>
      <c r="J2547" s="287" t="s">
        <v>330</v>
      </c>
      <c r="K2547" s="287">
        <v>0</v>
      </c>
    </row>
    <row r="2548" spans="1:11">
      <c r="A2548" s="287" t="s">
        <v>329</v>
      </c>
      <c r="B2548" s="288">
        <v>46116</v>
      </c>
      <c r="C2548" s="287" t="s">
        <v>892</v>
      </c>
      <c r="D2548" s="287">
        <v>1</v>
      </c>
      <c r="E2548" s="287">
        <v>0</v>
      </c>
      <c r="F2548" s="287">
        <v>1</v>
      </c>
      <c r="G2548" s="287" t="s">
        <v>185</v>
      </c>
      <c r="H2548" s="287"/>
      <c r="I2548" s="287">
        <v>0</v>
      </c>
      <c r="J2548" s="287" t="s">
        <v>330</v>
      </c>
      <c r="K2548" s="287">
        <v>0</v>
      </c>
    </row>
    <row r="2549" spans="1:11">
      <c r="A2549" s="287" t="s">
        <v>329</v>
      </c>
      <c r="B2549" s="288">
        <v>46123</v>
      </c>
      <c r="C2549" s="287" t="s">
        <v>892</v>
      </c>
      <c r="D2549" s="287">
        <v>1</v>
      </c>
      <c r="E2549" s="287">
        <v>0</v>
      </c>
      <c r="F2549" s="287">
        <v>1</v>
      </c>
      <c r="G2549" s="287" t="s">
        <v>185</v>
      </c>
      <c r="H2549" s="287"/>
      <c r="I2549" s="287">
        <v>0</v>
      </c>
      <c r="J2549" s="287" t="s">
        <v>330</v>
      </c>
      <c r="K2549" s="287">
        <v>0</v>
      </c>
    </row>
    <row r="2550" spans="1:11">
      <c r="A2550" s="287" t="s">
        <v>329</v>
      </c>
      <c r="B2550" s="288">
        <v>46130</v>
      </c>
      <c r="C2550" s="287" t="s">
        <v>892</v>
      </c>
      <c r="D2550" s="287">
        <v>1</v>
      </c>
      <c r="E2550" s="287">
        <v>0</v>
      </c>
      <c r="F2550" s="287">
        <v>1</v>
      </c>
      <c r="G2550" s="287" t="s">
        <v>185</v>
      </c>
      <c r="H2550" s="287"/>
      <c r="I2550" s="287">
        <v>0</v>
      </c>
      <c r="J2550" s="287" t="s">
        <v>330</v>
      </c>
      <c r="K2550" s="287">
        <v>0</v>
      </c>
    </row>
    <row r="2551" spans="1:11">
      <c r="A2551" s="287" t="s">
        <v>329</v>
      </c>
      <c r="B2551" s="288">
        <v>46137</v>
      </c>
      <c r="C2551" s="287" t="s">
        <v>892</v>
      </c>
      <c r="D2551" s="287">
        <v>1</v>
      </c>
      <c r="E2551" s="287">
        <v>0</v>
      </c>
      <c r="F2551" s="287">
        <v>1</v>
      </c>
      <c r="G2551" s="287" t="s">
        <v>185</v>
      </c>
      <c r="H2551" s="287"/>
      <c r="I2551" s="287">
        <v>0</v>
      </c>
      <c r="J2551" s="287" t="s">
        <v>330</v>
      </c>
      <c r="K2551" s="287">
        <v>0</v>
      </c>
    </row>
    <row r="2552" spans="1:11">
      <c r="A2552" s="287" t="s">
        <v>331</v>
      </c>
      <c r="B2552" s="288">
        <v>45969</v>
      </c>
      <c r="C2552" s="287" t="s">
        <v>847</v>
      </c>
      <c r="D2552" s="287">
        <v>1</v>
      </c>
      <c r="E2552" s="287">
        <v>1</v>
      </c>
      <c r="F2552" s="287">
        <v>1</v>
      </c>
      <c r="G2552" s="287" t="s">
        <v>185</v>
      </c>
      <c r="H2552" s="287"/>
      <c r="I2552" s="287">
        <v>1</v>
      </c>
      <c r="J2552" s="287"/>
      <c r="K2552" s="287">
        <v>0</v>
      </c>
    </row>
    <row r="2553" spans="1:11">
      <c r="A2553" s="287" t="s">
        <v>331</v>
      </c>
      <c r="B2553" s="288">
        <v>45976</v>
      </c>
      <c r="C2553" s="287" t="s">
        <v>847</v>
      </c>
      <c r="D2553" s="287">
        <v>1</v>
      </c>
      <c r="E2553" s="287">
        <v>1</v>
      </c>
      <c r="F2553" s="287">
        <v>1</v>
      </c>
      <c r="G2553" s="287" t="s">
        <v>185</v>
      </c>
      <c r="H2553" s="287"/>
      <c r="I2553" s="287">
        <v>1</v>
      </c>
      <c r="J2553" s="287"/>
      <c r="K2553" s="287">
        <v>0</v>
      </c>
    </row>
    <row r="2554" spans="1:11">
      <c r="A2554" s="287" t="s">
        <v>331</v>
      </c>
      <c r="B2554" s="288">
        <v>45983</v>
      </c>
      <c r="C2554" s="287" t="s">
        <v>847</v>
      </c>
      <c r="D2554" s="287">
        <v>1</v>
      </c>
      <c r="E2554" s="287">
        <v>1</v>
      </c>
      <c r="F2554" s="287">
        <v>1</v>
      </c>
      <c r="G2554" s="287" t="s">
        <v>185</v>
      </c>
      <c r="H2554" s="287"/>
      <c r="I2554" s="287">
        <v>1</v>
      </c>
      <c r="J2554" s="287"/>
      <c r="K2554" s="287">
        <v>0</v>
      </c>
    </row>
    <row r="2555" spans="1:11">
      <c r="A2555" s="287" t="s">
        <v>331</v>
      </c>
      <c r="B2555" s="288">
        <v>45990</v>
      </c>
      <c r="C2555" s="287" t="s">
        <v>847</v>
      </c>
      <c r="D2555" s="287">
        <v>1</v>
      </c>
      <c r="E2555" s="287">
        <v>1</v>
      </c>
      <c r="F2555" s="287">
        <v>1</v>
      </c>
      <c r="G2555" s="287" t="s">
        <v>185</v>
      </c>
      <c r="H2555" s="287"/>
      <c r="I2555" s="287">
        <v>1</v>
      </c>
      <c r="J2555" s="287"/>
      <c r="K2555" s="287">
        <v>0</v>
      </c>
    </row>
    <row r="2556" spans="1:11">
      <c r="A2556" s="287" t="s">
        <v>331</v>
      </c>
      <c r="B2556" s="288">
        <v>45997</v>
      </c>
      <c r="C2556" s="287" t="s">
        <v>339</v>
      </c>
      <c r="D2556" s="287">
        <v>0</v>
      </c>
      <c r="E2556" s="287">
        <v>0</v>
      </c>
      <c r="F2556" s="287">
        <v>0</v>
      </c>
      <c r="G2556" s="287" t="s">
        <v>185</v>
      </c>
      <c r="H2556" s="287"/>
      <c r="I2556" s="287">
        <v>1</v>
      </c>
      <c r="J2556" s="287"/>
      <c r="K2556" s="287">
        <v>0</v>
      </c>
    </row>
    <row r="2557" spans="1:11">
      <c r="A2557" s="287" t="s">
        <v>331</v>
      </c>
      <c r="B2557" s="288">
        <v>46004</v>
      </c>
      <c r="C2557" s="287" t="s">
        <v>847</v>
      </c>
      <c r="D2557" s="287">
        <v>1</v>
      </c>
      <c r="E2557" s="287">
        <v>1</v>
      </c>
      <c r="F2557" s="287">
        <v>1</v>
      </c>
      <c r="G2557" s="287" t="s">
        <v>185</v>
      </c>
      <c r="H2557" s="287"/>
      <c r="I2557" s="287">
        <v>1</v>
      </c>
      <c r="J2557" s="287"/>
      <c r="K2557" s="287">
        <v>0</v>
      </c>
    </row>
    <row r="2558" spans="1:11">
      <c r="A2558" s="287" t="s">
        <v>331</v>
      </c>
      <c r="B2558" s="288">
        <v>46011</v>
      </c>
      <c r="C2558" s="287" t="s">
        <v>892</v>
      </c>
      <c r="D2558" s="287">
        <v>1</v>
      </c>
      <c r="E2558" s="287">
        <v>0</v>
      </c>
      <c r="F2558" s="287">
        <v>1</v>
      </c>
      <c r="G2558" s="287" t="s">
        <v>185</v>
      </c>
      <c r="H2558" s="287"/>
      <c r="I2558" s="287">
        <v>1</v>
      </c>
      <c r="J2558" s="287"/>
      <c r="K2558" s="287">
        <v>0</v>
      </c>
    </row>
    <row r="2559" spans="1:11">
      <c r="A2559" s="287" t="s">
        <v>331</v>
      </c>
      <c r="B2559" s="288">
        <v>46018</v>
      </c>
      <c r="C2559" s="287" t="s">
        <v>892</v>
      </c>
      <c r="D2559" s="287">
        <v>1</v>
      </c>
      <c r="E2559" s="287">
        <v>0</v>
      </c>
      <c r="F2559" s="287">
        <v>1</v>
      </c>
      <c r="G2559" s="287" t="s">
        <v>185</v>
      </c>
      <c r="H2559" s="287"/>
      <c r="I2559" s="287">
        <v>1</v>
      </c>
      <c r="J2559" s="287"/>
      <c r="K2559" s="287">
        <v>0</v>
      </c>
    </row>
    <row r="2560" spans="1:11">
      <c r="A2560" s="287" t="s">
        <v>331</v>
      </c>
      <c r="B2560" s="288">
        <v>46025</v>
      </c>
      <c r="C2560" s="287" t="s">
        <v>847</v>
      </c>
      <c r="D2560" s="287">
        <v>1</v>
      </c>
      <c r="E2560" s="287">
        <v>1</v>
      </c>
      <c r="F2560" s="287">
        <v>1</v>
      </c>
      <c r="G2560" s="287" t="s">
        <v>185</v>
      </c>
      <c r="H2560" s="287"/>
      <c r="I2560" s="287">
        <v>1</v>
      </c>
      <c r="J2560" s="287"/>
      <c r="K2560" s="287">
        <v>0</v>
      </c>
    </row>
    <row r="2561" spans="1:11">
      <c r="A2561" s="287" t="s">
        <v>331</v>
      </c>
      <c r="B2561" s="288">
        <v>46032</v>
      </c>
      <c r="C2561" s="287" t="s">
        <v>847</v>
      </c>
      <c r="D2561" s="287">
        <v>1</v>
      </c>
      <c r="E2561" s="287">
        <v>1</v>
      </c>
      <c r="F2561" s="287">
        <v>1</v>
      </c>
      <c r="G2561" s="287" t="s">
        <v>185</v>
      </c>
      <c r="H2561" s="287"/>
      <c r="I2561" s="287">
        <v>1</v>
      </c>
      <c r="J2561" s="287"/>
      <c r="K2561" s="287">
        <v>0</v>
      </c>
    </row>
    <row r="2562" spans="1:11">
      <c r="A2562" s="287" t="s">
        <v>331</v>
      </c>
      <c r="B2562" s="288">
        <v>46039</v>
      </c>
      <c r="C2562" s="287" t="s">
        <v>847</v>
      </c>
      <c r="D2562" s="287">
        <v>1</v>
      </c>
      <c r="E2562" s="287">
        <v>1</v>
      </c>
      <c r="F2562" s="287">
        <v>1</v>
      </c>
      <c r="G2562" s="287" t="s">
        <v>185</v>
      </c>
      <c r="H2562" s="287"/>
      <c r="I2562" s="287">
        <v>1</v>
      </c>
      <c r="J2562" s="287"/>
      <c r="K2562" s="287">
        <v>0</v>
      </c>
    </row>
    <row r="2563" spans="1:11">
      <c r="A2563" s="287" t="s">
        <v>331</v>
      </c>
      <c r="B2563" s="288">
        <v>46046</v>
      </c>
      <c r="C2563" s="287" t="s">
        <v>847</v>
      </c>
      <c r="D2563" s="287">
        <v>1</v>
      </c>
      <c r="E2563" s="287">
        <v>1</v>
      </c>
      <c r="F2563" s="287">
        <v>1</v>
      </c>
      <c r="G2563" s="287" t="s">
        <v>185</v>
      </c>
      <c r="H2563" s="287"/>
      <c r="I2563" s="287">
        <v>1</v>
      </c>
      <c r="J2563" s="287"/>
      <c r="K2563" s="287">
        <v>0</v>
      </c>
    </row>
    <row r="2564" spans="1:11">
      <c r="A2564" s="287" t="s">
        <v>331</v>
      </c>
      <c r="B2564" s="288">
        <v>46053</v>
      </c>
      <c r="C2564" s="287" t="s">
        <v>847</v>
      </c>
      <c r="D2564" s="287">
        <v>1</v>
      </c>
      <c r="E2564" s="287">
        <v>1</v>
      </c>
      <c r="F2564" s="287">
        <v>1</v>
      </c>
      <c r="G2564" s="287" t="s">
        <v>185</v>
      </c>
      <c r="H2564" s="287"/>
      <c r="I2564" s="287">
        <v>1</v>
      </c>
      <c r="J2564" s="287"/>
      <c r="K2564" s="287">
        <v>0</v>
      </c>
    </row>
    <row r="2565" spans="1:11">
      <c r="A2565" s="287" t="s">
        <v>331</v>
      </c>
      <c r="B2565" s="288">
        <v>46060</v>
      </c>
      <c r="C2565" s="287" t="s">
        <v>339</v>
      </c>
      <c r="D2565" s="287">
        <v>0</v>
      </c>
      <c r="E2565" s="287">
        <v>0</v>
      </c>
      <c r="F2565" s="287">
        <v>0</v>
      </c>
      <c r="G2565" s="287" t="s">
        <v>185</v>
      </c>
      <c r="H2565" s="287"/>
      <c r="I2565" s="287">
        <v>1</v>
      </c>
      <c r="J2565" s="287"/>
      <c r="K2565" s="287">
        <v>0</v>
      </c>
    </row>
    <row r="2566" spans="1:11">
      <c r="A2566" s="287" t="s">
        <v>331</v>
      </c>
      <c r="B2566" s="288">
        <v>46067</v>
      </c>
      <c r="C2566" s="287" t="s">
        <v>847</v>
      </c>
      <c r="D2566" s="287">
        <v>1</v>
      </c>
      <c r="E2566" s="287">
        <v>1</v>
      </c>
      <c r="F2566" s="287">
        <v>1</v>
      </c>
      <c r="G2566" s="287" t="s">
        <v>185</v>
      </c>
      <c r="H2566" s="287"/>
      <c r="I2566" s="287">
        <v>1</v>
      </c>
      <c r="J2566" s="287"/>
      <c r="K2566" s="287">
        <v>0</v>
      </c>
    </row>
    <row r="2567" spans="1:11">
      <c r="A2567" s="287" t="s">
        <v>331</v>
      </c>
      <c r="B2567" s="288">
        <v>46074</v>
      </c>
      <c r="C2567" s="287" t="s">
        <v>847</v>
      </c>
      <c r="D2567" s="287">
        <v>1</v>
      </c>
      <c r="E2567" s="287">
        <v>1</v>
      </c>
      <c r="F2567" s="287">
        <v>1</v>
      </c>
      <c r="G2567" s="287" t="s">
        <v>185</v>
      </c>
      <c r="H2567" s="287"/>
      <c r="I2567" s="287">
        <v>1</v>
      </c>
      <c r="J2567" s="287"/>
      <c r="K2567" s="287">
        <v>0</v>
      </c>
    </row>
    <row r="2568" spans="1:11">
      <c r="A2568" s="287" t="s">
        <v>331</v>
      </c>
      <c r="B2568" s="288">
        <v>46081</v>
      </c>
      <c r="C2568" s="287" t="s">
        <v>847</v>
      </c>
      <c r="D2568" s="287">
        <v>1</v>
      </c>
      <c r="E2568" s="287">
        <v>1</v>
      </c>
      <c r="F2568" s="287">
        <v>1</v>
      </c>
      <c r="G2568" s="287" t="s">
        <v>185</v>
      </c>
      <c r="H2568" s="287"/>
      <c r="I2568" s="287">
        <v>1</v>
      </c>
      <c r="J2568" s="287"/>
      <c r="K2568" s="287">
        <v>0</v>
      </c>
    </row>
    <row r="2569" spans="1:11">
      <c r="A2569" s="287" t="s">
        <v>331</v>
      </c>
      <c r="B2569" s="288">
        <v>46088</v>
      </c>
      <c r="C2569" s="287" t="s">
        <v>847</v>
      </c>
      <c r="D2569" s="287">
        <v>1</v>
      </c>
      <c r="E2569" s="287">
        <v>1</v>
      </c>
      <c r="F2569" s="287">
        <v>1</v>
      </c>
      <c r="G2569" s="287" t="s">
        <v>185</v>
      </c>
      <c r="H2569" s="287"/>
      <c r="I2569" s="287">
        <v>1</v>
      </c>
      <c r="J2569" s="287"/>
      <c r="K2569" s="287">
        <v>0</v>
      </c>
    </row>
    <row r="2570" spans="1:11">
      <c r="A2570" s="287" t="s">
        <v>331</v>
      </c>
      <c r="B2570" s="288">
        <v>46095</v>
      </c>
      <c r="C2570" s="287" t="s">
        <v>847</v>
      </c>
      <c r="D2570" s="287">
        <v>1</v>
      </c>
      <c r="E2570" s="287">
        <v>1</v>
      </c>
      <c r="F2570" s="287">
        <v>1</v>
      </c>
      <c r="G2570" s="287" t="s">
        <v>185</v>
      </c>
      <c r="H2570" s="287"/>
      <c r="I2570" s="287">
        <v>1</v>
      </c>
      <c r="J2570" s="287"/>
      <c r="K2570" s="287">
        <v>0</v>
      </c>
    </row>
    <row r="2571" spans="1:11">
      <c r="A2571" s="287" t="s">
        <v>331</v>
      </c>
      <c r="B2571" s="288">
        <v>46102</v>
      </c>
      <c r="C2571" s="287" t="s">
        <v>847</v>
      </c>
      <c r="D2571" s="287">
        <v>1</v>
      </c>
      <c r="E2571" s="287">
        <v>1</v>
      </c>
      <c r="F2571" s="287">
        <v>1</v>
      </c>
      <c r="G2571" s="287" t="s">
        <v>185</v>
      </c>
      <c r="H2571" s="287"/>
      <c r="I2571" s="287">
        <v>1</v>
      </c>
      <c r="J2571" s="287"/>
      <c r="K2571" s="287">
        <v>0</v>
      </c>
    </row>
    <row r="2572" spans="1:11">
      <c r="A2572" s="287" t="s">
        <v>331</v>
      </c>
      <c r="B2572" s="288">
        <v>46109</v>
      </c>
      <c r="C2572" s="287" t="s">
        <v>847</v>
      </c>
      <c r="D2572" s="287">
        <v>1</v>
      </c>
      <c r="E2572" s="287">
        <v>1</v>
      </c>
      <c r="F2572" s="287">
        <v>1</v>
      </c>
      <c r="G2572" s="287" t="s">
        <v>185</v>
      </c>
      <c r="H2572" s="287"/>
      <c r="I2572" s="287">
        <v>1</v>
      </c>
      <c r="J2572" s="287"/>
      <c r="K2572" s="287">
        <v>0</v>
      </c>
    </row>
    <row r="2573" spans="1:11">
      <c r="A2573" s="287" t="s">
        <v>331</v>
      </c>
      <c r="B2573" s="288">
        <v>46116</v>
      </c>
      <c r="C2573" s="287" t="s">
        <v>847</v>
      </c>
      <c r="D2573" s="287">
        <v>1</v>
      </c>
      <c r="E2573" s="287">
        <v>1</v>
      </c>
      <c r="F2573" s="287">
        <v>1</v>
      </c>
      <c r="G2573" s="287" t="s">
        <v>185</v>
      </c>
      <c r="H2573" s="287"/>
      <c r="I2573" s="287">
        <v>1</v>
      </c>
      <c r="J2573" s="287"/>
      <c r="K2573" s="287">
        <v>0</v>
      </c>
    </row>
    <row r="2574" spans="1:11">
      <c r="A2574" s="287" t="s">
        <v>331</v>
      </c>
      <c r="B2574" s="288">
        <v>46123</v>
      </c>
      <c r="C2574" s="287" t="s">
        <v>847</v>
      </c>
      <c r="D2574" s="287">
        <v>1</v>
      </c>
      <c r="E2574" s="287">
        <v>1</v>
      </c>
      <c r="F2574" s="287">
        <v>1</v>
      </c>
      <c r="G2574" s="287" t="s">
        <v>185</v>
      </c>
      <c r="H2574" s="287"/>
      <c r="I2574" s="287">
        <v>1</v>
      </c>
      <c r="J2574" s="287"/>
      <c r="K2574" s="287">
        <v>0</v>
      </c>
    </row>
    <row r="2575" spans="1:11">
      <c r="A2575" s="287" t="s">
        <v>331</v>
      </c>
      <c r="B2575" s="288">
        <v>46130</v>
      </c>
      <c r="C2575" s="287" t="s">
        <v>847</v>
      </c>
      <c r="D2575" s="287">
        <v>1</v>
      </c>
      <c r="E2575" s="287">
        <v>1</v>
      </c>
      <c r="F2575" s="287">
        <v>1</v>
      </c>
      <c r="G2575" s="287" t="s">
        <v>185</v>
      </c>
      <c r="H2575" s="287"/>
      <c r="I2575" s="287">
        <v>1</v>
      </c>
      <c r="J2575" s="287"/>
      <c r="K2575" s="287">
        <v>0</v>
      </c>
    </row>
    <row r="2576" spans="1:11">
      <c r="A2576" s="287" t="s">
        <v>331</v>
      </c>
      <c r="B2576" s="288">
        <v>46137</v>
      </c>
      <c r="C2576" s="287" t="s">
        <v>847</v>
      </c>
      <c r="D2576" s="287">
        <v>1</v>
      </c>
      <c r="E2576" s="287">
        <v>1</v>
      </c>
      <c r="F2576" s="287">
        <v>1</v>
      </c>
      <c r="G2576" s="287" t="s">
        <v>185</v>
      </c>
      <c r="H2576" s="287"/>
      <c r="I2576" s="287">
        <v>1</v>
      </c>
      <c r="J2576" s="287"/>
      <c r="K2576" s="287">
        <v>0</v>
      </c>
    </row>
    <row r="2577" spans="1:11">
      <c r="A2577" s="287" t="s">
        <v>332</v>
      </c>
      <c r="B2577" s="288">
        <v>45969</v>
      </c>
      <c r="C2577" s="287" t="s">
        <v>339</v>
      </c>
      <c r="D2577" s="287">
        <v>0</v>
      </c>
      <c r="E2577" s="287">
        <v>0</v>
      </c>
      <c r="F2577" s="287">
        <v>0</v>
      </c>
      <c r="G2577" s="287" t="s">
        <v>188</v>
      </c>
      <c r="H2577" s="287"/>
      <c r="I2577" s="287">
        <v>0</v>
      </c>
      <c r="J2577" s="287" t="s">
        <v>333</v>
      </c>
      <c r="K2577" s="287">
        <v>0</v>
      </c>
    </row>
    <row r="2578" spans="1:11">
      <c r="A2578" s="287" t="s">
        <v>332</v>
      </c>
      <c r="B2578" s="288">
        <v>45976</v>
      </c>
      <c r="C2578" s="287" t="s">
        <v>339</v>
      </c>
      <c r="D2578" s="287">
        <v>0</v>
      </c>
      <c r="E2578" s="287">
        <v>0</v>
      </c>
      <c r="F2578" s="287">
        <v>0</v>
      </c>
      <c r="G2578" s="287" t="s">
        <v>188</v>
      </c>
      <c r="H2578" s="287"/>
      <c r="I2578" s="287">
        <v>0</v>
      </c>
      <c r="J2578" s="287" t="s">
        <v>333</v>
      </c>
      <c r="K2578" s="287">
        <v>0</v>
      </c>
    </row>
    <row r="2579" spans="1:11">
      <c r="A2579" s="287" t="s">
        <v>332</v>
      </c>
      <c r="B2579" s="288">
        <v>45983</v>
      </c>
      <c r="C2579" s="287" t="s">
        <v>339</v>
      </c>
      <c r="D2579" s="287">
        <v>0</v>
      </c>
      <c r="E2579" s="287">
        <v>0</v>
      </c>
      <c r="F2579" s="287">
        <v>0</v>
      </c>
      <c r="G2579" s="287" t="s">
        <v>188</v>
      </c>
      <c r="H2579" s="287"/>
      <c r="I2579" s="287">
        <v>0</v>
      </c>
      <c r="J2579" s="287" t="s">
        <v>333</v>
      </c>
      <c r="K2579" s="287">
        <v>0</v>
      </c>
    </row>
    <row r="2580" spans="1:11">
      <c r="A2580" s="287" t="s">
        <v>332</v>
      </c>
      <c r="B2580" s="288">
        <v>45990</v>
      </c>
      <c r="C2580" s="287" t="s">
        <v>847</v>
      </c>
      <c r="D2580" s="287">
        <v>1</v>
      </c>
      <c r="E2580" s="287">
        <v>1</v>
      </c>
      <c r="F2580" s="287">
        <v>1</v>
      </c>
      <c r="G2580" s="287" t="s">
        <v>188</v>
      </c>
      <c r="H2580" s="287"/>
      <c r="I2580" s="287">
        <v>0</v>
      </c>
      <c r="J2580" s="287" t="s">
        <v>333</v>
      </c>
      <c r="K2580" s="287">
        <v>0</v>
      </c>
    </row>
    <row r="2581" spans="1:11">
      <c r="A2581" s="287" t="s">
        <v>332</v>
      </c>
      <c r="B2581" s="288">
        <v>45997</v>
      </c>
      <c r="C2581" s="287" t="s">
        <v>847</v>
      </c>
      <c r="D2581" s="287">
        <v>1</v>
      </c>
      <c r="E2581" s="287">
        <v>1</v>
      </c>
      <c r="F2581" s="287">
        <v>1</v>
      </c>
      <c r="G2581" s="287" t="s">
        <v>188</v>
      </c>
      <c r="H2581" s="287"/>
      <c r="I2581" s="287">
        <v>0</v>
      </c>
      <c r="J2581" s="287" t="s">
        <v>333</v>
      </c>
      <c r="K2581" s="287">
        <v>0</v>
      </c>
    </row>
    <row r="2582" spans="1:11">
      <c r="A2582" s="287" t="s">
        <v>332</v>
      </c>
      <c r="B2582" s="288">
        <v>46004</v>
      </c>
      <c r="C2582" s="287" t="s">
        <v>339</v>
      </c>
      <c r="D2582" s="287">
        <v>0</v>
      </c>
      <c r="E2582" s="287">
        <v>0</v>
      </c>
      <c r="F2582" s="287">
        <v>0</v>
      </c>
      <c r="G2582" s="287" t="s">
        <v>188</v>
      </c>
      <c r="H2582" s="287"/>
      <c r="I2582" s="287">
        <v>0</v>
      </c>
      <c r="J2582" s="287" t="s">
        <v>333</v>
      </c>
      <c r="K2582" s="287">
        <v>0</v>
      </c>
    </row>
    <row r="2583" spans="1:11">
      <c r="A2583" s="287" t="s">
        <v>332</v>
      </c>
      <c r="B2583" s="288">
        <v>46011</v>
      </c>
      <c r="C2583" s="287" t="s">
        <v>339</v>
      </c>
      <c r="D2583" s="287">
        <v>0</v>
      </c>
      <c r="E2583" s="287">
        <v>0</v>
      </c>
      <c r="F2583" s="287">
        <v>0</v>
      </c>
      <c r="G2583" s="287" t="s">
        <v>188</v>
      </c>
      <c r="H2583" s="287"/>
      <c r="I2583" s="287">
        <v>0</v>
      </c>
      <c r="J2583" s="287" t="s">
        <v>333</v>
      </c>
      <c r="K2583" s="287">
        <v>0</v>
      </c>
    </row>
    <row r="2584" spans="1:11">
      <c r="A2584" s="287" t="s">
        <v>332</v>
      </c>
      <c r="B2584" s="288">
        <v>46018</v>
      </c>
      <c r="C2584" s="287" t="s">
        <v>339</v>
      </c>
      <c r="D2584" s="287">
        <v>0</v>
      </c>
      <c r="E2584" s="287">
        <v>0</v>
      </c>
      <c r="F2584" s="287">
        <v>0</v>
      </c>
      <c r="G2584" s="287" t="s">
        <v>188</v>
      </c>
      <c r="H2584" s="287"/>
      <c r="I2584" s="287">
        <v>0</v>
      </c>
      <c r="J2584" s="287" t="s">
        <v>333</v>
      </c>
      <c r="K2584" s="287">
        <v>0</v>
      </c>
    </row>
    <row r="2585" spans="1:11">
      <c r="A2585" s="287" t="s">
        <v>332</v>
      </c>
      <c r="B2585" s="288">
        <v>46025</v>
      </c>
      <c r="C2585" s="287" t="s">
        <v>339</v>
      </c>
      <c r="D2585" s="287">
        <v>0</v>
      </c>
      <c r="E2585" s="287">
        <v>0</v>
      </c>
      <c r="F2585" s="287">
        <v>0</v>
      </c>
      <c r="G2585" s="287" t="s">
        <v>188</v>
      </c>
      <c r="H2585" s="287"/>
      <c r="I2585" s="287">
        <v>0</v>
      </c>
      <c r="J2585" s="287" t="s">
        <v>333</v>
      </c>
      <c r="K2585" s="287">
        <v>0</v>
      </c>
    </row>
    <row r="2586" spans="1:11">
      <c r="A2586" s="287" t="s">
        <v>332</v>
      </c>
      <c r="B2586" s="288">
        <v>46032</v>
      </c>
      <c r="C2586" s="287" t="s">
        <v>892</v>
      </c>
      <c r="D2586" s="287">
        <v>1</v>
      </c>
      <c r="E2586" s="287">
        <v>0</v>
      </c>
      <c r="F2586" s="287">
        <v>1</v>
      </c>
      <c r="G2586" s="287" t="s">
        <v>188</v>
      </c>
      <c r="H2586" s="287"/>
      <c r="I2586" s="287">
        <v>0</v>
      </c>
      <c r="J2586" s="287" t="s">
        <v>333</v>
      </c>
      <c r="K2586" s="287">
        <v>0</v>
      </c>
    </row>
    <row r="2587" spans="1:11">
      <c r="A2587" s="287" t="s">
        <v>332</v>
      </c>
      <c r="B2587" s="288">
        <v>46039</v>
      </c>
      <c r="C2587" s="287" t="s">
        <v>892</v>
      </c>
      <c r="D2587" s="287">
        <v>1</v>
      </c>
      <c r="E2587" s="287">
        <v>0</v>
      </c>
      <c r="F2587" s="287">
        <v>1</v>
      </c>
      <c r="G2587" s="287" t="s">
        <v>188</v>
      </c>
      <c r="H2587" s="287"/>
      <c r="I2587" s="287">
        <v>0</v>
      </c>
      <c r="J2587" s="287" t="s">
        <v>333</v>
      </c>
      <c r="K2587" s="287">
        <v>0</v>
      </c>
    </row>
    <row r="2588" spans="1:11">
      <c r="A2588" s="287" t="s">
        <v>332</v>
      </c>
      <c r="B2588" s="288">
        <v>46046</v>
      </c>
      <c r="C2588" s="287" t="s">
        <v>847</v>
      </c>
      <c r="D2588" s="287">
        <v>1</v>
      </c>
      <c r="E2588" s="287">
        <v>1</v>
      </c>
      <c r="F2588" s="287">
        <v>1</v>
      </c>
      <c r="G2588" s="287" t="s">
        <v>188</v>
      </c>
      <c r="H2588" s="287"/>
      <c r="I2588" s="287">
        <v>0</v>
      </c>
      <c r="J2588" s="287" t="s">
        <v>333</v>
      </c>
      <c r="K2588" s="287">
        <v>0</v>
      </c>
    </row>
    <row r="2589" spans="1:11">
      <c r="A2589" s="287" t="s">
        <v>332</v>
      </c>
      <c r="B2589" s="288">
        <v>46053</v>
      </c>
      <c r="C2589" s="287" t="s">
        <v>847</v>
      </c>
      <c r="D2589" s="287">
        <v>1</v>
      </c>
      <c r="E2589" s="287">
        <v>1</v>
      </c>
      <c r="F2589" s="287">
        <v>1</v>
      </c>
      <c r="G2589" s="287" t="s">
        <v>188</v>
      </c>
      <c r="H2589" s="287"/>
      <c r="I2589" s="287">
        <v>0</v>
      </c>
      <c r="J2589" s="287" t="s">
        <v>333</v>
      </c>
      <c r="K2589" s="287">
        <v>0</v>
      </c>
    </row>
    <row r="2590" spans="1:11">
      <c r="A2590" s="287" t="s">
        <v>332</v>
      </c>
      <c r="B2590" s="288">
        <v>46060</v>
      </c>
      <c r="C2590" s="287" t="s">
        <v>892</v>
      </c>
      <c r="D2590" s="287">
        <v>1</v>
      </c>
      <c r="E2590" s="287">
        <v>0</v>
      </c>
      <c r="F2590" s="287">
        <v>1</v>
      </c>
      <c r="G2590" s="287" t="s">
        <v>188</v>
      </c>
      <c r="H2590" s="287"/>
      <c r="I2590" s="287">
        <v>0</v>
      </c>
      <c r="J2590" s="287" t="s">
        <v>333</v>
      </c>
      <c r="K2590" s="287">
        <v>0</v>
      </c>
    </row>
    <row r="2591" spans="1:11">
      <c r="A2591" s="287" t="s">
        <v>332</v>
      </c>
      <c r="B2591" s="288">
        <v>46067</v>
      </c>
      <c r="C2591" s="287" t="s">
        <v>892</v>
      </c>
      <c r="D2591" s="287">
        <v>1</v>
      </c>
      <c r="E2591" s="287">
        <v>0</v>
      </c>
      <c r="F2591" s="287">
        <v>1</v>
      </c>
      <c r="G2591" s="287" t="s">
        <v>188</v>
      </c>
      <c r="H2591" s="287"/>
      <c r="I2591" s="287">
        <v>0</v>
      </c>
      <c r="J2591" s="287" t="s">
        <v>333</v>
      </c>
      <c r="K2591" s="287">
        <v>0</v>
      </c>
    </row>
    <row r="2592" spans="1:11">
      <c r="A2592" s="287" t="s">
        <v>332</v>
      </c>
      <c r="B2592" s="288">
        <v>46074</v>
      </c>
      <c r="C2592" s="287" t="s">
        <v>892</v>
      </c>
      <c r="D2592" s="287">
        <v>1</v>
      </c>
      <c r="E2592" s="287">
        <v>0</v>
      </c>
      <c r="F2592" s="287">
        <v>1</v>
      </c>
      <c r="G2592" s="287" t="s">
        <v>188</v>
      </c>
      <c r="H2592" s="287"/>
      <c r="I2592" s="287">
        <v>0</v>
      </c>
      <c r="J2592" s="287" t="s">
        <v>333</v>
      </c>
      <c r="K2592" s="287">
        <v>0</v>
      </c>
    </row>
    <row r="2593" spans="1:11">
      <c r="A2593" s="287" t="s">
        <v>332</v>
      </c>
      <c r="B2593" s="288">
        <v>46081</v>
      </c>
      <c r="C2593" s="287" t="s">
        <v>847</v>
      </c>
      <c r="D2593" s="287">
        <v>1</v>
      </c>
      <c r="E2593" s="287">
        <v>1</v>
      </c>
      <c r="F2593" s="287">
        <v>1</v>
      </c>
      <c r="G2593" s="287" t="s">
        <v>188</v>
      </c>
      <c r="H2593" s="287"/>
      <c r="I2593" s="287">
        <v>0</v>
      </c>
      <c r="J2593" s="287" t="s">
        <v>333</v>
      </c>
      <c r="K2593" s="287">
        <v>0</v>
      </c>
    </row>
    <row r="2594" spans="1:11">
      <c r="A2594" s="287" t="s">
        <v>332</v>
      </c>
      <c r="B2594" s="288">
        <v>46088</v>
      </c>
      <c r="C2594" s="287" t="s">
        <v>892</v>
      </c>
      <c r="D2594" s="287">
        <v>1</v>
      </c>
      <c r="E2594" s="287">
        <v>0</v>
      </c>
      <c r="F2594" s="287">
        <v>1</v>
      </c>
      <c r="G2594" s="287" t="s">
        <v>188</v>
      </c>
      <c r="H2594" s="287"/>
      <c r="I2594" s="287">
        <v>0</v>
      </c>
      <c r="J2594" s="287" t="s">
        <v>333</v>
      </c>
      <c r="K2594" s="287">
        <v>0</v>
      </c>
    </row>
    <row r="2595" spans="1:11">
      <c r="A2595" s="287" t="s">
        <v>332</v>
      </c>
      <c r="B2595" s="288">
        <v>46095</v>
      </c>
      <c r="C2595" s="287" t="s">
        <v>892</v>
      </c>
      <c r="D2595" s="287">
        <v>1</v>
      </c>
      <c r="E2595" s="287">
        <v>0</v>
      </c>
      <c r="F2595" s="287">
        <v>1</v>
      </c>
      <c r="G2595" s="287" t="s">
        <v>188</v>
      </c>
      <c r="H2595" s="287"/>
      <c r="I2595" s="287">
        <v>0</v>
      </c>
      <c r="J2595" s="287" t="s">
        <v>333</v>
      </c>
      <c r="K2595" s="287">
        <v>0</v>
      </c>
    </row>
    <row r="2596" spans="1:11">
      <c r="A2596" s="287" t="s">
        <v>332</v>
      </c>
      <c r="B2596" s="288">
        <v>46102</v>
      </c>
      <c r="C2596" s="287" t="s">
        <v>892</v>
      </c>
      <c r="D2596" s="287">
        <v>1</v>
      </c>
      <c r="E2596" s="287">
        <v>0</v>
      </c>
      <c r="F2596" s="287">
        <v>1</v>
      </c>
      <c r="G2596" s="287" t="s">
        <v>188</v>
      </c>
      <c r="H2596" s="287"/>
      <c r="I2596" s="287">
        <v>0</v>
      </c>
      <c r="J2596" s="287" t="s">
        <v>333</v>
      </c>
      <c r="K2596" s="287">
        <v>0</v>
      </c>
    </row>
    <row r="2597" spans="1:11">
      <c r="A2597" s="287" t="s">
        <v>332</v>
      </c>
      <c r="B2597" s="288">
        <v>46109</v>
      </c>
      <c r="C2597" s="287" t="s">
        <v>847</v>
      </c>
      <c r="D2597" s="287">
        <v>1</v>
      </c>
      <c r="E2597" s="287">
        <v>1</v>
      </c>
      <c r="F2597" s="287">
        <v>1</v>
      </c>
      <c r="G2597" s="287" t="s">
        <v>188</v>
      </c>
      <c r="H2597" s="287"/>
      <c r="I2597" s="287">
        <v>0</v>
      </c>
      <c r="J2597" s="287" t="s">
        <v>333</v>
      </c>
      <c r="K2597" s="287">
        <v>0</v>
      </c>
    </row>
    <row r="2598" spans="1:11">
      <c r="A2598" s="287" t="s">
        <v>332</v>
      </c>
      <c r="B2598" s="288">
        <v>46116</v>
      </c>
      <c r="C2598" s="287" t="s">
        <v>847</v>
      </c>
      <c r="D2598" s="287">
        <v>1</v>
      </c>
      <c r="E2598" s="287">
        <v>1</v>
      </c>
      <c r="F2598" s="287">
        <v>1</v>
      </c>
      <c r="G2598" s="287" t="s">
        <v>188</v>
      </c>
      <c r="H2598" s="287"/>
      <c r="I2598" s="287">
        <v>0</v>
      </c>
      <c r="J2598" s="287" t="s">
        <v>333</v>
      </c>
      <c r="K2598" s="287">
        <v>0</v>
      </c>
    </row>
    <row r="2599" spans="1:11">
      <c r="A2599" s="287" t="s">
        <v>332</v>
      </c>
      <c r="B2599" s="288">
        <v>46123</v>
      </c>
      <c r="C2599" s="287" t="s">
        <v>339</v>
      </c>
      <c r="D2599" s="287">
        <v>0</v>
      </c>
      <c r="E2599" s="287">
        <v>0</v>
      </c>
      <c r="F2599" s="287">
        <v>0</v>
      </c>
      <c r="G2599" s="287" t="s">
        <v>188</v>
      </c>
      <c r="H2599" s="287"/>
      <c r="I2599" s="287">
        <v>0</v>
      </c>
      <c r="J2599" s="287" t="s">
        <v>333</v>
      </c>
      <c r="K2599" s="287">
        <v>0</v>
      </c>
    </row>
    <row r="2600" spans="1:11">
      <c r="A2600" s="287" t="s">
        <v>332</v>
      </c>
      <c r="B2600" s="288">
        <v>46130</v>
      </c>
      <c r="C2600" s="287" t="s">
        <v>339</v>
      </c>
      <c r="D2600" s="287">
        <v>0</v>
      </c>
      <c r="E2600" s="287">
        <v>0</v>
      </c>
      <c r="F2600" s="287">
        <v>0</v>
      </c>
      <c r="G2600" s="287" t="s">
        <v>188</v>
      </c>
      <c r="H2600" s="287"/>
      <c r="I2600" s="287">
        <v>0</v>
      </c>
      <c r="J2600" s="287" t="s">
        <v>333</v>
      </c>
      <c r="K2600" s="287">
        <v>0</v>
      </c>
    </row>
    <row r="2601" spans="1:11">
      <c r="A2601" s="287" t="s">
        <v>332</v>
      </c>
      <c r="B2601" s="288">
        <v>46137</v>
      </c>
      <c r="C2601" s="287" t="s">
        <v>339</v>
      </c>
      <c r="D2601" s="287">
        <v>0</v>
      </c>
      <c r="E2601" s="287">
        <v>0</v>
      </c>
      <c r="F2601" s="287">
        <v>0</v>
      </c>
      <c r="G2601" s="287" t="s">
        <v>188</v>
      </c>
      <c r="H2601" s="287"/>
      <c r="I2601" s="287">
        <v>0</v>
      </c>
      <c r="J2601" s="287" t="s">
        <v>333</v>
      </c>
      <c r="K2601" s="287">
        <v>0</v>
      </c>
    </row>
    <row r="2602" spans="1:11">
      <c r="A2602" s="287" t="s">
        <v>334</v>
      </c>
      <c r="B2602" s="288">
        <v>45969</v>
      </c>
      <c r="C2602" s="287" t="s">
        <v>892</v>
      </c>
      <c r="D2602" s="287">
        <v>1</v>
      </c>
      <c r="E2602" s="287">
        <v>0</v>
      </c>
      <c r="F2602" s="287">
        <v>1</v>
      </c>
      <c r="G2602" s="287" t="s">
        <v>185</v>
      </c>
      <c r="H2602" s="287" t="s">
        <v>188</v>
      </c>
      <c r="I2602" s="287">
        <v>0</v>
      </c>
      <c r="J2602" s="287"/>
      <c r="K2602" s="287">
        <v>0</v>
      </c>
    </row>
    <row r="2603" spans="1:11">
      <c r="A2603" s="287" t="s">
        <v>334</v>
      </c>
      <c r="B2603" s="288">
        <v>45976</v>
      </c>
      <c r="C2603" s="287" t="s">
        <v>847</v>
      </c>
      <c r="D2603" s="287">
        <v>1</v>
      </c>
      <c r="E2603" s="287">
        <v>1</v>
      </c>
      <c r="F2603" s="287">
        <v>1</v>
      </c>
      <c r="G2603" s="287" t="s">
        <v>185</v>
      </c>
      <c r="H2603" s="287" t="s">
        <v>188</v>
      </c>
      <c r="I2603" s="287">
        <v>0</v>
      </c>
      <c r="J2603" s="287"/>
      <c r="K2603" s="287">
        <v>0</v>
      </c>
    </row>
    <row r="2604" spans="1:11">
      <c r="A2604" s="287" t="s">
        <v>334</v>
      </c>
      <c r="B2604" s="288">
        <v>45983</v>
      </c>
      <c r="C2604" s="287" t="s">
        <v>847</v>
      </c>
      <c r="D2604" s="287">
        <v>1</v>
      </c>
      <c r="E2604" s="287">
        <v>1</v>
      </c>
      <c r="F2604" s="287">
        <v>1</v>
      </c>
      <c r="G2604" s="287" t="s">
        <v>185</v>
      </c>
      <c r="H2604" s="287" t="s">
        <v>188</v>
      </c>
      <c r="I2604" s="287">
        <v>0</v>
      </c>
      <c r="J2604" s="287"/>
      <c r="K2604" s="287">
        <v>0</v>
      </c>
    </row>
    <row r="2605" spans="1:11">
      <c r="A2605" s="287" t="s">
        <v>334</v>
      </c>
      <c r="B2605" s="288">
        <v>45990</v>
      </c>
      <c r="C2605" s="287" t="s">
        <v>892</v>
      </c>
      <c r="D2605" s="287">
        <v>1</v>
      </c>
      <c r="E2605" s="287">
        <v>0</v>
      </c>
      <c r="F2605" s="287">
        <v>1</v>
      </c>
      <c r="G2605" s="287" t="s">
        <v>185</v>
      </c>
      <c r="H2605" s="287" t="s">
        <v>188</v>
      </c>
      <c r="I2605" s="287">
        <v>0</v>
      </c>
      <c r="J2605" s="287"/>
      <c r="K2605" s="287">
        <v>0</v>
      </c>
    </row>
    <row r="2606" spans="1:11">
      <c r="A2606" s="287" t="s">
        <v>334</v>
      </c>
      <c r="B2606" s="288">
        <v>45997</v>
      </c>
      <c r="C2606" s="287" t="s">
        <v>339</v>
      </c>
      <c r="D2606" s="287">
        <v>0</v>
      </c>
      <c r="E2606" s="287">
        <v>0</v>
      </c>
      <c r="F2606" s="287">
        <v>0</v>
      </c>
      <c r="G2606" s="287" t="s">
        <v>185</v>
      </c>
      <c r="H2606" s="287" t="s">
        <v>188</v>
      </c>
      <c r="I2606" s="287">
        <v>0</v>
      </c>
      <c r="J2606" s="287"/>
      <c r="K2606" s="287">
        <v>0</v>
      </c>
    </row>
    <row r="2607" spans="1:11">
      <c r="A2607" s="287" t="s">
        <v>334</v>
      </c>
      <c r="B2607" s="288">
        <v>46004</v>
      </c>
      <c r="C2607" s="287" t="s">
        <v>847</v>
      </c>
      <c r="D2607" s="287">
        <v>1</v>
      </c>
      <c r="E2607" s="287">
        <v>1</v>
      </c>
      <c r="F2607" s="287">
        <v>1</v>
      </c>
      <c r="G2607" s="287" t="s">
        <v>185</v>
      </c>
      <c r="H2607" s="287" t="s">
        <v>188</v>
      </c>
      <c r="I2607" s="287">
        <v>0</v>
      </c>
      <c r="J2607" s="287"/>
      <c r="K2607" s="287">
        <v>0</v>
      </c>
    </row>
    <row r="2608" spans="1:11">
      <c r="A2608" s="287" t="s">
        <v>334</v>
      </c>
      <c r="B2608" s="288">
        <v>46011</v>
      </c>
      <c r="C2608" s="287" t="s">
        <v>339</v>
      </c>
      <c r="D2608" s="287">
        <v>0</v>
      </c>
      <c r="E2608" s="287">
        <v>0</v>
      </c>
      <c r="F2608" s="287">
        <v>0</v>
      </c>
      <c r="G2608" s="287" t="s">
        <v>185</v>
      </c>
      <c r="H2608" s="287" t="s">
        <v>188</v>
      </c>
      <c r="I2608" s="287">
        <v>0</v>
      </c>
      <c r="J2608" s="287"/>
      <c r="K2608" s="287">
        <v>0</v>
      </c>
    </row>
    <row r="2609" spans="1:11">
      <c r="A2609" s="287" t="s">
        <v>334</v>
      </c>
      <c r="B2609" s="288">
        <v>46018</v>
      </c>
      <c r="C2609" s="287" t="s">
        <v>847</v>
      </c>
      <c r="D2609" s="287">
        <v>1</v>
      </c>
      <c r="E2609" s="287">
        <v>1</v>
      </c>
      <c r="F2609" s="287">
        <v>1</v>
      </c>
      <c r="G2609" s="287" t="s">
        <v>185</v>
      </c>
      <c r="H2609" s="287" t="s">
        <v>188</v>
      </c>
      <c r="I2609" s="287">
        <v>0</v>
      </c>
      <c r="J2609" s="287"/>
      <c r="K2609" s="287">
        <v>0</v>
      </c>
    </row>
    <row r="2610" spans="1:11">
      <c r="A2610" s="287" t="s">
        <v>334</v>
      </c>
      <c r="B2610" s="288">
        <v>46025</v>
      </c>
      <c r="C2610" s="287" t="s">
        <v>847</v>
      </c>
      <c r="D2610" s="287">
        <v>1</v>
      </c>
      <c r="E2610" s="287">
        <v>1</v>
      </c>
      <c r="F2610" s="287">
        <v>1</v>
      </c>
      <c r="G2610" s="287" t="s">
        <v>185</v>
      </c>
      <c r="H2610" s="287" t="s">
        <v>188</v>
      </c>
      <c r="I2610" s="287">
        <v>0</v>
      </c>
      <c r="J2610" s="287"/>
      <c r="K2610" s="287">
        <v>0</v>
      </c>
    </row>
    <row r="2611" spans="1:11">
      <c r="A2611" s="287" t="s">
        <v>334</v>
      </c>
      <c r="B2611" s="288">
        <v>46032</v>
      </c>
      <c r="C2611" s="287" t="s">
        <v>893</v>
      </c>
      <c r="D2611" s="287">
        <v>1</v>
      </c>
      <c r="E2611" s="287">
        <v>1</v>
      </c>
      <c r="F2611" s="287">
        <v>0</v>
      </c>
      <c r="G2611" s="287" t="s">
        <v>185</v>
      </c>
      <c r="H2611" s="287" t="s">
        <v>188</v>
      </c>
      <c r="I2611" s="287">
        <v>0</v>
      </c>
      <c r="J2611" s="287"/>
      <c r="K2611" s="287">
        <v>0</v>
      </c>
    </row>
    <row r="2612" spans="1:11">
      <c r="A2612" s="287" t="s">
        <v>334</v>
      </c>
      <c r="B2612" s="288">
        <v>46039</v>
      </c>
      <c r="C2612" s="287" t="s">
        <v>847</v>
      </c>
      <c r="D2612" s="287">
        <v>1</v>
      </c>
      <c r="E2612" s="287">
        <v>1</v>
      </c>
      <c r="F2612" s="287">
        <v>1</v>
      </c>
      <c r="G2612" s="287" t="s">
        <v>185</v>
      </c>
      <c r="H2612" s="287" t="s">
        <v>188</v>
      </c>
      <c r="I2612" s="287">
        <v>0</v>
      </c>
      <c r="J2612" s="287"/>
      <c r="K2612" s="287">
        <v>0</v>
      </c>
    </row>
    <row r="2613" spans="1:11">
      <c r="A2613" s="287" t="s">
        <v>334</v>
      </c>
      <c r="B2613" s="288">
        <v>46046</v>
      </c>
      <c r="C2613" s="287" t="s">
        <v>847</v>
      </c>
      <c r="D2613" s="287">
        <v>1</v>
      </c>
      <c r="E2613" s="287">
        <v>1</v>
      </c>
      <c r="F2613" s="287">
        <v>1</v>
      </c>
      <c r="G2613" s="287" t="s">
        <v>185</v>
      </c>
      <c r="H2613" s="287" t="s">
        <v>188</v>
      </c>
      <c r="I2613" s="287">
        <v>0</v>
      </c>
      <c r="J2613" s="287"/>
      <c r="K2613" s="287">
        <v>0</v>
      </c>
    </row>
    <row r="2614" spans="1:11">
      <c r="A2614" s="287" t="s">
        <v>334</v>
      </c>
      <c r="B2614" s="288">
        <v>46053</v>
      </c>
      <c r="C2614" s="287" t="s">
        <v>847</v>
      </c>
      <c r="D2614" s="287">
        <v>1</v>
      </c>
      <c r="E2614" s="287">
        <v>1</v>
      </c>
      <c r="F2614" s="287">
        <v>1</v>
      </c>
      <c r="G2614" s="287" t="s">
        <v>185</v>
      </c>
      <c r="H2614" s="287" t="s">
        <v>188</v>
      </c>
      <c r="I2614" s="287">
        <v>0</v>
      </c>
      <c r="J2614" s="287"/>
      <c r="K2614" s="287">
        <v>0</v>
      </c>
    </row>
    <row r="2615" spans="1:11">
      <c r="A2615" s="287" t="s">
        <v>334</v>
      </c>
      <c r="B2615" s="288">
        <v>46060</v>
      </c>
      <c r="C2615" s="287" t="s">
        <v>847</v>
      </c>
      <c r="D2615" s="287">
        <v>1</v>
      </c>
      <c r="E2615" s="287">
        <v>1</v>
      </c>
      <c r="F2615" s="287">
        <v>1</v>
      </c>
      <c r="G2615" s="287" t="s">
        <v>185</v>
      </c>
      <c r="H2615" s="287" t="s">
        <v>188</v>
      </c>
      <c r="I2615" s="287">
        <v>0</v>
      </c>
      <c r="J2615" s="287"/>
      <c r="K2615" s="287">
        <v>0</v>
      </c>
    </row>
    <row r="2616" spans="1:11">
      <c r="A2616" s="287" t="s">
        <v>334</v>
      </c>
      <c r="B2616" s="288">
        <v>46067</v>
      </c>
      <c r="C2616" s="287" t="s">
        <v>847</v>
      </c>
      <c r="D2616" s="287">
        <v>1</v>
      </c>
      <c r="E2616" s="287">
        <v>1</v>
      </c>
      <c r="F2616" s="287">
        <v>1</v>
      </c>
      <c r="G2616" s="287" t="s">
        <v>185</v>
      </c>
      <c r="H2616" s="287" t="s">
        <v>188</v>
      </c>
      <c r="I2616" s="287">
        <v>0</v>
      </c>
      <c r="J2616" s="287"/>
      <c r="K2616" s="287">
        <v>0</v>
      </c>
    </row>
    <row r="2617" spans="1:11">
      <c r="A2617" s="287" t="s">
        <v>334</v>
      </c>
      <c r="B2617" s="288">
        <v>46074</v>
      </c>
      <c r="C2617" s="287" t="s">
        <v>847</v>
      </c>
      <c r="D2617" s="287">
        <v>1</v>
      </c>
      <c r="E2617" s="287">
        <v>1</v>
      </c>
      <c r="F2617" s="287">
        <v>1</v>
      </c>
      <c r="G2617" s="287" t="s">
        <v>185</v>
      </c>
      <c r="H2617" s="287" t="s">
        <v>188</v>
      </c>
      <c r="I2617" s="287">
        <v>0</v>
      </c>
      <c r="J2617" s="287"/>
      <c r="K2617" s="287">
        <v>0</v>
      </c>
    </row>
    <row r="2618" spans="1:11">
      <c r="A2618" s="287" t="s">
        <v>334</v>
      </c>
      <c r="B2618" s="288">
        <v>46081</v>
      </c>
      <c r="C2618" s="287" t="s">
        <v>847</v>
      </c>
      <c r="D2618" s="287">
        <v>1</v>
      </c>
      <c r="E2618" s="287">
        <v>1</v>
      </c>
      <c r="F2618" s="287">
        <v>1</v>
      </c>
      <c r="G2618" s="287" t="s">
        <v>185</v>
      </c>
      <c r="H2618" s="287" t="s">
        <v>188</v>
      </c>
      <c r="I2618" s="287">
        <v>0</v>
      </c>
      <c r="J2618" s="287"/>
      <c r="K2618" s="287">
        <v>0</v>
      </c>
    </row>
    <row r="2619" spans="1:11">
      <c r="A2619" s="287" t="s">
        <v>334</v>
      </c>
      <c r="B2619" s="288">
        <v>46088</v>
      </c>
      <c r="C2619" s="287" t="s">
        <v>847</v>
      </c>
      <c r="D2619" s="287">
        <v>1</v>
      </c>
      <c r="E2619" s="287">
        <v>1</v>
      </c>
      <c r="F2619" s="287">
        <v>1</v>
      </c>
      <c r="G2619" s="287" t="s">
        <v>185</v>
      </c>
      <c r="H2619" s="287" t="s">
        <v>188</v>
      </c>
      <c r="I2619" s="287">
        <v>0</v>
      </c>
      <c r="J2619" s="287"/>
      <c r="K2619" s="287">
        <v>0</v>
      </c>
    </row>
    <row r="2620" spans="1:11">
      <c r="A2620" s="287" t="s">
        <v>334</v>
      </c>
      <c r="B2620" s="288">
        <v>46095</v>
      </c>
      <c r="C2620" s="287" t="s">
        <v>847</v>
      </c>
      <c r="D2620" s="287">
        <v>1</v>
      </c>
      <c r="E2620" s="287">
        <v>1</v>
      </c>
      <c r="F2620" s="287">
        <v>1</v>
      </c>
      <c r="G2620" s="287" t="s">
        <v>185</v>
      </c>
      <c r="H2620" s="287" t="s">
        <v>188</v>
      </c>
      <c r="I2620" s="287">
        <v>0</v>
      </c>
      <c r="J2620" s="287"/>
      <c r="K2620" s="287">
        <v>0</v>
      </c>
    </row>
    <row r="2621" spans="1:11">
      <c r="A2621" s="287" t="s">
        <v>334</v>
      </c>
      <c r="B2621" s="288">
        <v>46102</v>
      </c>
      <c r="C2621" s="287" t="s">
        <v>847</v>
      </c>
      <c r="D2621" s="287">
        <v>1</v>
      </c>
      <c r="E2621" s="287">
        <v>1</v>
      </c>
      <c r="F2621" s="287">
        <v>1</v>
      </c>
      <c r="G2621" s="287" t="s">
        <v>185</v>
      </c>
      <c r="H2621" s="287" t="s">
        <v>188</v>
      </c>
      <c r="I2621" s="287">
        <v>0</v>
      </c>
      <c r="J2621" s="287"/>
      <c r="K2621" s="287">
        <v>0</v>
      </c>
    </row>
    <row r="2622" spans="1:11">
      <c r="A2622" s="287" t="s">
        <v>334</v>
      </c>
      <c r="B2622" s="288">
        <v>46109</v>
      </c>
      <c r="C2622" s="287" t="s">
        <v>847</v>
      </c>
      <c r="D2622" s="287">
        <v>1</v>
      </c>
      <c r="E2622" s="287">
        <v>1</v>
      </c>
      <c r="F2622" s="287">
        <v>1</v>
      </c>
      <c r="G2622" s="287" t="s">
        <v>185</v>
      </c>
      <c r="H2622" s="287" t="s">
        <v>188</v>
      </c>
      <c r="I2622" s="287">
        <v>0</v>
      </c>
      <c r="J2622" s="287"/>
      <c r="K2622" s="287">
        <v>0</v>
      </c>
    </row>
    <row r="2623" spans="1:11">
      <c r="A2623" s="287" t="s">
        <v>334</v>
      </c>
      <c r="B2623" s="288">
        <v>46116</v>
      </c>
      <c r="C2623" s="287" t="s">
        <v>847</v>
      </c>
      <c r="D2623" s="287">
        <v>1</v>
      </c>
      <c r="E2623" s="287">
        <v>1</v>
      </c>
      <c r="F2623" s="287">
        <v>1</v>
      </c>
      <c r="G2623" s="287" t="s">
        <v>185</v>
      </c>
      <c r="H2623" s="287" t="s">
        <v>188</v>
      </c>
      <c r="I2623" s="287">
        <v>0</v>
      </c>
      <c r="J2623" s="287"/>
      <c r="K2623" s="287">
        <v>0</v>
      </c>
    </row>
    <row r="2624" spans="1:11">
      <c r="A2624" s="287" t="s">
        <v>334</v>
      </c>
      <c r="B2624" s="288">
        <v>46123</v>
      </c>
      <c r="C2624" s="287" t="s">
        <v>847</v>
      </c>
      <c r="D2624" s="287">
        <v>1</v>
      </c>
      <c r="E2624" s="287">
        <v>1</v>
      </c>
      <c r="F2624" s="287">
        <v>1</v>
      </c>
      <c r="G2624" s="287" t="s">
        <v>185</v>
      </c>
      <c r="H2624" s="287" t="s">
        <v>188</v>
      </c>
      <c r="I2624" s="287">
        <v>0</v>
      </c>
      <c r="J2624" s="287"/>
      <c r="K2624" s="287">
        <v>0</v>
      </c>
    </row>
    <row r="2625" spans="1:11">
      <c r="A2625" s="287" t="s">
        <v>334</v>
      </c>
      <c r="B2625" s="288">
        <v>46130</v>
      </c>
      <c r="C2625" s="287" t="s">
        <v>847</v>
      </c>
      <c r="D2625" s="287">
        <v>1</v>
      </c>
      <c r="E2625" s="287">
        <v>1</v>
      </c>
      <c r="F2625" s="287">
        <v>1</v>
      </c>
      <c r="G2625" s="287" t="s">
        <v>185</v>
      </c>
      <c r="H2625" s="287" t="s">
        <v>188</v>
      </c>
      <c r="I2625" s="287">
        <v>0</v>
      </c>
      <c r="J2625" s="287"/>
      <c r="K2625" s="287">
        <v>0</v>
      </c>
    </row>
    <row r="2626" spans="1:11">
      <c r="A2626" s="287" t="s">
        <v>334</v>
      </c>
      <c r="B2626" s="288">
        <v>46137</v>
      </c>
      <c r="C2626" s="287" t="s">
        <v>847</v>
      </c>
      <c r="D2626" s="287">
        <v>1</v>
      </c>
      <c r="E2626" s="287">
        <v>1</v>
      </c>
      <c r="F2626" s="287">
        <v>1</v>
      </c>
      <c r="G2626" s="287" t="s">
        <v>185</v>
      </c>
      <c r="H2626" s="287" t="s">
        <v>188</v>
      </c>
      <c r="I2626" s="287">
        <v>0</v>
      </c>
      <c r="J2626" s="287"/>
      <c r="K2626" s="287">
        <v>0</v>
      </c>
    </row>
    <row r="2627" spans="1:11">
      <c r="A2627" s="287" t="s">
        <v>335</v>
      </c>
      <c r="B2627" s="288">
        <v>45969</v>
      </c>
      <c r="C2627" s="287" t="s">
        <v>339</v>
      </c>
      <c r="D2627" s="287">
        <v>0</v>
      </c>
      <c r="E2627" s="287">
        <v>0</v>
      </c>
      <c r="F2627" s="287">
        <v>0</v>
      </c>
      <c r="G2627" s="287" t="s">
        <v>185</v>
      </c>
      <c r="H2627" s="287" t="s">
        <v>188</v>
      </c>
      <c r="I2627" s="287">
        <v>1</v>
      </c>
      <c r="J2627" s="287"/>
      <c r="K2627" s="287">
        <v>0</v>
      </c>
    </row>
    <row r="2628" spans="1:11">
      <c r="A2628" s="287" t="s">
        <v>335</v>
      </c>
      <c r="B2628" s="288">
        <v>45976</v>
      </c>
      <c r="C2628" s="287" t="s">
        <v>339</v>
      </c>
      <c r="D2628" s="287">
        <v>0</v>
      </c>
      <c r="E2628" s="287">
        <v>0</v>
      </c>
      <c r="F2628" s="287">
        <v>0</v>
      </c>
      <c r="G2628" s="287" t="s">
        <v>185</v>
      </c>
      <c r="H2628" s="287" t="s">
        <v>188</v>
      </c>
      <c r="I2628" s="287">
        <v>1</v>
      </c>
      <c r="J2628" s="287"/>
      <c r="K2628" s="287">
        <v>0</v>
      </c>
    </row>
    <row r="2629" spans="1:11">
      <c r="A2629" s="287" t="s">
        <v>335</v>
      </c>
      <c r="B2629" s="288">
        <v>45983</v>
      </c>
      <c r="C2629" s="287" t="s">
        <v>339</v>
      </c>
      <c r="D2629" s="287">
        <v>0</v>
      </c>
      <c r="E2629" s="287">
        <v>0</v>
      </c>
      <c r="F2629" s="287">
        <v>0</v>
      </c>
      <c r="G2629" s="287" t="s">
        <v>185</v>
      </c>
      <c r="H2629" s="287" t="s">
        <v>188</v>
      </c>
      <c r="I2629" s="287">
        <v>1</v>
      </c>
      <c r="J2629" s="287"/>
      <c r="K2629" s="287">
        <v>0</v>
      </c>
    </row>
    <row r="2630" spans="1:11">
      <c r="A2630" s="287" t="s">
        <v>335</v>
      </c>
      <c r="B2630" s="288">
        <v>45990</v>
      </c>
      <c r="C2630" s="287" t="s">
        <v>339</v>
      </c>
      <c r="D2630" s="287">
        <v>0</v>
      </c>
      <c r="E2630" s="287">
        <v>0</v>
      </c>
      <c r="F2630" s="287">
        <v>0</v>
      </c>
      <c r="G2630" s="287" t="s">
        <v>185</v>
      </c>
      <c r="H2630" s="287" t="s">
        <v>188</v>
      </c>
      <c r="I2630" s="287">
        <v>1</v>
      </c>
      <c r="J2630" s="287"/>
      <c r="K2630" s="287">
        <v>0</v>
      </c>
    </row>
    <row r="2631" spans="1:11">
      <c r="A2631" s="287" t="s">
        <v>335</v>
      </c>
      <c r="B2631" s="288">
        <v>45997</v>
      </c>
      <c r="C2631" s="287" t="s">
        <v>339</v>
      </c>
      <c r="D2631" s="287">
        <v>0</v>
      </c>
      <c r="E2631" s="287">
        <v>0</v>
      </c>
      <c r="F2631" s="287">
        <v>0</v>
      </c>
      <c r="G2631" s="287" t="s">
        <v>185</v>
      </c>
      <c r="H2631" s="287" t="s">
        <v>188</v>
      </c>
      <c r="I2631" s="287">
        <v>1</v>
      </c>
      <c r="J2631" s="287"/>
      <c r="K2631" s="287">
        <v>0</v>
      </c>
    </row>
    <row r="2632" spans="1:11">
      <c r="A2632" s="287" t="s">
        <v>335</v>
      </c>
      <c r="B2632" s="288">
        <v>46004</v>
      </c>
      <c r="C2632" s="287" t="s">
        <v>339</v>
      </c>
      <c r="D2632" s="287">
        <v>0</v>
      </c>
      <c r="E2632" s="287">
        <v>0</v>
      </c>
      <c r="F2632" s="287">
        <v>0</v>
      </c>
      <c r="G2632" s="287" t="s">
        <v>185</v>
      </c>
      <c r="H2632" s="287" t="s">
        <v>188</v>
      </c>
      <c r="I2632" s="287">
        <v>1</v>
      </c>
      <c r="J2632" s="287"/>
      <c r="K2632" s="287">
        <v>0</v>
      </c>
    </row>
    <row r="2633" spans="1:11">
      <c r="A2633" s="287" t="s">
        <v>335</v>
      </c>
      <c r="B2633" s="288">
        <v>46011</v>
      </c>
      <c r="C2633" s="287" t="s">
        <v>339</v>
      </c>
      <c r="D2633" s="287">
        <v>0</v>
      </c>
      <c r="E2633" s="287">
        <v>0</v>
      </c>
      <c r="F2633" s="287">
        <v>0</v>
      </c>
      <c r="G2633" s="287" t="s">
        <v>185</v>
      </c>
      <c r="H2633" s="287" t="s">
        <v>188</v>
      </c>
      <c r="I2633" s="287">
        <v>1</v>
      </c>
      <c r="J2633" s="287"/>
      <c r="K2633" s="287">
        <v>0</v>
      </c>
    </row>
    <row r="2634" spans="1:11">
      <c r="A2634" s="287" t="s">
        <v>335</v>
      </c>
      <c r="B2634" s="288">
        <v>46018</v>
      </c>
      <c r="C2634" s="287" t="s">
        <v>339</v>
      </c>
      <c r="D2634" s="287">
        <v>0</v>
      </c>
      <c r="E2634" s="287">
        <v>0</v>
      </c>
      <c r="F2634" s="287">
        <v>0</v>
      </c>
      <c r="G2634" s="287" t="s">
        <v>185</v>
      </c>
      <c r="H2634" s="287" t="s">
        <v>188</v>
      </c>
      <c r="I2634" s="287">
        <v>1</v>
      </c>
      <c r="J2634" s="287"/>
      <c r="K2634" s="287">
        <v>0</v>
      </c>
    </row>
    <row r="2635" spans="1:11">
      <c r="A2635" s="287" t="s">
        <v>335</v>
      </c>
      <c r="B2635" s="288">
        <v>46025</v>
      </c>
      <c r="C2635" s="287" t="s">
        <v>339</v>
      </c>
      <c r="D2635" s="287">
        <v>0</v>
      </c>
      <c r="E2635" s="287">
        <v>0</v>
      </c>
      <c r="F2635" s="287">
        <v>0</v>
      </c>
      <c r="G2635" s="287" t="s">
        <v>185</v>
      </c>
      <c r="H2635" s="287" t="s">
        <v>188</v>
      </c>
      <c r="I2635" s="287">
        <v>1</v>
      </c>
      <c r="J2635" s="287"/>
      <c r="K2635" s="287">
        <v>0</v>
      </c>
    </row>
    <row r="2636" spans="1:11">
      <c r="A2636" s="287" t="s">
        <v>335</v>
      </c>
      <c r="B2636" s="288">
        <v>46032</v>
      </c>
      <c r="C2636" s="287" t="s">
        <v>339</v>
      </c>
      <c r="D2636" s="287">
        <v>0</v>
      </c>
      <c r="E2636" s="287">
        <v>0</v>
      </c>
      <c r="F2636" s="287">
        <v>0</v>
      </c>
      <c r="G2636" s="287" t="s">
        <v>185</v>
      </c>
      <c r="H2636" s="287" t="s">
        <v>188</v>
      </c>
      <c r="I2636" s="287">
        <v>1</v>
      </c>
      <c r="J2636" s="287"/>
      <c r="K2636" s="287">
        <v>0</v>
      </c>
    </row>
    <row r="2637" spans="1:11">
      <c r="A2637" s="287" t="s">
        <v>335</v>
      </c>
      <c r="B2637" s="288">
        <v>46039</v>
      </c>
      <c r="C2637" s="287" t="s">
        <v>339</v>
      </c>
      <c r="D2637" s="287">
        <v>0</v>
      </c>
      <c r="E2637" s="287">
        <v>0</v>
      </c>
      <c r="F2637" s="287">
        <v>0</v>
      </c>
      <c r="G2637" s="287" t="s">
        <v>185</v>
      </c>
      <c r="H2637" s="287" t="s">
        <v>188</v>
      </c>
      <c r="I2637" s="287">
        <v>1</v>
      </c>
      <c r="J2637" s="287"/>
      <c r="K2637" s="287">
        <v>0</v>
      </c>
    </row>
    <row r="2638" spans="1:11">
      <c r="A2638" s="287" t="s">
        <v>335</v>
      </c>
      <c r="B2638" s="288">
        <v>46046</v>
      </c>
      <c r="C2638" s="287" t="s">
        <v>339</v>
      </c>
      <c r="D2638" s="287">
        <v>0</v>
      </c>
      <c r="E2638" s="287">
        <v>0</v>
      </c>
      <c r="F2638" s="287">
        <v>0</v>
      </c>
      <c r="G2638" s="287" t="s">
        <v>185</v>
      </c>
      <c r="H2638" s="287" t="s">
        <v>188</v>
      </c>
      <c r="I2638" s="287">
        <v>1</v>
      </c>
      <c r="J2638" s="287"/>
      <c r="K2638" s="287">
        <v>0</v>
      </c>
    </row>
    <row r="2639" spans="1:11">
      <c r="A2639" s="287" t="s">
        <v>335</v>
      </c>
      <c r="B2639" s="288">
        <v>46053</v>
      </c>
      <c r="C2639" s="287" t="s">
        <v>893</v>
      </c>
      <c r="D2639" s="287">
        <v>1</v>
      </c>
      <c r="E2639" s="287">
        <v>1</v>
      </c>
      <c r="F2639" s="287">
        <v>0</v>
      </c>
      <c r="G2639" s="287" t="s">
        <v>185</v>
      </c>
      <c r="H2639" s="287" t="s">
        <v>188</v>
      </c>
      <c r="I2639" s="287">
        <v>1</v>
      </c>
      <c r="J2639" s="287"/>
      <c r="K2639" s="287">
        <v>0</v>
      </c>
    </row>
    <row r="2640" spans="1:11">
      <c r="A2640" s="287" t="s">
        <v>335</v>
      </c>
      <c r="B2640" s="288">
        <v>46060</v>
      </c>
      <c r="C2640" s="287" t="s">
        <v>893</v>
      </c>
      <c r="D2640" s="287">
        <v>1</v>
      </c>
      <c r="E2640" s="287">
        <v>1</v>
      </c>
      <c r="F2640" s="287">
        <v>0</v>
      </c>
      <c r="G2640" s="287" t="s">
        <v>185</v>
      </c>
      <c r="H2640" s="287" t="s">
        <v>188</v>
      </c>
      <c r="I2640" s="287">
        <v>1</v>
      </c>
      <c r="J2640" s="287"/>
      <c r="K2640" s="287">
        <v>0</v>
      </c>
    </row>
    <row r="2641" spans="1:11">
      <c r="A2641" s="287" t="s">
        <v>335</v>
      </c>
      <c r="B2641" s="288">
        <v>46067</v>
      </c>
      <c r="C2641" s="287" t="s">
        <v>339</v>
      </c>
      <c r="D2641" s="287">
        <v>0</v>
      </c>
      <c r="E2641" s="287">
        <v>0</v>
      </c>
      <c r="F2641" s="287">
        <v>0</v>
      </c>
      <c r="G2641" s="287" t="s">
        <v>185</v>
      </c>
      <c r="H2641" s="287" t="s">
        <v>188</v>
      </c>
      <c r="I2641" s="287">
        <v>1</v>
      </c>
      <c r="J2641" s="287"/>
      <c r="K2641" s="287">
        <v>0</v>
      </c>
    </row>
    <row r="2642" spans="1:11">
      <c r="A2642" s="287" t="s">
        <v>335</v>
      </c>
      <c r="B2642" s="288">
        <v>46074</v>
      </c>
      <c r="C2642" s="287" t="s">
        <v>893</v>
      </c>
      <c r="D2642" s="287">
        <v>1</v>
      </c>
      <c r="E2642" s="287">
        <v>1</v>
      </c>
      <c r="F2642" s="287">
        <v>0</v>
      </c>
      <c r="G2642" s="287" t="s">
        <v>185</v>
      </c>
      <c r="H2642" s="287" t="s">
        <v>188</v>
      </c>
      <c r="I2642" s="287">
        <v>1</v>
      </c>
      <c r="J2642" s="287"/>
      <c r="K2642" s="287">
        <v>0</v>
      </c>
    </row>
    <row r="2643" spans="1:11">
      <c r="A2643" s="287" t="s">
        <v>335</v>
      </c>
      <c r="B2643" s="288">
        <v>46081</v>
      </c>
      <c r="C2643" s="287" t="s">
        <v>893</v>
      </c>
      <c r="D2643" s="287">
        <v>1</v>
      </c>
      <c r="E2643" s="287">
        <v>1</v>
      </c>
      <c r="F2643" s="287">
        <v>0</v>
      </c>
      <c r="G2643" s="287" t="s">
        <v>185</v>
      </c>
      <c r="H2643" s="287" t="s">
        <v>188</v>
      </c>
      <c r="I2643" s="287">
        <v>1</v>
      </c>
      <c r="J2643" s="287"/>
      <c r="K2643" s="287">
        <v>0</v>
      </c>
    </row>
    <row r="2644" spans="1:11">
      <c r="A2644" s="287" t="s">
        <v>335</v>
      </c>
      <c r="B2644" s="288">
        <v>46088</v>
      </c>
      <c r="C2644" s="287" t="s">
        <v>339</v>
      </c>
      <c r="D2644" s="287">
        <v>0</v>
      </c>
      <c r="E2644" s="287">
        <v>0</v>
      </c>
      <c r="F2644" s="287">
        <v>0</v>
      </c>
      <c r="G2644" s="287" t="s">
        <v>185</v>
      </c>
      <c r="H2644" s="287" t="s">
        <v>188</v>
      </c>
      <c r="I2644" s="287">
        <v>1</v>
      </c>
      <c r="J2644" s="287"/>
      <c r="K2644" s="287">
        <v>0</v>
      </c>
    </row>
    <row r="2645" spans="1:11">
      <c r="A2645" s="287" t="s">
        <v>335</v>
      </c>
      <c r="B2645" s="288">
        <v>46095</v>
      </c>
      <c r="C2645" s="287" t="s">
        <v>893</v>
      </c>
      <c r="D2645" s="287">
        <v>1</v>
      </c>
      <c r="E2645" s="287">
        <v>1</v>
      </c>
      <c r="F2645" s="287">
        <v>0</v>
      </c>
      <c r="G2645" s="287" t="s">
        <v>185</v>
      </c>
      <c r="H2645" s="287" t="s">
        <v>188</v>
      </c>
      <c r="I2645" s="287">
        <v>1</v>
      </c>
      <c r="J2645" s="287"/>
      <c r="K2645" s="287">
        <v>0</v>
      </c>
    </row>
    <row r="2646" spans="1:11">
      <c r="A2646" s="287" t="s">
        <v>335</v>
      </c>
      <c r="B2646" s="288">
        <v>46102</v>
      </c>
      <c r="C2646" s="287" t="s">
        <v>339</v>
      </c>
      <c r="D2646" s="287">
        <v>0</v>
      </c>
      <c r="E2646" s="287">
        <v>0</v>
      </c>
      <c r="F2646" s="287">
        <v>0</v>
      </c>
      <c r="G2646" s="287" t="s">
        <v>185</v>
      </c>
      <c r="H2646" s="287" t="s">
        <v>188</v>
      </c>
      <c r="I2646" s="287">
        <v>1</v>
      </c>
      <c r="J2646" s="287"/>
      <c r="K2646" s="287">
        <v>0</v>
      </c>
    </row>
    <row r="2647" spans="1:11">
      <c r="A2647" s="287" t="s">
        <v>335</v>
      </c>
      <c r="B2647" s="288">
        <v>46109</v>
      </c>
      <c r="C2647" s="287" t="s">
        <v>893</v>
      </c>
      <c r="D2647" s="287">
        <v>1</v>
      </c>
      <c r="E2647" s="287">
        <v>1</v>
      </c>
      <c r="F2647" s="287">
        <v>0</v>
      </c>
      <c r="G2647" s="287" t="s">
        <v>185</v>
      </c>
      <c r="H2647" s="287" t="s">
        <v>188</v>
      </c>
      <c r="I2647" s="287">
        <v>1</v>
      </c>
      <c r="J2647" s="287"/>
      <c r="K2647" s="287">
        <v>0</v>
      </c>
    </row>
    <row r="2648" spans="1:11">
      <c r="A2648" s="287" t="s">
        <v>335</v>
      </c>
      <c r="B2648" s="288">
        <v>46116</v>
      </c>
      <c r="C2648" s="287" t="s">
        <v>893</v>
      </c>
      <c r="D2648" s="287">
        <v>1</v>
      </c>
      <c r="E2648" s="287">
        <v>1</v>
      </c>
      <c r="F2648" s="287">
        <v>0</v>
      </c>
      <c r="G2648" s="287" t="s">
        <v>185</v>
      </c>
      <c r="H2648" s="287" t="s">
        <v>188</v>
      </c>
      <c r="I2648" s="287">
        <v>1</v>
      </c>
      <c r="J2648" s="287"/>
      <c r="K2648" s="287">
        <v>0</v>
      </c>
    </row>
    <row r="2649" spans="1:11">
      <c r="A2649" s="287" t="s">
        <v>335</v>
      </c>
      <c r="B2649" s="288">
        <v>46123</v>
      </c>
      <c r="C2649" s="287" t="s">
        <v>339</v>
      </c>
      <c r="D2649" s="287">
        <v>0</v>
      </c>
      <c r="E2649" s="287">
        <v>0</v>
      </c>
      <c r="F2649" s="287">
        <v>0</v>
      </c>
      <c r="G2649" s="287" t="s">
        <v>185</v>
      </c>
      <c r="H2649" s="287" t="s">
        <v>188</v>
      </c>
      <c r="I2649" s="287">
        <v>1</v>
      </c>
      <c r="J2649" s="287"/>
      <c r="K2649" s="287">
        <v>0</v>
      </c>
    </row>
    <row r="2650" spans="1:11">
      <c r="A2650" s="287" t="s">
        <v>335</v>
      </c>
      <c r="B2650" s="288">
        <v>46130</v>
      </c>
      <c r="C2650" s="287" t="s">
        <v>893</v>
      </c>
      <c r="D2650" s="287">
        <v>1</v>
      </c>
      <c r="E2650" s="287">
        <v>1</v>
      </c>
      <c r="F2650" s="287">
        <v>0</v>
      </c>
      <c r="G2650" s="287" t="s">
        <v>185</v>
      </c>
      <c r="H2650" s="287" t="s">
        <v>188</v>
      </c>
      <c r="I2650" s="287">
        <v>1</v>
      </c>
      <c r="J2650" s="287"/>
      <c r="K2650" s="287">
        <v>0</v>
      </c>
    </row>
    <row r="2651" spans="1:11">
      <c r="A2651" s="287" t="s">
        <v>335</v>
      </c>
      <c r="B2651" s="288">
        <v>46137</v>
      </c>
      <c r="C2651" s="287" t="s">
        <v>893</v>
      </c>
      <c r="D2651" s="287">
        <v>1</v>
      </c>
      <c r="E2651" s="287">
        <v>1</v>
      </c>
      <c r="F2651" s="287">
        <v>0</v>
      </c>
      <c r="G2651" s="287" t="s">
        <v>185</v>
      </c>
      <c r="H2651" s="287" t="s">
        <v>188</v>
      </c>
      <c r="I2651" s="287">
        <v>1</v>
      </c>
      <c r="J2651" s="287"/>
      <c r="K2651" s="287">
        <v>0</v>
      </c>
    </row>
    <row r="2652" spans="1:11">
      <c r="A2652" s="287" t="s">
        <v>336</v>
      </c>
      <c r="B2652" s="288">
        <v>45969</v>
      </c>
      <c r="C2652" s="287" t="s">
        <v>339</v>
      </c>
      <c r="D2652" s="287">
        <v>0</v>
      </c>
      <c r="E2652" s="287">
        <v>0</v>
      </c>
      <c r="F2652" s="287">
        <v>0</v>
      </c>
      <c r="G2652" s="287" t="s">
        <v>185</v>
      </c>
      <c r="H2652" s="287" t="s">
        <v>179</v>
      </c>
      <c r="I2652" s="287">
        <v>0</v>
      </c>
      <c r="J2652" s="287"/>
      <c r="K2652" s="287">
        <v>0</v>
      </c>
    </row>
    <row r="2653" spans="1:11">
      <c r="A2653" s="287" t="s">
        <v>336</v>
      </c>
      <c r="B2653" s="288">
        <v>45976</v>
      </c>
      <c r="C2653" s="287" t="s">
        <v>339</v>
      </c>
      <c r="D2653" s="287">
        <v>0</v>
      </c>
      <c r="E2653" s="287">
        <v>0</v>
      </c>
      <c r="F2653" s="287">
        <v>0</v>
      </c>
      <c r="G2653" s="287" t="s">
        <v>185</v>
      </c>
      <c r="H2653" s="287" t="s">
        <v>179</v>
      </c>
      <c r="I2653" s="287">
        <v>0</v>
      </c>
      <c r="J2653" s="287"/>
      <c r="K2653" s="287">
        <v>0</v>
      </c>
    </row>
    <row r="2654" spans="1:11">
      <c r="A2654" s="287" t="s">
        <v>336</v>
      </c>
      <c r="B2654" s="288">
        <v>45983</v>
      </c>
      <c r="C2654" s="287" t="s">
        <v>339</v>
      </c>
      <c r="D2654" s="287">
        <v>0</v>
      </c>
      <c r="E2654" s="287">
        <v>0</v>
      </c>
      <c r="F2654" s="287">
        <v>0</v>
      </c>
      <c r="G2654" s="287" t="s">
        <v>185</v>
      </c>
      <c r="H2654" s="287" t="s">
        <v>179</v>
      </c>
      <c r="I2654" s="287">
        <v>0</v>
      </c>
      <c r="J2654" s="287"/>
      <c r="K2654" s="287">
        <v>0</v>
      </c>
    </row>
    <row r="2655" spans="1:11">
      <c r="A2655" s="287" t="s">
        <v>336</v>
      </c>
      <c r="B2655" s="288">
        <v>45990</v>
      </c>
      <c r="C2655" s="287" t="s">
        <v>892</v>
      </c>
      <c r="D2655" s="287">
        <v>1</v>
      </c>
      <c r="E2655" s="287">
        <v>0</v>
      </c>
      <c r="F2655" s="287">
        <v>1</v>
      </c>
      <c r="G2655" s="287" t="s">
        <v>185</v>
      </c>
      <c r="H2655" s="287" t="s">
        <v>179</v>
      </c>
      <c r="I2655" s="287">
        <v>0</v>
      </c>
      <c r="J2655" s="287"/>
      <c r="K2655" s="287">
        <v>0</v>
      </c>
    </row>
    <row r="2656" spans="1:11">
      <c r="A2656" s="287" t="s">
        <v>336</v>
      </c>
      <c r="B2656" s="288">
        <v>45997</v>
      </c>
      <c r="C2656" s="287" t="s">
        <v>892</v>
      </c>
      <c r="D2656" s="287">
        <v>1</v>
      </c>
      <c r="E2656" s="287">
        <v>0</v>
      </c>
      <c r="F2656" s="287">
        <v>1</v>
      </c>
      <c r="G2656" s="287" t="s">
        <v>185</v>
      </c>
      <c r="H2656" s="287" t="s">
        <v>179</v>
      </c>
      <c r="I2656" s="287">
        <v>0</v>
      </c>
      <c r="J2656" s="287"/>
      <c r="K2656" s="287">
        <v>0</v>
      </c>
    </row>
    <row r="2657" spans="1:11">
      <c r="A2657" s="287" t="s">
        <v>336</v>
      </c>
      <c r="B2657" s="288">
        <v>46004</v>
      </c>
      <c r="C2657" s="287" t="s">
        <v>339</v>
      </c>
      <c r="D2657" s="287">
        <v>0</v>
      </c>
      <c r="E2657" s="287">
        <v>0</v>
      </c>
      <c r="F2657" s="287">
        <v>0</v>
      </c>
      <c r="G2657" s="287" t="s">
        <v>185</v>
      </c>
      <c r="H2657" s="287" t="s">
        <v>179</v>
      </c>
      <c r="I2657" s="287">
        <v>0</v>
      </c>
      <c r="J2657" s="287"/>
      <c r="K2657" s="287">
        <v>0</v>
      </c>
    </row>
    <row r="2658" spans="1:11">
      <c r="A2658" s="287" t="s">
        <v>336</v>
      </c>
      <c r="B2658" s="288">
        <v>46011</v>
      </c>
      <c r="C2658" s="287" t="s">
        <v>339</v>
      </c>
      <c r="D2658" s="287">
        <v>0</v>
      </c>
      <c r="E2658" s="287">
        <v>0</v>
      </c>
      <c r="F2658" s="287">
        <v>0</v>
      </c>
      <c r="G2658" s="287" t="s">
        <v>185</v>
      </c>
      <c r="H2658" s="287" t="s">
        <v>179</v>
      </c>
      <c r="I2658" s="287">
        <v>0</v>
      </c>
      <c r="J2658" s="287"/>
      <c r="K2658" s="287">
        <v>0</v>
      </c>
    </row>
    <row r="2659" spans="1:11">
      <c r="A2659" s="287" t="s">
        <v>336</v>
      </c>
      <c r="B2659" s="288">
        <v>46018</v>
      </c>
      <c r="C2659" s="287" t="s">
        <v>339</v>
      </c>
      <c r="D2659" s="287">
        <v>0</v>
      </c>
      <c r="E2659" s="287">
        <v>0</v>
      </c>
      <c r="F2659" s="287">
        <v>0</v>
      </c>
      <c r="G2659" s="287" t="s">
        <v>185</v>
      </c>
      <c r="H2659" s="287" t="s">
        <v>179</v>
      </c>
      <c r="I2659" s="287">
        <v>0</v>
      </c>
      <c r="J2659" s="287"/>
      <c r="K2659" s="287">
        <v>0</v>
      </c>
    </row>
    <row r="2660" spans="1:11">
      <c r="A2660" s="287" t="s">
        <v>336</v>
      </c>
      <c r="B2660" s="288">
        <v>46025</v>
      </c>
      <c r="C2660" s="287" t="s">
        <v>339</v>
      </c>
      <c r="D2660" s="287">
        <v>0</v>
      </c>
      <c r="E2660" s="287">
        <v>0</v>
      </c>
      <c r="F2660" s="287">
        <v>0</v>
      </c>
      <c r="G2660" s="287" t="s">
        <v>185</v>
      </c>
      <c r="H2660" s="287" t="s">
        <v>179</v>
      </c>
      <c r="I2660" s="287">
        <v>0</v>
      </c>
      <c r="J2660" s="287"/>
      <c r="K2660" s="287">
        <v>0</v>
      </c>
    </row>
    <row r="2661" spans="1:11">
      <c r="A2661" s="287" t="s">
        <v>336</v>
      </c>
      <c r="B2661" s="288">
        <v>46032</v>
      </c>
      <c r="C2661" s="287" t="s">
        <v>339</v>
      </c>
      <c r="D2661" s="287">
        <v>0</v>
      </c>
      <c r="E2661" s="287">
        <v>0</v>
      </c>
      <c r="F2661" s="287">
        <v>0</v>
      </c>
      <c r="G2661" s="287" t="s">
        <v>185</v>
      </c>
      <c r="H2661" s="287" t="s">
        <v>179</v>
      </c>
      <c r="I2661" s="287">
        <v>0</v>
      </c>
      <c r="J2661" s="287"/>
      <c r="K2661" s="287">
        <v>0</v>
      </c>
    </row>
    <row r="2662" spans="1:11">
      <c r="A2662" s="287" t="s">
        <v>336</v>
      </c>
      <c r="B2662" s="288">
        <v>46039</v>
      </c>
      <c r="C2662" s="287" t="s">
        <v>892</v>
      </c>
      <c r="D2662" s="287">
        <v>1</v>
      </c>
      <c r="E2662" s="287">
        <v>0</v>
      </c>
      <c r="F2662" s="287">
        <v>1</v>
      </c>
      <c r="G2662" s="287" t="s">
        <v>185</v>
      </c>
      <c r="H2662" s="287" t="s">
        <v>179</v>
      </c>
      <c r="I2662" s="287">
        <v>0</v>
      </c>
      <c r="J2662" s="287"/>
      <c r="K2662" s="287">
        <v>0</v>
      </c>
    </row>
    <row r="2663" spans="1:11">
      <c r="A2663" s="287" t="s">
        <v>336</v>
      </c>
      <c r="B2663" s="288">
        <v>46046</v>
      </c>
      <c r="C2663" s="287" t="s">
        <v>892</v>
      </c>
      <c r="D2663" s="287">
        <v>1</v>
      </c>
      <c r="E2663" s="287">
        <v>0</v>
      </c>
      <c r="F2663" s="287">
        <v>1</v>
      </c>
      <c r="G2663" s="287" t="s">
        <v>185</v>
      </c>
      <c r="H2663" s="287" t="s">
        <v>179</v>
      </c>
      <c r="I2663" s="287">
        <v>0</v>
      </c>
      <c r="J2663" s="287"/>
      <c r="K2663" s="287">
        <v>0</v>
      </c>
    </row>
    <row r="2664" spans="1:11">
      <c r="A2664" s="287" t="s">
        <v>336</v>
      </c>
      <c r="B2664" s="288">
        <v>46053</v>
      </c>
      <c r="C2664" s="287" t="s">
        <v>892</v>
      </c>
      <c r="D2664" s="287">
        <v>1</v>
      </c>
      <c r="E2664" s="287">
        <v>0</v>
      </c>
      <c r="F2664" s="287">
        <v>1</v>
      </c>
      <c r="G2664" s="287" t="s">
        <v>185</v>
      </c>
      <c r="H2664" s="287" t="s">
        <v>179</v>
      </c>
      <c r="I2664" s="287">
        <v>0</v>
      </c>
      <c r="J2664" s="287"/>
      <c r="K2664" s="287">
        <v>0</v>
      </c>
    </row>
    <row r="2665" spans="1:11">
      <c r="A2665" s="287" t="s">
        <v>336</v>
      </c>
      <c r="B2665" s="288">
        <v>46060</v>
      </c>
      <c r="C2665" s="287" t="s">
        <v>339</v>
      </c>
      <c r="D2665" s="287">
        <v>0</v>
      </c>
      <c r="E2665" s="287">
        <v>0</v>
      </c>
      <c r="F2665" s="287">
        <v>0</v>
      </c>
      <c r="G2665" s="287" t="s">
        <v>185</v>
      </c>
      <c r="H2665" s="287" t="s">
        <v>179</v>
      </c>
      <c r="I2665" s="287">
        <v>0</v>
      </c>
      <c r="J2665" s="287"/>
      <c r="K2665" s="287">
        <v>0</v>
      </c>
    </row>
    <row r="2666" spans="1:11">
      <c r="A2666" s="287" t="s">
        <v>336</v>
      </c>
      <c r="B2666" s="288">
        <v>46067</v>
      </c>
      <c r="C2666" s="287" t="s">
        <v>892</v>
      </c>
      <c r="D2666" s="287">
        <v>1</v>
      </c>
      <c r="E2666" s="287">
        <v>0</v>
      </c>
      <c r="F2666" s="287">
        <v>1</v>
      </c>
      <c r="G2666" s="287" t="s">
        <v>185</v>
      </c>
      <c r="H2666" s="287" t="s">
        <v>179</v>
      </c>
      <c r="I2666" s="287">
        <v>0</v>
      </c>
      <c r="J2666" s="287"/>
      <c r="K2666" s="287">
        <v>0</v>
      </c>
    </row>
    <row r="2667" spans="1:11">
      <c r="A2667" s="287" t="s">
        <v>336</v>
      </c>
      <c r="B2667" s="288">
        <v>46074</v>
      </c>
      <c r="C2667" s="287" t="s">
        <v>339</v>
      </c>
      <c r="D2667" s="287">
        <v>0</v>
      </c>
      <c r="E2667" s="287">
        <v>0</v>
      </c>
      <c r="F2667" s="287">
        <v>0</v>
      </c>
      <c r="G2667" s="287" t="s">
        <v>185</v>
      </c>
      <c r="H2667" s="287" t="s">
        <v>179</v>
      </c>
      <c r="I2667" s="287">
        <v>0</v>
      </c>
      <c r="J2667" s="287"/>
      <c r="K2667" s="287">
        <v>0</v>
      </c>
    </row>
    <row r="2668" spans="1:11">
      <c r="A2668" s="287" t="s">
        <v>336</v>
      </c>
      <c r="B2668" s="288">
        <v>46081</v>
      </c>
      <c r="C2668" s="287" t="s">
        <v>339</v>
      </c>
      <c r="D2668" s="287">
        <v>0</v>
      </c>
      <c r="E2668" s="287">
        <v>0</v>
      </c>
      <c r="F2668" s="287">
        <v>0</v>
      </c>
      <c r="G2668" s="287" t="s">
        <v>185</v>
      </c>
      <c r="H2668" s="287" t="s">
        <v>179</v>
      </c>
      <c r="I2668" s="287">
        <v>0</v>
      </c>
      <c r="J2668" s="287"/>
      <c r="K2668" s="287">
        <v>0</v>
      </c>
    </row>
    <row r="2669" spans="1:11">
      <c r="A2669" s="287" t="s">
        <v>336</v>
      </c>
      <c r="B2669" s="288">
        <v>46088</v>
      </c>
      <c r="C2669" s="287" t="s">
        <v>892</v>
      </c>
      <c r="D2669" s="287">
        <v>1</v>
      </c>
      <c r="E2669" s="287">
        <v>0</v>
      </c>
      <c r="F2669" s="287">
        <v>1</v>
      </c>
      <c r="G2669" s="287" t="s">
        <v>185</v>
      </c>
      <c r="H2669" s="287" t="s">
        <v>179</v>
      </c>
      <c r="I2669" s="287">
        <v>0</v>
      </c>
      <c r="J2669" s="287"/>
      <c r="K2669" s="287">
        <v>0</v>
      </c>
    </row>
    <row r="2670" spans="1:11">
      <c r="A2670" s="287" t="s">
        <v>336</v>
      </c>
      <c r="B2670" s="288">
        <v>46095</v>
      </c>
      <c r="C2670" s="287" t="s">
        <v>892</v>
      </c>
      <c r="D2670" s="287">
        <v>1</v>
      </c>
      <c r="E2670" s="287">
        <v>0</v>
      </c>
      <c r="F2670" s="287">
        <v>1</v>
      </c>
      <c r="G2670" s="287" t="s">
        <v>185</v>
      </c>
      <c r="H2670" s="287" t="s">
        <v>179</v>
      </c>
      <c r="I2670" s="287">
        <v>0</v>
      </c>
      <c r="J2670" s="287"/>
      <c r="K2670" s="287">
        <v>0</v>
      </c>
    </row>
    <row r="2671" spans="1:11">
      <c r="A2671" s="287" t="s">
        <v>336</v>
      </c>
      <c r="B2671" s="288">
        <v>46102</v>
      </c>
      <c r="C2671" s="287" t="s">
        <v>892</v>
      </c>
      <c r="D2671" s="287">
        <v>1</v>
      </c>
      <c r="E2671" s="287">
        <v>0</v>
      </c>
      <c r="F2671" s="287">
        <v>1</v>
      </c>
      <c r="G2671" s="287" t="s">
        <v>185</v>
      </c>
      <c r="H2671" s="287" t="s">
        <v>179</v>
      </c>
      <c r="I2671" s="287">
        <v>0</v>
      </c>
      <c r="J2671" s="287"/>
      <c r="K2671" s="287">
        <v>0</v>
      </c>
    </row>
    <row r="2672" spans="1:11">
      <c r="A2672" s="287" t="s">
        <v>336</v>
      </c>
      <c r="B2672" s="288">
        <v>46109</v>
      </c>
      <c r="C2672" s="287" t="s">
        <v>339</v>
      </c>
      <c r="D2672" s="287">
        <v>0</v>
      </c>
      <c r="E2672" s="287">
        <v>0</v>
      </c>
      <c r="F2672" s="287">
        <v>0</v>
      </c>
      <c r="G2672" s="287" t="s">
        <v>185</v>
      </c>
      <c r="H2672" s="287" t="s">
        <v>179</v>
      </c>
      <c r="I2672" s="287">
        <v>0</v>
      </c>
      <c r="J2672" s="287"/>
      <c r="K2672" s="287">
        <v>0</v>
      </c>
    </row>
    <row r="2673" spans="1:11">
      <c r="A2673" s="287" t="s">
        <v>336</v>
      </c>
      <c r="B2673" s="288">
        <v>46116</v>
      </c>
      <c r="C2673" s="287" t="s">
        <v>339</v>
      </c>
      <c r="D2673" s="287">
        <v>0</v>
      </c>
      <c r="E2673" s="287">
        <v>0</v>
      </c>
      <c r="F2673" s="287">
        <v>0</v>
      </c>
      <c r="G2673" s="287" t="s">
        <v>185</v>
      </c>
      <c r="H2673" s="287" t="s">
        <v>179</v>
      </c>
      <c r="I2673" s="287">
        <v>0</v>
      </c>
      <c r="J2673" s="287"/>
      <c r="K2673" s="287">
        <v>0</v>
      </c>
    </row>
    <row r="2674" spans="1:11">
      <c r="A2674" s="287" t="s">
        <v>336</v>
      </c>
      <c r="B2674" s="288">
        <v>46123</v>
      </c>
      <c r="C2674" s="287" t="s">
        <v>339</v>
      </c>
      <c r="D2674" s="287">
        <v>0</v>
      </c>
      <c r="E2674" s="287">
        <v>0</v>
      </c>
      <c r="F2674" s="287">
        <v>0</v>
      </c>
      <c r="G2674" s="287" t="s">
        <v>185</v>
      </c>
      <c r="H2674" s="287" t="s">
        <v>179</v>
      </c>
      <c r="I2674" s="287">
        <v>0</v>
      </c>
      <c r="J2674" s="287"/>
      <c r="K2674" s="287">
        <v>0</v>
      </c>
    </row>
    <row r="2675" spans="1:11">
      <c r="A2675" s="287" t="s">
        <v>336</v>
      </c>
      <c r="B2675" s="288">
        <v>46130</v>
      </c>
      <c r="C2675" s="287" t="s">
        <v>892</v>
      </c>
      <c r="D2675" s="287">
        <v>1</v>
      </c>
      <c r="E2675" s="287">
        <v>0</v>
      </c>
      <c r="F2675" s="287">
        <v>1</v>
      </c>
      <c r="G2675" s="287" t="s">
        <v>185</v>
      </c>
      <c r="H2675" s="287" t="s">
        <v>179</v>
      </c>
      <c r="I2675" s="287">
        <v>0</v>
      </c>
      <c r="J2675" s="287"/>
      <c r="K2675" s="287">
        <v>0</v>
      </c>
    </row>
    <row r="2676" spans="1:11">
      <c r="A2676" s="287" t="s">
        <v>336</v>
      </c>
      <c r="B2676" s="288">
        <v>46137</v>
      </c>
      <c r="C2676" s="287" t="s">
        <v>339</v>
      </c>
      <c r="D2676" s="287">
        <v>0</v>
      </c>
      <c r="E2676" s="287">
        <v>0</v>
      </c>
      <c r="F2676" s="287">
        <v>0</v>
      </c>
      <c r="G2676" s="287" t="s">
        <v>185</v>
      </c>
      <c r="H2676" s="287" t="s">
        <v>179</v>
      </c>
      <c r="I2676" s="287">
        <v>0</v>
      </c>
      <c r="J2676" s="287"/>
      <c r="K2676" s="287">
        <v>0</v>
      </c>
    </row>
    <row r="2677" spans="1:11">
      <c r="A2677" s="287" t="s">
        <v>337</v>
      </c>
      <c r="B2677" s="288">
        <v>45969</v>
      </c>
      <c r="C2677" s="287" t="s">
        <v>339</v>
      </c>
      <c r="D2677" s="287">
        <v>0</v>
      </c>
      <c r="E2677" s="287">
        <v>0</v>
      </c>
      <c r="F2677" s="287">
        <v>0</v>
      </c>
      <c r="G2677" s="287" t="s">
        <v>179</v>
      </c>
      <c r="H2677" s="287" t="s">
        <v>179</v>
      </c>
      <c r="I2677" s="287">
        <v>0</v>
      </c>
      <c r="J2677" s="287"/>
      <c r="K2677" s="287">
        <v>0</v>
      </c>
    </row>
    <row r="2678" spans="1:11">
      <c r="A2678" s="287" t="s">
        <v>337</v>
      </c>
      <c r="B2678" s="288">
        <v>45976</v>
      </c>
      <c r="C2678" s="287" t="s">
        <v>339</v>
      </c>
      <c r="D2678" s="287">
        <v>0</v>
      </c>
      <c r="E2678" s="287">
        <v>0</v>
      </c>
      <c r="F2678" s="287">
        <v>0</v>
      </c>
      <c r="G2678" s="287" t="s">
        <v>179</v>
      </c>
      <c r="H2678" s="287" t="s">
        <v>179</v>
      </c>
      <c r="I2678" s="287">
        <v>0</v>
      </c>
      <c r="J2678" s="287"/>
      <c r="K2678" s="287">
        <v>0</v>
      </c>
    </row>
    <row r="2679" spans="1:11">
      <c r="A2679" s="287" t="s">
        <v>337</v>
      </c>
      <c r="B2679" s="288">
        <v>45983</v>
      </c>
      <c r="C2679" s="287" t="s">
        <v>339</v>
      </c>
      <c r="D2679" s="287">
        <v>0</v>
      </c>
      <c r="E2679" s="287">
        <v>0</v>
      </c>
      <c r="F2679" s="287">
        <v>0</v>
      </c>
      <c r="G2679" s="287" t="s">
        <v>179</v>
      </c>
      <c r="H2679" s="287" t="s">
        <v>179</v>
      </c>
      <c r="I2679" s="287">
        <v>0</v>
      </c>
      <c r="J2679" s="287"/>
      <c r="K2679" s="287">
        <v>0</v>
      </c>
    </row>
    <row r="2680" spans="1:11">
      <c r="A2680" s="287" t="s">
        <v>337</v>
      </c>
      <c r="B2680" s="288">
        <v>45990</v>
      </c>
      <c r="C2680" s="287" t="s">
        <v>339</v>
      </c>
      <c r="D2680" s="287">
        <v>0</v>
      </c>
      <c r="E2680" s="287">
        <v>0</v>
      </c>
      <c r="F2680" s="287">
        <v>0</v>
      </c>
      <c r="G2680" s="287" t="s">
        <v>179</v>
      </c>
      <c r="H2680" s="287" t="s">
        <v>179</v>
      </c>
      <c r="I2680" s="287">
        <v>0</v>
      </c>
      <c r="J2680" s="287"/>
      <c r="K2680" s="287">
        <v>0</v>
      </c>
    </row>
    <row r="2681" spans="1:11">
      <c r="A2681" s="287" t="s">
        <v>337</v>
      </c>
      <c r="B2681" s="288">
        <v>45997</v>
      </c>
      <c r="C2681" s="287" t="s">
        <v>339</v>
      </c>
      <c r="D2681" s="287">
        <v>0</v>
      </c>
      <c r="E2681" s="287">
        <v>0</v>
      </c>
      <c r="F2681" s="287">
        <v>0</v>
      </c>
      <c r="G2681" s="287" t="s">
        <v>179</v>
      </c>
      <c r="H2681" s="287" t="s">
        <v>179</v>
      </c>
      <c r="I2681" s="287">
        <v>0</v>
      </c>
      <c r="J2681" s="287"/>
      <c r="K2681" s="287">
        <v>0</v>
      </c>
    </row>
    <row r="2682" spans="1:11">
      <c r="A2682" s="287" t="s">
        <v>337</v>
      </c>
      <c r="B2682" s="288">
        <v>46004</v>
      </c>
      <c r="C2682" s="287" t="s">
        <v>339</v>
      </c>
      <c r="D2682" s="287">
        <v>0</v>
      </c>
      <c r="E2682" s="287">
        <v>0</v>
      </c>
      <c r="F2682" s="287">
        <v>0</v>
      </c>
      <c r="G2682" s="287" t="s">
        <v>179</v>
      </c>
      <c r="H2682" s="287" t="s">
        <v>179</v>
      </c>
      <c r="I2682" s="287">
        <v>0</v>
      </c>
      <c r="J2682" s="287"/>
      <c r="K2682" s="287">
        <v>0</v>
      </c>
    </row>
    <row r="2683" spans="1:11">
      <c r="A2683" s="287" t="s">
        <v>337</v>
      </c>
      <c r="B2683" s="288">
        <v>46011</v>
      </c>
      <c r="C2683" s="287" t="s">
        <v>339</v>
      </c>
      <c r="D2683" s="287">
        <v>0</v>
      </c>
      <c r="E2683" s="287">
        <v>0</v>
      </c>
      <c r="F2683" s="287">
        <v>0</v>
      </c>
      <c r="G2683" s="287" t="s">
        <v>179</v>
      </c>
      <c r="H2683" s="287" t="s">
        <v>179</v>
      </c>
      <c r="I2683" s="287">
        <v>0</v>
      </c>
      <c r="J2683" s="287"/>
      <c r="K2683" s="287">
        <v>0</v>
      </c>
    </row>
    <row r="2684" spans="1:11">
      <c r="A2684" s="287" t="s">
        <v>337</v>
      </c>
      <c r="B2684" s="288">
        <v>46018</v>
      </c>
      <c r="C2684" s="287" t="s">
        <v>339</v>
      </c>
      <c r="D2684" s="287">
        <v>0</v>
      </c>
      <c r="E2684" s="287">
        <v>0</v>
      </c>
      <c r="F2684" s="287">
        <v>0</v>
      </c>
      <c r="G2684" s="287" t="s">
        <v>179</v>
      </c>
      <c r="H2684" s="287" t="s">
        <v>179</v>
      </c>
      <c r="I2684" s="287">
        <v>0</v>
      </c>
      <c r="J2684" s="287"/>
      <c r="K2684" s="287">
        <v>0</v>
      </c>
    </row>
    <row r="2685" spans="1:11">
      <c r="A2685" s="287" t="s">
        <v>337</v>
      </c>
      <c r="B2685" s="288">
        <v>46025</v>
      </c>
      <c r="C2685" s="287" t="s">
        <v>339</v>
      </c>
      <c r="D2685" s="287">
        <v>0</v>
      </c>
      <c r="E2685" s="287">
        <v>0</v>
      </c>
      <c r="F2685" s="287">
        <v>0</v>
      </c>
      <c r="G2685" s="287" t="s">
        <v>179</v>
      </c>
      <c r="H2685" s="287" t="s">
        <v>179</v>
      </c>
      <c r="I2685" s="287">
        <v>0</v>
      </c>
      <c r="J2685" s="287"/>
      <c r="K2685" s="287">
        <v>0</v>
      </c>
    </row>
    <row r="2686" spans="1:11">
      <c r="A2686" s="287" t="s">
        <v>337</v>
      </c>
      <c r="B2686" s="288">
        <v>46032</v>
      </c>
      <c r="C2686" s="287" t="s">
        <v>339</v>
      </c>
      <c r="D2686" s="287">
        <v>0</v>
      </c>
      <c r="E2686" s="287">
        <v>0</v>
      </c>
      <c r="F2686" s="287">
        <v>0</v>
      </c>
      <c r="G2686" s="287" t="s">
        <v>179</v>
      </c>
      <c r="H2686" s="287" t="s">
        <v>179</v>
      </c>
      <c r="I2686" s="287">
        <v>0</v>
      </c>
      <c r="J2686" s="287"/>
      <c r="K2686" s="287">
        <v>0</v>
      </c>
    </row>
    <row r="2687" spans="1:11">
      <c r="A2687" s="287" t="s">
        <v>337</v>
      </c>
      <c r="B2687" s="288">
        <v>46039</v>
      </c>
      <c r="C2687" s="287" t="s">
        <v>339</v>
      </c>
      <c r="D2687" s="287">
        <v>0</v>
      </c>
      <c r="E2687" s="287">
        <v>0</v>
      </c>
      <c r="F2687" s="287">
        <v>0</v>
      </c>
      <c r="G2687" s="287" t="s">
        <v>179</v>
      </c>
      <c r="H2687" s="287" t="s">
        <v>179</v>
      </c>
      <c r="I2687" s="287">
        <v>0</v>
      </c>
      <c r="J2687" s="287"/>
      <c r="K2687" s="287">
        <v>0</v>
      </c>
    </row>
    <row r="2688" spans="1:11">
      <c r="A2688" s="287" t="s">
        <v>337</v>
      </c>
      <c r="B2688" s="288">
        <v>46046</v>
      </c>
      <c r="C2688" s="287" t="s">
        <v>339</v>
      </c>
      <c r="D2688" s="287">
        <v>0</v>
      </c>
      <c r="E2688" s="287">
        <v>0</v>
      </c>
      <c r="F2688" s="287">
        <v>0</v>
      </c>
      <c r="G2688" s="287" t="s">
        <v>179</v>
      </c>
      <c r="H2688" s="287" t="s">
        <v>179</v>
      </c>
      <c r="I2688" s="287">
        <v>0</v>
      </c>
      <c r="J2688" s="287"/>
      <c r="K2688" s="287">
        <v>0</v>
      </c>
    </row>
    <row r="2689" spans="1:11">
      <c r="A2689" s="287" t="s">
        <v>337</v>
      </c>
      <c r="B2689" s="288">
        <v>46053</v>
      </c>
      <c r="C2689" s="287" t="s">
        <v>339</v>
      </c>
      <c r="D2689" s="287">
        <v>0</v>
      </c>
      <c r="E2689" s="287">
        <v>0</v>
      </c>
      <c r="F2689" s="287">
        <v>0</v>
      </c>
      <c r="G2689" s="287" t="s">
        <v>179</v>
      </c>
      <c r="H2689" s="287" t="s">
        <v>179</v>
      </c>
      <c r="I2689" s="287">
        <v>0</v>
      </c>
      <c r="J2689" s="287"/>
      <c r="K2689" s="287">
        <v>0</v>
      </c>
    </row>
    <row r="2690" spans="1:11">
      <c r="A2690" s="287" t="s">
        <v>337</v>
      </c>
      <c r="B2690" s="288">
        <v>46060</v>
      </c>
      <c r="C2690" s="287" t="s">
        <v>339</v>
      </c>
      <c r="D2690" s="287">
        <v>0</v>
      </c>
      <c r="E2690" s="287">
        <v>0</v>
      </c>
      <c r="F2690" s="287">
        <v>0</v>
      </c>
      <c r="G2690" s="287" t="s">
        <v>179</v>
      </c>
      <c r="H2690" s="287" t="s">
        <v>179</v>
      </c>
      <c r="I2690" s="287">
        <v>0</v>
      </c>
      <c r="J2690" s="287"/>
      <c r="K2690" s="287">
        <v>0</v>
      </c>
    </row>
    <row r="2691" spans="1:11">
      <c r="A2691" s="287" t="s">
        <v>337</v>
      </c>
      <c r="B2691" s="288">
        <v>46067</v>
      </c>
      <c r="C2691" s="287" t="s">
        <v>339</v>
      </c>
      <c r="D2691" s="287">
        <v>0</v>
      </c>
      <c r="E2691" s="287">
        <v>0</v>
      </c>
      <c r="F2691" s="287">
        <v>0</v>
      </c>
      <c r="G2691" s="287" t="s">
        <v>179</v>
      </c>
      <c r="H2691" s="287" t="s">
        <v>179</v>
      </c>
      <c r="I2691" s="287">
        <v>0</v>
      </c>
      <c r="J2691" s="287"/>
      <c r="K2691" s="287">
        <v>0</v>
      </c>
    </row>
    <row r="2692" spans="1:11">
      <c r="A2692" s="287" t="s">
        <v>337</v>
      </c>
      <c r="B2692" s="288">
        <v>46074</v>
      </c>
      <c r="C2692" s="287" t="s">
        <v>339</v>
      </c>
      <c r="D2692" s="287">
        <v>0</v>
      </c>
      <c r="E2692" s="287">
        <v>0</v>
      </c>
      <c r="F2692" s="287">
        <v>0</v>
      </c>
      <c r="G2692" s="287" t="s">
        <v>179</v>
      </c>
      <c r="H2692" s="287" t="s">
        <v>179</v>
      </c>
      <c r="I2692" s="287">
        <v>0</v>
      </c>
      <c r="J2692" s="287"/>
      <c r="K2692" s="287">
        <v>0</v>
      </c>
    </row>
    <row r="2693" spans="1:11">
      <c r="A2693" s="287" t="s">
        <v>337</v>
      </c>
      <c r="B2693" s="288">
        <v>46081</v>
      </c>
      <c r="C2693" s="287" t="s">
        <v>339</v>
      </c>
      <c r="D2693" s="287">
        <v>0</v>
      </c>
      <c r="E2693" s="287">
        <v>0</v>
      </c>
      <c r="F2693" s="287">
        <v>0</v>
      </c>
      <c r="G2693" s="287" t="s">
        <v>179</v>
      </c>
      <c r="H2693" s="287" t="s">
        <v>179</v>
      </c>
      <c r="I2693" s="287">
        <v>0</v>
      </c>
      <c r="J2693" s="287"/>
      <c r="K2693" s="287">
        <v>0</v>
      </c>
    </row>
    <row r="2694" spans="1:11">
      <c r="A2694" s="287" t="s">
        <v>337</v>
      </c>
      <c r="B2694" s="288">
        <v>46088</v>
      </c>
      <c r="C2694" s="287" t="s">
        <v>339</v>
      </c>
      <c r="D2694" s="287">
        <v>0</v>
      </c>
      <c r="E2694" s="287">
        <v>0</v>
      </c>
      <c r="F2694" s="287">
        <v>0</v>
      </c>
      <c r="G2694" s="287" t="s">
        <v>179</v>
      </c>
      <c r="H2694" s="287" t="s">
        <v>179</v>
      </c>
      <c r="I2694" s="287">
        <v>0</v>
      </c>
      <c r="J2694" s="287"/>
      <c r="K2694" s="287">
        <v>0</v>
      </c>
    </row>
    <row r="2695" spans="1:11">
      <c r="A2695" s="287" t="s">
        <v>337</v>
      </c>
      <c r="B2695" s="288">
        <v>46095</v>
      </c>
      <c r="C2695" s="287" t="s">
        <v>339</v>
      </c>
      <c r="D2695" s="287">
        <v>0</v>
      </c>
      <c r="E2695" s="287">
        <v>0</v>
      </c>
      <c r="F2695" s="287">
        <v>0</v>
      </c>
      <c r="G2695" s="287" t="s">
        <v>179</v>
      </c>
      <c r="H2695" s="287" t="s">
        <v>179</v>
      </c>
      <c r="I2695" s="287">
        <v>0</v>
      </c>
      <c r="J2695" s="287"/>
      <c r="K2695" s="287">
        <v>0</v>
      </c>
    </row>
    <row r="2696" spans="1:11">
      <c r="A2696" s="287" t="s">
        <v>337</v>
      </c>
      <c r="B2696" s="288">
        <v>46102</v>
      </c>
      <c r="C2696" s="287" t="s">
        <v>339</v>
      </c>
      <c r="D2696" s="287">
        <v>0</v>
      </c>
      <c r="E2696" s="287">
        <v>0</v>
      </c>
      <c r="F2696" s="287">
        <v>0</v>
      </c>
      <c r="G2696" s="287" t="s">
        <v>179</v>
      </c>
      <c r="H2696" s="287" t="s">
        <v>179</v>
      </c>
      <c r="I2696" s="287">
        <v>0</v>
      </c>
      <c r="J2696" s="287"/>
      <c r="K2696" s="287">
        <v>0</v>
      </c>
    </row>
    <row r="2697" spans="1:11">
      <c r="A2697" s="287" t="s">
        <v>337</v>
      </c>
      <c r="B2697" s="288">
        <v>46109</v>
      </c>
      <c r="C2697" s="287" t="s">
        <v>339</v>
      </c>
      <c r="D2697" s="287">
        <v>0</v>
      </c>
      <c r="E2697" s="287">
        <v>0</v>
      </c>
      <c r="F2697" s="287">
        <v>0</v>
      </c>
      <c r="G2697" s="287" t="s">
        <v>179</v>
      </c>
      <c r="H2697" s="287" t="s">
        <v>179</v>
      </c>
      <c r="I2697" s="287">
        <v>0</v>
      </c>
      <c r="J2697" s="287"/>
      <c r="K2697" s="287">
        <v>0</v>
      </c>
    </row>
    <row r="2698" spans="1:11">
      <c r="A2698" s="287" t="s">
        <v>337</v>
      </c>
      <c r="B2698" s="288">
        <v>46116</v>
      </c>
      <c r="C2698" s="287" t="s">
        <v>339</v>
      </c>
      <c r="D2698" s="287">
        <v>0</v>
      </c>
      <c r="E2698" s="287">
        <v>0</v>
      </c>
      <c r="F2698" s="287">
        <v>0</v>
      </c>
      <c r="G2698" s="287" t="s">
        <v>179</v>
      </c>
      <c r="H2698" s="287" t="s">
        <v>179</v>
      </c>
      <c r="I2698" s="287">
        <v>0</v>
      </c>
      <c r="J2698" s="287"/>
      <c r="K2698" s="287">
        <v>0</v>
      </c>
    </row>
    <row r="2699" spans="1:11">
      <c r="A2699" s="287" t="s">
        <v>337</v>
      </c>
      <c r="B2699" s="288">
        <v>46123</v>
      </c>
      <c r="C2699" s="287" t="s">
        <v>339</v>
      </c>
      <c r="D2699" s="287">
        <v>0</v>
      </c>
      <c r="E2699" s="287">
        <v>0</v>
      </c>
      <c r="F2699" s="287">
        <v>0</v>
      </c>
      <c r="G2699" s="287" t="s">
        <v>179</v>
      </c>
      <c r="H2699" s="287" t="s">
        <v>179</v>
      </c>
      <c r="I2699" s="287">
        <v>0</v>
      </c>
      <c r="J2699" s="287"/>
      <c r="K2699" s="287">
        <v>0</v>
      </c>
    </row>
    <row r="2700" spans="1:11">
      <c r="A2700" s="287" t="s">
        <v>337</v>
      </c>
      <c r="B2700" s="288">
        <v>46130</v>
      </c>
      <c r="C2700" s="287" t="s">
        <v>339</v>
      </c>
      <c r="D2700" s="287">
        <v>0</v>
      </c>
      <c r="E2700" s="287">
        <v>0</v>
      </c>
      <c r="F2700" s="287">
        <v>0</v>
      </c>
      <c r="G2700" s="287" t="s">
        <v>179</v>
      </c>
      <c r="H2700" s="287" t="s">
        <v>179</v>
      </c>
      <c r="I2700" s="287">
        <v>0</v>
      </c>
      <c r="J2700" s="287"/>
      <c r="K2700" s="287">
        <v>0</v>
      </c>
    </row>
    <row r="2701" spans="1:11">
      <c r="A2701" s="287" t="s">
        <v>337</v>
      </c>
      <c r="B2701" s="288">
        <v>46137</v>
      </c>
      <c r="C2701" s="287" t="s">
        <v>339</v>
      </c>
      <c r="D2701" s="287">
        <v>0</v>
      </c>
      <c r="E2701" s="287">
        <v>0</v>
      </c>
      <c r="F2701" s="287">
        <v>0</v>
      </c>
      <c r="G2701" s="287" t="s">
        <v>179</v>
      </c>
      <c r="H2701" s="287" t="s">
        <v>179</v>
      </c>
      <c r="I2701" s="287">
        <v>0</v>
      </c>
      <c r="J2701" s="287"/>
      <c r="K2701" s="287">
        <v>0</v>
      </c>
    </row>
    <row r="2702" spans="1:11">
      <c r="A2702" s="287" t="s">
        <v>340</v>
      </c>
      <c r="B2702" s="288">
        <v>45969</v>
      </c>
      <c r="C2702" s="287" t="s">
        <v>847</v>
      </c>
      <c r="D2702" s="287">
        <v>1</v>
      </c>
      <c r="E2702" s="287">
        <v>1</v>
      </c>
      <c r="F2702" s="287">
        <v>1</v>
      </c>
      <c r="G2702" s="287" t="s">
        <v>185</v>
      </c>
      <c r="H2702" s="287" t="s">
        <v>179</v>
      </c>
      <c r="I2702" s="287">
        <v>1</v>
      </c>
      <c r="J2702" s="287"/>
      <c r="K2702" s="287">
        <v>0</v>
      </c>
    </row>
    <row r="2703" spans="1:11">
      <c r="A2703" s="287" t="s">
        <v>340</v>
      </c>
      <c r="B2703" s="288">
        <v>45976</v>
      </c>
      <c r="C2703" s="287" t="s">
        <v>847</v>
      </c>
      <c r="D2703" s="287">
        <v>1</v>
      </c>
      <c r="E2703" s="287">
        <v>1</v>
      </c>
      <c r="F2703" s="287">
        <v>1</v>
      </c>
      <c r="G2703" s="287" t="s">
        <v>185</v>
      </c>
      <c r="H2703" s="287" t="s">
        <v>179</v>
      </c>
      <c r="I2703" s="287">
        <v>1</v>
      </c>
      <c r="J2703" s="287"/>
      <c r="K2703" s="287">
        <v>0</v>
      </c>
    </row>
    <row r="2704" spans="1:11">
      <c r="A2704" s="287" t="s">
        <v>340</v>
      </c>
      <c r="B2704" s="288">
        <v>45983</v>
      </c>
      <c r="C2704" s="287" t="s">
        <v>892</v>
      </c>
      <c r="D2704" s="287">
        <v>1</v>
      </c>
      <c r="E2704" s="287">
        <v>0</v>
      </c>
      <c r="F2704" s="287">
        <v>1</v>
      </c>
      <c r="G2704" s="287" t="s">
        <v>185</v>
      </c>
      <c r="H2704" s="287" t="s">
        <v>179</v>
      </c>
      <c r="I2704" s="287">
        <v>1</v>
      </c>
      <c r="J2704" s="287"/>
      <c r="K2704" s="287">
        <v>0</v>
      </c>
    </row>
    <row r="2705" spans="1:11">
      <c r="A2705" s="287" t="s">
        <v>340</v>
      </c>
      <c r="B2705" s="288">
        <v>45990</v>
      </c>
      <c r="C2705" s="287" t="s">
        <v>339</v>
      </c>
      <c r="D2705" s="287">
        <v>0</v>
      </c>
      <c r="E2705" s="287">
        <v>0</v>
      </c>
      <c r="F2705" s="287">
        <v>0</v>
      </c>
      <c r="G2705" s="287" t="s">
        <v>185</v>
      </c>
      <c r="H2705" s="287" t="s">
        <v>179</v>
      </c>
      <c r="I2705" s="287">
        <v>1</v>
      </c>
      <c r="J2705" s="287"/>
      <c r="K2705" s="287">
        <v>0</v>
      </c>
    </row>
    <row r="2706" spans="1:11">
      <c r="A2706" s="287" t="s">
        <v>340</v>
      </c>
      <c r="B2706" s="288">
        <v>45997</v>
      </c>
      <c r="C2706" s="287" t="s">
        <v>847</v>
      </c>
      <c r="D2706" s="287">
        <v>1</v>
      </c>
      <c r="E2706" s="287">
        <v>1</v>
      </c>
      <c r="F2706" s="287">
        <v>1</v>
      </c>
      <c r="G2706" s="287" t="s">
        <v>185</v>
      </c>
      <c r="H2706" s="287" t="s">
        <v>179</v>
      </c>
      <c r="I2706" s="287">
        <v>1</v>
      </c>
      <c r="J2706" s="287"/>
      <c r="K2706" s="287">
        <v>0</v>
      </c>
    </row>
    <row r="2707" spans="1:11">
      <c r="A2707" s="287" t="s">
        <v>340</v>
      </c>
      <c r="B2707" s="288">
        <v>46004</v>
      </c>
      <c r="C2707" s="287" t="s">
        <v>847</v>
      </c>
      <c r="D2707" s="287">
        <v>1</v>
      </c>
      <c r="E2707" s="287">
        <v>1</v>
      </c>
      <c r="F2707" s="287">
        <v>1</v>
      </c>
      <c r="G2707" s="287" t="s">
        <v>185</v>
      </c>
      <c r="H2707" s="287" t="s">
        <v>179</v>
      </c>
      <c r="I2707" s="287">
        <v>1</v>
      </c>
      <c r="J2707" s="287"/>
      <c r="K2707" s="287">
        <v>0</v>
      </c>
    </row>
    <row r="2708" spans="1:11">
      <c r="A2708" s="287" t="s">
        <v>340</v>
      </c>
      <c r="B2708" s="288">
        <v>46011</v>
      </c>
      <c r="C2708" s="287" t="s">
        <v>847</v>
      </c>
      <c r="D2708" s="287">
        <v>1</v>
      </c>
      <c r="E2708" s="287">
        <v>1</v>
      </c>
      <c r="F2708" s="287">
        <v>1</v>
      </c>
      <c r="G2708" s="287" t="s">
        <v>185</v>
      </c>
      <c r="H2708" s="287" t="s">
        <v>179</v>
      </c>
      <c r="I2708" s="287">
        <v>1</v>
      </c>
      <c r="J2708" s="287"/>
      <c r="K2708" s="287">
        <v>0</v>
      </c>
    </row>
    <row r="2709" spans="1:11">
      <c r="A2709" s="287" t="s">
        <v>340</v>
      </c>
      <c r="B2709" s="288">
        <v>46018</v>
      </c>
      <c r="C2709" s="287" t="s">
        <v>847</v>
      </c>
      <c r="D2709" s="287">
        <v>1</v>
      </c>
      <c r="E2709" s="287">
        <v>1</v>
      </c>
      <c r="F2709" s="287">
        <v>1</v>
      </c>
      <c r="G2709" s="287" t="s">
        <v>185</v>
      </c>
      <c r="H2709" s="287" t="s">
        <v>179</v>
      </c>
      <c r="I2709" s="287">
        <v>1</v>
      </c>
      <c r="J2709" s="287"/>
      <c r="K2709" s="287">
        <v>0</v>
      </c>
    </row>
    <row r="2710" spans="1:11">
      <c r="A2710" s="287" t="s">
        <v>340</v>
      </c>
      <c r="B2710" s="288">
        <v>46025</v>
      </c>
      <c r="C2710" s="287" t="s">
        <v>339</v>
      </c>
      <c r="D2710" s="287">
        <v>0</v>
      </c>
      <c r="E2710" s="287">
        <v>0</v>
      </c>
      <c r="F2710" s="287">
        <v>0</v>
      </c>
      <c r="G2710" s="287" t="s">
        <v>185</v>
      </c>
      <c r="H2710" s="287" t="s">
        <v>179</v>
      </c>
      <c r="I2710" s="287">
        <v>1</v>
      </c>
      <c r="J2710" s="287"/>
      <c r="K2710" s="287">
        <v>0</v>
      </c>
    </row>
    <row r="2711" spans="1:11">
      <c r="A2711" s="287" t="s">
        <v>340</v>
      </c>
      <c r="B2711" s="288">
        <v>46032</v>
      </c>
      <c r="C2711" s="287" t="s">
        <v>892</v>
      </c>
      <c r="D2711" s="287">
        <v>1</v>
      </c>
      <c r="E2711" s="287">
        <v>0</v>
      </c>
      <c r="F2711" s="287">
        <v>1</v>
      </c>
      <c r="G2711" s="287" t="s">
        <v>185</v>
      </c>
      <c r="H2711" s="287" t="s">
        <v>179</v>
      </c>
      <c r="I2711" s="287">
        <v>1</v>
      </c>
      <c r="J2711" s="287"/>
      <c r="K2711" s="287">
        <v>0</v>
      </c>
    </row>
    <row r="2712" spans="1:11">
      <c r="A2712" s="287" t="s">
        <v>340</v>
      </c>
      <c r="B2712" s="288">
        <v>46039</v>
      </c>
      <c r="C2712" s="287" t="s">
        <v>339</v>
      </c>
      <c r="D2712" s="287">
        <v>0</v>
      </c>
      <c r="E2712" s="287">
        <v>0</v>
      </c>
      <c r="F2712" s="287">
        <v>0</v>
      </c>
      <c r="G2712" s="287" t="s">
        <v>185</v>
      </c>
      <c r="H2712" s="287" t="s">
        <v>179</v>
      </c>
      <c r="I2712" s="287">
        <v>1</v>
      </c>
      <c r="J2712" s="287"/>
      <c r="K2712" s="287">
        <v>0</v>
      </c>
    </row>
    <row r="2713" spans="1:11">
      <c r="A2713" s="287" t="s">
        <v>340</v>
      </c>
      <c r="B2713" s="288">
        <v>46046</v>
      </c>
      <c r="C2713" s="287" t="s">
        <v>339</v>
      </c>
      <c r="D2713" s="287">
        <v>0</v>
      </c>
      <c r="E2713" s="287">
        <v>0</v>
      </c>
      <c r="F2713" s="287">
        <v>0</v>
      </c>
      <c r="G2713" s="287" t="s">
        <v>185</v>
      </c>
      <c r="H2713" s="287" t="s">
        <v>179</v>
      </c>
      <c r="I2713" s="287">
        <v>1</v>
      </c>
      <c r="J2713" s="287"/>
      <c r="K2713" s="287">
        <v>0</v>
      </c>
    </row>
    <row r="2714" spans="1:11">
      <c r="A2714" s="287" t="s">
        <v>340</v>
      </c>
      <c r="B2714" s="288">
        <v>46053</v>
      </c>
      <c r="C2714" s="287" t="s">
        <v>847</v>
      </c>
      <c r="D2714" s="287">
        <v>1</v>
      </c>
      <c r="E2714" s="287">
        <v>1</v>
      </c>
      <c r="F2714" s="287">
        <v>1</v>
      </c>
      <c r="G2714" s="287" t="s">
        <v>185</v>
      </c>
      <c r="H2714" s="287" t="s">
        <v>179</v>
      </c>
      <c r="I2714" s="287">
        <v>1</v>
      </c>
      <c r="J2714" s="287"/>
      <c r="K2714" s="287">
        <v>0</v>
      </c>
    </row>
    <row r="2715" spans="1:11">
      <c r="A2715" s="287" t="s">
        <v>340</v>
      </c>
      <c r="B2715" s="288">
        <v>46060</v>
      </c>
      <c r="C2715" s="287" t="s">
        <v>847</v>
      </c>
      <c r="D2715" s="287">
        <v>1</v>
      </c>
      <c r="E2715" s="287">
        <v>1</v>
      </c>
      <c r="F2715" s="287">
        <v>1</v>
      </c>
      <c r="G2715" s="287" t="s">
        <v>185</v>
      </c>
      <c r="H2715" s="287" t="s">
        <v>179</v>
      </c>
      <c r="I2715" s="287">
        <v>1</v>
      </c>
      <c r="J2715" s="287"/>
      <c r="K2715" s="287">
        <v>0</v>
      </c>
    </row>
    <row r="2716" spans="1:11">
      <c r="A2716" s="287" t="s">
        <v>340</v>
      </c>
      <c r="B2716" s="288">
        <v>46067</v>
      </c>
      <c r="C2716" s="287" t="s">
        <v>892</v>
      </c>
      <c r="D2716" s="287">
        <v>1</v>
      </c>
      <c r="E2716" s="287">
        <v>0</v>
      </c>
      <c r="F2716" s="287">
        <v>1</v>
      </c>
      <c r="G2716" s="287" t="s">
        <v>185</v>
      </c>
      <c r="H2716" s="287" t="s">
        <v>179</v>
      </c>
      <c r="I2716" s="287">
        <v>1</v>
      </c>
      <c r="J2716" s="287"/>
      <c r="K2716" s="287">
        <v>0</v>
      </c>
    </row>
    <row r="2717" spans="1:11">
      <c r="A2717" s="287" t="s">
        <v>340</v>
      </c>
      <c r="B2717" s="288">
        <v>46074</v>
      </c>
      <c r="C2717" s="287" t="s">
        <v>847</v>
      </c>
      <c r="D2717" s="287">
        <v>1</v>
      </c>
      <c r="E2717" s="287">
        <v>1</v>
      </c>
      <c r="F2717" s="287">
        <v>1</v>
      </c>
      <c r="G2717" s="287" t="s">
        <v>185</v>
      </c>
      <c r="H2717" s="287" t="s">
        <v>179</v>
      </c>
      <c r="I2717" s="287">
        <v>1</v>
      </c>
      <c r="J2717" s="287"/>
      <c r="K2717" s="287">
        <v>0</v>
      </c>
    </row>
    <row r="2718" spans="1:11">
      <c r="A2718" s="287" t="s">
        <v>340</v>
      </c>
      <c r="B2718" s="288">
        <v>46081</v>
      </c>
      <c r="C2718" s="287" t="s">
        <v>847</v>
      </c>
      <c r="D2718" s="287">
        <v>1</v>
      </c>
      <c r="E2718" s="287">
        <v>1</v>
      </c>
      <c r="F2718" s="287">
        <v>1</v>
      </c>
      <c r="G2718" s="287" t="s">
        <v>185</v>
      </c>
      <c r="H2718" s="287" t="s">
        <v>179</v>
      </c>
      <c r="I2718" s="287">
        <v>1</v>
      </c>
      <c r="J2718" s="287"/>
      <c r="K2718" s="287">
        <v>0</v>
      </c>
    </row>
    <row r="2719" spans="1:11">
      <c r="A2719" s="287" t="s">
        <v>340</v>
      </c>
      <c r="B2719" s="288">
        <v>46088</v>
      </c>
      <c r="C2719" s="287" t="s">
        <v>847</v>
      </c>
      <c r="D2719" s="287">
        <v>1</v>
      </c>
      <c r="E2719" s="287">
        <v>1</v>
      </c>
      <c r="F2719" s="287">
        <v>1</v>
      </c>
      <c r="G2719" s="287" t="s">
        <v>185</v>
      </c>
      <c r="H2719" s="287" t="s">
        <v>179</v>
      </c>
      <c r="I2719" s="287">
        <v>1</v>
      </c>
      <c r="J2719" s="287"/>
      <c r="K2719" s="287">
        <v>0</v>
      </c>
    </row>
    <row r="2720" spans="1:11">
      <c r="A2720" s="287" t="s">
        <v>340</v>
      </c>
      <c r="B2720" s="288">
        <v>46095</v>
      </c>
      <c r="C2720" s="287" t="s">
        <v>847</v>
      </c>
      <c r="D2720" s="287">
        <v>1</v>
      </c>
      <c r="E2720" s="287">
        <v>1</v>
      </c>
      <c r="F2720" s="287">
        <v>1</v>
      </c>
      <c r="G2720" s="287" t="s">
        <v>185</v>
      </c>
      <c r="H2720" s="287" t="s">
        <v>179</v>
      </c>
      <c r="I2720" s="287">
        <v>1</v>
      </c>
      <c r="J2720" s="287"/>
      <c r="K2720" s="287">
        <v>0</v>
      </c>
    </row>
    <row r="2721" spans="1:11">
      <c r="A2721" s="287" t="s">
        <v>340</v>
      </c>
      <c r="B2721" s="288">
        <v>46102</v>
      </c>
      <c r="C2721" s="287" t="s">
        <v>847</v>
      </c>
      <c r="D2721" s="287">
        <v>1</v>
      </c>
      <c r="E2721" s="287">
        <v>1</v>
      </c>
      <c r="F2721" s="287">
        <v>1</v>
      </c>
      <c r="G2721" s="287" t="s">
        <v>185</v>
      </c>
      <c r="H2721" s="287" t="s">
        <v>179</v>
      </c>
      <c r="I2721" s="287">
        <v>1</v>
      </c>
      <c r="J2721" s="287"/>
      <c r="K2721" s="287">
        <v>0</v>
      </c>
    </row>
    <row r="2722" spans="1:11">
      <c r="A2722" s="287" t="s">
        <v>340</v>
      </c>
      <c r="B2722" s="288">
        <v>46109</v>
      </c>
      <c r="C2722" s="287" t="s">
        <v>847</v>
      </c>
      <c r="D2722" s="287">
        <v>1</v>
      </c>
      <c r="E2722" s="287">
        <v>1</v>
      </c>
      <c r="F2722" s="287">
        <v>1</v>
      </c>
      <c r="G2722" s="287" t="s">
        <v>185</v>
      </c>
      <c r="H2722" s="287" t="s">
        <v>179</v>
      </c>
      <c r="I2722" s="287">
        <v>1</v>
      </c>
      <c r="J2722" s="287"/>
      <c r="K2722" s="287">
        <v>0</v>
      </c>
    </row>
    <row r="2723" spans="1:11">
      <c r="A2723" s="287" t="s">
        <v>340</v>
      </c>
      <c r="B2723" s="288">
        <v>46116</v>
      </c>
      <c r="C2723" s="287" t="s">
        <v>339</v>
      </c>
      <c r="D2723" s="287">
        <v>0</v>
      </c>
      <c r="E2723" s="287">
        <v>0</v>
      </c>
      <c r="F2723" s="287">
        <v>0</v>
      </c>
      <c r="G2723" s="287" t="s">
        <v>185</v>
      </c>
      <c r="H2723" s="287" t="s">
        <v>179</v>
      </c>
      <c r="I2723" s="287">
        <v>1</v>
      </c>
      <c r="J2723" s="287"/>
      <c r="K2723" s="287">
        <v>0</v>
      </c>
    </row>
    <row r="2724" spans="1:11">
      <c r="A2724" s="287" t="s">
        <v>340</v>
      </c>
      <c r="B2724" s="288">
        <v>46123</v>
      </c>
      <c r="C2724" s="287" t="s">
        <v>339</v>
      </c>
      <c r="D2724" s="287">
        <v>0</v>
      </c>
      <c r="E2724" s="287">
        <v>0</v>
      </c>
      <c r="F2724" s="287">
        <v>0</v>
      </c>
      <c r="G2724" s="287" t="s">
        <v>185</v>
      </c>
      <c r="H2724" s="287" t="s">
        <v>179</v>
      </c>
      <c r="I2724" s="287">
        <v>1</v>
      </c>
      <c r="J2724" s="287"/>
      <c r="K2724" s="287">
        <v>0</v>
      </c>
    </row>
    <row r="2725" spans="1:11">
      <c r="A2725" s="287" t="s">
        <v>340</v>
      </c>
      <c r="B2725" s="288">
        <v>46130</v>
      </c>
      <c r="C2725" s="287" t="s">
        <v>847</v>
      </c>
      <c r="D2725" s="287">
        <v>1</v>
      </c>
      <c r="E2725" s="287">
        <v>1</v>
      </c>
      <c r="F2725" s="287">
        <v>1</v>
      </c>
      <c r="G2725" s="287" t="s">
        <v>185</v>
      </c>
      <c r="H2725" s="287" t="s">
        <v>179</v>
      </c>
      <c r="I2725" s="287">
        <v>1</v>
      </c>
      <c r="J2725" s="287"/>
      <c r="K2725" s="287">
        <v>0</v>
      </c>
    </row>
    <row r="2726" spans="1:11">
      <c r="A2726" s="287" t="s">
        <v>340</v>
      </c>
      <c r="B2726" s="288">
        <v>46137</v>
      </c>
      <c r="C2726" s="287" t="s">
        <v>847</v>
      </c>
      <c r="D2726" s="287">
        <v>1</v>
      </c>
      <c r="E2726" s="287">
        <v>1</v>
      </c>
      <c r="F2726" s="287">
        <v>1</v>
      </c>
      <c r="G2726" s="287" t="s">
        <v>185</v>
      </c>
      <c r="H2726" s="287" t="s">
        <v>179</v>
      </c>
      <c r="I2726" s="287">
        <v>1</v>
      </c>
      <c r="J2726" s="287"/>
      <c r="K2726" s="287">
        <v>0</v>
      </c>
    </row>
    <row r="2727" spans="1:11">
      <c r="A2727" s="287" t="s">
        <v>341</v>
      </c>
      <c r="B2727" s="288">
        <v>45969</v>
      </c>
      <c r="C2727" s="287" t="s">
        <v>892</v>
      </c>
      <c r="D2727" s="287">
        <v>1</v>
      </c>
      <c r="E2727" s="287">
        <v>0</v>
      </c>
      <c r="F2727" s="287">
        <v>1</v>
      </c>
      <c r="G2727" s="287" t="s">
        <v>188</v>
      </c>
      <c r="H2727" s="287"/>
      <c r="I2727" s="287">
        <v>0</v>
      </c>
      <c r="J2727" s="287"/>
      <c r="K2727" s="287">
        <v>0</v>
      </c>
    </row>
    <row r="2728" spans="1:11">
      <c r="A2728" s="287" t="s">
        <v>341</v>
      </c>
      <c r="B2728" s="288">
        <v>45976</v>
      </c>
      <c r="C2728" s="287" t="s">
        <v>339</v>
      </c>
      <c r="D2728" s="287">
        <v>0</v>
      </c>
      <c r="E2728" s="287">
        <v>0</v>
      </c>
      <c r="F2728" s="287">
        <v>0</v>
      </c>
      <c r="G2728" s="287" t="s">
        <v>188</v>
      </c>
      <c r="H2728" s="287"/>
      <c r="I2728" s="287">
        <v>0</v>
      </c>
      <c r="J2728" s="287"/>
      <c r="K2728" s="287">
        <v>0</v>
      </c>
    </row>
    <row r="2729" spans="1:11">
      <c r="A2729" s="287" t="s">
        <v>341</v>
      </c>
      <c r="B2729" s="288">
        <v>45983</v>
      </c>
      <c r="C2729" s="287" t="s">
        <v>892</v>
      </c>
      <c r="D2729" s="287">
        <v>1</v>
      </c>
      <c r="E2729" s="287">
        <v>0</v>
      </c>
      <c r="F2729" s="287">
        <v>1</v>
      </c>
      <c r="G2729" s="287" t="s">
        <v>188</v>
      </c>
      <c r="H2729" s="287"/>
      <c r="I2729" s="287">
        <v>0</v>
      </c>
      <c r="J2729" s="287"/>
      <c r="K2729" s="287">
        <v>0</v>
      </c>
    </row>
    <row r="2730" spans="1:11">
      <c r="A2730" s="287" t="s">
        <v>341</v>
      </c>
      <c r="B2730" s="288">
        <v>45990</v>
      </c>
      <c r="C2730" s="287" t="s">
        <v>892</v>
      </c>
      <c r="D2730" s="287">
        <v>1</v>
      </c>
      <c r="E2730" s="287">
        <v>0</v>
      </c>
      <c r="F2730" s="287">
        <v>1</v>
      </c>
      <c r="G2730" s="287" t="s">
        <v>188</v>
      </c>
      <c r="H2730" s="287"/>
      <c r="I2730" s="287">
        <v>0</v>
      </c>
      <c r="J2730" s="287"/>
      <c r="K2730" s="287">
        <v>0</v>
      </c>
    </row>
    <row r="2731" spans="1:11">
      <c r="A2731" s="287" t="s">
        <v>341</v>
      </c>
      <c r="B2731" s="288">
        <v>45997</v>
      </c>
      <c r="C2731" s="287" t="s">
        <v>339</v>
      </c>
      <c r="D2731" s="287">
        <v>0</v>
      </c>
      <c r="E2731" s="287">
        <v>0</v>
      </c>
      <c r="F2731" s="287">
        <v>0</v>
      </c>
      <c r="G2731" s="287" t="s">
        <v>188</v>
      </c>
      <c r="H2731" s="287"/>
      <c r="I2731" s="287">
        <v>0</v>
      </c>
      <c r="J2731" s="287"/>
      <c r="K2731" s="287">
        <v>0</v>
      </c>
    </row>
    <row r="2732" spans="1:11">
      <c r="A2732" s="287" t="s">
        <v>341</v>
      </c>
      <c r="B2732" s="288">
        <v>46004</v>
      </c>
      <c r="C2732" s="287" t="s">
        <v>893</v>
      </c>
      <c r="D2732" s="287">
        <v>1</v>
      </c>
      <c r="E2732" s="287">
        <v>1</v>
      </c>
      <c r="F2732" s="287">
        <v>0</v>
      </c>
      <c r="G2732" s="287" t="s">
        <v>188</v>
      </c>
      <c r="H2732" s="287"/>
      <c r="I2732" s="287">
        <v>0</v>
      </c>
      <c r="J2732" s="287"/>
      <c r="K2732" s="287">
        <v>0</v>
      </c>
    </row>
    <row r="2733" spans="1:11">
      <c r="A2733" s="287" t="s">
        <v>341</v>
      </c>
      <c r="B2733" s="288">
        <v>46011</v>
      </c>
      <c r="C2733" s="287" t="s">
        <v>339</v>
      </c>
      <c r="D2733" s="287">
        <v>0</v>
      </c>
      <c r="E2733" s="287">
        <v>0</v>
      </c>
      <c r="F2733" s="287">
        <v>0</v>
      </c>
      <c r="G2733" s="287" t="s">
        <v>188</v>
      </c>
      <c r="H2733" s="287"/>
      <c r="I2733" s="287">
        <v>0</v>
      </c>
      <c r="J2733" s="287"/>
      <c r="K2733" s="287">
        <v>0</v>
      </c>
    </row>
    <row r="2734" spans="1:11">
      <c r="A2734" s="287" t="s">
        <v>341</v>
      </c>
      <c r="B2734" s="288">
        <v>46018</v>
      </c>
      <c r="C2734" s="287" t="s">
        <v>339</v>
      </c>
      <c r="D2734" s="287">
        <v>0</v>
      </c>
      <c r="E2734" s="287">
        <v>0</v>
      </c>
      <c r="F2734" s="287">
        <v>0</v>
      </c>
      <c r="G2734" s="287" t="s">
        <v>188</v>
      </c>
      <c r="H2734" s="287"/>
      <c r="I2734" s="287">
        <v>0</v>
      </c>
      <c r="J2734" s="287"/>
      <c r="K2734" s="287">
        <v>0</v>
      </c>
    </row>
    <row r="2735" spans="1:11">
      <c r="A2735" s="287" t="s">
        <v>341</v>
      </c>
      <c r="B2735" s="288">
        <v>46025</v>
      </c>
      <c r="C2735" s="287" t="s">
        <v>339</v>
      </c>
      <c r="D2735" s="287">
        <v>0</v>
      </c>
      <c r="E2735" s="287">
        <v>0</v>
      </c>
      <c r="F2735" s="287">
        <v>0</v>
      </c>
      <c r="G2735" s="287" t="s">
        <v>188</v>
      </c>
      <c r="H2735" s="287"/>
      <c r="I2735" s="287">
        <v>0</v>
      </c>
      <c r="J2735" s="287"/>
      <c r="K2735" s="287">
        <v>0</v>
      </c>
    </row>
    <row r="2736" spans="1:11">
      <c r="A2736" s="287" t="s">
        <v>341</v>
      </c>
      <c r="B2736" s="288">
        <v>46032</v>
      </c>
      <c r="C2736" s="287" t="s">
        <v>339</v>
      </c>
      <c r="D2736" s="287">
        <v>0</v>
      </c>
      <c r="E2736" s="287">
        <v>0</v>
      </c>
      <c r="F2736" s="287">
        <v>0</v>
      </c>
      <c r="G2736" s="287" t="s">
        <v>188</v>
      </c>
      <c r="H2736" s="287"/>
      <c r="I2736" s="287">
        <v>0</v>
      </c>
      <c r="J2736" s="287"/>
      <c r="K2736" s="287">
        <v>0</v>
      </c>
    </row>
    <row r="2737" spans="1:11">
      <c r="A2737" s="287" t="s">
        <v>341</v>
      </c>
      <c r="B2737" s="288">
        <v>46039</v>
      </c>
      <c r="C2737" s="287" t="s">
        <v>893</v>
      </c>
      <c r="D2737" s="287">
        <v>1</v>
      </c>
      <c r="E2737" s="287">
        <v>1</v>
      </c>
      <c r="F2737" s="287">
        <v>0</v>
      </c>
      <c r="G2737" s="287" t="s">
        <v>188</v>
      </c>
      <c r="H2737" s="287"/>
      <c r="I2737" s="287">
        <v>0</v>
      </c>
      <c r="J2737" s="287"/>
      <c r="K2737" s="287">
        <v>0</v>
      </c>
    </row>
    <row r="2738" spans="1:11">
      <c r="A2738" s="287" t="s">
        <v>341</v>
      </c>
      <c r="B2738" s="288">
        <v>46046</v>
      </c>
      <c r="C2738" s="287" t="s">
        <v>892</v>
      </c>
      <c r="D2738" s="287">
        <v>1</v>
      </c>
      <c r="E2738" s="287">
        <v>0</v>
      </c>
      <c r="F2738" s="287">
        <v>1</v>
      </c>
      <c r="G2738" s="287" t="s">
        <v>188</v>
      </c>
      <c r="H2738" s="287"/>
      <c r="I2738" s="287">
        <v>0</v>
      </c>
      <c r="J2738" s="287"/>
      <c r="K2738" s="287">
        <v>0</v>
      </c>
    </row>
    <row r="2739" spans="1:11">
      <c r="A2739" s="287" t="s">
        <v>341</v>
      </c>
      <c r="B2739" s="288">
        <v>46053</v>
      </c>
      <c r="C2739" s="287" t="s">
        <v>892</v>
      </c>
      <c r="D2739" s="287">
        <v>1</v>
      </c>
      <c r="E2739" s="287">
        <v>0</v>
      </c>
      <c r="F2739" s="287">
        <v>1</v>
      </c>
      <c r="G2739" s="287" t="s">
        <v>188</v>
      </c>
      <c r="H2739" s="287"/>
      <c r="I2739" s="287">
        <v>0</v>
      </c>
      <c r="J2739" s="287"/>
      <c r="K2739" s="287">
        <v>0</v>
      </c>
    </row>
    <row r="2740" spans="1:11">
      <c r="A2740" s="287" t="s">
        <v>341</v>
      </c>
      <c r="B2740" s="288">
        <v>46060</v>
      </c>
      <c r="C2740" s="287" t="s">
        <v>893</v>
      </c>
      <c r="D2740" s="287">
        <v>1</v>
      </c>
      <c r="E2740" s="287">
        <v>1</v>
      </c>
      <c r="F2740" s="287">
        <v>0</v>
      </c>
      <c r="G2740" s="287" t="s">
        <v>188</v>
      </c>
      <c r="H2740" s="287"/>
      <c r="I2740" s="287">
        <v>0</v>
      </c>
      <c r="J2740" s="287"/>
      <c r="K2740" s="287">
        <v>0</v>
      </c>
    </row>
    <row r="2741" spans="1:11">
      <c r="A2741" s="287" t="s">
        <v>341</v>
      </c>
      <c r="B2741" s="288">
        <v>46067</v>
      </c>
      <c r="C2741" s="287" t="s">
        <v>339</v>
      </c>
      <c r="D2741" s="287">
        <v>0</v>
      </c>
      <c r="E2741" s="287">
        <v>0</v>
      </c>
      <c r="F2741" s="287">
        <v>0</v>
      </c>
      <c r="G2741" s="287" t="s">
        <v>188</v>
      </c>
      <c r="H2741" s="287"/>
      <c r="I2741" s="287">
        <v>0</v>
      </c>
      <c r="J2741" s="287"/>
      <c r="K2741" s="287">
        <v>0</v>
      </c>
    </row>
    <row r="2742" spans="1:11">
      <c r="A2742" s="287" t="s">
        <v>341</v>
      </c>
      <c r="B2742" s="288">
        <v>46074</v>
      </c>
      <c r="C2742" s="287" t="s">
        <v>893</v>
      </c>
      <c r="D2742" s="287">
        <v>1</v>
      </c>
      <c r="E2742" s="287">
        <v>1</v>
      </c>
      <c r="F2742" s="287">
        <v>0</v>
      </c>
      <c r="G2742" s="287" t="s">
        <v>188</v>
      </c>
      <c r="H2742" s="287"/>
      <c r="I2742" s="287">
        <v>0</v>
      </c>
      <c r="J2742" s="287"/>
      <c r="K2742" s="287">
        <v>0</v>
      </c>
    </row>
    <row r="2743" spans="1:11">
      <c r="A2743" s="287" t="s">
        <v>341</v>
      </c>
      <c r="B2743" s="288">
        <v>46081</v>
      </c>
      <c r="C2743" s="287" t="s">
        <v>339</v>
      </c>
      <c r="D2743" s="287">
        <v>0</v>
      </c>
      <c r="E2743" s="287">
        <v>0</v>
      </c>
      <c r="F2743" s="287">
        <v>0</v>
      </c>
      <c r="G2743" s="287" t="s">
        <v>188</v>
      </c>
      <c r="H2743" s="287"/>
      <c r="I2743" s="287">
        <v>0</v>
      </c>
      <c r="J2743" s="287"/>
      <c r="K2743" s="287">
        <v>0</v>
      </c>
    </row>
    <row r="2744" spans="1:11">
      <c r="A2744" s="287" t="s">
        <v>341</v>
      </c>
      <c r="B2744" s="288">
        <v>46088</v>
      </c>
      <c r="C2744" s="287" t="s">
        <v>339</v>
      </c>
      <c r="D2744" s="287">
        <v>0</v>
      </c>
      <c r="E2744" s="287">
        <v>0</v>
      </c>
      <c r="F2744" s="287">
        <v>0</v>
      </c>
      <c r="G2744" s="287" t="s">
        <v>188</v>
      </c>
      <c r="H2744" s="287"/>
      <c r="I2744" s="287">
        <v>0</v>
      </c>
      <c r="J2744" s="287"/>
      <c r="K2744" s="287">
        <v>0</v>
      </c>
    </row>
    <row r="2745" spans="1:11">
      <c r="A2745" s="287" t="s">
        <v>341</v>
      </c>
      <c r="B2745" s="288">
        <v>46095</v>
      </c>
      <c r="C2745" s="287" t="s">
        <v>847</v>
      </c>
      <c r="D2745" s="287">
        <v>1</v>
      </c>
      <c r="E2745" s="287">
        <v>1</v>
      </c>
      <c r="F2745" s="287">
        <v>1</v>
      </c>
      <c r="G2745" s="287" t="s">
        <v>188</v>
      </c>
      <c r="H2745" s="287"/>
      <c r="I2745" s="287">
        <v>0</v>
      </c>
      <c r="J2745" s="287"/>
      <c r="K2745" s="287">
        <v>0</v>
      </c>
    </row>
    <row r="2746" spans="1:11">
      <c r="A2746" s="287" t="s">
        <v>341</v>
      </c>
      <c r="B2746" s="288">
        <v>46102</v>
      </c>
      <c r="C2746" s="287" t="s">
        <v>339</v>
      </c>
      <c r="D2746" s="287">
        <v>0</v>
      </c>
      <c r="E2746" s="287">
        <v>0</v>
      </c>
      <c r="F2746" s="287">
        <v>0</v>
      </c>
      <c r="G2746" s="287" t="s">
        <v>188</v>
      </c>
      <c r="H2746" s="287"/>
      <c r="I2746" s="287">
        <v>0</v>
      </c>
      <c r="J2746" s="287"/>
      <c r="K2746" s="287">
        <v>0</v>
      </c>
    </row>
    <row r="2747" spans="1:11">
      <c r="A2747" s="287" t="s">
        <v>341</v>
      </c>
      <c r="B2747" s="288">
        <v>46109</v>
      </c>
      <c r="C2747" s="287" t="s">
        <v>847</v>
      </c>
      <c r="D2747" s="287">
        <v>1</v>
      </c>
      <c r="E2747" s="287">
        <v>1</v>
      </c>
      <c r="F2747" s="287">
        <v>1</v>
      </c>
      <c r="G2747" s="287" t="s">
        <v>188</v>
      </c>
      <c r="H2747" s="287"/>
      <c r="I2747" s="287">
        <v>0</v>
      </c>
      <c r="J2747" s="287"/>
      <c r="K2747" s="287">
        <v>0</v>
      </c>
    </row>
    <row r="2748" spans="1:11">
      <c r="A2748" s="287" t="s">
        <v>341</v>
      </c>
      <c r="B2748" s="288">
        <v>46116</v>
      </c>
      <c r="C2748" s="287" t="s">
        <v>339</v>
      </c>
      <c r="D2748" s="287">
        <v>0</v>
      </c>
      <c r="E2748" s="287">
        <v>0</v>
      </c>
      <c r="F2748" s="287">
        <v>0</v>
      </c>
      <c r="G2748" s="287" t="s">
        <v>188</v>
      </c>
      <c r="H2748" s="287"/>
      <c r="I2748" s="287">
        <v>0</v>
      </c>
      <c r="J2748" s="287"/>
      <c r="K2748" s="287">
        <v>0</v>
      </c>
    </row>
    <row r="2749" spans="1:11">
      <c r="A2749" s="287" t="s">
        <v>341</v>
      </c>
      <c r="B2749" s="288">
        <v>46123</v>
      </c>
      <c r="C2749" s="287" t="s">
        <v>847</v>
      </c>
      <c r="D2749" s="287">
        <v>1</v>
      </c>
      <c r="E2749" s="287">
        <v>1</v>
      </c>
      <c r="F2749" s="287">
        <v>1</v>
      </c>
      <c r="G2749" s="287" t="s">
        <v>188</v>
      </c>
      <c r="H2749" s="287"/>
      <c r="I2749" s="287">
        <v>0</v>
      </c>
      <c r="J2749" s="287"/>
      <c r="K2749" s="287">
        <v>0</v>
      </c>
    </row>
    <row r="2750" spans="1:11">
      <c r="A2750" s="287" t="s">
        <v>341</v>
      </c>
      <c r="B2750" s="288">
        <v>46130</v>
      </c>
      <c r="C2750" s="287" t="s">
        <v>339</v>
      </c>
      <c r="D2750" s="287">
        <v>0</v>
      </c>
      <c r="E2750" s="287">
        <v>0</v>
      </c>
      <c r="F2750" s="287">
        <v>0</v>
      </c>
      <c r="G2750" s="287" t="s">
        <v>188</v>
      </c>
      <c r="H2750" s="287"/>
      <c r="I2750" s="287">
        <v>0</v>
      </c>
      <c r="J2750" s="287"/>
      <c r="K2750" s="287">
        <v>0</v>
      </c>
    </row>
    <row r="2751" spans="1:11">
      <c r="A2751" s="287" t="s">
        <v>341</v>
      </c>
      <c r="B2751" s="288">
        <v>46137</v>
      </c>
      <c r="C2751" s="287" t="s">
        <v>893</v>
      </c>
      <c r="D2751" s="287">
        <v>1</v>
      </c>
      <c r="E2751" s="287">
        <v>1</v>
      </c>
      <c r="F2751" s="287">
        <v>0</v>
      </c>
      <c r="G2751" s="287" t="s">
        <v>188</v>
      </c>
      <c r="H2751" s="287"/>
      <c r="I2751" s="287">
        <v>0</v>
      </c>
      <c r="J2751" s="287"/>
      <c r="K2751" s="287">
        <v>0</v>
      </c>
    </row>
    <row r="2752" spans="1:11">
      <c r="A2752" s="287" t="s">
        <v>342</v>
      </c>
      <c r="B2752" s="288">
        <v>45969</v>
      </c>
      <c r="C2752" s="287" t="s">
        <v>339</v>
      </c>
      <c r="D2752" s="287">
        <v>0</v>
      </c>
      <c r="E2752" s="287">
        <v>0</v>
      </c>
      <c r="F2752" s="287">
        <v>0</v>
      </c>
      <c r="G2752" s="287"/>
      <c r="H2752" s="287"/>
      <c r="I2752" s="287">
        <v>0</v>
      </c>
      <c r="J2752" s="287"/>
      <c r="K2752" s="287">
        <v>0</v>
      </c>
    </row>
    <row r="2753" spans="1:11">
      <c r="A2753" s="287" t="s">
        <v>342</v>
      </c>
      <c r="B2753" s="288">
        <v>45976</v>
      </c>
      <c r="C2753" s="287" t="s">
        <v>339</v>
      </c>
      <c r="D2753" s="287">
        <v>0</v>
      </c>
      <c r="E2753" s="287">
        <v>0</v>
      </c>
      <c r="F2753" s="287">
        <v>0</v>
      </c>
      <c r="G2753" s="287"/>
      <c r="H2753" s="287"/>
      <c r="I2753" s="287">
        <v>0</v>
      </c>
      <c r="J2753" s="287"/>
      <c r="K2753" s="287">
        <v>0</v>
      </c>
    </row>
    <row r="2754" spans="1:11">
      <c r="A2754" s="287" t="s">
        <v>342</v>
      </c>
      <c r="B2754" s="288">
        <v>45983</v>
      </c>
      <c r="C2754" s="287" t="s">
        <v>339</v>
      </c>
      <c r="D2754" s="287">
        <v>0</v>
      </c>
      <c r="E2754" s="287">
        <v>0</v>
      </c>
      <c r="F2754" s="287">
        <v>0</v>
      </c>
      <c r="G2754" s="287"/>
      <c r="H2754" s="287"/>
      <c r="I2754" s="287">
        <v>0</v>
      </c>
      <c r="J2754" s="287"/>
      <c r="K2754" s="287">
        <v>0</v>
      </c>
    </row>
    <row r="2755" spans="1:11">
      <c r="A2755" s="287" t="s">
        <v>342</v>
      </c>
      <c r="B2755" s="288">
        <v>45990</v>
      </c>
      <c r="C2755" s="287" t="s">
        <v>339</v>
      </c>
      <c r="D2755" s="287">
        <v>0</v>
      </c>
      <c r="E2755" s="287">
        <v>0</v>
      </c>
      <c r="F2755" s="287">
        <v>0</v>
      </c>
      <c r="G2755" s="287"/>
      <c r="H2755" s="287"/>
      <c r="I2755" s="287">
        <v>0</v>
      </c>
      <c r="J2755" s="287"/>
      <c r="K2755" s="287">
        <v>0</v>
      </c>
    </row>
    <row r="2756" spans="1:11">
      <c r="A2756" s="287" t="s">
        <v>342</v>
      </c>
      <c r="B2756" s="288">
        <v>45997</v>
      </c>
      <c r="C2756" s="287" t="s">
        <v>339</v>
      </c>
      <c r="D2756" s="287">
        <v>0</v>
      </c>
      <c r="E2756" s="287">
        <v>0</v>
      </c>
      <c r="F2756" s="287">
        <v>0</v>
      </c>
      <c r="G2756" s="287"/>
      <c r="H2756" s="287"/>
      <c r="I2756" s="287">
        <v>0</v>
      </c>
      <c r="J2756" s="287"/>
      <c r="K2756" s="287">
        <v>0</v>
      </c>
    </row>
    <row r="2757" spans="1:11">
      <c r="A2757" s="287" t="s">
        <v>342</v>
      </c>
      <c r="B2757" s="288">
        <v>46004</v>
      </c>
      <c r="C2757" s="287" t="s">
        <v>339</v>
      </c>
      <c r="D2757" s="287">
        <v>0</v>
      </c>
      <c r="E2757" s="287">
        <v>0</v>
      </c>
      <c r="F2757" s="287">
        <v>0</v>
      </c>
      <c r="G2757" s="287"/>
      <c r="H2757" s="287"/>
      <c r="I2757" s="287">
        <v>0</v>
      </c>
      <c r="J2757" s="287"/>
      <c r="K2757" s="287">
        <v>0</v>
      </c>
    </row>
    <row r="2758" spans="1:11">
      <c r="A2758" s="287" t="s">
        <v>342</v>
      </c>
      <c r="B2758" s="288">
        <v>46011</v>
      </c>
      <c r="C2758" s="287" t="s">
        <v>339</v>
      </c>
      <c r="D2758" s="287">
        <v>0</v>
      </c>
      <c r="E2758" s="287">
        <v>0</v>
      </c>
      <c r="F2758" s="287">
        <v>0</v>
      </c>
      <c r="G2758" s="287"/>
      <c r="H2758" s="287"/>
      <c r="I2758" s="287">
        <v>0</v>
      </c>
      <c r="J2758" s="287"/>
      <c r="K2758" s="287">
        <v>0</v>
      </c>
    </row>
    <row r="2759" spans="1:11">
      <c r="A2759" s="287" t="s">
        <v>342</v>
      </c>
      <c r="B2759" s="288">
        <v>46018</v>
      </c>
      <c r="C2759" s="287" t="s">
        <v>339</v>
      </c>
      <c r="D2759" s="287">
        <v>0</v>
      </c>
      <c r="E2759" s="287">
        <v>0</v>
      </c>
      <c r="F2759" s="287">
        <v>0</v>
      </c>
      <c r="G2759" s="287"/>
      <c r="H2759" s="287"/>
      <c r="I2759" s="287">
        <v>0</v>
      </c>
      <c r="J2759" s="287"/>
      <c r="K2759" s="287">
        <v>0</v>
      </c>
    </row>
    <row r="2760" spans="1:11">
      <c r="A2760" s="287" t="s">
        <v>342</v>
      </c>
      <c r="B2760" s="288">
        <v>46025</v>
      </c>
      <c r="C2760" s="287" t="s">
        <v>339</v>
      </c>
      <c r="D2760" s="287">
        <v>0</v>
      </c>
      <c r="E2760" s="287">
        <v>0</v>
      </c>
      <c r="F2760" s="287">
        <v>0</v>
      </c>
      <c r="G2760" s="287"/>
      <c r="H2760" s="287"/>
      <c r="I2760" s="287">
        <v>0</v>
      </c>
      <c r="J2760" s="287"/>
      <c r="K2760" s="287">
        <v>0</v>
      </c>
    </row>
    <row r="2761" spans="1:11">
      <c r="A2761" s="287" t="s">
        <v>342</v>
      </c>
      <c r="B2761" s="288">
        <v>46032</v>
      </c>
      <c r="C2761" s="287" t="s">
        <v>339</v>
      </c>
      <c r="D2761" s="287">
        <v>0</v>
      </c>
      <c r="E2761" s="287">
        <v>0</v>
      </c>
      <c r="F2761" s="287">
        <v>0</v>
      </c>
      <c r="G2761" s="287"/>
      <c r="H2761" s="287"/>
      <c r="I2761" s="287">
        <v>0</v>
      </c>
      <c r="J2761" s="287"/>
      <c r="K2761" s="287">
        <v>0</v>
      </c>
    </row>
    <row r="2762" spans="1:11">
      <c r="A2762" s="287" t="s">
        <v>342</v>
      </c>
      <c r="B2762" s="288">
        <v>46039</v>
      </c>
      <c r="C2762" s="287" t="s">
        <v>339</v>
      </c>
      <c r="D2762" s="287">
        <v>0</v>
      </c>
      <c r="E2762" s="287">
        <v>0</v>
      </c>
      <c r="F2762" s="287">
        <v>0</v>
      </c>
      <c r="G2762" s="287"/>
      <c r="H2762" s="287"/>
      <c r="I2762" s="287">
        <v>0</v>
      </c>
      <c r="J2762" s="287"/>
      <c r="K2762" s="287">
        <v>0</v>
      </c>
    </row>
    <row r="2763" spans="1:11">
      <c r="A2763" s="287" t="s">
        <v>342</v>
      </c>
      <c r="B2763" s="288">
        <v>46046</v>
      </c>
      <c r="C2763" s="287" t="s">
        <v>339</v>
      </c>
      <c r="D2763" s="287">
        <v>0</v>
      </c>
      <c r="E2763" s="287">
        <v>0</v>
      </c>
      <c r="F2763" s="287">
        <v>0</v>
      </c>
      <c r="G2763" s="287"/>
      <c r="H2763" s="287"/>
      <c r="I2763" s="287">
        <v>0</v>
      </c>
      <c r="J2763" s="287"/>
      <c r="K2763" s="287">
        <v>0</v>
      </c>
    </row>
    <row r="2764" spans="1:11">
      <c r="A2764" s="287" t="s">
        <v>342</v>
      </c>
      <c r="B2764" s="288">
        <v>46053</v>
      </c>
      <c r="C2764" s="287" t="s">
        <v>339</v>
      </c>
      <c r="D2764" s="287">
        <v>0</v>
      </c>
      <c r="E2764" s="287">
        <v>0</v>
      </c>
      <c r="F2764" s="287">
        <v>0</v>
      </c>
      <c r="G2764" s="287"/>
      <c r="H2764" s="287"/>
      <c r="I2764" s="287">
        <v>0</v>
      </c>
      <c r="J2764" s="287"/>
      <c r="K2764" s="287">
        <v>0</v>
      </c>
    </row>
    <row r="2765" spans="1:11">
      <c r="A2765" s="287" t="s">
        <v>342</v>
      </c>
      <c r="B2765" s="288">
        <v>46060</v>
      </c>
      <c r="C2765" s="287" t="s">
        <v>339</v>
      </c>
      <c r="D2765" s="287">
        <v>0</v>
      </c>
      <c r="E2765" s="287">
        <v>0</v>
      </c>
      <c r="F2765" s="287">
        <v>0</v>
      </c>
      <c r="G2765" s="287"/>
      <c r="H2765" s="287"/>
      <c r="I2765" s="287">
        <v>0</v>
      </c>
      <c r="J2765" s="287"/>
      <c r="K2765" s="287">
        <v>0</v>
      </c>
    </row>
    <row r="2766" spans="1:11">
      <c r="A2766" s="287" t="s">
        <v>342</v>
      </c>
      <c r="B2766" s="288">
        <v>46067</v>
      </c>
      <c r="C2766" s="287" t="s">
        <v>339</v>
      </c>
      <c r="D2766" s="287">
        <v>0</v>
      </c>
      <c r="E2766" s="287">
        <v>0</v>
      </c>
      <c r="F2766" s="287">
        <v>0</v>
      </c>
      <c r="G2766" s="287"/>
      <c r="H2766" s="287"/>
      <c r="I2766" s="287">
        <v>0</v>
      </c>
      <c r="J2766" s="287"/>
      <c r="K2766" s="287">
        <v>0</v>
      </c>
    </row>
    <row r="2767" spans="1:11">
      <c r="A2767" s="287" t="s">
        <v>342</v>
      </c>
      <c r="B2767" s="288">
        <v>46074</v>
      </c>
      <c r="C2767" s="287" t="s">
        <v>339</v>
      </c>
      <c r="D2767" s="287">
        <v>0</v>
      </c>
      <c r="E2767" s="287">
        <v>0</v>
      </c>
      <c r="F2767" s="287">
        <v>0</v>
      </c>
      <c r="G2767" s="287"/>
      <c r="H2767" s="287"/>
      <c r="I2767" s="287">
        <v>0</v>
      </c>
      <c r="J2767" s="287"/>
      <c r="K2767" s="287">
        <v>0</v>
      </c>
    </row>
    <row r="2768" spans="1:11">
      <c r="A2768" s="287" t="s">
        <v>342</v>
      </c>
      <c r="B2768" s="288">
        <v>46081</v>
      </c>
      <c r="C2768" s="287" t="s">
        <v>339</v>
      </c>
      <c r="D2768" s="287">
        <v>0</v>
      </c>
      <c r="E2768" s="287">
        <v>0</v>
      </c>
      <c r="F2768" s="287">
        <v>0</v>
      </c>
      <c r="G2768" s="287"/>
      <c r="H2768" s="287"/>
      <c r="I2768" s="287">
        <v>0</v>
      </c>
      <c r="J2768" s="287"/>
      <c r="K2768" s="287">
        <v>0</v>
      </c>
    </row>
    <row r="2769" spans="1:11">
      <c r="A2769" s="287" t="s">
        <v>342</v>
      </c>
      <c r="B2769" s="288">
        <v>46088</v>
      </c>
      <c r="C2769" s="287" t="s">
        <v>339</v>
      </c>
      <c r="D2769" s="287">
        <v>0</v>
      </c>
      <c r="E2769" s="287">
        <v>0</v>
      </c>
      <c r="F2769" s="287">
        <v>0</v>
      </c>
      <c r="G2769" s="287"/>
      <c r="H2769" s="287"/>
      <c r="I2769" s="287">
        <v>0</v>
      </c>
      <c r="J2769" s="287"/>
      <c r="K2769" s="287">
        <v>0</v>
      </c>
    </row>
    <row r="2770" spans="1:11">
      <c r="A2770" s="287" t="s">
        <v>342</v>
      </c>
      <c r="B2770" s="288">
        <v>46095</v>
      </c>
      <c r="C2770" s="287" t="s">
        <v>339</v>
      </c>
      <c r="D2770" s="287">
        <v>0</v>
      </c>
      <c r="E2770" s="287">
        <v>0</v>
      </c>
      <c r="F2770" s="287">
        <v>0</v>
      </c>
      <c r="G2770" s="287"/>
      <c r="H2770" s="287"/>
      <c r="I2770" s="287">
        <v>0</v>
      </c>
      <c r="J2770" s="287"/>
      <c r="K2770" s="287">
        <v>0</v>
      </c>
    </row>
    <row r="2771" spans="1:11">
      <c r="A2771" s="287" t="s">
        <v>342</v>
      </c>
      <c r="B2771" s="288">
        <v>46102</v>
      </c>
      <c r="C2771" s="287" t="s">
        <v>339</v>
      </c>
      <c r="D2771" s="287">
        <v>0</v>
      </c>
      <c r="E2771" s="287">
        <v>0</v>
      </c>
      <c r="F2771" s="287">
        <v>0</v>
      </c>
      <c r="G2771" s="287"/>
      <c r="H2771" s="287"/>
      <c r="I2771" s="287">
        <v>0</v>
      </c>
      <c r="J2771" s="287"/>
      <c r="K2771" s="287">
        <v>0</v>
      </c>
    </row>
    <row r="2772" spans="1:11">
      <c r="A2772" s="287" t="s">
        <v>342</v>
      </c>
      <c r="B2772" s="288">
        <v>46109</v>
      </c>
      <c r="C2772" s="287" t="s">
        <v>339</v>
      </c>
      <c r="D2772" s="287">
        <v>0</v>
      </c>
      <c r="E2772" s="287">
        <v>0</v>
      </c>
      <c r="F2772" s="287">
        <v>0</v>
      </c>
      <c r="G2772" s="287"/>
      <c r="H2772" s="287"/>
      <c r="I2772" s="287">
        <v>0</v>
      </c>
      <c r="J2772" s="287"/>
      <c r="K2772" s="287">
        <v>0</v>
      </c>
    </row>
    <row r="2773" spans="1:11">
      <c r="A2773" s="287" t="s">
        <v>342</v>
      </c>
      <c r="B2773" s="288">
        <v>46116</v>
      </c>
      <c r="C2773" s="287" t="s">
        <v>339</v>
      </c>
      <c r="D2773" s="287">
        <v>0</v>
      </c>
      <c r="E2773" s="287">
        <v>0</v>
      </c>
      <c r="F2773" s="287">
        <v>0</v>
      </c>
      <c r="G2773" s="287"/>
      <c r="H2773" s="287"/>
      <c r="I2773" s="287">
        <v>0</v>
      </c>
      <c r="J2773" s="287"/>
      <c r="K2773" s="287">
        <v>0</v>
      </c>
    </row>
    <row r="2774" spans="1:11">
      <c r="A2774" s="287" t="s">
        <v>342</v>
      </c>
      <c r="B2774" s="288">
        <v>46123</v>
      </c>
      <c r="C2774" s="287" t="s">
        <v>339</v>
      </c>
      <c r="D2774" s="287">
        <v>0</v>
      </c>
      <c r="E2774" s="287">
        <v>0</v>
      </c>
      <c r="F2774" s="287">
        <v>0</v>
      </c>
      <c r="G2774" s="287"/>
      <c r="H2774" s="287"/>
      <c r="I2774" s="287">
        <v>0</v>
      </c>
      <c r="J2774" s="287"/>
      <c r="K2774" s="287">
        <v>0</v>
      </c>
    </row>
    <row r="2775" spans="1:11">
      <c r="A2775" s="287" t="s">
        <v>342</v>
      </c>
      <c r="B2775" s="288">
        <v>46130</v>
      </c>
      <c r="C2775" s="287" t="s">
        <v>339</v>
      </c>
      <c r="D2775" s="287">
        <v>0</v>
      </c>
      <c r="E2775" s="287">
        <v>0</v>
      </c>
      <c r="F2775" s="287">
        <v>0</v>
      </c>
      <c r="G2775" s="287"/>
      <c r="H2775" s="287"/>
      <c r="I2775" s="287">
        <v>0</v>
      </c>
      <c r="J2775" s="287"/>
      <c r="K2775" s="287">
        <v>0</v>
      </c>
    </row>
    <row r="2776" spans="1:11">
      <c r="A2776" s="287" t="s">
        <v>342</v>
      </c>
      <c r="B2776" s="288">
        <v>46137</v>
      </c>
      <c r="C2776" s="287" t="s">
        <v>339</v>
      </c>
      <c r="D2776" s="287">
        <v>0</v>
      </c>
      <c r="E2776" s="287">
        <v>0</v>
      </c>
      <c r="F2776" s="287">
        <v>0</v>
      </c>
      <c r="G2776" s="287"/>
      <c r="H2776" s="287"/>
      <c r="I2776" s="287">
        <v>0</v>
      </c>
      <c r="J2776" s="287"/>
      <c r="K2776" s="287">
        <v>0</v>
      </c>
    </row>
    <row r="2777" spans="1:11">
      <c r="A2777" s="287" t="s">
        <v>343</v>
      </c>
      <c r="B2777" s="288">
        <v>45969</v>
      </c>
      <c r="C2777" s="287" t="s">
        <v>339</v>
      </c>
      <c r="D2777" s="287">
        <v>0</v>
      </c>
      <c r="E2777" s="287">
        <v>0</v>
      </c>
      <c r="F2777" s="287">
        <v>0</v>
      </c>
      <c r="G2777" s="287" t="s">
        <v>185</v>
      </c>
      <c r="H2777" s="287"/>
      <c r="I2777" s="287">
        <v>0</v>
      </c>
      <c r="J2777" s="287" t="s">
        <v>344</v>
      </c>
      <c r="K2777" s="287">
        <v>0</v>
      </c>
    </row>
    <row r="2778" spans="1:11">
      <c r="A2778" s="287" t="s">
        <v>343</v>
      </c>
      <c r="B2778" s="288">
        <v>45976</v>
      </c>
      <c r="C2778" s="287" t="s">
        <v>847</v>
      </c>
      <c r="D2778" s="287">
        <v>1</v>
      </c>
      <c r="E2778" s="287">
        <v>1</v>
      </c>
      <c r="F2778" s="287">
        <v>1</v>
      </c>
      <c r="G2778" s="287" t="s">
        <v>185</v>
      </c>
      <c r="H2778" s="287"/>
      <c r="I2778" s="287">
        <v>0</v>
      </c>
      <c r="J2778" s="287" t="s">
        <v>344</v>
      </c>
      <c r="K2778" s="287">
        <v>0</v>
      </c>
    </row>
    <row r="2779" spans="1:11">
      <c r="A2779" s="287" t="s">
        <v>343</v>
      </c>
      <c r="B2779" s="288">
        <v>45983</v>
      </c>
      <c r="C2779" s="287" t="s">
        <v>339</v>
      </c>
      <c r="D2779" s="287">
        <v>0</v>
      </c>
      <c r="E2779" s="287">
        <v>0</v>
      </c>
      <c r="F2779" s="287">
        <v>0</v>
      </c>
      <c r="G2779" s="287" t="s">
        <v>185</v>
      </c>
      <c r="H2779" s="287"/>
      <c r="I2779" s="287">
        <v>0</v>
      </c>
      <c r="J2779" s="287" t="s">
        <v>344</v>
      </c>
      <c r="K2779" s="287">
        <v>0</v>
      </c>
    </row>
    <row r="2780" spans="1:11">
      <c r="A2780" s="287" t="s">
        <v>343</v>
      </c>
      <c r="B2780" s="288">
        <v>45990</v>
      </c>
      <c r="C2780" s="287" t="s">
        <v>339</v>
      </c>
      <c r="D2780" s="287">
        <v>0</v>
      </c>
      <c r="E2780" s="287">
        <v>0</v>
      </c>
      <c r="F2780" s="287">
        <v>0</v>
      </c>
      <c r="G2780" s="287" t="s">
        <v>185</v>
      </c>
      <c r="H2780" s="287"/>
      <c r="I2780" s="287">
        <v>0</v>
      </c>
      <c r="J2780" s="287" t="s">
        <v>344</v>
      </c>
      <c r="K2780" s="287">
        <v>0</v>
      </c>
    </row>
    <row r="2781" spans="1:11">
      <c r="A2781" s="287" t="s">
        <v>343</v>
      </c>
      <c r="B2781" s="288">
        <v>45997</v>
      </c>
      <c r="C2781" s="287" t="s">
        <v>339</v>
      </c>
      <c r="D2781" s="287">
        <v>0</v>
      </c>
      <c r="E2781" s="287">
        <v>0</v>
      </c>
      <c r="F2781" s="287">
        <v>0</v>
      </c>
      <c r="G2781" s="287" t="s">
        <v>185</v>
      </c>
      <c r="H2781" s="287"/>
      <c r="I2781" s="287">
        <v>0</v>
      </c>
      <c r="J2781" s="287" t="s">
        <v>344</v>
      </c>
      <c r="K2781" s="287">
        <v>0</v>
      </c>
    </row>
    <row r="2782" spans="1:11">
      <c r="A2782" s="287" t="s">
        <v>343</v>
      </c>
      <c r="B2782" s="288">
        <v>46004</v>
      </c>
      <c r="C2782" s="287" t="s">
        <v>339</v>
      </c>
      <c r="D2782" s="287">
        <v>0</v>
      </c>
      <c r="E2782" s="287">
        <v>0</v>
      </c>
      <c r="F2782" s="287">
        <v>0</v>
      </c>
      <c r="G2782" s="287" t="s">
        <v>185</v>
      </c>
      <c r="H2782" s="287"/>
      <c r="I2782" s="287">
        <v>0</v>
      </c>
      <c r="J2782" s="287" t="s">
        <v>344</v>
      </c>
      <c r="K2782" s="287">
        <v>0</v>
      </c>
    </row>
    <row r="2783" spans="1:11">
      <c r="A2783" s="287" t="s">
        <v>343</v>
      </c>
      <c r="B2783" s="288">
        <v>46011</v>
      </c>
      <c r="C2783" s="287" t="s">
        <v>847</v>
      </c>
      <c r="D2783" s="287">
        <v>1</v>
      </c>
      <c r="E2783" s="287">
        <v>1</v>
      </c>
      <c r="F2783" s="287">
        <v>1</v>
      </c>
      <c r="G2783" s="287" t="s">
        <v>185</v>
      </c>
      <c r="H2783" s="287"/>
      <c r="I2783" s="287">
        <v>0</v>
      </c>
      <c r="J2783" s="287" t="s">
        <v>344</v>
      </c>
      <c r="K2783" s="287">
        <v>0</v>
      </c>
    </row>
    <row r="2784" spans="1:11">
      <c r="A2784" s="287" t="s">
        <v>343</v>
      </c>
      <c r="B2784" s="288">
        <v>46018</v>
      </c>
      <c r="C2784" s="287" t="s">
        <v>847</v>
      </c>
      <c r="D2784" s="287">
        <v>1</v>
      </c>
      <c r="E2784" s="287">
        <v>1</v>
      </c>
      <c r="F2784" s="287">
        <v>1</v>
      </c>
      <c r="G2784" s="287" t="s">
        <v>185</v>
      </c>
      <c r="H2784" s="287"/>
      <c r="I2784" s="287">
        <v>0</v>
      </c>
      <c r="J2784" s="287" t="s">
        <v>344</v>
      </c>
      <c r="K2784" s="287">
        <v>0</v>
      </c>
    </row>
    <row r="2785" spans="1:11">
      <c r="A2785" s="287" t="s">
        <v>343</v>
      </c>
      <c r="B2785" s="288">
        <v>46025</v>
      </c>
      <c r="C2785" s="287" t="s">
        <v>847</v>
      </c>
      <c r="D2785" s="287">
        <v>1</v>
      </c>
      <c r="E2785" s="287">
        <v>1</v>
      </c>
      <c r="F2785" s="287">
        <v>1</v>
      </c>
      <c r="G2785" s="287" t="s">
        <v>185</v>
      </c>
      <c r="H2785" s="287"/>
      <c r="I2785" s="287">
        <v>0</v>
      </c>
      <c r="J2785" s="287" t="s">
        <v>344</v>
      </c>
      <c r="K2785" s="287">
        <v>0</v>
      </c>
    </row>
    <row r="2786" spans="1:11">
      <c r="A2786" s="287" t="s">
        <v>343</v>
      </c>
      <c r="B2786" s="288">
        <v>46032</v>
      </c>
      <c r="C2786" s="287" t="s">
        <v>339</v>
      </c>
      <c r="D2786" s="287">
        <v>0</v>
      </c>
      <c r="E2786" s="287">
        <v>0</v>
      </c>
      <c r="F2786" s="287">
        <v>0</v>
      </c>
      <c r="G2786" s="287" t="s">
        <v>185</v>
      </c>
      <c r="H2786" s="287"/>
      <c r="I2786" s="287">
        <v>0</v>
      </c>
      <c r="J2786" s="287" t="s">
        <v>344</v>
      </c>
      <c r="K2786" s="287">
        <v>0</v>
      </c>
    </row>
    <row r="2787" spans="1:11">
      <c r="A2787" s="287" t="s">
        <v>343</v>
      </c>
      <c r="B2787" s="288">
        <v>46039</v>
      </c>
      <c r="C2787" s="287" t="s">
        <v>847</v>
      </c>
      <c r="D2787" s="287">
        <v>1</v>
      </c>
      <c r="E2787" s="287">
        <v>1</v>
      </c>
      <c r="F2787" s="287">
        <v>1</v>
      </c>
      <c r="G2787" s="287" t="s">
        <v>185</v>
      </c>
      <c r="H2787" s="287"/>
      <c r="I2787" s="287">
        <v>0</v>
      </c>
      <c r="J2787" s="287" t="s">
        <v>344</v>
      </c>
      <c r="K2787" s="287">
        <v>0</v>
      </c>
    </row>
    <row r="2788" spans="1:11">
      <c r="A2788" s="287" t="s">
        <v>343</v>
      </c>
      <c r="B2788" s="288">
        <v>46046</v>
      </c>
      <c r="C2788" s="287" t="s">
        <v>847</v>
      </c>
      <c r="D2788" s="287">
        <v>1</v>
      </c>
      <c r="E2788" s="287">
        <v>1</v>
      </c>
      <c r="F2788" s="287">
        <v>1</v>
      </c>
      <c r="G2788" s="287" t="s">
        <v>185</v>
      </c>
      <c r="H2788" s="287"/>
      <c r="I2788" s="287">
        <v>0</v>
      </c>
      <c r="J2788" s="287" t="s">
        <v>344</v>
      </c>
      <c r="K2788" s="287">
        <v>0</v>
      </c>
    </row>
    <row r="2789" spans="1:11">
      <c r="A2789" s="287" t="s">
        <v>343</v>
      </c>
      <c r="B2789" s="288">
        <v>46053</v>
      </c>
      <c r="C2789" s="287" t="s">
        <v>847</v>
      </c>
      <c r="D2789" s="287">
        <v>1</v>
      </c>
      <c r="E2789" s="287">
        <v>1</v>
      </c>
      <c r="F2789" s="287">
        <v>1</v>
      </c>
      <c r="G2789" s="287" t="s">
        <v>185</v>
      </c>
      <c r="H2789" s="287"/>
      <c r="I2789" s="287">
        <v>0</v>
      </c>
      <c r="J2789" s="287" t="s">
        <v>344</v>
      </c>
      <c r="K2789" s="287">
        <v>0</v>
      </c>
    </row>
    <row r="2790" spans="1:11">
      <c r="A2790" s="287" t="s">
        <v>343</v>
      </c>
      <c r="B2790" s="288">
        <v>46060</v>
      </c>
      <c r="C2790" s="287" t="s">
        <v>847</v>
      </c>
      <c r="D2790" s="287">
        <v>1</v>
      </c>
      <c r="E2790" s="287">
        <v>1</v>
      </c>
      <c r="F2790" s="287">
        <v>1</v>
      </c>
      <c r="G2790" s="287" t="s">
        <v>185</v>
      </c>
      <c r="H2790" s="287"/>
      <c r="I2790" s="287">
        <v>0</v>
      </c>
      <c r="J2790" s="287" t="s">
        <v>344</v>
      </c>
      <c r="K2790" s="287">
        <v>0</v>
      </c>
    </row>
    <row r="2791" spans="1:11">
      <c r="A2791" s="287" t="s">
        <v>343</v>
      </c>
      <c r="B2791" s="288">
        <v>46067</v>
      </c>
      <c r="C2791" s="287" t="s">
        <v>847</v>
      </c>
      <c r="D2791" s="287">
        <v>1</v>
      </c>
      <c r="E2791" s="287">
        <v>1</v>
      </c>
      <c r="F2791" s="287">
        <v>1</v>
      </c>
      <c r="G2791" s="287" t="s">
        <v>185</v>
      </c>
      <c r="H2791" s="287"/>
      <c r="I2791" s="287">
        <v>0</v>
      </c>
      <c r="J2791" s="287" t="s">
        <v>344</v>
      </c>
      <c r="K2791" s="287">
        <v>0</v>
      </c>
    </row>
    <row r="2792" spans="1:11">
      <c r="A2792" s="287" t="s">
        <v>343</v>
      </c>
      <c r="B2792" s="288">
        <v>46074</v>
      </c>
      <c r="C2792" s="287" t="s">
        <v>847</v>
      </c>
      <c r="D2792" s="287">
        <v>1</v>
      </c>
      <c r="E2792" s="287">
        <v>1</v>
      </c>
      <c r="F2792" s="287">
        <v>1</v>
      </c>
      <c r="G2792" s="287" t="s">
        <v>185</v>
      </c>
      <c r="H2792" s="287"/>
      <c r="I2792" s="287">
        <v>0</v>
      </c>
      <c r="J2792" s="287" t="s">
        <v>344</v>
      </c>
      <c r="K2792" s="287">
        <v>0</v>
      </c>
    </row>
    <row r="2793" spans="1:11">
      <c r="A2793" s="287" t="s">
        <v>343</v>
      </c>
      <c r="B2793" s="288">
        <v>46081</v>
      </c>
      <c r="C2793" s="287" t="s">
        <v>847</v>
      </c>
      <c r="D2793" s="287">
        <v>1</v>
      </c>
      <c r="E2793" s="287">
        <v>1</v>
      </c>
      <c r="F2793" s="287">
        <v>1</v>
      </c>
      <c r="G2793" s="287" t="s">
        <v>185</v>
      </c>
      <c r="H2793" s="287"/>
      <c r="I2793" s="287">
        <v>0</v>
      </c>
      <c r="J2793" s="287" t="s">
        <v>344</v>
      </c>
      <c r="K2793" s="287">
        <v>0</v>
      </c>
    </row>
    <row r="2794" spans="1:11">
      <c r="A2794" s="287" t="s">
        <v>343</v>
      </c>
      <c r="B2794" s="288">
        <v>46088</v>
      </c>
      <c r="C2794" s="287" t="s">
        <v>893</v>
      </c>
      <c r="D2794" s="287">
        <v>1</v>
      </c>
      <c r="E2794" s="287">
        <v>1</v>
      </c>
      <c r="F2794" s="287">
        <v>0</v>
      </c>
      <c r="G2794" s="287" t="s">
        <v>185</v>
      </c>
      <c r="H2794" s="287"/>
      <c r="I2794" s="287">
        <v>0</v>
      </c>
      <c r="J2794" s="287" t="s">
        <v>344</v>
      </c>
      <c r="K2794" s="287">
        <v>0</v>
      </c>
    </row>
    <row r="2795" spans="1:11">
      <c r="A2795" s="287" t="s">
        <v>343</v>
      </c>
      <c r="B2795" s="288">
        <v>46095</v>
      </c>
      <c r="C2795" s="287" t="s">
        <v>339</v>
      </c>
      <c r="D2795" s="287">
        <v>0</v>
      </c>
      <c r="E2795" s="287">
        <v>0</v>
      </c>
      <c r="F2795" s="287">
        <v>0</v>
      </c>
      <c r="G2795" s="287" t="s">
        <v>185</v>
      </c>
      <c r="H2795" s="287"/>
      <c r="I2795" s="287">
        <v>0</v>
      </c>
      <c r="J2795" s="287" t="s">
        <v>344</v>
      </c>
      <c r="K2795" s="287">
        <v>0</v>
      </c>
    </row>
    <row r="2796" spans="1:11">
      <c r="A2796" s="287" t="s">
        <v>343</v>
      </c>
      <c r="B2796" s="288">
        <v>46102</v>
      </c>
      <c r="C2796" s="287" t="s">
        <v>339</v>
      </c>
      <c r="D2796" s="287">
        <v>0</v>
      </c>
      <c r="E2796" s="287">
        <v>0</v>
      </c>
      <c r="F2796" s="287">
        <v>0</v>
      </c>
      <c r="G2796" s="287" t="s">
        <v>185</v>
      </c>
      <c r="H2796" s="287"/>
      <c r="I2796" s="287">
        <v>0</v>
      </c>
      <c r="J2796" s="287" t="s">
        <v>344</v>
      </c>
      <c r="K2796" s="287">
        <v>0</v>
      </c>
    </row>
    <row r="2797" spans="1:11">
      <c r="A2797" s="287" t="s">
        <v>343</v>
      </c>
      <c r="B2797" s="288">
        <v>46109</v>
      </c>
      <c r="C2797" s="287" t="s">
        <v>339</v>
      </c>
      <c r="D2797" s="287">
        <v>0</v>
      </c>
      <c r="E2797" s="287">
        <v>0</v>
      </c>
      <c r="F2797" s="287">
        <v>0</v>
      </c>
      <c r="G2797" s="287" t="s">
        <v>185</v>
      </c>
      <c r="H2797" s="287"/>
      <c r="I2797" s="287">
        <v>0</v>
      </c>
      <c r="J2797" s="287" t="s">
        <v>344</v>
      </c>
      <c r="K2797" s="287">
        <v>0</v>
      </c>
    </row>
    <row r="2798" spans="1:11">
      <c r="A2798" s="287" t="s">
        <v>343</v>
      </c>
      <c r="B2798" s="288">
        <v>46116</v>
      </c>
      <c r="C2798" s="287" t="s">
        <v>339</v>
      </c>
      <c r="D2798" s="287">
        <v>0</v>
      </c>
      <c r="E2798" s="287">
        <v>0</v>
      </c>
      <c r="F2798" s="287">
        <v>0</v>
      </c>
      <c r="G2798" s="287" t="s">
        <v>185</v>
      </c>
      <c r="H2798" s="287"/>
      <c r="I2798" s="287">
        <v>0</v>
      </c>
      <c r="J2798" s="287" t="s">
        <v>344</v>
      </c>
      <c r="K2798" s="287">
        <v>0</v>
      </c>
    </row>
    <row r="2799" spans="1:11">
      <c r="A2799" s="287" t="s">
        <v>343</v>
      </c>
      <c r="B2799" s="288">
        <v>46123</v>
      </c>
      <c r="C2799" s="287" t="s">
        <v>339</v>
      </c>
      <c r="D2799" s="287">
        <v>0</v>
      </c>
      <c r="E2799" s="287">
        <v>0</v>
      </c>
      <c r="F2799" s="287">
        <v>0</v>
      </c>
      <c r="G2799" s="287" t="s">
        <v>185</v>
      </c>
      <c r="H2799" s="287"/>
      <c r="I2799" s="287">
        <v>0</v>
      </c>
      <c r="J2799" s="287" t="s">
        <v>344</v>
      </c>
      <c r="K2799" s="287">
        <v>0</v>
      </c>
    </row>
    <row r="2800" spans="1:11">
      <c r="A2800" s="287" t="s">
        <v>343</v>
      </c>
      <c r="B2800" s="288">
        <v>46130</v>
      </c>
      <c r="C2800" s="287" t="s">
        <v>339</v>
      </c>
      <c r="D2800" s="287">
        <v>0</v>
      </c>
      <c r="E2800" s="287">
        <v>0</v>
      </c>
      <c r="F2800" s="287">
        <v>0</v>
      </c>
      <c r="G2800" s="287" t="s">
        <v>185</v>
      </c>
      <c r="H2800" s="287"/>
      <c r="I2800" s="287">
        <v>0</v>
      </c>
      <c r="J2800" s="287" t="s">
        <v>344</v>
      </c>
      <c r="K2800" s="287">
        <v>0</v>
      </c>
    </row>
    <row r="2801" spans="1:11">
      <c r="A2801" s="287" t="s">
        <v>343</v>
      </c>
      <c r="B2801" s="288">
        <v>46137</v>
      </c>
      <c r="C2801" s="287" t="s">
        <v>339</v>
      </c>
      <c r="D2801" s="287">
        <v>0</v>
      </c>
      <c r="E2801" s="287">
        <v>0</v>
      </c>
      <c r="F2801" s="287">
        <v>0</v>
      </c>
      <c r="G2801" s="287" t="s">
        <v>185</v>
      </c>
      <c r="H2801" s="287"/>
      <c r="I2801" s="287">
        <v>0</v>
      </c>
      <c r="J2801" s="287" t="s">
        <v>344</v>
      </c>
      <c r="K2801" s="287">
        <v>0</v>
      </c>
    </row>
    <row r="2802" spans="1:11">
      <c r="A2802" s="287" t="s">
        <v>345</v>
      </c>
      <c r="B2802" s="288">
        <v>45969</v>
      </c>
      <c r="C2802" s="287" t="s">
        <v>339</v>
      </c>
      <c r="D2802" s="287">
        <v>0</v>
      </c>
      <c r="E2802" s="287">
        <v>0</v>
      </c>
      <c r="F2802" s="287">
        <v>0</v>
      </c>
      <c r="G2802" s="287" t="s">
        <v>185</v>
      </c>
      <c r="H2802" s="287" t="s">
        <v>185</v>
      </c>
      <c r="I2802" s="287">
        <v>1</v>
      </c>
      <c r="J2802" s="287"/>
      <c r="K2802" s="287">
        <v>0</v>
      </c>
    </row>
    <row r="2803" spans="1:11">
      <c r="A2803" s="287" t="s">
        <v>345</v>
      </c>
      <c r="B2803" s="288">
        <v>45976</v>
      </c>
      <c r="C2803" s="287" t="s">
        <v>339</v>
      </c>
      <c r="D2803" s="287">
        <v>0</v>
      </c>
      <c r="E2803" s="287">
        <v>0</v>
      </c>
      <c r="F2803" s="287">
        <v>0</v>
      </c>
      <c r="G2803" s="287" t="s">
        <v>185</v>
      </c>
      <c r="H2803" s="287" t="s">
        <v>185</v>
      </c>
      <c r="I2803" s="287">
        <v>1</v>
      </c>
      <c r="J2803" s="287"/>
      <c r="K2803" s="287">
        <v>0</v>
      </c>
    </row>
    <row r="2804" spans="1:11">
      <c r="A2804" s="287" t="s">
        <v>345</v>
      </c>
      <c r="B2804" s="288">
        <v>45983</v>
      </c>
      <c r="C2804" s="287" t="s">
        <v>847</v>
      </c>
      <c r="D2804" s="287">
        <v>1</v>
      </c>
      <c r="E2804" s="287">
        <v>1</v>
      </c>
      <c r="F2804" s="287">
        <v>1</v>
      </c>
      <c r="G2804" s="287" t="s">
        <v>185</v>
      </c>
      <c r="H2804" s="287" t="s">
        <v>185</v>
      </c>
      <c r="I2804" s="287">
        <v>1</v>
      </c>
      <c r="J2804" s="287"/>
      <c r="K2804" s="287">
        <v>0</v>
      </c>
    </row>
    <row r="2805" spans="1:11">
      <c r="A2805" s="287" t="s">
        <v>345</v>
      </c>
      <c r="B2805" s="288">
        <v>45990</v>
      </c>
      <c r="C2805" s="287" t="s">
        <v>339</v>
      </c>
      <c r="D2805" s="287">
        <v>0</v>
      </c>
      <c r="E2805" s="287">
        <v>0</v>
      </c>
      <c r="F2805" s="287">
        <v>0</v>
      </c>
      <c r="G2805" s="287" t="s">
        <v>185</v>
      </c>
      <c r="H2805" s="287" t="s">
        <v>185</v>
      </c>
      <c r="I2805" s="287">
        <v>1</v>
      </c>
      <c r="J2805" s="287"/>
      <c r="K2805" s="287">
        <v>0</v>
      </c>
    </row>
    <row r="2806" spans="1:11">
      <c r="A2806" s="287" t="s">
        <v>345</v>
      </c>
      <c r="B2806" s="288">
        <v>45997</v>
      </c>
      <c r="C2806" s="287" t="s">
        <v>339</v>
      </c>
      <c r="D2806" s="287">
        <v>0</v>
      </c>
      <c r="E2806" s="287">
        <v>0</v>
      </c>
      <c r="F2806" s="287">
        <v>0</v>
      </c>
      <c r="G2806" s="287" t="s">
        <v>185</v>
      </c>
      <c r="H2806" s="287" t="s">
        <v>185</v>
      </c>
      <c r="I2806" s="287">
        <v>1</v>
      </c>
      <c r="J2806" s="287"/>
      <c r="K2806" s="287">
        <v>0</v>
      </c>
    </row>
    <row r="2807" spans="1:11">
      <c r="A2807" s="287" t="s">
        <v>345</v>
      </c>
      <c r="B2807" s="288">
        <v>46004</v>
      </c>
      <c r="C2807" s="287" t="s">
        <v>847</v>
      </c>
      <c r="D2807" s="287">
        <v>1</v>
      </c>
      <c r="E2807" s="287">
        <v>1</v>
      </c>
      <c r="F2807" s="287">
        <v>1</v>
      </c>
      <c r="G2807" s="287" t="s">
        <v>185</v>
      </c>
      <c r="H2807" s="287" t="s">
        <v>185</v>
      </c>
      <c r="I2807" s="287">
        <v>1</v>
      </c>
      <c r="J2807" s="287"/>
      <c r="K2807" s="287">
        <v>0</v>
      </c>
    </row>
    <row r="2808" spans="1:11">
      <c r="A2808" s="287" t="s">
        <v>345</v>
      </c>
      <c r="B2808" s="288">
        <v>46011</v>
      </c>
      <c r="C2808" s="287" t="s">
        <v>847</v>
      </c>
      <c r="D2808" s="287">
        <v>1</v>
      </c>
      <c r="E2808" s="287">
        <v>1</v>
      </c>
      <c r="F2808" s="287">
        <v>1</v>
      </c>
      <c r="G2808" s="287" t="s">
        <v>185</v>
      </c>
      <c r="H2808" s="287" t="s">
        <v>185</v>
      </c>
      <c r="I2808" s="287">
        <v>1</v>
      </c>
      <c r="J2808" s="287"/>
      <c r="K2808" s="287">
        <v>0</v>
      </c>
    </row>
    <row r="2809" spans="1:11">
      <c r="A2809" s="287" t="s">
        <v>345</v>
      </c>
      <c r="B2809" s="288">
        <v>46018</v>
      </c>
      <c r="C2809" s="287" t="s">
        <v>339</v>
      </c>
      <c r="D2809" s="287">
        <v>0</v>
      </c>
      <c r="E2809" s="287">
        <v>0</v>
      </c>
      <c r="F2809" s="287">
        <v>0</v>
      </c>
      <c r="G2809" s="287" t="s">
        <v>185</v>
      </c>
      <c r="H2809" s="287" t="s">
        <v>185</v>
      </c>
      <c r="I2809" s="287">
        <v>1</v>
      </c>
      <c r="J2809" s="287"/>
      <c r="K2809" s="287">
        <v>0</v>
      </c>
    </row>
    <row r="2810" spans="1:11">
      <c r="A2810" s="287" t="s">
        <v>345</v>
      </c>
      <c r="B2810" s="288">
        <v>46025</v>
      </c>
      <c r="C2810" s="287" t="s">
        <v>847</v>
      </c>
      <c r="D2810" s="287">
        <v>1</v>
      </c>
      <c r="E2810" s="287">
        <v>1</v>
      </c>
      <c r="F2810" s="287">
        <v>1</v>
      </c>
      <c r="G2810" s="287" t="s">
        <v>185</v>
      </c>
      <c r="H2810" s="287" t="s">
        <v>185</v>
      </c>
      <c r="I2810" s="287">
        <v>1</v>
      </c>
      <c r="J2810" s="287"/>
      <c r="K2810" s="287">
        <v>0</v>
      </c>
    </row>
    <row r="2811" spans="1:11">
      <c r="A2811" s="287" t="s">
        <v>345</v>
      </c>
      <c r="B2811" s="288">
        <v>46032</v>
      </c>
      <c r="C2811" s="287" t="s">
        <v>847</v>
      </c>
      <c r="D2811" s="287">
        <v>1</v>
      </c>
      <c r="E2811" s="287">
        <v>1</v>
      </c>
      <c r="F2811" s="287">
        <v>1</v>
      </c>
      <c r="G2811" s="287" t="s">
        <v>185</v>
      </c>
      <c r="H2811" s="287" t="s">
        <v>185</v>
      </c>
      <c r="I2811" s="287">
        <v>1</v>
      </c>
      <c r="J2811" s="287"/>
      <c r="K2811" s="287">
        <v>0</v>
      </c>
    </row>
    <row r="2812" spans="1:11">
      <c r="A2812" s="287" t="s">
        <v>345</v>
      </c>
      <c r="B2812" s="288">
        <v>46039</v>
      </c>
      <c r="C2812" s="287" t="s">
        <v>339</v>
      </c>
      <c r="D2812" s="287">
        <v>0</v>
      </c>
      <c r="E2812" s="287">
        <v>0</v>
      </c>
      <c r="F2812" s="287">
        <v>0</v>
      </c>
      <c r="G2812" s="287" t="s">
        <v>185</v>
      </c>
      <c r="H2812" s="287" t="s">
        <v>185</v>
      </c>
      <c r="I2812" s="287">
        <v>1</v>
      </c>
      <c r="J2812" s="287"/>
      <c r="K2812" s="287">
        <v>0</v>
      </c>
    </row>
    <row r="2813" spans="1:11">
      <c r="A2813" s="287" t="s">
        <v>345</v>
      </c>
      <c r="B2813" s="288">
        <v>46046</v>
      </c>
      <c r="C2813" s="287" t="s">
        <v>847</v>
      </c>
      <c r="D2813" s="287">
        <v>1</v>
      </c>
      <c r="E2813" s="287">
        <v>1</v>
      </c>
      <c r="F2813" s="287">
        <v>1</v>
      </c>
      <c r="G2813" s="287" t="s">
        <v>185</v>
      </c>
      <c r="H2813" s="287" t="s">
        <v>185</v>
      </c>
      <c r="I2813" s="287">
        <v>1</v>
      </c>
      <c r="J2813" s="287"/>
      <c r="K2813" s="287">
        <v>0</v>
      </c>
    </row>
    <row r="2814" spans="1:11">
      <c r="A2814" s="287" t="s">
        <v>345</v>
      </c>
      <c r="B2814" s="288">
        <v>46053</v>
      </c>
      <c r="C2814" s="287" t="s">
        <v>847</v>
      </c>
      <c r="D2814" s="287">
        <v>1</v>
      </c>
      <c r="E2814" s="287">
        <v>1</v>
      </c>
      <c r="F2814" s="287">
        <v>1</v>
      </c>
      <c r="G2814" s="287" t="s">
        <v>185</v>
      </c>
      <c r="H2814" s="287" t="s">
        <v>185</v>
      </c>
      <c r="I2814" s="287">
        <v>1</v>
      </c>
      <c r="J2814" s="287"/>
      <c r="K2814" s="287">
        <v>0</v>
      </c>
    </row>
    <row r="2815" spans="1:11">
      <c r="A2815" s="287" t="s">
        <v>345</v>
      </c>
      <c r="B2815" s="288">
        <v>46060</v>
      </c>
      <c r="C2815" s="287" t="s">
        <v>339</v>
      </c>
      <c r="D2815" s="287">
        <v>0</v>
      </c>
      <c r="E2815" s="287">
        <v>0</v>
      </c>
      <c r="F2815" s="287">
        <v>0</v>
      </c>
      <c r="G2815" s="287" t="s">
        <v>185</v>
      </c>
      <c r="H2815" s="287" t="s">
        <v>185</v>
      </c>
      <c r="I2815" s="287">
        <v>1</v>
      </c>
      <c r="J2815" s="287"/>
      <c r="K2815" s="287">
        <v>0</v>
      </c>
    </row>
    <row r="2816" spans="1:11">
      <c r="A2816" s="287" t="s">
        <v>345</v>
      </c>
      <c r="B2816" s="288">
        <v>46067</v>
      </c>
      <c r="C2816" s="287" t="s">
        <v>893</v>
      </c>
      <c r="D2816" s="287">
        <v>1</v>
      </c>
      <c r="E2816" s="287">
        <v>1</v>
      </c>
      <c r="F2816" s="287">
        <v>0</v>
      </c>
      <c r="G2816" s="287" t="s">
        <v>185</v>
      </c>
      <c r="H2816" s="287" t="s">
        <v>185</v>
      </c>
      <c r="I2816" s="287">
        <v>1</v>
      </c>
      <c r="J2816" s="287"/>
      <c r="K2816" s="287">
        <v>0</v>
      </c>
    </row>
    <row r="2817" spans="1:11">
      <c r="A2817" s="287" t="s">
        <v>345</v>
      </c>
      <c r="B2817" s="288">
        <v>46074</v>
      </c>
      <c r="C2817" s="287" t="s">
        <v>893</v>
      </c>
      <c r="D2817" s="287">
        <v>1</v>
      </c>
      <c r="E2817" s="287">
        <v>1</v>
      </c>
      <c r="F2817" s="287">
        <v>0</v>
      </c>
      <c r="G2817" s="287" t="s">
        <v>185</v>
      </c>
      <c r="H2817" s="287" t="s">
        <v>185</v>
      </c>
      <c r="I2817" s="287">
        <v>1</v>
      </c>
      <c r="J2817" s="287"/>
      <c r="K2817" s="287">
        <v>0</v>
      </c>
    </row>
    <row r="2818" spans="1:11">
      <c r="A2818" s="287" t="s">
        <v>345</v>
      </c>
      <c r="B2818" s="288">
        <v>46081</v>
      </c>
      <c r="C2818" s="287" t="s">
        <v>893</v>
      </c>
      <c r="D2818" s="287">
        <v>1</v>
      </c>
      <c r="E2818" s="287">
        <v>1</v>
      </c>
      <c r="F2818" s="287">
        <v>0</v>
      </c>
      <c r="G2818" s="287" t="s">
        <v>185</v>
      </c>
      <c r="H2818" s="287" t="s">
        <v>185</v>
      </c>
      <c r="I2818" s="287">
        <v>1</v>
      </c>
      <c r="J2818" s="287"/>
      <c r="K2818" s="287">
        <v>0</v>
      </c>
    </row>
    <row r="2819" spans="1:11">
      <c r="A2819" s="287" t="s">
        <v>345</v>
      </c>
      <c r="B2819" s="288">
        <v>46088</v>
      </c>
      <c r="C2819" s="287" t="s">
        <v>339</v>
      </c>
      <c r="D2819" s="287">
        <v>0</v>
      </c>
      <c r="E2819" s="287">
        <v>0</v>
      </c>
      <c r="F2819" s="287">
        <v>0</v>
      </c>
      <c r="G2819" s="287" t="s">
        <v>185</v>
      </c>
      <c r="H2819" s="287" t="s">
        <v>185</v>
      </c>
      <c r="I2819" s="287">
        <v>1</v>
      </c>
      <c r="J2819" s="287"/>
      <c r="K2819" s="287">
        <v>0</v>
      </c>
    </row>
    <row r="2820" spans="1:11">
      <c r="A2820" s="287" t="s">
        <v>345</v>
      </c>
      <c r="B2820" s="288">
        <v>46095</v>
      </c>
      <c r="C2820" s="287" t="s">
        <v>847</v>
      </c>
      <c r="D2820" s="287">
        <v>1</v>
      </c>
      <c r="E2820" s="287">
        <v>1</v>
      </c>
      <c r="F2820" s="287">
        <v>1</v>
      </c>
      <c r="G2820" s="287" t="s">
        <v>185</v>
      </c>
      <c r="H2820" s="287" t="s">
        <v>185</v>
      </c>
      <c r="I2820" s="287">
        <v>1</v>
      </c>
      <c r="J2820" s="287"/>
      <c r="K2820" s="287">
        <v>0</v>
      </c>
    </row>
    <row r="2821" spans="1:11">
      <c r="A2821" s="287" t="s">
        <v>345</v>
      </c>
      <c r="B2821" s="288">
        <v>46102</v>
      </c>
      <c r="C2821" s="287" t="s">
        <v>847</v>
      </c>
      <c r="D2821" s="287">
        <v>1</v>
      </c>
      <c r="E2821" s="287">
        <v>1</v>
      </c>
      <c r="F2821" s="287">
        <v>1</v>
      </c>
      <c r="G2821" s="287" t="s">
        <v>185</v>
      </c>
      <c r="H2821" s="287" t="s">
        <v>185</v>
      </c>
      <c r="I2821" s="287">
        <v>1</v>
      </c>
      <c r="J2821" s="287"/>
      <c r="K2821" s="287">
        <v>0</v>
      </c>
    </row>
    <row r="2822" spans="1:11">
      <c r="A2822" s="287" t="s">
        <v>345</v>
      </c>
      <c r="B2822" s="288">
        <v>46109</v>
      </c>
      <c r="C2822" s="287" t="s">
        <v>339</v>
      </c>
      <c r="D2822" s="287">
        <v>0</v>
      </c>
      <c r="E2822" s="287">
        <v>0</v>
      </c>
      <c r="F2822" s="287">
        <v>0</v>
      </c>
      <c r="G2822" s="287" t="s">
        <v>185</v>
      </c>
      <c r="H2822" s="287" t="s">
        <v>185</v>
      </c>
      <c r="I2822" s="287">
        <v>1</v>
      </c>
      <c r="J2822" s="287"/>
      <c r="K2822" s="287">
        <v>0</v>
      </c>
    </row>
    <row r="2823" spans="1:11">
      <c r="A2823" s="287" t="s">
        <v>345</v>
      </c>
      <c r="B2823" s="288">
        <v>46116</v>
      </c>
      <c r="C2823" s="287" t="s">
        <v>847</v>
      </c>
      <c r="D2823" s="287">
        <v>1</v>
      </c>
      <c r="E2823" s="287">
        <v>1</v>
      </c>
      <c r="F2823" s="287">
        <v>1</v>
      </c>
      <c r="G2823" s="287" t="s">
        <v>185</v>
      </c>
      <c r="H2823" s="287" t="s">
        <v>185</v>
      </c>
      <c r="I2823" s="287">
        <v>1</v>
      </c>
      <c r="J2823" s="287"/>
      <c r="K2823" s="287">
        <v>0</v>
      </c>
    </row>
    <row r="2824" spans="1:11">
      <c r="A2824" s="287" t="s">
        <v>345</v>
      </c>
      <c r="B2824" s="288">
        <v>46123</v>
      </c>
      <c r="C2824" s="287" t="s">
        <v>339</v>
      </c>
      <c r="D2824" s="287">
        <v>0</v>
      </c>
      <c r="E2824" s="287">
        <v>0</v>
      </c>
      <c r="F2824" s="287">
        <v>0</v>
      </c>
      <c r="G2824" s="287" t="s">
        <v>185</v>
      </c>
      <c r="H2824" s="287" t="s">
        <v>185</v>
      </c>
      <c r="I2824" s="287">
        <v>1</v>
      </c>
      <c r="J2824" s="287"/>
      <c r="K2824" s="287">
        <v>0</v>
      </c>
    </row>
    <row r="2825" spans="1:11">
      <c r="A2825" s="287" t="s">
        <v>345</v>
      </c>
      <c r="B2825" s="288">
        <v>46130</v>
      </c>
      <c r="C2825" s="287" t="s">
        <v>847</v>
      </c>
      <c r="D2825" s="287">
        <v>1</v>
      </c>
      <c r="E2825" s="287">
        <v>1</v>
      </c>
      <c r="F2825" s="287">
        <v>1</v>
      </c>
      <c r="G2825" s="287" t="s">
        <v>185</v>
      </c>
      <c r="H2825" s="287" t="s">
        <v>185</v>
      </c>
      <c r="I2825" s="287">
        <v>1</v>
      </c>
      <c r="J2825" s="287"/>
      <c r="K2825" s="287">
        <v>0</v>
      </c>
    </row>
    <row r="2826" spans="1:11">
      <c r="A2826" s="287" t="s">
        <v>345</v>
      </c>
      <c r="B2826" s="288">
        <v>46137</v>
      </c>
      <c r="C2826" s="287" t="s">
        <v>339</v>
      </c>
      <c r="D2826" s="287">
        <v>0</v>
      </c>
      <c r="E2826" s="287">
        <v>0</v>
      </c>
      <c r="F2826" s="287">
        <v>0</v>
      </c>
      <c r="G2826" s="287" t="s">
        <v>185</v>
      </c>
      <c r="H2826" s="287" t="s">
        <v>185</v>
      </c>
      <c r="I2826" s="287">
        <v>1</v>
      </c>
      <c r="J2826" s="287"/>
      <c r="K2826" s="287">
        <v>0</v>
      </c>
    </row>
    <row r="2827" spans="1:11">
      <c r="A2827" s="287" t="s">
        <v>346</v>
      </c>
      <c r="B2827" s="288">
        <v>45969</v>
      </c>
      <c r="C2827" s="287" t="s">
        <v>339</v>
      </c>
      <c r="D2827" s="287">
        <v>0</v>
      </c>
      <c r="E2827" s="287">
        <v>0</v>
      </c>
      <c r="F2827" s="287">
        <v>0</v>
      </c>
      <c r="G2827" s="287" t="s">
        <v>185</v>
      </c>
      <c r="H2827" s="287" t="s">
        <v>179</v>
      </c>
      <c r="I2827" s="287">
        <v>1</v>
      </c>
      <c r="J2827" s="287"/>
      <c r="K2827" s="287">
        <v>0</v>
      </c>
    </row>
    <row r="2828" spans="1:11">
      <c r="A2828" s="287" t="s">
        <v>346</v>
      </c>
      <c r="B2828" s="288">
        <v>45976</v>
      </c>
      <c r="C2828" s="287" t="s">
        <v>339</v>
      </c>
      <c r="D2828" s="287">
        <v>0</v>
      </c>
      <c r="E2828" s="287">
        <v>0</v>
      </c>
      <c r="F2828" s="287">
        <v>0</v>
      </c>
      <c r="G2828" s="287" t="s">
        <v>185</v>
      </c>
      <c r="H2828" s="287" t="s">
        <v>179</v>
      </c>
      <c r="I2828" s="287">
        <v>1</v>
      </c>
      <c r="J2828" s="287"/>
      <c r="K2828" s="287">
        <v>0</v>
      </c>
    </row>
    <row r="2829" spans="1:11">
      <c r="A2829" s="287" t="s">
        <v>346</v>
      </c>
      <c r="B2829" s="288">
        <v>45983</v>
      </c>
      <c r="C2829" s="287" t="s">
        <v>339</v>
      </c>
      <c r="D2829" s="287">
        <v>0</v>
      </c>
      <c r="E2829" s="287">
        <v>0</v>
      </c>
      <c r="F2829" s="287">
        <v>0</v>
      </c>
      <c r="G2829" s="287" t="s">
        <v>185</v>
      </c>
      <c r="H2829" s="287" t="s">
        <v>179</v>
      </c>
      <c r="I2829" s="287">
        <v>1</v>
      </c>
      <c r="J2829" s="287"/>
      <c r="K2829" s="287">
        <v>0</v>
      </c>
    </row>
    <row r="2830" spans="1:11">
      <c r="A2830" s="287" t="s">
        <v>346</v>
      </c>
      <c r="B2830" s="288">
        <v>45990</v>
      </c>
      <c r="C2830" s="287" t="s">
        <v>339</v>
      </c>
      <c r="D2830" s="287">
        <v>0</v>
      </c>
      <c r="E2830" s="287">
        <v>0</v>
      </c>
      <c r="F2830" s="287">
        <v>0</v>
      </c>
      <c r="G2830" s="287" t="s">
        <v>185</v>
      </c>
      <c r="H2830" s="287" t="s">
        <v>179</v>
      </c>
      <c r="I2830" s="287">
        <v>1</v>
      </c>
      <c r="J2830" s="287"/>
      <c r="K2830" s="287">
        <v>0</v>
      </c>
    </row>
    <row r="2831" spans="1:11">
      <c r="A2831" s="287" t="s">
        <v>346</v>
      </c>
      <c r="B2831" s="288">
        <v>45997</v>
      </c>
      <c r="C2831" s="287" t="s">
        <v>339</v>
      </c>
      <c r="D2831" s="287">
        <v>0</v>
      </c>
      <c r="E2831" s="287">
        <v>0</v>
      </c>
      <c r="F2831" s="287">
        <v>0</v>
      </c>
      <c r="G2831" s="287" t="s">
        <v>185</v>
      </c>
      <c r="H2831" s="287" t="s">
        <v>179</v>
      </c>
      <c r="I2831" s="287">
        <v>1</v>
      </c>
      <c r="J2831" s="287"/>
      <c r="K2831" s="287">
        <v>0</v>
      </c>
    </row>
    <row r="2832" spans="1:11">
      <c r="A2832" s="287" t="s">
        <v>346</v>
      </c>
      <c r="B2832" s="288">
        <v>46004</v>
      </c>
      <c r="C2832" s="287" t="s">
        <v>847</v>
      </c>
      <c r="D2832" s="287">
        <v>1</v>
      </c>
      <c r="E2832" s="287">
        <v>1</v>
      </c>
      <c r="F2832" s="287">
        <v>1</v>
      </c>
      <c r="G2832" s="287" t="s">
        <v>185</v>
      </c>
      <c r="H2832" s="287" t="s">
        <v>179</v>
      </c>
      <c r="I2832" s="287">
        <v>1</v>
      </c>
      <c r="J2832" s="287"/>
      <c r="K2832" s="287">
        <v>0</v>
      </c>
    </row>
    <row r="2833" spans="1:11">
      <c r="A2833" s="287" t="s">
        <v>346</v>
      </c>
      <c r="B2833" s="288">
        <v>46011</v>
      </c>
      <c r="C2833" s="287" t="s">
        <v>339</v>
      </c>
      <c r="D2833" s="287">
        <v>0</v>
      </c>
      <c r="E2833" s="287">
        <v>0</v>
      </c>
      <c r="F2833" s="287">
        <v>0</v>
      </c>
      <c r="G2833" s="287" t="s">
        <v>185</v>
      </c>
      <c r="H2833" s="287" t="s">
        <v>179</v>
      </c>
      <c r="I2833" s="287">
        <v>1</v>
      </c>
      <c r="J2833" s="287"/>
      <c r="K2833" s="287">
        <v>0</v>
      </c>
    </row>
    <row r="2834" spans="1:11">
      <c r="A2834" s="287" t="s">
        <v>346</v>
      </c>
      <c r="B2834" s="288">
        <v>46018</v>
      </c>
      <c r="C2834" s="287" t="s">
        <v>339</v>
      </c>
      <c r="D2834" s="287">
        <v>0</v>
      </c>
      <c r="E2834" s="287">
        <v>0</v>
      </c>
      <c r="F2834" s="287">
        <v>0</v>
      </c>
      <c r="G2834" s="287" t="s">
        <v>185</v>
      </c>
      <c r="H2834" s="287" t="s">
        <v>179</v>
      </c>
      <c r="I2834" s="287">
        <v>1</v>
      </c>
      <c r="J2834" s="287"/>
      <c r="K2834" s="287">
        <v>0</v>
      </c>
    </row>
    <row r="2835" spans="1:11">
      <c r="A2835" s="287" t="s">
        <v>346</v>
      </c>
      <c r="B2835" s="288">
        <v>46025</v>
      </c>
      <c r="C2835" s="287" t="s">
        <v>847</v>
      </c>
      <c r="D2835" s="287">
        <v>1</v>
      </c>
      <c r="E2835" s="287">
        <v>1</v>
      </c>
      <c r="F2835" s="287">
        <v>1</v>
      </c>
      <c r="G2835" s="287" t="s">
        <v>185</v>
      </c>
      <c r="H2835" s="287" t="s">
        <v>179</v>
      </c>
      <c r="I2835" s="287">
        <v>1</v>
      </c>
      <c r="J2835" s="287"/>
      <c r="K2835" s="287">
        <v>0</v>
      </c>
    </row>
    <row r="2836" spans="1:11">
      <c r="A2836" s="287" t="s">
        <v>346</v>
      </c>
      <c r="B2836" s="288">
        <v>46032</v>
      </c>
      <c r="C2836" s="287" t="s">
        <v>847</v>
      </c>
      <c r="D2836" s="287">
        <v>1</v>
      </c>
      <c r="E2836" s="287">
        <v>1</v>
      </c>
      <c r="F2836" s="287">
        <v>1</v>
      </c>
      <c r="G2836" s="287" t="s">
        <v>185</v>
      </c>
      <c r="H2836" s="287" t="s">
        <v>179</v>
      </c>
      <c r="I2836" s="287">
        <v>1</v>
      </c>
      <c r="J2836" s="287"/>
      <c r="K2836" s="287">
        <v>0</v>
      </c>
    </row>
    <row r="2837" spans="1:11">
      <c r="A2837" s="287" t="s">
        <v>346</v>
      </c>
      <c r="B2837" s="288">
        <v>46039</v>
      </c>
      <c r="C2837" s="287" t="s">
        <v>847</v>
      </c>
      <c r="D2837" s="287">
        <v>1</v>
      </c>
      <c r="E2837" s="287">
        <v>1</v>
      </c>
      <c r="F2837" s="287">
        <v>1</v>
      </c>
      <c r="G2837" s="287" t="s">
        <v>185</v>
      </c>
      <c r="H2837" s="287" t="s">
        <v>179</v>
      </c>
      <c r="I2837" s="287">
        <v>1</v>
      </c>
      <c r="J2837" s="287"/>
      <c r="K2837" s="287">
        <v>0</v>
      </c>
    </row>
    <row r="2838" spans="1:11">
      <c r="A2838" s="287" t="s">
        <v>346</v>
      </c>
      <c r="B2838" s="288">
        <v>46046</v>
      </c>
      <c r="C2838" s="287" t="s">
        <v>847</v>
      </c>
      <c r="D2838" s="287">
        <v>1</v>
      </c>
      <c r="E2838" s="287">
        <v>1</v>
      </c>
      <c r="F2838" s="287">
        <v>1</v>
      </c>
      <c r="G2838" s="287" t="s">
        <v>185</v>
      </c>
      <c r="H2838" s="287" t="s">
        <v>179</v>
      </c>
      <c r="I2838" s="287">
        <v>1</v>
      </c>
      <c r="J2838" s="287"/>
      <c r="K2838" s="287">
        <v>0</v>
      </c>
    </row>
    <row r="2839" spans="1:11">
      <c r="A2839" s="287" t="s">
        <v>346</v>
      </c>
      <c r="B2839" s="288">
        <v>46053</v>
      </c>
      <c r="C2839" s="287" t="s">
        <v>847</v>
      </c>
      <c r="D2839" s="287">
        <v>1</v>
      </c>
      <c r="E2839" s="287">
        <v>1</v>
      </c>
      <c r="F2839" s="287">
        <v>1</v>
      </c>
      <c r="G2839" s="287" t="s">
        <v>185</v>
      </c>
      <c r="H2839" s="287" t="s">
        <v>179</v>
      </c>
      <c r="I2839" s="287">
        <v>1</v>
      </c>
      <c r="J2839" s="287"/>
      <c r="K2839" s="287">
        <v>0</v>
      </c>
    </row>
    <row r="2840" spans="1:11">
      <c r="A2840" s="287" t="s">
        <v>346</v>
      </c>
      <c r="B2840" s="288">
        <v>46060</v>
      </c>
      <c r="C2840" s="287" t="s">
        <v>847</v>
      </c>
      <c r="D2840" s="287">
        <v>1</v>
      </c>
      <c r="E2840" s="287">
        <v>1</v>
      </c>
      <c r="F2840" s="287">
        <v>1</v>
      </c>
      <c r="G2840" s="287" t="s">
        <v>185</v>
      </c>
      <c r="H2840" s="287" t="s">
        <v>179</v>
      </c>
      <c r="I2840" s="287">
        <v>1</v>
      </c>
      <c r="J2840" s="287"/>
      <c r="K2840" s="287">
        <v>0</v>
      </c>
    </row>
    <row r="2841" spans="1:11">
      <c r="A2841" s="287" t="s">
        <v>346</v>
      </c>
      <c r="B2841" s="288">
        <v>46067</v>
      </c>
      <c r="C2841" s="287" t="s">
        <v>847</v>
      </c>
      <c r="D2841" s="287">
        <v>1</v>
      </c>
      <c r="E2841" s="287">
        <v>1</v>
      </c>
      <c r="F2841" s="287">
        <v>1</v>
      </c>
      <c r="G2841" s="287" t="s">
        <v>185</v>
      </c>
      <c r="H2841" s="287" t="s">
        <v>179</v>
      </c>
      <c r="I2841" s="287">
        <v>1</v>
      </c>
      <c r="J2841" s="287"/>
      <c r="K2841" s="287">
        <v>0</v>
      </c>
    </row>
    <row r="2842" spans="1:11">
      <c r="A2842" s="287" t="s">
        <v>346</v>
      </c>
      <c r="B2842" s="288">
        <v>46074</v>
      </c>
      <c r="C2842" s="287" t="s">
        <v>339</v>
      </c>
      <c r="D2842" s="287">
        <v>0</v>
      </c>
      <c r="E2842" s="287">
        <v>0</v>
      </c>
      <c r="F2842" s="287">
        <v>0</v>
      </c>
      <c r="G2842" s="287" t="s">
        <v>185</v>
      </c>
      <c r="H2842" s="287" t="s">
        <v>179</v>
      </c>
      <c r="I2842" s="287">
        <v>1</v>
      </c>
      <c r="J2842" s="287"/>
      <c r="K2842" s="287">
        <v>0</v>
      </c>
    </row>
    <row r="2843" spans="1:11">
      <c r="A2843" s="287" t="s">
        <v>346</v>
      </c>
      <c r="B2843" s="288">
        <v>46081</v>
      </c>
      <c r="C2843" s="287" t="s">
        <v>339</v>
      </c>
      <c r="D2843" s="287">
        <v>0</v>
      </c>
      <c r="E2843" s="287">
        <v>0</v>
      </c>
      <c r="F2843" s="287">
        <v>0</v>
      </c>
      <c r="G2843" s="287" t="s">
        <v>185</v>
      </c>
      <c r="H2843" s="287" t="s">
        <v>179</v>
      </c>
      <c r="I2843" s="287">
        <v>1</v>
      </c>
      <c r="J2843" s="287"/>
      <c r="K2843" s="287">
        <v>0</v>
      </c>
    </row>
    <row r="2844" spans="1:11">
      <c r="A2844" s="287" t="s">
        <v>346</v>
      </c>
      <c r="B2844" s="288">
        <v>46088</v>
      </c>
      <c r="C2844" s="287" t="s">
        <v>339</v>
      </c>
      <c r="D2844" s="287">
        <v>0</v>
      </c>
      <c r="E2844" s="287">
        <v>0</v>
      </c>
      <c r="F2844" s="287">
        <v>0</v>
      </c>
      <c r="G2844" s="287" t="s">
        <v>185</v>
      </c>
      <c r="H2844" s="287" t="s">
        <v>179</v>
      </c>
      <c r="I2844" s="287">
        <v>1</v>
      </c>
      <c r="J2844" s="287"/>
      <c r="K2844" s="287">
        <v>0</v>
      </c>
    </row>
    <row r="2845" spans="1:11">
      <c r="A2845" s="287" t="s">
        <v>346</v>
      </c>
      <c r="B2845" s="288">
        <v>46095</v>
      </c>
      <c r="C2845" s="287" t="s">
        <v>339</v>
      </c>
      <c r="D2845" s="287">
        <v>0</v>
      </c>
      <c r="E2845" s="287">
        <v>0</v>
      </c>
      <c r="F2845" s="287">
        <v>0</v>
      </c>
      <c r="G2845" s="287" t="s">
        <v>185</v>
      </c>
      <c r="H2845" s="287" t="s">
        <v>179</v>
      </c>
      <c r="I2845" s="287">
        <v>1</v>
      </c>
      <c r="J2845" s="287"/>
      <c r="K2845" s="287">
        <v>0</v>
      </c>
    </row>
    <row r="2846" spans="1:11">
      <c r="A2846" s="287" t="s">
        <v>346</v>
      </c>
      <c r="B2846" s="288">
        <v>46102</v>
      </c>
      <c r="C2846" s="287" t="s">
        <v>339</v>
      </c>
      <c r="D2846" s="287">
        <v>0</v>
      </c>
      <c r="E2846" s="287">
        <v>0</v>
      </c>
      <c r="F2846" s="287">
        <v>0</v>
      </c>
      <c r="G2846" s="287" t="s">
        <v>185</v>
      </c>
      <c r="H2846" s="287" t="s">
        <v>179</v>
      </c>
      <c r="I2846" s="287">
        <v>1</v>
      </c>
      <c r="J2846" s="287"/>
      <c r="K2846" s="287">
        <v>0</v>
      </c>
    </row>
    <row r="2847" spans="1:11">
      <c r="A2847" s="287" t="s">
        <v>346</v>
      </c>
      <c r="B2847" s="288">
        <v>46109</v>
      </c>
      <c r="C2847" s="287" t="s">
        <v>339</v>
      </c>
      <c r="D2847" s="287">
        <v>0</v>
      </c>
      <c r="E2847" s="287">
        <v>0</v>
      </c>
      <c r="F2847" s="287">
        <v>0</v>
      </c>
      <c r="G2847" s="287" t="s">
        <v>185</v>
      </c>
      <c r="H2847" s="287" t="s">
        <v>179</v>
      </c>
      <c r="I2847" s="287">
        <v>1</v>
      </c>
      <c r="J2847" s="287"/>
      <c r="K2847" s="287">
        <v>0</v>
      </c>
    </row>
    <row r="2848" spans="1:11">
      <c r="A2848" s="287" t="s">
        <v>346</v>
      </c>
      <c r="B2848" s="288">
        <v>46116</v>
      </c>
      <c r="C2848" s="287" t="s">
        <v>339</v>
      </c>
      <c r="D2848" s="287">
        <v>0</v>
      </c>
      <c r="E2848" s="287">
        <v>0</v>
      </c>
      <c r="F2848" s="287">
        <v>0</v>
      </c>
      <c r="G2848" s="287" t="s">
        <v>185</v>
      </c>
      <c r="H2848" s="287" t="s">
        <v>179</v>
      </c>
      <c r="I2848" s="287">
        <v>1</v>
      </c>
      <c r="J2848" s="287"/>
      <c r="K2848" s="287">
        <v>0</v>
      </c>
    </row>
    <row r="2849" spans="1:11">
      <c r="A2849" s="287" t="s">
        <v>346</v>
      </c>
      <c r="B2849" s="288">
        <v>46123</v>
      </c>
      <c r="C2849" s="287" t="s">
        <v>339</v>
      </c>
      <c r="D2849" s="287">
        <v>0</v>
      </c>
      <c r="E2849" s="287">
        <v>0</v>
      </c>
      <c r="F2849" s="287">
        <v>0</v>
      </c>
      <c r="G2849" s="287" t="s">
        <v>185</v>
      </c>
      <c r="H2849" s="287" t="s">
        <v>179</v>
      </c>
      <c r="I2849" s="287">
        <v>1</v>
      </c>
      <c r="J2849" s="287"/>
      <c r="K2849" s="287">
        <v>0</v>
      </c>
    </row>
    <row r="2850" spans="1:11">
      <c r="A2850" s="287" t="s">
        <v>346</v>
      </c>
      <c r="B2850" s="288">
        <v>46130</v>
      </c>
      <c r="C2850" s="287" t="s">
        <v>339</v>
      </c>
      <c r="D2850" s="287">
        <v>0</v>
      </c>
      <c r="E2850" s="287">
        <v>0</v>
      </c>
      <c r="F2850" s="287">
        <v>0</v>
      </c>
      <c r="G2850" s="287" t="s">
        <v>185</v>
      </c>
      <c r="H2850" s="287" t="s">
        <v>179</v>
      </c>
      <c r="I2850" s="287">
        <v>1</v>
      </c>
      <c r="J2850" s="287"/>
      <c r="K2850" s="287">
        <v>0</v>
      </c>
    </row>
    <row r="2851" spans="1:11">
      <c r="A2851" s="287" t="s">
        <v>346</v>
      </c>
      <c r="B2851" s="288">
        <v>46137</v>
      </c>
      <c r="C2851" s="287" t="s">
        <v>339</v>
      </c>
      <c r="D2851" s="287">
        <v>0</v>
      </c>
      <c r="E2851" s="287">
        <v>0</v>
      </c>
      <c r="F2851" s="287">
        <v>0</v>
      </c>
      <c r="G2851" s="287" t="s">
        <v>185</v>
      </c>
      <c r="H2851" s="287" t="s">
        <v>179</v>
      </c>
      <c r="I2851" s="287">
        <v>1</v>
      </c>
      <c r="J2851" s="287"/>
      <c r="K2851" s="287">
        <v>0</v>
      </c>
    </row>
    <row r="2852" spans="1:11">
      <c r="A2852" s="287" t="s">
        <v>347</v>
      </c>
      <c r="B2852" s="288">
        <v>45969</v>
      </c>
      <c r="C2852" s="287" t="s">
        <v>847</v>
      </c>
      <c r="D2852" s="287">
        <v>1</v>
      </c>
      <c r="E2852" s="287">
        <v>1</v>
      </c>
      <c r="F2852" s="287">
        <v>1</v>
      </c>
      <c r="G2852" s="287" t="s">
        <v>179</v>
      </c>
      <c r="H2852" s="287" t="s">
        <v>185</v>
      </c>
      <c r="I2852" s="287">
        <v>1</v>
      </c>
      <c r="J2852" s="287" t="s">
        <v>348</v>
      </c>
      <c r="K2852" s="287">
        <v>0</v>
      </c>
    </row>
    <row r="2853" spans="1:11">
      <c r="A2853" s="287" t="s">
        <v>347</v>
      </c>
      <c r="B2853" s="288">
        <v>45976</v>
      </c>
      <c r="C2853" s="287" t="s">
        <v>847</v>
      </c>
      <c r="D2853" s="287">
        <v>1</v>
      </c>
      <c r="E2853" s="287">
        <v>1</v>
      </c>
      <c r="F2853" s="287">
        <v>1</v>
      </c>
      <c r="G2853" s="287" t="s">
        <v>179</v>
      </c>
      <c r="H2853" s="287" t="s">
        <v>185</v>
      </c>
      <c r="I2853" s="287">
        <v>1</v>
      </c>
      <c r="J2853" s="287" t="s">
        <v>348</v>
      </c>
      <c r="K2853" s="287">
        <v>0</v>
      </c>
    </row>
    <row r="2854" spans="1:11">
      <c r="A2854" s="287" t="s">
        <v>347</v>
      </c>
      <c r="B2854" s="288">
        <v>45983</v>
      </c>
      <c r="C2854" s="287" t="s">
        <v>847</v>
      </c>
      <c r="D2854" s="287">
        <v>1</v>
      </c>
      <c r="E2854" s="287">
        <v>1</v>
      </c>
      <c r="F2854" s="287">
        <v>1</v>
      </c>
      <c r="G2854" s="287" t="s">
        <v>179</v>
      </c>
      <c r="H2854" s="287" t="s">
        <v>185</v>
      </c>
      <c r="I2854" s="287">
        <v>1</v>
      </c>
      <c r="J2854" s="287" t="s">
        <v>348</v>
      </c>
      <c r="K2854" s="287">
        <v>0</v>
      </c>
    </row>
    <row r="2855" spans="1:11">
      <c r="A2855" s="287" t="s">
        <v>347</v>
      </c>
      <c r="B2855" s="288">
        <v>45990</v>
      </c>
      <c r="C2855" s="287" t="s">
        <v>847</v>
      </c>
      <c r="D2855" s="287">
        <v>1</v>
      </c>
      <c r="E2855" s="287">
        <v>1</v>
      </c>
      <c r="F2855" s="287">
        <v>1</v>
      </c>
      <c r="G2855" s="287" t="s">
        <v>179</v>
      </c>
      <c r="H2855" s="287" t="s">
        <v>185</v>
      </c>
      <c r="I2855" s="287">
        <v>1</v>
      </c>
      <c r="J2855" s="287" t="s">
        <v>348</v>
      </c>
      <c r="K2855" s="287">
        <v>0</v>
      </c>
    </row>
    <row r="2856" spans="1:11">
      <c r="A2856" s="287" t="s">
        <v>347</v>
      </c>
      <c r="B2856" s="288">
        <v>45997</v>
      </c>
      <c r="C2856" s="287" t="s">
        <v>847</v>
      </c>
      <c r="D2856" s="287">
        <v>1</v>
      </c>
      <c r="E2856" s="287">
        <v>1</v>
      </c>
      <c r="F2856" s="287">
        <v>1</v>
      </c>
      <c r="G2856" s="287" t="s">
        <v>179</v>
      </c>
      <c r="H2856" s="287" t="s">
        <v>185</v>
      </c>
      <c r="I2856" s="287">
        <v>1</v>
      </c>
      <c r="J2856" s="287" t="s">
        <v>348</v>
      </c>
      <c r="K2856" s="287">
        <v>0</v>
      </c>
    </row>
    <row r="2857" spans="1:11">
      <c r="A2857" s="287" t="s">
        <v>347</v>
      </c>
      <c r="B2857" s="288">
        <v>46004</v>
      </c>
      <c r="C2857" s="287" t="s">
        <v>847</v>
      </c>
      <c r="D2857" s="287">
        <v>1</v>
      </c>
      <c r="E2857" s="287">
        <v>1</v>
      </c>
      <c r="F2857" s="287">
        <v>1</v>
      </c>
      <c r="G2857" s="287" t="s">
        <v>179</v>
      </c>
      <c r="H2857" s="287" t="s">
        <v>185</v>
      </c>
      <c r="I2857" s="287">
        <v>1</v>
      </c>
      <c r="J2857" s="287" t="s">
        <v>348</v>
      </c>
      <c r="K2857" s="287">
        <v>0</v>
      </c>
    </row>
    <row r="2858" spans="1:11">
      <c r="A2858" s="287" t="s">
        <v>347</v>
      </c>
      <c r="B2858" s="288">
        <v>46011</v>
      </c>
      <c r="C2858" s="287" t="s">
        <v>847</v>
      </c>
      <c r="D2858" s="287">
        <v>1</v>
      </c>
      <c r="E2858" s="287">
        <v>1</v>
      </c>
      <c r="F2858" s="287">
        <v>1</v>
      </c>
      <c r="G2858" s="287" t="s">
        <v>179</v>
      </c>
      <c r="H2858" s="287" t="s">
        <v>185</v>
      </c>
      <c r="I2858" s="287">
        <v>1</v>
      </c>
      <c r="J2858" s="287" t="s">
        <v>348</v>
      </c>
      <c r="K2858" s="287">
        <v>0</v>
      </c>
    </row>
    <row r="2859" spans="1:11">
      <c r="A2859" s="287" t="s">
        <v>347</v>
      </c>
      <c r="B2859" s="288">
        <v>46018</v>
      </c>
      <c r="C2859" s="287" t="s">
        <v>847</v>
      </c>
      <c r="D2859" s="287">
        <v>1</v>
      </c>
      <c r="E2859" s="287">
        <v>1</v>
      </c>
      <c r="F2859" s="287">
        <v>1</v>
      </c>
      <c r="G2859" s="287" t="s">
        <v>179</v>
      </c>
      <c r="H2859" s="287" t="s">
        <v>185</v>
      </c>
      <c r="I2859" s="287">
        <v>1</v>
      </c>
      <c r="J2859" s="287" t="s">
        <v>348</v>
      </c>
      <c r="K2859" s="287">
        <v>0</v>
      </c>
    </row>
    <row r="2860" spans="1:11">
      <c r="A2860" s="287" t="s">
        <v>347</v>
      </c>
      <c r="B2860" s="288">
        <v>46025</v>
      </c>
      <c r="C2860" s="287" t="s">
        <v>893</v>
      </c>
      <c r="D2860" s="287">
        <v>1</v>
      </c>
      <c r="E2860" s="287">
        <v>1</v>
      </c>
      <c r="F2860" s="287">
        <v>0</v>
      </c>
      <c r="G2860" s="287" t="s">
        <v>179</v>
      </c>
      <c r="H2860" s="287" t="s">
        <v>185</v>
      </c>
      <c r="I2860" s="287">
        <v>1</v>
      </c>
      <c r="J2860" s="287" t="s">
        <v>348</v>
      </c>
      <c r="K2860" s="287">
        <v>0</v>
      </c>
    </row>
    <row r="2861" spans="1:11">
      <c r="A2861" s="287" t="s">
        <v>347</v>
      </c>
      <c r="B2861" s="288">
        <v>46032</v>
      </c>
      <c r="C2861" s="287" t="s">
        <v>847</v>
      </c>
      <c r="D2861" s="287">
        <v>1</v>
      </c>
      <c r="E2861" s="287">
        <v>1</v>
      </c>
      <c r="F2861" s="287">
        <v>1</v>
      </c>
      <c r="G2861" s="287" t="s">
        <v>179</v>
      </c>
      <c r="H2861" s="287" t="s">
        <v>185</v>
      </c>
      <c r="I2861" s="287">
        <v>1</v>
      </c>
      <c r="J2861" s="287" t="s">
        <v>348</v>
      </c>
      <c r="K2861" s="287">
        <v>0</v>
      </c>
    </row>
    <row r="2862" spans="1:11">
      <c r="A2862" s="287" t="s">
        <v>347</v>
      </c>
      <c r="B2862" s="288">
        <v>46039</v>
      </c>
      <c r="C2862" s="287" t="s">
        <v>847</v>
      </c>
      <c r="D2862" s="287">
        <v>1</v>
      </c>
      <c r="E2862" s="287">
        <v>1</v>
      </c>
      <c r="F2862" s="287">
        <v>1</v>
      </c>
      <c r="G2862" s="287" t="s">
        <v>179</v>
      </c>
      <c r="H2862" s="287" t="s">
        <v>185</v>
      </c>
      <c r="I2862" s="287">
        <v>1</v>
      </c>
      <c r="J2862" s="287" t="s">
        <v>348</v>
      </c>
      <c r="K2862" s="287">
        <v>0</v>
      </c>
    </row>
    <row r="2863" spans="1:11">
      <c r="A2863" s="287" t="s">
        <v>347</v>
      </c>
      <c r="B2863" s="288">
        <v>46046</v>
      </c>
      <c r="C2863" s="287" t="s">
        <v>847</v>
      </c>
      <c r="D2863" s="287">
        <v>1</v>
      </c>
      <c r="E2863" s="287">
        <v>1</v>
      </c>
      <c r="F2863" s="287">
        <v>1</v>
      </c>
      <c r="G2863" s="287" t="s">
        <v>179</v>
      </c>
      <c r="H2863" s="287" t="s">
        <v>185</v>
      </c>
      <c r="I2863" s="287">
        <v>1</v>
      </c>
      <c r="J2863" s="287" t="s">
        <v>348</v>
      </c>
      <c r="K2863" s="287">
        <v>0</v>
      </c>
    </row>
    <row r="2864" spans="1:11">
      <c r="A2864" s="287" t="s">
        <v>347</v>
      </c>
      <c r="B2864" s="288">
        <v>46053</v>
      </c>
      <c r="C2864" s="287" t="s">
        <v>847</v>
      </c>
      <c r="D2864" s="287">
        <v>1</v>
      </c>
      <c r="E2864" s="287">
        <v>1</v>
      </c>
      <c r="F2864" s="287">
        <v>1</v>
      </c>
      <c r="G2864" s="287" t="s">
        <v>179</v>
      </c>
      <c r="H2864" s="287" t="s">
        <v>185</v>
      </c>
      <c r="I2864" s="287">
        <v>1</v>
      </c>
      <c r="J2864" s="287" t="s">
        <v>348</v>
      </c>
      <c r="K2864" s="287">
        <v>0</v>
      </c>
    </row>
    <row r="2865" spans="1:11">
      <c r="A2865" s="287" t="s">
        <v>347</v>
      </c>
      <c r="B2865" s="288">
        <v>46060</v>
      </c>
      <c r="C2865" s="287" t="s">
        <v>847</v>
      </c>
      <c r="D2865" s="287">
        <v>1</v>
      </c>
      <c r="E2865" s="287">
        <v>1</v>
      </c>
      <c r="F2865" s="287">
        <v>1</v>
      </c>
      <c r="G2865" s="287" t="s">
        <v>179</v>
      </c>
      <c r="H2865" s="287" t="s">
        <v>185</v>
      </c>
      <c r="I2865" s="287">
        <v>1</v>
      </c>
      <c r="J2865" s="287" t="s">
        <v>348</v>
      </c>
      <c r="K2865" s="287">
        <v>0</v>
      </c>
    </row>
    <row r="2866" spans="1:11">
      <c r="A2866" s="287" t="s">
        <v>347</v>
      </c>
      <c r="B2866" s="288">
        <v>46067</v>
      </c>
      <c r="C2866" s="287" t="s">
        <v>847</v>
      </c>
      <c r="D2866" s="287">
        <v>1</v>
      </c>
      <c r="E2866" s="287">
        <v>1</v>
      </c>
      <c r="F2866" s="287">
        <v>1</v>
      </c>
      <c r="G2866" s="287" t="s">
        <v>179</v>
      </c>
      <c r="H2866" s="287" t="s">
        <v>185</v>
      </c>
      <c r="I2866" s="287">
        <v>1</v>
      </c>
      <c r="J2866" s="287" t="s">
        <v>348</v>
      </c>
      <c r="K2866" s="287">
        <v>0</v>
      </c>
    </row>
    <row r="2867" spans="1:11">
      <c r="A2867" s="287" t="s">
        <v>347</v>
      </c>
      <c r="B2867" s="288">
        <v>46074</v>
      </c>
      <c r="C2867" s="287" t="s">
        <v>847</v>
      </c>
      <c r="D2867" s="287">
        <v>1</v>
      </c>
      <c r="E2867" s="287">
        <v>1</v>
      </c>
      <c r="F2867" s="287">
        <v>1</v>
      </c>
      <c r="G2867" s="287" t="s">
        <v>179</v>
      </c>
      <c r="H2867" s="287" t="s">
        <v>185</v>
      </c>
      <c r="I2867" s="287">
        <v>1</v>
      </c>
      <c r="J2867" s="287" t="s">
        <v>348</v>
      </c>
      <c r="K2867" s="287">
        <v>0</v>
      </c>
    </row>
    <row r="2868" spans="1:11">
      <c r="A2868" s="287" t="s">
        <v>347</v>
      </c>
      <c r="B2868" s="288">
        <v>46081</v>
      </c>
      <c r="C2868" s="287" t="s">
        <v>847</v>
      </c>
      <c r="D2868" s="287">
        <v>1</v>
      </c>
      <c r="E2868" s="287">
        <v>1</v>
      </c>
      <c r="F2868" s="287">
        <v>1</v>
      </c>
      <c r="G2868" s="287" t="s">
        <v>179</v>
      </c>
      <c r="H2868" s="287" t="s">
        <v>185</v>
      </c>
      <c r="I2868" s="287">
        <v>1</v>
      </c>
      <c r="J2868" s="287" t="s">
        <v>348</v>
      </c>
      <c r="K2868" s="287">
        <v>0</v>
      </c>
    </row>
    <row r="2869" spans="1:11">
      <c r="A2869" s="287" t="s">
        <v>347</v>
      </c>
      <c r="B2869" s="288">
        <v>46088</v>
      </c>
      <c r="C2869" s="287" t="s">
        <v>847</v>
      </c>
      <c r="D2869" s="287">
        <v>1</v>
      </c>
      <c r="E2869" s="287">
        <v>1</v>
      </c>
      <c r="F2869" s="287">
        <v>1</v>
      </c>
      <c r="G2869" s="287" t="s">
        <v>179</v>
      </c>
      <c r="H2869" s="287" t="s">
        <v>185</v>
      </c>
      <c r="I2869" s="287">
        <v>1</v>
      </c>
      <c r="J2869" s="287" t="s">
        <v>348</v>
      </c>
      <c r="K2869" s="287">
        <v>0</v>
      </c>
    </row>
    <row r="2870" spans="1:11">
      <c r="A2870" s="287" t="s">
        <v>347</v>
      </c>
      <c r="B2870" s="288">
        <v>46095</v>
      </c>
      <c r="C2870" s="287" t="s">
        <v>847</v>
      </c>
      <c r="D2870" s="287">
        <v>1</v>
      </c>
      <c r="E2870" s="287">
        <v>1</v>
      </c>
      <c r="F2870" s="287">
        <v>1</v>
      </c>
      <c r="G2870" s="287" t="s">
        <v>179</v>
      </c>
      <c r="H2870" s="287" t="s">
        <v>185</v>
      </c>
      <c r="I2870" s="287">
        <v>1</v>
      </c>
      <c r="J2870" s="287" t="s">
        <v>348</v>
      </c>
      <c r="K2870" s="287">
        <v>0</v>
      </c>
    </row>
    <row r="2871" spans="1:11">
      <c r="A2871" s="287" t="s">
        <v>347</v>
      </c>
      <c r="B2871" s="288">
        <v>46102</v>
      </c>
      <c r="C2871" s="287" t="s">
        <v>847</v>
      </c>
      <c r="D2871" s="287">
        <v>1</v>
      </c>
      <c r="E2871" s="287">
        <v>1</v>
      </c>
      <c r="F2871" s="287">
        <v>1</v>
      </c>
      <c r="G2871" s="287" t="s">
        <v>179</v>
      </c>
      <c r="H2871" s="287" t="s">
        <v>185</v>
      </c>
      <c r="I2871" s="287">
        <v>1</v>
      </c>
      <c r="J2871" s="287" t="s">
        <v>348</v>
      </c>
      <c r="K2871" s="287">
        <v>0</v>
      </c>
    </row>
    <row r="2872" spans="1:11">
      <c r="A2872" s="287" t="s">
        <v>347</v>
      </c>
      <c r="B2872" s="288">
        <v>46109</v>
      </c>
      <c r="C2872" s="287" t="s">
        <v>847</v>
      </c>
      <c r="D2872" s="287">
        <v>1</v>
      </c>
      <c r="E2872" s="287">
        <v>1</v>
      </c>
      <c r="F2872" s="287">
        <v>1</v>
      </c>
      <c r="G2872" s="287" t="s">
        <v>179</v>
      </c>
      <c r="H2872" s="287" t="s">
        <v>185</v>
      </c>
      <c r="I2872" s="287">
        <v>1</v>
      </c>
      <c r="J2872" s="287" t="s">
        <v>348</v>
      </c>
      <c r="K2872" s="287">
        <v>0</v>
      </c>
    </row>
    <row r="2873" spans="1:11">
      <c r="A2873" s="287" t="s">
        <v>347</v>
      </c>
      <c r="B2873" s="288">
        <v>46116</v>
      </c>
      <c r="C2873" s="287" t="s">
        <v>847</v>
      </c>
      <c r="D2873" s="287">
        <v>1</v>
      </c>
      <c r="E2873" s="287">
        <v>1</v>
      </c>
      <c r="F2873" s="287">
        <v>1</v>
      </c>
      <c r="G2873" s="287" t="s">
        <v>179</v>
      </c>
      <c r="H2873" s="287" t="s">
        <v>185</v>
      </c>
      <c r="I2873" s="287">
        <v>1</v>
      </c>
      <c r="J2873" s="287" t="s">
        <v>348</v>
      </c>
      <c r="K2873" s="287">
        <v>0</v>
      </c>
    </row>
    <row r="2874" spans="1:11">
      <c r="A2874" s="287" t="s">
        <v>347</v>
      </c>
      <c r="B2874" s="288">
        <v>46123</v>
      </c>
      <c r="C2874" s="287" t="s">
        <v>847</v>
      </c>
      <c r="D2874" s="287">
        <v>1</v>
      </c>
      <c r="E2874" s="287">
        <v>1</v>
      </c>
      <c r="F2874" s="287">
        <v>1</v>
      </c>
      <c r="G2874" s="287" t="s">
        <v>179</v>
      </c>
      <c r="H2874" s="287" t="s">
        <v>185</v>
      </c>
      <c r="I2874" s="287">
        <v>1</v>
      </c>
      <c r="J2874" s="287" t="s">
        <v>348</v>
      </c>
      <c r="K2874" s="287">
        <v>0</v>
      </c>
    </row>
    <row r="2875" spans="1:11">
      <c r="A2875" s="287" t="s">
        <v>347</v>
      </c>
      <c r="B2875" s="288">
        <v>46130</v>
      </c>
      <c r="C2875" s="287" t="s">
        <v>847</v>
      </c>
      <c r="D2875" s="287">
        <v>1</v>
      </c>
      <c r="E2875" s="287">
        <v>1</v>
      </c>
      <c r="F2875" s="287">
        <v>1</v>
      </c>
      <c r="G2875" s="287" t="s">
        <v>179</v>
      </c>
      <c r="H2875" s="287" t="s">
        <v>185</v>
      </c>
      <c r="I2875" s="287">
        <v>1</v>
      </c>
      <c r="J2875" s="287" t="s">
        <v>348</v>
      </c>
      <c r="K2875" s="287">
        <v>0</v>
      </c>
    </row>
    <row r="2876" spans="1:11">
      <c r="A2876" s="287" t="s">
        <v>347</v>
      </c>
      <c r="B2876" s="288">
        <v>46137</v>
      </c>
      <c r="C2876" s="287" t="s">
        <v>847</v>
      </c>
      <c r="D2876" s="287">
        <v>1</v>
      </c>
      <c r="E2876" s="287">
        <v>1</v>
      </c>
      <c r="F2876" s="287">
        <v>1</v>
      </c>
      <c r="G2876" s="287" t="s">
        <v>179</v>
      </c>
      <c r="H2876" s="287" t="s">
        <v>185</v>
      </c>
      <c r="I2876" s="287">
        <v>1</v>
      </c>
      <c r="J2876" s="287" t="s">
        <v>348</v>
      </c>
      <c r="K2876" s="287">
        <v>0</v>
      </c>
    </row>
    <row r="2877" spans="1:11">
      <c r="A2877" s="287" t="s">
        <v>349</v>
      </c>
      <c r="B2877" s="288">
        <v>45969</v>
      </c>
      <c r="C2877" s="287" t="s">
        <v>339</v>
      </c>
      <c r="D2877" s="287">
        <v>0</v>
      </c>
      <c r="E2877" s="287">
        <v>0</v>
      </c>
      <c r="F2877" s="287">
        <v>0</v>
      </c>
      <c r="G2877" s="287" t="s">
        <v>179</v>
      </c>
      <c r="H2877" s="287" t="s">
        <v>179</v>
      </c>
      <c r="I2877" s="287">
        <v>0</v>
      </c>
      <c r="J2877" s="287"/>
      <c r="K2877" s="287">
        <v>0</v>
      </c>
    </row>
    <row r="2878" spans="1:11">
      <c r="A2878" s="287" t="s">
        <v>349</v>
      </c>
      <c r="B2878" s="288">
        <v>45976</v>
      </c>
      <c r="C2878" s="287" t="s">
        <v>339</v>
      </c>
      <c r="D2878" s="287">
        <v>0</v>
      </c>
      <c r="E2878" s="287">
        <v>0</v>
      </c>
      <c r="F2878" s="287">
        <v>0</v>
      </c>
      <c r="G2878" s="287" t="s">
        <v>179</v>
      </c>
      <c r="H2878" s="287" t="s">
        <v>179</v>
      </c>
      <c r="I2878" s="287">
        <v>0</v>
      </c>
      <c r="J2878" s="287"/>
      <c r="K2878" s="287">
        <v>0</v>
      </c>
    </row>
    <row r="2879" spans="1:11">
      <c r="A2879" s="287" t="s">
        <v>349</v>
      </c>
      <c r="B2879" s="288">
        <v>45983</v>
      </c>
      <c r="C2879" s="287" t="s">
        <v>339</v>
      </c>
      <c r="D2879" s="287">
        <v>0</v>
      </c>
      <c r="E2879" s="287">
        <v>0</v>
      </c>
      <c r="F2879" s="287">
        <v>0</v>
      </c>
      <c r="G2879" s="287" t="s">
        <v>179</v>
      </c>
      <c r="H2879" s="287" t="s">
        <v>179</v>
      </c>
      <c r="I2879" s="287">
        <v>0</v>
      </c>
      <c r="J2879" s="287"/>
      <c r="K2879" s="287">
        <v>0</v>
      </c>
    </row>
    <row r="2880" spans="1:11">
      <c r="A2880" s="287" t="s">
        <v>349</v>
      </c>
      <c r="B2880" s="288">
        <v>45990</v>
      </c>
      <c r="C2880" s="287" t="s">
        <v>339</v>
      </c>
      <c r="D2880" s="287">
        <v>0</v>
      </c>
      <c r="E2880" s="287">
        <v>0</v>
      </c>
      <c r="F2880" s="287">
        <v>0</v>
      </c>
      <c r="G2880" s="287" t="s">
        <v>179</v>
      </c>
      <c r="H2880" s="287" t="s">
        <v>179</v>
      </c>
      <c r="I2880" s="287">
        <v>0</v>
      </c>
      <c r="J2880" s="287"/>
      <c r="K2880" s="287">
        <v>0</v>
      </c>
    </row>
    <row r="2881" spans="1:11">
      <c r="A2881" s="287" t="s">
        <v>349</v>
      </c>
      <c r="B2881" s="288">
        <v>45997</v>
      </c>
      <c r="C2881" s="287" t="s">
        <v>339</v>
      </c>
      <c r="D2881" s="287">
        <v>0</v>
      </c>
      <c r="E2881" s="287">
        <v>0</v>
      </c>
      <c r="F2881" s="287">
        <v>0</v>
      </c>
      <c r="G2881" s="287" t="s">
        <v>179</v>
      </c>
      <c r="H2881" s="287" t="s">
        <v>179</v>
      </c>
      <c r="I2881" s="287">
        <v>0</v>
      </c>
      <c r="J2881" s="287"/>
      <c r="K2881" s="287">
        <v>0</v>
      </c>
    </row>
    <row r="2882" spans="1:11">
      <c r="A2882" s="287" t="s">
        <v>349</v>
      </c>
      <c r="B2882" s="288">
        <v>46004</v>
      </c>
      <c r="C2882" s="287" t="s">
        <v>339</v>
      </c>
      <c r="D2882" s="287">
        <v>0</v>
      </c>
      <c r="E2882" s="287">
        <v>0</v>
      </c>
      <c r="F2882" s="287">
        <v>0</v>
      </c>
      <c r="G2882" s="287" t="s">
        <v>179</v>
      </c>
      <c r="H2882" s="287" t="s">
        <v>179</v>
      </c>
      <c r="I2882" s="287">
        <v>0</v>
      </c>
      <c r="J2882" s="287"/>
      <c r="K2882" s="287">
        <v>0</v>
      </c>
    </row>
    <row r="2883" spans="1:11">
      <c r="A2883" s="287" t="s">
        <v>349</v>
      </c>
      <c r="B2883" s="288">
        <v>46011</v>
      </c>
      <c r="C2883" s="287" t="s">
        <v>339</v>
      </c>
      <c r="D2883" s="287">
        <v>0</v>
      </c>
      <c r="E2883" s="287">
        <v>0</v>
      </c>
      <c r="F2883" s="287">
        <v>0</v>
      </c>
      <c r="G2883" s="287" t="s">
        <v>179</v>
      </c>
      <c r="H2883" s="287" t="s">
        <v>179</v>
      </c>
      <c r="I2883" s="287">
        <v>0</v>
      </c>
      <c r="J2883" s="287"/>
      <c r="K2883" s="287">
        <v>0</v>
      </c>
    </row>
    <row r="2884" spans="1:11">
      <c r="A2884" s="287" t="s">
        <v>349</v>
      </c>
      <c r="B2884" s="288">
        <v>46018</v>
      </c>
      <c r="C2884" s="287" t="s">
        <v>339</v>
      </c>
      <c r="D2884" s="287">
        <v>0</v>
      </c>
      <c r="E2884" s="287">
        <v>0</v>
      </c>
      <c r="F2884" s="287">
        <v>0</v>
      </c>
      <c r="G2884" s="287" t="s">
        <v>179</v>
      </c>
      <c r="H2884" s="287" t="s">
        <v>179</v>
      </c>
      <c r="I2884" s="287">
        <v>0</v>
      </c>
      <c r="J2884" s="287"/>
      <c r="K2884" s="287">
        <v>0</v>
      </c>
    </row>
    <row r="2885" spans="1:11">
      <c r="A2885" s="287" t="s">
        <v>349</v>
      </c>
      <c r="B2885" s="288">
        <v>46025</v>
      </c>
      <c r="C2885" s="287" t="s">
        <v>339</v>
      </c>
      <c r="D2885" s="287">
        <v>0</v>
      </c>
      <c r="E2885" s="287">
        <v>0</v>
      </c>
      <c r="F2885" s="287">
        <v>0</v>
      </c>
      <c r="G2885" s="287" t="s">
        <v>179</v>
      </c>
      <c r="H2885" s="287" t="s">
        <v>179</v>
      </c>
      <c r="I2885" s="287">
        <v>0</v>
      </c>
      <c r="J2885" s="287"/>
      <c r="K2885" s="287">
        <v>0</v>
      </c>
    </row>
    <row r="2886" spans="1:11">
      <c r="A2886" s="287" t="s">
        <v>349</v>
      </c>
      <c r="B2886" s="288">
        <v>46032</v>
      </c>
      <c r="C2886" s="287" t="s">
        <v>339</v>
      </c>
      <c r="D2886" s="287">
        <v>0</v>
      </c>
      <c r="E2886" s="287">
        <v>0</v>
      </c>
      <c r="F2886" s="287">
        <v>0</v>
      </c>
      <c r="G2886" s="287" t="s">
        <v>179</v>
      </c>
      <c r="H2886" s="287" t="s">
        <v>179</v>
      </c>
      <c r="I2886" s="287">
        <v>0</v>
      </c>
      <c r="J2886" s="287"/>
      <c r="K2886" s="287">
        <v>0</v>
      </c>
    </row>
    <row r="2887" spans="1:11">
      <c r="A2887" s="287" t="s">
        <v>349</v>
      </c>
      <c r="B2887" s="288">
        <v>46039</v>
      </c>
      <c r="C2887" s="287" t="s">
        <v>339</v>
      </c>
      <c r="D2887" s="287">
        <v>0</v>
      </c>
      <c r="E2887" s="287">
        <v>0</v>
      </c>
      <c r="F2887" s="287">
        <v>0</v>
      </c>
      <c r="G2887" s="287" t="s">
        <v>179</v>
      </c>
      <c r="H2887" s="287" t="s">
        <v>179</v>
      </c>
      <c r="I2887" s="287">
        <v>0</v>
      </c>
      <c r="J2887" s="287"/>
      <c r="K2887" s="287">
        <v>0</v>
      </c>
    </row>
    <row r="2888" spans="1:11">
      <c r="A2888" s="287" t="s">
        <v>349</v>
      </c>
      <c r="B2888" s="288">
        <v>46046</v>
      </c>
      <c r="C2888" s="287" t="s">
        <v>339</v>
      </c>
      <c r="D2888" s="287">
        <v>0</v>
      </c>
      <c r="E2888" s="287">
        <v>0</v>
      </c>
      <c r="F2888" s="287">
        <v>0</v>
      </c>
      <c r="G2888" s="287" t="s">
        <v>179</v>
      </c>
      <c r="H2888" s="287" t="s">
        <v>179</v>
      </c>
      <c r="I2888" s="287">
        <v>0</v>
      </c>
      <c r="J2888" s="287"/>
      <c r="K2888" s="287">
        <v>0</v>
      </c>
    </row>
    <row r="2889" spans="1:11">
      <c r="A2889" s="287" t="s">
        <v>349</v>
      </c>
      <c r="B2889" s="288">
        <v>46053</v>
      </c>
      <c r="C2889" s="287" t="s">
        <v>339</v>
      </c>
      <c r="D2889" s="287">
        <v>0</v>
      </c>
      <c r="E2889" s="287">
        <v>0</v>
      </c>
      <c r="F2889" s="287">
        <v>0</v>
      </c>
      <c r="G2889" s="287" t="s">
        <v>179</v>
      </c>
      <c r="H2889" s="287" t="s">
        <v>179</v>
      </c>
      <c r="I2889" s="287">
        <v>0</v>
      </c>
      <c r="J2889" s="287"/>
      <c r="K2889" s="287">
        <v>0</v>
      </c>
    </row>
    <row r="2890" spans="1:11">
      <c r="A2890" s="287" t="s">
        <v>349</v>
      </c>
      <c r="B2890" s="288">
        <v>46060</v>
      </c>
      <c r="C2890" s="287" t="s">
        <v>339</v>
      </c>
      <c r="D2890" s="287">
        <v>0</v>
      </c>
      <c r="E2890" s="287">
        <v>0</v>
      </c>
      <c r="F2890" s="287">
        <v>0</v>
      </c>
      <c r="G2890" s="287" t="s">
        <v>179</v>
      </c>
      <c r="H2890" s="287" t="s">
        <v>179</v>
      </c>
      <c r="I2890" s="287">
        <v>0</v>
      </c>
      <c r="J2890" s="287"/>
      <c r="K2890" s="287">
        <v>0</v>
      </c>
    </row>
    <row r="2891" spans="1:11">
      <c r="A2891" s="287" t="s">
        <v>349</v>
      </c>
      <c r="B2891" s="288">
        <v>46067</v>
      </c>
      <c r="C2891" s="287" t="s">
        <v>339</v>
      </c>
      <c r="D2891" s="287">
        <v>0</v>
      </c>
      <c r="E2891" s="287">
        <v>0</v>
      </c>
      <c r="F2891" s="287">
        <v>0</v>
      </c>
      <c r="G2891" s="287" t="s">
        <v>179</v>
      </c>
      <c r="H2891" s="287" t="s">
        <v>179</v>
      </c>
      <c r="I2891" s="287">
        <v>0</v>
      </c>
      <c r="J2891" s="287"/>
      <c r="K2891" s="287">
        <v>0</v>
      </c>
    </row>
    <row r="2892" spans="1:11">
      <c r="A2892" s="287" t="s">
        <v>349</v>
      </c>
      <c r="B2892" s="288">
        <v>46074</v>
      </c>
      <c r="C2892" s="287" t="s">
        <v>339</v>
      </c>
      <c r="D2892" s="287">
        <v>0</v>
      </c>
      <c r="E2892" s="287">
        <v>0</v>
      </c>
      <c r="F2892" s="287">
        <v>0</v>
      </c>
      <c r="G2892" s="287" t="s">
        <v>179</v>
      </c>
      <c r="H2892" s="287" t="s">
        <v>179</v>
      </c>
      <c r="I2892" s="287">
        <v>0</v>
      </c>
      <c r="J2892" s="287"/>
      <c r="K2892" s="287">
        <v>0</v>
      </c>
    </row>
    <row r="2893" spans="1:11">
      <c r="A2893" s="287" t="s">
        <v>349</v>
      </c>
      <c r="B2893" s="288">
        <v>46081</v>
      </c>
      <c r="C2893" s="287" t="s">
        <v>339</v>
      </c>
      <c r="D2893" s="287">
        <v>0</v>
      </c>
      <c r="E2893" s="287">
        <v>0</v>
      </c>
      <c r="F2893" s="287">
        <v>0</v>
      </c>
      <c r="G2893" s="287" t="s">
        <v>179</v>
      </c>
      <c r="H2893" s="287" t="s">
        <v>179</v>
      </c>
      <c r="I2893" s="287">
        <v>0</v>
      </c>
      <c r="J2893" s="287"/>
      <c r="K2893" s="287">
        <v>0</v>
      </c>
    </row>
    <row r="2894" spans="1:11">
      <c r="A2894" s="287" t="s">
        <v>349</v>
      </c>
      <c r="B2894" s="288">
        <v>46088</v>
      </c>
      <c r="C2894" s="287" t="s">
        <v>339</v>
      </c>
      <c r="D2894" s="287">
        <v>0</v>
      </c>
      <c r="E2894" s="287">
        <v>0</v>
      </c>
      <c r="F2894" s="287">
        <v>0</v>
      </c>
      <c r="G2894" s="287" t="s">
        <v>179</v>
      </c>
      <c r="H2894" s="287" t="s">
        <v>179</v>
      </c>
      <c r="I2894" s="287">
        <v>0</v>
      </c>
      <c r="J2894" s="287"/>
      <c r="K2894" s="287">
        <v>0</v>
      </c>
    </row>
    <row r="2895" spans="1:11">
      <c r="A2895" s="287" t="s">
        <v>349</v>
      </c>
      <c r="B2895" s="288">
        <v>46095</v>
      </c>
      <c r="C2895" s="287" t="s">
        <v>339</v>
      </c>
      <c r="D2895" s="287">
        <v>0</v>
      </c>
      <c r="E2895" s="287">
        <v>0</v>
      </c>
      <c r="F2895" s="287">
        <v>0</v>
      </c>
      <c r="G2895" s="287" t="s">
        <v>179</v>
      </c>
      <c r="H2895" s="287" t="s">
        <v>179</v>
      </c>
      <c r="I2895" s="287">
        <v>0</v>
      </c>
      <c r="J2895" s="287"/>
      <c r="K2895" s="287">
        <v>0</v>
      </c>
    </row>
    <row r="2896" spans="1:11">
      <c r="A2896" s="287" t="s">
        <v>349</v>
      </c>
      <c r="B2896" s="288">
        <v>46102</v>
      </c>
      <c r="C2896" s="287" t="s">
        <v>339</v>
      </c>
      <c r="D2896" s="287">
        <v>0</v>
      </c>
      <c r="E2896" s="287">
        <v>0</v>
      </c>
      <c r="F2896" s="287">
        <v>0</v>
      </c>
      <c r="G2896" s="287" t="s">
        <v>179</v>
      </c>
      <c r="H2896" s="287" t="s">
        <v>179</v>
      </c>
      <c r="I2896" s="287">
        <v>0</v>
      </c>
      <c r="J2896" s="287"/>
      <c r="K2896" s="287">
        <v>0</v>
      </c>
    </row>
    <row r="2897" spans="1:11">
      <c r="A2897" s="287" t="s">
        <v>349</v>
      </c>
      <c r="B2897" s="288">
        <v>46109</v>
      </c>
      <c r="C2897" s="287" t="s">
        <v>339</v>
      </c>
      <c r="D2897" s="287">
        <v>0</v>
      </c>
      <c r="E2897" s="287">
        <v>0</v>
      </c>
      <c r="F2897" s="287">
        <v>0</v>
      </c>
      <c r="G2897" s="287" t="s">
        <v>179</v>
      </c>
      <c r="H2897" s="287" t="s">
        <v>179</v>
      </c>
      <c r="I2897" s="287">
        <v>0</v>
      </c>
      <c r="J2897" s="287"/>
      <c r="K2897" s="287">
        <v>0</v>
      </c>
    </row>
    <row r="2898" spans="1:11">
      <c r="A2898" s="287" t="s">
        <v>349</v>
      </c>
      <c r="B2898" s="288">
        <v>46116</v>
      </c>
      <c r="C2898" s="287" t="s">
        <v>339</v>
      </c>
      <c r="D2898" s="287">
        <v>0</v>
      </c>
      <c r="E2898" s="287">
        <v>0</v>
      </c>
      <c r="F2898" s="287">
        <v>0</v>
      </c>
      <c r="G2898" s="287" t="s">
        <v>179</v>
      </c>
      <c r="H2898" s="287" t="s">
        <v>179</v>
      </c>
      <c r="I2898" s="287">
        <v>0</v>
      </c>
      <c r="J2898" s="287"/>
      <c r="K2898" s="287">
        <v>0</v>
      </c>
    </row>
    <row r="2899" spans="1:11">
      <c r="A2899" s="287" t="s">
        <v>349</v>
      </c>
      <c r="B2899" s="288">
        <v>46123</v>
      </c>
      <c r="C2899" s="287" t="s">
        <v>339</v>
      </c>
      <c r="D2899" s="287">
        <v>0</v>
      </c>
      <c r="E2899" s="287">
        <v>0</v>
      </c>
      <c r="F2899" s="287">
        <v>0</v>
      </c>
      <c r="G2899" s="287" t="s">
        <v>179</v>
      </c>
      <c r="H2899" s="287" t="s">
        <v>179</v>
      </c>
      <c r="I2899" s="287">
        <v>0</v>
      </c>
      <c r="J2899" s="287"/>
      <c r="K2899" s="287">
        <v>0</v>
      </c>
    </row>
    <row r="2900" spans="1:11">
      <c r="A2900" s="287" t="s">
        <v>349</v>
      </c>
      <c r="B2900" s="288">
        <v>46130</v>
      </c>
      <c r="C2900" s="287" t="s">
        <v>339</v>
      </c>
      <c r="D2900" s="287">
        <v>0</v>
      </c>
      <c r="E2900" s="287">
        <v>0</v>
      </c>
      <c r="F2900" s="287">
        <v>0</v>
      </c>
      <c r="G2900" s="287" t="s">
        <v>179</v>
      </c>
      <c r="H2900" s="287" t="s">
        <v>179</v>
      </c>
      <c r="I2900" s="287">
        <v>0</v>
      </c>
      <c r="J2900" s="287"/>
      <c r="K2900" s="287">
        <v>0</v>
      </c>
    </row>
    <row r="2901" spans="1:11">
      <c r="A2901" s="287" t="s">
        <v>349</v>
      </c>
      <c r="B2901" s="288">
        <v>46137</v>
      </c>
      <c r="C2901" s="287" t="s">
        <v>339</v>
      </c>
      <c r="D2901" s="287">
        <v>0</v>
      </c>
      <c r="E2901" s="287">
        <v>0</v>
      </c>
      <c r="F2901" s="287">
        <v>0</v>
      </c>
      <c r="G2901" s="287" t="s">
        <v>179</v>
      </c>
      <c r="H2901" s="287" t="s">
        <v>179</v>
      </c>
      <c r="I2901" s="287">
        <v>0</v>
      </c>
      <c r="J2901" s="287"/>
      <c r="K2901" s="287">
        <v>0</v>
      </c>
    </row>
    <row r="2902" spans="1:11">
      <c r="A2902" s="287" t="s">
        <v>351</v>
      </c>
      <c r="B2902" s="288">
        <v>45969</v>
      </c>
      <c r="C2902" s="287" t="s">
        <v>847</v>
      </c>
      <c r="D2902" s="287">
        <v>1</v>
      </c>
      <c r="E2902" s="287">
        <v>1</v>
      </c>
      <c r="F2902" s="287">
        <v>1</v>
      </c>
      <c r="G2902" s="287" t="s">
        <v>185</v>
      </c>
      <c r="H2902" s="287" t="s">
        <v>179</v>
      </c>
      <c r="I2902" s="287">
        <v>0</v>
      </c>
      <c r="J2902" s="287"/>
      <c r="K2902" s="287">
        <v>0</v>
      </c>
    </row>
    <row r="2903" spans="1:11">
      <c r="A2903" s="287" t="s">
        <v>351</v>
      </c>
      <c r="B2903" s="288">
        <v>45976</v>
      </c>
      <c r="C2903" s="287" t="s">
        <v>339</v>
      </c>
      <c r="D2903" s="287">
        <v>0</v>
      </c>
      <c r="E2903" s="287">
        <v>0</v>
      </c>
      <c r="F2903" s="287">
        <v>0</v>
      </c>
      <c r="G2903" s="287" t="s">
        <v>185</v>
      </c>
      <c r="H2903" s="287" t="s">
        <v>179</v>
      </c>
      <c r="I2903" s="287">
        <v>0</v>
      </c>
      <c r="J2903" s="287"/>
      <c r="K2903" s="287">
        <v>0</v>
      </c>
    </row>
    <row r="2904" spans="1:11">
      <c r="A2904" s="287" t="s">
        <v>351</v>
      </c>
      <c r="B2904" s="288">
        <v>45983</v>
      </c>
      <c r="C2904" s="287" t="s">
        <v>847</v>
      </c>
      <c r="D2904" s="287">
        <v>1</v>
      </c>
      <c r="E2904" s="287">
        <v>1</v>
      </c>
      <c r="F2904" s="287">
        <v>1</v>
      </c>
      <c r="G2904" s="287" t="s">
        <v>185</v>
      </c>
      <c r="H2904" s="287" t="s">
        <v>179</v>
      </c>
      <c r="I2904" s="287">
        <v>0</v>
      </c>
      <c r="J2904" s="287"/>
      <c r="K2904" s="287">
        <v>0</v>
      </c>
    </row>
    <row r="2905" spans="1:11">
      <c r="A2905" s="287" t="s">
        <v>351</v>
      </c>
      <c r="B2905" s="288">
        <v>45990</v>
      </c>
      <c r="C2905" s="287" t="s">
        <v>339</v>
      </c>
      <c r="D2905" s="287">
        <v>0</v>
      </c>
      <c r="E2905" s="287">
        <v>0</v>
      </c>
      <c r="F2905" s="287">
        <v>0</v>
      </c>
      <c r="G2905" s="287" t="s">
        <v>185</v>
      </c>
      <c r="H2905" s="287" t="s">
        <v>179</v>
      </c>
      <c r="I2905" s="287">
        <v>0</v>
      </c>
      <c r="J2905" s="287"/>
      <c r="K2905" s="287">
        <v>0</v>
      </c>
    </row>
    <row r="2906" spans="1:11">
      <c r="A2906" s="287" t="s">
        <v>351</v>
      </c>
      <c r="B2906" s="288">
        <v>45997</v>
      </c>
      <c r="C2906" s="287" t="s">
        <v>847</v>
      </c>
      <c r="D2906" s="287">
        <v>1</v>
      </c>
      <c r="E2906" s="287">
        <v>1</v>
      </c>
      <c r="F2906" s="287">
        <v>1</v>
      </c>
      <c r="G2906" s="287" t="s">
        <v>185</v>
      </c>
      <c r="H2906" s="287" t="s">
        <v>179</v>
      </c>
      <c r="I2906" s="287">
        <v>0</v>
      </c>
      <c r="J2906" s="287"/>
      <c r="K2906" s="287">
        <v>0</v>
      </c>
    </row>
    <row r="2907" spans="1:11">
      <c r="A2907" s="287" t="s">
        <v>351</v>
      </c>
      <c r="B2907" s="288">
        <v>46004</v>
      </c>
      <c r="C2907" s="287" t="s">
        <v>847</v>
      </c>
      <c r="D2907" s="287">
        <v>1</v>
      </c>
      <c r="E2907" s="287">
        <v>1</v>
      </c>
      <c r="F2907" s="287">
        <v>1</v>
      </c>
      <c r="G2907" s="287" t="s">
        <v>185</v>
      </c>
      <c r="H2907" s="287" t="s">
        <v>179</v>
      </c>
      <c r="I2907" s="287">
        <v>0</v>
      </c>
      <c r="J2907" s="287"/>
      <c r="K2907" s="287">
        <v>0</v>
      </c>
    </row>
    <row r="2908" spans="1:11">
      <c r="A2908" s="287" t="s">
        <v>351</v>
      </c>
      <c r="B2908" s="288">
        <v>46011</v>
      </c>
      <c r="C2908" s="287" t="s">
        <v>847</v>
      </c>
      <c r="D2908" s="287">
        <v>1</v>
      </c>
      <c r="E2908" s="287">
        <v>1</v>
      </c>
      <c r="F2908" s="287">
        <v>1</v>
      </c>
      <c r="G2908" s="287" t="s">
        <v>185</v>
      </c>
      <c r="H2908" s="287" t="s">
        <v>179</v>
      </c>
      <c r="I2908" s="287">
        <v>0</v>
      </c>
      <c r="J2908" s="287"/>
      <c r="K2908" s="287">
        <v>0</v>
      </c>
    </row>
    <row r="2909" spans="1:11">
      <c r="A2909" s="287" t="s">
        <v>351</v>
      </c>
      <c r="B2909" s="288">
        <v>46018</v>
      </c>
      <c r="C2909" s="287" t="s">
        <v>847</v>
      </c>
      <c r="D2909" s="287">
        <v>1</v>
      </c>
      <c r="E2909" s="287">
        <v>1</v>
      </c>
      <c r="F2909" s="287">
        <v>1</v>
      </c>
      <c r="G2909" s="287" t="s">
        <v>185</v>
      </c>
      <c r="H2909" s="287" t="s">
        <v>179</v>
      </c>
      <c r="I2909" s="287">
        <v>0</v>
      </c>
      <c r="J2909" s="287"/>
      <c r="K2909" s="287">
        <v>0</v>
      </c>
    </row>
    <row r="2910" spans="1:11">
      <c r="A2910" s="287" t="s">
        <v>351</v>
      </c>
      <c r="B2910" s="288">
        <v>46025</v>
      </c>
      <c r="C2910" s="287" t="s">
        <v>847</v>
      </c>
      <c r="D2910" s="287">
        <v>1</v>
      </c>
      <c r="E2910" s="287">
        <v>1</v>
      </c>
      <c r="F2910" s="287">
        <v>1</v>
      </c>
      <c r="G2910" s="287" t="s">
        <v>185</v>
      </c>
      <c r="H2910" s="287" t="s">
        <v>179</v>
      </c>
      <c r="I2910" s="287">
        <v>0</v>
      </c>
      <c r="J2910" s="287"/>
      <c r="K2910" s="287">
        <v>0</v>
      </c>
    </row>
    <row r="2911" spans="1:11">
      <c r="A2911" s="287" t="s">
        <v>351</v>
      </c>
      <c r="B2911" s="288">
        <v>46032</v>
      </c>
      <c r="C2911" s="287" t="s">
        <v>847</v>
      </c>
      <c r="D2911" s="287">
        <v>1</v>
      </c>
      <c r="E2911" s="287">
        <v>1</v>
      </c>
      <c r="F2911" s="287">
        <v>1</v>
      </c>
      <c r="G2911" s="287" t="s">
        <v>185</v>
      </c>
      <c r="H2911" s="287" t="s">
        <v>179</v>
      </c>
      <c r="I2911" s="287">
        <v>0</v>
      </c>
      <c r="J2911" s="287"/>
      <c r="K2911" s="287">
        <v>0</v>
      </c>
    </row>
    <row r="2912" spans="1:11">
      <c r="A2912" s="287" t="s">
        <v>351</v>
      </c>
      <c r="B2912" s="288">
        <v>46039</v>
      </c>
      <c r="C2912" s="287" t="s">
        <v>847</v>
      </c>
      <c r="D2912" s="287">
        <v>1</v>
      </c>
      <c r="E2912" s="287">
        <v>1</v>
      </c>
      <c r="F2912" s="287">
        <v>1</v>
      </c>
      <c r="G2912" s="287" t="s">
        <v>185</v>
      </c>
      <c r="H2912" s="287" t="s">
        <v>179</v>
      </c>
      <c r="I2912" s="287">
        <v>0</v>
      </c>
      <c r="J2912" s="287"/>
      <c r="K2912" s="287">
        <v>0</v>
      </c>
    </row>
    <row r="2913" spans="1:11">
      <c r="A2913" s="287" t="s">
        <v>351</v>
      </c>
      <c r="B2913" s="288">
        <v>46046</v>
      </c>
      <c r="C2913" s="287" t="s">
        <v>847</v>
      </c>
      <c r="D2913" s="287">
        <v>1</v>
      </c>
      <c r="E2913" s="287">
        <v>1</v>
      </c>
      <c r="F2913" s="287">
        <v>1</v>
      </c>
      <c r="G2913" s="287" t="s">
        <v>185</v>
      </c>
      <c r="H2913" s="287" t="s">
        <v>179</v>
      </c>
      <c r="I2913" s="287">
        <v>0</v>
      </c>
      <c r="J2913" s="287"/>
      <c r="K2913" s="287">
        <v>0</v>
      </c>
    </row>
    <row r="2914" spans="1:11">
      <c r="A2914" s="287" t="s">
        <v>351</v>
      </c>
      <c r="B2914" s="288">
        <v>46053</v>
      </c>
      <c r="C2914" s="287" t="s">
        <v>847</v>
      </c>
      <c r="D2914" s="287">
        <v>1</v>
      </c>
      <c r="E2914" s="287">
        <v>1</v>
      </c>
      <c r="F2914" s="287">
        <v>1</v>
      </c>
      <c r="G2914" s="287" t="s">
        <v>185</v>
      </c>
      <c r="H2914" s="287" t="s">
        <v>179</v>
      </c>
      <c r="I2914" s="287">
        <v>0</v>
      </c>
      <c r="J2914" s="287"/>
      <c r="K2914" s="287">
        <v>0</v>
      </c>
    </row>
    <row r="2915" spans="1:11">
      <c r="A2915" s="287" t="s">
        <v>351</v>
      </c>
      <c r="B2915" s="288">
        <v>46060</v>
      </c>
      <c r="C2915" s="287" t="s">
        <v>847</v>
      </c>
      <c r="D2915" s="287">
        <v>1</v>
      </c>
      <c r="E2915" s="287">
        <v>1</v>
      </c>
      <c r="F2915" s="287">
        <v>1</v>
      </c>
      <c r="G2915" s="287" t="s">
        <v>185</v>
      </c>
      <c r="H2915" s="287" t="s">
        <v>179</v>
      </c>
      <c r="I2915" s="287">
        <v>0</v>
      </c>
      <c r="J2915" s="287"/>
      <c r="K2915" s="287">
        <v>0</v>
      </c>
    </row>
    <row r="2916" spans="1:11">
      <c r="A2916" s="287" t="s">
        <v>351</v>
      </c>
      <c r="B2916" s="288">
        <v>46067</v>
      </c>
      <c r="C2916" s="287" t="s">
        <v>847</v>
      </c>
      <c r="D2916" s="287">
        <v>1</v>
      </c>
      <c r="E2916" s="287">
        <v>1</v>
      </c>
      <c r="F2916" s="287">
        <v>1</v>
      </c>
      <c r="G2916" s="287" t="s">
        <v>185</v>
      </c>
      <c r="H2916" s="287" t="s">
        <v>179</v>
      </c>
      <c r="I2916" s="287">
        <v>0</v>
      </c>
      <c r="J2916" s="287"/>
      <c r="K2916" s="287">
        <v>0</v>
      </c>
    </row>
    <row r="2917" spans="1:11">
      <c r="A2917" s="287" t="s">
        <v>351</v>
      </c>
      <c r="B2917" s="288">
        <v>46074</v>
      </c>
      <c r="C2917" s="287" t="s">
        <v>847</v>
      </c>
      <c r="D2917" s="287">
        <v>1</v>
      </c>
      <c r="E2917" s="287">
        <v>1</v>
      </c>
      <c r="F2917" s="287">
        <v>1</v>
      </c>
      <c r="G2917" s="287" t="s">
        <v>185</v>
      </c>
      <c r="H2917" s="287" t="s">
        <v>179</v>
      </c>
      <c r="I2917" s="287">
        <v>0</v>
      </c>
      <c r="J2917" s="287"/>
      <c r="K2917" s="287">
        <v>0</v>
      </c>
    </row>
    <row r="2918" spans="1:11">
      <c r="A2918" s="287" t="s">
        <v>351</v>
      </c>
      <c r="B2918" s="288">
        <v>46081</v>
      </c>
      <c r="C2918" s="287" t="s">
        <v>893</v>
      </c>
      <c r="D2918" s="287">
        <v>1</v>
      </c>
      <c r="E2918" s="287">
        <v>1</v>
      </c>
      <c r="F2918" s="287">
        <v>0</v>
      </c>
      <c r="G2918" s="287" t="s">
        <v>185</v>
      </c>
      <c r="H2918" s="287" t="s">
        <v>179</v>
      </c>
      <c r="I2918" s="287">
        <v>0</v>
      </c>
      <c r="J2918" s="287"/>
      <c r="K2918" s="287">
        <v>0</v>
      </c>
    </row>
    <row r="2919" spans="1:11">
      <c r="A2919" s="287" t="s">
        <v>351</v>
      </c>
      <c r="B2919" s="288">
        <v>46088</v>
      </c>
      <c r="C2919" s="287" t="s">
        <v>847</v>
      </c>
      <c r="D2919" s="287">
        <v>1</v>
      </c>
      <c r="E2919" s="287">
        <v>1</v>
      </c>
      <c r="F2919" s="287">
        <v>1</v>
      </c>
      <c r="G2919" s="287" t="s">
        <v>185</v>
      </c>
      <c r="H2919" s="287" t="s">
        <v>179</v>
      </c>
      <c r="I2919" s="287">
        <v>0</v>
      </c>
      <c r="J2919" s="287"/>
      <c r="K2919" s="287">
        <v>0</v>
      </c>
    </row>
    <row r="2920" spans="1:11">
      <c r="A2920" s="287" t="s">
        <v>351</v>
      </c>
      <c r="B2920" s="288">
        <v>46095</v>
      </c>
      <c r="C2920" s="287" t="s">
        <v>847</v>
      </c>
      <c r="D2920" s="287">
        <v>1</v>
      </c>
      <c r="E2920" s="287">
        <v>1</v>
      </c>
      <c r="F2920" s="287">
        <v>1</v>
      </c>
      <c r="G2920" s="287" t="s">
        <v>185</v>
      </c>
      <c r="H2920" s="287" t="s">
        <v>179</v>
      </c>
      <c r="I2920" s="287">
        <v>0</v>
      </c>
      <c r="J2920" s="287"/>
      <c r="K2920" s="287">
        <v>0</v>
      </c>
    </row>
    <row r="2921" spans="1:11">
      <c r="A2921" s="287" t="s">
        <v>351</v>
      </c>
      <c r="B2921" s="288">
        <v>46102</v>
      </c>
      <c r="C2921" s="287" t="s">
        <v>847</v>
      </c>
      <c r="D2921" s="287">
        <v>1</v>
      </c>
      <c r="E2921" s="287">
        <v>1</v>
      </c>
      <c r="F2921" s="287">
        <v>1</v>
      </c>
      <c r="G2921" s="287" t="s">
        <v>185</v>
      </c>
      <c r="H2921" s="287" t="s">
        <v>179</v>
      </c>
      <c r="I2921" s="287">
        <v>0</v>
      </c>
      <c r="J2921" s="287"/>
      <c r="K2921" s="287">
        <v>0</v>
      </c>
    </row>
    <row r="2922" spans="1:11">
      <c r="A2922" s="287" t="s">
        <v>351</v>
      </c>
      <c r="B2922" s="288">
        <v>46109</v>
      </c>
      <c r="C2922" s="287" t="s">
        <v>847</v>
      </c>
      <c r="D2922" s="287">
        <v>1</v>
      </c>
      <c r="E2922" s="287">
        <v>1</v>
      </c>
      <c r="F2922" s="287">
        <v>1</v>
      </c>
      <c r="G2922" s="287" t="s">
        <v>185</v>
      </c>
      <c r="H2922" s="287" t="s">
        <v>179</v>
      </c>
      <c r="I2922" s="287">
        <v>0</v>
      </c>
      <c r="J2922" s="287"/>
      <c r="K2922" s="287">
        <v>0</v>
      </c>
    </row>
    <row r="2923" spans="1:11">
      <c r="A2923" s="287" t="s">
        <v>351</v>
      </c>
      <c r="B2923" s="288">
        <v>46116</v>
      </c>
      <c r="C2923" s="287" t="s">
        <v>847</v>
      </c>
      <c r="D2923" s="287">
        <v>1</v>
      </c>
      <c r="E2923" s="287">
        <v>1</v>
      </c>
      <c r="F2923" s="287">
        <v>1</v>
      </c>
      <c r="G2923" s="287" t="s">
        <v>185</v>
      </c>
      <c r="H2923" s="287" t="s">
        <v>179</v>
      </c>
      <c r="I2923" s="287">
        <v>0</v>
      </c>
      <c r="J2923" s="287"/>
      <c r="K2923" s="287">
        <v>0</v>
      </c>
    </row>
    <row r="2924" spans="1:11">
      <c r="A2924" s="287" t="s">
        <v>351</v>
      </c>
      <c r="B2924" s="288">
        <v>46123</v>
      </c>
      <c r="C2924" s="287" t="s">
        <v>847</v>
      </c>
      <c r="D2924" s="287">
        <v>1</v>
      </c>
      <c r="E2924" s="287">
        <v>1</v>
      </c>
      <c r="F2924" s="287">
        <v>1</v>
      </c>
      <c r="G2924" s="287" t="s">
        <v>185</v>
      </c>
      <c r="H2924" s="287" t="s">
        <v>179</v>
      </c>
      <c r="I2924" s="287">
        <v>0</v>
      </c>
      <c r="J2924" s="287"/>
      <c r="K2924" s="287">
        <v>0</v>
      </c>
    </row>
    <row r="2925" spans="1:11">
      <c r="A2925" s="287" t="s">
        <v>351</v>
      </c>
      <c r="B2925" s="288">
        <v>46130</v>
      </c>
      <c r="C2925" s="287" t="s">
        <v>847</v>
      </c>
      <c r="D2925" s="287">
        <v>1</v>
      </c>
      <c r="E2925" s="287">
        <v>1</v>
      </c>
      <c r="F2925" s="287">
        <v>1</v>
      </c>
      <c r="G2925" s="287" t="s">
        <v>185</v>
      </c>
      <c r="H2925" s="287" t="s">
        <v>179</v>
      </c>
      <c r="I2925" s="287">
        <v>0</v>
      </c>
      <c r="J2925" s="287"/>
      <c r="K2925" s="287">
        <v>0</v>
      </c>
    </row>
    <row r="2926" spans="1:11">
      <c r="A2926" s="287" t="s">
        <v>351</v>
      </c>
      <c r="B2926" s="288">
        <v>46137</v>
      </c>
      <c r="C2926" s="287" t="s">
        <v>847</v>
      </c>
      <c r="D2926" s="287">
        <v>1</v>
      </c>
      <c r="E2926" s="287">
        <v>1</v>
      </c>
      <c r="F2926" s="287">
        <v>1</v>
      </c>
      <c r="G2926" s="287" t="s">
        <v>185</v>
      </c>
      <c r="H2926" s="287" t="s">
        <v>179</v>
      </c>
      <c r="I2926" s="287">
        <v>0</v>
      </c>
      <c r="J2926" s="287"/>
      <c r="K2926" s="287">
        <v>0</v>
      </c>
    </row>
    <row r="2927" spans="1:11">
      <c r="A2927" s="287" t="s">
        <v>352</v>
      </c>
      <c r="B2927" s="288">
        <v>45969</v>
      </c>
      <c r="C2927" s="287" t="s">
        <v>339</v>
      </c>
      <c r="D2927" s="287">
        <v>0</v>
      </c>
      <c r="E2927" s="287">
        <v>0</v>
      </c>
      <c r="F2927" s="287">
        <v>0</v>
      </c>
      <c r="G2927" s="287"/>
      <c r="H2927" s="287"/>
      <c r="I2927" s="287">
        <v>0</v>
      </c>
      <c r="J2927" s="287"/>
      <c r="K2927" s="287">
        <v>0</v>
      </c>
    </row>
    <row r="2928" spans="1:11">
      <c r="A2928" s="287" t="s">
        <v>352</v>
      </c>
      <c r="B2928" s="288">
        <v>45976</v>
      </c>
      <c r="C2928" s="287" t="s">
        <v>339</v>
      </c>
      <c r="D2928" s="287">
        <v>0</v>
      </c>
      <c r="E2928" s="287">
        <v>0</v>
      </c>
      <c r="F2928" s="287">
        <v>0</v>
      </c>
      <c r="G2928" s="287"/>
      <c r="H2928" s="287"/>
      <c r="I2928" s="287">
        <v>0</v>
      </c>
      <c r="J2928" s="287"/>
      <c r="K2928" s="287">
        <v>0</v>
      </c>
    </row>
    <row r="2929" spans="1:11">
      <c r="A2929" s="287" t="s">
        <v>352</v>
      </c>
      <c r="B2929" s="288">
        <v>45983</v>
      </c>
      <c r="C2929" s="287" t="s">
        <v>339</v>
      </c>
      <c r="D2929" s="287">
        <v>0</v>
      </c>
      <c r="E2929" s="287">
        <v>0</v>
      </c>
      <c r="F2929" s="287">
        <v>0</v>
      </c>
      <c r="G2929" s="287"/>
      <c r="H2929" s="287"/>
      <c r="I2929" s="287">
        <v>0</v>
      </c>
      <c r="J2929" s="287"/>
      <c r="K2929" s="287">
        <v>0</v>
      </c>
    </row>
    <row r="2930" spans="1:11">
      <c r="A2930" s="287" t="s">
        <v>352</v>
      </c>
      <c r="B2930" s="288">
        <v>45990</v>
      </c>
      <c r="C2930" s="287" t="s">
        <v>339</v>
      </c>
      <c r="D2930" s="287">
        <v>0</v>
      </c>
      <c r="E2930" s="287">
        <v>0</v>
      </c>
      <c r="F2930" s="287">
        <v>0</v>
      </c>
      <c r="G2930" s="287"/>
      <c r="H2930" s="287"/>
      <c r="I2930" s="287">
        <v>0</v>
      </c>
      <c r="J2930" s="287"/>
      <c r="K2930" s="287">
        <v>0</v>
      </c>
    </row>
    <row r="2931" spans="1:11">
      <c r="A2931" s="287" t="s">
        <v>352</v>
      </c>
      <c r="B2931" s="288">
        <v>45997</v>
      </c>
      <c r="C2931" s="287" t="s">
        <v>339</v>
      </c>
      <c r="D2931" s="287">
        <v>0</v>
      </c>
      <c r="E2931" s="287">
        <v>0</v>
      </c>
      <c r="F2931" s="287">
        <v>0</v>
      </c>
      <c r="G2931" s="287"/>
      <c r="H2931" s="287"/>
      <c r="I2931" s="287">
        <v>0</v>
      </c>
      <c r="J2931" s="287"/>
      <c r="K2931" s="287">
        <v>0</v>
      </c>
    </row>
    <row r="2932" spans="1:11">
      <c r="A2932" s="287" t="s">
        <v>352</v>
      </c>
      <c r="B2932" s="288">
        <v>46004</v>
      </c>
      <c r="C2932" s="287" t="s">
        <v>339</v>
      </c>
      <c r="D2932" s="287">
        <v>0</v>
      </c>
      <c r="E2932" s="287">
        <v>0</v>
      </c>
      <c r="F2932" s="287">
        <v>0</v>
      </c>
      <c r="G2932" s="287"/>
      <c r="H2932" s="287"/>
      <c r="I2932" s="287">
        <v>0</v>
      </c>
      <c r="J2932" s="287"/>
      <c r="K2932" s="287">
        <v>0</v>
      </c>
    </row>
    <row r="2933" spans="1:11">
      <c r="A2933" s="287" t="s">
        <v>352</v>
      </c>
      <c r="B2933" s="288">
        <v>46011</v>
      </c>
      <c r="C2933" s="287" t="s">
        <v>339</v>
      </c>
      <c r="D2933" s="287">
        <v>0</v>
      </c>
      <c r="E2933" s="287">
        <v>0</v>
      </c>
      <c r="F2933" s="287">
        <v>0</v>
      </c>
      <c r="G2933" s="287"/>
      <c r="H2933" s="287"/>
      <c r="I2933" s="287">
        <v>0</v>
      </c>
      <c r="J2933" s="287"/>
      <c r="K2933" s="287">
        <v>0</v>
      </c>
    </row>
    <row r="2934" spans="1:11">
      <c r="A2934" s="287" t="s">
        <v>352</v>
      </c>
      <c r="B2934" s="288">
        <v>46018</v>
      </c>
      <c r="C2934" s="287" t="s">
        <v>339</v>
      </c>
      <c r="D2934" s="287">
        <v>0</v>
      </c>
      <c r="E2934" s="287">
        <v>0</v>
      </c>
      <c r="F2934" s="287">
        <v>0</v>
      </c>
      <c r="G2934" s="287"/>
      <c r="H2934" s="287"/>
      <c r="I2934" s="287">
        <v>0</v>
      </c>
      <c r="J2934" s="287"/>
      <c r="K2934" s="287">
        <v>0</v>
      </c>
    </row>
    <row r="2935" spans="1:11">
      <c r="A2935" s="287" t="s">
        <v>352</v>
      </c>
      <c r="B2935" s="288">
        <v>46025</v>
      </c>
      <c r="C2935" s="287" t="s">
        <v>339</v>
      </c>
      <c r="D2935" s="287">
        <v>0</v>
      </c>
      <c r="E2935" s="287">
        <v>0</v>
      </c>
      <c r="F2935" s="287">
        <v>0</v>
      </c>
      <c r="G2935" s="287"/>
      <c r="H2935" s="287"/>
      <c r="I2935" s="287">
        <v>0</v>
      </c>
      <c r="J2935" s="287"/>
      <c r="K2935" s="287">
        <v>0</v>
      </c>
    </row>
    <row r="2936" spans="1:11">
      <c r="A2936" s="287" t="s">
        <v>352</v>
      </c>
      <c r="B2936" s="288">
        <v>46032</v>
      </c>
      <c r="C2936" s="287" t="s">
        <v>339</v>
      </c>
      <c r="D2936" s="287">
        <v>0</v>
      </c>
      <c r="E2936" s="287">
        <v>0</v>
      </c>
      <c r="F2936" s="287">
        <v>0</v>
      </c>
      <c r="G2936" s="287"/>
      <c r="H2936" s="287"/>
      <c r="I2936" s="287">
        <v>0</v>
      </c>
      <c r="J2936" s="287"/>
      <c r="K2936" s="287">
        <v>0</v>
      </c>
    </row>
    <row r="2937" spans="1:11">
      <c r="A2937" s="287" t="s">
        <v>352</v>
      </c>
      <c r="B2937" s="288">
        <v>46039</v>
      </c>
      <c r="C2937" s="287" t="s">
        <v>339</v>
      </c>
      <c r="D2937" s="287">
        <v>0</v>
      </c>
      <c r="E2937" s="287">
        <v>0</v>
      </c>
      <c r="F2937" s="287">
        <v>0</v>
      </c>
      <c r="G2937" s="287"/>
      <c r="H2937" s="287"/>
      <c r="I2937" s="287">
        <v>0</v>
      </c>
      <c r="J2937" s="287"/>
      <c r="K2937" s="287">
        <v>0</v>
      </c>
    </row>
    <row r="2938" spans="1:11">
      <c r="A2938" s="287" t="s">
        <v>352</v>
      </c>
      <c r="B2938" s="288">
        <v>46046</v>
      </c>
      <c r="C2938" s="287" t="s">
        <v>339</v>
      </c>
      <c r="D2938" s="287">
        <v>0</v>
      </c>
      <c r="E2938" s="287">
        <v>0</v>
      </c>
      <c r="F2938" s="287">
        <v>0</v>
      </c>
      <c r="G2938" s="287"/>
      <c r="H2938" s="287"/>
      <c r="I2938" s="287">
        <v>0</v>
      </c>
      <c r="J2938" s="287"/>
      <c r="K2938" s="287">
        <v>0</v>
      </c>
    </row>
    <row r="2939" spans="1:11">
      <c r="A2939" s="287" t="s">
        <v>352</v>
      </c>
      <c r="B2939" s="288">
        <v>46053</v>
      </c>
      <c r="C2939" s="287" t="s">
        <v>339</v>
      </c>
      <c r="D2939" s="287">
        <v>0</v>
      </c>
      <c r="E2939" s="287">
        <v>0</v>
      </c>
      <c r="F2939" s="287">
        <v>0</v>
      </c>
      <c r="G2939" s="287"/>
      <c r="H2939" s="287"/>
      <c r="I2939" s="287">
        <v>0</v>
      </c>
      <c r="J2939" s="287"/>
      <c r="K2939" s="287">
        <v>0</v>
      </c>
    </row>
    <row r="2940" spans="1:11">
      <c r="A2940" s="287" t="s">
        <v>352</v>
      </c>
      <c r="B2940" s="288">
        <v>46060</v>
      </c>
      <c r="C2940" s="287" t="s">
        <v>339</v>
      </c>
      <c r="D2940" s="287">
        <v>0</v>
      </c>
      <c r="E2940" s="287">
        <v>0</v>
      </c>
      <c r="F2940" s="287">
        <v>0</v>
      </c>
      <c r="G2940" s="287"/>
      <c r="H2940" s="287"/>
      <c r="I2940" s="287">
        <v>0</v>
      </c>
      <c r="J2940" s="287"/>
      <c r="K2940" s="287">
        <v>0</v>
      </c>
    </row>
    <row r="2941" spans="1:11">
      <c r="A2941" s="287" t="s">
        <v>352</v>
      </c>
      <c r="B2941" s="288">
        <v>46067</v>
      </c>
      <c r="C2941" s="287" t="s">
        <v>339</v>
      </c>
      <c r="D2941" s="287">
        <v>0</v>
      </c>
      <c r="E2941" s="287">
        <v>0</v>
      </c>
      <c r="F2941" s="287">
        <v>0</v>
      </c>
      <c r="G2941" s="287"/>
      <c r="H2941" s="287"/>
      <c r="I2941" s="287">
        <v>0</v>
      </c>
      <c r="J2941" s="287"/>
      <c r="K2941" s="287">
        <v>0</v>
      </c>
    </row>
    <row r="2942" spans="1:11">
      <c r="A2942" s="287" t="s">
        <v>352</v>
      </c>
      <c r="B2942" s="288">
        <v>46074</v>
      </c>
      <c r="C2942" s="287" t="s">
        <v>339</v>
      </c>
      <c r="D2942" s="287">
        <v>0</v>
      </c>
      <c r="E2942" s="287">
        <v>0</v>
      </c>
      <c r="F2942" s="287">
        <v>0</v>
      </c>
      <c r="G2942" s="287"/>
      <c r="H2942" s="287"/>
      <c r="I2942" s="287">
        <v>0</v>
      </c>
      <c r="J2942" s="287"/>
      <c r="K2942" s="287">
        <v>0</v>
      </c>
    </row>
    <row r="2943" spans="1:11">
      <c r="A2943" s="287" t="s">
        <v>352</v>
      </c>
      <c r="B2943" s="288">
        <v>46081</v>
      </c>
      <c r="C2943" s="287" t="s">
        <v>339</v>
      </c>
      <c r="D2943" s="287">
        <v>0</v>
      </c>
      <c r="E2943" s="287">
        <v>0</v>
      </c>
      <c r="F2943" s="287">
        <v>0</v>
      </c>
      <c r="G2943" s="287"/>
      <c r="H2943" s="287"/>
      <c r="I2943" s="287">
        <v>0</v>
      </c>
      <c r="J2943" s="287"/>
      <c r="K2943" s="287">
        <v>0</v>
      </c>
    </row>
    <row r="2944" spans="1:11">
      <c r="A2944" s="287" t="s">
        <v>352</v>
      </c>
      <c r="B2944" s="288">
        <v>46088</v>
      </c>
      <c r="C2944" s="287" t="s">
        <v>339</v>
      </c>
      <c r="D2944" s="287">
        <v>0</v>
      </c>
      <c r="E2944" s="287">
        <v>0</v>
      </c>
      <c r="F2944" s="287">
        <v>0</v>
      </c>
      <c r="G2944" s="287"/>
      <c r="H2944" s="287"/>
      <c r="I2944" s="287">
        <v>0</v>
      </c>
      <c r="J2944" s="287"/>
      <c r="K2944" s="287">
        <v>0</v>
      </c>
    </row>
    <row r="2945" spans="1:11">
      <c r="A2945" s="287" t="s">
        <v>352</v>
      </c>
      <c r="B2945" s="288">
        <v>46095</v>
      </c>
      <c r="C2945" s="287" t="s">
        <v>339</v>
      </c>
      <c r="D2945" s="287">
        <v>0</v>
      </c>
      <c r="E2945" s="287">
        <v>0</v>
      </c>
      <c r="F2945" s="287">
        <v>0</v>
      </c>
      <c r="G2945" s="287"/>
      <c r="H2945" s="287"/>
      <c r="I2945" s="287">
        <v>0</v>
      </c>
      <c r="J2945" s="287"/>
      <c r="K2945" s="287">
        <v>0</v>
      </c>
    </row>
    <row r="2946" spans="1:11">
      <c r="A2946" s="287" t="s">
        <v>352</v>
      </c>
      <c r="B2946" s="288">
        <v>46102</v>
      </c>
      <c r="C2946" s="287" t="s">
        <v>339</v>
      </c>
      <c r="D2946" s="287">
        <v>0</v>
      </c>
      <c r="E2946" s="287">
        <v>0</v>
      </c>
      <c r="F2946" s="287">
        <v>0</v>
      </c>
      <c r="G2946" s="287"/>
      <c r="H2946" s="287"/>
      <c r="I2946" s="287">
        <v>0</v>
      </c>
      <c r="J2946" s="287"/>
      <c r="K2946" s="287">
        <v>0</v>
      </c>
    </row>
    <row r="2947" spans="1:11">
      <c r="A2947" s="287" t="s">
        <v>352</v>
      </c>
      <c r="B2947" s="288">
        <v>46109</v>
      </c>
      <c r="C2947" s="287" t="s">
        <v>339</v>
      </c>
      <c r="D2947" s="287">
        <v>0</v>
      </c>
      <c r="E2947" s="287">
        <v>0</v>
      </c>
      <c r="F2947" s="287">
        <v>0</v>
      </c>
      <c r="G2947" s="287"/>
      <c r="H2947" s="287"/>
      <c r="I2947" s="287">
        <v>0</v>
      </c>
      <c r="J2947" s="287"/>
      <c r="K2947" s="287">
        <v>0</v>
      </c>
    </row>
    <row r="2948" spans="1:11">
      <c r="A2948" s="287" t="s">
        <v>352</v>
      </c>
      <c r="B2948" s="288">
        <v>46116</v>
      </c>
      <c r="C2948" s="287" t="s">
        <v>339</v>
      </c>
      <c r="D2948" s="287">
        <v>0</v>
      </c>
      <c r="E2948" s="287">
        <v>0</v>
      </c>
      <c r="F2948" s="287">
        <v>0</v>
      </c>
      <c r="G2948" s="287"/>
      <c r="H2948" s="287"/>
      <c r="I2948" s="287">
        <v>0</v>
      </c>
      <c r="J2948" s="287"/>
      <c r="K2948" s="287">
        <v>0</v>
      </c>
    </row>
    <row r="2949" spans="1:11">
      <c r="A2949" s="287" t="s">
        <v>352</v>
      </c>
      <c r="B2949" s="288">
        <v>46123</v>
      </c>
      <c r="C2949" s="287" t="s">
        <v>339</v>
      </c>
      <c r="D2949" s="287">
        <v>0</v>
      </c>
      <c r="E2949" s="287">
        <v>0</v>
      </c>
      <c r="F2949" s="287">
        <v>0</v>
      </c>
      <c r="G2949" s="287"/>
      <c r="H2949" s="287"/>
      <c r="I2949" s="287">
        <v>0</v>
      </c>
      <c r="J2949" s="287"/>
      <c r="K2949" s="287">
        <v>0</v>
      </c>
    </row>
    <row r="2950" spans="1:11">
      <c r="A2950" s="287" t="s">
        <v>352</v>
      </c>
      <c r="B2950" s="288">
        <v>46130</v>
      </c>
      <c r="C2950" s="287" t="s">
        <v>339</v>
      </c>
      <c r="D2950" s="287">
        <v>0</v>
      </c>
      <c r="E2950" s="287">
        <v>0</v>
      </c>
      <c r="F2950" s="287">
        <v>0</v>
      </c>
      <c r="G2950" s="287"/>
      <c r="H2950" s="287"/>
      <c r="I2950" s="287">
        <v>0</v>
      </c>
      <c r="J2950" s="287"/>
      <c r="K2950" s="287">
        <v>0</v>
      </c>
    </row>
    <row r="2951" spans="1:11">
      <c r="A2951" s="287" t="s">
        <v>352</v>
      </c>
      <c r="B2951" s="288">
        <v>46137</v>
      </c>
      <c r="C2951" s="287" t="s">
        <v>339</v>
      </c>
      <c r="D2951" s="287">
        <v>0</v>
      </c>
      <c r="E2951" s="287">
        <v>0</v>
      </c>
      <c r="F2951" s="287">
        <v>0</v>
      </c>
      <c r="G2951" s="287"/>
      <c r="H2951" s="287"/>
      <c r="I2951" s="287">
        <v>0</v>
      </c>
      <c r="J2951" s="287"/>
      <c r="K2951" s="287">
        <v>0</v>
      </c>
    </row>
    <row r="2952" spans="1:11">
      <c r="A2952" s="287" t="s">
        <v>353</v>
      </c>
      <c r="B2952" s="288">
        <v>45969</v>
      </c>
      <c r="C2952" s="287" t="s">
        <v>339</v>
      </c>
      <c r="D2952" s="287">
        <v>0</v>
      </c>
      <c r="E2952" s="287">
        <v>0</v>
      </c>
      <c r="F2952" s="287">
        <v>0</v>
      </c>
      <c r="G2952" s="287" t="s">
        <v>185</v>
      </c>
      <c r="H2952" s="287"/>
      <c r="I2952" s="287">
        <v>0</v>
      </c>
      <c r="J2952" s="287"/>
      <c r="K2952" s="287">
        <v>0</v>
      </c>
    </row>
    <row r="2953" spans="1:11">
      <c r="A2953" s="287" t="s">
        <v>353</v>
      </c>
      <c r="B2953" s="288">
        <v>45976</v>
      </c>
      <c r="C2953" s="287" t="s">
        <v>339</v>
      </c>
      <c r="D2953" s="287">
        <v>0</v>
      </c>
      <c r="E2953" s="287">
        <v>0</v>
      </c>
      <c r="F2953" s="287">
        <v>0</v>
      </c>
      <c r="G2953" s="287" t="s">
        <v>185</v>
      </c>
      <c r="H2953" s="287"/>
      <c r="I2953" s="287">
        <v>0</v>
      </c>
      <c r="J2953" s="287"/>
      <c r="K2953" s="287">
        <v>0</v>
      </c>
    </row>
    <row r="2954" spans="1:11">
      <c r="A2954" s="287" t="s">
        <v>353</v>
      </c>
      <c r="B2954" s="288">
        <v>45983</v>
      </c>
      <c r="C2954" s="287" t="s">
        <v>893</v>
      </c>
      <c r="D2954" s="287">
        <v>1</v>
      </c>
      <c r="E2954" s="287">
        <v>1</v>
      </c>
      <c r="F2954" s="287">
        <v>0</v>
      </c>
      <c r="G2954" s="287" t="s">
        <v>185</v>
      </c>
      <c r="H2954" s="287"/>
      <c r="I2954" s="287">
        <v>0</v>
      </c>
      <c r="J2954" s="287"/>
      <c r="K2954" s="287">
        <v>0</v>
      </c>
    </row>
    <row r="2955" spans="1:11">
      <c r="A2955" s="287" t="s">
        <v>353</v>
      </c>
      <c r="B2955" s="288">
        <v>45990</v>
      </c>
      <c r="C2955" s="287" t="s">
        <v>339</v>
      </c>
      <c r="D2955" s="287">
        <v>0</v>
      </c>
      <c r="E2955" s="287">
        <v>0</v>
      </c>
      <c r="F2955" s="287">
        <v>0</v>
      </c>
      <c r="G2955" s="287" t="s">
        <v>185</v>
      </c>
      <c r="H2955" s="287"/>
      <c r="I2955" s="287">
        <v>0</v>
      </c>
      <c r="J2955" s="287"/>
      <c r="K2955" s="287">
        <v>0</v>
      </c>
    </row>
    <row r="2956" spans="1:11">
      <c r="A2956" s="287" t="s">
        <v>353</v>
      </c>
      <c r="B2956" s="288">
        <v>45997</v>
      </c>
      <c r="C2956" s="287" t="s">
        <v>339</v>
      </c>
      <c r="D2956" s="287">
        <v>0</v>
      </c>
      <c r="E2956" s="287">
        <v>0</v>
      </c>
      <c r="F2956" s="287">
        <v>0</v>
      </c>
      <c r="G2956" s="287" t="s">
        <v>185</v>
      </c>
      <c r="H2956" s="287"/>
      <c r="I2956" s="287">
        <v>0</v>
      </c>
      <c r="J2956" s="287"/>
      <c r="K2956" s="287">
        <v>0</v>
      </c>
    </row>
    <row r="2957" spans="1:11">
      <c r="A2957" s="287" t="s">
        <v>353</v>
      </c>
      <c r="B2957" s="288">
        <v>46004</v>
      </c>
      <c r="C2957" s="287" t="s">
        <v>339</v>
      </c>
      <c r="D2957" s="287">
        <v>0</v>
      </c>
      <c r="E2957" s="287">
        <v>0</v>
      </c>
      <c r="F2957" s="287">
        <v>0</v>
      </c>
      <c r="G2957" s="287" t="s">
        <v>185</v>
      </c>
      <c r="H2957" s="287"/>
      <c r="I2957" s="287">
        <v>0</v>
      </c>
      <c r="J2957" s="287"/>
      <c r="K2957" s="287">
        <v>0</v>
      </c>
    </row>
    <row r="2958" spans="1:11">
      <c r="A2958" s="287" t="s">
        <v>353</v>
      </c>
      <c r="B2958" s="288">
        <v>46011</v>
      </c>
      <c r="C2958" s="287" t="s">
        <v>892</v>
      </c>
      <c r="D2958" s="287">
        <v>1</v>
      </c>
      <c r="E2958" s="287">
        <v>0</v>
      </c>
      <c r="F2958" s="287">
        <v>1</v>
      </c>
      <c r="G2958" s="287" t="s">
        <v>185</v>
      </c>
      <c r="H2958" s="287"/>
      <c r="I2958" s="287">
        <v>0</v>
      </c>
      <c r="J2958" s="287"/>
      <c r="K2958" s="287">
        <v>0</v>
      </c>
    </row>
    <row r="2959" spans="1:11">
      <c r="A2959" s="287" t="s">
        <v>353</v>
      </c>
      <c r="B2959" s="288">
        <v>46018</v>
      </c>
      <c r="C2959" s="287" t="s">
        <v>339</v>
      </c>
      <c r="D2959" s="287">
        <v>0</v>
      </c>
      <c r="E2959" s="287">
        <v>0</v>
      </c>
      <c r="F2959" s="287">
        <v>0</v>
      </c>
      <c r="G2959" s="287" t="s">
        <v>185</v>
      </c>
      <c r="H2959" s="287"/>
      <c r="I2959" s="287">
        <v>0</v>
      </c>
      <c r="J2959" s="287"/>
      <c r="K2959" s="287">
        <v>0</v>
      </c>
    </row>
    <row r="2960" spans="1:11">
      <c r="A2960" s="287" t="s">
        <v>353</v>
      </c>
      <c r="B2960" s="288">
        <v>46025</v>
      </c>
      <c r="C2960" s="287" t="s">
        <v>339</v>
      </c>
      <c r="D2960" s="287">
        <v>0</v>
      </c>
      <c r="E2960" s="287">
        <v>0</v>
      </c>
      <c r="F2960" s="287">
        <v>0</v>
      </c>
      <c r="G2960" s="287" t="s">
        <v>185</v>
      </c>
      <c r="H2960" s="287"/>
      <c r="I2960" s="287">
        <v>0</v>
      </c>
      <c r="J2960" s="287"/>
      <c r="K2960" s="287">
        <v>0</v>
      </c>
    </row>
    <row r="2961" spans="1:11">
      <c r="A2961" s="287" t="s">
        <v>353</v>
      </c>
      <c r="B2961" s="288">
        <v>46032</v>
      </c>
      <c r="C2961" s="287" t="s">
        <v>339</v>
      </c>
      <c r="D2961" s="287">
        <v>0</v>
      </c>
      <c r="E2961" s="287">
        <v>0</v>
      </c>
      <c r="F2961" s="287">
        <v>0</v>
      </c>
      <c r="G2961" s="287" t="s">
        <v>185</v>
      </c>
      <c r="H2961" s="287"/>
      <c r="I2961" s="287">
        <v>0</v>
      </c>
      <c r="J2961" s="287"/>
      <c r="K2961" s="287">
        <v>0</v>
      </c>
    </row>
    <row r="2962" spans="1:11">
      <c r="A2962" s="287" t="s">
        <v>353</v>
      </c>
      <c r="B2962" s="288">
        <v>46039</v>
      </c>
      <c r="C2962" s="287" t="s">
        <v>339</v>
      </c>
      <c r="D2962" s="287">
        <v>0</v>
      </c>
      <c r="E2962" s="287">
        <v>0</v>
      </c>
      <c r="F2962" s="287">
        <v>0</v>
      </c>
      <c r="G2962" s="287" t="s">
        <v>185</v>
      </c>
      <c r="H2962" s="287"/>
      <c r="I2962" s="287">
        <v>0</v>
      </c>
      <c r="J2962" s="287"/>
      <c r="K2962" s="287">
        <v>0</v>
      </c>
    </row>
    <row r="2963" spans="1:11">
      <c r="A2963" s="287" t="s">
        <v>353</v>
      </c>
      <c r="B2963" s="288">
        <v>46046</v>
      </c>
      <c r="C2963" s="287" t="s">
        <v>893</v>
      </c>
      <c r="D2963" s="287">
        <v>1</v>
      </c>
      <c r="E2963" s="287">
        <v>1</v>
      </c>
      <c r="F2963" s="287">
        <v>0</v>
      </c>
      <c r="G2963" s="287" t="s">
        <v>185</v>
      </c>
      <c r="H2963" s="287"/>
      <c r="I2963" s="287">
        <v>0</v>
      </c>
      <c r="J2963" s="287"/>
      <c r="K2963" s="287">
        <v>0</v>
      </c>
    </row>
    <row r="2964" spans="1:11">
      <c r="A2964" s="287" t="s">
        <v>353</v>
      </c>
      <c r="B2964" s="288">
        <v>46053</v>
      </c>
      <c r="C2964" s="287" t="s">
        <v>339</v>
      </c>
      <c r="D2964" s="287">
        <v>0</v>
      </c>
      <c r="E2964" s="287">
        <v>0</v>
      </c>
      <c r="F2964" s="287">
        <v>0</v>
      </c>
      <c r="G2964" s="287" t="s">
        <v>185</v>
      </c>
      <c r="H2964" s="287"/>
      <c r="I2964" s="287">
        <v>0</v>
      </c>
      <c r="J2964" s="287"/>
      <c r="K2964" s="287">
        <v>0</v>
      </c>
    </row>
    <row r="2965" spans="1:11">
      <c r="A2965" s="287" t="s">
        <v>353</v>
      </c>
      <c r="B2965" s="288">
        <v>46060</v>
      </c>
      <c r="C2965" s="287" t="s">
        <v>339</v>
      </c>
      <c r="D2965" s="287">
        <v>0</v>
      </c>
      <c r="E2965" s="287">
        <v>0</v>
      </c>
      <c r="F2965" s="287">
        <v>0</v>
      </c>
      <c r="G2965" s="287" t="s">
        <v>185</v>
      </c>
      <c r="H2965" s="287"/>
      <c r="I2965" s="287">
        <v>0</v>
      </c>
      <c r="J2965" s="287"/>
      <c r="K2965" s="287">
        <v>0</v>
      </c>
    </row>
    <row r="2966" spans="1:11">
      <c r="A2966" s="287" t="s">
        <v>353</v>
      </c>
      <c r="B2966" s="288">
        <v>46067</v>
      </c>
      <c r="C2966" s="287" t="s">
        <v>892</v>
      </c>
      <c r="D2966" s="287">
        <v>1</v>
      </c>
      <c r="E2966" s="287">
        <v>0</v>
      </c>
      <c r="F2966" s="287">
        <v>1</v>
      </c>
      <c r="G2966" s="287" t="s">
        <v>185</v>
      </c>
      <c r="H2966" s="287"/>
      <c r="I2966" s="287">
        <v>0</v>
      </c>
      <c r="J2966" s="287"/>
      <c r="K2966" s="287">
        <v>0</v>
      </c>
    </row>
    <row r="2967" spans="1:11">
      <c r="A2967" s="287" t="s">
        <v>353</v>
      </c>
      <c r="B2967" s="288">
        <v>46074</v>
      </c>
      <c r="C2967" s="287" t="s">
        <v>339</v>
      </c>
      <c r="D2967" s="287">
        <v>0</v>
      </c>
      <c r="E2967" s="287">
        <v>0</v>
      </c>
      <c r="F2967" s="287">
        <v>0</v>
      </c>
      <c r="G2967" s="287" t="s">
        <v>185</v>
      </c>
      <c r="H2967" s="287"/>
      <c r="I2967" s="287">
        <v>0</v>
      </c>
      <c r="J2967" s="287"/>
      <c r="K2967" s="287">
        <v>0</v>
      </c>
    </row>
    <row r="2968" spans="1:11">
      <c r="A2968" s="287" t="s">
        <v>353</v>
      </c>
      <c r="B2968" s="288">
        <v>46081</v>
      </c>
      <c r="C2968" s="287" t="s">
        <v>339</v>
      </c>
      <c r="D2968" s="287">
        <v>0</v>
      </c>
      <c r="E2968" s="287">
        <v>0</v>
      </c>
      <c r="F2968" s="287">
        <v>0</v>
      </c>
      <c r="G2968" s="287" t="s">
        <v>185</v>
      </c>
      <c r="H2968" s="287"/>
      <c r="I2968" s="287">
        <v>0</v>
      </c>
      <c r="J2968" s="287"/>
      <c r="K2968" s="287">
        <v>0</v>
      </c>
    </row>
    <row r="2969" spans="1:11">
      <c r="A2969" s="287" t="s">
        <v>353</v>
      </c>
      <c r="B2969" s="288">
        <v>46088</v>
      </c>
      <c r="C2969" s="287" t="s">
        <v>339</v>
      </c>
      <c r="D2969" s="287">
        <v>0</v>
      </c>
      <c r="E2969" s="287">
        <v>0</v>
      </c>
      <c r="F2969" s="287">
        <v>0</v>
      </c>
      <c r="G2969" s="287" t="s">
        <v>185</v>
      </c>
      <c r="H2969" s="287"/>
      <c r="I2969" s="287">
        <v>0</v>
      </c>
      <c r="J2969" s="287"/>
      <c r="K2969" s="287">
        <v>0</v>
      </c>
    </row>
    <row r="2970" spans="1:11">
      <c r="A2970" s="287" t="s">
        <v>353</v>
      </c>
      <c r="B2970" s="288">
        <v>46095</v>
      </c>
      <c r="C2970" s="287" t="s">
        <v>893</v>
      </c>
      <c r="D2970" s="287">
        <v>1</v>
      </c>
      <c r="E2970" s="287">
        <v>1</v>
      </c>
      <c r="F2970" s="287">
        <v>0</v>
      </c>
      <c r="G2970" s="287" t="s">
        <v>185</v>
      </c>
      <c r="H2970" s="287"/>
      <c r="I2970" s="287">
        <v>0</v>
      </c>
      <c r="J2970" s="287"/>
      <c r="K2970" s="287">
        <v>0</v>
      </c>
    </row>
    <row r="2971" spans="1:11">
      <c r="A2971" s="287" t="s">
        <v>353</v>
      </c>
      <c r="B2971" s="288">
        <v>46102</v>
      </c>
      <c r="C2971" s="287" t="s">
        <v>339</v>
      </c>
      <c r="D2971" s="287">
        <v>0</v>
      </c>
      <c r="E2971" s="287">
        <v>0</v>
      </c>
      <c r="F2971" s="287">
        <v>0</v>
      </c>
      <c r="G2971" s="287" t="s">
        <v>185</v>
      </c>
      <c r="H2971" s="287"/>
      <c r="I2971" s="287">
        <v>0</v>
      </c>
      <c r="J2971" s="287"/>
      <c r="K2971" s="287">
        <v>0</v>
      </c>
    </row>
    <row r="2972" spans="1:11">
      <c r="A2972" s="287" t="s">
        <v>353</v>
      </c>
      <c r="B2972" s="288">
        <v>46109</v>
      </c>
      <c r="C2972" s="287" t="s">
        <v>339</v>
      </c>
      <c r="D2972" s="287">
        <v>0</v>
      </c>
      <c r="E2972" s="287">
        <v>0</v>
      </c>
      <c r="F2972" s="287">
        <v>0</v>
      </c>
      <c r="G2972" s="287" t="s">
        <v>185</v>
      </c>
      <c r="H2972" s="287"/>
      <c r="I2972" s="287">
        <v>0</v>
      </c>
      <c r="J2972" s="287"/>
      <c r="K2972" s="287">
        <v>0</v>
      </c>
    </row>
    <row r="2973" spans="1:11">
      <c r="A2973" s="287" t="s">
        <v>353</v>
      </c>
      <c r="B2973" s="288">
        <v>46116</v>
      </c>
      <c r="C2973" s="287" t="s">
        <v>339</v>
      </c>
      <c r="D2973" s="287">
        <v>0</v>
      </c>
      <c r="E2973" s="287">
        <v>0</v>
      </c>
      <c r="F2973" s="287">
        <v>0</v>
      </c>
      <c r="G2973" s="287" t="s">
        <v>185</v>
      </c>
      <c r="H2973" s="287"/>
      <c r="I2973" s="287">
        <v>0</v>
      </c>
      <c r="J2973" s="287"/>
      <c r="K2973" s="287">
        <v>0</v>
      </c>
    </row>
    <row r="2974" spans="1:11">
      <c r="A2974" s="287" t="s">
        <v>353</v>
      </c>
      <c r="B2974" s="288">
        <v>46123</v>
      </c>
      <c r="C2974" s="287" t="s">
        <v>893</v>
      </c>
      <c r="D2974" s="287">
        <v>1</v>
      </c>
      <c r="E2974" s="287">
        <v>1</v>
      </c>
      <c r="F2974" s="287">
        <v>0</v>
      </c>
      <c r="G2974" s="287" t="s">
        <v>185</v>
      </c>
      <c r="H2974" s="287"/>
      <c r="I2974" s="287">
        <v>0</v>
      </c>
      <c r="J2974" s="287"/>
      <c r="K2974" s="287">
        <v>0</v>
      </c>
    </row>
    <row r="2975" spans="1:11">
      <c r="A2975" s="287" t="s">
        <v>353</v>
      </c>
      <c r="B2975" s="288">
        <v>46130</v>
      </c>
      <c r="C2975" s="287" t="s">
        <v>339</v>
      </c>
      <c r="D2975" s="287">
        <v>0</v>
      </c>
      <c r="E2975" s="287">
        <v>0</v>
      </c>
      <c r="F2975" s="287">
        <v>0</v>
      </c>
      <c r="G2975" s="287" t="s">
        <v>185</v>
      </c>
      <c r="H2975" s="287"/>
      <c r="I2975" s="287">
        <v>0</v>
      </c>
      <c r="J2975" s="287"/>
      <c r="K2975" s="287">
        <v>0</v>
      </c>
    </row>
    <row r="2976" spans="1:11">
      <c r="A2976" s="287" t="s">
        <v>353</v>
      </c>
      <c r="B2976" s="288">
        <v>46137</v>
      </c>
      <c r="C2976" s="287" t="s">
        <v>339</v>
      </c>
      <c r="D2976" s="287">
        <v>0</v>
      </c>
      <c r="E2976" s="287">
        <v>0</v>
      </c>
      <c r="F2976" s="287">
        <v>0</v>
      </c>
      <c r="G2976" s="287" t="s">
        <v>185</v>
      </c>
      <c r="H2976" s="287"/>
      <c r="I2976" s="287">
        <v>0</v>
      </c>
      <c r="J2976" s="287"/>
      <c r="K2976" s="287">
        <v>0</v>
      </c>
    </row>
    <row r="2977" spans="1:11">
      <c r="A2977" s="287" t="s">
        <v>354</v>
      </c>
      <c r="B2977" s="288">
        <v>45969</v>
      </c>
      <c r="C2977" s="287" t="s">
        <v>339</v>
      </c>
      <c r="D2977" s="287">
        <v>0</v>
      </c>
      <c r="E2977" s="287">
        <v>0</v>
      </c>
      <c r="F2977" s="287">
        <v>0</v>
      </c>
      <c r="G2977" s="287" t="s">
        <v>179</v>
      </c>
      <c r="H2977" s="287"/>
      <c r="I2977" s="287">
        <v>0</v>
      </c>
      <c r="J2977" s="287" t="s">
        <v>355</v>
      </c>
      <c r="K2977" s="287">
        <v>0</v>
      </c>
    </row>
    <row r="2978" spans="1:11">
      <c r="A2978" s="287" t="s">
        <v>354</v>
      </c>
      <c r="B2978" s="288">
        <v>45976</v>
      </c>
      <c r="C2978" s="287" t="s">
        <v>339</v>
      </c>
      <c r="D2978" s="287">
        <v>0</v>
      </c>
      <c r="E2978" s="287">
        <v>0</v>
      </c>
      <c r="F2978" s="287">
        <v>0</v>
      </c>
      <c r="G2978" s="287" t="s">
        <v>179</v>
      </c>
      <c r="H2978" s="287"/>
      <c r="I2978" s="287">
        <v>0</v>
      </c>
      <c r="J2978" s="287" t="s">
        <v>355</v>
      </c>
      <c r="K2978" s="287">
        <v>0</v>
      </c>
    </row>
    <row r="2979" spans="1:11">
      <c r="A2979" s="287" t="s">
        <v>354</v>
      </c>
      <c r="B2979" s="288">
        <v>45983</v>
      </c>
      <c r="C2979" s="287" t="s">
        <v>339</v>
      </c>
      <c r="D2979" s="287">
        <v>0</v>
      </c>
      <c r="E2979" s="287">
        <v>0</v>
      </c>
      <c r="F2979" s="287">
        <v>0</v>
      </c>
      <c r="G2979" s="287" t="s">
        <v>179</v>
      </c>
      <c r="H2979" s="287"/>
      <c r="I2979" s="287">
        <v>0</v>
      </c>
      <c r="J2979" s="287" t="s">
        <v>355</v>
      </c>
      <c r="K2979" s="287">
        <v>0</v>
      </c>
    </row>
    <row r="2980" spans="1:11">
      <c r="A2980" s="287" t="s">
        <v>354</v>
      </c>
      <c r="B2980" s="288">
        <v>45990</v>
      </c>
      <c r="C2980" s="287" t="s">
        <v>339</v>
      </c>
      <c r="D2980" s="287">
        <v>0</v>
      </c>
      <c r="E2980" s="287">
        <v>0</v>
      </c>
      <c r="F2980" s="287">
        <v>0</v>
      </c>
      <c r="G2980" s="287" t="s">
        <v>179</v>
      </c>
      <c r="H2980" s="287"/>
      <c r="I2980" s="287">
        <v>0</v>
      </c>
      <c r="J2980" s="287" t="s">
        <v>355</v>
      </c>
      <c r="K2980" s="287">
        <v>0</v>
      </c>
    </row>
    <row r="2981" spans="1:11">
      <c r="A2981" s="287" t="s">
        <v>354</v>
      </c>
      <c r="B2981" s="288">
        <v>45997</v>
      </c>
      <c r="C2981" s="287" t="s">
        <v>339</v>
      </c>
      <c r="D2981" s="287">
        <v>0</v>
      </c>
      <c r="E2981" s="287">
        <v>0</v>
      </c>
      <c r="F2981" s="287">
        <v>0</v>
      </c>
      <c r="G2981" s="287" t="s">
        <v>179</v>
      </c>
      <c r="H2981" s="287"/>
      <c r="I2981" s="287">
        <v>0</v>
      </c>
      <c r="J2981" s="287" t="s">
        <v>355</v>
      </c>
      <c r="K2981" s="287">
        <v>0</v>
      </c>
    </row>
    <row r="2982" spans="1:11">
      <c r="A2982" s="287" t="s">
        <v>354</v>
      </c>
      <c r="B2982" s="288">
        <v>46004</v>
      </c>
      <c r="C2982" s="287" t="s">
        <v>339</v>
      </c>
      <c r="D2982" s="287">
        <v>0</v>
      </c>
      <c r="E2982" s="287">
        <v>0</v>
      </c>
      <c r="F2982" s="287">
        <v>0</v>
      </c>
      <c r="G2982" s="287" t="s">
        <v>179</v>
      </c>
      <c r="H2982" s="287"/>
      <c r="I2982" s="287">
        <v>0</v>
      </c>
      <c r="J2982" s="287" t="s">
        <v>355</v>
      </c>
      <c r="K2982" s="287">
        <v>0</v>
      </c>
    </row>
    <row r="2983" spans="1:11">
      <c r="A2983" s="287" t="s">
        <v>354</v>
      </c>
      <c r="B2983" s="288">
        <v>46011</v>
      </c>
      <c r="C2983" s="287" t="s">
        <v>339</v>
      </c>
      <c r="D2983" s="287">
        <v>0</v>
      </c>
      <c r="E2983" s="287">
        <v>0</v>
      </c>
      <c r="F2983" s="287">
        <v>0</v>
      </c>
      <c r="G2983" s="287" t="s">
        <v>179</v>
      </c>
      <c r="H2983" s="287"/>
      <c r="I2983" s="287">
        <v>0</v>
      </c>
      <c r="J2983" s="287" t="s">
        <v>355</v>
      </c>
      <c r="K2983" s="287">
        <v>0</v>
      </c>
    </row>
    <row r="2984" spans="1:11">
      <c r="A2984" s="287" t="s">
        <v>354</v>
      </c>
      <c r="B2984" s="288">
        <v>46018</v>
      </c>
      <c r="C2984" s="287" t="s">
        <v>339</v>
      </c>
      <c r="D2984" s="287">
        <v>0</v>
      </c>
      <c r="E2984" s="287">
        <v>0</v>
      </c>
      <c r="F2984" s="287">
        <v>0</v>
      </c>
      <c r="G2984" s="287" t="s">
        <v>179</v>
      </c>
      <c r="H2984" s="287"/>
      <c r="I2984" s="287">
        <v>0</v>
      </c>
      <c r="J2984" s="287" t="s">
        <v>355</v>
      </c>
      <c r="K2984" s="287">
        <v>0</v>
      </c>
    </row>
    <row r="2985" spans="1:11">
      <c r="A2985" s="287" t="s">
        <v>354</v>
      </c>
      <c r="B2985" s="288">
        <v>46025</v>
      </c>
      <c r="C2985" s="287" t="s">
        <v>339</v>
      </c>
      <c r="D2985" s="287">
        <v>0</v>
      </c>
      <c r="E2985" s="287">
        <v>0</v>
      </c>
      <c r="F2985" s="287">
        <v>0</v>
      </c>
      <c r="G2985" s="287" t="s">
        <v>179</v>
      </c>
      <c r="H2985" s="287"/>
      <c r="I2985" s="287">
        <v>0</v>
      </c>
      <c r="J2985" s="287" t="s">
        <v>355</v>
      </c>
      <c r="K2985" s="287">
        <v>0</v>
      </c>
    </row>
    <row r="2986" spans="1:11">
      <c r="A2986" s="287" t="s">
        <v>354</v>
      </c>
      <c r="B2986" s="288">
        <v>46032</v>
      </c>
      <c r="C2986" s="287" t="s">
        <v>339</v>
      </c>
      <c r="D2986" s="287">
        <v>0</v>
      </c>
      <c r="E2986" s="287">
        <v>0</v>
      </c>
      <c r="F2986" s="287">
        <v>0</v>
      </c>
      <c r="G2986" s="287" t="s">
        <v>179</v>
      </c>
      <c r="H2986" s="287"/>
      <c r="I2986" s="287">
        <v>0</v>
      </c>
      <c r="J2986" s="287" t="s">
        <v>355</v>
      </c>
      <c r="K2986" s="287">
        <v>0</v>
      </c>
    </row>
    <row r="2987" spans="1:11">
      <c r="A2987" s="287" t="s">
        <v>354</v>
      </c>
      <c r="B2987" s="288">
        <v>46039</v>
      </c>
      <c r="C2987" s="287" t="s">
        <v>339</v>
      </c>
      <c r="D2987" s="287">
        <v>0</v>
      </c>
      <c r="E2987" s="287">
        <v>0</v>
      </c>
      <c r="F2987" s="287">
        <v>0</v>
      </c>
      <c r="G2987" s="287" t="s">
        <v>179</v>
      </c>
      <c r="H2987" s="287"/>
      <c r="I2987" s="287">
        <v>0</v>
      </c>
      <c r="J2987" s="287" t="s">
        <v>355</v>
      </c>
      <c r="K2987" s="287">
        <v>0</v>
      </c>
    </row>
    <row r="2988" spans="1:11">
      <c r="A2988" s="287" t="s">
        <v>354</v>
      </c>
      <c r="B2988" s="288">
        <v>46046</v>
      </c>
      <c r="C2988" s="287" t="s">
        <v>339</v>
      </c>
      <c r="D2988" s="287">
        <v>0</v>
      </c>
      <c r="E2988" s="287">
        <v>0</v>
      </c>
      <c r="F2988" s="287">
        <v>0</v>
      </c>
      <c r="G2988" s="287" t="s">
        <v>179</v>
      </c>
      <c r="H2988" s="287"/>
      <c r="I2988" s="287">
        <v>0</v>
      </c>
      <c r="J2988" s="287" t="s">
        <v>355</v>
      </c>
      <c r="K2988" s="287">
        <v>0</v>
      </c>
    </row>
    <row r="2989" spans="1:11">
      <c r="A2989" s="287" t="s">
        <v>354</v>
      </c>
      <c r="B2989" s="288">
        <v>46053</v>
      </c>
      <c r="C2989" s="287" t="s">
        <v>339</v>
      </c>
      <c r="D2989" s="287">
        <v>0</v>
      </c>
      <c r="E2989" s="287">
        <v>0</v>
      </c>
      <c r="F2989" s="287">
        <v>0</v>
      </c>
      <c r="G2989" s="287" t="s">
        <v>179</v>
      </c>
      <c r="H2989" s="287"/>
      <c r="I2989" s="287">
        <v>0</v>
      </c>
      <c r="J2989" s="287" t="s">
        <v>355</v>
      </c>
      <c r="K2989" s="287">
        <v>0</v>
      </c>
    </row>
    <row r="2990" spans="1:11">
      <c r="A2990" s="287" t="s">
        <v>354</v>
      </c>
      <c r="B2990" s="288">
        <v>46060</v>
      </c>
      <c r="C2990" s="287" t="s">
        <v>339</v>
      </c>
      <c r="D2990" s="287">
        <v>0</v>
      </c>
      <c r="E2990" s="287">
        <v>0</v>
      </c>
      <c r="F2990" s="287">
        <v>0</v>
      </c>
      <c r="G2990" s="287" t="s">
        <v>179</v>
      </c>
      <c r="H2990" s="287"/>
      <c r="I2990" s="287">
        <v>0</v>
      </c>
      <c r="J2990" s="287" t="s">
        <v>355</v>
      </c>
      <c r="K2990" s="287">
        <v>0</v>
      </c>
    </row>
    <row r="2991" spans="1:11">
      <c r="A2991" s="287" t="s">
        <v>354</v>
      </c>
      <c r="B2991" s="288">
        <v>46067</v>
      </c>
      <c r="C2991" s="287" t="s">
        <v>339</v>
      </c>
      <c r="D2991" s="287">
        <v>0</v>
      </c>
      <c r="E2991" s="287">
        <v>0</v>
      </c>
      <c r="F2991" s="287">
        <v>0</v>
      </c>
      <c r="G2991" s="287" t="s">
        <v>179</v>
      </c>
      <c r="H2991" s="287"/>
      <c r="I2991" s="287">
        <v>0</v>
      </c>
      <c r="J2991" s="287" t="s">
        <v>355</v>
      </c>
      <c r="K2991" s="287">
        <v>0</v>
      </c>
    </row>
    <row r="2992" spans="1:11">
      <c r="A2992" s="287" t="s">
        <v>354</v>
      </c>
      <c r="B2992" s="288">
        <v>46074</v>
      </c>
      <c r="C2992" s="287" t="s">
        <v>339</v>
      </c>
      <c r="D2992" s="287">
        <v>0</v>
      </c>
      <c r="E2992" s="287">
        <v>0</v>
      </c>
      <c r="F2992" s="287">
        <v>0</v>
      </c>
      <c r="G2992" s="287" t="s">
        <v>179</v>
      </c>
      <c r="H2992" s="287"/>
      <c r="I2992" s="287">
        <v>0</v>
      </c>
      <c r="J2992" s="287" t="s">
        <v>355</v>
      </c>
      <c r="K2992" s="287">
        <v>0</v>
      </c>
    </row>
    <row r="2993" spans="1:11">
      <c r="A2993" s="287" t="s">
        <v>354</v>
      </c>
      <c r="B2993" s="288">
        <v>46081</v>
      </c>
      <c r="C2993" s="287" t="s">
        <v>339</v>
      </c>
      <c r="D2993" s="287">
        <v>0</v>
      </c>
      <c r="E2993" s="287">
        <v>0</v>
      </c>
      <c r="F2993" s="287">
        <v>0</v>
      </c>
      <c r="G2993" s="287" t="s">
        <v>179</v>
      </c>
      <c r="H2993" s="287"/>
      <c r="I2993" s="287">
        <v>0</v>
      </c>
      <c r="J2993" s="287" t="s">
        <v>355</v>
      </c>
      <c r="K2993" s="287">
        <v>0</v>
      </c>
    </row>
    <row r="2994" spans="1:11">
      <c r="A2994" s="287" t="s">
        <v>354</v>
      </c>
      <c r="B2994" s="288">
        <v>46088</v>
      </c>
      <c r="C2994" s="287" t="s">
        <v>339</v>
      </c>
      <c r="D2994" s="287">
        <v>0</v>
      </c>
      <c r="E2994" s="287">
        <v>0</v>
      </c>
      <c r="F2994" s="287">
        <v>0</v>
      </c>
      <c r="G2994" s="287" t="s">
        <v>179</v>
      </c>
      <c r="H2994" s="287"/>
      <c r="I2994" s="287">
        <v>0</v>
      </c>
      <c r="J2994" s="287" t="s">
        <v>355</v>
      </c>
      <c r="K2994" s="287">
        <v>0</v>
      </c>
    </row>
    <row r="2995" spans="1:11">
      <c r="A2995" s="287" t="s">
        <v>354</v>
      </c>
      <c r="B2995" s="288">
        <v>46095</v>
      </c>
      <c r="C2995" s="287" t="s">
        <v>339</v>
      </c>
      <c r="D2995" s="287">
        <v>0</v>
      </c>
      <c r="E2995" s="287">
        <v>0</v>
      </c>
      <c r="F2995" s="287">
        <v>0</v>
      </c>
      <c r="G2995" s="287" t="s">
        <v>179</v>
      </c>
      <c r="H2995" s="287"/>
      <c r="I2995" s="287">
        <v>0</v>
      </c>
      <c r="J2995" s="287" t="s">
        <v>355</v>
      </c>
      <c r="K2995" s="287">
        <v>0</v>
      </c>
    </row>
    <row r="2996" spans="1:11">
      <c r="A2996" s="287" t="s">
        <v>354</v>
      </c>
      <c r="B2996" s="288">
        <v>46102</v>
      </c>
      <c r="C2996" s="287" t="s">
        <v>339</v>
      </c>
      <c r="D2996" s="287">
        <v>0</v>
      </c>
      <c r="E2996" s="287">
        <v>0</v>
      </c>
      <c r="F2996" s="287">
        <v>0</v>
      </c>
      <c r="G2996" s="287" t="s">
        <v>179</v>
      </c>
      <c r="H2996" s="287"/>
      <c r="I2996" s="287">
        <v>0</v>
      </c>
      <c r="J2996" s="287" t="s">
        <v>355</v>
      </c>
      <c r="K2996" s="287">
        <v>0</v>
      </c>
    </row>
    <row r="2997" spans="1:11">
      <c r="A2997" s="287" t="s">
        <v>354</v>
      </c>
      <c r="B2997" s="288">
        <v>46109</v>
      </c>
      <c r="C2997" s="287" t="s">
        <v>339</v>
      </c>
      <c r="D2997" s="287">
        <v>0</v>
      </c>
      <c r="E2997" s="287">
        <v>0</v>
      </c>
      <c r="F2997" s="287">
        <v>0</v>
      </c>
      <c r="G2997" s="287" t="s">
        <v>179</v>
      </c>
      <c r="H2997" s="287"/>
      <c r="I2997" s="287">
        <v>0</v>
      </c>
      <c r="J2997" s="287" t="s">
        <v>355</v>
      </c>
      <c r="K2997" s="287">
        <v>0</v>
      </c>
    </row>
    <row r="2998" spans="1:11">
      <c r="A2998" s="287" t="s">
        <v>354</v>
      </c>
      <c r="B2998" s="288">
        <v>46116</v>
      </c>
      <c r="C2998" s="287" t="s">
        <v>339</v>
      </c>
      <c r="D2998" s="287">
        <v>0</v>
      </c>
      <c r="E2998" s="287">
        <v>0</v>
      </c>
      <c r="F2998" s="287">
        <v>0</v>
      </c>
      <c r="G2998" s="287" t="s">
        <v>179</v>
      </c>
      <c r="H2998" s="287"/>
      <c r="I2998" s="287">
        <v>0</v>
      </c>
      <c r="J2998" s="287" t="s">
        <v>355</v>
      </c>
      <c r="K2998" s="287">
        <v>0</v>
      </c>
    </row>
    <row r="2999" spans="1:11">
      <c r="A2999" s="287" t="s">
        <v>354</v>
      </c>
      <c r="B2999" s="288">
        <v>46123</v>
      </c>
      <c r="C2999" s="287" t="s">
        <v>339</v>
      </c>
      <c r="D2999" s="287">
        <v>0</v>
      </c>
      <c r="E2999" s="287">
        <v>0</v>
      </c>
      <c r="F2999" s="287">
        <v>0</v>
      </c>
      <c r="G2999" s="287" t="s">
        <v>179</v>
      </c>
      <c r="H2999" s="287"/>
      <c r="I2999" s="287">
        <v>0</v>
      </c>
      <c r="J2999" s="287" t="s">
        <v>355</v>
      </c>
      <c r="K2999" s="287">
        <v>0</v>
      </c>
    </row>
    <row r="3000" spans="1:11">
      <c r="A3000" s="287" t="s">
        <v>354</v>
      </c>
      <c r="B3000" s="288">
        <v>46130</v>
      </c>
      <c r="C3000" s="287" t="s">
        <v>339</v>
      </c>
      <c r="D3000" s="287">
        <v>0</v>
      </c>
      <c r="E3000" s="287">
        <v>0</v>
      </c>
      <c r="F3000" s="287">
        <v>0</v>
      </c>
      <c r="G3000" s="287" t="s">
        <v>179</v>
      </c>
      <c r="H3000" s="287"/>
      <c r="I3000" s="287">
        <v>0</v>
      </c>
      <c r="J3000" s="287" t="s">
        <v>355</v>
      </c>
      <c r="K3000" s="287">
        <v>0</v>
      </c>
    </row>
    <row r="3001" spans="1:11">
      <c r="A3001" s="287" t="s">
        <v>354</v>
      </c>
      <c r="B3001" s="288">
        <v>46137</v>
      </c>
      <c r="C3001" s="287" t="s">
        <v>339</v>
      </c>
      <c r="D3001" s="287">
        <v>0</v>
      </c>
      <c r="E3001" s="287">
        <v>0</v>
      </c>
      <c r="F3001" s="287">
        <v>0</v>
      </c>
      <c r="G3001" s="287" t="s">
        <v>179</v>
      </c>
      <c r="H3001" s="287"/>
      <c r="I3001" s="287">
        <v>0</v>
      </c>
      <c r="J3001" s="287" t="s">
        <v>355</v>
      </c>
      <c r="K3001" s="287">
        <v>0</v>
      </c>
    </row>
    <row r="3002" spans="1:11">
      <c r="A3002" s="287" t="s">
        <v>356</v>
      </c>
      <c r="B3002" s="288">
        <v>45969</v>
      </c>
      <c r="C3002" s="287" t="s">
        <v>339</v>
      </c>
      <c r="D3002" s="287">
        <v>0</v>
      </c>
      <c r="E3002" s="287">
        <v>0</v>
      </c>
      <c r="F3002" s="287">
        <v>0</v>
      </c>
      <c r="G3002" s="287" t="s">
        <v>179</v>
      </c>
      <c r="H3002" s="287" t="s">
        <v>185</v>
      </c>
      <c r="I3002" s="287">
        <v>0</v>
      </c>
      <c r="J3002" s="287"/>
      <c r="K3002" s="287">
        <v>0</v>
      </c>
    </row>
    <row r="3003" spans="1:11">
      <c r="A3003" s="287" t="s">
        <v>356</v>
      </c>
      <c r="B3003" s="288">
        <v>45976</v>
      </c>
      <c r="C3003" s="287" t="s">
        <v>339</v>
      </c>
      <c r="D3003" s="287">
        <v>0</v>
      </c>
      <c r="E3003" s="287">
        <v>0</v>
      </c>
      <c r="F3003" s="287">
        <v>0</v>
      </c>
      <c r="G3003" s="287" t="s">
        <v>179</v>
      </c>
      <c r="H3003" s="287" t="s">
        <v>185</v>
      </c>
      <c r="I3003" s="287">
        <v>0</v>
      </c>
      <c r="J3003" s="287"/>
      <c r="K3003" s="287">
        <v>0</v>
      </c>
    </row>
    <row r="3004" spans="1:11">
      <c r="A3004" s="287" t="s">
        <v>356</v>
      </c>
      <c r="B3004" s="288">
        <v>45983</v>
      </c>
      <c r="C3004" s="287" t="s">
        <v>339</v>
      </c>
      <c r="D3004" s="287">
        <v>0</v>
      </c>
      <c r="E3004" s="287">
        <v>0</v>
      </c>
      <c r="F3004" s="287">
        <v>0</v>
      </c>
      <c r="G3004" s="287" t="s">
        <v>179</v>
      </c>
      <c r="H3004" s="287" t="s">
        <v>185</v>
      </c>
      <c r="I3004" s="287">
        <v>0</v>
      </c>
      <c r="J3004" s="287"/>
      <c r="K3004" s="287">
        <v>0</v>
      </c>
    </row>
    <row r="3005" spans="1:11">
      <c r="A3005" s="287" t="s">
        <v>356</v>
      </c>
      <c r="B3005" s="288">
        <v>45990</v>
      </c>
      <c r="C3005" s="287" t="s">
        <v>339</v>
      </c>
      <c r="D3005" s="287">
        <v>0</v>
      </c>
      <c r="E3005" s="287">
        <v>0</v>
      </c>
      <c r="F3005" s="287">
        <v>0</v>
      </c>
      <c r="G3005" s="287" t="s">
        <v>179</v>
      </c>
      <c r="H3005" s="287" t="s">
        <v>185</v>
      </c>
      <c r="I3005" s="287">
        <v>0</v>
      </c>
      <c r="J3005" s="287"/>
      <c r="K3005" s="287">
        <v>0</v>
      </c>
    </row>
    <row r="3006" spans="1:11">
      <c r="A3006" s="287" t="s">
        <v>356</v>
      </c>
      <c r="B3006" s="288">
        <v>45997</v>
      </c>
      <c r="C3006" s="287" t="s">
        <v>339</v>
      </c>
      <c r="D3006" s="287">
        <v>0</v>
      </c>
      <c r="E3006" s="287">
        <v>0</v>
      </c>
      <c r="F3006" s="287">
        <v>0</v>
      </c>
      <c r="G3006" s="287" t="s">
        <v>179</v>
      </c>
      <c r="H3006" s="287" t="s">
        <v>185</v>
      </c>
      <c r="I3006" s="287">
        <v>0</v>
      </c>
      <c r="J3006" s="287"/>
      <c r="K3006" s="287">
        <v>0</v>
      </c>
    </row>
    <row r="3007" spans="1:11">
      <c r="A3007" s="287" t="s">
        <v>356</v>
      </c>
      <c r="B3007" s="288">
        <v>46004</v>
      </c>
      <c r="C3007" s="287" t="s">
        <v>339</v>
      </c>
      <c r="D3007" s="287">
        <v>0</v>
      </c>
      <c r="E3007" s="287">
        <v>0</v>
      </c>
      <c r="F3007" s="287">
        <v>0</v>
      </c>
      <c r="G3007" s="287" t="s">
        <v>179</v>
      </c>
      <c r="H3007" s="287" t="s">
        <v>185</v>
      </c>
      <c r="I3007" s="287">
        <v>0</v>
      </c>
      <c r="J3007" s="287"/>
      <c r="K3007" s="287">
        <v>0</v>
      </c>
    </row>
    <row r="3008" spans="1:11">
      <c r="A3008" s="287" t="s">
        <v>356</v>
      </c>
      <c r="B3008" s="288">
        <v>46011</v>
      </c>
      <c r="C3008" s="287" t="s">
        <v>339</v>
      </c>
      <c r="D3008" s="287">
        <v>0</v>
      </c>
      <c r="E3008" s="287">
        <v>0</v>
      </c>
      <c r="F3008" s="287">
        <v>0</v>
      </c>
      <c r="G3008" s="287" t="s">
        <v>179</v>
      </c>
      <c r="H3008" s="287" t="s">
        <v>185</v>
      </c>
      <c r="I3008" s="287">
        <v>0</v>
      </c>
      <c r="J3008" s="287"/>
      <c r="K3008" s="287">
        <v>0</v>
      </c>
    </row>
    <row r="3009" spans="1:11">
      <c r="A3009" s="287" t="s">
        <v>356</v>
      </c>
      <c r="B3009" s="288">
        <v>46018</v>
      </c>
      <c r="C3009" s="287" t="s">
        <v>339</v>
      </c>
      <c r="D3009" s="287">
        <v>0</v>
      </c>
      <c r="E3009" s="287">
        <v>0</v>
      </c>
      <c r="F3009" s="287">
        <v>0</v>
      </c>
      <c r="G3009" s="287" t="s">
        <v>179</v>
      </c>
      <c r="H3009" s="287" t="s">
        <v>185</v>
      </c>
      <c r="I3009" s="287">
        <v>0</v>
      </c>
      <c r="J3009" s="287"/>
      <c r="K3009" s="287">
        <v>0</v>
      </c>
    </row>
    <row r="3010" spans="1:11">
      <c r="A3010" s="287" t="s">
        <v>356</v>
      </c>
      <c r="B3010" s="288">
        <v>46025</v>
      </c>
      <c r="C3010" s="287" t="s">
        <v>847</v>
      </c>
      <c r="D3010" s="287">
        <v>1</v>
      </c>
      <c r="E3010" s="287">
        <v>1</v>
      </c>
      <c r="F3010" s="287">
        <v>1</v>
      </c>
      <c r="G3010" s="287" t="s">
        <v>179</v>
      </c>
      <c r="H3010" s="287" t="s">
        <v>185</v>
      </c>
      <c r="I3010" s="287">
        <v>0</v>
      </c>
      <c r="J3010" s="287"/>
      <c r="K3010" s="287">
        <v>0</v>
      </c>
    </row>
    <row r="3011" spans="1:11">
      <c r="A3011" s="287" t="s">
        <v>356</v>
      </c>
      <c r="B3011" s="288">
        <v>46032</v>
      </c>
      <c r="C3011" s="287" t="s">
        <v>847</v>
      </c>
      <c r="D3011" s="287">
        <v>1</v>
      </c>
      <c r="E3011" s="287">
        <v>1</v>
      </c>
      <c r="F3011" s="287">
        <v>1</v>
      </c>
      <c r="G3011" s="287" t="s">
        <v>179</v>
      </c>
      <c r="H3011" s="287" t="s">
        <v>185</v>
      </c>
      <c r="I3011" s="287">
        <v>0</v>
      </c>
      <c r="J3011" s="287"/>
      <c r="K3011" s="287">
        <v>0</v>
      </c>
    </row>
    <row r="3012" spans="1:11">
      <c r="A3012" s="287" t="s">
        <v>356</v>
      </c>
      <c r="B3012" s="288">
        <v>46039</v>
      </c>
      <c r="C3012" s="287" t="s">
        <v>847</v>
      </c>
      <c r="D3012" s="287">
        <v>1</v>
      </c>
      <c r="E3012" s="287">
        <v>1</v>
      </c>
      <c r="F3012" s="287">
        <v>1</v>
      </c>
      <c r="G3012" s="287" t="s">
        <v>179</v>
      </c>
      <c r="H3012" s="287" t="s">
        <v>185</v>
      </c>
      <c r="I3012" s="287">
        <v>0</v>
      </c>
      <c r="J3012" s="287"/>
      <c r="K3012" s="287">
        <v>0</v>
      </c>
    </row>
    <row r="3013" spans="1:11">
      <c r="A3013" s="287" t="s">
        <v>356</v>
      </c>
      <c r="B3013" s="288">
        <v>46046</v>
      </c>
      <c r="C3013" s="287" t="s">
        <v>847</v>
      </c>
      <c r="D3013" s="287">
        <v>1</v>
      </c>
      <c r="E3013" s="287">
        <v>1</v>
      </c>
      <c r="F3013" s="287">
        <v>1</v>
      </c>
      <c r="G3013" s="287" t="s">
        <v>179</v>
      </c>
      <c r="H3013" s="287" t="s">
        <v>185</v>
      </c>
      <c r="I3013" s="287">
        <v>0</v>
      </c>
      <c r="J3013" s="287"/>
      <c r="K3013" s="287">
        <v>0</v>
      </c>
    </row>
    <row r="3014" spans="1:11">
      <c r="A3014" s="287" t="s">
        <v>356</v>
      </c>
      <c r="B3014" s="288">
        <v>46053</v>
      </c>
      <c r="C3014" s="287" t="s">
        <v>847</v>
      </c>
      <c r="D3014" s="287">
        <v>1</v>
      </c>
      <c r="E3014" s="287">
        <v>1</v>
      </c>
      <c r="F3014" s="287">
        <v>1</v>
      </c>
      <c r="G3014" s="287" t="s">
        <v>179</v>
      </c>
      <c r="H3014" s="287" t="s">
        <v>185</v>
      </c>
      <c r="I3014" s="287">
        <v>0</v>
      </c>
      <c r="J3014" s="287"/>
      <c r="K3014" s="287">
        <v>0</v>
      </c>
    </row>
    <row r="3015" spans="1:11">
      <c r="A3015" s="287" t="s">
        <v>356</v>
      </c>
      <c r="B3015" s="288">
        <v>46060</v>
      </c>
      <c r="C3015" s="287" t="s">
        <v>339</v>
      </c>
      <c r="D3015" s="287">
        <v>0</v>
      </c>
      <c r="E3015" s="287">
        <v>0</v>
      </c>
      <c r="F3015" s="287">
        <v>0</v>
      </c>
      <c r="G3015" s="287" t="s">
        <v>179</v>
      </c>
      <c r="H3015" s="287" t="s">
        <v>185</v>
      </c>
      <c r="I3015" s="287">
        <v>0</v>
      </c>
      <c r="J3015" s="287"/>
      <c r="K3015" s="287">
        <v>0</v>
      </c>
    </row>
    <row r="3016" spans="1:11">
      <c r="A3016" s="287" t="s">
        <v>356</v>
      </c>
      <c r="B3016" s="288">
        <v>46067</v>
      </c>
      <c r="C3016" s="287" t="s">
        <v>892</v>
      </c>
      <c r="D3016" s="287">
        <v>1</v>
      </c>
      <c r="E3016" s="287">
        <v>0</v>
      </c>
      <c r="F3016" s="287">
        <v>1</v>
      </c>
      <c r="G3016" s="287" t="s">
        <v>179</v>
      </c>
      <c r="H3016" s="287" t="s">
        <v>185</v>
      </c>
      <c r="I3016" s="287">
        <v>0</v>
      </c>
      <c r="J3016" s="287"/>
      <c r="K3016" s="287">
        <v>0</v>
      </c>
    </row>
    <row r="3017" spans="1:11">
      <c r="A3017" s="287" t="s">
        <v>356</v>
      </c>
      <c r="B3017" s="288">
        <v>46074</v>
      </c>
      <c r="C3017" s="287" t="s">
        <v>847</v>
      </c>
      <c r="D3017" s="287">
        <v>1</v>
      </c>
      <c r="E3017" s="287">
        <v>1</v>
      </c>
      <c r="F3017" s="287">
        <v>1</v>
      </c>
      <c r="G3017" s="287" t="s">
        <v>179</v>
      </c>
      <c r="H3017" s="287" t="s">
        <v>185</v>
      </c>
      <c r="I3017" s="287">
        <v>0</v>
      </c>
      <c r="J3017" s="287"/>
      <c r="K3017" s="287">
        <v>0</v>
      </c>
    </row>
    <row r="3018" spans="1:11">
      <c r="A3018" s="287" t="s">
        <v>356</v>
      </c>
      <c r="B3018" s="288">
        <v>46081</v>
      </c>
      <c r="C3018" s="287" t="s">
        <v>847</v>
      </c>
      <c r="D3018" s="287">
        <v>1</v>
      </c>
      <c r="E3018" s="287">
        <v>1</v>
      </c>
      <c r="F3018" s="287">
        <v>1</v>
      </c>
      <c r="G3018" s="287" t="s">
        <v>179</v>
      </c>
      <c r="H3018" s="287" t="s">
        <v>185</v>
      </c>
      <c r="I3018" s="287">
        <v>0</v>
      </c>
      <c r="J3018" s="287"/>
      <c r="K3018" s="287">
        <v>0</v>
      </c>
    </row>
    <row r="3019" spans="1:11">
      <c r="A3019" s="287" t="s">
        <v>356</v>
      </c>
      <c r="B3019" s="288">
        <v>46088</v>
      </c>
      <c r="C3019" s="287" t="s">
        <v>847</v>
      </c>
      <c r="D3019" s="287">
        <v>1</v>
      </c>
      <c r="E3019" s="287">
        <v>1</v>
      </c>
      <c r="F3019" s="287">
        <v>1</v>
      </c>
      <c r="G3019" s="287" t="s">
        <v>179</v>
      </c>
      <c r="H3019" s="287" t="s">
        <v>185</v>
      </c>
      <c r="I3019" s="287">
        <v>0</v>
      </c>
      <c r="J3019" s="287"/>
      <c r="K3019" s="287">
        <v>0</v>
      </c>
    </row>
    <row r="3020" spans="1:11">
      <c r="A3020" s="287" t="s">
        <v>356</v>
      </c>
      <c r="B3020" s="288">
        <v>46095</v>
      </c>
      <c r="C3020" s="287" t="s">
        <v>847</v>
      </c>
      <c r="D3020" s="287">
        <v>1</v>
      </c>
      <c r="E3020" s="287">
        <v>1</v>
      </c>
      <c r="F3020" s="287">
        <v>1</v>
      </c>
      <c r="G3020" s="287" t="s">
        <v>179</v>
      </c>
      <c r="H3020" s="287" t="s">
        <v>185</v>
      </c>
      <c r="I3020" s="287">
        <v>0</v>
      </c>
      <c r="J3020" s="287"/>
      <c r="K3020" s="287">
        <v>0</v>
      </c>
    </row>
    <row r="3021" spans="1:11">
      <c r="A3021" s="287" t="s">
        <v>356</v>
      </c>
      <c r="B3021" s="288">
        <v>46102</v>
      </c>
      <c r="C3021" s="287" t="s">
        <v>339</v>
      </c>
      <c r="D3021" s="287">
        <v>0</v>
      </c>
      <c r="E3021" s="287">
        <v>0</v>
      </c>
      <c r="F3021" s="287">
        <v>0</v>
      </c>
      <c r="G3021" s="287" t="s">
        <v>179</v>
      </c>
      <c r="H3021" s="287" t="s">
        <v>185</v>
      </c>
      <c r="I3021" s="287">
        <v>0</v>
      </c>
      <c r="J3021" s="287"/>
      <c r="K3021" s="287">
        <v>0</v>
      </c>
    </row>
    <row r="3022" spans="1:11">
      <c r="A3022" s="287" t="s">
        <v>356</v>
      </c>
      <c r="B3022" s="288">
        <v>46109</v>
      </c>
      <c r="C3022" s="287" t="s">
        <v>847</v>
      </c>
      <c r="D3022" s="287">
        <v>1</v>
      </c>
      <c r="E3022" s="287">
        <v>1</v>
      </c>
      <c r="F3022" s="287">
        <v>1</v>
      </c>
      <c r="G3022" s="287" t="s">
        <v>179</v>
      </c>
      <c r="H3022" s="287" t="s">
        <v>185</v>
      </c>
      <c r="I3022" s="287">
        <v>0</v>
      </c>
      <c r="J3022" s="287"/>
      <c r="K3022" s="287">
        <v>0</v>
      </c>
    </row>
    <row r="3023" spans="1:11">
      <c r="A3023" s="287" t="s">
        <v>356</v>
      </c>
      <c r="B3023" s="288">
        <v>46116</v>
      </c>
      <c r="C3023" s="287" t="s">
        <v>847</v>
      </c>
      <c r="D3023" s="287">
        <v>1</v>
      </c>
      <c r="E3023" s="287">
        <v>1</v>
      </c>
      <c r="F3023" s="287">
        <v>1</v>
      </c>
      <c r="G3023" s="287" t="s">
        <v>179</v>
      </c>
      <c r="H3023" s="287" t="s">
        <v>185</v>
      </c>
      <c r="I3023" s="287">
        <v>0</v>
      </c>
      <c r="J3023" s="287"/>
      <c r="K3023" s="287">
        <v>0</v>
      </c>
    </row>
    <row r="3024" spans="1:11">
      <c r="A3024" s="287" t="s">
        <v>356</v>
      </c>
      <c r="B3024" s="288">
        <v>46123</v>
      </c>
      <c r="C3024" s="287" t="s">
        <v>847</v>
      </c>
      <c r="D3024" s="287">
        <v>1</v>
      </c>
      <c r="E3024" s="287">
        <v>1</v>
      </c>
      <c r="F3024" s="287">
        <v>1</v>
      </c>
      <c r="G3024" s="287" t="s">
        <v>179</v>
      </c>
      <c r="H3024" s="287" t="s">
        <v>185</v>
      </c>
      <c r="I3024" s="287">
        <v>0</v>
      </c>
      <c r="J3024" s="287"/>
      <c r="K3024" s="287">
        <v>0</v>
      </c>
    </row>
    <row r="3025" spans="1:11">
      <c r="A3025" s="287" t="s">
        <v>356</v>
      </c>
      <c r="B3025" s="288">
        <v>46130</v>
      </c>
      <c r="C3025" s="287" t="s">
        <v>847</v>
      </c>
      <c r="D3025" s="287">
        <v>1</v>
      </c>
      <c r="E3025" s="287">
        <v>1</v>
      </c>
      <c r="F3025" s="287">
        <v>1</v>
      </c>
      <c r="G3025" s="287" t="s">
        <v>179</v>
      </c>
      <c r="H3025" s="287" t="s">
        <v>185</v>
      </c>
      <c r="I3025" s="287">
        <v>0</v>
      </c>
      <c r="J3025" s="287"/>
      <c r="K3025" s="287">
        <v>0</v>
      </c>
    </row>
    <row r="3026" spans="1:11">
      <c r="A3026" s="287" t="s">
        <v>356</v>
      </c>
      <c r="B3026" s="288">
        <v>46137</v>
      </c>
      <c r="C3026" s="287" t="s">
        <v>847</v>
      </c>
      <c r="D3026" s="287">
        <v>1</v>
      </c>
      <c r="E3026" s="287">
        <v>1</v>
      </c>
      <c r="F3026" s="287">
        <v>1</v>
      </c>
      <c r="G3026" s="287" t="s">
        <v>179</v>
      </c>
      <c r="H3026" s="287" t="s">
        <v>185</v>
      </c>
      <c r="I3026" s="287">
        <v>0</v>
      </c>
      <c r="J3026" s="287"/>
      <c r="K3026" s="287">
        <v>0</v>
      </c>
    </row>
    <row r="3027" spans="1:11">
      <c r="A3027" s="287" t="s">
        <v>357</v>
      </c>
      <c r="B3027" s="288">
        <v>45969</v>
      </c>
      <c r="C3027" s="287" t="s">
        <v>339</v>
      </c>
      <c r="D3027" s="287">
        <v>0</v>
      </c>
      <c r="E3027" s="287">
        <v>0</v>
      </c>
      <c r="F3027" s="287">
        <v>0</v>
      </c>
      <c r="G3027" s="287" t="s">
        <v>185</v>
      </c>
      <c r="H3027" s="287" t="s">
        <v>179</v>
      </c>
      <c r="I3027" s="287">
        <v>1</v>
      </c>
      <c r="J3027" s="287"/>
      <c r="K3027" s="287">
        <v>0</v>
      </c>
    </row>
    <row r="3028" spans="1:11">
      <c r="A3028" s="287" t="s">
        <v>357</v>
      </c>
      <c r="B3028" s="288">
        <v>45976</v>
      </c>
      <c r="C3028" s="287" t="s">
        <v>339</v>
      </c>
      <c r="D3028" s="287">
        <v>0</v>
      </c>
      <c r="E3028" s="287">
        <v>0</v>
      </c>
      <c r="F3028" s="287">
        <v>0</v>
      </c>
      <c r="G3028" s="287" t="s">
        <v>185</v>
      </c>
      <c r="H3028" s="287" t="s">
        <v>179</v>
      </c>
      <c r="I3028" s="287">
        <v>1</v>
      </c>
      <c r="J3028" s="287"/>
      <c r="K3028" s="287">
        <v>0</v>
      </c>
    </row>
    <row r="3029" spans="1:11">
      <c r="A3029" s="287" t="s">
        <v>357</v>
      </c>
      <c r="B3029" s="288">
        <v>45983</v>
      </c>
      <c r="C3029" s="287" t="s">
        <v>339</v>
      </c>
      <c r="D3029" s="287">
        <v>0</v>
      </c>
      <c r="E3029" s="287">
        <v>0</v>
      </c>
      <c r="F3029" s="287">
        <v>0</v>
      </c>
      <c r="G3029" s="287" t="s">
        <v>185</v>
      </c>
      <c r="H3029" s="287" t="s">
        <v>179</v>
      </c>
      <c r="I3029" s="287">
        <v>1</v>
      </c>
      <c r="J3029" s="287"/>
      <c r="K3029" s="287">
        <v>0</v>
      </c>
    </row>
    <row r="3030" spans="1:11">
      <c r="A3030" s="287" t="s">
        <v>357</v>
      </c>
      <c r="B3030" s="288">
        <v>45990</v>
      </c>
      <c r="C3030" s="287" t="s">
        <v>847</v>
      </c>
      <c r="D3030" s="287">
        <v>1</v>
      </c>
      <c r="E3030" s="287">
        <v>1</v>
      </c>
      <c r="F3030" s="287">
        <v>1</v>
      </c>
      <c r="G3030" s="287" t="s">
        <v>185</v>
      </c>
      <c r="H3030" s="287" t="s">
        <v>179</v>
      </c>
      <c r="I3030" s="287">
        <v>1</v>
      </c>
      <c r="J3030" s="287"/>
      <c r="K3030" s="287">
        <v>0</v>
      </c>
    </row>
    <row r="3031" spans="1:11">
      <c r="A3031" s="287" t="s">
        <v>357</v>
      </c>
      <c r="B3031" s="288">
        <v>45997</v>
      </c>
      <c r="C3031" s="287" t="s">
        <v>893</v>
      </c>
      <c r="D3031" s="287">
        <v>1</v>
      </c>
      <c r="E3031" s="287">
        <v>1</v>
      </c>
      <c r="F3031" s="287">
        <v>0</v>
      </c>
      <c r="G3031" s="287" t="s">
        <v>185</v>
      </c>
      <c r="H3031" s="287" t="s">
        <v>179</v>
      </c>
      <c r="I3031" s="287">
        <v>1</v>
      </c>
      <c r="J3031" s="287"/>
      <c r="K3031" s="287">
        <v>0</v>
      </c>
    </row>
    <row r="3032" spans="1:11">
      <c r="A3032" s="287" t="s">
        <v>357</v>
      </c>
      <c r="B3032" s="288">
        <v>46004</v>
      </c>
      <c r="C3032" s="287" t="s">
        <v>847</v>
      </c>
      <c r="D3032" s="287">
        <v>1</v>
      </c>
      <c r="E3032" s="287">
        <v>1</v>
      </c>
      <c r="F3032" s="287">
        <v>1</v>
      </c>
      <c r="G3032" s="287" t="s">
        <v>185</v>
      </c>
      <c r="H3032" s="287" t="s">
        <v>179</v>
      </c>
      <c r="I3032" s="287">
        <v>1</v>
      </c>
      <c r="J3032" s="287"/>
      <c r="K3032" s="287">
        <v>0</v>
      </c>
    </row>
    <row r="3033" spans="1:11">
      <c r="A3033" s="287" t="s">
        <v>357</v>
      </c>
      <c r="B3033" s="288">
        <v>46011</v>
      </c>
      <c r="C3033" s="287" t="s">
        <v>339</v>
      </c>
      <c r="D3033" s="287">
        <v>0</v>
      </c>
      <c r="E3033" s="287">
        <v>0</v>
      </c>
      <c r="F3033" s="287">
        <v>0</v>
      </c>
      <c r="G3033" s="287" t="s">
        <v>185</v>
      </c>
      <c r="H3033" s="287" t="s">
        <v>179</v>
      </c>
      <c r="I3033" s="287">
        <v>1</v>
      </c>
      <c r="J3033" s="287"/>
      <c r="K3033" s="287">
        <v>0</v>
      </c>
    </row>
    <row r="3034" spans="1:11">
      <c r="A3034" s="287" t="s">
        <v>357</v>
      </c>
      <c r="B3034" s="288">
        <v>46018</v>
      </c>
      <c r="C3034" s="287" t="s">
        <v>339</v>
      </c>
      <c r="D3034" s="287">
        <v>0</v>
      </c>
      <c r="E3034" s="287">
        <v>0</v>
      </c>
      <c r="F3034" s="287">
        <v>0</v>
      </c>
      <c r="G3034" s="287" t="s">
        <v>185</v>
      </c>
      <c r="H3034" s="287" t="s">
        <v>179</v>
      </c>
      <c r="I3034" s="287">
        <v>1</v>
      </c>
      <c r="J3034" s="287"/>
      <c r="K3034" s="287">
        <v>0</v>
      </c>
    </row>
    <row r="3035" spans="1:11">
      <c r="A3035" s="287" t="s">
        <v>357</v>
      </c>
      <c r="B3035" s="288">
        <v>46025</v>
      </c>
      <c r="C3035" s="287" t="s">
        <v>847</v>
      </c>
      <c r="D3035" s="287">
        <v>1</v>
      </c>
      <c r="E3035" s="287">
        <v>1</v>
      </c>
      <c r="F3035" s="287">
        <v>1</v>
      </c>
      <c r="G3035" s="287" t="s">
        <v>185</v>
      </c>
      <c r="H3035" s="287" t="s">
        <v>179</v>
      </c>
      <c r="I3035" s="287">
        <v>1</v>
      </c>
      <c r="J3035" s="287"/>
      <c r="K3035" s="287">
        <v>0</v>
      </c>
    </row>
    <row r="3036" spans="1:11">
      <c r="A3036" s="287" t="s">
        <v>357</v>
      </c>
      <c r="B3036" s="288">
        <v>46032</v>
      </c>
      <c r="C3036" s="287" t="s">
        <v>847</v>
      </c>
      <c r="D3036" s="287">
        <v>1</v>
      </c>
      <c r="E3036" s="287">
        <v>1</v>
      </c>
      <c r="F3036" s="287">
        <v>1</v>
      </c>
      <c r="G3036" s="287" t="s">
        <v>185</v>
      </c>
      <c r="H3036" s="287" t="s">
        <v>179</v>
      </c>
      <c r="I3036" s="287">
        <v>1</v>
      </c>
      <c r="J3036" s="287"/>
      <c r="K3036" s="287">
        <v>0</v>
      </c>
    </row>
    <row r="3037" spans="1:11">
      <c r="A3037" s="287" t="s">
        <v>357</v>
      </c>
      <c r="B3037" s="288">
        <v>46039</v>
      </c>
      <c r="C3037" s="287" t="s">
        <v>847</v>
      </c>
      <c r="D3037" s="287">
        <v>1</v>
      </c>
      <c r="E3037" s="287">
        <v>1</v>
      </c>
      <c r="F3037" s="287">
        <v>1</v>
      </c>
      <c r="G3037" s="287" t="s">
        <v>185</v>
      </c>
      <c r="H3037" s="287" t="s">
        <v>179</v>
      </c>
      <c r="I3037" s="287">
        <v>1</v>
      </c>
      <c r="J3037" s="287"/>
      <c r="K3037" s="287">
        <v>0</v>
      </c>
    </row>
    <row r="3038" spans="1:11">
      <c r="A3038" s="287" t="s">
        <v>357</v>
      </c>
      <c r="B3038" s="288">
        <v>46046</v>
      </c>
      <c r="C3038" s="287" t="s">
        <v>847</v>
      </c>
      <c r="D3038" s="287">
        <v>1</v>
      </c>
      <c r="E3038" s="287">
        <v>1</v>
      </c>
      <c r="F3038" s="287">
        <v>1</v>
      </c>
      <c r="G3038" s="287" t="s">
        <v>185</v>
      </c>
      <c r="H3038" s="287" t="s">
        <v>179</v>
      </c>
      <c r="I3038" s="287">
        <v>1</v>
      </c>
      <c r="J3038" s="287"/>
      <c r="K3038" s="287">
        <v>0</v>
      </c>
    </row>
    <row r="3039" spans="1:11">
      <c r="A3039" s="287" t="s">
        <v>357</v>
      </c>
      <c r="B3039" s="288">
        <v>46053</v>
      </c>
      <c r="C3039" s="287" t="s">
        <v>847</v>
      </c>
      <c r="D3039" s="287">
        <v>1</v>
      </c>
      <c r="E3039" s="287">
        <v>1</v>
      </c>
      <c r="F3039" s="287">
        <v>1</v>
      </c>
      <c r="G3039" s="287" t="s">
        <v>185</v>
      </c>
      <c r="H3039" s="287" t="s">
        <v>179</v>
      </c>
      <c r="I3039" s="287">
        <v>1</v>
      </c>
      <c r="J3039" s="287"/>
      <c r="K3039" s="287">
        <v>0</v>
      </c>
    </row>
    <row r="3040" spans="1:11">
      <c r="A3040" s="287" t="s">
        <v>357</v>
      </c>
      <c r="B3040" s="288">
        <v>46060</v>
      </c>
      <c r="C3040" s="287" t="s">
        <v>847</v>
      </c>
      <c r="D3040" s="287">
        <v>1</v>
      </c>
      <c r="E3040" s="287">
        <v>1</v>
      </c>
      <c r="F3040" s="287">
        <v>1</v>
      </c>
      <c r="G3040" s="287" t="s">
        <v>185</v>
      </c>
      <c r="H3040" s="287" t="s">
        <v>179</v>
      </c>
      <c r="I3040" s="287">
        <v>1</v>
      </c>
      <c r="J3040" s="287"/>
      <c r="K3040" s="287">
        <v>0</v>
      </c>
    </row>
    <row r="3041" spans="1:11">
      <c r="A3041" s="287" t="s">
        <v>357</v>
      </c>
      <c r="B3041" s="288">
        <v>46067</v>
      </c>
      <c r="C3041" s="287" t="s">
        <v>847</v>
      </c>
      <c r="D3041" s="287">
        <v>1</v>
      </c>
      <c r="E3041" s="287">
        <v>1</v>
      </c>
      <c r="F3041" s="287">
        <v>1</v>
      </c>
      <c r="G3041" s="287" t="s">
        <v>185</v>
      </c>
      <c r="H3041" s="287" t="s">
        <v>179</v>
      </c>
      <c r="I3041" s="287">
        <v>1</v>
      </c>
      <c r="J3041" s="287"/>
      <c r="K3041" s="287">
        <v>0</v>
      </c>
    </row>
    <row r="3042" spans="1:11">
      <c r="A3042" s="287" t="s">
        <v>357</v>
      </c>
      <c r="B3042" s="288">
        <v>46074</v>
      </c>
      <c r="C3042" s="287" t="s">
        <v>847</v>
      </c>
      <c r="D3042" s="287">
        <v>1</v>
      </c>
      <c r="E3042" s="287">
        <v>1</v>
      </c>
      <c r="F3042" s="287">
        <v>1</v>
      </c>
      <c r="G3042" s="287" t="s">
        <v>185</v>
      </c>
      <c r="H3042" s="287" t="s">
        <v>179</v>
      </c>
      <c r="I3042" s="287">
        <v>1</v>
      </c>
      <c r="J3042" s="287"/>
      <c r="K3042" s="287">
        <v>0</v>
      </c>
    </row>
    <row r="3043" spans="1:11">
      <c r="A3043" s="287" t="s">
        <v>357</v>
      </c>
      <c r="B3043" s="288">
        <v>46081</v>
      </c>
      <c r="C3043" s="287" t="s">
        <v>847</v>
      </c>
      <c r="D3043" s="287">
        <v>1</v>
      </c>
      <c r="E3043" s="287">
        <v>1</v>
      </c>
      <c r="F3043" s="287">
        <v>1</v>
      </c>
      <c r="G3043" s="287" t="s">
        <v>185</v>
      </c>
      <c r="H3043" s="287" t="s">
        <v>179</v>
      </c>
      <c r="I3043" s="287">
        <v>1</v>
      </c>
      <c r="J3043" s="287"/>
      <c r="K3043" s="287">
        <v>0</v>
      </c>
    </row>
    <row r="3044" spans="1:11">
      <c r="A3044" s="287" t="s">
        <v>357</v>
      </c>
      <c r="B3044" s="288">
        <v>46088</v>
      </c>
      <c r="C3044" s="287" t="s">
        <v>847</v>
      </c>
      <c r="D3044" s="287">
        <v>1</v>
      </c>
      <c r="E3044" s="287">
        <v>1</v>
      </c>
      <c r="F3044" s="287">
        <v>1</v>
      </c>
      <c r="G3044" s="287" t="s">
        <v>185</v>
      </c>
      <c r="H3044" s="287" t="s">
        <v>179</v>
      </c>
      <c r="I3044" s="287">
        <v>1</v>
      </c>
      <c r="J3044" s="287"/>
      <c r="K3044" s="287">
        <v>0</v>
      </c>
    </row>
    <row r="3045" spans="1:11">
      <c r="A3045" s="287" t="s">
        <v>357</v>
      </c>
      <c r="B3045" s="288">
        <v>46095</v>
      </c>
      <c r="C3045" s="287" t="s">
        <v>847</v>
      </c>
      <c r="D3045" s="287">
        <v>1</v>
      </c>
      <c r="E3045" s="287">
        <v>1</v>
      </c>
      <c r="F3045" s="287">
        <v>1</v>
      </c>
      <c r="G3045" s="287" t="s">
        <v>185</v>
      </c>
      <c r="H3045" s="287" t="s">
        <v>179</v>
      </c>
      <c r="I3045" s="287">
        <v>1</v>
      </c>
      <c r="J3045" s="287"/>
      <c r="K3045" s="287">
        <v>0</v>
      </c>
    </row>
    <row r="3046" spans="1:11">
      <c r="A3046" s="287" t="s">
        <v>357</v>
      </c>
      <c r="B3046" s="288">
        <v>46102</v>
      </c>
      <c r="C3046" s="287" t="s">
        <v>847</v>
      </c>
      <c r="D3046" s="287">
        <v>1</v>
      </c>
      <c r="E3046" s="287">
        <v>1</v>
      </c>
      <c r="F3046" s="287">
        <v>1</v>
      </c>
      <c r="G3046" s="287" t="s">
        <v>185</v>
      </c>
      <c r="H3046" s="287" t="s">
        <v>179</v>
      </c>
      <c r="I3046" s="287">
        <v>1</v>
      </c>
      <c r="J3046" s="287"/>
      <c r="K3046" s="287">
        <v>0</v>
      </c>
    </row>
    <row r="3047" spans="1:11">
      <c r="A3047" s="287" t="s">
        <v>357</v>
      </c>
      <c r="B3047" s="288">
        <v>46109</v>
      </c>
      <c r="C3047" s="287" t="s">
        <v>847</v>
      </c>
      <c r="D3047" s="287">
        <v>1</v>
      </c>
      <c r="E3047" s="287">
        <v>1</v>
      </c>
      <c r="F3047" s="287">
        <v>1</v>
      </c>
      <c r="G3047" s="287" t="s">
        <v>185</v>
      </c>
      <c r="H3047" s="287" t="s">
        <v>179</v>
      </c>
      <c r="I3047" s="287">
        <v>1</v>
      </c>
      <c r="J3047" s="287"/>
      <c r="K3047" s="287">
        <v>0</v>
      </c>
    </row>
    <row r="3048" spans="1:11">
      <c r="A3048" s="287" t="s">
        <v>357</v>
      </c>
      <c r="B3048" s="288">
        <v>46116</v>
      </c>
      <c r="C3048" s="287" t="s">
        <v>847</v>
      </c>
      <c r="D3048" s="287">
        <v>1</v>
      </c>
      <c r="E3048" s="287">
        <v>1</v>
      </c>
      <c r="F3048" s="287">
        <v>1</v>
      </c>
      <c r="G3048" s="287" t="s">
        <v>185</v>
      </c>
      <c r="H3048" s="287" t="s">
        <v>179</v>
      </c>
      <c r="I3048" s="287">
        <v>1</v>
      </c>
      <c r="J3048" s="287"/>
      <c r="K3048" s="287">
        <v>0</v>
      </c>
    </row>
    <row r="3049" spans="1:11">
      <c r="A3049" s="287" t="s">
        <v>357</v>
      </c>
      <c r="B3049" s="288">
        <v>46123</v>
      </c>
      <c r="C3049" s="287" t="s">
        <v>847</v>
      </c>
      <c r="D3049" s="287">
        <v>1</v>
      </c>
      <c r="E3049" s="287">
        <v>1</v>
      </c>
      <c r="F3049" s="287">
        <v>1</v>
      </c>
      <c r="G3049" s="287" t="s">
        <v>185</v>
      </c>
      <c r="H3049" s="287" t="s">
        <v>179</v>
      </c>
      <c r="I3049" s="287">
        <v>1</v>
      </c>
      <c r="J3049" s="287"/>
      <c r="K3049" s="287">
        <v>0</v>
      </c>
    </row>
    <row r="3050" spans="1:11">
      <c r="A3050" s="287" t="s">
        <v>357</v>
      </c>
      <c r="B3050" s="288">
        <v>46130</v>
      </c>
      <c r="C3050" s="287" t="s">
        <v>847</v>
      </c>
      <c r="D3050" s="287">
        <v>1</v>
      </c>
      <c r="E3050" s="287">
        <v>1</v>
      </c>
      <c r="F3050" s="287">
        <v>1</v>
      </c>
      <c r="G3050" s="287" t="s">
        <v>185</v>
      </c>
      <c r="H3050" s="287" t="s">
        <v>179</v>
      </c>
      <c r="I3050" s="287">
        <v>1</v>
      </c>
      <c r="J3050" s="287"/>
      <c r="K3050" s="287">
        <v>0</v>
      </c>
    </row>
    <row r="3051" spans="1:11">
      <c r="A3051" s="287" t="s">
        <v>357</v>
      </c>
      <c r="B3051" s="288">
        <v>46137</v>
      </c>
      <c r="C3051" s="287" t="s">
        <v>339</v>
      </c>
      <c r="D3051" s="287">
        <v>0</v>
      </c>
      <c r="E3051" s="287">
        <v>0</v>
      </c>
      <c r="F3051" s="287">
        <v>0</v>
      </c>
      <c r="G3051" s="287" t="s">
        <v>185</v>
      </c>
      <c r="H3051" s="287" t="s">
        <v>179</v>
      </c>
      <c r="I3051" s="287">
        <v>1</v>
      </c>
      <c r="J3051" s="287"/>
      <c r="K3051" s="287">
        <v>0</v>
      </c>
    </row>
    <row r="3052" spans="1:11">
      <c r="A3052" s="287" t="s">
        <v>358</v>
      </c>
      <c r="B3052" s="288">
        <v>45969</v>
      </c>
      <c r="C3052" s="287" t="s">
        <v>339</v>
      </c>
      <c r="D3052" s="287">
        <v>0</v>
      </c>
      <c r="E3052" s="287">
        <v>0</v>
      </c>
      <c r="F3052" s="287">
        <v>0</v>
      </c>
      <c r="G3052" s="287" t="s">
        <v>188</v>
      </c>
      <c r="H3052" s="287" t="s">
        <v>185</v>
      </c>
      <c r="I3052" s="287">
        <v>1</v>
      </c>
      <c r="J3052" s="287" t="s">
        <v>359</v>
      </c>
      <c r="K3052" s="287">
        <v>0</v>
      </c>
    </row>
    <row r="3053" spans="1:11">
      <c r="A3053" s="287" t="s">
        <v>358</v>
      </c>
      <c r="B3053" s="288">
        <v>45976</v>
      </c>
      <c r="C3053" s="287" t="s">
        <v>339</v>
      </c>
      <c r="D3053" s="287">
        <v>0</v>
      </c>
      <c r="E3053" s="287">
        <v>0</v>
      </c>
      <c r="F3053" s="287">
        <v>0</v>
      </c>
      <c r="G3053" s="287" t="s">
        <v>188</v>
      </c>
      <c r="H3053" s="287" t="s">
        <v>185</v>
      </c>
      <c r="I3053" s="287">
        <v>1</v>
      </c>
      <c r="J3053" s="287" t="s">
        <v>359</v>
      </c>
      <c r="K3053" s="287">
        <v>0</v>
      </c>
    </row>
    <row r="3054" spans="1:11">
      <c r="A3054" s="287" t="s">
        <v>358</v>
      </c>
      <c r="B3054" s="288">
        <v>45983</v>
      </c>
      <c r="C3054" s="287" t="s">
        <v>339</v>
      </c>
      <c r="D3054" s="287">
        <v>0</v>
      </c>
      <c r="E3054" s="287">
        <v>0</v>
      </c>
      <c r="F3054" s="287">
        <v>0</v>
      </c>
      <c r="G3054" s="287" t="s">
        <v>188</v>
      </c>
      <c r="H3054" s="287" t="s">
        <v>185</v>
      </c>
      <c r="I3054" s="287">
        <v>1</v>
      </c>
      <c r="J3054" s="287" t="s">
        <v>359</v>
      </c>
      <c r="K3054" s="287">
        <v>0</v>
      </c>
    </row>
    <row r="3055" spans="1:11">
      <c r="A3055" s="287" t="s">
        <v>358</v>
      </c>
      <c r="B3055" s="288">
        <v>45990</v>
      </c>
      <c r="C3055" s="287" t="s">
        <v>847</v>
      </c>
      <c r="D3055" s="287">
        <v>1</v>
      </c>
      <c r="E3055" s="287">
        <v>1</v>
      </c>
      <c r="F3055" s="287">
        <v>1</v>
      </c>
      <c r="G3055" s="287" t="s">
        <v>188</v>
      </c>
      <c r="H3055" s="287" t="s">
        <v>185</v>
      </c>
      <c r="I3055" s="287">
        <v>1</v>
      </c>
      <c r="J3055" s="287" t="s">
        <v>359</v>
      </c>
      <c r="K3055" s="287">
        <v>0</v>
      </c>
    </row>
    <row r="3056" spans="1:11">
      <c r="A3056" s="287" t="s">
        <v>358</v>
      </c>
      <c r="B3056" s="288">
        <v>45997</v>
      </c>
      <c r="C3056" s="287" t="s">
        <v>847</v>
      </c>
      <c r="D3056" s="287">
        <v>1</v>
      </c>
      <c r="E3056" s="287">
        <v>1</v>
      </c>
      <c r="F3056" s="287">
        <v>1</v>
      </c>
      <c r="G3056" s="287" t="s">
        <v>188</v>
      </c>
      <c r="H3056" s="287" t="s">
        <v>185</v>
      </c>
      <c r="I3056" s="287">
        <v>1</v>
      </c>
      <c r="J3056" s="287" t="s">
        <v>359</v>
      </c>
      <c r="K3056" s="287">
        <v>0</v>
      </c>
    </row>
    <row r="3057" spans="1:11">
      <c r="A3057" s="287" t="s">
        <v>358</v>
      </c>
      <c r="B3057" s="288">
        <v>46004</v>
      </c>
      <c r="C3057" s="287" t="s">
        <v>847</v>
      </c>
      <c r="D3057" s="287">
        <v>1</v>
      </c>
      <c r="E3057" s="287">
        <v>1</v>
      </c>
      <c r="F3057" s="287">
        <v>1</v>
      </c>
      <c r="G3057" s="287" t="s">
        <v>188</v>
      </c>
      <c r="H3057" s="287" t="s">
        <v>185</v>
      </c>
      <c r="I3057" s="287">
        <v>1</v>
      </c>
      <c r="J3057" s="287" t="s">
        <v>359</v>
      </c>
      <c r="K3057" s="287">
        <v>0</v>
      </c>
    </row>
    <row r="3058" spans="1:11">
      <c r="A3058" s="287" t="s">
        <v>358</v>
      </c>
      <c r="B3058" s="288">
        <v>46011</v>
      </c>
      <c r="C3058" s="287" t="s">
        <v>847</v>
      </c>
      <c r="D3058" s="287">
        <v>1</v>
      </c>
      <c r="E3058" s="287">
        <v>1</v>
      </c>
      <c r="F3058" s="287">
        <v>1</v>
      </c>
      <c r="G3058" s="287" t="s">
        <v>188</v>
      </c>
      <c r="H3058" s="287" t="s">
        <v>185</v>
      </c>
      <c r="I3058" s="287">
        <v>1</v>
      </c>
      <c r="J3058" s="287" t="s">
        <v>359</v>
      </c>
      <c r="K3058" s="287">
        <v>0</v>
      </c>
    </row>
    <row r="3059" spans="1:11">
      <c r="A3059" s="287" t="s">
        <v>358</v>
      </c>
      <c r="B3059" s="288">
        <v>46018</v>
      </c>
      <c r="C3059" s="287" t="s">
        <v>893</v>
      </c>
      <c r="D3059" s="287">
        <v>1</v>
      </c>
      <c r="E3059" s="287">
        <v>1</v>
      </c>
      <c r="F3059" s="287">
        <v>0</v>
      </c>
      <c r="G3059" s="287" t="s">
        <v>188</v>
      </c>
      <c r="H3059" s="287" t="s">
        <v>185</v>
      </c>
      <c r="I3059" s="287">
        <v>1</v>
      </c>
      <c r="J3059" s="287" t="s">
        <v>359</v>
      </c>
      <c r="K3059" s="287">
        <v>0</v>
      </c>
    </row>
    <row r="3060" spans="1:11">
      <c r="A3060" s="287" t="s">
        <v>358</v>
      </c>
      <c r="B3060" s="288">
        <v>46025</v>
      </c>
      <c r="C3060" s="287" t="s">
        <v>339</v>
      </c>
      <c r="D3060" s="287">
        <v>0</v>
      </c>
      <c r="E3060" s="287">
        <v>0</v>
      </c>
      <c r="F3060" s="287">
        <v>0</v>
      </c>
      <c r="G3060" s="287" t="s">
        <v>188</v>
      </c>
      <c r="H3060" s="287" t="s">
        <v>185</v>
      </c>
      <c r="I3060" s="287">
        <v>1</v>
      </c>
      <c r="J3060" s="287" t="s">
        <v>359</v>
      </c>
      <c r="K3060" s="287">
        <v>0</v>
      </c>
    </row>
    <row r="3061" spans="1:11">
      <c r="A3061" s="287" t="s">
        <v>358</v>
      </c>
      <c r="B3061" s="288">
        <v>46032</v>
      </c>
      <c r="C3061" s="287" t="s">
        <v>339</v>
      </c>
      <c r="D3061" s="287">
        <v>0</v>
      </c>
      <c r="E3061" s="287">
        <v>0</v>
      </c>
      <c r="F3061" s="287">
        <v>0</v>
      </c>
      <c r="G3061" s="287" t="s">
        <v>188</v>
      </c>
      <c r="H3061" s="287" t="s">
        <v>185</v>
      </c>
      <c r="I3061" s="287">
        <v>1</v>
      </c>
      <c r="J3061" s="287" t="s">
        <v>359</v>
      </c>
      <c r="K3061" s="287">
        <v>0</v>
      </c>
    </row>
    <row r="3062" spans="1:11">
      <c r="A3062" s="287" t="s">
        <v>358</v>
      </c>
      <c r="B3062" s="288">
        <v>46039</v>
      </c>
      <c r="C3062" s="287" t="s">
        <v>847</v>
      </c>
      <c r="D3062" s="287">
        <v>1</v>
      </c>
      <c r="E3062" s="287">
        <v>1</v>
      </c>
      <c r="F3062" s="287">
        <v>1</v>
      </c>
      <c r="G3062" s="287" t="s">
        <v>188</v>
      </c>
      <c r="H3062" s="287" t="s">
        <v>185</v>
      </c>
      <c r="I3062" s="287">
        <v>1</v>
      </c>
      <c r="J3062" s="287" t="s">
        <v>359</v>
      </c>
      <c r="K3062" s="287">
        <v>0</v>
      </c>
    </row>
    <row r="3063" spans="1:11">
      <c r="A3063" s="287" t="s">
        <v>358</v>
      </c>
      <c r="B3063" s="288">
        <v>46046</v>
      </c>
      <c r="C3063" s="287" t="s">
        <v>847</v>
      </c>
      <c r="D3063" s="287">
        <v>1</v>
      </c>
      <c r="E3063" s="287">
        <v>1</v>
      </c>
      <c r="F3063" s="287">
        <v>1</v>
      </c>
      <c r="G3063" s="287" t="s">
        <v>188</v>
      </c>
      <c r="H3063" s="287" t="s">
        <v>185</v>
      </c>
      <c r="I3063" s="287">
        <v>1</v>
      </c>
      <c r="J3063" s="287" t="s">
        <v>359</v>
      </c>
      <c r="K3063" s="287">
        <v>0</v>
      </c>
    </row>
    <row r="3064" spans="1:11">
      <c r="A3064" s="287" t="s">
        <v>358</v>
      </c>
      <c r="B3064" s="288">
        <v>46053</v>
      </c>
      <c r="C3064" s="287" t="s">
        <v>847</v>
      </c>
      <c r="D3064" s="287">
        <v>1</v>
      </c>
      <c r="E3064" s="287">
        <v>1</v>
      </c>
      <c r="F3064" s="287">
        <v>1</v>
      </c>
      <c r="G3064" s="287" t="s">
        <v>188</v>
      </c>
      <c r="H3064" s="287" t="s">
        <v>185</v>
      </c>
      <c r="I3064" s="287">
        <v>1</v>
      </c>
      <c r="J3064" s="287" t="s">
        <v>359</v>
      </c>
      <c r="K3064" s="287">
        <v>0</v>
      </c>
    </row>
    <row r="3065" spans="1:11">
      <c r="A3065" s="287" t="s">
        <v>358</v>
      </c>
      <c r="B3065" s="288">
        <v>46060</v>
      </c>
      <c r="C3065" s="287" t="s">
        <v>847</v>
      </c>
      <c r="D3065" s="287">
        <v>1</v>
      </c>
      <c r="E3065" s="287">
        <v>1</v>
      </c>
      <c r="F3065" s="287">
        <v>1</v>
      </c>
      <c r="G3065" s="287" t="s">
        <v>188</v>
      </c>
      <c r="H3065" s="287" t="s">
        <v>185</v>
      </c>
      <c r="I3065" s="287">
        <v>1</v>
      </c>
      <c r="J3065" s="287" t="s">
        <v>359</v>
      </c>
      <c r="K3065" s="287">
        <v>0</v>
      </c>
    </row>
    <row r="3066" spans="1:11">
      <c r="A3066" s="287" t="s">
        <v>358</v>
      </c>
      <c r="B3066" s="288">
        <v>46067</v>
      </c>
      <c r="C3066" s="287" t="s">
        <v>847</v>
      </c>
      <c r="D3066" s="287">
        <v>1</v>
      </c>
      <c r="E3066" s="287">
        <v>1</v>
      </c>
      <c r="F3066" s="287">
        <v>1</v>
      </c>
      <c r="G3066" s="287" t="s">
        <v>188</v>
      </c>
      <c r="H3066" s="287" t="s">
        <v>185</v>
      </c>
      <c r="I3066" s="287">
        <v>1</v>
      </c>
      <c r="J3066" s="287" t="s">
        <v>359</v>
      </c>
      <c r="K3066" s="287">
        <v>0</v>
      </c>
    </row>
    <row r="3067" spans="1:11">
      <c r="A3067" s="287" t="s">
        <v>358</v>
      </c>
      <c r="B3067" s="288">
        <v>46074</v>
      </c>
      <c r="C3067" s="287" t="s">
        <v>339</v>
      </c>
      <c r="D3067" s="287">
        <v>0</v>
      </c>
      <c r="E3067" s="287">
        <v>0</v>
      </c>
      <c r="F3067" s="287">
        <v>0</v>
      </c>
      <c r="G3067" s="287" t="s">
        <v>188</v>
      </c>
      <c r="H3067" s="287" t="s">
        <v>185</v>
      </c>
      <c r="I3067" s="287">
        <v>1</v>
      </c>
      <c r="J3067" s="287" t="s">
        <v>359</v>
      </c>
      <c r="K3067" s="287">
        <v>0</v>
      </c>
    </row>
    <row r="3068" spans="1:11">
      <c r="A3068" s="287" t="s">
        <v>358</v>
      </c>
      <c r="B3068" s="288">
        <v>46081</v>
      </c>
      <c r="C3068" s="287" t="s">
        <v>339</v>
      </c>
      <c r="D3068" s="287">
        <v>0</v>
      </c>
      <c r="E3068" s="287">
        <v>0</v>
      </c>
      <c r="F3068" s="287">
        <v>0</v>
      </c>
      <c r="G3068" s="287" t="s">
        <v>188</v>
      </c>
      <c r="H3068" s="287" t="s">
        <v>185</v>
      </c>
      <c r="I3068" s="287">
        <v>1</v>
      </c>
      <c r="J3068" s="287" t="s">
        <v>359</v>
      </c>
      <c r="K3068" s="287">
        <v>0</v>
      </c>
    </row>
    <row r="3069" spans="1:11">
      <c r="A3069" s="287" t="s">
        <v>358</v>
      </c>
      <c r="B3069" s="288">
        <v>46088</v>
      </c>
      <c r="C3069" s="287" t="s">
        <v>847</v>
      </c>
      <c r="D3069" s="287">
        <v>1</v>
      </c>
      <c r="E3069" s="287">
        <v>1</v>
      </c>
      <c r="F3069" s="287">
        <v>1</v>
      </c>
      <c r="G3069" s="287" t="s">
        <v>188</v>
      </c>
      <c r="H3069" s="287" t="s">
        <v>185</v>
      </c>
      <c r="I3069" s="287">
        <v>1</v>
      </c>
      <c r="J3069" s="287" t="s">
        <v>359</v>
      </c>
      <c r="K3069" s="287">
        <v>0</v>
      </c>
    </row>
    <row r="3070" spans="1:11">
      <c r="A3070" s="287" t="s">
        <v>358</v>
      </c>
      <c r="B3070" s="288">
        <v>46095</v>
      </c>
      <c r="C3070" s="287" t="s">
        <v>847</v>
      </c>
      <c r="D3070" s="287">
        <v>1</v>
      </c>
      <c r="E3070" s="287">
        <v>1</v>
      </c>
      <c r="F3070" s="287">
        <v>1</v>
      </c>
      <c r="G3070" s="287" t="s">
        <v>188</v>
      </c>
      <c r="H3070" s="287" t="s">
        <v>185</v>
      </c>
      <c r="I3070" s="287">
        <v>1</v>
      </c>
      <c r="J3070" s="287" t="s">
        <v>359</v>
      </c>
      <c r="K3070" s="287">
        <v>0</v>
      </c>
    </row>
    <row r="3071" spans="1:11">
      <c r="A3071" s="287" t="s">
        <v>358</v>
      </c>
      <c r="B3071" s="288">
        <v>46102</v>
      </c>
      <c r="C3071" s="287" t="s">
        <v>847</v>
      </c>
      <c r="D3071" s="287">
        <v>1</v>
      </c>
      <c r="E3071" s="287">
        <v>1</v>
      </c>
      <c r="F3071" s="287">
        <v>1</v>
      </c>
      <c r="G3071" s="287" t="s">
        <v>188</v>
      </c>
      <c r="H3071" s="287" t="s">
        <v>185</v>
      </c>
      <c r="I3071" s="287">
        <v>1</v>
      </c>
      <c r="J3071" s="287" t="s">
        <v>359</v>
      </c>
      <c r="K3071" s="287">
        <v>0</v>
      </c>
    </row>
    <row r="3072" spans="1:11">
      <c r="A3072" s="287" t="s">
        <v>358</v>
      </c>
      <c r="B3072" s="288">
        <v>46109</v>
      </c>
      <c r="C3072" s="287" t="s">
        <v>847</v>
      </c>
      <c r="D3072" s="287">
        <v>1</v>
      </c>
      <c r="E3072" s="287">
        <v>1</v>
      </c>
      <c r="F3072" s="287">
        <v>1</v>
      </c>
      <c r="G3072" s="287" t="s">
        <v>188</v>
      </c>
      <c r="H3072" s="287" t="s">
        <v>185</v>
      </c>
      <c r="I3072" s="287">
        <v>1</v>
      </c>
      <c r="J3072" s="287" t="s">
        <v>359</v>
      </c>
      <c r="K3072" s="287">
        <v>0</v>
      </c>
    </row>
    <row r="3073" spans="1:11">
      <c r="A3073" s="287" t="s">
        <v>358</v>
      </c>
      <c r="B3073" s="288">
        <v>46116</v>
      </c>
      <c r="C3073" s="287" t="s">
        <v>893</v>
      </c>
      <c r="D3073" s="287">
        <v>1</v>
      </c>
      <c r="E3073" s="287">
        <v>1</v>
      </c>
      <c r="F3073" s="287">
        <v>0</v>
      </c>
      <c r="G3073" s="287" t="s">
        <v>188</v>
      </c>
      <c r="H3073" s="287" t="s">
        <v>185</v>
      </c>
      <c r="I3073" s="287">
        <v>1</v>
      </c>
      <c r="J3073" s="287" t="s">
        <v>359</v>
      </c>
      <c r="K3073" s="287">
        <v>0</v>
      </c>
    </row>
    <row r="3074" spans="1:11">
      <c r="A3074" s="287" t="s">
        <v>358</v>
      </c>
      <c r="B3074" s="288">
        <v>46123</v>
      </c>
      <c r="C3074" s="287" t="s">
        <v>847</v>
      </c>
      <c r="D3074" s="287">
        <v>1</v>
      </c>
      <c r="E3074" s="287">
        <v>1</v>
      </c>
      <c r="F3074" s="287">
        <v>1</v>
      </c>
      <c r="G3074" s="287" t="s">
        <v>188</v>
      </c>
      <c r="H3074" s="287" t="s">
        <v>185</v>
      </c>
      <c r="I3074" s="287">
        <v>1</v>
      </c>
      <c r="J3074" s="287" t="s">
        <v>359</v>
      </c>
      <c r="K3074" s="287">
        <v>0</v>
      </c>
    </row>
    <row r="3075" spans="1:11">
      <c r="A3075" s="287" t="s">
        <v>358</v>
      </c>
      <c r="B3075" s="288">
        <v>46130</v>
      </c>
      <c r="C3075" s="287" t="s">
        <v>847</v>
      </c>
      <c r="D3075" s="287">
        <v>1</v>
      </c>
      <c r="E3075" s="287">
        <v>1</v>
      </c>
      <c r="F3075" s="287">
        <v>1</v>
      </c>
      <c r="G3075" s="287" t="s">
        <v>188</v>
      </c>
      <c r="H3075" s="287" t="s">
        <v>185</v>
      </c>
      <c r="I3075" s="287">
        <v>1</v>
      </c>
      <c r="J3075" s="287" t="s">
        <v>359</v>
      </c>
      <c r="K3075" s="287">
        <v>0</v>
      </c>
    </row>
    <row r="3076" spans="1:11">
      <c r="A3076" s="287" t="s">
        <v>358</v>
      </c>
      <c r="B3076" s="288">
        <v>46137</v>
      </c>
      <c r="C3076" s="287" t="s">
        <v>847</v>
      </c>
      <c r="D3076" s="287">
        <v>1</v>
      </c>
      <c r="E3076" s="287">
        <v>1</v>
      </c>
      <c r="F3076" s="287">
        <v>1</v>
      </c>
      <c r="G3076" s="287" t="s">
        <v>188</v>
      </c>
      <c r="H3076" s="287" t="s">
        <v>185</v>
      </c>
      <c r="I3076" s="287">
        <v>1</v>
      </c>
      <c r="J3076" s="287" t="s">
        <v>359</v>
      </c>
      <c r="K3076" s="287">
        <v>0</v>
      </c>
    </row>
    <row r="3077" spans="1:11">
      <c r="A3077" s="287" t="s">
        <v>360</v>
      </c>
      <c r="B3077" s="288">
        <v>45969</v>
      </c>
      <c r="C3077" s="287" t="s">
        <v>847</v>
      </c>
      <c r="D3077" s="287">
        <v>1</v>
      </c>
      <c r="E3077" s="287">
        <v>1</v>
      </c>
      <c r="F3077" s="287">
        <v>1</v>
      </c>
      <c r="G3077" s="287" t="s">
        <v>185</v>
      </c>
      <c r="H3077" s="287"/>
      <c r="I3077" s="287">
        <v>1</v>
      </c>
      <c r="J3077" s="287"/>
      <c r="K3077" s="287">
        <v>0</v>
      </c>
    </row>
    <row r="3078" spans="1:11">
      <c r="A3078" s="287" t="s">
        <v>360</v>
      </c>
      <c r="B3078" s="288">
        <v>45976</v>
      </c>
      <c r="C3078" s="287" t="s">
        <v>339</v>
      </c>
      <c r="D3078" s="287">
        <v>0</v>
      </c>
      <c r="E3078" s="287">
        <v>0</v>
      </c>
      <c r="F3078" s="287">
        <v>0</v>
      </c>
      <c r="G3078" s="287" t="s">
        <v>185</v>
      </c>
      <c r="H3078" s="287"/>
      <c r="I3078" s="287">
        <v>1</v>
      </c>
      <c r="J3078" s="287"/>
      <c r="K3078" s="287">
        <v>0</v>
      </c>
    </row>
    <row r="3079" spans="1:11">
      <c r="A3079" s="287" t="s">
        <v>360</v>
      </c>
      <c r="B3079" s="288">
        <v>45983</v>
      </c>
      <c r="C3079" s="287" t="s">
        <v>339</v>
      </c>
      <c r="D3079" s="287">
        <v>0</v>
      </c>
      <c r="E3079" s="287">
        <v>0</v>
      </c>
      <c r="F3079" s="287">
        <v>0</v>
      </c>
      <c r="G3079" s="287" t="s">
        <v>185</v>
      </c>
      <c r="H3079" s="287"/>
      <c r="I3079" s="287">
        <v>1</v>
      </c>
      <c r="J3079" s="287"/>
      <c r="K3079" s="287">
        <v>0</v>
      </c>
    </row>
    <row r="3080" spans="1:11">
      <c r="A3080" s="287" t="s">
        <v>360</v>
      </c>
      <c r="B3080" s="288">
        <v>45990</v>
      </c>
      <c r="C3080" s="287" t="s">
        <v>339</v>
      </c>
      <c r="D3080" s="287">
        <v>0</v>
      </c>
      <c r="E3080" s="287">
        <v>0</v>
      </c>
      <c r="F3080" s="287">
        <v>0</v>
      </c>
      <c r="G3080" s="287" t="s">
        <v>185</v>
      </c>
      <c r="H3080" s="287"/>
      <c r="I3080" s="287">
        <v>1</v>
      </c>
      <c r="J3080" s="287"/>
      <c r="K3080" s="287">
        <v>0</v>
      </c>
    </row>
    <row r="3081" spans="1:11">
      <c r="A3081" s="287" t="s">
        <v>360</v>
      </c>
      <c r="B3081" s="288">
        <v>45997</v>
      </c>
      <c r="C3081" s="287" t="s">
        <v>339</v>
      </c>
      <c r="D3081" s="287">
        <v>0</v>
      </c>
      <c r="E3081" s="287">
        <v>0</v>
      </c>
      <c r="F3081" s="287">
        <v>0</v>
      </c>
      <c r="G3081" s="287" t="s">
        <v>185</v>
      </c>
      <c r="H3081" s="287"/>
      <c r="I3081" s="287">
        <v>1</v>
      </c>
      <c r="J3081" s="287"/>
      <c r="K3081" s="287">
        <v>0</v>
      </c>
    </row>
    <row r="3082" spans="1:11">
      <c r="A3082" s="287" t="s">
        <v>360</v>
      </c>
      <c r="B3082" s="288">
        <v>46004</v>
      </c>
      <c r="C3082" s="287" t="s">
        <v>339</v>
      </c>
      <c r="D3082" s="287">
        <v>0</v>
      </c>
      <c r="E3082" s="287">
        <v>0</v>
      </c>
      <c r="F3082" s="287">
        <v>0</v>
      </c>
      <c r="G3082" s="287" t="s">
        <v>185</v>
      </c>
      <c r="H3082" s="287"/>
      <c r="I3082" s="287">
        <v>1</v>
      </c>
      <c r="J3082" s="287"/>
      <c r="K3082" s="287">
        <v>0</v>
      </c>
    </row>
    <row r="3083" spans="1:11">
      <c r="A3083" s="287" t="s">
        <v>360</v>
      </c>
      <c r="B3083" s="288">
        <v>46011</v>
      </c>
      <c r="C3083" s="287" t="s">
        <v>339</v>
      </c>
      <c r="D3083" s="287">
        <v>0</v>
      </c>
      <c r="E3083" s="287">
        <v>0</v>
      </c>
      <c r="F3083" s="287">
        <v>0</v>
      </c>
      <c r="G3083" s="287" t="s">
        <v>185</v>
      </c>
      <c r="H3083" s="287"/>
      <c r="I3083" s="287">
        <v>1</v>
      </c>
      <c r="J3083" s="287"/>
      <c r="K3083" s="287">
        <v>0</v>
      </c>
    </row>
    <row r="3084" spans="1:11">
      <c r="A3084" s="287" t="s">
        <v>360</v>
      </c>
      <c r="B3084" s="288">
        <v>46018</v>
      </c>
      <c r="C3084" s="287" t="s">
        <v>339</v>
      </c>
      <c r="D3084" s="287">
        <v>0</v>
      </c>
      <c r="E3084" s="287">
        <v>0</v>
      </c>
      <c r="F3084" s="287">
        <v>0</v>
      </c>
      <c r="G3084" s="287" t="s">
        <v>185</v>
      </c>
      <c r="H3084" s="287"/>
      <c r="I3084" s="287">
        <v>1</v>
      </c>
      <c r="J3084" s="287"/>
      <c r="K3084" s="287">
        <v>0</v>
      </c>
    </row>
    <row r="3085" spans="1:11">
      <c r="A3085" s="287" t="s">
        <v>360</v>
      </c>
      <c r="B3085" s="288">
        <v>46025</v>
      </c>
      <c r="C3085" s="287" t="s">
        <v>339</v>
      </c>
      <c r="D3085" s="287">
        <v>0</v>
      </c>
      <c r="E3085" s="287">
        <v>0</v>
      </c>
      <c r="F3085" s="287">
        <v>0</v>
      </c>
      <c r="G3085" s="287" t="s">
        <v>185</v>
      </c>
      <c r="H3085" s="287"/>
      <c r="I3085" s="287">
        <v>1</v>
      </c>
      <c r="J3085" s="287"/>
      <c r="K3085" s="287">
        <v>0</v>
      </c>
    </row>
    <row r="3086" spans="1:11">
      <c r="A3086" s="287" t="s">
        <v>360</v>
      </c>
      <c r="B3086" s="288">
        <v>46032</v>
      </c>
      <c r="C3086" s="287" t="s">
        <v>339</v>
      </c>
      <c r="D3086" s="287">
        <v>0</v>
      </c>
      <c r="E3086" s="287">
        <v>0</v>
      </c>
      <c r="F3086" s="287">
        <v>0</v>
      </c>
      <c r="G3086" s="287" t="s">
        <v>185</v>
      </c>
      <c r="H3086" s="287"/>
      <c r="I3086" s="287">
        <v>1</v>
      </c>
      <c r="J3086" s="287"/>
      <c r="K3086" s="287">
        <v>0</v>
      </c>
    </row>
    <row r="3087" spans="1:11">
      <c r="A3087" s="287" t="s">
        <v>360</v>
      </c>
      <c r="B3087" s="288">
        <v>46039</v>
      </c>
      <c r="C3087" s="287" t="s">
        <v>339</v>
      </c>
      <c r="D3087" s="287">
        <v>0</v>
      </c>
      <c r="E3087" s="287">
        <v>0</v>
      </c>
      <c r="F3087" s="287">
        <v>0</v>
      </c>
      <c r="G3087" s="287" t="s">
        <v>185</v>
      </c>
      <c r="H3087" s="287"/>
      <c r="I3087" s="287">
        <v>1</v>
      </c>
      <c r="J3087" s="287"/>
      <c r="K3087" s="287">
        <v>0</v>
      </c>
    </row>
    <row r="3088" spans="1:11">
      <c r="A3088" s="287" t="s">
        <v>360</v>
      </c>
      <c r="B3088" s="288">
        <v>46046</v>
      </c>
      <c r="C3088" s="287" t="s">
        <v>339</v>
      </c>
      <c r="D3088" s="287">
        <v>0</v>
      </c>
      <c r="E3088" s="287">
        <v>0</v>
      </c>
      <c r="F3088" s="287">
        <v>0</v>
      </c>
      <c r="G3088" s="287" t="s">
        <v>185</v>
      </c>
      <c r="H3088" s="287"/>
      <c r="I3088" s="287">
        <v>1</v>
      </c>
      <c r="J3088" s="287"/>
      <c r="K3088" s="287">
        <v>0</v>
      </c>
    </row>
    <row r="3089" spans="1:11">
      <c r="A3089" s="287" t="s">
        <v>360</v>
      </c>
      <c r="B3089" s="288">
        <v>46053</v>
      </c>
      <c r="C3089" s="287" t="s">
        <v>339</v>
      </c>
      <c r="D3089" s="287">
        <v>0</v>
      </c>
      <c r="E3089" s="287">
        <v>0</v>
      </c>
      <c r="F3089" s="287">
        <v>0</v>
      </c>
      <c r="G3089" s="287" t="s">
        <v>185</v>
      </c>
      <c r="H3089" s="287"/>
      <c r="I3089" s="287">
        <v>1</v>
      </c>
      <c r="J3089" s="287"/>
      <c r="K3089" s="287">
        <v>0</v>
      </c>
    </row>
    <row r="3090" spans="1:11">
      <c r="A3090" s="287" t="s">
        <v>360</v>
      </c>
      <c r="B3090" s="288">
        <v>46060</v>
      </c>
      <c r="C3090" s="287" t="s">
        <v>339</v>
      </c>
      <c r="D3090" s="287">
        <v>0</v>
      </c>
      <c r="E3090" s="287">
        <v>0</v>
      </c>
      <c r="F3090" s="287">
        <v>0</v>
      </c>
      <c r="G3090" s="287" t="s">
        <v>185</v>
      </c>
      <c r="H3090" s="287"/>
      <c r="I3090" s="287">
        <v>1</v>
      </c>
      <c r="J3090" s="287"/>
      <c r="K3090" s="287">
        <v>0</v>
      </c>
    </row>
    <row r="3091" spans="1:11">
      <c r="A3091" s="287" t="s">
        <v>360</v>
      </c>
      <c r="B3091" s="288">
        <v>46067</v>
      </c>
      <c r="C3091" s="287" t="s">
        <v>339</v>
      </c>
      <c r="D3091" s="287">
        <v>0</v>
      </c>
      <c r="E3091" s="287">
        <v>0</v>
      </c>
      <c r="F3091" s="287">
        <v>0</v>
      </c>
      <c r="G3091" s="287" t="s">
        <v>185</v>
      </c>
      <c r="H3091" s="287"/>
      <c r="I3091" s="287">
        <v>1</v>
      </c>
      <c r="J3091" s="287"/>
      <c r="K3091" s="287">
        <v>0</v>
      </c>
    </row>
    <row r="3092" spans="1:11">
      <c r="A3092" s="287" t="s">
        <v>360</v>
      </c>
      <c r="B3092" s="288">
        <v>46074</v>
      </c>
      <c r="C3092" s="287" t="s">
        <v>847</v>
      </c>
      <c r="D3092" s="287">
        <v>1</v>
      </c>
      <c r="E3092" s="287">
        <v>1</v>
      </c>
      <c r="F3092" s="287">
        <v>1</v>
      </c>
      <c r="G3092" s="287" t="s">
        <v>185</v>
      </c>
      <c r="H3092" s="287"/>
      <c r="I3092" s="287">
        <v>1</v>
      </c>
      <c r="J3092" s="287"/>
      <c r="K3092" s="287">
        <v>0</v>
      </c>
    </row>
    <row r="3093" spans="1:11">
      <c r="A3093" s="287" t="s">
        <v>360</v>
      </c>
      <c r="B3093" s="288">
        <v>46081</v>
      </c>
      <c r="C3093" s="287" t="s">
        <v>847</v>
      </c>
      <c r="D3093" s="287">
        <v>1</v>
      </c>
      <c r="E3093" s="287">
        <v>1</v>
      </c>
      <c r="F3093" s="287">
        <v>1</v>
      </c>
      <c r="G3093" s="287" t="s">
        <v>185</v>
      </c>
      <c r="H3093" s="287"/>
      <c r="I3093" s="287">
        <v>1</v>
      </c>
      <c r="J3093" s="287"/>
      <c r="K3093" s="287">
        <v>0</v>
      </c>
    </row>
    <row r="3094" spans="1:11">
      <c r="A3094" s="287" t="s">
        <v>360</v>
      </c>
      <c r="B3094" s="288">
        <v>46088</v>
      </c>
      <c r="C3094" s="287" t="s">
        <v>847</v>
      </c>
      <c r="D3094" s="287">
        <v>1</v>
      </c>
      <c r="E3094" s="287">
        <v>1</v>
      </c>
      <c r="F3094" s="287">
        <v>1</v>
      </c>
      <c r="G3094" s="287" t="s">
        <v>185</v>
      </c>
      <c r="H3094" s="287"/>
      <c r="I3094" s="287">
        <v>1</v>
      </c>
      <c r="J3094" s="287"/>
      <c r="K3094" s="287">
        <v>0</v>
      </c>
    </row>
    <row r="3095" spans="1:11">
      <c r="A3095" s="287" t="s">
        <v>360</v>
      </c>
      <c r="B3095" s="288">
        <v>46095</v>
      </c>
      <c r="C3095" s="287" t="s">
        <v>847</v>
      </c>
      <c r="D3095" s="287">
        <v>1</v>
      </c>
      <c r="E3095" s="287">
        <v>1</v>
      </c>
      <c r="F3095" s="287">
        <v>1</v>
      </c>
      <c r="G3095" s="287" t="s">
        <v>185</v>
      </c>
      <c r="H3095" s="287"/>
      <c r="I3095" s="287">
        <v>1</v>
      </c>
      <c r="J3095" s="287"/>
      <c r="K3095" s="287">
        <v>0</v>
      </c>
    </row>
    <row r="3096" spans="1:11">
      <c r="A3096" s="287" t="s">
        <v>360</v>
      </c>
      <c r="B3096" s="288">
        <v>46102</v>
      </c>
      <c r="C3096" s="287" t="s">
        <v>847</v>
      </c>
      <c r="D3096" s="287">
        <v>1</v>
      </c>
      <c r="E3096" s="287">
        <v>1</v>
      </c>
      <c r="F3096" s="287">
        <v>1</v>
      </c>
      <c r="G3096" s="287" t="s">
        <v>185</v>
      </c>
      <c r="H3096" s="287"/>
      <c r="I3096" s="287">
        <v>1</v>
      </c>
      <c r="J3096" s="287"/>
      <c r="K3096" s="287">
        <v>0</v>
      </c>
    </row>
    <row r="3097" spans="1:11">
      <c r="A3097" s="287" t="s">
        <v>360</v>
      </c>
      <c r="B3097" s="288">
        <v>46109</v>
      </c>
      <c r="C3097" s="287" t="s">
        <v>847</v>
      </c>
      <c r="D3097" s="287">
        <v>1</v>
      </c>
      <c r="E3097" s="287">
        <v>1</v>
      </c>
      <c r="F3097" s="287">
        <v>1</v>
      </c>
      <c r="G3097" s="287" t="s">
        <v>185</v>
      </c>
      <c r="H3097" s="287"/>
      <c r="I3097" s="287">
        <v>1</v>
      </c>
      <c r="J3097" s="287"/>
      <c r="K3097" s="287">
        <v>0</v>
      </c>
    </row>
    <row r="3098" spans="1:11">
      <c r="A3098" s="287" t="s">
        <v>360</v>
      </c>
      <c r="B3098" s="288">
        <v>46116</v>
      </c>
      <c r="C3098" s="287" t="s">
        <v>339</v>
      </c>
      <c r="D3098" s="287">
        <v>0</v>
      </c>
      <c r="E3098" s="287">
        <v>0</v>
      </c>
      <c r="F3098" s="287">
        <v>0</v>
      </c>
      <c r="G3098" s="287" t="s">
        <v>185</v>
      </c>
      <c r="H3098" s="287"/>
      <c r="I3098" s="287">
        <v>1</v>
      </c>
      <c r="J3098" s="287"/>
      <c r="K3098" s="287">
        <v>0</v>
      </c>
    </row>
    <row r="3099" spans="1:11">
      <c r="A3099" s="287" t="s">
        <v>360</v>
      </c>
      <c r="B3099" s="288">
        <v>46123</v>
      </c>
      <c r="C3099" s="287" t="s">
        <v>339</v>
      </c>
      <c r="D3099" s="287">
        <v>0</v>
      </c>
      <c r="E3099" s="287">
        <v>0</v>
      </c>
      <c r="F3099" s="287">
        <v>0</v>
      </c>
      <c r="G3099" s="287" t="s">
        <v>185</v>
      </c>
      <c r="H3099" s="287"/>
      <c r="I3099" s="287">
        <v>1</v>
      </c>
      <c r="J3099" s="287"/>
      <c r="K3099" s="287">
        <v>0</v>
      </c>
    </row>
    <row r="3100" spans="1:11">
      <c r="A3100" s="287" t="s">
        <v>360</v>
      </c>
      <c r="B3100" s="288">
        <v>46130</v>
      </c>
      <c r="C3100" s="287" t="s">
        <v>339</v>
      </c>
      <c r="D3100" s="287">
        <v>0</v>
      </c>
      <c r="E3100" s="287">
        <v>0</v>
      </c>
      <c r="F3100" s="287">
        <v>0</v>
      </c>
      <c r="G3100" s="287" t="s">
        <v>185</v>
      </c>
      <c r="H3100" s="287"/>
      <c r="I3100" s="287">
        <v>1</v>
      </c>
      <c r="J3100" s="287"/>
      <c r="K3100" s="287">
        <v>0</v>
      </c>
    </row>
    <row r="3101" spans="1:11">
      <c r="A3101" s="287" t="s">
        <v>360</v>
      </c>
      <c r="B3101" s="288">
        <v>46137</v>
      </c>
      <c r="C3101" s="287" t="s">
        <v>339</v>
      </c>
      <c r="D3101" s="287">
        <v>0</v>
      </c>
      <c r="E3101" s="287">
        <v>0</v>
      </c>
      <c r="F3101" s="287">
        <v>0</v>
      </c>
      <c r="G3101" s="287" t="s">
        <v>185</v>
      </c>
      <c r="H3101" s="287"/>
      <c r="I3101" s="287">
        <v>1</v>
      </c>
      <c r="J3101" s="287"/>
      <c r="K3101" s="287">
        <v>0</v>
      </c>
    </row>
    <row r="3102" spans="1:11">
      <c r="A3102" s="287" t="s">
        <v>361</v>
      </c>
      <c r="B3102" s="288">
        <v>45969</v>
      </c>
      <c r="C3102" s="287" t="s">
        <v>339</v>
      </c>
      <c r="D3102" s="287">
        <v>0</v>
      </c>
      <c r="E3102" s="287">
        <v>0</v>
      </c>
      <c r="F3102" s="287">
        <v>0</v>
      </c>
      <c r="G3102" s="287" t="s">
        <v>185</v>
      </c>
      <c r="H3102" s="287"/>
      <c r="I3102" s="287">
        <v>1</v>
      </c>
      <c r="J3102" s="287"/>
      <c r="K3102" s="287">
        <v>0</v>
      </c>
    </row>
    <row r="3103" spans="1:11">
      <c r="A3103" s="287" t="s">
        <v>361</v>
      </c>
      <c r="B3103" s="288">
        <v>45976</v>
      </c>
      <c r="C3103" s="287" t="s">
        <v>847</v>
      </c>
      <c r="D3103" s="287">
        <v>1</v>
      </c>
      <c r="E3103" s="287">
        <v>1</v>
      </c>
      <c r="F3103" s="287">
        <v>1</v>
      </c>
      <c r="G3103" s="287" t="s">
        <v>185</v>
      </c>
      <c r="H3103" s="287"/>
      <c r="I3103" s="287">
        <v>1</v>
      </c>
      <c r="J3103" s="287"/>
      <c r="K3103" s="287">
        <v>0</v>
      </c>
    </row>
    <row r="3104" spans="1:11">
      <c r="A3104" s="287" t="s">
        <v>361</v>
      </c>
      <c r="B3104" s="288">
        <v>45983</v>
      </c>
      <c r="C3104" s="287" t="s">
        <v>847</v>
      </c>
      <c r="D3104" s="287">
        <v>1</v>
      </c>
      <c r="E3104" s="287">
        <v>1</v>
      </c>
      <c r="F3104" s="287">
        <v>1</v>
      </c>
      <c r="G3104" s="287" t="s">
        <v>185</v>
      </c>
      <c r="H3104" s="287"/>
      <c r="I3104" s="287">
        <v>1</v>
      </c>
      <c r="J3104" s="287"/>
      <c r="K3104" s="287">
        <v>0</v>
      </c>
    </row>
    <row r="3105" spans="1:11">
      <c r="A3105" s="287" t="s">
        <v>361</v>
      </c>
      <c r="B3105" s="288">
        <v>45990</v>
      </c>
      <c r="C3105" s="287" t="s">
        <v>339</v>
      </c>
      <c r="D3105" s="287">
        <v>0</v>
      </c>
      <c r="E3105" s="287">
        <v>0</v>
      </c>
      <c r="F3105" s="287">
        <v>0</v>
      </c>
      <c r="G3105" s="287" t="s">
        <v>185</v>
      </c>
      <c r="H3105" s="287"/>
      <c r="I3105" s="287">
        <v>1</v>
      </c>
      <c r="J3105" s="287"/>
      <c r="K3105" s="287">
        <v>0</v>
      </c>
    </row>
    <row r="3106" spans="1:11">
      <c r="A3106" s="287" t="s">
        <v>361</v>
      </c>
      <c r="B3106" s="288">
        <v>45997</v>
      </c>
      <c r="C3106" s="287" t="s">
        <v>339</v>
      </c>
      <c r="D3106" s="287">
        <v>0</v>
      </c>
      <c r="E3106" s="287">
        <v>0</v>
      </c>
      <c r="F3106" s="287">
        <v>0</v>
      </c>
      <c r="G3106" s="287" t="s">
        <v>185</v>
      </c>
      <c r="H3106" s="287"/>
      <c r="I3106" s="287">
        <v>1</v>
      </c>
      <c r="J3106" s="287"/>
      <c r="K3106" s="287">
        <v>0</v>
      </c>
    </row>
    <row r="3107" spans="1:11">
      <c r="A3107" s="287" t="s">
        <v>361</v>
      </c>
      <c r="B3107" s="288">
        <v>46004</v>
      </c>
      <c r="C3107" s="287" t="s">
        <v>339</v>
      </c>
      <c r="D3107" s="287">
        <v>0</v>
      </c>
      <c r="E3107" s="287">
        <v>0</v>
      </c>
      <c r="F3107" s="287">
        <v>0</v>
      </c>
      <c r="G3107" s="287" t="s">
        <v>185</v>
      </c>
      <c r="H3107" s="287"/>
      <c r="I3107" s="287">
        <v>1</v>
      </c>
      <c r="J3107" s="287"/>
      <c r="K3107" s="287">
        <v>0</v>
      </c>
    </row>
    <row r="3108" spans="1:11">
      <c r="A3108" s="287" t="s">
        <v>361</v>
      </c>
      <c r="B3108" s="288">
        <v>46011</v>
      </c>
      <c r="C3108" s="287" t="s">
        <v>893</v>
      </c>
      <c r="D3108" s="287">
        <v>1</v>
      </c>
      <c r="E3108" s="287">
        <v>1</v>
      </c>
      <c r="F3108" s="287">
        <v>0</v>
      </c>
      <c r="G3108" s="287" t="s">
        <v>185</v>
      </c>
      <c r="H3108" s="287"/>
      <c r="I3108" s="287">
        <v>1</v>
      </c>
      <c r="J3108" s="287"/>
      <c r="K3108" s="287">
        <v>0</v>
      </c>
    </row>
    <row r="3109" spans="1:11">
      <c r="A3109" s="287" t="s">
        <v>361</v>
      </c>
      <c r="B3109" s="288">
        <v>46018</v>
      </c>
      <c r="C3109" s="287" t="s">
        <v>893</v>
      </c>
      <c r="D3109" s="287">
        <v>1</v>
      </c>
      <c r="E3109" s="287">
        <v>1</v>
      </c>
      <c r="F3109" s="287">
        <v>0</v>
      </c>
      <c r="G3109" s="287" t="s">
        <v>185</v>
      </c>
      <c r="H3109" s="287"/>
      <c r="I3109" s="287">
        <v>1</v>
      </c>
      <c r="J3109" s="287"/>
      <c r="K3109" s="287">
        <v>0</v>
      </c>
    </row>
    <row r="3110" spans="1:11">
      <c r="A3110" s="287" t="s">
        <v>361</v>
      </c>
      <c r="B3110" s="288">
        <v>46025</v>
      </c>
      <c r="C3110" s="287" t="s">
        <v>339</v>
      </c>
      <c r="D3110" s="287">
        <v>0</v>
      </c>
      <c r="E3110" s="287">
        <v>0</v>
      </c>
      <c r="F3110" s="287">
        <v>0</v>
      </c>
      <c r="G3110" s="287" t="s">
        <v>185</v>
      </c>
      <c r="H3110" s="287"/>
      <c r="I3110" s="287">
        <v>1</v>
      </c>
      <c r="J3110" s="287"/>
      <c r="K3110" s="287">
        <v>0</v>
      </c>
    </row>
    <row r="3111" spans="1:11">
      <c r="A3111" s="287" t="s">
        <v>361</v>
      </c>
      <c r="B3111" s="288">
        <v>46032</v>
      </c>
      <c r="C3111" s="287" t="s">
        <v>339</v>
      </c>
      <c r="D3111" s="287">
        <v>0</v>
      </c>
      <c r="E3111" s="287">
        <v>0</v>
      </c>
      <c r="F3111" s="287">
        <v>0</v>
      </c>
      <c r="G3111" s="287" t="s">
        <v>185</v>
      </c>
      <c r="H3111" s="287"/>
      <c r="I3111" s="287">
        <v>1</v>
      </c>
      <c r="J3111" s="287"/>
      <c r="K3111" s="287">
        <v>0</v>
      </c>
    </row>
    <row r="3112" spans="1:11">
      <c r="A3112" s="287" t="s">
        <v>361</v>
      </c>
      <c r="B3112" s="288">
        <v>46039</v>
      </c>
      <c r="C3112" s="287" t="s">
        <v>339</v>
      </c>
      <c r="D3112" s="287">
        <v>0</v>
      </c>
      <c r="E3112" s="287">
        <v>0</v>
      </c>
      <c r="F3112" s="287">
        <v>0</v>
      </c>
      <c r="G3112" s="287" t="s">
        <v>185</v>
      </c>
      <c r="H3112" s="287"/>
      <c r="I3112" s="287">
        <v>1</v>
      </c>
      <c r="J3112" s="287"/>
      <c r="K3112" s="287">
        <v>0</v>
      </c>
    </row>
    <row r="3113" spans="1:11">
      <c r="A3113" s="287" t="s">
        <v>361</v>
      </c>
      <c r="B3113" s="288">
        <v>46046</v>
      </c>
      <c r="C3113" s="287" t="s">
        <v>339</v>
      </c>
      <c r="D3113" s="287">
        <v>0</v>
      </c>
      <c r="E3113" s="287">
        <v>0</v>
      </c>
      <c r="F3113" s="287">
        <v>0</v>
      </c>
      <c r="G3113" s="287" t="s">
        <v>185</v>
      </c>
      <c r="H3113" s="287"/>
      <c r="I3113" s="287">
        <v>1</v>
      </c>
      <c r="J3113" s="287"/>
      <c r="K3113" s="287">
        <v>0</v>
      </c>
    </row>
    <row r="3114" spans="1:11">
      <c r="A3114" s="287" t="s">
        <v>361</v>
      </c>
      <c r="B3114" s="288">
        <v>46053</v>
      </c>
      <c r="C3114" s="287" t="s">
        <v>339</v>
      </c>
      <c r="D3114" s="287">
        <v>0</v>
      </c>
      <c r="E3114" s="287">
        <v>0</v>
      </c>
      <c r="F3114" s="287">
        <v>0</v>
      </c>
      <c r="G3114" s="287" t="s">
        <v>185</v>
      </c>
      <c r="H3114" s="287"/>
      <c r="I3114" s="287">
        <v>1</v>
      </c>
      <c r="J3114" s="287"/>
      <c r="K3114" s="287">
        <v>0</v>
      </c>
    </row>
    <row r="3115" spans="1:11">
      <c r="A3115" s="287" t="s">
        <v>361</v>
      </c>
      <c r="B3115" s="288">
        <v>46060</v>
      </c>
      <c r="C3115" s="287" t="s">
        <v>847</v>
      </c>
      <c r="D3115" s="287">
        <v>1</v>
      </c>
      <c r="E3115" s="287">
        <v>1</v>
      </c>
      <c r="F3115" s="287">
        <v>1</v>
      </c>
      <c r="G3115" s="287" t="s">
        <v>185</v>
      </c>
      <c r="H3115" s="287"/>
      <c r="I3115" s="287">
        <v>1</v>
      </c>
      <c r="J3115" s="287"/>
      <c r="K3115" s="287">
        <v>0</v>
      </c>
    </row>
    <row r="3116" spans="1:11">
      <c r="A3116" s="287" t="s">
        <v>361</v>
      </c>
      <c r="B3116" s="288">
        <v>46067</v>
      </c>
      <c r="C3116" s="287" t="s">
        <v>847</v>
      </c>
      <c r="D3116" s="287">
        <v>1</v>
      </c>
      <c r="E3116" s="287">
        <v>1</v>
      </c>
      <c r="F3116" s="287">
        <v>1</v>
      </c>
      <c r="G3116" s="287" t="s">
        <v>185</v>
      </c>
      <c r="H3116" s="287"/>
      <c r="I3116" s="287">
        <v>1</v>
      </c>
      <c r="J3116" s="287"/>
      <c r="K3116" s="287">
        <v>0</v>
      </c>
    </row>
    <row r="3117" spans="1:11">
      <c r="A3117" s="287" t="s">
        <v>361</v>
      </c>
      <c r="B3117" s="288">
        <v>46074</v>
      </c>
      <c r="C3117" s="287" t="s">
        <v>847</v>
      </c>
      <c r="D3117" s="287">
        <v>1</v>
      </c>
      <c r="E3117" s="287">
        <v>1</v>
      </c>
      <c r="F3117" s="287">
        <v>1</v>
      </c>
      <c r="G3117" s="287" t="s">
        <v>185</v>
      </c>
      <c r="H3117" s="287"/>
      <c r="I3117" s="287">
        <v>1</v>
      </c>
      <c r="J3117" s="287"/>
      <c r="K3117" s="287">
        <v>0</v>
      </c>
    </row>
    <row r="3118" spans="1:11">
      <c r="A3118" s="287" t="s">
        <v>361</v>
      </c>
      <c r="B3118" s="288">
        <v>46081</v>
      </c>
      <c r="C3118" s="287" t="s">
        <v>847</v>
      </c>
      <c r="D3118" s="287">
        <v>1</v>
      </c>
      <c r="E3118" s="287">
        <v>1</v>
      </c>
      <c r="F3118" s="287">
        <v>1</v>
      </c>
      <c r="G3118" s="287" t="s">
        <v>185</v>
      </c>
      <c r="H3118" s="287"/>
      <c r="I3118" s="287">
        <v>1</v>
      </c>
      <c r="J3118" s="287"/>
      <c r="K3118" s="287">
        <v>0</v>
      </c>
    </row>
    <row r="3119" spans="1:11">
      <c r="A3119" s="287" t="s">
        <v>361</v>
      </c>
      <c r="B3119" s="288">
        <v>46088</v>
      </c>
      <c r="C3119" s="287" t="s">
        <v>847</v>
      </c>
      <c r="D3119" s="287">
        <v>1</v>
      </c>
      <c r="E3119" s="287">
        <v>1</v>
      </c>
      <c r="F3119" s="287">
        <v>1</v>
      </c>
      <c r="G3119" s="287" t="s">
        <v>185</v>
      </c>
      <c r="H3119" s="287"/>
      <c r="I3119" s="287">
        <v>1</v>
      </c>
      <c r="J3119" s="287"/>
      <c r="K3119" s="287">
        <v>0</v>
      </c>
    </row>
    <row r="3120" spans="1:11">
      <c r="A3120" s="287" t="s">
        <v>361</v>
      </c>
      <c r="B3120" s="288">
        <v>46095</v>
      </c>
      <c r="C3120" s="287" t="s">
        <v>892</v>
      </c>
      <c r="D3120" s="287">
        <v>1</v>
      </c>
      <c r="E3120" s="287">
        <v>0</v>
      </c>
      <c r="F3120" s="287">
        <v>1</v>
      </c>
      <c r="G3120" s="287" t="s">
        <v>185</v>
      </c>
      <c r="H3120" s="287"/>
      <c r="I3120" s="287">
        <v>1</v>
      </c>
      <c r="J3120" s="287"/>
      <c r="K3120" s="287">
        <v>0</v>
      </c>
    </row>
    <row r="3121" spans="1:11">
      <c r="A3121" s="287" t="s">
        <v>361</v>
      </c>
      <c r="B3121" s="288">
        <v>46102</v>
      </c>
      <c r="C3121" s="287" t="s">
        <v>847</v>
      </c>
      <c r="D3121" s="287">
        <v>1</v>
      </c>
      <c r="E3121" s="287">
        <v>1</v>
      </c>
      <c r="F3121" s="287">
        <v>1</v>
      </c>
      <c r="G3121" s="287" t="s">
        <v>185</v>
      </c>
      <c r="H3121" s="287"/>
      <c r="I3121" s="287">
        <v>1</v>
      </c>
      <c r="J3121" s="287"/>
      <c r="K3121" s="287">
        <v>0</v>
      </c>
    </row>
    <row r="3122" spans="1:11">
      <c r="A3122" s="287" t="s">
        <v>361</v>
      </c>
      <c r="B3122" s="288">
        <v>46109</v>
      </c>
      <c r="C3122" s="287" t="s">
        <v>847</v>
      </c>
      <c r="D3122" s="287">
        <v>1</v>
      </c>
      <c r="E3122" s="287">
        <v>1</v>
      </c>
      <c r="F3122" s="287">
        <v>1</v>
      </c>
      <c r="G3122" s="287" t="s">
        <v>185</v>
      </c>
      <c r="H3122" s="287"/>
      <c r="I3122" s="287">
        <v>1</v>
      </c>
      <c r="J3122" s="287"/>
      <c r="K3122" s="287">
        <v>0</v>
      </c>
    </row>
    <row r="3123" spans="1:11">
      <c r="A3123" s="287" t="s">
        <v>361</v>
      </c>
      <c r="B3123" s="288">
        <v>46116</v>
      </c>
      <c r="C3123" s="287" t="s">
        <v>847</v>
      </c>
      <c r="D3123" s="287">
        <v>1</v>
      </c>
      <c r="E3123" s="287">
        <v>1</v>
      </c>
      <c r="F3123" s="287">
        <v>1</v>
      </c>
      <c r="G3123" s="287" t="s">
        <v>185</v>
      </c>
      <c r="H3123" s="287"/>
      <c r="I3123" s="287">
        <v>1</v>
      </c>
      <c r="J3123" s="287"/>
      <c r="K3123" s="287">
        <v>0</v>
      </c>
    </row>
    <row r="3124" spans="1:11">
      <c r="A3124" s="287" t="s">
        <v>361</v>
      </c>
      <c r="B3124" s="288">
        <v>46123</v>
      </c>
      <c r="C3124" s="287" t="s">
        <v>847</v>
      </c>
      <c r="D3124" s="287">
        <v>1</v>
      </c>
      <c r="E3124" s="287">
        <v>1</v>
      </c>
      <c r="F3124" s="287">
        <v>1</v>
      </c>
      <c r="G3124" s="287" t="s">
        <v>185</v>
      </c>
      <c r="H3124" s="287"/>
      <c r="I3124" s="287">
        <v>1</v>
      </c>
      <c r="J3124" s="287"/>
      <c r="K3124" s="287">
        <v>0</v>
      </c>
    </row>
    <row r="3125" spans="1:11">
      <c r="A3125" s="287" t="s">
        <v>361</v>
      </c>
      <c r="B3125" s="288">
        <v>46130</v>
      </c>
      <c r="C3125" s="287" t="s">
        <v>847</v>
      </c>
      <c r="D3125" s="287">
        <v>1</v>
      </c>
      <c r="E3125" s="287">
        <v>1</v>
      </c>
      <c r="F3125" s="287">
        <v>1</v>
      </c>
      <c r="G3125" s="287" t="s">
        <v>185</v>
      </c>
      <c r="H3125" s="287"/>
      <c r="I3125" s="287">
        <v>1</v>
      </c>
      <c r="J3125" s="287"/>
      <c r="K3125" s="287">
        <v>0</v>
      </c>
    </row>
    <row r="3126" spans="1:11">
      <c r="A3126" s="287" t="s">
        <v>361</v>
      </c>
      <c r="B3126" s="288">
        <v>46137</v>
      </c>
      <c r="C3126" s="287" t="s">
        <v>893</v>
      </c>
      <c r="D3126" s="287">
        <v>1</v>
      </c>
      <c r="E3126" s="287">
        <v>1</v>
      </c>
      <c r="F3126" s="287">
        <v>0</v>
      </c>
      <c r="G3126" s="287" t="s">
        <v>185</v>
      </c>
      <c r="H3126" s="287"/>
      <c r="I3126" s="287">
        <v>1</v>
      </c>
      <c r="J3126" s="287"/>
      <c r="K3126" s="287">
        <v>0</v>
      </c>
    </row>
    <row r="3127" spans="1:11">
      <c r="A3127" s="287" t="s">
        <v>362</v>
      </c>
      <c r="B3127" s="288">
        <v>45969</v>
      </c>
      <c r="C3127" s="287" t="s">
        <v>847</v>
      </c>
      <c r="D3127" s="287">
        <v>1</v>
      </c>
      <c r="E3127" s="287">
        <v>1</v>
      </c>
      <c r="F3127" s="287">
        <v>1</v>
      </c>
      <c r="G3127" s="287" t="s">
        <v>188</v>
      </c>
      <c r="H3127" s="287" t="s">
        <v>188</v>
      </c>
      <c r="I3127" s="287">
        <v>1</v>
      </c>
      <c r="J3127" s="287" t="s">
        <v>363</v>
      </c>
      <c r="K3127" s="287">
        <v>0</v>
      </c>
    </row>
    <row r="3128" spans="1:11">
      <c r="A3128" s="287" t="s">
        <v>362</v>
      </c>
      <c r="B3128" s="288">
        <v>45976</v>
      </c>
      <c r="C3128" s="287" t="s">
        <v>847</v>
      </c>
      <c r="D3128" s="287">
        <v>1</v>
      </c>
      <c r="E3128" s="287">
        <v>1</v>
      </c>
      <c r="F3128" s="287">
        <v>1</v>
      </c>
      <c r="G3128" s="287" t="s">
        <v>188</v>
      </c>
      <c r="H3128" s="287" t="s">
        <v>188</v>
      </c>
      <c r="I3128" s="287">
        <v>1</v>
      </c>
      <c r="J3128" s="287" t="s">
        <v>363</v>
      </c>
      <c r="K3128" s="287">
        <v>0</v>
      </c>
    </row>
    <row r="3129" spans="1:11">
      <c r="A3129" s="287" t="s">
        <v>362</v>
      </c>
      <c r="B3129" s="288">
        <v>45983</v>
      </c>
      <c r="C3129" s="287" t="s">
        <v>847</v>
      </c>
      <c r="D3129" s="287">
        <v>1</v>
      </c>
      <c r="E3129" s="287">
        <v>1</v>
      </c>
      <c r="F3129" s="287">
        <v>1</v>
      </c>
      <c r="G3129" s="287" t="s">
        <v>188</v>
      </c>
      <c r="H3129" s="287" t="s">
        <v>188</v>
      </c>
      <c r="I3129" s="287">
        <v>1</v>
      </c>
      <c r="J3129" s="287" t="s">
        <v>363</v>
      </c>
      <c r="K3129" s="287">
        <v>0</v>
      </c>
    </row>
    <row r="3130" spans="1:11">
      <c r="A3130" s="287" t="s">
        <v>362</v>
      </c>
      <c r="B3130" s="288">
        <v>45990</v>
      </c>
      <c r="C3130" s="287" t="s">
        <v>847</v>
      </c>
      <c r="D3130" s="287">
        <v>1</v>
      </c>
      <c r="E3130" s="287">
        <v>1</v>
      </c>
      <c r="F3130" s="287">
        <v>1</v>
      </c>
      <c r="G3130" s="287" t="s">
        <v>188</v>
      </c>
      <c r="H3130" s="287" t="s">
        <v>188</v>
      </c>
      <c r="I3130" s="287">
        <v>1</v>
      </c>
      <c r="J3130" s="287" t="s">
        <v>363</v>
      </c>
      <c r="K3130" s="287">
        <v>0</v>
      </c>
    </row>
    <row r="3131" spans="1:11">
      <c r="A3131" s="287" t="s">
        <v>362</v>
      </c>
      <c r="B3131" s="288">
        <v>45997</v>
      </c>
      <c r="C3131" s="287" t="s">
        <v>893</v>
      </c>
      <c r="D3131" s="287">
        <v>1</v>
      </c>
      <c r="E3131" s="287">
        <v>1</v>
      </c>
      <c r="F3131" s="287">
        <v>0</v>
      </c>
      <c r="G3131" s="287" t="s">
        <v>188</v>
      </c>
      <c r="H3131" s="287" t="s">
        <v>188</v>
      </c>
      <c r="I3131" s="287">
        <v>1</v>
      </c>
      <c r="J3131" s="287" t="s">
        <v>363</v>
      </c>
      <c r="K3131" s="287">
        <v>0</v>
      </c>
    </row>
    <row r="3132" spans="1:11">
      <c r="A3132" s="287" t="s">
        <v>362</v>
      </c>
      <c r="B3132" s="288">
        <v>46004</v>
      </c>
      <c r="C3132" s="287" t="s">
        <v>339</v>
      </c>
      <c r="D3132" s="287">
        <v>0</v>
      </c>
      <c r="E3132" s="287">
        <v>0</v>
      </c>
      <c r="F3132" s="287">
        <v>0</v>
      </c>
      <c r="G3132" s="287" t="s">
        <v>188</v>
      </c>
      <c r="H3132" s="287" t="s">
        <v>188</v>
      </c>
      <c r="I3132" s="287">
        <v>1</v>
      </c>
      <c r="J3132" s="287" t="s">
        <v>363</v>
      </c>
      <c r="K3132" s="287">
        <v>0</v>
      </c>
    </row>
    <row r="3133" spans="1:11">
      <c r="A3133" s="287" t="s">
        <v>362</v>
      </c>
      <c r="B3133" s="288">
        <v>46011</v>
      </c>
      <c r="C3133" s="287" t="s">
        <v>339</v>
      </c>
      <c r="D3133" s="287">
        <v>0</v>
      </c>
      <c r="E3133" s="287">
        <v>0</v>
      </c>
      <c r="F3133" s="287">
        <v>0</v>
      </c>
      <c r="G3133" s="287" t="s">
        <v>188</v>
      </c>
      <c r="H3133" s="287" t="s">
        <v>188</v>
      </c>
      <c r="I3133" s="287">
        <v>1</v>
      </c>
      <c r="J3133" s="287" t="s">
        <v>363</v>
      </c>
      <c r="K3133" s="287">
        <v>0</v>
      </c>
    </row>
    <row r="3134" spans="1:11">
      <c r="A3134" s="287" t="s">
        <v>362</v>
      </c>
      <c r="B3134" s="288">
        <v>46018</v>
      </c>
      <c r="C3134" s="287" t="s">
        <v>339</v>
      </c>
      <c r="D3134" s="287">
        <v>0</v>
      </c>
      <c r="E3134" s="287">
        <v>0</v>
      </c>
      <c r="F3134" s="287">
        <v>0</v>
      </c>
      <c r="G3134" s="287" t="s">
        <v>188</v>
      </c>
      <c r="H3134" s="287" t="s">
        <v>188</v>
      </c>
      <c r="I3134" s="287">
        <v>1</v>
      </c>
      <c r="J3134" s="287" t="s">
        <v>363</v>
      </c>
      <c r="K3134" s="287">
        <v>0</v>
      </c>
    </row>
    <row r="3135" spans="1:11">
      <c r="A3135" s="287" t="s">
        <v>362</v>
      </c>
      <c r="B3135" s="288">
        <v>46025</v>
      </c>
      <c r="C3135" s="287" t="s">
        <v>339</v>
      </c>
      <c r="D3135" s="287">
        <v>0</v>
      </c>
      <c r="E3135" s="287">
        <v>0</v>
      </c>
      <c r="F3135" s="287">
        <v>0</v>
      </c>
      <c r="G3135" s="287" t="s">
        <v>188</v>
      </c>
      <c r="H3135" s="287" t="s">
        <v>188</v>
      </c>
      <c r="I3135" s="287">
        <v>1</v>
      </c>
      <c r="J3135" s="287" t="s">
        <v>363</v>
      </c>
      <c r="K3135" s="287">
        <v>0</v>
      </c>
    </row>
    <row r="3136" spans="1:11">
      <c r="A3136" s="287" t="s">
        <v>362</v>
      </c>
      <c r="B3136" s="288">
        <v>46032</v>
      </c>
      <c r="C3136" s="287" t="s">
        <v>847</v>
      </c>
      <c r="D3136" s="287">
        <v>1</v>
      </c>
      <c r="E3136" s="287">
        <v>1</v>
      </c>
      <c r="F3136" s="287">
        <v>1</v>
      </c>
      <c r="G3136" s="287" t="s">
        <v>188</v>
      </c>
      <c r="H3136" s="287" t="s">
        <v>188</v>
      </c>
      <c r="I3136" s="287">
        <v>1</v>
      </c>
      <c r="J3136" s="287" t="s">
        <v>363</v>
      </c>
      <c r="K3136" s="287">
        <v>0</v>
      </c>
    </row>
    <row r="3137" spans="1:11">
      <c r="A3137" s="287" t="s">
        <v>362</v>
      </c>
      <c r="B3137" s="288">
        <v>46039</v>
      </c>
      <c r="C3137" s="287" t="s">
        <v>339</v>
      </c>
      <c r="D3137" s="287">
        <v>0</v>
      </c>
      <c r="E3137" s="287">
        <v>0</v>
      </c>
      <c r="F3137" s="287">
        <v>0</v>
      </c>
      <c r="G3137" s="287" t="s">
        <v>188</v>
      </c>
      <c r="H3137" s="287" t="s">
        <v>188</v>
      </c>
      <c r="I3137" s="287">
        <v>1</v>
      </c>
      <c r="J3137" s="287" t="s">
        <v>363</v>
      </c>
      <c r="K3137" s="287">
        <v>0</v>
      </c>
    </row>
    <row r="3138" spans="1:11">
      <c r="A3138" s="287" t="s">
        <v>362</v>
      </c>
      <c r="B3138" s="288">
        <v>46046</v>
      </c>
      <c r="C3138" s="287" t="s">
        <v>847</v>
      </c>
      <c r="D3138" s="287">
        <v>1</v>
      </c>
      <c r="E3138" s="287">
        <v>1</v>
      </c>
      <c r="F3138" s="287">
        <v>1</v>
      </c>
      <c r="G3138" s="287" t="s">
        <v>188</v>
      </c>
      <c r="H3138" s="287" t="s">
        <v>188</v>
      </c>
      <c r="I3138" s="287">
        <v>1</v>
      </c>
      <c r="J3138" s="287" t="s">
        <v>363</v>
      </c>
      <c r="K3138" s="287">
        <v>0</v>
      </c>
    </row>
    <row r="3139" spans="1:11">
      <c r="A3139" s="287" t="s">
        <v>362</v>
      </c>
      <c r="B3139" s="288">
        <v>46053</v>
      </c>
      <c r="C3139" s="287" t="s">
        <v>847</v>
      </c>
      <c r="D3139" s="287">
        <v>1</v>
      </c>
      <c r="E3139" s="287">
        <v>1</v>
      </c>
      <c r="F3139" s="287">
        <v>1</v>
      </c>
      <c r="G3139" s="287" t="s">
        <v>188</v>
      </c>
      <c r="H3139" s="287" t="s">
        <v>188</v>
      </c>
      <c r="I3139" s="287">
        <v>1</v>
      </c>
      <c r="J3139" s="287" t="s">
        <v>363</v>
      </c>
      <c r="K3139" s="287">
        <v>0</v>
      </c>
    </row>
    <row r="3140" spans="1:11">
      <c r="A3140" s="287" t="s">
        <v>362</v>
      </c>
      <c r="B3140" s="288">
        <v>46060</v>
      </c>
      <c r="C3140" s="287" t="s">
        <v>847</v>
      </c>
      <c r="D3140" s="287">
        <v>1</v>
      </c>
      <c r="E3140" s="287">
        <v>1</v>
      </c>
      <c r="F3140" s="287">
        <v>1</v>
      </c>
      <c r="G3140" s="287" t="s">
        <v>188</v>
      </c>
      <c r="H3140" s="287" t="s">
        <v>188</v>
      </c>
      <c r="I3140" s="287">
        <v>1</v>
      </c>
      <c r="J3140" s="287" t="s">
        <v>363</v>
      </c>
      <c r="K3140" s="287">
        <v>0</v>
      </c>
    </row>
    <row r="3141" spans="1:11">
      <c r="A3141" s="287" t="s">
        <v>362</v>
      </c>
      <c r="B3141" s="288">
        <v>46067</v>
      </c>
      <c r="C3141" s="287" t="s">
        <v>847</v>
      </c>
      <c r="D3141" s="287">
        <v>1</v>
      </c>
      <c r="E3141" s="287">
        <v>1</v>
      </c>
      <c r="F3141" s="287">
        <v>1</v>
      </c>
      <c r="G3141" s="287" t="s">
        <v>188</v>
      </c>
      <c r="H3141" s="287" t="s">
        <v>188</v>
      </c>
      <c r="I3141" s="287">
        <v>1</v>
      </c>
      <c r="J3141" s="287" t="s">
        <v>363</v>
      </c>
      <c r="K3141" s="287">
        <v>0</v>
      </c>
    </row>
    <row r="3142" spans="1:11">
      <c r="A3142" s="287" t="s">
        <v>362</v>
      </c>
      <c r="B3142" s="288">
        <v>46074</v>
      </c>
      <c r="C3142" s="287" t="s">
        <v>847</v>
      </c>
      <c r="D3142" s="287">
        <v>1</v>
      </c>
      <c r="E3142" s="287">
        <v>1</v>
      </c>
      <c r="F3142" s="287">
        <v>1</v>
      </c>
      <c r="G3142" s="287" t="s">
        <v>188</v>
      </c>
      <c r="H3142" s="287" t="s">
        <v>188</v>
      </c>
      <c r="I3142" s="287">
        <v>1</v>
      </c>
      <c r="J3142" s="287" t="s">
        <v>363</v>
      </c>
      <c r="K3142" s="287">
        <v>0</v>
      </c>
    </row>
    <row r="3143" spans="1:11">
      <c r="A3143" s="287" t="s">
        <v>362</v>
      </c>
      <c r="B3143" s="288">
        <v>46081</v>
      </c>
      <c r="C3143" s="287" t="s">
        <v>847</v>
      </c>
      <c r="D3143" s="287">
        <v>1</v>
      </c>
      <c r="E3143" s="287">
        <v>1</v>
      </c>
      <c r="F3143" s="287">
        <v>1</v>
      </c>
      <c r="G3143" s="287" t="s">
        <v>188</v>
      </c>
      <c r="H3143" s="287" t="s">
        <v>188</v>
      </c>
      <c r="I3143" s="287">
        <v>1</v>
      </c>
      <c r="J3143" s="287" t="s">
        <v>363</v>
      </c>
      <c r="K3143" s="287">
        <v>0</v>
      </c>
    </row>
    <row r="3144" spans="1:11">
      <c r="A3144" s="287" t="s">
        <v>362</v>
      </c>
      <c r="B3144" s="288">
        <v>46088</v>
      </c>
      <c r="C3144" s="287" t="s">
        <v>847</v>
      </c>
      <c r="D3144" s="287">
        <v>1</v>
      </c>
      <c r="E3144" s="287">
        <v>1</v>
      </c>
      <c r="F3144" s="287">
        <v>1</v>
      </c>
      <c r="G3144" s="287" t="s">
        <v>188</v>
      </c>
      <c r="H3144" s="287" t="s">
        <v>188</v>
      </c>
      <c r="I3144" s="287">
        <v>1</v>
      </c>
      <c r="J3144" s="287" t="s">
        <v>363</v>
      </c>
      <c r="K3144" s="287">
        <v>0</v>
      </c>
    </row>
    <row r="3145" spans="1:11">
      <c r="A3145" s="287" t="s">
        <v>362</v>
      </c>
      <c r="B3145" s="288">
        <v>46095</v>
      </c>
      <c r="C3145" s="287" t="s">
        <v>847</v>
      </c>
      <c r="D3145" s="287">
        <v>1</v>
      </c>
      <c r="E3145" s="287">
        <v>1</v>
      </c>
      <c r="F3145" s="287">
        <v>1</v>
      </c>
      <c r="G3145" s="287" t="s">
        <v>188</v>
      </c>
      <c r="H3145" s="287" t="s">
        <v>188</v>
      </c>
      <c r="I3145" s="287">
        <v>1</v>
      </c>
      <c r="J3145" s="287" t="s">
        <v>363</v>
      </c>
      <c r="K3145" s="287">
        <v>0</v>
      </c>
    </row>
    <row r="3146" spans="1:11">
      <c r="A3146" s="287" t="s">
        <v>362</v>
      </c>
      <c r="B3146" s="288">
        <v>46102</v>
      </c>
      <c r="C3146" s="287" t="s">
        <v>847</v>
      </c>
      <c r="D3146" s="287">
        <v>1</v>
      </c>
      <c r="E3146" s="287">
        <v>1</v>
      </c>
      <c r="F3146" s="287">
        <v>1</v>
      </c>
      <c r="G3146" s="287" t="s">
        <v>188</v>
      </c>
      <c r="H3146" s="287" t="s">
        <v>188</v>
      </c>
      <c r="I3146" s="287">
        <v>1</v>
      </c>
      <c r="J3146" s="287" t="s">
        <v>363</v>
      </c>
      <c r="K3146" s="287">
        <v>0</v>
      </c>
    </row>
    <row r="3147" spans="1:11">
      <c r="A3147" s="287" t="s">
        <v>362</v>
      </c>
      <c r="B3147" s="288">
        <v>46109</v>
      </c>
      <c r="C3147" s="287" t="s">
        <v>847</v>
      </c>
      <c r="D3147" s="287">
        <v>1</v>
      </c>
      <c r="E3147" s="287">
        <v>1</v>
      </c>
      <c r="F3147" s="287">
        <v>1</v>
      </c>
      <c r="G3147" s="287" t="s">
        <v>188</v>
      </c>
      <c r="H3147" s="287" t="s">
        <v>188</v>
      </c>
      <c r="I3147" s="287">
        <v>1</v>
      </c>
      <c r="J3147" s="287" t="s">
        <v>363</v>
      </c>
      <c r="K3147" s="287">
        <v>0</v>
      </c>
    </row>
    <row r="3148" spans="1:11">
      <c r="A3148" s="287" t="s">
        <v>362</v>
      </c>
      <c r="B3148" s="288">
        <v>46116</v>
      </c>
      <c r="C3148" s="287" t="s">
        <v>339</v>
      </c>
      <c r="D3148" s="287">
        <v>0</v>
      </c>
      <c r="E3148" s="287">
        <v>0</v>
      </c>
      <c r="F3148" s="287">
        <v>0</v>
      </c>
      <c r="G3148" s="287" t="s">
        <v>188</v>
      </c>
      <c r="H3148" s="287" t="s">
        <v>188</v>
      </c>
      <c r="I3148" s="287">
        <v>1</v>
      </c>
      <c r="J3148" s="287" t="s">
        <v>363</v>
      </c>
      <c r="K3148" s="287">
        <v>0</v>
      </c>
    </row>
    <row r="3149" spans="1:11">
      <c r="A3149" s="287" t="s">
        <v>362</v>
      </c>
      <c r="B3149" s="288">
        <v>46123</v>
      </c>
      <c r="C3149" s="287" t="s">
        <v>847</v>
      </c>
      <c r="D3149" s="287">
        <v>1</v>
      </c>
      <c r="E3149" s="287">
        <v>1</v>
      </c>
      <c r="F3149" s="287">
        <v>1</v>
      </c>
      <c r="G3149" s="287" t="s">
        <v>188</v>
      </c>
      <c r="H3149" s="287" t="s">
        <v>188</v>
      </c>
      <c r="I3149" s="287">
        <v>1</v>
      </c>
      <c r="J3149" s="287" t="s">
        <v>363</v>
      </c>
      <c r="K3149" s="287">
        <v>0</v>
      </c>
    </row>
    <row r="3150" spans="1:11">
      <c r="A3150" s="287" t="s">
        <v>362</v>
      </c>
      <c r="B3150" s="288">
        <v>46130</v>
      </c>
      <c r="C3150" s="287" t="s">
        <v>847</v>
      </c>
      <c r="D3150" s="287">
        <v>1</v>
      </c>
      <c r="E3150" s="287">
        <v>1</v>
      </c>
      <c r="F3150" s="287">
        <v>1</v>
      </c>
      <c r="G3150" s="287" t="s">
        <v>188</v>
      </c>
      <c r="H3150" s="287" t="s">
        <v>188</v>
      </c>
      <c r="I3150" s="287">
        <v>1</v>
      </c>
      <c r="J3150" s="287" t="s">
        <v>363</v>
      </c>
      <c r="K3150" s="287">
        <v>0</v>
      </c>
    </row>
    <row r="3151" spans="1:11">
      <c r="A3151" s="287" t="s">
        <v>362</v>
      </c>
      <c r="B3151" s="288">
        <v>46137</v>
      </c>
      <c r="C3151" s="287" t="s">
        <v>847</v>
      </c>
      <c r="D3151" s="287">
        <v>1</v>
      </c>
      <c r="E3151" s="287">
        <v>1</v>
      </c>
      <c r="F3151" s="287">
        <v>1</v>
      </c>
      <c r="G3151" s="287" t="s">
        <v>188</v>
      </c>
      <c r="H3151" s="287" t="s">
        <v>188</v>
      </c>
      <c r="I3151" s="287">
        <v>1</v>
      </c>
      <c r="J3151" s="287" t="s">
        <v>363</v>
      </c>
      <c r="K3151" s="287">
        <v>0</v>
      </c>
    </row>
    <row r="3152" spans="1:11">
      <c r="A3152" s="287" t="s">
        <v>364</v>
      </c>
      <c r="B3152" s="288">
        <v>45969</v>
      </c>
      <c r="C3152" s="287" t="s">
        <v>892</v>
      </c>
      <c r="D3152" s="287">
        <v>1</v>
      </c>
      <c r="E3152" s="287">
        <v>0</v>
      </c>
      <c r="F3152" s="287">
        <v>1</v>
      </c>
      <c r="G3152" s="287" t="s">
        <v>179</v>
      </c>
      <c r="H3152" s="287" t="s">
        <v>179</v>
      </c>
      <c r="I3152" s="287">
        <v>0</v>
      </c>
      <c r="J3152" s="287"/>
      <c r="K3152" s="287">
        <v>0</v>
      </c>
    </row>
    <row r="3153" spans="1:11">
      <c r="A3153" s="287" t="s">
        <v>364</v>
      </c>
      <c r="B3153" s="288">
        <v>45976</v>
      </c>
      <c r="C3153" s="287" t="s">
        <v>339</v>
      </c>
      <c r="D3153" s="287">
        <v>0</v>
      </c>
      <c r="E3153" s="287">
        <v>0</v>
      </c>
      <c r="F3153" s="287">
        <v>0</v>
      </c>
      <c r="G3153" s="287" t="s">
        <v>179</v>
      </c>
      <c r="H3153" s="287" t="s">
        <v>179</v>
      </c>
      <c r="I3153" s="287">
        <v>0</v>
      </c>
      <c r="J3153" s="287"/>
      <c r="K3153" s="287">
        <v>0</v>
      </c>
    </row>
    <row r="3154" spans="1:11">
      <c r="A3154" s="287" t="s">
        <v>364</v>
      </c>
      <c r="B3154" s="288">
        <v>45983</v>
      </c>
      <c r="C3154" s="287" t="s">
        <v>339</v>
      </c>
      <c r="D3154" s="287">
        <v>0</v>
      </c>
      <c r="E3154" s="287">
        <v>0</v>
      </c>
      <c r="F3154" s="287">
        <v>0</v>
      </c>
      <c r="G3154" s="287" t="s">
        <v>179</v>
      </c>
      <c r="H3154" s="287" t="s">
        <v>179</v>
      </c>
      <c r="I3154" s="287">
        <v>0</v>
      </c>
      <c r="J3154" s="287"/>
      <c r="K3154" s="287">
        <v>0</v>
      </c>
    </row>
    <row r="3155" spans="1:11">
      <c r="A3155" s="287" t="s">
        <v>364</v>
      </c>
      <c r="B3155" s="288">
        <v>45990</v>
      </c>
      <c r="C3155" s="287" t="s">
        <v>339</v>
      </c>
      <c r="D3155" s="287">
        <v>0</v>
      </c>
      <c r="E3155" s="287">
        <v>0</v>
      </c>
      <c r="F3155" s="287">
        <v>0</v>
      </c>
      <c r="G3155" s="287" t="s">
        <v>179</v>
      </c>
      <c r="H3155" s="287" t="s">
        <v>179</v>
      </c>
      <c r="I3155" s="287">
        <v>0</v>
      </c>
      <c r="J3155" s="287"/>
      <c r="K3155" s="287">
        <v>0</v>
      </c>
    </row>
    <row r="3156" spans="1:11">
      <c r="A3156" s="287" t="s">
        <v>364</v>
      </c>
      <c r="B3156" s="288">
        <v>45997</v>
      </c>
      <c r="C3156" s="287" t="s">
        <v>339</v>
      </c>
      <c r="D3156" s="287">
        <v>0</v>
      </c>
      <c r="E3156" s="287">
        <v>0</v>
      </c>
      <c r="F3156" s="287">
        <v>0</v>
      </c>
      <c r="G3156" s="287" t="s">
        <v>179</v>
      </c>
      <c r="H3156" s="287" t="s">
        <v>179</v>
      </c>
      <c r="I3156" s="287">
        <v>0</v>
      </c>
      <c r="J3156" s="287"/>
      <c r="K3156" s="287">
        <v>0</v>
      </c>
    </row>
    <row r="3157" spans="1:11">
      <c r="A3157" s="287" t="s">
        <v>364</v>
      </c>
      <c r="B3157" s="288">
        <v>46004</v>
      </c>
      <c r="C3157" s="287" t="s">
        <v>339</v>
      </c>
      <c r="D3157" s="287">
        <v>0</v>
      </c>
      <c r="E3157" s="287">
        <v>0</v>
      </c>
      <c r="F3157" s="287">
        <v>0</v>
      </c>
      <c r="G3157" s="287" t="s">
        <v>179</v>
      </c>
      <c r="H3157" s="287" t="s">
        <v>179</v>
      </c>
      <c r="I3157" s="287">
        <v>0</v>
      </c>
      <c r="J3157" s="287"/>
      <c r="K3157" s="287">
        <v>0</v>
      </c>
    </row>
    <row r="3158" spans="1:11">
      <c r="A3158" s="287" t="s">
        <v>364</v>
      </c>
      <c r="B3158" s="288">
        <v>46011</v>
      </c>
      <c r="C3158" s="287" t="s">
        <v>339</v>
      </c>
      <c r="D3158" s="287">
        <v>0</v>
      </c>
      <c r="E3158" s="287">
        <v>0</v>
      </c>
      <c r="F3158" s="287">
        <v>0</v>
      </c>
      <c r="G3158" s="287" t="s">
        <v>179</v>
      </c>
      <c r="H3158" s="287" t="s">
        <v>179</v>
      </c>
      <c r="I3158" s="287">
        <v>0</v>
      </c>
      <c r="J3158" s="287"/>
      <c r="K3158" s="287">
        <v>0</v>
      </c>
    </row>
    <row r="3159" spans="1:11">
      <c r="A3159" s="287" t="s">
        <v>364</v>
      </c>
      <c r="B3159" s="288">
        <v>46018</v>
      </c>
      <c r="C3159" s="287" t="s">
        <v>847</v>
      </c>
      <c r="D3159" s="287">
        <v>1</v>
      </c>
      <c r="E3159" s="287">
        <v>1</v>
      </c>
      <c r="F3159" s="287">
        <v>1</v>
      </c>
      <c r="G3159" s="287" t="s">
        <v>179</v>
      </c>
      <c r="H3159" s="287" t="s">
        <v>179</v>
      </c>
      <c r="I3159" s="287">
        <v>0</v>
      </c>
      <c r="J3159" s="287"/>
      <c r="K3159" s="287">
        <v>0</v>
      </c>
    </row>
    <row r="3160" spans="1:11">
      <c r="A3160" s="287" t="s">
        <v>364</v>
      </c>
      <c r="B3160" s="288">
        <v>46025</v>
      </c>
      <c r="C3160" s="287" t="s">
        <v>847</v>
      </c>
      <c r="D3160" s="287">
        <v>1</v>
      </c>
      <c r="E3160" s="287">
        <v>1</v>
      </c>
      <c r="F3160" s="287">
        <v>1</v>
      </c>
      <c r="G3160" s="287" t="s">
        <v>179</v>
      </c>
      <c r="H3160" s="287" t="s">
        <v>179</v>
      </c>
      <c r="I3160" s="287">
        <v>0</v>
      </c>
      <c r="J3160" s="287"/>
      <c r="K3160" s="287">
        <v>0</v>
      </c>
    </row>
    <row r="3161" spans="1:11">
      <c r="A3161" s="287" t="s">
        <v>364</v>
      </c>
      <c r="B3161" s="288">
        <v>46032</v>
      </c>
      <c r="C3161" s="287" t="s">
        <v>847</v>
      </c>
      <c r="D3161" s="287">
        <v>1</v>
      </c>
      <c r="E3161" s="287">
        <v>1</v>
      </c>
      <c r="F3161" s="287">
        <v>1</v>
      </c>
      <c r="G3161" s="287" t="s">
        <v>179</v>
      </c>
      <c r="H3161" s="287" t="s">
        <v>179</v>
      </c>
      <c r="I3161" s="287">
        <v>0</v>
      </c>
      <c r="J3161" s="287"/>
      <c r="K3161" s="287">
        <v>0</v>
      </c>
    </row>
    <row r="3162" spans="1:11">
      <c r="A3162" s="287" t="s">
        <v>364</v>
      </c>
      <c r="B3162" s="288">
        <v>46039</v>
      </c>
      <c r="C3162" s="287" t="s">
        <v>892</v>
      </c>
      <c r="D3162" s="287">
        <v>1</v>
      </c>
      <c r="E3162" s="287">
        <v>0</v>
      </c>
      <c r="F3162" s="287">
        <v>1</v>
      </c>
      <c r="G3162" s="287" t="s">
        <v>179</v>
      </c>
      <c r="H3162" s="287" t="s">
        <v>179</v>
      </c>
      <c r="I3162" s="287">
        <v>0</v>
      </c>
      <c r="J3162" s="287"/>
      <c r="K3162" s="287">
        <v>0</v>
      </c>
    </row>
    <row r="3163" spans="1:11">
      <c r="A3163" s="287" t="s">
        <v>364</v>
      </c>
      <c r="B3163" s="288">
        <v>46046</v>
      </c>
      <c r="C3163" s="287" t="s">
        <v>339</v>
      </c>
      <c r="D3163" s="287">
        <v>0</v>
      </c>
      <c r="E3163" s="287">
        <v>0</v>
      </c>
      <c r="F3163" s="287">
        <v>0</v>
      </c>
      <c r="G3163" s="287" t="s">
        <v>179</v>
      </c>
      <c r="H3163" s="287" t="s">
        <v>179</v>
      </c>
      <c r="I3163" s="287">
        <v>0</v>
      </c>
      <c r="J3163" s="287"/>
      <c r="K3163" s="287">
        <v>0</v>
      </c>
    </row>
    <row r="3164" spans="1:11">
      <c r="A3164" s="287" t="s">
        <v>364</v>
      </c>
      <c r="B3164" s="288">
        <v>46053</v>
      </c>
      <c r="C3164" s="287" t="s">
        <v>339</v>
      </c>
      <c r="D3164" s="287">
        <v>0</v>
      </c>
      <c r="E3164" s="287">
        <v>0</v>
      </c>
      <c r="F3164" s="287">
        <v>0</v>
      </c>
      <c r="G3164" s="287" t="s">
        <v>179</v>
      </c>
      <c r="H3164" s="287" t="s">
        <v>179</v>
      </c>
      <c r="I3164" s="287">
        <v>0</v>
      </c>
      <c r="J3164" s="287"/>
      <c r="K3164" s="287">
        <v>0</v>
      </c>
    </row>
    <row r="3165" spans="1:11">
      <c r="A3165" s="287" t="s">
        <v>364</v>
      </c>
      <c r="B3165" s="288">
        <v>46060</v>
      </c>
      <c r="C3165" s="287" t="s">
        <v>892</v>
      </c>
      <c r="D3165" s="287">
        <v>1</v>
      </c>
      <c r="E3165" s="287">
        <v>0</v>
      </c>
      <c r="F3165" s="287">
        <v>1</v>
      </c>
      <c r="G3165" s="287" t="s">
        <v>179</v>
      </c>
      <c r="H3165" s="287" t="s">
        <v>179</v>
      </c>
      <c r="I3165" s="287">
        <v>0</v>
      </c>
      <c r="J3165" s="287"/>
      <c r="K3165" s="287">
        <v>0</v>
      </c>
    </row>
    <row r="3166" spans="1:11">
      <c r="A3166" s="287" t="s">
        <v>364</v>
      </c>
      <c r="B3166" s="288">
        <v>46067</v>
      </c>
      <c r="C3166" s="287" t="s">
        <v>339</v>
      </c>
      <c r="D3166" s="287">
        <v>0</v>
      </c>
      <c r="E3166" s="287">
        <v>0</v>
      </c>
      <c r="F3166" s="287">
        <v>0</v>
      </c>
      <c r="G3166" s="287" t="s">
        <v>179</v>
      </c>
      <c r="H3166" s="287" t="s">
        <v>179</v>
      </c>
      <c r="I3166" s="287">
        <v>0</v>
      </c>
      <c r="J3166" s="287"/>
      <c r="K3166" s="287">
        <v>0</v>
      </c>
    </row>
    <row r="3167" spans="1:11">
      <c r="A3167" s="287" t="s">
        <v>364</v>
      </c>
      <c r="B3167" s="288">
        <v>46074</v>
      </c>
      <c r="C3167" s="287" t="s">
        <v>339</v>
      </c>
      <c r="D3167" s="287">
        <v>0</v>
      </c>
      <c r="E3167" s="287">
        <v>0</v>
      </c>
      <c r="F3167" s="287">
        <v>0</v>
      </c>
      <c r="G3167" s="287" t="s">
        <v>179</v>
      </c>
      <c r="H3167" s="287" t="s">
        <v>179</v>
      </c>
      <c r="I3167" s="287">
        <v>0</v>
      </c>
      <c r="J3167" s="287"/>
      <c r="K3167" s="287">
        <v>0</v>
      </c>
    </row>
    <row r="3168" spans="1:11">
      <c r="A3168" s="287" t="s">
        <v>364</v>
      </c>
      <c r="B3168" s="288">
        <v>46081</v>
      </c>
      <c r="C3168" s="287" t="s">
        <v>339</v>
      </c>
      <c r="D3168" s="287">
        <v>0</v>
      </c>
      <c r="E3168" s="287">
        <v>0</v>
      </c>
      <c r="F3168" s="287">
        <v>0</v>
      </c>
      <c r="G3168" s="287" t="s">
        <v>179</v>
      </c>
      <c r="H3168" s="287" t="s">
        <v>179</v>
      </c>
      <c r="I3168" s="287">
        <v>0</v>
      </c>
      <c r="J3168" s="287"/>
      <c r="K3168" s="287">
        <v>0</v>
      </c>
    </row>
    <row r="3169" spans="1:11">
      <c r="A3169" s="287" t="s">
        <v>364</v>
      </c>
      <c r="B3169" s="288">
        <v>46088</v>
      </c>
      <c r="C3169" s="287" t="s">
        <v>847</v>
      </c>
      <c r="D3169" s="287">
        <v>1</v>
      </c>
      <c r="E3169" s="287">
        <v>1</v>
      </c>
      <c r="F3169" s="287">
        <v>1</v>
      </c>
      <c r="G3169" s="287" t="s">
        <v>179</v>
      </c>
      <c r="H3169" s="287" t="s">
        <v>179</v>
      </c>
      <c r="I3169" s="287">
        <v>0</v>
      </c>
      <c r="J3169" s="287"/>
      <c r="K3169" s="287">
        <v>0</v>
      </c>
    </row>
    <row r="3170" spans="1:11">
      <c r="A3170" s="287" t="s">
        <v>364</v>
      </c>
      <c r="B3170" s="288">
        <v>46095</v>
      </c>
      <c r="C3170" s="287" t="s">
        <v>847</v>
      </c>
      <c r="D3170" s="287">
        <v>1</v>
      </c>
      <c r="E3170" s="287">
        <v>1</v>
      </c>
      <c r="F3170" s="287">
        <v>1</v>
      </c>
      <c r="G3170" s="287" t="s">
        <v>179</v>
      </c>
      <c r="H3170" s="287" t="s">
        <v>179</v>
      </c>
      <c r="I3170" s="287">
        <v>0</v>
      </c>
      <c r="J3170" s="287"/>
      <c r="K3170" s="287">
        <v>0</v>
      </c>
    </row>
    <row r="3171" spans="1:11">
      <c r="A3171" s="287" t="s">
        <v>364</v>
      </c>
      <c r="B3171" s="288">
        <v>46102</v>
      </c>
      <c r="C3171" s="287" t="s">
        <v>339</v>
      </c>
      <c r="D3171" s="287">
        <v>0</v>
      </c>
      <c r="E3171" s="287">
        <v>0</v>
      </c>
      <c r="F3171" s="287">
        <v>0</v>
      </c>
      <c r="G3171" s="287" t="s">
        <v>179</v>
      </c>
      <c r="H3171" s="287" t="s">
        <v>179</v>
      </c>
      <c r="I3171" s="287">
        <v>0</v>
      </c>
      <c r="J3171" s="287"/>
      <c r="K3171" s="287">
        <v>0</v>
      </c>
    </row>
    <row r="3172" spans="1:11">
      <c r="A3172" s="287" t="s">
        <v>364</v>
      </c>
      <c r="B3172" s="288">
        <v>46109</v>
      </c>
      <c r="C3172" s="287" t="s">
        <v>339</v>
      </c>
      <c r="D3172" s="287">
        <v>0</v>
      </c>
      <c r="E3172" s="287">
        <v>0</v>
      </c>
      <c r="F3172" s="287">
        <v>0</v>
      </c>
      <c r="G3172" s="287" t="s">
        <v>179</v>
      </c>
      <c r="H3172" s="287" t="s">
        <v>179</v>
      </c>
      <c r="I3172" s="287">
        <v>0</v>
      </c>
      <c r="J3172" s="287"/>
      <c r="K3172" s="287">
        <v>0</v>
      </c>
    </row>
    <row r="3173" spans="1:11">
      <c r="A3173" s="287" t="s">
        <v>364</v>
      </c>
      <c r="B3173" s="288">
        <v>46116</v>
      </c>
      <c r="C3173" s="287" t="s">
        <v>847</v>
      </c>
      <c r="D3173" s="287">
        <v>1</v>
      </c>
      <c r="E3173" s="287">
        <v>1</v>
      </c>
      <c r="F3173" s="287">
        <v>1</v>
      </c>
      <c r="G3173" s="287" t="s">
        <v>179</v>
      </c>
      <c r="H3173" s="287" t="s">
        <v>179</v>
      </c>
      <c r="I3173" s="287">
        <v>0</v>
      </c>
      <c r="J3173" s="287"/>
      <c r="K3173" s="287">
        <v>0</v>
      </c>
    </row>
    <row r="3174" spans="1:11">
      <c r="A3174" s="287" t="s">
        <v>364</v>
      </c>
      <c r="B3174" s="288">
        <v>46123</v>
      </c>
      <c r="C3174" s="287" t="s">
        <v>847</v>
      </c>
      <c r="D3174" s="287">
        <v>1</v>
      </c>
      <c r="E3174" s="287">
        <v>1</v>
      </c>
      <c r="F3174" s="287">
        <v>1</v>
      </c>
      <c r="G3174" s="287" t="s">
        <v>179</v>
      </c>
      <c r="H3174" s="287" t="s">
        <v>179</v>
      </c>
      <c r="I3174" s="287">
        <v>0</v>
      </c>
      <c r="J3174" s="287"/>
      <c r="K3174" s="287">
        <v>0</v>
      </c>
    </row>
    <row r="3175" spans="1:11">
      <c r="A3175" s="287" t="s">
        <v>364</v>
      </c>
      <c r="B3175" s="288">
        <v>46130</v>
      </c>
      <c r="C3175" s="287" t="s">
        <v>847</v>
      </c>
      <c r="D3175" s="287">
        <v>1</v>
      </c>
      <c r="E3175" s="287">
        <v>1</v>
      </c>
      <c r="F3175" s="287">
        <v>1</v>
      </c>
      <c r="G3175" s="287" t="s">
        <v>179</v>
      </c>
      <c r="H3175" s="287" t="s">
        <v>179</v>
      </c>
      <c r="I3175" s="287">
        <v>0</v>
      </c>
      <c r="J3175" s="287"/>
      <c r="K3175" s="287">
        <v>0</v>
      </c>
    </row>
    <row r="3176" spans="1:11">
      <c r="A3176" s="287" t="s">
        <v>364</v>
      </c>
      <c r="B3176" s="288">
        <v>46137</v>
      </c>
      <c r="C3176" s="287" t="s">
        <v>847</v>
      </c>
      <c r="D3176" s="287">
        <v>1</v>
      </c>
      <c r="E3176" s="287">
        <v>1</v>
      </c>
      <c r="F3176" s="287">
        <v>1</v>
      </c>
      <c r="G3176" s="287" t="s">
        <v>179</v>
      </c>
      <c r="H3176" s="287" t="s">
        <v>179</v>
      </c>
      <c r="I3176" s="287">
        <v>0</v>
      </c>
      <c r="J3176" s="287"/>
      <c r="K3176" s="287">
        <v>0</v>
      </c>
    </row>
    <row r="3177" spans="1:11">
      <c r="A3177" s="287" t="s">
        <v>365</v>
      </c>
      <c r="B3177" s="288">
        <v>45969</v>
      </c>
      <c r="C3177" s="287" t="s">
        <v>339</v>
      </c>
      <c r="D3177" s="287">
        <v>0</v>
      </c>
      <c r="E3177" s="287">
        <v>0</v>
      </c>
      <c r="F3177" s="287">
        <v>0</v>
      </c>
      <c r="G3177" s="287"/>
      <c r="H3177" s="287"/>
      <c r="I3177" s="287">
        <v>0</v>
      </c>
      <c r="J3177" s="287"/>
      <c r="K3177" s="287">
        <v>0</v>
      </c>
    </row>
    <row r="3178" spans="1:11">
      <c r="A3178" s="287" t="s">
        <v>365</v>
      </c>
      <c r="B3178" s="288">
        <v>45976</v>
      </c>
      <c r="C3178" s="287" t="s">
        <v>339</v>
      </c>
      <c r="D3178" s="287">
        <v>0</v>
      </c>
      <c r="E3178" s="287">
        <v>0</v>
      </c>
      <c r="F3178" s="287">
        <v>0</v>
      </c>
      <c r="G3178" s="287"/>
      <c r="H3178" s="287"/>
      <c r="I3178" s="287">
        <v>0</v>
      </c>
      <c r="J3178" s="287"/>
      <c r="K3178" s="287">
        <v>0</v>
      </c>
    </row>
    <row r="3179" spans="1:11">
      <c r="A3179" s="287" t="s">
        <v>365</v>
      </c>
      <c r="B3179" s="288">
        <v>45983</v>
      </c>
      <c r="C3179" s="287" t="s">
        <v>339</v>
      </c>
      <c r="D3179" s="287">
        <v>0</v>
      </c>
      <c r="E3179" s="287">
        <v>0</v>
      </c>
      <c r="F3179" s="287">
        <v>0</v>
      </c>
      <c r="G3179" s="287"/>
      <c r="H3179" s="287"/>
      <c r="I3179" s="287">
        <v>0</v>
      </c>
      <c r="J3179" s="287"/>
      <c r="K3179" s="287">
        <v>0</v>
      </c>
    </row>
    <row r="3180" spans="1:11">
      <c r="A3180" s="287" t="s">
        <v>365</v>
      </c>
      <c r="B3180" s="288">
        <v>45990</v>
      </c>
      <c r="C3180" s="287" t="s">
        <v>339</v>
      </c>
      <c r="D3180" s="287">
        <v>0</v>
      </c>
      <c r="E3180" s="287">
        <v>0</v>
      </c>
      <c r="F3180" s="287">
        <v>0</v>
      </c>
      <c r="G3180" s="287"/>
      <c r="H3180" s="287"/>
      <c r="I3180" s="287">
        <v>0</v>
      </c>
      <c r="J3180" s="287"/>
      <c r="K3180" s="287">
        <v>0</v>
      </c>
    </row>
    <row r="3181" spans="1:11">
      <c r="A3181" s="287" t="s">
        <v>365</v>
      </c>
      <c r="B3181" s="288">
        <v>45997</v>
      </c>
      <c r="C3181" s="287" t="s">
        <v>339</v>
      </c>
      <c r="D3181" s="287">
        <v>0</v>
      </c>
      <c r="E3181" s="287">
        <v>0</v>
      </c>
      <c r="F3181" s="287">
        <v>0</v>
      </c>
      <c r="G3181" s="287"/>
      <c r="H3181" s="287"/>
      <c r="I3181" s="287">
        <v>0</v>
      </c>
      <c r="J3181" s="287"/>
      <c r="K3181" s="287">
        <v>0</v>
      </c>
    </row>
    <row r="3182" spans="1:11">
      <c r="A3182" s="287" t="s">
        <v>365</v>
      </c>
      <c r="B3182" s="288">
        <v>46004</v>
      </c>
      <c r="C3182" s="287" t="s">
        <v>339</v>
      </c>
      <c r="D3182" s="287">
        <v>0</v>
      </c>
      <c r="E3182" s="287">
        <v>0</v>
      </c>
      <c r="F3182" s="287">
        <v>0</v>
      </c>
      <c r="G3182" s="287"/>
      <c r="H3182" s="287"/>
      <c r="I3182" s="287">
        <v>0</v>
      </c>
      <c r="J3182" s="287"/>
      <c r="K3182" s="287">
        <v>0</v>
      </c>
    </row>
    <row r="3183" spans="1:11">
      <c r="A3183" s="287" t="s">
        <v>365</v>
      </c>
      <c r="B3183" s="288">
        <v>46011</v>
      </c>
      <c r="C3183" s="287" t="s">
        <v>339</v>
      </c>
      <c r="D3183" s="287">
        <v>0</v>
      </c>
      <c r="E3183" s="287">
        <v>0</v>
      </c>
      <c r="F3183" s="287">
        <v>0</v>
      </c>
      <c r="G3183" s="287"/>
      <c r="H3183" s="287"/>
      <c r="I3183" s="287">
        <v>0</v>
      </c>
      <c r="J3183" s="287"/>
      <c r="K3183" s="287">
        <v>0</v>
      </c>
    </row>
    <row r="3184" spans="1:11">
      <c r="A3184" s="287" t="s">
        <v>365</v>
      </c>
      <c r="B3184" s="288">
        <v>46018</v>
      </c>
      <c r="C3184" s="287" t="s">
        <v>339</v>
      </c>
      <c r="D3184" s="287">
        <v>0</v>
      </c>
      <c r="E3184" s="287">
        <v>0</v>
      </c>
      <c r="F3184" s="287">
        <v>0</v>
      </c>
      <c r="G3184" s="287"/>
      <c r="H3184" s="287"/>
      <c r="I3184" s="287">
        <v>0</v>
      </c>
      <c r="J3184" s="287"/>
      <c r="K3184" s="287">
        <v>0</v>
      </c>
    </row>
    <row r="3185" spans="1:11">
      <c r="A3185" s="287" t="s">
        <v>365</v>
      </c>
      <c r="B3185" s="288">
        <v>46025</v>
      </c>
      <c r="C3185" s="287" t="s">
        <v>339</v>
      </c>
      <c r="D3185" s="287">
        <v>0</v>
      </c>
      <c r="E3185" s="287">
        <v>0</v>
      </c>
      <c r="F3185" s="287">
        <v>0</v>
      </c>
      <c r="G3185" s="287"/>
      <c r="H3185" s="287"/>
      <c r="I3185" s="287">
        <v>0</v>
      </c>
      <c r="J3185" s="287"/>
      <c r="K3185" s="287">
        <v>0</v>
      </c>
    </row>
    <row r="3186" spans="1:11">
      <c r="A3186" s="287" t="s">
        <v>365</v>
      </c>
      <c r="B3186" s="288">
        <v>46032</v>
      </c>
      <c r="C3186" s="287" t="s">
        <v>339</v>
      </c>
      <c r="D3186" s="287">
        <v>0</v>
      </c>
      <c r="E3186" s="287">
        <v>0</v>
      </c>
      <c r="F3186" s="287">
        <v>0</v>
      </c>
      <c r="G3186" s="287"/>
      <c r="H3186" s="287"/>
      <c r="I3186" s="287">
        <v>0</v>
      </c>
      <c r="J3186" s="287"/>
      <c r="K3186" s="287">
        <v>0</v>
      </c>
    </row>
    <row r="3187" spans="1:11">
      <c r="A3187" s="287" t="s">
        <v>365</v>
      </c>
      <c r="B3187" s="288">
        <v>46039</v>
      </c>
      <c r="C3187" s="287" t="s">
        <v>339</v>
      </c>
      <c r="D3187" s="287">
        <v>0</v>
      </c>
      <c r="E3187" s="287">
        <v>0</v>
      </c>
      <c r="F3187" s="287">
        <v>0</v>
      </c>
      <c r="G3187" s="287"/>
      <c r="H3187" s="287"/>
      <c r="I3187" s="287">
        <v>0</v>
      </c>
      <c r="J3187" s="287"/>
      <c r="K3187" s="287">
        <v>0</v>
      </c>
    </row>
    <row r="3188" spans="1:11">
      <c r="A3188" s="287" t="s">
        <v>365</v>
      </c>
      <c r="B3188" s="288">
        <v>46046</v>
      </c>
      <c r="C3188" s="287" t="s">
        <v>339</v>
      </c>
      <c r="D3188" s="287">
        <v>0</v>
      </c>
      <c r="E3188" s="287">
        <v>0</v>
      </c>
      <c r="F3188" s="287">
        <v>0</v>
      </c>
      <c r="G3188" s="287"/>
      <c r="H3188" s="287"/>
      <c r="I3188" s="287">
        <v>0</v>
      </c>
      <c r="J3188" s="287"/>
      <c r="K3188" s="287">
        <v>0</v>
      </c>
    </row>
    <row r="3189" spans="1:11">
      <c r="A3189" s="287" t="s">
        <v>365</v>
      </c>
      <c r="B3189" s="288">
        <v>46053</v>
      </c>
      <c r="C3189" s="287" t="s">
        <v>339</v>
      </c>
      <c r="D3189" s="287">
        <v>0</v>
      </c>
      <c r="E3189" s="287">
        <v>0</v>
      </c>
      <c r="F3189" s="287">
        <v>0</v>
      </c>
      <c r="G3189" s="287"/>
      <c r="H3189" s="287"/>
      <c r="I3189" s="287">
        <v>0</v>
      </c>
      <c r="J3189" s="287"/>
      <c r="K3189" s="287">
        <v>0</v>
      </c>
    </row>
    <row r="3190" spans="1:11">
      <c r="A3190" s="287" t="s">
        <v>365</v>
      </c>
      <c r="B3190" s="288">
        <v>46060</v>
      </c>
      <c r="C3190" s="287" t="s">
        <v>339</v>
      </c>
      <c r="D3190" s="287">
        <v>0</v>
      </c>
      <c r="E3190" s="287">
        <v>0</v>
      </c>
      <c r="F3190" s="287">
        <v>0</v>
      </c>
      <c r="G3190" s="287"/>
      <c r="H3190" s="287"/>
      <c r="I3190" s="287">
        <v>0</v>
      </c>
      <c r="J3190" s="287"/>
      <c r="K3190" s="287">
        <v>0</v>
      </c>
    </row>
    <row r="3191" spans="1:11">
      <c r="A3191" s="287" t="s">
        <v>365</v>
      </c>
      <c r="B3191" s="288">
        <v>46067</v>
      </c>
      <c r="C3191" s="287" t="s">
        <v>339</v>
      </c>
      <c r="D3191" s="287">
        <v>0</v>
      </c>
      <c r="E3191" s="287">
        <v>0</v>
      </c>
      <c r="F3191" s="287">
        <v>0</v>
      </c>
      <c r="G3191" s="287"/>
      <c r="H3191" s="287"/>
      <c r="I3191" s="287">
        <v>0</v>
      </c>
      <c r="J3191" s="287"/>
      <c r="K3191" s="287">
        <v>0</v>
      </c>
    </row>
    <row r="3192" spans="1:11">
      <c r="A3192" s="287" t="s">
        <v>365</v>
      </c>
      <c r="B3192" s="288">
        <v>46074</v>
      </c>
      <c r="C3192" s="287" t="s">
        <v>339</v>
      </c>
      <c r="D3192" s="287">
        <v>0</v>
      </c>
      <c r="E3192" s="287">
        <v>0</v>
      </c>
      <c r="F3192" s="287">
        <v>0</v>
      </c>
      <c r="G3192" s="287"/>
      <c r="H3192" s="287"/>
      <c r="I3192" s="287">
        <v>0</v>
      </c>
      <c r="J3192" s="287"/>
      <c r="K3192" s="287">
        <v>0</v>
      </c>
    </row>
    <row r="3193" spans="1:11">
      <c r="A3193" s="287" t="s">
        <v>365</v>
      </c>
      <c r="B3193" s="288">
        <v>46081</v>
      </c>
      <c r="C3193" s="287" t="s">
        <v>339</v>
      </c>
      <c r="D3193" s="287">
        <v>0</v>
      </c>
      <c r="E3193" s="287">
        <v>0</v>
      </c>
      <c r="F3193" s="287">
        <v>0</v>
      </c>
      <c r="G3193" s="287"/>
      <c r="H3193" s="287"/>
      <c r="I3193" s="287">
        <v>0</v>
      </c>
      <c r="J3193" s="287"/>
      <c r="K3193" s="287">
        <v>0</v>
      </c>
    </row>
    <row r="3194" spans="1:11">
      <c r="A3194" s="287" t="s">
        <v>365</v>
      </c>
      <c r="B3194" s="288">
        <v>46088</v>
      </c>
      <c r="C3194" s="287" t="s">
        <v>339</v>
      </c>
      <c r="D3194" s="287">
        <v>0</v>
      </c>
      <c r="E3194" s="287">
        <v>0</v>
      </c>
      <c r="F3194" s="287">
        <v>0</v>
      </c>
      <c r="G3194" s="287"/>
      <c r="H3194" s="287"/>
      <c r="I3194" s="287">
        <v>0</v>
      </c>
      <c r="J3194" s="287"/>
      <c r="K3194" s="287">
        <v>0</v>
      </c>
    </row>
    <row r="3195" spans="1:11">
      <c r="A3195" s="287" t="s">
        <v>365</v>
      </c>
      <c r="B3195" s="288">
        <v>46095</v>
      </c>
      <c r="C3195" s="287" t="s">
        <v>339</v>
      </c>
      <c r="D3195" s="287">
        <v>0</v>
      </c>
      <c r="E3195" s="287">
        <v>0</v>
      </c>
      <c r="F3195" s="287">
        <v>0</v>
      </c>
      <c r="G3195" s="287"/>
      <c r="H3195" s="287"/>
      <c r="I3195" s="287">
        <v>0</v>
      </c>
      <c r="J3195" s="287"/>
      <c r="K3195" s="287">
        <v>0</v>
      </c>
    </row>
    <row r="3196" spans="1:11">
      <c r="A3196" s="287" t="s">
        <v>365</v>
      </c>
      <c r="B3196" s="288">
        <v>46102</v>
      </c>
      <c r="C3196" s="287" t="s">
        <v>339</v>
      </c>
      <c r="D3196" s="287">
        <v>0</v>
      </c>
      <c r="E3196" s="287">
        <v>0</v>
      </c>
      <c r="F3196" s="287">
        <v>0</v>
      </c>
      <c r="G3196" s="287"/>
      <c r="H3196" s="287"/>
      <c r="I3196" s="287">
        <v>0</v>
      </c>
      <c r="J3196" s="287"/>
      <c r="K3196" s="287">
        <v>0</v>
      </c>
    </row>
    <row r="3197" spans="1:11">
      <c r="A3197" s="287" t="s">
        <v>365</v>
      </c>
      <c r="B3197" s="288">
        <v>46109</v>
      </c>
      <c r="C3197" s="287" t="s">
        <v>339</v>
      </c>
      <c r="D3197" s="287">
        <v>0</v>
      </c>
      <c r="E3197" s="287">
        <v>0</v>
      </c>
      <c r="F3197" s="287">
        <v>0</v>
      </c>
      <c r="G3197" s="287"/>
      <c r="H3197" s="287"/>
      <c r="I3197" s="287">
        <v>0</v>
      </c>
      <c r="J3197" s="287"/>
      <c r="K3197" s="287">
        <v>0</v>
      </c>
    </row>
    <row r="3198" spans="1:11">
      <c r="A3198" s="287" t="s">
        <v>365</v>
      </c>
      <c r="B3198" s="288">
        <v>46116</v>
      </c>
      <c r="C3198" s="287" t="s">
        <v>339</v>
      </c>
      <c r="D3198" s="287">
        <v>0</v>
      </c>
      <c r="E3198" s="287">
        <v>0</v>
      </c>
      <c r="F3198" s="287">
        <v>0</v>
      </c>
      <c r="G3198" s="287"/>
      <c r="H3198" s="287"/>
      <c r="I3198" s="287">
        <v>0</v>
      </c>
      <c r="J3198" s="287"/>
      <c r="K3198" s="287">
        <v>0</v>
      </c>
    </row>
    <row r="3199" spans="1:11">
      <c r="A3199" s="287" t="s">
        <v>365</v>
      </c>
      <c r="B3199" s="288">
        <v>46123</v>
      </c>
      <c r="C3199" s="287" t="s">
        <v>339</v>
      </c>
      <c r="D3199" s="287">
        <v>0</v>
      </c>
      <c r="E3199" s="287">
        <v>0</v>
      </c>
      <c r="F3199" s="287">
        <v>0</v>
      </c>
      <c r="G3199" s="287"/>
      <c r="H3199" s="287"/>
      <c r="I3199" s="287">
        <v>0</v>
      </c>
      <c r="J3199" s="287"/>
      <c r="K3199" s="287">
        <v>0</v>
      </c>
    </row>
    <row r="3200" spans="1:11">
      <c r="A3200" s="287" t="s">
        <v>365</v>
      </c>
      <c r="B3200" s="288">
        <v>46130</v>
      </c>
      <c r="C3200" s="287" t="s">
        <v>339</v>
      </c>
      <c r="D3200" s="287">
        <v>0</v>
      </c>
      <c r="E3200" s="287">
        <v>0</v>
      </c>
      <c r="F3200" s="287">
        <v>0</v>
      </c>
      <c r="G3200" s="287"/>
      <c r="H3200" s="287"/>
      <c r="I3200" s="287">
        <v>0</v>
      </c>
      <c r="J3200" s="287"/>
      <c r="K3200" s="287">
        <v>0</v>
      </c>
    </row>
    <row r="3201" spans="1:11">
      <c r="A3201" s="287" t="s">
        <v>365</v>
      </c>
      <c r="B3201" s="288">
        <v>46137</v>
      </c>
      <c r="C3201" s="287" t="s">
        <v>339</v>
      </c>
      <c r="D3201" s="287">
        <v>0</v>
      </c>
      <c r="E3201" s="287">
        <v>0</v>
      </c>
      <c r="F3201" s="287">
        <v>0</v>
      </c>
      <c r="G3201" s="287"/>
      <c r="H3201" s="287"/>
      <c r="I3201" s="287">
        <v>0</v>
      </c>
      <c r="J3201" s="287"/>
      <c r="K3201" s="287">
        <v>0</v>
      </c>
    </row>
    <row r="3202" spans="1:11">
      <c r="A3202" s="287" t="s">
        <v>366</v>
      </c>
      <c r="B3202" s="288">
        <v>45969</v>
      </c>
      <c r="C3202" s="287" t="s">
        <v>847</v>
      </c>
      <c r="D3202" s="287">
        <v>1</v>
      </c>
      <c r="E3202" s="287">
        <v>1</v>
      </c>
      <c r="F3202" s="287">
        <v>1</v>
      </c>
      <c r="G3202" s="287" t="s">
        <v>179</v>
      </c>
      <c r="H3202" s="287" t="s">
        <v>185</v>
      </c>
      <c r="I3202" s="287">
        <v>1</v>
      </c>
      <c r="J3202" s="287" t="s">
        <v>367</v>
      </c>
      <c r="K3202" s="287">
        <v>0</v>
      </c>
    </row>
    <row r="3203" spans="1:11">
      <c r="A3203" s="287" t="s">
        <v>366</v>
      </c>
      <c r="B3203" s="288">
        <v>45976</v>
      </c>
      <c r="C3203" s="287" t="s">
        <v>847</v>
      </c>
      <c r="D3203" s="287">
        <v>1</v>
      </c>
      <c r="E3203" s="287">
        <v>1</v>
      </c>
      <c r="F3203" s="287">
        <v>1</v>
      </c>
      <c r="G3203" s="287" t="s">
        <v>179</v>
      </c>
      <c r="H3203" s="287" t="s">
        <v>185</v>
      </c>
      <c r="I3203" s="287">
        <v>1</v>
      </c>
      <c r="J3203" s="287" t="s">
        <v>367</v>
      </c>
      <c r="K3203" s="287">
        <v>0</v>
      </c>
    </row>
    <row r="3204" spans="1:11">
      <c r="A3204" s="287" t="s">
        <v>366</v>
      </c>
      <c r="B3204" s="288">
        <v>45983</v>
      </c>
      <c r="C3204" s="287" t="s">
        <v>847</v>
      </c>
      <c r="D3204" s="287">
        <v>1</v>
      </c>
      <c r="E3204" s="287">
        <v>1</v>
      </c>
      <c r="F3204" s="287">
        <v>1</v>
      </c>
      <c r="G3204" s="287" t="s">
        <v>179</v>
      </c>
      <c r="H3204" s="287" t="s">
        <v>185</v>
      </c>
      <c r="I3204" s="287">
        <v>1</v>
      </c>
      <c r="J3204" s="287" t="s">
        <v>367</v>
      </c>
      <c r="K3204" s="287">
        <v>0</v>
      </c>
    </row>
    <row r="3205" spans="1:11">
      <c r="A3205" s="287" t="s">
        <v>366</v>
      </c>
      <c r="B3205" s="288">
        <v>45990</v>
      </c>
      <c r="C3205" s="287" t="s">
        <v>893</v>
      </c>
      <c r="D3205" s="287">
        <v>1</v>
      </c>
      <c r="E3205" s="287">
        <v>1</v>
      </c>
      <c r="F3205" s="287">
        <v>0</v>
      </c>
      <c r="G3205" s="287" t="s">
        <v>179</v>
      </c>
      <c r="H3205" s="287" t="s">
        <v>185</v>
      </c>
      <c r="I3205" s="287">
        <v>1</v>
      </c>
      <c r="J3205" s="287" t="s">
        <v>367</v>
      </c>
      <c r="K3205" s="287">
        <v>0</v>
      </c>
    </row>
    <row r="3206" spans="1:11">
      <c r="A3206" s="287" t="s">
        <v>366</v>
      </c>
      <c r="B3206" s="288">
        <v>45997</v>
      </c>
      <c r="C3206" s="287" t="s">
        <v>847</v>
      </c>
      <c r="D3206" s="287">
        <v>1</v>
      </c>
      <c r="E3206" s="287">
        <v>1</v>
      </c>
      <c r="F3206" s="287">
        <v>1</v>
      </c>
      <c r="G3206" s="287" t="s">
        <v>179</v>
      </c>
      <c r="H3206" s="287" t="s">
        <v>185</v>
      </c>
      <c r="I3206" s="287">
        <v>1</v>
      </c>
      <c r="J3206" s="287" t="s">
        <v>367</v>
      </c>
      <c r="K3206" s="287">
        <v>0</v>
      </c>
    </row>
    <row r="3207" spans="1:11">
      <c r="A3207" s="287" t="s">
        <v>366</v>
      </c>
      <c r="B3207" s="288">
        <v>46004</v>
      </c>
      <c r="C3207" s="287" t="s">
        <v>847</v>
      </c>
      <c r="D3207" s="287">
        <v>1</v>
      </c>
      <c r="E3207" s="287">
        <v>1</v>
      </c>
      <c r="F3207" s="287">
        <v>1</v>
      </c>
      <c r="G3207" s="287" t="s">
        <v>179</v>
      </c>
      <c r="H3207" s="287" t="s">
        <v>185</v>
      </c>
      <c r="I3207" s="287">
        <v>1</v>
      </c>
      <c r="J3207" s="287" t="s">
        <v>367</v>
      </c>
      <c r="K3207" s="287">
        <v>0</v>
      </c>
    </row>
    <row r="3208" spans="1:11">
      <c r="A3208" s="287" t="s">
        <v>366</v>
      </c>
      <c r="B3208" s="288">
        <v>46011</v>
      </c>
      <c r="C3208" s="287" t="s">
        <v>339</v>
      </c>
      <c r="D3208" s="287">
        <v>0</v>
      </c>
      <c r="E3208" s="287">
        <v>0</v>
      </c>
      <c r="F3208" s="287">
        <v>0</v>
      </c>
      <c r="G3208" s="287" t="s">
        <v>179</v>
      </c>
      <c r="H3208" s="287" t="s">
        <v>185</v>
      </c>
      <c r="I3208" s="287">
        <v>1</v>
      </c>
      <c r="J3208" s="287" t="s">
        <v>367</v>
      </c>
      <c r="K3208" s="287">
        <v>0</v>
      </c>
    </row>
    <row r="3209" spans="1:11">
      <c r="A3209" s="287" t="s">
        <v>366</v>
      </c>
      <c r="B3209" s="288">
        <v>46018</v>
      </c>
      <c r="C3209" s="287" t="s">
        <v>847</v>
      </c>
      <c r="D3209" s="287">
        <v>1</v>
      </c>
      <c r="E3209" s="287">
        <v>1</v>
      </c>
      <c r="F3209" s="287">
        <v>1</v>
      </c>
      <c r="G3209" s="287" t="s">
        <v>179</v>
      </c>
      <c r="H3209" s="287" t="s">
        <v>185</v>
      </c>
      <c r="I3209" s="287">
        <v>1</v>
      </c>
      <c r="J3209" s="287" t="s">
        <v>367</v>
      </c>
      <c r="K3209" s="287">
        <v>0</v>
      </c>
    </row>
    <row r="3210" spans="1:11">
      <c r="A3210" s="287" t="s">
        <v>366</v>
      </c>
      <c r="B3210" s="288">
        <v>46025</v>
      </c>
      <c r="C3210" s="287" t="s">
        <v>847</v>
      </c>
      <c r="D3210" s="287">
        <v>1</v>
      </c>
      <c r="E3210" s="287">
        <v>1</v>
      </c>
      <c r="F3210" s="287">
        <v>1</v>
      </c>
      <c r="G3210" s="287" t="s">
        <v>179</v>
      </c>
      <c r="H3210" s="287" t="s">
        <v>185</v>
      </c>
      <c r="I3210" s="287">
        <v>1</v>
      </c>
      <c r="J3210" s="287" t="s">
        <v>367</v>
      </c>
      <c r="K3210" s="287">
        <v>0</v>
      </c>
    </row>
    <row r="3211" spans="1:11">
      <c r="A3211" s="287" t="s">
        <v>366</v>
      </c>
      <c r="B3211" s="288">
        <v>46032</v>
      </c>
      <c r="C3211" s="287" t="s">
        <v>847</v>
      </c>
      <c r="D3211" s="287">
        <v>1</v>
      </c>
      <c r="E3211" s="287">
        <v>1</v>
      </c>
      <c r="F3211" s="287">
        <v>1</v>
      </c>
      <c r="G3211" s="287" t="s">
        <v>179</v>
      </c>
      <c r="H3211" s="287" t="s">
        <v>185</v>
      </c>
      <c r="I3211" s="287">
        <v>1</v>
      </c>
      <c r="J3211" s="287" t="s">
        <v>367</v>
      </c>
      <c r="K3211" s="287">
        <v>0</v>
      </c>
    </row>
    <row r="3212" spans="1:11">
      <c r="A3212" s="287" t="s">
        <v>366</v>
      </c>
      <c r="B3212" s="288">
        <v>46039</v>
      </c>
      <c r="C3212" s="287" t="s">
        <v>847</v>
      </c>
      <c r="D3212" s="287">
        <v>1</v>
      </c>
      <c r="E3212" s="287">
        <v>1</v>
      </c>
      <c r="F3212" s="287">
        <v>1</v>
      </c>
      <c r="G3212" s="287" t="s">
        <v>179</v>
      </c>
      <c r="H3212" s="287" t="s">
        <v>185</v>
      </c>
      <c r="I3212" s="287">
        <v>1</v>
      </c>
      <c r="J3212" s="287" t="s">
        <v>367</v>
      </c>
      <c r="K3212" s="287">
        <v>0</v>
      </c>
    </row>
    <row r="3213" spans="1:11">
      <c r="A3213" s="287" t="s">
        <v>366</v>
      </c>
      <c r="B3213" s="288">
        <v>46046</v>
      </c>
      <c r="C3213" s="287" t="s">
        <v>847</v>
      </c>
      <c r="D3213" s="287">
        <v>1</v>
      </c>
      <c r="E3213" s="287">
        <v>1</v>
      </c>
      <c r="F3213" s="287">
        <v>1</v>
      </c>
      <c r="G3213" s="287" t="s">
        <v>179</v>
      </c>
      <c r="H3213" s="287" t="s">
        <v>185</v>
      </c>
      <c r="I3213" s="287">
        <v>1</v>
      </c>
      <c r="J3213" s="287" t="s">
        <v>367</v>
      </c>
      <c r="K3213" s="287">
        <v>0</v>
      </c>
    </row>
    <row r="3214" spans="1:11">
      <c r="A3214" s="287" t="s">
        <v>366</v>
      </c>
      <c r="B3214" s="288">
        <v>46053</v>
      </c>
      <c r="C3214" s="287" t="s">
        <v>339</v>
      </c>
      <c r="D3214" s="287">
        <v>0</v>
      </c>
      <c r="E3214" s="287">
        <v>0</v>
      </c>
      <c r="F3214" s="287">
        <v>0</v>
      </c>
      <c r="G3214" s="287" t="s">
        <v>179</v>
      </c>
      <c r="H3214" s="287" t="s">
        <v>185</v>
      </c>
      <c r="I3214" s="287">
        <v>1</v>
      </c>
      <c r="J3214" s="287" t="s">
        <v>367</v>
      </c>
      <c r="K3214" s="287">
        <v>0</v>
      </c>
    </row>
    <row r="3215" spans="1:11">
      <c r="A3215" s="287" t="s">
        <v>366</v>
      </c>
      <c r="B3215" s="288">
        <v>46060</v>
      </c>
      <c r="C3215" s="287" t="s">
        <v>339</v>
      </c>
      <c r="D3215" s="287">
        <v>0</v>
      </c>
      <c r="E3215" s="287">
        <v>0</v>
      </c>
      <c r="F3215" s="287">
        <v>0</v>
      </c>
      <c r="G3215" s="287" t="s">
        <v>179</v>
      </c>
      <c r="H3215" s="287" t="s">
        <v>185</v>
      </c>
      <c r="I3215" s="287">
        <v>1</v>
      </c>
      <c r="J3215" s="287" t="s">
        <v>367</v>
      </c>
      <c r="K3215" s="287">
        <v>0</v>
      </c>
    </row>
    <row r="3216" spans="1:11">
      <c r="A3216" s="287" t="s">
        <v>366</v>
      </c>
      <c r="B3216" s="288">
        <v>46067</v>
      </c>
      <c r="C3216" s="287" t="s">
        <v>847</v>
      </c>
      <c r="D3216" s="287">
        <v>1</v>
      </c>
      <c r="E3216" s="287">
        <v>1</v>
      </c>
      <c r="F3216" s="287">
        <v>1</v>
      </c>
      <c r="G3216" s="287" t="s">
        <v>179</v>
      </c>
      <c r="H3216" s="287" t="s">
        <v>185</v>
      </c>
      <c r="I3216" s="287">
        <v>1</v>
      </c>
      <c r="J3216" s="287" t="s">
        <v>367</v>
      </c>
      <c r="K3216" s="287">
        <v>0</v>
      </c>
    </row>
    <row r="3217" spans="1:11">
      <c r="A3217" s="287" t="s">
        <v>366</v>
      </c>
      <c r="B3217" s="288">
        <v>46074</v>
      </c>
      <c r="C3217" s="287" t="s">
        <v>339</v>
      </c>
      <c r="D3217" s="287">
        <v>0</v>
      </c>
      <c r="E3217" s="287">
        <v>0</v>
      </c>
      <c r="F3217" s="287">
        <v>0</v>
      </c>
      <c r="G3217" s="287" t="s">
        <v>179</v>
      </c>
      <c r="H3217" s="287" t="s">
        <v>185</v>
      </c>
      <c r="I3217" s="287">
        <v>1</v>
      </c>
      <c r="J3217" s="287" t="s">
        <v>367</v>
      </c>
      <c r="K3217" s="287">
        <v>0</v>
      </c>
    </row>
    <row r="3218" spans="1:11">
      <c r="A3218" s="287" t="s">
        <v>366</v>
      </c>
      <c r="B3218" s="288">
        <v>46081</v>
      </c>
      <c r="C3218" s="287" t="s">
        <v>847</v>
      </c>
      <c r="D3218" s="287">
        <v>1</v>
      </c>
      <c r="E3218" s="287">
        <v>1</v>
      </c>
      <c r="F3218" s="287">
        <v>1</v>
      </c>
      <c r="G3218" s="287" t="s">
        <v>179</v>
      </c>
      <c r="H3218" s="287" t="s">
        <v>185</v>
      </c>
      <c r="I3218" s="287">
        <v>1</v>
      </c>
      <c r="J3218" s="287" t="s">
        <v>367</v>
      </c>
      <c r="K3218" s="287">
        <v>0</v>
      </c>
    </row>
    <row r="3219" spans="1:11">
      <c r="A3219" s="287" t="s">
        <v>366</v>
      </c>
      <c r="B3219" s="288">
        <v>46088</v>
      </c>
      <c r="C3219" s="287" t="s">
        <v>339</v>
      </c>
      <c r="D3219" s="287">
        <v>0</v>
      </c>
      <c r="E3219" s="287">
        <v>0</v>
      </c>
      <c r="F3219" s="287">
        <v>0</v>
      </c>
      <c r="G3219" s="287" t="s">
        <v>179</v>
      </c>
      <c r="H3219" s="287" t="s">
        <v>185</v>
      </c>
      <c r="I3219" s="287">
        <v>1</v>
      </c>
      <c r="J3219" s="287" t="s">
        <v>367</v>
      </c>
      <c r="K3219" s="287">
        <v>0</v>
      </c>
    </row>
    <row r="3220" spans="1:11">
      <c r="A3220" s="287" t="s">
        <v>366</v>
      </c>
      <c r="B3220" s="288">
        <v>46095</v>
      </c>
      <c r="C3220" s="287" t="s">
        <v>847</v>
      </c>
      <c r="D3220" s="287">
        <v>1</v>
      </c>
      <c r="E3220" s="287">
        <v>1</v>
      </c>
      <c r="F3220" s="287">
        <v>1</v>
      </c>
      <c r="G3220" s="287" t="s">
        <v>179</v>
      </c>
      <c r="H3220" s="287" t="s">
        <v>185</v>
      </c>
      <c r="I3220" s="287">
        <v>1</v>
      </c>
      <c r="J3220" s="287" t="s">
        <v>367</v>
      </c>
      <c r="K3220" s="287">
        <v>0</v>
      </c>
    </row>
    <row r="3221" spans="1:11">
      <c r="A3221" s="287" t="s">
        <v>366</v>
      </c>
      <c r="B3221" s="288">
        <v>46102</v>
      </c>
      <c r="C3221" s="287" t="s">
        <v>847</v>
      </c>
      <c r="D3221" s="287">
        <v>1</v>
      </c>
      <c r="E3221" s="287">
        <v>1</v>
      </c>
      <c r="F3221" s="287">
        <v>1</v>
      </c>
      <c r="G3221" s="287" t="s">
        <v>179</v>
      </c>
      <c r="H3221" s="287" t="s">
        <v>185</v>
      </c>
      <c r="I3221" s="287">
        <v>1</v>
      </c>
      <c r="J3221" s="287" t="s">
        <v>367</v>
      </c>
      <c r="K3221" s="287">
        <v>0</v>
      </c>
    </row>
    <row r="3222" spans="1:11">
      <c r="A3222" s="287" t="s">
        <v>366</v>
      </c>
      <c r="B3222" s="288">
        <v>46109</v>
      </c>
      <c r="C3222" s="287" t="s">
        <v>847</v>
      </c>
      <c r="D3222" s="287">
        <v>1</v>
      </c>
      <c r="E3222" s="287">
        <v>1</v>
      </c>
      <c r="F3222" s="287">
        <v>1</v>
      </c>
      <c r="G3222" s="287" t="s">
        <v>179</v>
      </c>
      <c r="H3222" s="287" t="s">
        <v>185</v>
      </c>
      <c r="I3222" s="287">
        <v>1</v>
      </c>
      <c r="J3222" s="287" t="s">
        <v>367</v>
      </c>
      <c r="K3222" s="287">
        <v>0</v>
      </c>
    </row>
    <row r="3223" spans="1:11">
      <c r="A3223" s="287" t="s">
        <v>366</v>
      </c>
      <c r="B3223" s="288">
        <v>46116</v>
      </c>
      <c r="C3223" s="287" t="s">
        <v>339</v>
      </c>
      <c r="D3223" s="287">
        <v>0</v>
      </c>
      <c r="E3223" s="287">
        <v>0</v>
      </c>
      <c r="F3223" s="287">
        <v>0</v>
      </c>
      <c r="G3223" s="287" t="s">
        <v>179</v>
      </c>
      <c r="H3223" s="287" t="s">
        <v>185</v>
      </c>
      <c r="I3223" s="287">
        <v>1</v>
      </c>
      <c r="J3223" s="287" t="s">
        <v>367</v>
      </c>
      <c r="K3223" s="287">
        <v>0</v>
      </c>
    </row>
    <row r="3224" spans="1:11">
      <c r="A3224" s="287" t="s">
        <v>366</v>
      </c>
      <c r="B3224" s="288">
        <v>46123</v>
      </c>
      <c r="C3224" s="287" t="s">
        <v>339</v>
      </c>
      <c r="D3224" s="287">
        <v>0</v>
      </c>
      <c r="E3224" s="287">
        <v>0</v>
      </c>
      <c r="F3224" s="287">
        <v>0</v>
      </c>
      <c r="G3224" s="287" t="s">
        <v>179</v>
      </c>
      <c r="H3224" s="287" t="s">
        <v>185</v>
      </c>
      <c r="I3224" s="287">
        <v>1</v>
      </c>
      <c r="J3224" s="287" t="s">
        <v>367</v>
      </c>
      <c r="K3224" s="287">
        <v>0</v>
      </c>
    </row>
    <row r="3225" spans="1:11">
      <c r="A3225" s="287" t="s">
        <v>366</v>
      </c>
      <c r="B3225" s="288">
        <v>46130</v>
      </c>
      <c r="C3225" s="287" t="s">
        <v>847</v>
      </c>
      <c r="D3225" s="287">
        <v>1</v>
      </c>
      <c r="E3225" s="287">
        <v>1</v>
      </c>
      <c r="F3225" s="287">
        <v>1</v>
      </c>
      <c r="G3225" s="287" t="s">
        <v>179</v>
      </c>
      <c r="H3225" s="287" t="s">
        <v>185</v>
      </c>
      <c r="I3225" s="287">
        <v>1</v>
      </c>
      <c r="J3225" s="287" t="s">
        <v>367</v>
      </c>
      <c r="K3225" s="287">
        <v>0</v>
      </c>
    </row>
    <row r="3226" spans="1:11">
      <c r="A3226" s="287" t="s">
        <v>366</v>
      </c>
      <c r="B3226" s="288">
        <v>46137</v>
      </c>
      <c r="C3226" s="287" t="s">
        <v>847</v>
      </c>
      <c r="D3226" s="287">
        <v>1</v>
      </c>
      <c r="E3226" s="287">
        <v>1</v>
      </c>
      <c r="F3226" s="287">
        <v>1</v>
      </c>
      <c r="G3226" s="287" t="s">
        <v>179</v>
      </c>
      <c r="H3226" s="287" t="s">
        <v>185</v>
      </c>
      <c r="I3226" s="287">
        <v>1</v>
      </c>
      <c r="J3226" s="287" t="s">
        <v>367</v>
      </c>
      <c r="K3226" s="287">
        <v>0</v>
      </c>
    </row>
    <row r="3227" spans="1:11">
      <c r="A3227" s="287" t="s">
        <v>368</v>
      </c>
      <c r="B3227" s="288">
        <v>45969</v>
      </c>
      <c r="C3227" s="287" t="s">
        <v>339</v>
      </c>
      <c r="D3227" s="287">
        <v>0</v>
      </c>
      <c r="E3227" s="287">
        <v>0</v>
      </c>
      <c r="F3227" s="287">
        <v>0</v>
      </c>
      <c r="G3227" s="287" t="s">
        <v>188</v>
      </c>
      <c r="H3227" s="287" t="s">
        <v>188</v>
      </c>
      <c r="I3227" s="287">
        <v>0</v>
      </c>
      <c r="J3227" s="287" t="s">
        <v>369</v>
      </c>
      <c r="K3227" s="287">
        <v>0</v>
      </c>
    </row>
    <row r="3228" spans="1:11">
      <c r="A3228" s="287" t="s">
        <v>368</v>
      </c>
      <c r="B3228" s="288">
        <v>45976</v>
      </c>
      <c r="C3228" s="287" t="s">
        <v>339</v>
      </c>
      <c r="D3228" s="287">
        <v>0</v>
      </c>
      <c r="E3228" s="287">
        <v>0</v>
      </c>
      <c r="F3228" s="287">
        <v>0</v>
      </c>
      <c r="G3228" s="287" t="s">
        <v>188</v>
      </c>
      <c r="H3228" s="287" t="s">
        <v>188</v>
      </c>
      <c r="I3228" s="287">
        <v>0</v>
      </c>
      <c r="J3228" s="287" t="s">
        <v>369</v>
      </c>
      <c r="K3228" s="287">
        <v>0</v>
      </c>
    </row>
    <row r="3229" spans="1:11">
      <c r="A3229" s="287" t="s">
        <v>368</v>
      </c>
      <c r="B3229" s="288">
        <v>45983</v>
      </c>
      <c r="C3229" s="287" t="s">
        <v>339</v>
      </c>
      <c r="D3229" s="287">
        <v>0</v>
      </c>
      <c r="E3229" s="287">
        <v>0</v>
      </c>
      <c r="F3229" s="287">
        <v>0</v>
      </c>
      <c r="G3229" s="287" t="s">
        <v>188</v>
      </c>
      <c r="H3229" s="287" t="s">
        <v>188</v>
      </c>
      <c r="I3229" s="287">
        <v>0</v>
      </c>
      <c r="J3229" s="287" t="s">
        <v>369</v>
      </c>
      <c r="K3229" s="287">
        <v>0</v>
      </c>
    </row>
    <row r="3230" spans="1:11">
      <c r="A3230" s="287" t="s">
        <v>368</v>
      </c>
      <c r="B3230" s="288">
        <v>45990</v>
      </c>
      <c r="C3230" s="287" t="s">
        <v>339</v>
      </c>
      <c r="D3230" s="287">
        <v>0</v>
      </c>
      <c r="E3230" s="287">
        <v>0</v>
      </c>
      <c r="F3230" s="287">
        <v>0</v>
      </c>
      <c r="G3230" s="287" t="s">
        <v>188</v>
      </c>
      <c r="H3230" s="287" t="s">
        <v>188</v>
      </c>
      <c r="I3230" s="287">
        <v>0</v>
      </c>
      <c r="J3230" s="287" t="s">
        <v>369</v>
      </c>
      <c r="K3230" s="287">
        <v>0</v>
      </c>
    </row>
    <row r="3231" spans="1:11">
      <c r="A3231" s="287" t="s">
        <v>368</v>
      </c>
      <c r="B3231" s="288">
        <v>45997</v>
      </c>
      <c r="C3231" s="287" t="s">
        <v>847</v>
      </c>
      <c r="D3231" s="287">
        <v>1</v>
      </c>
      <c r="E3231" s="287">
        <v>1</v>
      </c>
      <c r="F3231" s="287">
        <v>1</v>
      </c>
      <c r="G3231" s="287" t="s">
        <v>188</v>
      </c>
      <c r="H3231" s="287" t="s">
        <v>188</v>
      </c>
      <c r="I3231" s="287">
        <v>0</v>
      </c>
      <c r="J3231" s="287" t="s">
        <v>369</v>
      </c>
      <c r="K3231" s="287">
        <v>0</v>
      </c>
    </row>
    <row r="3232" spans="1:11">
      <c r="A3232" s="287" t="s">
        <v>368</v>
      </c>
      <c r="B3232" s="288">
        <v>46004</v>
      </c>
      <c r="C3232" s="287" t="s">
        <v>847</v>
      </c>
      <c r="D3232" s="287">
        <v>1</v>
      </c>
      <c r="E3232" s="287">
        <v>1</v>
      </c>
      <c r="F3232" s="287">
        <v>1</v>
      </c>
      <c r="G3232" s="287" t="s">
        <v>188</v>
      </c>
      <c r="H3232" s="287" t="s">
        <v>188</v>
      </c>
      <c r="I3232" s="287">
        <v>0</v>
      </c>
      <c r="J3232" s="287" t="s">
        <v>369</v>
      </c>
      <c r="K3232" s="287">
        <v>0</v>
      </c>
    </row>
    <row r="3233" spans="1:11">
      <c r="A3233" s="287" t="s">
        <v>368</v>
      </c>
      <c r="B3233" s="288">
        <v>46011</v>
      </c>
      <c r="C3233" s="287" t="s">
        <v>847</v>
      </c>
      <c r="D3233" s="287">
        <v>1</v>
      </c>
      <c r="E3233" s="287">
        <v>1</v>
      </c>
      <c r="F3233" s="287">
        <v>1</v>
      </c>
      <c r="G3233" s="287" t="s">
        <v>188</v>
      </c>
      <c r="H3233" s="287" t="s">
        <v>188</v>
      </c>
      <c r="I3233" s="287">
        <v>0</v>
      </c>
      <c r="J3233" s="287" t="s">
        <v>369</v>
      </c>
      <c r="K3233" s="287">
        <v>0</v>
      </c>
    </row>
    <row r="3234" spans="1:11">
      <c r="A3234" s="287" t="s">
        <v>368</v>
      </c>
      <c r="B3234" s="288">
        <v>46018</v>
      </c>
      <c r="C3234" s="287" t="s">
        <v>847</v>
      </c>
      <c r="D3234" s="287">
        <v>1</v>
      </c>
      <c r="E3234" s="287">
        <v>1</v>
      </c>
      <c r="F3234" s="287">
        <v>1</v>
      </c>
      <c r="G3234" s="287" t="s">
        <v>188</v>
      </c>
      <c r="H3234" s="287" t="s">
        <v>188</v>
      </c>
      <c r="I3234" s="287">
        <v>0</v>
      </c>
      <c r="J3234" s="287" t="s">
        <v>369</v>
      </c>
      <c r="K3234" s="287">
        <v>0</v>
      </c>
    </row>
    <row r="3235" spans="1:11">
      <c r="A3235" s="287" t="s">
        <v>368</v>
      </c>
      <c r="B3235" s="288">
        <v>46025</v>
      </c>
      <c r="C3235" s="287" t="s">
        <v>339</v>
      </c>
      <c r="D3235" s="287">
        <v>0</v>
      </c>
      <c r="E3235" s="287">
        <v>0</v>
      </c>
      <c r="F3235" s="287">
        <v>0</v>
      </c>
      <c r="G3235" s="287" t="s">
        <v>188</v>
      </c>
      <c r="H3235" s="287" t="s">
        <v>188</v>
      </c>
      <c r="I3235" s="287">
        <v>0</v>
      </c>
      <c r="J3235" s="287" t="s">
        <v>369</v>
      </c>
      <c r="K3235" s="287">
        <v>0</v>
      </c>
    </row>
    <row r="3236" spans="1:11">
      <c r="A3236" s="287" t="s">
        <v>368</v>
      </c>
      <c r="B3236" s="288">
        <v>46032</v>
      </c>
      <c r="C3236" s="287" t="s">
        <v>339</v>
      </c>
      <c r="D3236" s="287">
        <v>0</v>
      </c>
      <c r="E3236" s="287">
        <v>0</v>
      </c>
      <c r="F3236" s="287">
        <v>0</v>
      </c>
      <c r="G3236" s="287" t="s">
        <v>188</v>
      </c>
      <c r="H3236" s="287" t="s">
        <v>188</v>
      </c>
      <c r="I3236" s="287">
        <v>0</v>
      </c>
      <c r="J3236" s="287" t="s">
        <v>369</v>
      </c>
      <c r="K3236" s="287">
        <v>0</v>
      </c>
    </row>
    <row r="3237" spans="1:11">
      <c r="A3237" s="287" t="s">
        <v>368</v>
      </c>
      <c r="B3237" s="288">
        <v>46039</v>
      </c>
      <c r="C3237" s="287" t="s">
        <v>339</v>
      </c>
      <c r="D3237" s="287">
        <v>0</v>
      </c>
      <c r="E3237" s="287">
        <v>0</v>
      </c>
      <c r="F3237" s="287">
        <v>0</v>
      </c>
      <c r="G3237" s="287" t="s">
        <v>188</v>
      </c>
      <c r="H3237" s="287" t="s">
        <v>188</v>
      </c>
      <c r="I3237" s="287">
        <v>0</v>
      </c>
      <c r="J3237" s="287" t="s">
        <v>369</v>
      </c>
      <c r="K3237" s="287">
        <v>0</v>
      </c>
    </row>
    <row r="3238" spans="1:11">
      <c r="A3238" s="287" t="s">
        <v>368</v>
      </c>
      <c r="B3238" s="288">
        <v>46046</v>
      </c>
      <c r="C3238" s="287" t="s">
        <v>339</v>
      </c>
      <c r="D3238" s="287">
        <v>0</v>
      </c>
      <c r="E3238" s="287">
        <v>0</v>
      </c>
      <c r="F3238" s="287">
        <v>0</v>
      </c>
      <c r="G3238" s="287" t="s">
        <v>188</v>
      </c>
      <c r="H3238" s="287" t="s">
        <v>188</v>
      </c>
      <c r="I3238" s="287">
        <v>0</v>
      </c>
      <c r="J3238" s="287" t="s">
        <v>369</v>
      </c>
      <c r="K3238" s="287">
        <v>0</v>
      </c>
    </row>
    <row r="3239" spans="1:11">
      <c r="A3239" s="287" t="s">
        <v>368</v>
      </c>
      <c r="B3239" s="288">
        <v>46053</v>
      </c>
      <c r="C3239" s="287" t="s">
        <v>847</v>
      </c>
      <c r="D3239" s="287">
        <v>1</v>
      </c>
      <c r="E3239" s="287">
        <v>1</v>
      </c>
      <c r="F3239" s="287">
        <v>1</v>
      </c>
      <c r="G3239" s="287" t="s">
        <v>188</v>
      </c>
      <c r="H3239" s="287" t="s">
        <v>188</v>
      </c>
      <c r="I3239" s="287">
        <v>0</v>
      </c>
      <c r="J3239" s="287" t="s">
        <v>369</v>
      </c>
      <c r="K3239" s="287">
        <v>0</v>
      </c>
    </row>
    <row r="3240" spans="1:11">
      <c r="A3240" s="287" t="s">
        <v>368</v>
      </c>
      <c r="B3240" s="288">
        <v>46060</v>
      </c>
      <c r="C3240" s="287" t="s">
        <v>847</v>
      </c>
      <c r="D3240" s="287">
        <v>1</v>
      </c>
      <c r="E3240" s="287">
        <v>1</v>
      </c>
      <c r="F3240" s="287">
        <v>1</v>
      </c>
      <c r="G3240" s="287" t="s">
        <v>188</v>
      </c>
      <c r="H3240" s="287" t="s">
        <v>188</v>
      </c>
      <c r="I3240" s="287">
        <v>0</v>
      </c>
      <c r="J3240" s="287" t="s">
        <v>369</v>
      </c>
      <c r="K3240" s="287">
        <v>0</v>
      </c>
    </row>
    <row r="3241" spans="1:11">
      <c r="A3241" s="287" t="s">
        <v>368</v>
      </c>
      <c r="B3241" s="288">
        <v>46067</v>
      </c>
      <c r="C3241" s="287" t="s">
        <v>847</v>
      </c>
      <c r="D3241" s="287">
        <v>1</v>
      </c>
      <c r="E3241" s="287">
        <v>1</v>
      </c>
      <c r="F3241" s="287">
        <v>1</v>
      </c>
      <c r="G3241" s="287" t="s">
        <v>188</v>
      </c>
      <c r="H3241" s="287" t="s">
        <v>188</v>
      </c>
      <c r="I3241" s="287">
        <v>0</v>
      </c>
      <c r="J3241" s="287" t="s">
        <v>369</v>
      </c>
      <c r="K3241" s="287">
        <v>0</v>
      </c>
    </row>
    <row r="3242" spans="1:11">
      <c r="A3242" s="287" t="s">
        <v>368</v>
      </c>
      <c r="B3242" s="288">
        <v>46074</v>
      </c>
      <c r="C3242" s="287" t="s">
        <v>847</v>
      </c>
      <c r="D3242" s="287">
        <v>1</v>
      </c>
      <c r="E3242" s="287">
        <v>1</v>
      </c>
      <c r="F3242" s="287">
        <v>1</v>
      </c>
      <c r="G3242" s="287" t="s">
        <v>188</v>
      </c>
      <c r="H3242" s="287" t="s">
        <v>188</v>
      </c>
      <c r="I3242" s="287">
        <v>0</v>
      </c>
      <c r="J3242" s="287" t="s">
        <v>369</v>
      </c>
      <c r="K3242" s="287">
        <v>0</v>
      </c>
    </row>
    <row r="3243" spans="1:11">
      <c r="A3243" s="287" t="s">
        <v>368</v>
      </c>
      <c r="B3243" s="288">
        <v>46081</v>
      </c>
      <c r="C3243" s="287" t="s">
        <v>893</v>
      </c>
      <c r="D3243" s="287">
        <v>1</v>
      </c>
      <c r="E3243" s="287">
        <v>1</v>
      </c>
      <c r="F3243" s="287">
        <v>0</v>
      </c>
      <c r="G3243" s="287" t="s">
        <v>188</v>
      </c>
      <c r="H3243" s="287" t="s">
        <v>188</v>
      </c>
      <c r="I3243" s="287">
        <v>0</v>
      </c>
      <c r="J3243" s="287" t="s">
        <v>369</v>
      </c>
      <c r="K3243" s="287">
        <v>0</v>
      </c>
    </row>
    <row r="3244" spans="1:11">
      <c r="A3244" s="287" t="s">
        <v>368</v>
      </c>
      <c r="B3244" s="288">
        <v>46088</v>
      </c>
      <c r="C3244" s="287" t="s">
        <v>339</v>
      </c>
      <c r="D3244" s="287">
        <v>0</v>
      </c>
      <c r="E3244" s="287">
        <v>0</v>
      </c>
      <c r="F3244" s="287">
        <v>0</v>
      </c>
      <c r="G3244" s="287" t="s">
        <v>188</v>
      </c>
      <c r="H3244" s="287" t="s">
        <v>188</v>
      </c>
      <c r="I3244" s="287">
        <v>0</v>
      </c>
      <c r="J3244" s="287" t="s">
        <v>369</v>
      </c>
      <c r="K3244" s="287">
        <v>0</v>
      </c>
    </row>
    <row r="3245" spans="1:11">
      <c r="A3245" s="287" t="s">
        <v>368</v>
      </c>
      <c r="B3245" s="288">
        <v>46095</v>
      </c>
      <c r="C3245" s="287" t="s">
        <v>339</v>
      </c>
      <c r="D3245" s="287">
        <v>0</v>
      </c>
      <c r="E3245" s="287">
        <v>0</v>
      </c>
      <c r="F3245" s="287">
        <v>0</v>
      </c>
      <c r="G3245" s="287" t="s">
        <v>188</v>
      </c>
      <c r="H3245" s="287" t="s">
        <v>188</v>
      </c>
      <c r="I3245" s="287">
        <v>0</v>
      </c>
      <c r="J3245" s="287" t="s">
        <v>369</v>
      </c>
      <c r="K3245" s="287">
        <v>0</v>
      </c>
    </row>
    <row r="3246" spans="1:11">
      <c r="A3246" s="287" t="s">
        <v>368</v>
      </c>
      <c r="B3246" s="288">
        <v>46102</v>
      </c>
      <c r="C3246" s="287" t="s">
        <v>339</v>
      </c>
      <c r="D3246" s="287">
        <v>0</v>
      </c>
      <c r="E3246" s="287">
        <v>0</v>
      </c>
      <c r="F3246" s="287">
        <v>0</v>
      </c>
      <c r="G3246" s="287" t="s">
        <v>188</v>
      </c>
      <c r="H3246" s="287" t="s">
        <v>188</v>
      </c>
      <c r="I3246" s="287">
        <v>0</v>
      </c>
      <c r="J3246" s="287" t="s">
        <v>369</v>
      </c>
      <c r="K3246" s="287">
        <v>0</v>
      </c>
    </row>
    <row r="3247" spans="1:11">
      <c r="A3247" s="287" t="s">
        <v>368</v>
      </c>
      <c r="B3247" s="288">
        <v>46109</v>
      </c>
      <c r="C3247" s="287" t="s">
        <v>339</v>
      </c>
      <c r="D3247" s="287">
        <v>0</v>
      </c>
      <c r="E3247" s="287">
        <v>0</v>
      </c>
      <c r="F3247" s="287">
        <v>0</v>
      </c>
      <c r="G3247" s="287" t="s">
        <v>188</v>
      </c>
      <c r="H3247" s="287" t="s">
        <v>188</v>
      </c>
      <c r="I3247" s="287">
        <v>0</v>
      </c>
      <c r="J3247" s="287" t="s">
        <v>369</v>
      </c>
      <c r="K3247" s="287">
        <v>0</v>
      </c>
    </row>
    <row r="3248" spans="1:11">
      <c r="A3248" s="287" t="s">
        <v>368</v>
      </c>
      <c r="B3248" s="288">
        <v>46116</v>
      </c>
      <c r="C3248" s="287" t="s">
        <v>339</v>
      </c>
      <c r="D3248" s="287">
        <v>0</v>
      </c>
      <c r="E3248" s="287">
        <v>0</v>
      </c>
      <c r="F3248" s="287">
        <v>0</v>
      </c>
      <c r="G3248" s="287" t="s">
        <v>188</v>
      </c>
      <c r="H3248" s="287" t="s">
        <v>188</v>
      </c>
      <c r="I3248" s="287">
        <v>0</v>
      </c>
      <c r="J3248" s="287" t="s">
        <v>369</v>
      </c>
      <c r="K3248" s="287">
        <v>0</v>
      </c>
    </row>
    <row r="3249" spans="1:11">
      <c r="A3249" s="287" t="s">
        <v>368</v>
      </c>
      <c r="B3249" s="288">
        <v>46123</v>
      </c>
      <c r="C3249" s="287" t="s">
        <v>339</v>
      </c>
      <c r="D3249" s="287">
        <v>0</v>
      </c>
      <c r="E3249" s="287">
        <v>0</v>
      </c>
      <c r="F3249" s="287">
        <v>0</v>
      </c>
      <c r="G3249" s="287" t="s">
        <v>188</v>
      </c>
      <c r="H3249" s="287" t="s">
        <v>188</v>
      </c>
      <c r="I3249" s="287">
        <v>0</v>
      </c>
      <c r="J3249" s="287" t="s">
        <v>369</v>
      </c>
      <c r="K3249" s="287">
        <v>0</v>
      </c>
    </row>
    <row r="3250" spans="1:11">
      <c r="A3250" s="287" t="s">
        <v>368</v>
      </c>
      <c r="B3250" s="288">
        <v>46130</v>
      </c>
      <c r="C3250" s="287" t="s">
        <v>339</v>
      </c>
      <c r="D3250" s="287">
        <v>0</v>
      </c>
      <c r="E3250" s="287">
        <v>0</v>
      </c>
      <c r="F3250" s="287">
        <v>0</v>
      </c>
      <c r="G3250" s="287" t="s">
        <v>188</v>
      </c>
      <c r="H3250" s="287" t="s">
        <v>188</v>
      </c>
      <c r="I3250" s="287">
        <v>0</v>
      </c>
      <c r="J3250" s="287" t="s">
        <v>369</v>
      </c>
      <c r="K3250" s="287">
        <v>0</v>
      </c>
    </row>
    <row r="3251" spans="1:11">
      <c r="A3251" s="287" t="s">
        <v>368</v>
      </c>
      <c r="B3251" s="288">
        <v>46137</v>
      </c>
      <c r="C3251" s="287" t="s">
        <v>339</v>
      </c>
      <c r="D3251" s="287">
        <v>0</v>
      </c>
      <c r="E3251" s="287">
        <v>0</v>
      </c>
      <c r="F3251" s="287">
        <v>0</v>
      </c>
      <c r="G3251" s="287" t="s">
        <v>188</v>
      </c>
      <c r="H3251" s="287" t="s">
        <v>188</v>
      </c>
      <c r="I3251" s="287">
        <v>0</v>
      </c>
      <c r="J3251" s="287" t="s">
        <v>369</v>
      </c>
      <c r="K3251" s="287">
        <v>0</v>
      </c>
    </row>
    <row r="3252" spans="1:11">
      <c r="A3252" s="287" t="s">
        <v>370</v>
      </c>
      <c r="B3252" s="288">
        <v>45969</v>
      </c>
      <c r="C3252" s="287" t="s">
        <v>339</v>
      </c>
      <c r="D3252" s="287">
        <v>0</v>
      </c>
      <c r="E3252" s="287">
        <v>0</v>
      </c>
      <c r="F3252" s="287">
        <v>0</v>
      </c>
      <c r="G3252" s="287" t="s">
        <v>185</v>
      </c>
      <c r="H3252" s="287"/>
      <c r="I3252" s="287">
        <v>0</v>
      </c>
      <c r="J3252" s="287" t="s">
        <v>371</v>
      </c>
      <c r="K3252" s="287">
        <v>0</v>
      </c>
    </row>
    <row r="3253" spans="1:11">
      <c r="A3253" s="287" t="s">
        <v>370</v>
      </c>
      <c r="B3253" s="288">
        <v>45976</v>
      </c>
      <c r="C3253" s="287" t="s">
        <v>847</v>
      </c>
      <c r="D3253" s="287">
        <v>1</v>
      </c>
      <c r="E3253" s="287">
        <v>1</v>
      </c>
      <c r="F3253" s="287">
        <v>1</v>
      </c>
      <c r="G3253" s="287" t="s">
        <v>185</v>
      </c>
      <c r="H3253" s="287"/>
      <c r="I3253" s="287">
        <v>0</v>
      </c>
      <c r="J3253" s="287" t="s">
        <v>371</v>
      </c>
      <c r="K3253" s="287">
        <v>0</v>
      </c>
    </row>
    <row r="3254" spans="1:11">
      <c r="A3254" s="287" t="s">
        <v>370</v>
      </c>
      <c r="B3254" s="288">
        <v>45983</v>
      </c>
      <c r="C3254" s="287" t="s">
        <v>847</v>
      </c>
      <c r="D3254" s="287">
        <v>1</v>
      </c>
      <c r="E3254" s="287">
        <v>1</v>
      </c>
      <c r="F3254" s="287">
        <v>1</v>
      </c>
      <c r="G3254" s="287" t="s">
        <v>185</v>
      </c>
      <c r="H3254" s="287"/>
      <c r="I3254" s="287">
        <v>0</v>
      </c>
      <c r="J3254" s="287" t="s">
        <v>371</v>
      </c>
      <c r="K3254" s="287">
        <v>0</v>
      </c>
    </row>
    <row r="3255" spans="1:11">
      <c r="A3255" s="287" t="s">
        <v>370</v>
      </c>
      <c r="B3255" s="288">
        <v>45990</v>
      </c>
      <c r="C3255" s="287" t="s">
        <v>339</v>
      </c>
      <c r="D3255" s="287">
        <v>0</v>
      </c>
      <c r="E3255" s="287">
        <v>0</v>
      </c>
      <c r="F3255" s="287">
        <v>0</v>
      </c>
      <c r="G3255" s="287" t="s">
        <v>185</v>
      </c>
      <c r="H3255" s="287"/>
      <c r="I3255" s="287">
        <v>0</v>
      </c>
      <c r="J3255" s="287" t="s">
        <v>371</v>
      </c>
      <c r="K3255" s="287">
        <v>0</v>
      </c>
    </row>
    <row r="3256" spans="1:11">
      <c r="A3256" s="287" t="s">
        <v>370</v>
      </c>
      <c r="B3256" s="288">
        <v>45997</v>
      </c>
      <c r="C3256" s="287" t="s">
        <v>893</v>
      </c>
      <c r="D3256" s="287">
        <v>1</v>
      </c>
      <c r="E3256" s="287">
        <v>1</v>
      </c>
      <c r="F3256" s="287">
        <v>0</v>
      </c>
      <c r="G3256" s="287" t="s">
        <v>185</v>
      </c>
      <c r="H3256" s="287"/>
      <c r="I3256" s="287">
        <v>0</v>
      </c>
      <c r="J3256" s="287" t="s">
        <v>371</v>
      </c>
      <c r="K3256" s="287">
        <v>0</v>
      </c>
    </row>
    <row r="3257" spans="1:11">
      <c r="A3257" s="287" t="s">
        <v>370</v>
      </c>
      <c r="B3257" s="288">
        <v>46004</v>
      </c>
      <c r="C3257" s="287" t="s">
        <v>339</v>
      </c>
      <c r="D3257" s="287">
        <v>0</v>
      </c>
      <c r="E3257" s="287">
        <v>0</v>
      </c>
      <c r="F3257" s="287">
        <v>0</v>
      </c>
      <c r="G3257" s="287" t="s">
        <v>185</v>
      </c>
      <c r="H3257" s="287"/>
      <c r="I3257" s="287">
        <v>0</v>
      </c>
      <c r="J3257" s="287" t="s">
        <v>371</v>
      </c>
      <c r="K3257" s="287">
        <v>0</v>
      </c>
    </row>
    <row r="3258" spans="1:11">
      <c r="A3258" s="287" t="s">
        <v>370</v>
      </c>
      <c r="B3258" s="288">
        <v>46011</v>
      </c>
      <c r="C3258" s="287" t="s">
        <v>847</v>
      </c>
      <c r="D3258" s="287">
        <v>1</v>
      </c>
      <c r="E3258" s="287">
        <v>1</v>
      </c>
      <c r="F3258" s="287">
        <v>1</v>
      </c>
      <c r="G3258" s="287" t="s">
        <v>185</v>
      </c>
      <c r="H3258" s="287"/>
      <c r="I3258" s="287">
        <v>0</v>
      </c>
      <c r="J3258" s="287" t="s">
        <v>371</v>
      </c>
      <c r="K3258" s="287">
        <v>0</v>
      </c>
    </row>
    <row r="3259" spans="1:11">
      <c r="A3259" s="287" t="s">
        <v>370</v>
      </c>
      <c r="B3259" s="288">
        <v>46018</v>
      </c>
      <c r="C3259" s="287" t="s">
        <v>847</v>
      </c>
      <c r="D3259" s="287">
        <v>1</v>
      </c>
      <c r="E3259" s="287">
        <v>1</v>
      </c>
      <c r="F3259" s="287">
        <v>1</v>
      </c>
      <c r="G3259" s="287" t="s">
        <v>185</v>
      </c>
      <c r="H3259" s="287"/>
      <c r="I3259" s="287">
        <v>0</v>
      </c>
      <c r="J3259" s="287" t="s">
        <v>371</v>
      </c>
      <c r="K3259" s="287">
        <v>0</v>
      </c>
    </row>
    <row r="3260" spans="1:11">
      <c r="A3260" s="287" t="s">
        <v>370</v>
      </c>
      <c r="B3260" s="288">
        <v>46025</v>
      </c>
      <c r="C3260" s="287" t="s">
        <v>847</v>
      </c>
      <c r="D3260" s="287">
        <v>1</v>
      </c>
      <c r="E3260" s="287">
        <v>1</v>
      </c>
      <c r="F3260" s="287">
        <v>1</v>
      </c>
      <c r="G3260" s="287" t="s">
        <v>185</v>
      </c>
      <c r="H3260" s="287"/>
      <c r="I3260" s="287">
        <v>0</v>
      </c>
      <c r="J3260" s="287" t="s">
        <v>371</v>
      </c>
      <c r="K3260" s="287">
        <v>0</v>
      </c>
    </row>
    <row r="3261" spans="1:11">
      <c r="A3261" s="287" t="s">
        <v>370</v>
      </c>
      <c r="B3261" s="288">
        <v>46032</v>
      </c>
      <c r="C3261" s="287" t="s">
        <v>339</v>
      </c>
      <c r="D3261" s="287">
        <v>0</v>
      </c>
      <c r="E3261" s="287">
        <v>0</v>
      </c>
      <c r="F3261" s="287">
        <v>0</v>
      </c>
      <c r="G3261" s="287" t="s">
        <v>185</v>
      </c>
      <c r="H3261" s="287"/>
      <c r="I3261" s="287">
        <v>0</v>
      </c>
      <c r="J3261" s="287" t="s">
        <v>371</v>
      </c>
      <c r="K3261" s="287">
        <v>0</v>
      </c>
    </row>
    <row r="3262" spans="1:11">
      <c r="A3262" s="287" t="s">
        <v>370</v>
      </c>
      <c r="B3262" s="288">
        <v>46039</v>
      </c>
      <c r="C3262" s="287" t="s">
        <v>847</v>
      </c>
      <c r="D3262" s="287">
        <v>1</v>
      </c>
      <c r="E3262" s="287">
        <v>1</v>
      </c>
      <c r="F3262" s="287">
        <v>1</v>
      </c>
      <c r="G3262" s="287" t="s">
        <v>185</v>
      </c>
      <c r="H3262" s="287"/>
      <c r="I3262" s="287">
        <v>0</v>
      </c>
      <c r="J3262" s="287" t="s">
        <v>371</v>
      </c>
      <c r="K3262" s="287">
        <v>0</v>
      </c>
    </row>
    <row r="3263" spans="1:11">
      <c r="A3263" s="287" t="s">
        <v>370</v>
      </c>
      <c r="B3263" s="288">
        <v>46046</v>
      </c>
      <c r="C3263" s="287" t="s">
        <v>847</v>
      </c>
      <c r="D3263" s="287">
        <v>1</v>
      </c>
      <c r="E3263" s="287">
        <v>1</v>
      </c>
      <c r="F3263" s="287">
        <v>1</v>
      </c>
      <c r="G3263" s="287" t="s">
        <v>185</v>
      </c>
      <c r="H3263" s="287"/>
      <c r="I3263" s="287">
        <v>0</v>
      </c>
      <c r="J3263" s="287" t="s">
        <v>371</v>
      </c>
      <c r="K3263" s="287">
        <v>0</v>
      </c>
    </row>
    <row r="3264" spans="1:11">
      <c r="A3264" s="287" t="s">
        <v>370</v>
      </c>
      <c r="B3264" s="288">
        <v>46053</v>
      </c>
      <c r="C3264" s="287" t="s">
        <v>847</v>
      </c>
      <c r="D3264" s="287">
        <v>1</v>
      </c>
      <c r="E3264" s="287">
        <v>1</v>
      </c>
      <c r="F3264" s="287">
        <v>1</v>
      </c>
      <c r="G3264" s="287" t="s">
        <v>185</v>
      </c>
      <c r="H3264" s="287"/>
      <c r="I3264" s="287">
        <v>0</v>
      </c>
      <c r="J3264" s="287" t="s">
        <v>371</v>
      </c>
      <c r="K3264" s="287">
        <v>0</v>
      </c>
    </row>
    <row r="3265" spans="1:11">
      <c r="A3265" s="287" t="s">
        <v>370</v>
      </c>
      <c r="B3265" s="288">
        <v>46060</v>
      </c>
      <c r="C3265" s="287" t="s">
        <v>847</v>
      </c>
      <c r="D3265" s="287">
        <v>1</v>
      </c>
      <c r="E3265" s="287">
        <v>1</v>
      </c>
      <c r="F3265" s="287">
        <v>1</v>
      </c>
      <c r="G3265" s="287" t="s">
        <v>185</v>
      </c>
      <c r="H3265" s="287"/>
      <c r="I3265" s="287">
        <v>0</v>
      </c>
      <c r="J3265" s="287" t="s">
        <v>371</v>
      </c>
      <c r="K3265" s="287">
        <v>0</v>
      </c>
    </row>
    <row r="3266" spans="1:11">
      <c r="A3266" s="287" t="s">
        <v>370</v>
      </c>
      <c r="B3266" s="288">
        <v>46067</v>
      </c>
      <c r="C3266" s="287" t="s">
        <v>847</v>
      </c>
      <c r="D3266" s="287">
        <v>1</v>
      </c>
      <c r="E3266" s="287">
        <v>1</v>
      </c>
      <c r="F3266" s="287">
        <v>1</v>
      </c>
      <c r="G3266" s="287" t="s">
        <v>185</v>
      </c>
      <c r="H3266" s="287"/>
      <c r="I3266" s="287">
        <v>0</v>
      </c>
      <c r="J3266" s="287" t="s">
        <v>371</v>
      </c>
      <c r="K3266" s="287">
        <v>0</v>
      </c>
    </row>
    <row r="3267" spans="1:11">
      <c r="A3267" s="287" t="s">
        <v>370</v>
      </c>
      <c r="B3267" s="288">
        <v>46074</v>
      </c>
      <c r="C3267" s="287" t="s">
        <v>847</v>
      </c>
      <c r="D3267" s="287">
        <v>1</v>
      </c>
      <c r="E3267" s="287">
        <v>1</v>
      </c>
      <c r="F3267" s="287">
        <v>1</v>
      </c>
      <c r="G3267" s="287" t="s">
        <v>185</v>
      </c>
      <c r="H3267" s="287"/>
      <c r="I3267" s="287">
        <v>0</v>
      </c>
      <c r="J3267" s="287" t="s">
        <v>371</v>
      </c>
      <c r="K3267" s="287">
        <v>0</v>
      </c>
    </row>
    <row r="3268" spans="1:11">
      <c r="A3268" s="287" t="s">
        <v>370</v>
      </c>
      <c r="B3268" s="288">
        <v>46081</v>
      </c>
      <c r="C3268" s="287" t="s">
        <v>847</v>
      </c>
      <c r="D3268" s="287">
        <v>1</v>
      </c>
      <c r="E3268" s="287">
        <v>1</v>
      </c>
      <c r="F3268" s="287">
        <v>1</v>
      </c>
      <c r="G3268" s="287" t="s">
        <v>185</v>
      </c>
      <c r="H3268" s="287"/>
      <c r="I3268" s="287">
        <v>0</v>
      </c>
      <c r="J3268" s="287" t="s">
        <v>371</v>
      </c>
      <c r="K3268" s="287">
        <v>0</v>
      </c>
    </row>
    <row r="3269" spans="1:11">
      <c r="A3269" s="287" t="s">
        <v>370</v>
      </c>
      <c r="B3269" s="288">
        <v>46088</v>
      </c>
      <c r="C3269" s="287" t="s">
        <v>847</v>
      </c>
      <c r="D3269" s="287">
        <v>1</v>
      </c>
      <c r="E3269" s="287">
        <v>1</v>
      </c>
      <c r="F3269" s="287">
        <v>1</v>
      </c>
      <c r="G3269" s="287" t="s">
        <v>185</v>
      </c>
      <c r="H3269" s="287"/>
      <c r="I3269" s="287">
        <v>0</v>
      </c>
      <c r="J3269" s="287" t="s">
        <v>371</v>
      </c>
      <c r="K3269" s="287">
        <v>0</v>
      </c>
    </row>
    <row r="3270" spans="1:11">
      <c r="A3270" s="287" t="s">
        <v>370</v>
      </c>
      <c r="B3270" s="288">
        <v>46095</v>
      </c>
      <c r="C3270" s="287" t="s">
        <v>847</v>
      </c>
      <c r="D3270" s="287">
        <v>1</v>
      </c>
      <c r="E3270" s="287">
        <v>1</v>
      </c>
      <c r="F3270" s="287">
        <v>1</v>
      </c>
      <c r="G3270" s="287" t="s">
        <v>185</v>
      </c>
      <c r="H3270" s="287"/>
      <c r="I3270" s="287">
        <v>0</v>
      </c>
      <c r="J3270" s="287" t="s">
        <v>371</v>
      </c>
      <c r="K3270" s="287">
        <v>0</v>
      </c>
    </row>
    <row r="3271" spans="1:11">
      <c r="A3271" s="287" t="s">
        <v>370</v>
      </c>
      <c r="B3271" s="288">
        <v>46102</v>
      </c>
      <c r="C3271" s="287" t="s">
        <v>339</v>
      </c>
      <c r="D3271" s="287">
        <v>0</v>
      </c>
      <c r="E3271" s="287">
        <v>0</v>
      </c>
      <c r="F3271" s="287">
        <v>0</v>
      </c>
      <c r="G3271" s="287" t="s">
        <v>185</v>
      </c>
      <c r="H3271" s="287"/>
      <c r="I3271" s="287">
        <v>0</v>
      </c>
      <c r="J3271" s="287" t="s">
        <v>371</v>
      </c>
      <c r="K3271" s="287">
        <v>0</v>
      </c>
    </row>
    <row r="3272" spans="1:11">
      <c r="A3272" s="287" t="s">
        <v>370</v>
      </c>
      <c r="B3272" s="288">
        <v>46109</v>
      </c>
      <c r="C3272" s="287" t="s">
        <v>339</v>
      </c>
      <c r="D3272" s="287">
        <v>0</v>
      </c>
      <c r="E3272" s="287">
        <v>0</v>
      </c>
      <c r="F3272" s="287">
        <v>0</v>
      </c>
      <c r="G3272" s="287" t="s">
        <v>185</v>
      </c>
      <c r="H3272" s="287"/>
      <c r="I3272" s="287">
        <v>0</v>
      </c>
      <c r="J3272" s="287" t="s">
        <v>371</v>
      </c>
      <c r="K3272" s="287">
        <v>0</v>
      </c>
    </row>
    <row r="3273" spans="1:11">
      <c r="A3273" s="287" t="s">
        <v>370</v>
      </c>
      <c r="B3273" s="288">
        <v>46116</v>
      </c>
      <c r="C3273" s="287" t="s">
        <v>847</v>
      </c>
      <c r="D3273" s="287">
        <v>1</v>
      </c>
      <c r="E3273" s="287">
        <v>1</v>
      </c>
      <c r="F3273" s="287">
        <v>1</v>
      </c>
      <c r="G3273" s="287" t="s">
        <v>185</v>
      </c>
      <c r="H3273" s="287"/>
      <c r="I3273" s="287">
        <v>0</v>
      </c>
      <c r="J3273" s="287" t="s">
        <v>371</v>
      </c>
      <c r="K3273" s="287">
        <v>0</v>
      </c>
    </row>
    <row r="3274" spans="1:11">
      <c r="A3274" s="287" t="s">
        <v>370</v>
      </c>
      <c r="B3274" s="288">
        <v>46123</v>
      </c>
      <c r="C3274" s="287" t="s">
        <v>847</v>
      </c>
      <c r="D3274" s="287">
        <v>1</v>
      </c>
      <c r="E3274" s="287">
        <v>1</v>
      </c>
      <c r="F3274" s="287">
        <v>1</v>
      </c>
      <c r="G3274" s="287" t="s">
        <v>185</v>
      </c>
      <c r="H3274" s="287"/>
      <c r="I3274" s="287">
        <v>0</v>
      </c>
      <c r="J3274" s="287" t="s">
        <v>371</v>
      </c>
      <c r="K3274" s="287">
        <v>0</v>
      </c>
    </row>
    <row r="3275" spans="1:11">
      <c r="A3275" s="287" t="s">
        <v>370</v>
      </c>
      <c r="B3275" s="288">
        <v>46130</v>
      </c>
      <c r="C3275" s="287" t="s">
        <v>339</v>
      </c>
      <c r="D3275" s="287">
        <v>0</v>
      </c>
      <c r="E3275" s="287">
        <v>0</v>
      </c>
      <c r="F3275" s="287">
        <v>0</v>
      </c>
      <c r="G3275" s="287" t="s">
        <v>185</v>
      </c>
      <c r="H3275" s="287"/>
      <c r="I3275" s="287">
        <v>0</v>
      </c>
      <c r="J3275" s="287" t="s">
        <v>371</v>
      </c>
      <c r="K3275" s="287">
        <v>0</v>
      </c>
    </row>
    <row r="3276" spans="1:11">
      <c r="A3276" s="287" t="s">
        <v>370</v>
      </c>
      <c r="B3276" s="288">
        <v>46137</v>
      </c>
      <c r="C3276" s="287" t="s">
        <v>339</v>
      </c>
      <c r="D3276" s="287">
        <v>0</v>
      </c>
      <c r="E3276" s="287">
        <v>0</v>
      </c>
      <c r="F3276" s="287">
        <v>0</v>
      </c>
      <c r="G3276" s="287" t="s">
        <v>185</v>
      </c>
      <c r="H3276" s="287"/>
      <c r="I3276" s="287">
        <v>0</v>
      </c>
      <c r="J3276" s="287" t="s">
        <v>371</v>
      </c>
      <c r="K3276" s="287">
        <v>0</v>
      </c>
    </row>
    <row r="3277" spans="1:11">
      <c r="A3277" s="287" t="s">
        <v>372</v>
      </c>
      <c r="B3277" s="288">
        <v>45969</v>
      </c>
      <c r="C3277" s="287" t="s">
        <v>847</v>
      </c>
      <c r="D3277" s="287">
        <v>1</v>
      </c>
      <c r="E3277" s="287">
        <v>1</v>
      </c>
      <c r="F3277" s="287">
        <v>1</v>
      </c>
      <c r="G3277" s="287" t="s">
        <v>188</v>
      </c>
      <c r="H3277" s="287" t="s">
        <v>188</v>
      </c>
      <c r="I3277" s="287">
        <v>1</v>
      </c>
      <c r="J3277" s="287"/>
      <c r="K3277" s="287">
        <v>0</v>
      </c>
    </row>
    <row r="3278" spans="1:11">
      <c r="A3278" s="287" t="s">
        <v>372</v>
      </c>
      <c r="B3278" s="288">
        <v>45976</v>
      </c>
      <c r="C3278" s="287" t="s">
        <v>339</v>
      </c>
      <c r="D3278" s="287">
        <v>0</v>
      </c>
      <c r="E3278" s="287">
        <v>0</v>
      </c>
      <c r="F3278" s="287">
        <v>0</v>
      </c>
      <c r="G3278" s="287" t="s">
        <v>188</v>
      </c>
      <c r="H3278" s="287" t="s">
        <v>188</v>
      </c>
      <c r="I3278" s="287">
        <v>1</v>
      </c>
      <c r="J3278" s="287"/>
      <c r="K3278" s="287">
        <v>0</v>
      </c>
    </row>
    <row r="3279" spans="1:11">
      <c r="A3279" s="287" t="s">
        <v>372</v>
      </c>
      <c r="B3279" s="288">
        <v>45983</v>
      </c>
      <c r="C3279" s="287" t="s">
        <v>847</v>
      </c>
      <c r="D3279" s="287">
        <v>1</v>
      </c>
      <c r="E3279" s="287">
        <v>1</v>
      </c>
      <c r="F3279" s="287">
        <v>1</v>
      </c>
      <c r="G3279" s="287" t="s">
        <v>188</v>
      </c>
      <c r="H3279" s="287" t="s">
        <v>188</v>
      </c>
      <c r="I3279" s="287">
        <v>1</v>
      </c>
      <c r="J3279" s="287"/>
      <c r="K3279" s="287">
        <v>0</v>
      </c>
    </row>
    <row r="3280" spans="1:11">
      <c r="A3280" s="287" t="s">
        <v>372</v>
      </c>
      <c r="B3280" s="288">
        <v>45990</v>
      </c>
      <c r="C3280" s="287" t="s">
        <v>339</v>
      </c>
      <c r="D3280" s="287">
        <v>0</v>
      </c>
      <c r="E3280" s="287">
        <v>0</v>
      </c>
      <c r="F3280" s="287">
        <v>0</v>
      </c>
      <c r="G3280" s="287" t="s">
        <v>188</v>
      </c>
      <c r="H3280" s="287" t="s">
        <v>188</v>
      </c>
      <c r="I3280" s="287">
        <v>1</v>
      </c>
      <c r="J3280" s="287"/>
      <c r="K3280" s="287">
        <v>0</v>
      </c>
    </row>
    <row r="3281" spans="1:11">
      <c r="A3281" s="287" t="s">
        <v>372</v>
      </c>
      <c r="B3281" s="288">
        <v>45997</v>
      </c>
      <c r="C3281" s="287" t="s">
        <v>847</v>
      </c>
      <c r="D3281" s="287">
        <v>1</v>
      </c>
      <c r="E3281" s="287">
        <v>1</v>
      </c>
      <c r="F3281" s="287">
        <v>1</v>
      </c>
      <c r="G3281" s="287" t="s">
        <v>188</v>
      </c>
      <c r="H3281" s="287" t="s">
        <v>188</v>
      </c>
      <c r="I3281" s="287">
        <v>1</v>
      </c>
      <c r="J3281" s="287"/>
      <c r="K3281" s="287">
        <v>0</v>
      </c>
    </row>
    <row r="3282" spans="1:11">
      <c r="A3282" s="287" t="s">
        <v>372</v>
      </c>
      <c r="B3282" s="288">
        <v>46004</v>
      </c>
      <c r="C3282" s="287" t="s">
        <v>339</v>
      </c>
      <c r="D3282" s="287">
        <v>0</v>
      </c>
      <c r="E3282" s="287">
        <v>0</v>
      </c>
      <c r="F3282" s="287">
        <v>0</v>
      </c>
      <c r="G3282" s="287" t="s">
        <v>188</v>
      </c>
      <c r="H3282" s="287" t="s">
        <v>188</v>
      </c>
      <c r="I3282" s="287">
        <v>1</v>
      </c>
      <c r="J3282" s="287"/>
      <c r="K3282" s="287">
        <v>0</v>
      </c>
    </row>
    <row r="3283" spans="1:11">
      <c r="A3283" s="287" t="s">
        <v>372</v>
      </c>
      <c r="B3283" s="288">
        <v>46011</v>
      </c>
      <c r="C3283" s="287" t="s">
        <v>847</v>
      </c>
      <c r="D3283" s="287">
        <v>1</v>
      </c>
      <c r="E3283" s="287">
        <v>1</v>
      </c>
      <c r="F3283" s="287">
        <v>1</v>
      </c>
      <c r="G3283" s="287" t="s">
        <v>188</v>
      </c>
      <c r="H3283" s="287" t="s">
        <v>188</v>
      </c>
      <c r="I3283" s="287">
        <v>1</v>
      </c>
      <c r="J3283" s="287"/>
      <c r="K3283" s="287">
        <v>0</v>
      </c>
    </row>
    <row r="3284" spans="1:11">
      <c r="A3284" s="287" t="s">
        <v>372</v>
      </c>
      <c r="B3284" s="288">
        <v>46018</v>
      </c>
      <c r="C3284" s="287" t="s">
        <v>339</v>
      </c>
      <c r="D3284" s="287">
        <v>0</v>
      </c>
      <c r="E3284" s="287">
        <v>0</v>
      </c>
      <c r="F3284" s="287">
        <v>0</v>
      </c>
      <c r="G3284" s="287" t="s">
        <v>188</v>
      </c>
      <c r="H3284" s="287" t="s">
        <v>188</v>
      </c>
      <c r="I3284" s="287">
        <v>1</v>
      </c>
      <c r="J3284" s="287"/>
      <c r="K3284" s="287">
        <v>0</v>
      </c>
    </row>
    <row r="3285" spans="1:11">
      <c r="A3285" s="287" t="s">
        <v>372</v>
      </c>
      <c r="B3285" s="288">
        <v>46025</v>
      </c>
      <c r="C3285" s="287" t="s">
        <v>847</v>
      </c>
      <c r="D3285" s="287">
        <v>1</v>
      </c>
      <c r="E3285" s="287">
        <v>1</v>
      </c>
      <c r="F3285" s="287">
        <v>1</v>
      </c>
      <c r="G3285" s="287" t="s">
        <v>188</v>
      </c>
      <c r="H3285" s="287" t="s">
        <v>188</v>
      </c>
      <c r="I3285" s="287">
        <v>1</v>
      </c>
      <c r="J3285" s="287"/>
      <c r="K3285" s="287">
        <v>0</v>
      </c>
    </row>
    <row r="3286" spans="1:11">
      <c r="A3286" s="287" t="s">
        <v>372</v>
      </c>
      <c r="B3286" s="288">
        <v>46032</v>
      </c>
      <c r="C3286" s="287" t="s">
        <v>339</v>
      </c>
      <c r="D3286" s="287">
        <v>0</v>
      </c>
      <c r="E3286" s="287">
        <v>0</v>
      </c>
      <c r="F3286" s="287">
        <v>0</v>
      </c>
      <c r="G3286" s="287" t="s">
        <v>188</v>
      </c>
      <c r="H3286" s="287" t="s">
        <v>188</v>
      </c>
      <c r="I3286" s="287">
        <v>1</v>
      </c>
      <c r="J3286" s="287"/>
      <c r="K3286" s="287">
        <v>0</v>
      </c>
    </row>
    <row r="3287" spans="1:11">
      <c r="A3287" s="287" t="s">
        <v>372</v>
      </c>
      <c r="B3287" s="288">
        <v>46039</v>
      </c>
      <c r="C3287" s="287" t="s">
        <v>339</v>
      </c>
      <c r="D3287" s="287">
        <v>0</v>
      </c>
      <c r="E3287" s="287">
        <v>0</v>
      </c>
      <c r="F3287" s="287">
        <v>0</v>
      </c>
      <c r="G3287" s="287" t="s">
        <v>188</v>
      </c>
      <c r="H3287" s="287" t="s">
        <v>188</v>
      </c>
      <c r="I3287" s="287">
        <v>1</v>
      </c>
      <c r="J3287" s="287"/>
      <c r="K3287" s="287">
        <v>0</v>
      </c>
    </row>
    <row r="3288" spans="1:11">
      <c r="A3288" s="287" t="s">
        <v>372</v>
      </c>
      <c r="B3288" s="288">
        <v>46046</v>
      </c>
      <c r="C3288" s="287" t="s">
        <v>339</v>
      </c>
      <c r="D3288" s="287">
        <v>0</v>
      </c>
      <c r="E3288" s="287">
        <v>0</v>
      </c>
      <c r="F3288" s="287">
        <v>0</v>
      </c>
      <c r="G3288" s="287" t="s">
        <v>188</v>
      </c>
      <c r="H3288" s="287" t="s">
        <v>188</v>
      </c>
      <c r="I3288" s="287">
        <v>1</v>
      </c>
      <c r="J3288" s="287"/>
      <c r="K3288" s="287">
        <v>0</v>
      </c>
    </row>
    <row r="3289" spans="1:11">
      <c r="A3289" s="287" t="s">
        <v>372</v>
      </c>
      <c r="B3289" s="288">
        <v>46053</v>
      </c>
      <c r="C3289" s="287" t="s">
        <v>847</v>
      </c>
      <c r="D3289" s="287">
        <v>1</v>
      </c>
      <c r="E3289" s="287">
        <v>1</v>
      </c>
      <c r="F3289" s="287">
        <v>1</v>
      </c>
      <c r="G3289" s="287" t="s">
        <v>188</v>
      </c>
      <c r="H3289" s="287" t="s">
        <v>188</v>
      </c>
      <c r="I3289" s="287">
        <v>1</v>
      </c>
      <c r="J3289" s="287"/>
      <c r="K3289" s="287">
        <v>0</v>
      </c>
    </row>
    <row r="3290" spans="1:11">
      <c r="A3290" s="287" t="s">
        <v>372</v>
      </c>
      <c r="B3290" s="288">
        <v>46060</v>
      </c>
      <c r="C3290" s="287" t="s">
        <v>339</v>
      </c>
      <c r="D3290" s="287">
        <v>0</v>
      </c>
      <c r="E3290" s="287">
        <v>0</v>
      </c>
      <c r="F3290" s="287">
        <v>0</v>
      </c>
      <c r="G3290" s="287" t="s">
        <v>188</v>
      </c>
      <c r="H3290" s="287" t="s">
        <v>188</v>
      </c>
      <c r="I3290" s="287">
        <v>1</v>
      </c>
      <c r="J3290" s="287"/>
      <c r="K3290" s="287">
        <v>0</v>
      </c>
    </row>
    <row r="3291" spans="1:11">
      <c r="A3291" s="287" t="s">
        <v>372</v>
      </c>
      <c r="B3291" s="288">
        <v>46067</v>
      </c>
      <c r="C3291" s="287" t="s">
        <v>847</v>
      </c>
      <c r="D3291" s="287">
        <v>1</v>
      </c>
      <c r="E3291" s="287">
        <v>1</v>
      </c>
      <c r="F3291" s="287">
        <v>1</v>
      </c>
      <c r="G3291" s="287" t="s">
        <v>188</v>
      </c>
      <c r="H3291" s="287" t="s">
        <v>188</v>
      </c>
      <c r="I3291" s="287">
        <v>1</v>
      </c>
      <c r="J3291" s="287"/>
      <c r="K3291" s="287">
        <v>0</v>
      </c>
    </row>
    <row r="3292" spans="1:11">
      <c r="A3292" s="287" t="s">
        <v>372</v>
      </c>
      <c r="B3292" s="288">
        <v>46074</v>
      </c>
      <c r="C3292" s="287" t="s">
        <v>339</v>
      </c>
      <c r="D3292" s="287">
        <v>0</v>
      </c>
      <c r="E3292" s="287">
        <v>0</v>
      </c>
      <c r="F3292" s="287">
        <v>0</v>
      </c>
      <c r="G3292" s="287" t="s">
        <v>188</v>
      </c>
      <c r="H3292" s="287" t="s">
        <v>188</v>
      </c>
      <c r="I3292" s="287">
        <v>1</v>
      </c>
      <c r="J3292" s="287"/>
      <c r="K3292" s="287">
        <v>0</v>
      </c>
    </row>
    <row r="3293" spans="1:11">
      <c r="A3293" s="287" t="s">
        <v>372</v>
      </c>
      <c r="B3293" s="288">
        <v>46081</v>
      </c>
      <c r="C3293" s="287" t="s">
        <v>847</v>
      </c>
      <c r="D3293" s="287">
        <v>1</v>
      </c>
      <c r="E3293" s="287">
        <v>1</v>
      </c>
      <c r="F3293" s="287">
        <v>1</v>
      </c>
      <c r="G3293" s="287" t="s">
        <v>188</v>
      </c>
      <c r="H3293" s="287" t="s">
        <v>188</v>
      </c>
      <c r="I3293" s="287">
        <v>1</v>
      </c>
      <c r="J3293" s="287"/>
      <c r="K3293" s="287">
        <v>0</v>
      </c>
    </row>
    <row r="3294" spans="1:11">
      <c r="A3294" s="287" t="s">
        <v>372</v>
      </c>
      <c r="B3294" s="288">
        <v>46088</v>
      </c>
      <c r="C3294" s="287" t="s">
        <v>339</v>
      </c>
      <c r="D3294" s="287">
        <v>0</v>
      </c>
      <c r="E3294" s="287">
        <v>0</v>
      </c>
      <c r="F3294" s="287">
        <v>0</v>
      </c>
      <c r="G3294" s="287" t="s">
        <v>188</v>
      </c>
      <c r="H3294" s="287" t="s">
        <v>188</v>
      </c>
      <c r="I3294" s="287">
        <v>1</v>
      </c>
      <c r="J3294" s="287"/>
      <c r="K3294" s="287">
        <v>0</v>
      </c>
    </row>
    <row r="3295" spans="1:11">
      <c r="A3295" s="287" t="s">
        <v>372</v>
      </c>
      <c r="B3295" s="288">
        <v>46095</v>
      </c>
      <c r="C3295" s="287" t="s">
        <v>847</v>
      </c>
      <c r="D3295" s="287">
        <v>1</v>
      </c>
      <c r="E3295" s="287">
        <v>1</v>
      </c>
      <c r="F3295" s="287">
        <v>1</v>
      </c>
      <c r="G3295" s="287" t="s">
        <v>188</v>
      </c>
      <c r="H3295" s="287" t="s">
        <v>188</v>
      </c>
      <c r="I3295" s="287">
        <v>1</v>
      </c>
      <c r="J3295" s="287"/>
      <c r="K3295" s="287">
        <v>0</v>
      </c>
    </row>
    <row r="3296" spans="1:11">
      <c r="A3296" s="287" t="s">
        <v>372</v>
      </c>
      <c r="B3296" s="288">
        <v>46102</v>
      </c>
      <c r="C3296" s="287" t="s">
        <v>339</v>
      </c>
      <c r="D3296" s="287">
        <v>0</v>
      </c>
      <c r="E3296" s="287">
        <v>0</v>
      </c>
      <c r="F3296" s="287">
        <v>0</v>
      </c>
      <c r="G3296" s="287" t="s">
        <v>188</v>
      </c>
      <c r="H3296" s="287" t="s">
        <v>188</v>
      </c>
      <c r="I3296" s="287">
        <v>1</v>
      </c>
      <c r="J3296" s="287"/>
      <c r="K3296" s="287">
        <v>0</v>
      </c>
    </row>
    <row r="3297" spans="1:11">
      <c r="A3297" s="287" t="s">
        <v>372</v>
      </c>
      <c r="B3297" s="288">
        <v>46109</v>
      </c>
      <c r="C3297" s="287" t="s">
        <v>847</v>
      </c>
      <c r="D3297" s="287">
        <v>1</v>
      </c>
      <c r="E3297" s="287">
        <v>1</v>
      </c>
      <c r="F3297" s="287">
        <v>1</v>
      </c>
      <c r="G3297" s="287" t="s">
        <v>188</v>
      </c>
      <c r="H3297" s="287" t="s">
        <v>188</v>
      </c>
      <c r="I3297" s="287">
        <v>1</v>
      </c>
      <c r="J3297" s="287"/>
      <c r="K3297" s="287">
        <v>0</v>
      </c>
    </row>
    <row r="3298" spans="1:11">
      <c r="A3298" s="287" t="s">
        <v>372</v>
      </c>
      <c r="B3298" s="288">
        <v>46116</v>
      </c>
      <c r="C3298" s="287" t="s">
        <v>339</v>
      </c>
      <c r="D3298" s="287">
        <v>0</v>
      </c>
      <c r="E3298" s="287">
        <v>0</v>
      </c>
      <c r="F3298" s="287">
        <v>0</v>
      </c>
      <c r="G3298" s="287" t="s">
        <v>188</v>
      </c>
      <c r="H3298" s="287" t="s">
        <v>188</v>
      </c>
      <c r="I3298" s="287">
        <v>1</v>
      </c>
      <c r="J3298" s="287"/>
      <c r="K3298" s="287">
        <v>0</v>
      </c>
    </row>
    <row r="3299" spans="1:11">
      <c r="A3299" s="287" t="s">
        <v>372</v>
      </c>
      <c r="B3299" s="288">
        <v>46123</v>
      </c>
      <c r="C3299" s="287" t="s">
        <v>847</v>
      </c>
      <c r="D3299" s="287">
        <v>1</v>
      </c>
      <c r="E3299" s="287">
        <v>1</v>
      </c>
      <c r="F3299" s="287">
        <v>1</v>
      </c>
      <c r="G3299" s="287" t="s">
        <v>188</v>
      </c>
      <c r="H3299" s="287" t="s">
        <v>188</v>
      </c>
      <c r="I3299" s="287">
        <v>1</v>
      </c>
      <c r="J3299" s="287"/>
      <c r="K3299" s="287">
        <v>0</v>
      </c>
    </row>
    <row r="3300" spans="1:11">
      <c r="A3300" s="287" t="s">
        <v>372</v>
      </c>
      <c r="B3300" s="288">
        <v>46130</v>
      </c>
      <c r="C3300" s="287" t="s">
        <v>339</v>
      </c>
      <c r="D3300" s="287">
        <v>0</v>
      </c>
      <c r="E3300" s="287">
        <v>0</v>
      </c>
      <c r="F3300" s="287">
        <v>0</v>
      </c>
      <c r="G3300" s="287" t="s">
        <v>188</v>
      </c>
      <c r="H3300" s="287" t="s">
        <v>188</v>
      </c>
      <c r="I3300" s="287">
        <v>1</v>
      </c>
      <c r="J3300" s="287"/>
      <c r="K3300" s="287">
        <v>0</v>
      </c>
    </row>
    <row r="3301" spans="1:11">
      <c r="A3301" s="287" t="s">
        <v>372</v>
      </c>
      <c r="B3301" s="288">
        <v>46137</v>
      </c>
      <c r="C3301" s="287" t="s">
        <v>847</v>
      </c>
      <c r="D3301" s="287">
        <v>1</v>
      </c>
      <c r="E3301" s="287">
        <v>1</v>
      </c>
      <c r="F3301" s="287">
        <v>1</v>
      </c>
      <c r="G3301" s="287" t="s">
        <v>188</v>
      </c>
      <c r="H3301" s="287" t="s">
        <v>188</v>
      </c>
      <c r="I3301" s="287">
        <v>1</v>
      </c>
      <c r="J3301" s="287"/>
      <c r="K3301" s="287">
        <v>0</v>
      </c>
    </row>
    <row r="3302" spans="1:11">
      <c r="A3302" s="287" t="s">
        <v>373</v>
      </c>
      <c r="B3302" s="288">
        <v>45969</v>
      </c>
      <c r="C3302" s="287" t="s">
        <v>339</v>
      </c>
      <c r="D3302" s="287">
        <v>0</v>
      </c>
      <c r="E3302" s="287">
        <v>0</v>
      </c>
      <c r="F3302" s="287">
        <v>0</v>
      </c>
      <c r="G3302" s="287" t="s">
        <v>185</v>
      </c>
      <c r="H3302" s="287" t="s">
        <v>185</v>
      </c>
      <c r="I3302" s="287">
        <v>1</v>
      </c>
      <c r="J3302" s="287"/>
      <c r="K3302" s="287">
        <v>0</v>
      </c>
    </row>
    <row r="3303" spans="1:11">
      <c r="A3303" s="287" t="s">
        <v>373</v>
      </c>
      <c r="B3303" s="288">
        <v>45976</v>
      </c>
      <c r="C3303" s="287" t="s">
        <v>339</v>
      </c>
      <c r="D3303" s="287">
        <v>0</v>
      </c>
      <c r="E3303" s="287">
        <v>0</v>
      </c>
      <c r="F3303" s="287">
        <v>0</v>
      </c>
      <c r="G3303" s="287" t="s">
        <v>185</v>
      </c>
      <c r="H3303" s="287" t="s">
        <v>185</v>
      </c>
      <c r="I3303" s="287">
        <v>1</v>
      </c>
      <c r="J3303" s="287"/>
      <c r="K3303" s="287">
        <v>0</v>
      </c>
    </row>
    <row r="3304" spans="1:11">
      <c r="A3304" s="287" t="s">
        <v>373</v>
      </c>
      <c r="B3304" s="288">
        <v>45983</v>
      </c>
      <c r="C3304" s="287" t="s">
        <v>339</v>
      </c>
      <c r="D3304" s="287">
        <v>0</v>
      </c>
      <c r="E3304" s="287">
        <v>0</v>
      </c>
      <c r="F3304" s="287">
        <v>0</v>
      </c>
      <c r="G3304" s="287" t="s">
        <v>185</v>
      </c>
      <c r="H3304" s="287" t="s">
        <v>185</v>
      </c>
      <c r="I3304" s="287">
        <v>1</v>
      </c>
      <c r="J3304" s="287"/>
      <c r="K3304" s="287">
        <v>0</v>
      </c>
    </row>
    <row r="3305" spans="1:11">
      <c r="A3305" s="287" t="s">
        <v>373</v>
      </c>
      <c r="B3305" s="288">
        <v>45990</v>
      </c>
      <c r="C3305" s="287" t="s">
        <v>339</v>
      </c>
      <c r="D3305" s="287">
        <v>0</v>
      </c>
      <c r="E3305" s="287">
        <v>0</v>
      </c>
      <c r="F3305" s="287">
        <v>0</v>
      </c>
      <c r="G3305" s="287" t="s">
        <v>185</v>
      </c>
      <c r="H3305" s="287" t="s">
        <v>185</v>
      </c>
      <c r="I3305" s="287">
        <v>1</v>
      </c>
      <c r="J3305" s="287"/>
      <c r="K3305" s="287">
        <v>0</v>
      </c>
    </row>
    <row r="3306" spans="1:11">
      <c r="A3306" s="287" t="s">
        <v>373</v>
      </c>
      <c r="B3306" s="288">
        <v>45997</v>
      </c>
      <c r="C3306" s="287" t="s">
        <v>847</v>
      </c>
      <c r="D3306" s="287">
        <v>1</v>
      </c>
      <c r="E3306" s="287">
        <v>1</v>
      </c>
      <c r="F3306" s="287">
        <v>1</v>
      </c>
      <c r="G3306" s="287" t="s">
        <v>185</v>
      </c>
      <c r="H3306" s="287" t="s">
        <v>185</v>
      </c>
      <c r="I3306" s="287">
        <v>1</v>
      </c>
      <c r="J3306" s="287"/>
      <c r="K3306" s="287">
        <v>0</v>
      </c>
    </row>
    <row r="3307" spans="1:11">
      <c r="A3307" s="287" t="s">
        <v>373</v>
      </c>
      <c r="B3307" s="288">
        <v>46004</v>
      </c>
      <c r="C3307" s="287" t="s">
        <v>847</v>
      </c>
      <c r="D3307" s="287">
        <v>1</v>
      </c>
      <c r="E3307" s="287">
        <v>1</v>
      </c>
      <c r="F3307" s="287">
        <v>1</v>
      </c>
      <c r="G3307" s="287" t="s">
        <v>185</v>
      </c>
      <c r="H3307" s="287" t="s">
        <v>185</v>
      </c>
      <c r="I3307" s="287">
        <v>1</v>
      </c>
      <c r="J3307" s="287"/>
      <c r="K3307" s="287">
        <v>0</v>
      </c>
    </row>
    <row r="3308" spans="1:11">
      <c r="A3308" s="287" t="s">
        <v>373</v>
      </c>
      <c r="B3308" s="288">
        <v>46011</v>
      </c>
      <c r="C3308" s="287" t="s">
        <v>339</v>
      </c>
      <c r="D3308" s="287">
        <v>0</v>
      </c>
      <c r="E3308" s="287">
        <v>0</v>
      </c>
      <c r="F3308" s="287">
        <v>0</v>
      </c>
      <c r="G3308" s="287" t="s">
        <v>185</v>
      </c>
      <c r="H3308" s="287" t="s">
        <v>185</v>
      </c>
      <c r="I3308" s="287">
        <v>1</v>
      </c>
      <c r="J3308" s="287"/>
      <c r="K3308" s="287">
        <v>0</v>
      </c>
    </row>
    <row r="3309" spans="1:11">
      <c r="A3309" s="287" t="s">
        <v>373</v>
      </c>
      <c r="B3309" s="288">
        <v>46018</v>
      </c>
      <c r="C3309" s="287" t="s">
        <v>339</v>
      </c>
      <c r="D3309" s="287">
        <v>0</v>
      </c>
      <c r="E3309" s="287">
        <v>0</v>
      </c>
      <c r="F3309" s="287">
        <v>0</v>
      </c>
      <c r="G3309" s="287" t="s">
        <v>185</v>
      </c>
      <c r="H3309" s="287" t="s">
        <v>185</v>
      </c>
      <c r="I3309" s="287">
        <v>1</v>
      </c>
      <c r="J3309" s="287"/>
      <c r="K3309" s="287">
        <v>0</v>
      </c>
    </row>
    <row r="3310" spans="1:11">
      <c r="A3310" s="287" t="s">
        <v>373</v>
      </c>
      <c r="B3310" s="288">
        <v>46025</v>
      </c>
      <c r="C3310" s="287" t="s">
        <v>892</v>
      </c>
      <c r="D3310" s="287">
        <v>1</v>
      </c>
      <c r="E3310" s="287">
        <v>0</v>
      </c>
      <c r="F3310" s="287">
        <v>1</v>
      </c>
      <c r="G3310" s="287" t="s">
        <v>185</v>
      </c>
      <c r="H3310" s="287" t="s">
        <v>185</v>
      </c>
      <c r="I3310" s="287">
        <v>1</v>
      </c>
      <c r="J3310" s="287"/>
      <c r="K3310" s="287">
        <v>0</v>
      </c>
    </row>
    <row r="3311" spans="1:11">
      <c r="A3311" s="287" t="s">
        <v>373</v>
      </c>
      <c r="B3311" s="288">
        <v>46032</v>
      </c>
      <c r="C3311" s="287" t="s">
        <v>339</v>
      </c>
      <c r="D3311" s="287">
        <v>0</v>
      </c>
      <c r="E3311" s="287">
        <v>0</v>
      </c>
      <c r="F3311" s="287">
        <v>0</v>
      </c>
      <c r="G3311" s="287" t="s">
        <v>185</v>
      </c>
      <c r="H3311" s="287" t="s">
        <v>185</v>
      </c>
      <c r="I3311" s="287">
        <v>1</v>
      </c>
      <c r="J3311" s="287"/>
      <c r="K3311" s="287">
        <v>0</v>
      </c>
    </row>
    <row r="3312" spans="1:11">
      <c r="A3312" s="287" t="s">
        <v>373</v>
      </c>
      <c r="B3312" s="288">
        <v>46039</v>
      </c>
      <c r="C3312" s="287" t="s">
        <v>339</v>
      </c>
      <c r="D3312" s="287">
        <v>0</v>
      </c>
      <c r="E3312" s="287">
        <v>0</v>
      </c>
      <c r="F3312" s="287">
        <v>0</v>
      </c>
      <c r="G3312" s="287" t="s">
        <v>185</v>
      </c>
      <c r="H3312" s="287" t="s">
        <v>185</v>
      </c>
      <c r="I3312" s="287">
        <v>1</v>
      </c>
      <c r="J3312" s="287"/>
      <c r="K3312" s="287">
        <v>0</v>
      </c>
    </row>
    <row r="3313" spans="1:11">
      <c r="A3313" s="287" t="s">
        <v>373</v>
      </c>
      <c r="B3313" s="288">
        <v>46046</v>
      </c>
      <c r="C3313" s="287" t="s">
        <v>847</v>
      </c>
      <c r="D3313" s="287">
        <v>1</v>
      </c>
      <c r="E3313" s="287">
        <v>1</v>
      </c>
      <c r="F3313" s="287">
        <v>1</v>
      </c>
      <c r="G3313" s="287" t="s">
        <v>185</v>
      </c>
      <c r="H3313" s="287" t="s">
        <v>185</v>
      </c>
      <c r="I3313" s="287">
        <v>1</v>
      </c>
      <c r="J3313" s="287"/>
      <c r="K3313" s="287">
        <v>0</v>
      </c>
    </row>
    <row r="3314" spans="1:11">
      <c r="A3314" s="287" t="s">
        <v>373</v>
      </c>
      <c r="B3314" s="288">
        <v>46053</v>
      </c>
      <c r="C3314" s="287" t="s">
        <v>847</v>
      </c>
      <c r="D3314" s="287">
        <v>1</v>
      </c>
      <c r="E3314" s="287">
        <v>1</v>
      </c>
      <c r="F3314" s="287">
        <v>1</v>
      </c>
      <c r="G3314" s="287" t="s">
        <v>185</v>
      </c>
      <c r="H3314" s="287" t="s">
        <v>185</v>
      </c>
      <c r="I3314" s="287">
        <v>1</v>
      </c>
      <c r="J3314" s="287"/>
      <c r="K3314" s="287">
        <v>0</v>
      </c>
    </row>
    <row r="3315" spans="1:11">
      <c r="A3315" s="287" t="s">
        <v>373</v>
      </c>
      <c r="B3315" s="288">
        <v>46060</v>
      </c>
      <c r="C3315" s="287" t="s">
        <v>847</v>
      </c>
      <c r="D3315" s="287">
        <v>1</v>
      </c>
      <c r="E3315" s="287">
        <v>1</v>
      </c>
      <c r="F3315" s="287">
        <v>1</v>
      </c>
      <c r="G3315" s="287" t="s">
        <v>185</v>
      </c>
      <c r="H3315" s="287" t="s">
        <v>185</v>
      </c>
      <c r="I3315" s="287">
        <v>1</v>
      </c>
      <c r="J3315" s="287"/>
      <c r="K3315" s="287">
        <v>0</v>
      </c>
    </row>
    <row r="3316" spans="1:11">
      <c r="A3316" s="287" t="s">
        <v>373</v>
      </c>
      <c r="B3316" s="288">
        <v>46067</v>
      </c>
      <c r="C3316" s="287" t="s">
        <v>847</v>
      </c>
      <c r="D3316" s="287">
        <v>1</v>
      </c>
      <c r="E3316" s="287">
        <v>1</v>
      </c>
      <c r="F3316" s="287">
        <v>1</v>
      </c>
      <c r="G3316" s="287" t="s">
        <v>185</v>
      </c>
      <c r="H3316" s="287" t="s">
        <v>185</v>
      </c>
      <c r="I3316" s="287">
        <v>1</v>
      </c>
      <c r="J3316" s="287"/>
      <c r="K3316" s="287">
        <v>0</v>
      </c>
    </row>
    <row r="3317" spans="1:11">
      <c r="A3317" s="287" t="s">
        <v>373</v>
      </c>
      <c r="B3317" s="288">
        <v>46074</v>
      </c>
      <c r="C3317" s="287" t="s">
        <v>847</v>
      </c>
      <c r="D3317" s="287">
        <v>1</v>
      </c>
      <c r="E3317" s="287">
        <v>1</v>
      </c>
      <c r="F3317" s="287">
        <v>1</v>
      </c>
      <c r="G3317" s="287" t="s">
        <v>185</v>
      </c>
      <c r="H3317" s="287" t="s">
        <v>185</v>
      </c>
      <c r="I3317" s="287">
        <v>1</v>
      </c>
      <c r="J3317" s="287"/>
      <c r="K3317" s="287">
        <v>0</v>
      </c>
    </row>
    <row r="3318" spans="1:11">
      <c r="A3318" s="287" t="s">
        <v>373</v>
      </c>
      <c r="B3318" s="288">
        <v>46081</v>
      </c>
      <c r="C3318" s="287" t="s">
        <v>847</v>
      </c>
      <c r="D3318" s="287">
        <v>1</v>
      </c>
      <c r="E3318" s="287">
        <v>1</v>
      </c>
      <c r="F3318" s="287">
        <v>1</v>
      </c>
      <c r="G3318" s="287" t="s">
        <v>185</v>
      </c>
      <c r="H3318" s="287" t="s">
        <v>185</v>
      </c>
      <c r="I3318" s="287">
        <v>1</v>
      </c>
      <c r="J3318" s="287"/>
      <c r="K3318" s="287">
        <v>0</v>
      </c>
    </row>
    <row r="3319" spans="1:11">
      <c r="A3319" s="287" t="s">
        <v>373</v>
      </c>
      <c r="B3319" s="288">
        <v>46088</v>
      </c>
      <c r="C3319" s="287" t="s">
        <v>847</v>
      </c>
      <c r="D3319" s="287">
        <v>1</v>
      </c>
      <c r="E3319" s="287">
        <v>1</v>
      </c>
      <c r="F3319" s="287">
        <v>1</v>
      </c>
      <c r="G3319" s="287" t="s">
        <v>185</v>
      </c>
      <c r="H3319" s="287" t="s">
        <v>185</v>
      </c>
      <c r="I3319" s="287">
        <v>1</v>
      </c>
      <c r="J3319" s="287"/>
      <c r="K3319" s="287">
        <v>0</v>
      </c>
    </row>
    <row r="3320" spans="1:11">
      <c r="A3320" s="287" t="s">
        <v>373</v>
      </c>
      <c r="B3320" s="288">
        <v>46095</v>
      </c>
      <c r="C3320" s="287" t="s">
        <v>339</v>
      </c>
      <c r="D3320" s="287">
        <v>0</v>
      </c>
      <c r="E3320" s="287">
        <v>0</v>
      </c>
      <c r="F3320" s="287">
        <v>0</v>
      </c>
      <c r="G3320" s="287" t="s">
        <v>185</v>
      </c>
      <c r="H3320" s="287" t="s">
        <v>185</v>
      </c>
      <c r="I3320" s="287">
        <v>1</v>
      </c>
      <c r="J3320" s="287"/>
      <c r="K3320" s="287">
        <v>0</v>
      </c>
    </row>
    <row r="3321" spans="1:11">
      <c r="A3321" s="287" t="s">
        <v>373</v>
      </c>
      <c r="B3321" s="288">
        <v>46102</v>
      </c>
      <c r="C3321" s="287" t="s">
        <v>847</v>
      </c>
      <c r="D3321" s="287">
        <v>1</v>
      </c>
      <c r="E3321" s="287">
        <v>1</v>
      </c>
      <c r="F3321" s="287">
        <v>1</v>
      </c>
      <c r="G3321" s="287" t="s">
        <v>185</v>
      </c>
      <c r="H3321" s="287" t="s">
        <v>185</v>
      </c>
      <c r="I3321" s="287">
        <v>1</v>
      </c>
      <c r="J3321" s="287"/>
      <c r="K3321" s="287">
        <v>0</v>
      </c>
    </row>
    <row r="3322" spans="1:11">
      <c r="A3322" s="287" t="s">
        <v>373</v>
      </c>
      <c r="B3322" s="288">
        <v>46109</v>
      </c>
      <c r="C3322" s="287" t="s">
        <v>847</v>
      </c>
      <c r="D3322" s="287">
        <v>1</v>
      </c>
      <c r="E3322" s="287">
        <v>1</v>
      </c>
      <c r="F3322" s="287">
        <v>1</v>
      </c>
      <c r="G3322" s="287" t="s">
        <v>185</v>
      </c>
      <c r="H3322" s="287" t="s">
        <v>185</v>
      </c>
      <c r="I3322" s="287">
        <v>1</v>
      </c>
      <c r="J3322" s="287"/>
      <c r="K3322" s="287">
        <v>0</v>
      </c>
    </row>
    <row r="3323" spans="1:11">
      <c r="A3323" s="287" t="s">
        <v>373</v>
      </c>
      <c r="B3323" s="288">
        <v>46116</v>
      </c>
      <c r="C3323" s="287" t="s">
        <v>847</v>
      </c>
      <c r="D3323" s="287">
        <v>1</v>
      </c>
      <c r="E3323" s="287">
        <v>1</v>
      </c>
      <c r="F3323" s="287">
        <v>1</v>
      </c>
      <c r="G3323" s="287" t="s">
        <v>185</v>
      </c>
      <c r="H3323" s="287" t="s">
        <v>185</v>
      </c>
      <c r="I3323" s="287">
        <v>1</v>
      </c>
      <c r="J3323" s="287"/>
      <c r="K3323" s="287">
        <v>0</v>
      </c>
    </row>
    <row r="3324" spans="1:11">
      <c r="A3324" s="287" t="s">
        <v>373</v>
      </c>
      <c r="B3324" s="288">
        <v>46123</v>
      </c>
      <c r="C3324" s="287" t="s">
        <v>847</v>
      </c>
      <c r="D3324" s="287">
        <v>1</v>
      </c>
      <c r="E3324" s="287">
        <v>1</v>
      </c>
      <c r="F3324" s="287">
        <v>1</v>
      </c>
      <c r="G3324" s="287" t="s">
        <v>185</v>
      </c>
      <c r="H3324" s="287" t="s">
        <v>185</v>
      </c>
      <c r="I3324" s="287">
        <v>1</v>
      </c>
      <c r="J3324" s="287"/>
      <c r="K3324" s="287">
        <v>0</v>
      </c>
    </row>
    <row r="3325" spans="1:11">
      <c r="A3325" s="287" t="s">
        <v>373</v>
      </c>
      <c r="B3325" s="288">
        <v>46130</v>
      </c>
      <c r="C3325" s="287" t="s">
        <v>847</v>
      </c>
      <c r="D3325" s="287">
        <v>1</v>
      </c>
      <c r="E3325" s="287">
        <v>1</v>
      </c>
      <c r="F3325" s="287">
        <v>1</v>
      </c>
      <c r="G3325" s="287" t="s">
        <v>185</v>
      </c>
      <c r="H3325" s="287" t="s">
        <v>185</v>
      </c>
      <c r="I3325" s="287">
        <v>1</v>
      </c>
      <c r="J3325" s="287"/>
      <c r="K3325" s="287">
        <v>0</v>
      </c>
    </row>
    <row r="3326" spans="1:11">
      <c r="A3326" s="287" t="s">
        <v>373</v>
      </c>
      <c r="B3326" s="288">
        <v>46137</v>
      </c>
      <c r="C3326" s="287" t="s">
        <v>847</v>
      </c>
      <c r="D3326" s="287">
        <v>1</v>
      </c>
      <c r="E3326" s="287">
        <v>1</v>
      </c>
      <c r="F3326" s="287">
        <v>1</v>
      </c>
      <c r="G3326" s="287" t="s">
        <v>185</v>
      </c>
      <c r="H3326" s="287" t="s">
        <v>185</v>
      </c>
      <c r="I3326" s="287">
        <v>1</v>
      </c>
      <c r="J3326" s="287"/>
      <c r="K3326" s="287">
        <v>0</v>
      </c>
    </row>
    <row r="3327" spans="1:11">
      <c r="A3327" s="287" t="s">
        <v>374</v>
      </c>
      <c r="B3327" s="288">
        <v>45969</v>
      </c>
      <c r="C3327" s="287" t="s">
        <v>847</v>
      </c>
      <c r="D3327" s="287">
        <v>1</v>
      </c>
      <c r="E3327" s="287">
        <v>1</v>
      </c>
      <c r="F3327" s="287">
        <v>1</v>
      </c>
      <c r="G3327" s="287" t="s">
        <v>185</v>
      </c>
      <c r="H3327" s="287"/>
      <c r="I3327" s="287">
        <v>0</v>
      </c>
      <c r="J3327" s="287"/>
      <c r="K3327" s="287">
        <v>0</v>
      </c>
    </row>
    <row r="3328" spans="1:11">
      <c r="A3328" s="287" t="s">
        <v>374</v>
      </c>
      <c r="B3328" s="288">
        <v>45976</v>
      </c>
      <c r="C3328" s="287" t="s">
        <v>847</v>
      </c>
      <c r="D3328" s="287">
        <v>1</v>
      </c>
      <c r="E3328" s="287">
        <v>1</v>
      </c>
      <c r="F3328" s="287">
        <v>1</v>
      </c>
      <c r="G3328" s="287" t="s">
        <v>185</v>
      </c>
      <c r="H3328" s="287"/>
      <c r="I3328" s="287">
        <v>0</v>
      </c>
      <c r="J3328" s="287"/>
      <c r="K3328" s="287">
        <v>0</v>
      </c>
    </row>
    <row r="3329" spans="1:11">
      <c r="A3329" s="287" t="s">
        <v>374</v>
      </c>
      <c r="B3329" s="288">
        <v>45983</v>
      </c>
      <c r="C3329" s="287" t="s">
        <v>339</v>
      </c>
      <c r="D3329" s="287">
        <v>0</v>
      </c>
      <c r="E3329" s="287">
        <v>0</v>
      </c>
      <c r="F3329" s="287">
        <v>0</v>
      </c>
      <c r="G3329" s="287" t="s">
        <v>185</v>
      </c>
      <c r="H3329" s="287"/>
      <c r="I3329" s="287">
        <v>0</v>
      </c>
      <c r="J3329" s="287"/>
      <c r="K3329" s="287">
        <v>0</v>
      </c>
    </row>
    <row r="3330" spans="1:11">
      <c r="A3330" s="287" t="s">
        <v>374</v>
      </c>
      <c r="B3330" s="288">
        <v>45990</v>
      </c>
      <c r="C3330" s="287" t="s">
        <v>339</v>
      </c>
      <c r="D3330" s="287">
        <v>0</v>
      </c>
      <c r="E3330" s="287">
        <v>0</v>
      </c>
      <c r="F3330" s="287">
        <v>0</v>
      </c>
      <c r="G3330" s="287" t="s">
        <v>185</v>
      </c>
      <c r="H3330" s="287"/>
      <c r="I3330" s="287">
        <v>0</v>
      </c>
      <c r="J3330" s="287"/>
      <c r="K3330" s="287">
        <v>0</v>
      </c>
    </row>
    <row r="3331" spans="1:11">
      <c r="A3331" s="287" t="s">
        <v>374</v>
      </c>
      <c r="B3331" s="288">
        <v>45997</v>
      </c>
      <c r="C3331" s="287" t="s">
        <v>847</v>
      </c>
      <c r="D3331" s="287">
        <v>1</v>
      </c>
      <c r="E3331" s="287">
        <v>1</v>
      </c>
      <c r="F3331" s="287">
        <v>1</v>
      </c>
      <c r="G3331" s="287" t="s">
        <v>185</v>
      </c>
      <c r="H3331" s="287"/>
      <c r="I3331" s="287">
        <v>0</v>
      </c>
      <c r="J3331" s="287"/>
      <c r="K3331" s="287">
        <v>0</v>
      </c>
    </row>
    <row r="3332" spans="1:11">
      <c r="A3332" s="287" t="s">
        <v>374</v>
      </c>
      <c r="B3332" s="288">
        <v>46004</v>
      </c>
      <c r="C3332" s="287" t="s">
        <v>847</v>
      </c>
      <c r="D3332" s="287">
        <v>1</v>
      </c>
      <c r="E3332" s="287">
        <v>1</v>
      </c>
      <c r="F3332" s="287">
        <v>1</v>
      </c>
      <c r="G3332" s="287" t="s">
        <v>185</v>
      </c>
      <c r="H3332" s="287"/>
      <c r="I3332" s="287">
        <v>0</v>
      </c>
      <c r="J3332" s="287"/>
      <c r="K3332" s="287">
        <v>0</v>
      </c>
    </row>
    <row r="3333" spans="1:11">
      <c r="A3333" s="287" t="s">
        <v>374</v>
      </c>
      <c r="B3333" s="288">
        <v>46011</v>
      </c>
      <c r="C3333" s="287" t="s">
        <v>339</v>
      </c>
      <c r="D3333" s="287">
        <v>0</v>
      </c>
      <c r="E3333" s="287">
        <v>0</v>
      </c>
      <c r="F3333" s="287">
        <v>0</v>
      </c>
      <c r="G3333" s="287" t="s">
        <v>185</v>
      </c>
      <c r="H3333" s="287"/>
      <c r="I3333" s="287">
        <v>0</v>
      </c>
      <c r="J3333" s="287"/>
      <c r="K3333" s="287">
        <v>0</v>
      </c>
    </row>
    <row r="3334" spans="1:11">
      <c r="A3334" s="287" t="s">
        <v>374</v>
      </c>
      <c r="B3334" s="288">
        <v>46018</v>
      </c>
      <c r="C3334" s="287" t="s">
        <v>339</v>
      </c>
      <c r="D3334" s="287">
        <v>0</v>
      </c>
      <c r="E3334" s="287">
        <v>0</v>
      </c>
      <c r="F3334" s="287">
        <v>0</v>
      </c>
      <c r="G3334" s="287" t="s">
        <v>185</v>
      </c>
      <c r="H3334" s="287"/>
      <c r="I3334" s="287">
        <v>0</v>
      </c>
      <c r="J3334" s="287"/>
      <c r="K3334" s="287">
        <v>0</v>
      </c>
    </row>
    <row r="3335" spans="1:11">
      <c r="A3335" s="287" t="s">
        <v>374</v>
      </c>
      <c r="B3335" s="288">
        <v>46025</v>
      </c>
      <c r="C3335" s="287" t="s">
        <v>339</v>
      </c>
      <c r="D3335" s="287">
        <v>0</v>
      </c>
      <c r="E3335" s="287">
        <v>0</v>
      </c>
      <c r="F3335" s="287">
        <v>0</v>
      </c>
      <c r="G3335" s="287" t="s">
        <v>185</v>
      </c>
      <c r="H3335" s="287"/>
      <c r="I3335" s="287">
        <v>0</v>
      </c>
      <c r="J3335" s="287"/>
      <c r="K3335" s="287">
        <v>0</v>
      </c>
    </row>
    <row r="3336" spans="1:11">
      <c r="A3336" s="287" t="s">
        <v>374</v>
      </c>
      <c r="B3336" s="288">
        <v>46032</v>
      </c>
      <c r="C3336" s="287" t="s">
        <v>847</v>
      </c>
      <c r="D3336" s="287">
        <v>1</v>
      </c>
      <c r="E3336" s="287">
        <v>1</v>
      </c>
      <c r="F3336" s="287">
        <v>1</v>
      </c>
      <c r="G3336" s="287" t="s">
        <v>185</v>
      </c>
      <c r="H3336" s="287"/>
      <c r="I3336" s="287">
        <v>0</v>
      </c>
      <c r="J3336" s="287"/>
      <c r="K3336" s="287">
        <v>0</v>
      </c>
    </row>
    <row r="3337" spans="1:11">
      <c r="A3337" s="287" t="s">
        <v>374</v>
      </c>
      <c r="B3337" s="288">
        <v>46039</v>
      </c>
      <c r="C3337" s="287" t="s">
        <v>847</v>
      </c>
      <c r="D3337" s="287">
        <v>1</v>
      </c>
      <c r="E3337" s="287">
        <v>1</v>
      </c>
      <c r="F3337" s="287">
        <v>1</v>
      </c>
      <c r="G3337" s="287" t="s">
        <v>185</v>
      </c>
      <c r="H3337" s="287"/>
      <c r="I3337" s="287">
        <v>0</v>
      </c>
      <c r="J3337" s="287"/>
      <c r="K3337" s="287">
        <v>0</v>
      </c>
    </row>
    <row r="3338" spans="1:11">
      <c r="A3338" s="287" t="s">
        <v>374</v>
      </c>
      <c r="B3338" s="288">
        <v>46046</v>
      </c>
      <c r="C3338" s="287" t="s">
        <v>339</v>
      </c>
      <c r="D3338" s="287">
        <v>0</v>
      </c>
      <c r="E3338" s="287">
        <v>0</v>
      </c>
      <c r="F3338" s="287">
        <v>0</v>
      </c>
      <c r="G3338" s="287" t="s">
        <v>185</v>
      </c>
      <c r="H3338" s="287"/>
      <c r="I3338" s="287">
        <v>0</v>
      </c>
      <c r="J3338" s="287"/>
      <c r="K3338" s="287">
        <v>0</v>
      </c>
    </row>
    <row r="3339" spans="1:11">
      <c r="A3339" s="287" t="s">
        <v>374</v>
      </c>
      <c r="B3339" s="288">
        <v>46053</v>
      </c>
      <c r="C3339" s="287" t="s">
        <v>339</v>
      </c>
      <c r="D3339" s="287">
        <v>0</v>
      </c>
      <c r="E3339" s="287">
        <v>0</v>
      </c>
      <c r="F3339" s="287">
        <v>0</v>
      </c>
      <c r="G3339" s="287" t="s">
        <v>185</v>
      </c>
      <c r="H3339" s="287"/>
      <c r="I3339" s="287">
        <v>0</v>
      </c>
      <c r="J3339" s="287"/>
      <c r="K3339" s="287">
        <v>0</v>
      </c>
    </row>
    <row r="3340" spans="1:11">
      <c r="A3340" s="287" t="s">
        <v>374</v>
      </c>
      <c r="B3340" s="288">
        <v>46060</v>
      </c>
      <c r="C3340" s="287" t="s">
        <v>847</v>
      </c>
      <c r="D3340" s="287">
        <v>1</v>
      </c>
      <c r="E3340" s="287">
        <v>1</v>
      </c>
      <c r="F3340" s="287">
        <v>1</v>
      </c>
      <c r="G3340" s="287" t="s">
        <v>185</v>
      </c>
      <c r="H3340" s="287"/>
      <c r="I3340" s="287">
        <v>0</v>
      </c>
      <c r="J3340" s="287"/>
      <c r="K3340" s="287">
        <v>0</v>
      </c>
    </row>
    <row r="3341" spans="1:11">
      <c r="A3341" s="287" t="s">
        <v>374</v>
      </c>
      <c r="B3341" s="288">
        <v>46067</v>
      </c>
      <c r="C3341" s="287" t="s">
        <v>847</v>
      </c>
      <c r="D3341" s="287">
        <v>1</v>
      </c>
      <c r="E3341" s="287">
        <v>1</v>
      </c>
      <c r="F3341" s="287">
        <v>1</v>
      </c>
      <c r="G3341" s="287" t="s">
        <v>185</v>
      </c>
      <c r="H3341" s="287"/>
      <c r="I3341" s="287">
        <v>0</v>
      </c>
      <c r="J3341" s="287"/>
      <c r="K3341" s="287">
        <v>0</v>
      </c>
    </row>
    <row r="3342" spans="1:11">
      <c r="A3342" s="287" t="s">
        <v>374</v>
      </c>
      <c r="B3342" s="288">
        <v>46074</v>
      </c>
      <c r="C3342" s="287" t="s">
        <v>847</v>
      </c>
      <c r="D3342" s="287">
        <v>1</v>
      </c>
      <c r="E3342" s="287">
        <v>1</v>
      </c>
      <c r="F3342" s="287">
        <v>1</v>
      </c>
      <c r="G3342" s="287" t="s">
        <v>185</v>
      </c>
      <c r="H3342" s="287"/>
      <c r="I3342" s="287">
        <v>0</v>
      </c>
      <c r="J3342" s="287"/>
      <c r="K3342" s="287">
        <v>0</v>
      </c>
    </row>
    <row r="3343" spans="1:11">
      <c r="A3343" s="287" t="s">
        <v>374</v>
      </c>
      <c r="B3343" s="288">
        <v>46081</v>
      </c>
      <c r="C3343" s="287" t="s">
        <v>847</v>
      </c>
      <c r="D3343" s="287">
        <v>1</v>
      </c>
      <c r="E3343" s="287">
        <v>1</v>
      </c>
      <c r="F3343" s="287">
        <v>1</v>
      </c>
      <c r="G3343" s="287" t="s">
        <v>185</v>
      </c>
      <c r="H3343" s="287"/>
      <c r="I3343" s="287">
        <v>0</v>
      </c>
      <c r="J3343" s="287"/>
      <c r="K3343" s="287">
        <v>0</v>
      </c>
    </row>
    <row r="3344" spans="1:11">
      <c r="A3344" s="287" t="s">
        <v>374</v>
      </c>
      <c r="B3344" s="288">
        <v>46088</v>
      </c>
      <c r="C3344" s="287" t="s">
        <v>339</v>
      </c>
      <c r="D3344" s="287">
        <v>0</v>
      </c>
      <c r="E3344" s="287">
        <v>0</v>
      </c>
      <c r="F3344" s="287">
        <v>0</v>
      </c>
      <c r="G3344" s="287" t="s">
        <v>185</v>
      </c>
      <c r="H3344" s="287"/>
      <c r="I3344" s="287">
        <v>0</v>
      </c>
      <c r="J3344" s="287"/>
      <c r="K3344" s="287">
        <v>0</v>
      </c>
    </row>
    <row r="3345" spans="1:11">
      <c r="A3345" s="287" t="s">
        <v>374</v>
      </c>
      <c r="B3345" s="288">
        <v>46095</v>
      </c>
      <c r="C3345" s="287" t="s">
        <v>339</v>
      </c>
      <c r="D3345" s="287">
        <v>0</v>
      </c>
      <c r="E3345" s="287">
        <v>0</v>
      </c>
      <c r="F3345" s="287">
        <v>0</v>
      </c>
      <c r="G3345" s="287" t="s">
        <v>185</v>
      </c>
      <c r="H3345" s="287"/>
      <c r="I3345" s="287">
        <v>0</v>
      </c>
      <c r="J3345" s="287"/>
      <c r="K3345" s="287">
        <v>0</v>
      </c>
    </row>
    <row r="3346" spans="1:11">
      <c r="A3346" s="287" t="s">
        <v>374</v>
      </c>
      <c r="B3346" s="288">
        <v>46102</v>
      </c>
      <c r="C3346" s="287" t="s">
        <v>847</v>
      </c>
      <c r="D3346" s="287">
        <v>1</v>
      </c>
      <c r="E3346" s="287">
        <v>1</v>
      </c>
      <c r="F3346" s="287">
        <v>1</v>
      </c>
      <c r="G3346" s="287" t="s">
        <v>185</v>
      </c>
      <c r="H3346" s="287"/>
      <c r="I3346" s="287">
        <v>0</v>
      </c>
      <c r="J3346" s="287"/>
      <c r="K3346" s="287">
        <v>0</v>
      </c>
    </row>
    <row r="3347" spans="1:11">
      <c r="A3347" s="287" t="s">
        <v>374</v>
      </c>
      <c r="B3347" s="288">
        <v>46109</v>
      </c>
      <c r="C3347" s="287" t="s">
        <v>847</v>
      </c>
      <c r="D3347" s="287">
        <v>1</v>
      </c>
      <c r="E3347" s="287">
        <v>1</v>
      </c>
      <c r="F3347" s="287">
        <v>1</v>
      </c>
      <c r="G3347" s="287" t="s">
        <v>185</v>
      </c>
      <c r="H3347" s="287"/>
      <c r="I3347" s="287">
        <v>0</v>
      </c>
      <c r="J3347" s="287"/>
      <c r="K3347" s="287">
        <v>0</v>
      </c>
    </row>
    <row r="3348" spans="1:11">
      <c r="A3348" s="287" t="s">
        <v>374</v>
      </c>
      <c r="B3348" s="288">
        <v>46116</v>
      </c>
      <c r="C3348" s="287" t="s">
        <v>339</v>
      </c>
      <c r="D3348" s="287">
        <v>0</v>
      </c>
      <c r="E3348" s="287">
        <v>0</v>
      </c>
      <c r="F3348" s="287">
        <v>0</v>
      </c>
      <c r="G3348" s="287" t="s">
        <v>185</v>
      </c>
      <c r="H3348" s="287"/>
      <c r="I3348" s="287">
        <v>0</v>
      </c>
      <c r="J3348" s="287"/>
      <c r="K3348" s="287">
        <v>0</v>
      </c>
    </row>
    <row r="3349" spans="1:11">
      <c r="A3349" s="287" t="s">
        <v>374</v>
      </c>
      <c r="B3349" s="288">
        <v>46123</v>
      </c>
      <c r="C3349" s="287" t="s">
        <v>847</v>
      </c>
      <c r="D3349" s="287">
        <v>1</v>
      </c>
      <c r="E3349" s="287">
        <v>1</v>
      </c>
      <c r="F3349" s="287">
        <v>1</v>
      </c>
      <c r="G3349" s="287" t="s">
        <v>185</v>
      </c>
      <c r="H3349" s="287"/>
      <c r="I3349" s="287">
        <v>0</v>
      </c>
      <c r="J3349" s="287"/>
      <c r="K3349" s="287">
        <v>0</v>
      </c>
    </row>
    <row r="3350" spans="1:11">
      <c r="A3350" s="287" t="s">
        <v>374</v>
      </c>
      <c r="B3350" s="288">
        <v>46130</v>
      </c>
      <c r="C3350" s="287" t="s">
        <v>847</v>
      </c>
      <c r="D3350" s="287">
        <v>1</v>
      </c>
      <c r="E3350" s="287">
        <v>1</v>
      </c>
      <c r="F3350" s="287">
        <v>1</v>
      </c>
      <c r="G3350" s="287" t="s">
        <v>185</v>
      </c>
      <c r="H3350" s="287"/>
      <c r="I3350" s="287">
        <v>0</v>
      </c>
      <c r="J3350" s="287"/>
      <c r="K3350" s="287">
        <v>0</v>
      </c>
    </row>
    <row r="3351" spans="1:11">
      <c r="A3351" s="287" t="s">
        <v>374</v>
      </c>
      <c r="B3351" s="288">
        <v>46137</v>
      </c>
      <c r="C3351" s="287" t="s">
        <v>339</v>
      </c>
      <c r="D3351" s="287">
        <v>0</v>
      </c>
      <c r="E3351" s="287">
        <v>0</v>
      </c>
      <c r="F3351" s="287">
        <v>0</v>
      </c>
      <c r="G3351" s="287" t="s">
        <v>185</v>
      </c>
      <c r="H3351" s="287"/>
      <c r="I3351" s="287">
        <v>0</v>
      </c>
      <c r="J3351" s="287"/>
      <c r="K3351" s="287">
        <v>0</v>
      </c>
    </row>
    <row r="3352" spans="1:11">
      <c r="A3352" s="287" t="s">
        <v>375</v>
      </c>
      <c r="B3352" s="288">
        <v>45969</v>
      </c>
      <c r="C3352" s="287" t="s">
        <v>339</v>
      </c>
      <c r="D3352" s="287">
        <v>0</v>
      </c>
      <c r="E3352" s="287">
        <v>0</v>
      </c>
      <c r="F3352" s="287">
        <v>0</v>
      </c>
      <c r="G3352" s="287" t="s">
        <v>179</v>
      </c>
      <c r="H3352" s="287" t="s">
        <v>185</v>
      </c>
      <c r="I3352" s="287">
        <v>1</v>
      </c>
      <c r="J3352" s="287" t="s">
        <v>376</v>
      </c>
      <c r="K3352" s="287">
        <v>0</v>
      </c>
    </row>
    <row r="3353" spans="1:11">
      <c r="A3353" s="287" t="s">
        <v>375</v>
      </c>
      <c r="B3353" s="288">
        <v>45976</v>
      </c>
      <c r="C3353" s="287" t="s">
        <v>339</v>
      </c>
      <c r="D3353" s="287">
        <v>0</v>
      </c>
      <c r="E3353" s="287">
        <v>0</v>
      </c>
      <c r="F3353" s="287">
        <v>0</v>
      </c>
      <c r="G3353" s="287" t="s">
        <v>179</v>
      </c>
      <c r="H3353" s="287" t="s">
        <v>185</v>
      </c>
      <c r="I3353" s="287">
        <v>1</v>
      </c>
      <c r="J3353" s="287" t="s">
        <v>376</v>
      </c>
      <c r="K3353" s="287">
        <v>0</v>
      </c>
    </row>
    <row r="3354" spans="1:11">
      <c r="A3354" s="287" t="s">
        <v>375</v>
      </c>
      <c r="B3354" s="288">
        <v>45983</v>
      </c>
      <c r="C3354" s="287" t="s">
        <v>339</v>
      </c>
      <c r="D3354" s="287">
        <v>0</v>
      </c>
      <c r="E3354" s="287">
        <v>0</v>
      </c>
      <c r="F3354" s="287">
        <v>0</v>
      </c>
      <c r="G3354" s="287" t="s">
        <v>179</v>
      </c>
      <c r="H3354" s="287" t="s">
        <v>185</v>
      </c>
      <c r="I3354" s="287">
        <v>1</v>
      </c>
      <c r="J3354" s="287" t="s">
        <v>376</v>
      </c>
      <c r="K3354" s="287">
        <v>0</v>
      </c>
    </row>
    <row r="3355" spans="1:11">
      <c r="A3355" s="287" t="s">
        <v>375</v>
      </c>
      <c r="B3355" s="288">
        <v>45990</v>
      </c>
      <c r="C3355" s="287" t="s">
        <v>339</v>
      </c>
      <c r="D3355" s="287">
        <v>0</v>
      </c>
      <c r="E3355" s="287">
        <v>0</v>
      </c>
      <c r="F3355" s="287">
        <v>0</v>
      </c>
      <c r="G3355" s="287" t="s">
        <v>179</v>
      </c>
      <c r="H3355" s="287" t="s">
        <v>185</v>
      </c>
      <c r="I3355" s="287">
        <v>1</v>
      </c>
      <c r="J3355" s="287" t="s">
        <v>376</v>
      </c>
      <c r="K3355" s="287">
        <v>0</v>
      </c>
    </row>
    <row r="3356" spans="1:11">
      <c r="A3356" s="287" t="s">
        <v>375</v>
      </c>
      <c r="B3356" s="288">
        <v>45997</v>
      </c>
      <c r="C3356" s="287" t="s">
        <v>339</v>
      </c>
      <c r="D3356" s="287">
        <v>0</v>
      </c>
      <c r="E3356" s="287">
        <v>0</v>
      </c>
      <c r="F3356" s="287">
        <v>0</v>
      </c>
      <c r="G3356" s="287" t="s">
        <v>179</v>
      </c>
      <c r="H3356" s="287" t="s">
        <v>185</v>
      </c>
      <c r="I3356" s="287">
        <v>1</v>
      </c>
      <c r="J3356" s="287" t="s">
        <v>376</v>
      </c>
      <c r="K3356" s="287">
        <v>0</v>
      </c>
    </row>
    <row r="3357" spans="1:11">
      <c r="A3357" s="287" t="s">
        <v>375</v>
      </c>
      <c r="B3357" s="288">
        <v>46004</v>
      </c>
      <c r="C3357" s="287" t="s">
        <v>893</v>
      </c>
      <c r="D3357" s="287">
        <v>1</v>
      </c>
      <c r="E3357" s="287">
        <v>1</v>
      </c>
      <c r="F3357" s="287">
        <v>0</v>
      </c>
      <c r="G3357" s="287" t="s">
        <v>179</v>
      </c>
      <c r="H3357" s="287" t="s">
        <v>185</v>
      </c>
      <c r="I3357" s="287">
        <v>1</v>
      </c>
      <c r="J3357" s="287" t="s">
        <v>376</v>
      </c>
      <c r="K3357" s="287">
        <v>0</v>
      </c>
    </row>
    <row r="3358" spans="1:11">
      <c r="A3358" s="287" t="s">
        <v>375</v>
      </c>
      <c r="B3358" s="288">
        <v>46011</v>
      </c>
      <c r="C3358" s="287" t="s">
        <v>892</v>
      </c>
      <c r="D3358" s="287">
        <v>1</v>
      </c>
      <c r="E3358" s="287">
        <v>0</v>
      </c>
      <c r="F3358" s="287">
        <v>1</v>
      </c>
      <c r="G3358" s="287" t="s">
        <v>179</v>
      </c>
      <c r="H3358" s="287" t="s">
        <v>185</v>
      </c>
      <c r="I3358" s="287">
        <v>1</v>
      </c>
      <c r="J3358" s="287" t="s">
        <v>376</v>
      </c>
      <c r="K3358" s="287">
        <v>0</v>
      </c>
    </row>
    <row r="3359" spans="1:11">
      <c r="A3359" s="287" t="s">
        <v>375</v>
      </c>
      <c r="B3359" s="288">
        <v>46018</v>
      </c>
      <c r="C3359" s="287" t="s">
        <v>339</v>
      </c>
      <c r="D3359" s="287">
        <v>0</v>
      </c>
      <c r="E3359" s="287">
        <v>0</v>
      </c>
      <c r="F3359" s="287">
        <v>0</v>
      </c>
      <c r="G3359" s="287" t="s">
        <v>179</v>
      </c>
      <c r="H3359" s="287" t="s">
        <v>185</v>
      </c>
      <c r="I3359" s="287">
        <v>1</v>
      </c>
      <c r="J3359" s="287" t="s">
        <v>376</v>
      </c>
      <c r="K3359" s="287">
        <v>0</v>
      </c>
    </row>
    <row r="3360" spans="1:11">
      <c r="A3360" s="287" t="s">
        <v>375</v>
      </c>
      <c r="B3360" s="288">
        <v>46025</v>
      </c>
      <c r="C3360" s="287" t="s">
        <v>893</v>
      </c>
      <c r="D3360" s="287">
        <v>1</v>
      </c>
      <c r="E3360" s="287">
        <v>1</v>
      </c>
      <c r="F3360" s="287">
        <v>0</v>
      </c>
      <c r="G3360" s="287" t="s">
        <v>179</v>
      </c>
      <c r="H3360" s="287" t="s">
        <v>185</v>
      </c>
      <c r="I3360" s="287">
        <v>1</v>
      </c>
      <c r="J3360" s="287" t="s">
        <v>376</v>
      </c>
      <c r="K3360" s="287">
        <v>0</v>
      </c>
    </row>
    <row r="3361" spans="1:11">
      <c r="A3361" s="287" t="s">
        <v>375</v>
      </c>
      <c r="B3361" s="288">
        <v>46032</v>
      </c>
      <c r="C3361" s="287" t="s">
        <v>339</v>
      </c>
      <c r="D3361" s="287">
        <v>0</v>
      </c>
      <c r="E3361" s="287">
        <v>0</v>
      </c>
      <c r="F3361" s="287">
        <v>0</v>
      </c>
      <c r="G3361" s="287" t="s">
        <v>179</v>
      </c>
      <c r="H3361" s="287" t="s">
        <v>185</v>
      </c>
      <c r="I3361" s="287">
        <v>1</v>
      </c>
      <c r="J3361" s="287" t="s">
        <v>376</v>
      </c>
      <c r="K3361" s="287">
        <v>0</v>
      </c>
    </row>
    <row r="3362" spans="1:11">
      <c r="A3362" s="287" t="s">
        <v>375</v>
      </c>
      <c r="B3362" s="288">
        <v>46039</v>
      </c>
      <c r="C3362" s="287" t="s">
        <v>892</v>
      </c>
      <c r="D3362" s="287">
        <v>1</v>
      </c>
      <c r="E3362" s="287">
        <v>0</v>
      </c>
      <c r="F3362" s="287">
        <v>1</v>
      </c>
      <c r="G3362" s="287" t="s">
        <v>179</v>
      </c>
      <c r="H3362" s="287" t="s">
        <v>185</v>
      </c>
      <c r="I3362" s="287">
        <v>1</v>
      </c>
      <c r="J3362" s="287" t="s">
        <v>376</v>
      </c>
      <c r="K3362" s="287">
        <v>0</v>
      </c>
    </row>
    <row r="3363" spans="1:11">
      <c r="A3363" s="287" t="s">
        <v>375</v>
      </c>
      <c r="B3363" s="288">
        <v>46046</v>
      </c>
      <c r="C3363" s="287" t="s">
        <v>339</v>
      </c>
      <c r="D3363" s="287">
        <v>0</v>
      </c>
      <c r="E3363" s="287">
        <v>0</v>
      </c>
      <c r="F3363" s="287">
        <v>0</v>
      </c>
      <c r="G3363" s="287" t="s">
        <v>179</v>
      </c>
      <c r="H3363" s="287" t="s">
        <v>185</v>
      </c>
      <c r="I3363" s="287">
        <v>1</v>
      </c>
      <c r="J3363" s="287" t="s">
        <v>376</v>
      </c>
      <c r="K3363" s="287">
        <v>0</v>
      </c>
    </row>
    <row r="3364" spans="1:11">
      <c r="A3364" s="287" t="s">
        <v>375</v>
      </c>
      <c r="B3364" s="288">
        <v>46053</v>
      </c>
      <c r="C3364" s="287" t="s">
        <v>892</v>
      </c>
      <c r="D3364" s="287">
        <v>1</v>
      </c>
      <c r="E3364" s="287">
        <v>0</v>
      </c>
      <c r="F3364" s="287">
        <v>1</v>
      </c>
      <c r="G3364" s="287" t="s">
        <v>179</v>
      </c>
      <c r="H3364" s="287" t="s">
        <v>185</v>
      </c>
      <c r="I3364" s="287">
        <v>1</v>
      </c>
      <c r="J3364" s="287" t="s">
        <v>376</v>
      </c>
      <c r="K3364" s="287">
        <v>0</v>
      </c>
    </row>
    <row r="3365" spans="1:11">
      <c r="A3365" s="287" t="s">
        <v>375</v>
      </c>
      <c r="B3365" s="288">
        <v>46060</v>
      </c>
      <c r="C3365" s="287" t="s">
        <v>892</v>
      </c>
      <c r="D3365" s="287">
        <v>1</v>
      </c>
      <c r="E3365" s="287">
        <v>0</v>
      </c>
      <c r="F3365" s="287">
        <v>1</v>
      </c>
      <c r="G3365" s="287" t="s">
        <v>179</v>
      </c>
      <c r="H3365" s="287" t="s">
        <v>185</v>
      </c>
      <c r="I3365" s="287">
        <v>1</v>
      </c>
      <c r="J3365" s="287" t="s">
        <v>376</v>
      </c>
      <c r="K3365" s="287">
        <v>0</v>
      </c>
    </row>
    <row r="3366" spans="1:11">
      <c r="A3366" s="287" t="s">
        <v>375</v>
      </c>
      <c r="B3366" s="288">
        <v>46067</v>
      </c>
      <c r="C3366" s="287" t="s">
        <v>339</v>
      </c>
      <c r="D3366" s="287">
        <v>0</v>
      </c>
      <c r="E3366" s="287">
        <v>0</v>
      </c>
      <c r="F3366" s="287">
        <v>0</v>
      </c>
      <c r="G3366" s="287" t="s">
        <v>179</v>
      </c>
      <c r="H3366" s="287" t="s">
        <v>185</v>
      </c>
      <c r="I3366" s="287">
        <v>1</v>
      </c>
      <c r="J3366" s="287" t="s">
        <v>376</v>
      </c>
      <c r="K3366" s="287">
        <v>0</v>
      </c>
    </row>
    <row r="3367" spans="1:11">
      <c r="A3367" s="287" t="s">
        <v>375</v>
      </c>
      <c r="B3367" s="288">
        <v>46074</v>
      </c>
      <c r="C3367" s="287" t="s">
        <v>339</v>
      </c>
      <c r="D3367" s="287">
        <v>0</v>
      </c>
      <c r="E3367" s="287">
        <v>0</v>
      </c>
      <c r="F3367" s="287">
        <v>0</v>
      </c>
      <c r="G3367" s="287" t="s">
        <v>179</v>
      </c>
      <c r="H3367" s="287" t="s">
        <v>185</v>
      </c>
      <c r="I3367" s="287">
        <v>1</v>
      </c>
      <c r="J3367" s="287" t="s">
        <v>376</v>
      </c>
      <c r="K3367" s="287">
        <v>0</v>
      </c>
    </row>
    <row r="3368" spans="1:11">
      <c r="A3368" s="287" t="s">
        <v>375</v>
      </c>
      <c r="B3368" s="288">
        <v>46081</v>
      </c>
      <c r="C3368" s="287" t="s">
        <v>339</v>
      </c>
      <c r="D3368" s="287">
        <v>0</v>
      </c>
      <c r="E3368" s="287">
        <v>0</v>
      </c>
      <c r="F3368" s="287">
        <v>0</v>
      </c>
      <c r="G3368" s="287" t="s">
        <v>179</v>
      </c>
      <c r="H3368" s="287" t="s">
        <v>185</v>
      </c>
      <c r="I3368" s="287">
        <v>1</v>
      </c>
      <c r="J3368" s="287" t="s">
        <v>376</v>
      </c>
      <c r="K3368" s="287">
        <v>0</v>
      </c>
    </row>
    <row r="3369" spans="1:11">
      <c r="A3369" s="287" t="s">
        <v>375</v>
      </c>
      <c r="B3369" s="288">
        <v>46088</v>
      </c>
      <c r="C3369" s="287" t="s">
        <v>339</v>
      </c>
      <c r="D3369" s="287">
        <v>0</v>
      </c>
      <c r="E3369" s="287">
        <v>0</v>
      </c>
      <c r="F3369" s="287">
        <v>0</v>
      </c>
      <c r="G3369" s="287" t="s">
        <v>179</v>
      </c>
      <c r="H3369" s="287" t="s">
        <v>185</v>
      </c>
      <c r="I3369" s="287">
        <v>1</v>
      </c>
      <c r="J3369" s="287" t="s">
        <v>376</v>
      </c>
      <c r="K3369" s="287">
        <v>0</v>
      </c>
    </row>
    <row r="3370" spans="1:11">
      <c r="A3370" s="287" t="s">
        <v>375</v>
      </c>
      <c r="B3370" s="288">
        <v>46095</v>
      </c>
      <c r="C3370" s="287" t="s">
        <v>339</v>
      </c>
      <c r="D3370" s="287">
        <v>0</v>
      </c>
      <c r="E3370" s="287">
        <v>0</v>
      </c>
      <c r="F3370" s="287">
        <v>0</v>
      </c>
      <c r="G3370" s="287" t="s">
        <v>179</v>
      </c>
      <c r="H3370" s="287" t="s">
        <v>185</v>
      </c>
      <c r="I3370" s="287">
        <v>1</v>
      </c>
      <c r="J3370" s="287" t="s">
        <v>376</v>
      </c>
      <c r="K3370" s="287">
        <v>0</v>
      </c>
    </row>
    <row r="3371" spans="1:11">
      <c r="A3371" s="287" t="s">
        <v>375</v>
      </c>
      <c r="B3371" s="288">
        <v>46102</v>
      </c>
      <c r="C3371" s="287" t="s">
        <v>339</v>
      </c>
      <c r="D3371" s="287">
        <v>0</v>
      </c>
      <c r="E3371" s="287">
        <v>0</v>
      </c>
      <c r="F3371" s="287">
        <v>0</v>
      </c>
      <c r="G3371" s="287" t="s">
        <v>179</v>
      </c>
      <c r="H3371" s="287" t="s">
        <v>185</v>
      </c>
      <c r="I3371" s="287">
        <v>1</v>
      </c>
      <c r="J3371" s="287" t="s">
        <v>376</v>
      </c>
      <c r="K3371" s="287">
        <v>0</v>
      </c>
    </row>
    <row r="3372" spans="1:11">
      <c r="A3372" s="287" t="s">
        <v>375</v>
      </c>
      <c r="B3372" s="288">
        <v>46109</v>
      </c>
      <c r="C3372" s="287" t="s">
        <v>339</v>
      </c>
      <c r="D3372" s="287">
        <v>0</v>
      </c>
      <c r="E3372" s="287">
        <v>0</v>
      </c>
      <c r="F3372" s="287">
        <v>0</v>
      </c>
      <c r="G3372" s="287" t="s">
        <v>179</v>
      </c>
      <c r="H3372" s="287" t="s">
        <v>185</v>
      </c>
      <c r="I3372" s="287">
        <v>1</v>
      </c>
      <c r="J3372" s="287" t="s">
        <v>376</v>
      </c>
      <c r="K3372" s="287">
        <v>0</v>
      </c>
    </row>
    <row r="3373" spans="1:11">
      <c r="A3373" s="287" t="s">
        <v>375</v>
      </c>
      <c r="B3373" s="288">
        <v>46116</v>
      </c>
      <c r="C3373" s="287" t="s">
        <v>339</v>
      </c>
      <c r="D3373" s="287">
        <v>0</v>
      </c>
      <c r="E3373" s="287">
        <v>0</v>
      </c>
      <c r="F3373" s="287">
        <v>0</v>
      </c>
      <c r="G3373" s="287" t="s">
        <v>179</v>
      </c>
      <c r="H3373" s="287" t="s">
        <v>185</v>
      </c>
      <c r="I3373" s="287">
        <v>1</v>
      </c>
      <c r="J3373" s="287" t="s">
        <v>376</v>
      </c>
      <c r="K3373" s="287">
        <v>0</v>
      </c>
    </row>
    <row r="3374" spans="1:11">
      <c r="A3374" s="287" t="s">
        <v>375</v>
      </c>
      <c r="B3374" s="288">
        <v>46123</v>
      </c>
      <c r="C3374" s="287" t="s">
        <v>339</v>
      </c>
      <c r="D3374" s="287">
        <v>0</v>
      </c>
      <c r="E3374" s="287">
        <v>0</v>
      </c>
      <c r="F3374" s="287">
        <v>0</v>
      </c>
      <c r="G3374" s="287" t="s">
        <v>179</v>
      </c>
      <c r="H3374" s="287" t="s">
        <v>185</v>
      </c>
      <c r="I3374" s="287">
        <v>1</v>
      </c>
      <c r="J3374" s="287" t="s">
        <v>376</v>
      </c>
      <c r="K3374" s="287">
        <v>0</v>
      </c>
    </row>
    <row r="3375" spans="1:11">
      <c r="A3375" s="287" t="s">
        <v>375</v>
      </c>
      <c r="B3375" s="288">
        <v>46130</v>
      </c>
      <c r="C3375" s="287" t="s">
        <v>339</v>
      </c>
      <c r="D3375" s="287">
        <v>0</v>
      </c>
      <c r="E3375" s="287">
        <v>0</v>
      </c>
      <c r="F3375" s="287">
        <v>0</v>
      </c>
      <c r="G3375" s="287" t="s">
        <v>179</v>
      </c>
      <c r="H3375" s="287" t="s">
        <v>185</v>
      </c>
      <c r="I3375" s="287">
        <v>1</v>
      </c>
      <c r="J3375" s="287" t="s">
        <v>376</v>
      </c>
      <c r="K3375" s="287">
        <v>0</v>
      </c>
    </row>
    <row r="3376" spans="1:11">
      <c r="A3376" s="287" t="s">
        <v>375</v>
      </c>
      <c r="B3376" s="288">
        <v>46137</v>
      </c>
      <c r="C3376" s="287" t="s">
        <v>339</v>
      </c>
      <c r="D3376" s="287">
        <v>0</v>
      </c>
      <c r="E3376" s="287">
        <v>0</v>
      </c>
      <c r="F3376" s="287">
        <v>0</v>
      </c>
      <c r="G3376" s="287" t="s">
        <v>179</v>
      </c>
      <c r="H3376" s="287" t="s">
        <v>185</v>
      </c>
      <c r="I3376" s="287">
        <v>1</v>
      </c>
      <c r="J3376" s="287" t="s">
        <v>376</v>
      </c>
      <c r="K3376" s="287">
        <v>0</v>
      </c>
    </row>
    <row r="3377" spans="1:11">
      <c r="A3377" s="287" t="s">
        <v>377</v>
      </c>
      <c r="B3377" s="288">
        <v>45969</v>
      </c>
      <c r="C3377" s="287" t="s">
        <v>339</v>
      </c>
      <c r="D3377" s="287">
        <v>0</v>
      </c>
      <c r="E3377" s="287">
        <v>0</v>
      </c>
      <c r="F3377" s="287">
        <v>0</v>
      </c>
      <c r="G3377" s="287" t="s">
        <v>185</v>
      </c>
      <c r="H3377" s="287"/>
      <c r="I3377" s="287">
        <v>1</v>
      </c>
      <c r="J3377" s="287" t="s">
        <v>378</v>
      </c>
      <c r="K3377" s="287">
        <v>0</v>
      </c>
    </row>
    <row r="3378" spans="1:11">
      <c r="A3378" s="287" t="s">
        <v>377</v>
      </c>
      <c r="B3378" s="288">
        <v>45976</v>
      </c>
      <c r="C3378" s="287" t="s">
        <v>847</v>
      </c>
      <c r="D3378" s="287">
        <v>1</v>
      </c>
      <c r="E3378" s="287">
        <v>1</v>
      </c>
      <c r="F3378" s="287">
        <v>1</v>
      </c>
      <c r="G3378" s="287" t="s">
        <v>185</v>
      </c>
      <c r="H3378" s="287"/>
      <c r="I3378" s="287">
        <v>1</v>
      </c>
      <c r="J3378" s="287" t="s">
        <v>378</v>
      </c>
      <c r="K3378" s="287">
        <v>0</v>
      </c>
    </row>
    <row r="3379" spans="1:11">
      <c r="A3379" s="287" t="s">
        <v>377</v>
      </c>
      <c r="B3379" s="288">
        <v>45983</v>
      </c>
      <c r="C3379" s="287" t="s">
        <v>847</v>
      </c>
      <c r="D3379" s="287">
        <v>1</v>
      </c>
      <c r="E3379" s="287">
        <v>1</v>
      </c>
      <c r="F3379" s="287">
        <v>1</v>
      </c>
      <c r="G3379" s="287" t="s">
        <v>185</v>
      </c>
      <c r="H3379" s="287"/>
      <c r="I3379" s="287">
        <v>1</v>
      </c>
      <c r="J3379" s="287" t="s">
        <v>378</v>
      </c>
      <c r="K3379" s="287">
        <v>0</v>
      </c>
    </row>
    <row r="3380" spans="1:11">
      <c r="A3380" s="287" t="s">
        <v>377</v>
      </c>
      <c r="B3380" s="288">
        <v>45990</v>
      </c>
      <c r="C3380" s="287" t="s">
        <v>892</v>
      </c>
      <c r="D3380" s="287">
        <v>1</v>
      </c>
      <c r="E3380" s="287">
        <v>0</v>
      </c>
      <c r="F3380" s="287">
        <v>1</v>
      </c>
      <c r="G3380" s="287" t="s">
        <v>185</v>
      </c>
      <c r="H3380" s="287"/>
      <c r="I3380" s="287">
        <v>1</v>
      </c>
      <c r="J3380" s="287" t="s">
        <v>378</v>
      </c>
      <c r="K3380" s="287">
        <v>0</v>
      </c>
    </row>
    <row r="3381" spans="1:11">
      <c r="A3381" s="287" t="s">
        <v>377</v>
      </c>
      <c r="B3381" s="288">
        <v>45997</v>
      </c>
      <c r="C3381" s="287" t="s">
        <v>847</v>
      </c>
      <c r="D3381" s="287">
        <v>1</v>
      </c>
      <c r="E3381" s="287">
        <v>1</v>
      </c>
      <c r="F3381" s="287">
        <v>1</v>
      </c>
      <c r="G3381" s="287" t="s">
        <v>185</v>
      </c>
      <c r="H3381" s="287"/>
      <c r="I3381" s="287">
        <v>1</v>
      </c>
      <c r="J3381" s="287" t="s">
        <v>378</v>
      </c>
      <c r="K3381" s="287">
        <v>0</v>
      </c>
    </row>
    <row r="3382" spans="1:11">
      <c r="A3382" s="287" t="s">
        <v>377</v>
      </c>
      <c r="B3382" s="288">
        <v>46004</v>
      </c>
      <c r="C3382" s="287" t="s">
        <v>847</v>
      </c>
      <c r="D3382" s="287">
        <v>1</v>
      </c>
      <c r="E3382" s="287">
        <v>1</v>
      </c>
      <c r="F3382" s="287">
        <v>1</v>
      </c>
      <c r="G3382" s="287" t="s">
        <v>185</v>
      </c>
      <c r="H3382" s="287"/>
      <c r="I3382" s="287">
        <v>1</v>
      </c>
      <c r="J3382" s="287" t="s">
        <v>378</v>
      </c>
      <c r="K3382" s="287">
        <v>0</v>
      </c>
    </row>
    <row r="3383" spans="1:11">
      <c r="A3383" s="287" t="s">
        <v>377</v>
      </c>
      <c r="B3383" s="288">
        <v>46011</v>
      </c>
      <c r="C3383" s="287" t="s">
        <v>847</v>
      </c>
      <c r="D3383" s="287">
        <v>1</v>
      </c>
      <c r="E3383" s="287">
        <v>1</v>
      </c>
      <c r="F3383" s="287">
        <v>1</v>
      </c>
      <c r="G3383" s="287" t="s">
        <v>185</v>
      </c>
      <c r="H3383" s="287"/>
      <c r="I3383" s="287">
        <v>1</v>
      </c>
      <c r="J3383" s="287" t="s">
        <v>378</v>
      </c>
      <c r="K3383" s="287">
        <v>0</v>
      </c>
    </row>
    <row r="3384" spans="1:11">
      <c r="A3384" s="287" t="s">
        <v>377</v>
      </c>
      <c r="B3384" s="288">
        <v>46018</v>
      </c>
      <c r="C3384" s="287" t="s">
        <v>339</v>
      </c>
      <c r="D3384" s="287">
        <v>0</v>
      </c>
      <c r="E3384" s="287">
        <v>0</v>
      </c>
      <c r="F3384" s="287">
        <v>0</v>
      </c>
      <c r="G3384" s="287" t="s">
        <v>185</v>
      </c>
      <c r="H3384" s="287"/>
      <c r="I3384" s="287">
        <v>1</v>
      </c>
      <c r="J3384" s="287" t="s">
        <v>378</v>
      </c>
      <c r="K3384" s="287">
        <v>0</v>
      </c>
    </row>
    <row r="3385" spans="1:11">
      <c r="A3385" s="287" t="s">
        <v>377</v>
      </c>
      <c r="B3385" s="288">
        <v>46025</v>
      </c>
      <c r="C3385" s="287" t="s">
        <v>847</v>
      </c>
      <c r="D3385" s="287">
        <v>1</v>
      </c>
      <c r="E3385" s="287">
        <v>1</v>
      </c>
      <c r="F3385" s="287">
        <v>1</v>
      </c>
      <c r="G3385" s="287" t="s">
        <v>185</v>
      </c>
      <c r="H3385" s="287"/>
      <c r="I3385" s="287">
        <v>1</v>
      </c>
      <c r="J3385" s="287" t="s">
        <v>378</v>
      </c>
      <c r="K3385" s="287">
        <v>0</v>
      </c>
    </row>
    <row r="3386" spans="1:11">
      <c r="A3386" s="287" t="s">
        <v>377</v>
      </c>
      <c r="B3386" s="288">
        <v>46032</v>
      </c>
      <c r="C3386" s="287" t="s">
        <v>847</v>
      </c>
      <c r="D3386" s="287">
        <v>1</v>
      </c>
      <c r="E3386" s="287">
        <v>1</v>
      </c>
      <c r="F3386" s="287">
        <v>1</v>
      </c>
      <c r="G3386" s="287" t="s">
        <v>185</v>
      </c>
      <c r="H3386" s="287"/>
      <c r="I3386" s="287">
        <v>1</v>
      </c>
      <c r="J3386" s="287" t="s">
        <v>378</v>
      </c>
      <c r="K3386" s="287">
        <v>0</v>
      </c>
    </row>
    <row r="3387" spans="1:11">
      <c r="A3387" s="287" t="s">
        <v>377</v>
      </c>
      <c r="B3387" s="288">
        <v>46039</v>
      </c>
      <c r="C3387" s="287" t="s">
        <v>847</v>
      </c>
      <c r="D3387" s="287">
        <v>1</v>
      </c>
      <c r="E3387" s="287">
        <v>1</v>
      </c>
      <c r="F3387" s="287">
        <v>1</v>
      </c>
      <c r="G3387" s="287" t="s">
        <v>185</v>
      </c>
      <c r="H3387" s="287"/>
      <c r="I3387" s="287">
        <v>1</v>
      </c>
      <c r="J3387" s="287" t="s">
        <v>378</v>
      </c>
      <c r="K3387" s="287">
        <v>0</v>
      </c>
    </row>
    <row r="3388" spans="1:11">
      <c r="A3388" s="287" t="s">
        <v>377</v>
      </c>
      <c r="B3388" s="288">
        <v>46046</v>
      </c>
      <c r="C3388" s="287" t="s">
        <v>847</v>
      </c>
      <c r="D3388" s="287">
        <v>1</v>
      </c>
      <c r="E3388" s="287">
        <v>1</v>
      </c>
      <c r="F3388" s="287">
        <v>1</v>
      </c>
      <c r="G3388" s="287" t="s">
        <v>185</v>
      </c>
      <c r="H3388" s="287"/>
      <c r="I3388" s="287">
        <v>1</v>
      </c>
      <c r="J3388" s="287" t="s">
        <v>378</v>
      </c>
      <c r="K3388" s="287">
        <v>0</v>
      </c>
    </row>
    <row r="3389" spans="1:11">
      <c r="A3389" s="287" t="s">
        <v>377</v>
      </c>
      <c r="B3389" s="288">
        <v>46053</v>
      </c>
      <c r="C3389" s="287" t="s">
        <v>847</v>
      </c>
      <c r="D3389" s="287">
        <v>1</v>
      </c>
      <c r="E3389" s="287">
        <v>1</v>
      </c>
      <c r="F3389" s="287">
        <v>1</v>
      </c>
      <c r="G3389" s="287" t="s">
        <v>185</v>
      </c>
      <c r="H3389" s="287"/>
      <c r="I3389" s="287">
        <v>1</v>
      </c>
      <c r="J3389" s="287" t="s">
        <v>378</v>
      </c>
      <c r="K3389" s="287">
        <v>0</v>
      </c>
    </row>
    <row r="3390" spans="1:11">
      <c r="A3390" s="287" t="s">
        <v>377</v>
      </c>
      <c r="B3390" s="288">
        <v>46060</v>
      </c>
      <c r="C3390" s="287" t="s">
        <v>847</v>
      </c>
      <c r="D3390" s="287">
        <v>1</v>
      </c>
      <c r="E3390" s="287">
        <v>1</v>
      </c>
      <c r="F3390" s="287">
        <v>1</v>
      </c>
      <c r="G3390" s="287" t="s">
        <v>185</v>
      </c>
      <c r="H3390" s="287"/>
      <c r="I3390" s="287">
        <v>1</v>
      </c>
      <c r="J3390" s="287" t="s">
        <v>378</v>
      </c>
      <c r="K3390" s="287">
        <v>0</v>
      </c>
    </row>
    <row r="3391" spans="1:11">
      <c r="A3391" s="287" t="s">
        <v>377</v>
      </c>
      <c r="B3391" s="288">
        <v>46067</v>
      </c>
      <c r="C3391" s="287" t="s">
        <v>847</v>
      </c>
      <c r="D3391" s="287">
        <v>1</v>
      </c>
      <c r="E3391" s="287">
        <v>1</v>
      </c>
      <c r="F3391" s="287">
        <v>1</v>
      </c>
      <c r="G3391" s="287" t="s">
        <v>185</v>
      </c>
      <c r="H3391" s="287"/>
      <c r="I3391" s="287">
        <v>1</v>
      </c>
      <c r="J3391" s="287" t="s">
        <v>378</v>
      </c>
      <c r="K3391" s="287">
        <v>0</v>
      </c>
    </row>
    <row r="3392" spans="1:11">
      <c r="A3392" s="287" t="s">
        <v>377</v>
      </c>
      <c r="B3392" s="288">
        <v>46074</v>
      </c>
      <c r="C3392" s="287" t="s">
        <v>847</v>
      </c>
      <c r="D3392" s="287">
        <v>1</v>
      </c>
      <c r="E3392" s="287">
        <v>1</v>
      </c>
      <c r="F3392" s="287">
        <v>1</v>
      </c>
      <c r="G3392" s="287" t="s">
        <v>185</v>
      </c>
      <c r="H3392" s="287"/>
      <c r="I3392" s="287">
        <v>1</v>
      </c>
      <c r="J3392" s="287" t="s">
        <v>378</v>
      </c>
      <c r="K3392" s="287">
        <v>0</v>
      </c>
    </row>
    <row r="3393" spans="1:11">
      <c r="A3393" s="287" t="s">
        <v>377</v>
      </c>
      <c r="B3393" s="288">
        <v>46081</v>
      </c>
      <c r="C3393" s="287" t="s">
        <v>847</v>
      </c>
      <c r="D3393" s="287">
        <v>1</v>
      </c>
      <c r="E3393" s="287">
        <v>1</v>
      </c>
      <c r="F3393" s="287">
        <v>1</v>
      </c>
      <c r="G3393" s="287" t="s">
        <v>185</v>
      </c>
      <c r="H3393" s="287"/>
      <c r="I3393" s="287">
        <v>1</v>
      </c>
      <c r="J3393" s="287" t="s">
        <v>378</v>
      </c>
      <c r="K3393" s="287">
        <v>0</v>
      </c>
    </row>
    <row r="3394" spans="1:11">
      <c r="A3394" s="287" t="s">
        <v>377</v>
      </c>
      <c r="B3394" s="288">
        <v>46088</v>
      </c>
      <c r="C3394" s="287" t="s">
        <v>847</v>
      </c>
      <c r="D3394" s="287">
        <v>1</v>
      </c>
      <c r="E3394" s="287">
        <v>1</v>
      </c>
      <c r="F3394" s="287">
        <v>1</v>
      </c>
      <c r="G3394" s="287" t="s">
        <v>185</v>
      </c>
      <c r="H3394" s="287"/>
      <c r="I3394" s="287">
        <v>1</v>
      </c>
      <c r="J3394" s="287" t="s">
        <v>378</v>
      </c>
      <c r="K3394" s="287">
        <v>0</v>
      </c>
    </row>
    <row r="3395" spans="1:11">
      <c r="A3395" s="287" t="s">
        <v>377</v>
      </c>
      <c r="B3395" s="288">
        <v>46095</v>
      </c>
      <c r="C3395" s="287" t="s">
        <v>847</v>
      </c>
      <c r="D3395" s="287">
        <v>1</v>
      </c>
      <c r="E3395" s="287">
        <v>1</v>
      </c>
      <c r="F3395" s="287">
        <v>1</v>
      </c>
      <c r="G3395" s="287" t="s">
        <v>185</v>
      </c>
      <c r="H3395" s="287"/>
      <c r="I3395" s="287">
        <v>1</v>
      </c>
      <c r="J3395" s="287" t="s">
        <v>378</v>
      </c>
      <c r="K3395" s="287">
        <v>0</v>
      </c>
    </row>
    <row r="3396" spans="1:11">
      <c r="A3396" s="287" t="s">
        <v>377</v>
      </c>
      <c r="B3396" s="288">
        <v>46102</v>
      </c>
      <c r="C3396" s="287" t="s">
        <v>847</v>
      </c>
      <c r="D3396" s="287">
        <v>1</v>
      </c>
      <c r="E3396" s="287">
        <v>1</v>
      </c>
      <c r="F3396" s="287">
        <v>1</v>
      </c>
      <c r="G3396" s="287" t="s">
        <v>185</v>
      </c>
      <c r="H3396" s="287"/>
      <c r="I3396" s="287">
        <v>1</v>
      </c>
      <c r="J3396" s="287" t="s">
        <v>378</v>
      </c>
      <c r="K3396" s="287">
        <v>0</v>
      </c>
    </row>
    <row r="3397" spans="1:11">
      <c r="A3397" s="287" t="s">
        <v>377</v>
      </c>
      <c r="B3397" s="288">
        <v>46109</v>
      </c>
      <c r="C3397" s="287" t="s">
        <v>847</v>
      </c>
      <c r="D3397" s="287">
        <v>1</v>
      </c>
      <c r="E3397" s="287">
        <v>1</v>
      </c>
      <c r="F3397" s="287">
        <v>1</v>
      </c>
      <c r="G3397" s="287" t="s">
        <v>185</v>
      </c>
      <c r="H3397" s="287"/>
      <c r="I3397" s="287">
        <v>1</v>
      </c>
      <c r="J3397" s="287" t="s">
        <v>378</v>
      </c>
      <c r="K3397" s="287">
        <v>0</v>
      </c>
    </row>
    <row r="3398" spans="1:11">
      <c r="A3398" s="287" t="s">
        <v>377</v>
      </c>
      <c r="B3398" s="288">
        <v>46116</v>
      </c>
      <c r="C3398" s="287" t="s">
        <v>339</v>
      </c>
      <c r="D3398" s="287">
        <v>0</v>
      </c>
      <c r="E3398" s="287">
        <v>0</v>
      </c>
      <c r="F3398" s="287">
        <v>0</v>
      </c>
      <c r="G3398" s="287" t="s">
        <v>185</v>
      </c>
      <c r="H3398" s="287"/>
      <c r="I3398" s="287">
        <v>1</v>
      </c>
      <c r="J3398" s="287" t="s">
        <v>378</v>
      </c>
      <c r="K3398" s="287">
        <v>0</v>
      </c>
    </row>
    <row r="3399" spans="1:11">
      <c r="A3399" s="287" t="s">
        <v>377</v>
      </c>
      <c r="B3399" s="288">
        <v>46123</v>
      </c>
      <c r="C3399" s="287" t="s">
        <v>847</v>
      </c>
      <c r="D3399" s="287">
        <v>1</v>
      </c>
      <c r="E3399" s="287">
        <v>1</v>
      </c>
      <c r="F3399" s="287">
        <v>1</v>
      </c>
      <c r="G3399" s="287" t="s">
        <v>185</v>
      </c>
      <c r="H3399" s="287"/>
      <c r="I3399" s="287">
        <v>1</v>
      </c>
      <c r="J3399" s="287" t="s">
        <v>378</v>
      </c>
      <c r="K3399" s="287">
        <v>0</v>
      </c>
    </row>
    <row r="3400" spans="1:11">
      <c r="A3400" s="287" t="s">
        <v>377</v>
      </c>
      <c r="B3400" s="288">
        <v>46130</v>
      </c>
      <c r="C3400" s="287" t="s">
        <v>847</v>
      </c>
      <c r="D3400" s="287">
        <v>1</v>
      </c>
      <c r="E3400" s="287">
        <v>1</v>
      </c>
      <c r="F3400" s="287">
        <v>1</v>
      </c>
      <c r="G3400" s="287" t="s">
        <v>185</v>
      </c>
      <c r="H3400" s="287"/>
      <c r="I3400" s="287">
        <v>1</v>
      </c>
      <c r="J3400" s="287" t="s">
        <v>378</v>
      </c>
      <c r="K3400" s="287">
        <v>0</v>
      </c>
    </row>
    <row r="3401" spans="1:11">
      <c r="A3401" s="287" t="s">
        <v>377</v>
      </c>
      <c r="B3401" s="288">
        <v>46137</v>
      </c>
      <c r="C3401" s="287" t="s">
        <v>847</v>
      </c>
      <c r="D3401" s="287">
        <v>1</v>
      </c>
      <c r="E3401" s="287">
        <v>1</v>
      </c>
      <c r="F3401" s="287">
        <v>1</v>
      </c>
      <c r="G3401" s="287" t="s">
        <v>185</v>
      </c>
      <c r="H3401" s="287"/>
      <c r="I3401" s="287">
        <v>1</v>
      </c>
      <c r="J3401" s="287" t="s">
        <v>378</v>
      </c>
      <c r="K3401" s="287">
        <v>0</v>
      </c>
    </row>
    <row r="3402" spans="1:11">
      <c r="A3402" s="287" t="s">
        <v>379</v>
      </c>
      <c r="B3402" s="288">
        <v>45969</v>
      </c>
      <c r="C3402" s="287" t="s">
        <v>893</v>
      </c>
      <c r="D3402" s="287">
        <v>1</v>
      </c>
      <c r="E3402" s="287">
        <v>1</v>
      </c>
      <c r="F3402" s="287">
        <v>0</v>
      </c>
      <c r="G3402" s="287" t="s">
        <v>179</v>
      </c>
      <c r="H3402" s="287"/>
      <c r="I3402" s="287">
        <v>1</v>
      </c>
      <c r="J3402" s="287"/>
      <c r="K3402" s="287">
        <v>0</v>
      </c>
    </row>
    <row r="3403" spans="1:11">
      <c r="A3403" s="287" t="s">
        <v>379</v>
      </c>
      <c r="B3403" s="288">
        <v>45976</v>
      </c>
      <c r="C3403" s="287" t="s">
        <v>339</v>
      </c>
      <c r="D3403" s="287">
        <v>0</v>
      </c>
      <c r="E3403" s="287">
        <v>0</v>
      </c>
      <c r="F3403" s="287">
        <v>0</v>
      </c>
      <c r="G3403" s="287" t="s">
        <v>179</v>
      </c>
      <c r="H3403" s="287"/>
      <c r="I3403" s="287">
        <v>1</v>
      </c>
      <c r="J3403" s="287"/>
      <c r="K3403" s="287">
        <v>0</v>
      </c>
    </row>
    <row r="3404" spans="1:11">
      <c r="A3404" s="287" t="s">
        <v>379</v>
      </c>
      <c r="B3404" s="288">
        <v>45983</v>
      </c>
      <c r="C3404" s="287" t="s">
        <v>893</v>
      </c>
      <c r="D3404" s="287">
        <v>1</v>
      </c>
      <c r="E3404" s="287">
        <v>1</v>
      </c>
      <c r="F3404" s="287">
        <v>0</v>
      </c>
      <c r="G3404" s="287" t="s">
        <v>179</v>
      </c>
      <c r="H3404" s="287"/>
      <c r="I3404" s="287">
        <v>1</v>
      </c>
      <c r="J3404" s="287"/>
      <c r="K3404" s="287">
        <v>0</v>
      </c>
    </row>
    <row r="3405" spans="1:11">
      <c r="A3405" s="287" t="s">
        <v>379</v>
      </c>
      <c r="B3405" s="288">
        <v>45990</v>
      </c>
      <c r="C3405" s="287" t="s">
        <v>893</v>
      </c>
      <c r="D3405" s="287">
        <v>1</v>
      </c>
      <c r="E3405" s="287">
        <v>1</v>
      </c>
      <c r="F3405" s="287">
        <v>0</v>
      </c>
      <c r="G3405" s="287" t="s">
        <v>179</v>
      </c>
      <c r="H3405" s="287"/>
      <c r="I3405" s="287">
        <v>1</v>
      </c>
      <c r="J3405" s="287"/>
      <c r="K3405" s="287">
        <v>0</v>
      </c>
    </row>
    <row r="3406" spans="1:11">
      <c r="A3406" s="287" t="s">
        <v>379</v>
      </c>
      <c r="B3406" s="288">
        <v>45997</v>
      </c>
      <c r="C3406" s="287" t="s">
        <v>339</v>
      </c>
      <c r="D3406" s="287">
        <v>0</v>
      </c>
      <c r="E3406" s="287">
        <v>0</v>
      </c>
      <c r="F3406" s="287">
        <v>0</v>
      </c>
      <c r="G3406" s="287" t="s">
        <v>179</v>
      </c>
      <c r="H3406" s="287"/>
      <c r="I3406" s="287">
        <v>1</v>
      </c>
      <c r="J3406" s="287"/>
      <c r="K3406" s="287">
        <v>0</v>
      </c>
    </row>
    <row r="3407" spans="1:11">
      <c r="A3407" s="287" t="s">
        <v>379</v>
      </c>
      <c r="B3407" s="288">
        <v>46004</v>
      </c>
      <c r="C3407" s="287" t="s">
        <v>893</v>
      </c>
      <c r="D3407" s="287">
        <v>1</v>
      </c>
      <c r="E3407" s="287">
        <v>1</v>
      </c>
      <c r="F3407" s="287">
        <v>0</v>
      </c>
      <c r="G3407" s="287" t="s">
        <v>179</v>
      </c>
      <c r="H3407" s="287"/>
      <c r="I3407" s="287">
        <v>1</v>
      </c>
      <c r="J3407" s="287"/>
      <c r="K3407" s="287">
        <v>0</v>
      </c>
    </row>
    <row r="3408" spans="1:11">
      <c r="A3408" s="287" t="s">
        <v>379</v>
      </c>
      <c r="B3408" s="288">
        <v>46011</v>
      </c>
      <c r="C3408" s="287" t="s">
        <v>339</v>
      </c>
      <c r="D3408" s="287">
        <v>0</v>
      </c>
      <c r="E3408" s="287">
        <v>0</v>
      </c>
      <c r="F3408" s="287">
        <v>0</v>
      </c>
      <c r="G3408" s="287" t="s">
        <v>179</v>
      </c>
      <c r="H3408" s="287"/>
      <c r="I3408" s="287">
        <v>1</v>
      </c>
      <c r="J3408" s="287"/>
      <c r="K3408" s="287">
        <v>0</v>
      </c>
    </row>
    <row r="3409" spans="1:11">
      <c r="A3409" s="287" t="s">
        <v>379</v>
      </c>
      <c r="B3409" s="288">
        <v>46018</v>
      </c>
      <c r="C3409" s="287" t="s">
        <v>893</v>
      </c>
      <c r="D3409" s="287">
        <v>1</v>
      </c>
      <c r="E3409" s="287">
        <v>1</v>
      </c>
      <c r="F3409" s="287">
        <v>0</v>
      </c>
      <c r="G3409" s="287" t="s">
        <v>179</v>
      </c>
      <c r="H3409" s="287"/>
      <c r="I3409" s="287">
        <v>1</v>
      </c>
      <c r="J3409" s="287"/>
      <c r="K3409" s="287">
        <v>0</v>
      </c>
    </row>
    <row r="3410" spans="1:11">
      <c r="A3410" s="287" t="s">
        <v>379</v>
      </c>
      <c r="B3410" s="288">
        <v>46025</v>
      </c>
      <c r="C3410" s="287" t="s">
        <v>893</v>
      </c>
      <c r="D3410" s="287">
        <v>1</v>
      </c>
      <c r="E3410" s="287">
        <v>1</v>
      </c>
      <c r="F3410" s="287">
        <v>0</v>
      </c>
      <c r="G3410" s="287" t="s">
        <v>179</v>
      </c>
      <c r="H3410" s="287"/>
      <c r="I3410" s="287">
        <v>1</v>
      </c>
      <c r="J3410" s="287"/>
      <c r="K3410" s="287">
        <v>0</v>
      </c>
    </row>
    <row r="3411" spans="1:11">
      <c r="A3411" s="287" t="s">
        <v>379</v>
      </c>
      <c r="B3411" s="288">
        <v>46032</v>
      </c>
      <c r="C3411" s="287" t="s">
        <v>893</v>
      </c>
      <c r="D3411" s="287">
        <v>1</v>
      </c>
      <c r="E3411" s="287">
        <v>1</v>
      </c>
      <c r="F3411" s="287">
        <v>0</v>
      </c>
      <c r="G3411" s="287" t="s">
        <v>179</v>
      </c>
      <c r="H3411" s="287"/>
      <c r="I3411" s="287">
        <v>1</v>
      </c>
      <c r="J3411" s="287"/>
      <c r="K3411" s="287">
        <v>0</v>
      </c>
    </row>
    <row r="3412" spans="1:11">
      <c r="A3412" s="287" t="s">
        <v>379</v>
      </c>
      <c r="B3412" s="288">
        <v>46039</v>
      </c>
      <c r="C3412" s="287" t="s">
        <v>893</v>
      </c>
      <c r="D3412" s="287">
        <v>1</v>
      </c>
      <c r="E3412" s="287">
        <v>1</v>
      </c>
      <c r="F3412" s="287">
        <v>0</v>
      </c>
      <c r="G3412" s="287" t="s">
        <v>179</v>
      </c>
      <c r="H3412" s="287"/>
      <c r="I3412" s="287">
        <v>1</v>
      </c>
      <c r="J3412" s="287"/>
      <c r="K3412" s="287">
        <v>0</v>
      </c>
    </row>
    <row r="3413" spans="1:11">
      <c r="A3413" s="287" t="s">
        <v>379</v>
      </c>
      <c r="B3413" s="288">
        <v>46046</v>
      </c>
      <c r="C3413" s="287" t="s">
        <v>893</v>
      </c>
      <c r="D3413" s="287">
        <v>1</v>
      </c>
      <c r="E3413" s="287">
        <v>1</v>
      </c>
      <c r="F3413" s="287">
        <v>0</v>
      </c>
      <c r="G3413" s="287" t="s">
        <v>179</v>
      </c>
      <c r="H3413" s="287"/>
      <c r="I3413" s="287">
        <v>1</v>
      </c>
      <c r="J3413" s="287"/>
      <c r="K3413" s="287">
        <v>0</v>
      </c>
    </row>
    <row r="3414" spans="1:11">
      <c r="A3414" s="287" t="s">
        <v>379</v>
      </c>
      <c r="B3414" s="288">
        <v>46053</v>
      </c>
      <c r="C3414" s="287" t="s">
        <v>893</v>
      </c>
      <c r="D3414" s="287">
        <v>1</v>
      </c>
      <c r="E3414" s="287">
        <v>1</v>
      </c>
      <c r="F3414" s="287">
        <v>0</v>
      </c>
      <c r="G3414" s="287" t="s">
        <v>179</v>
      </c>
      <c r="H3414" s="287"/>
      <c r="I3414" s="287">
        <v>1</v>
      </c>
      <c r="J3414" s="287"/>
      <c r="K3414" s="287">
        <v>0</v>
      </c>
    </row>
    <row r="3415" spans="1:11">
      <c r="A3415" s="287" t="s">
        <v>379</v>
      </c>
      <c r="B3415" s="288">
        <v>46060</v>
      </c>
      <c r="C3415" s="287" t="s">
        <v>893</v>
      </c>
      <c r="D3415" s="287">
        <v>1</v>
      </c>
      <c r="E3415" s="287">
        <v>1</v>
      </c>
      <c r="F3415" s="287">
        <v>0</v>
      </c>
      <c r="G3415" s="287" t="s">
        <v>179</v>
      </c>
      <c r="H3415" s="287"/>
      <c r="I3415" s="287">
        <v>1</v>
      </c>
      <c r="J3415" s="287"/>
      <c r="K3415" s="287">
        <v>0</v>
      </c>
    </row>
    <row r="3416" spans="1:11">
      <c r="A3416" s="287" t="s">
        <v>379</v>
      </c>
      <c r="B3416" s="288">
        <v>46067</v>
      </c>
      <c r="C3416" s="287" t="s">
        <v>893</v>
      </c>
      <c r="D3416" s="287">
        <v>1</v>
      </c>
      <c r="E3416" s="287">
        <v>1</v>
      </c>
      <c r="F3416" s="287">
        <v>0</v>
      </c>
      <c r="G3416" s="287" t="s">
        <v>179</v>
      </c>
      <c r="H3416" s="287"/>
      <c r="I3416" s="287">
        <v>1</v>
      </c>
      <c r="J3416" s="287"/>
      <c r="K3416" s="287">
        <v>0</v>
      </c>
    </row>
    <row r="3417" spans="1:11">
      <c r="A3417" s="287" t="s">
        <v>379</v>
      </c>
      <c r="B3417" s="288">
        <v>46074</v>
      </c>
      <c r="C3417" s="287" t="s">
        <v>893</v>
      </c>
      <c r="D3417" s="287">
        <v>1</v>
      </c>
      <c r="E3417" s="287">
        <v>1</v>
      </c>
      <c r="F3417" s="287">
        <v>0</v>
      </c>
      <c r="G3417" s="287" t="s">
        <v>179</v>
      </c>
      <c r="H3417" s="287"/>
      <c r="I3417" s="287">
        <v>1</v>
      </c>
      <c r="J3417" s="287"/>
      <c r="K3417" s="287">
        <v>0</v>
      </c>
    </row>
    <row r="3418" spans="1:11">
      <c r="A3418" s="287" t="s">
        <v>379</v>
      </c>
      <c r="B3418" s="288">
        <v>46081</v>
      </c>
      <c r="C3418" s="287" t="s">
        <v>893</v>
      </c>
      <c r="D3418" s="287">
        <v>1</v>
      </c>
      <c r="E3418" s="287">
        <v>1</v>
      </c>
      <c r="F3418" s="287">
        <v>0</v>
      </c>
      <c r="G3418" s="287" t="s">
        <v>179</v>
      </c>
      <c r="H3418" s="287"/>
      <c r="I3418" s="287">
        <v>1</v>
      </c>
      <c r="J3418" s="287"/>
      <c r="K3418" s="287">
        <v>0</v>
      </c>
    </row>
    <row r="3419" spans="1:11">
      <c r="A3419" s="287" t="s">
        <v>379</v>
      </c>
      <c r="B3419" s="288">
        <v>46088</v>
      </c>
      <c r="C3419" s="287" t="s">
        <v>339</v>
      </c>
      <c r="D3419" s="287">
        <v>0</v>
      </c>
      <c r="E3419" s="287">
        <v>0</v>
      </c>
      <c r="F3419" s="287">
        <v>0</v>
      </c>
      <c r="G3419" s="287" t="s">
        <v>179</v>
      </c>
      <c r="H3419" s="287"/>
      <c r="I3419" s="287">
        <v>1</v>
      </c>
      <c r="J3419" s="287"/>
      <c r="K3419" s="287">
        <v>0</v>
      </c>
    </row>
    <row r="3420" spans="1:11">
      <c r="A3420" s="287" t="s">
        <v>379</v>
      </c>
      <c r="B3420" s="288">
        <v>46095</v>
      </c>
      <c r="C3420" s="287" t="s">
        <v>893</v>
      </c>
      <c r="D3420" s="287">
        <v>1</v>
      </c>
      <c r="E3420" s="287">
        <v>1</v>
      </c>
      <c r="F3420" s="287">
        <v>0</v>
      </c>
      <c r="G3420" s="287" t="s">
        <v>179</v>
      </c>
      <c r="H3420" s="287"/>
      <c r="I3420" s="287">
        <v>1</v>
      </c>
      <c r="J3420" s="287"/>
      <c r="K3420" s="287">
        <v>0</v>
      </c>
    </row>
    <row r="3421" spans="1:11">
      <c r="A3421" s="287" t="s">
        <v>379</v>
      </c>
      <c r="B3421" s="288">
        <v>46102</v>
      </c>
      <c r="C3421" s="287" t="s">
        <v>339</v>
      </c>
      <c r="D3421" s="287">
        <v>0</v>
      </c>
      <c r="E3421" s="287">
        <v>0</v>
      </c>
      <c r="F3421" s="287">
        <v>0</v>
      </c>
      <c r="G3421" s="287" t="s">
        <v>179</v>
      </c>
      <c r="H3421" s="287"/>
      <c r="I3421" s="287">
        <v>1</v>
      </c>
      <c r="J3421" s="287"/>
      <c r="K3421" s="287">
        <v>0</v>
      </c>
    </row>
    <row r="3422" spans="1:11">
      <c r="A3422" s="287" t="s">
        <v>379</v>
      </c>
      <c r="B3422" s="288">
        <v>46109</v>
      </c>
      <c r="C3422" s="287" t="s">
        <v>893</v>
      </c>
      <c r="D3422" s="287">
        <v>1</v>
      </c>
      <c r="E3422" s="287">
        <v>1</v>
      </c>
      <c r="F3422" s="287">
        <v>0</v>
      </c>
      <c r="G3422" s="287" t="s">
        <v>179</v>
      </c>
      <c r="H3422" s="287"/>
      <c r="I3422" s="287">
        <v>1</v>
      </c>
      <c r="J3422" s="287"/>
      <c r="K3422" s="287">
        <v>0</v>
      </c>
    </row>
    <row r="3423" spans="1:11">
      <c r="A3423" s="287" t="s">
        <v>379</v>
      </c>
      <c r="B3423" s="288">
        <v>46116</v>
      </c>
      <c r="C3423" s="287" t="s">
        <v>339</v>
      </c>
      <c r="D3423" s="287">
        <v>0</v>
      </c>
      <c r="E3423" s="287">
        <v>0</v>
      </c>
      <c r="F3423" s="287">
        <v>0</v>
      </c>
      <c r="G3423" s="287" t="s">
        <v>179</v>
      </c>
      <c r="H3423" s="287"/>
      <c r="I3423" s="287">
        <v>1</v>
      </c>
      <c r="J3423" s="287"/>
      <c r="K3423" s="287">
        <v>0</v>
      </c>
    </row>
    <row r="3424" spans="1:11">
      <c r="A3424" s="287" t="s">
        <v>379</v>
      </c>
      <c r="B3424" s="288">
        <v>46123</v>
      </c>
      <c r="C3424" s="287" t="s">
        <v>893</v>
      </c>
      <c r="D3424" s="287">
        <v>1</v>
      </c>
      <c r="E3424" s="287">
        <v>1</v>
      </c>
      <c r="F3424" s="287">
        <v>0</v>
      </c>
      <c r="G3424" s="287" t="s">
        <v>179</v>
      </c>
      <c r="H3424" s="287"/>
      <c r="I3424" s="287">
        <v>1</v>
      </c>
      <c r="J3424" s="287"/>
      <c r="K3424" s="287">
        <v>0</v>
      </c>
    </row>
    <row r="3425" spans="1:11">
      <c r="A3425" s="287" t="s">
        <v>379</v>
      </c>
      <c r="B3425" s="288">
        <v>46130</v>
      </c>
      <c r="C3425" s="287" t="s">
        <v>893</v>
      </c>
      <c r="D3425" s="287">
        <v>1</v>
      </c>
      <c r="E3425" s="287">
        <v>1</v>
      </c>
      <c r="F3425" s="287">
        <v>0</v>
      </c>
      <c r="G3425" s="287" t="s">
        <v>179</v>
      </c>
      <c r="H3425" s="287"/>
      <c r="I3425" s="287">
        <v>1</v>
      </c>
      <c r="J3425" s="287"/>
      <c r="K3425" s="287">
        <v>0</v>
      </c>
    </row>
    <row r="3426" spans="1:11">
      <c r="A3426" s="287" t="s">
        <v>379</v>
      </c>
      <c r="B3426" s="288">
        <v>46137</v>
      </c>
      <c r="C3426" s="287" t="s">
        <v>893</v>
      </c>
      <c r="D3426" s="287">
        <v>1</v>
      </c>
      <c r="E3426" s="287">
        <v>1</v>
      </c>
      <c r="F3426" s="287">
        <v>0</v>
      </c>
      <c r="G3426" s="287" t="s">
        <v>179</v>
      </c>
      <c r="H3426" s="287"/>
      <c r="I3426" s="287">
        <v>1</v>
      </c>
      <c r="J3426" s="287"/>
      <c r="K3426" s="287">
        <v>0</v>
      </c>
    </row>
    <row r="3427" spans="1:11">
      <c r="A3427" s="287" t="s">
        <v>380</v>
      </c>
      <c r="B3427" s="288">
        <v>45969</v>
      </c>
      <c r="C3427" s="287" t="s">
        <v>339</v>
      </c>
      <c r="D3427" s="287">
        <v>0</v>
      </c>
      <c r="E3427" s="287">
        <v>0</v>
      </c>
      <c r="F3427" s="287">
        <v>0</v>
      </c>
      <c r="G3427" s="287" t="s">
        <v>188</v>
      </c>
      <c r="H3427" s="287"/>
      <c r="I3427" s="287">
        <v>0</v>
      </c>
      <c r="J3427" s="287"/>
      <c r="K3427" s="287">
        <v>0</v>
      </c>
    </row>
    <row r="3428" spans="1:11">
      <c r="A3428" s="287" t="s">
        <v>380</v>
      </c>
      <c r="B3428" s="288">
        <v>45976</v>
      </c>
      <c r="C3428" s="287" t="s">
        <v>339</v>
      </c>
      <c r="D3428" s="287">
        <v>0</v>
      </c>
      <c r="E3428" s="287">
        <v>0</v>
      </c>
      <c r="F3428" s="287">
        <v>0</v>
      </c>
      <c r="G3428" s="287" t="s">
        <v>188</v>
      </c>
      <c r="H3428" s="287"/>
      <c r="I3428" s="287">
        <v>0</v>
      </c>
      <c r="J3428" s="287"/>
      <c r="K3428" s="287">
        <v>0</v>
      </c>
    </row>
    <row r="3429" spans="1:11">
      <c r="A3429" s="287" t="s">
        <v>380</v>
      </c>
      <c r="B3429" s="288">
        <v>45983</v>
      </c>
      <c r="C3429" s="287" t="s">
        <v>339</v>
      </c>
      <c r="D3429" s="287">
        <v>0</v>
      </c>
      <c r="E3429" s="287">
        <v>0</v>
      </c>
      <c r="F3429" s="287">
        <v>0</v>
      </c>
      <c r="G3429" s="287" t="s">
        <v>188</v>
      </c>
      <c r="H3429" s="287"/>
      <c r="I3429" s="287">
        <v>0</v>
      </c>
      <c r="J3429" s="287"/>
      <c r="K3429" s="287">
        <v>0</v>
      </c>
    </row>
    <row r="3430" spans="1:11">
      <c r="A3430" s="287" t="s">
        <v>380</v>
      </c>
      <c r="B3430" s="288">
        <v>45990</v>
      </c>
      <c r="C3430" s="287" t="s">
        <v>339</v>
      </c>
      <c r="D3430" s="287">
        <v>0</v>
      </c>
      <c r="E3430" s="287">
        <v>0</v>
      </c>
      <c r="F3430" s="287">
        <v>0</v>
      </c>
      <c r="G3430" s="287" t="s">
        <v>188</v>
      </c>
      <c r="H3430" s="287"/>
      <c r="I3430" s="287">
        <v>0</v>
      </c>
      <c r="J3430" s="287"/>
      <c r="K3430" s="287">
        <v>0</v>
      </c>
    </row>
    <row r="3431" spans="1:11">
      <c r="A3431" s="287" t="s">
        <v>380</v>
      </c>
      <c r="B3431" s="288">
        <v>45997</v>
      </c>
      <c r="C3431" s="287" t="s">
        <v>339</v>
      </c>
      <c r="D3431" s="287">
        <v>0</v>
      </c>
      <c r="E3431" s="287">
        <v>0</v>
      </c>
      <c r="F3431" s="287">
        <v>0</v>
      </c>
      <c r="G3431" s="287" t="s">
        <v>188</v>
      </c>
      <c r="H3431" s="287"/>
      <c r="I3431" s="287">
        <v>0</v>
      </c>
      <c r="J3431" s="287"/>
      <c r="K3431" s="287">
        <v>0</v>
      </c>
    </row>
    <row r="3432" spans="1:11">
      <c r="A3432" s="287" t="s">
        <v>380</v>
      </c>
      <c r="B3432" s="288">
        <v>46004</v>
      </c>
      <c r="C3432" s="287" t="s">
        <v>339</v>
      </c>
      <c r="D3432" s="287">
        <v>0</v>
      </c>
      <c r="E3432" s="287">
        <v>0</v>
      </c>
      <c r="F3432" s="287">
        <v>0</v>
      </c>
      <c r="G3432" s="287" t="s">
        <v>188</v>
      </c>
      <c r="H3432" s="287"/>
      <c r="I3432" s="287">
        <v>0</v>
      </c>
      <c r="J3432" s="287"/>
      <c r="K3432" s="287">
        <v>0</v>
      </c>
    </row>
    <row r="3433" spans="1:11">
      <c r="A3433" s="287" t="s">
        <v>380</v>
      </c>
      <c r="B3433" s="288">
        <v>46011</v>
      </c>
      <c r="C3433" s="287" t="s">
        <v>339</v>
      </c>
      <c r="D3433" s="287">
        <v>0</v>
      </c>
      <c r="E3433" s="287">
        <v>0</v>
      </c>
      <c r="F3433" s="287">
        <v>0</v>
      </c>
      <c r="G3433" s="287" t="s">
        <v>188</v>
      </c>
      <c r="H3433" s="287"/>
      <c r="I3433" s="287">
        <v>0</v>
      </c>
      <c r="J3433" s="287"/>
      <c r="K3433" s="287">
        <v>0</v>
      </c>
    </row>
    <row r="3434" spans="1:11">
      <c r="A3434" s="287" t="s">
        <v>380</v>
      </c>
      <c r="B3434" s="288">
        <v>46018</v>
      </c>
      <c r="C3434" s="287" t="s">
        <v>339</v>
      </c>
      <c r="D3434" s="287">
        <v>0</v>
      </c>
      <c r="E3434" s="287">
        <v>0</v>
      </c>
      <c r="F3434" s="287">
        <v>0</v>
      </c>
      <c r="G3434" s="287" t="s">
        <v>188</v>
      </c>
      <c r="H3434" s="287"/>
      <c r="I3434" s="287">
        <v>0</v>
      </c>
      <c r="J3434" s="287"/>
      <c r="K3434" s="287">
        <v>0</v>
      </c>
    </row>
    <row r="3435" spans="1:11">
      <c r="A3435" s="287" t="s">
        <v>380</v>
      </c>
      <c r="B3435" s="288">
        <v>46025</v>
      </c>
      <c r="C3435" s="287" t="s">
        <v>339</v>
      </c>
      <c r="D3435" s="287">
        <v>0</v>
      </c>
      <c r="E3435" s="287">
        <v>0</v>
      </c>
      <c r="F3435" s="287">
        <v>0</v>
      </c>
      <c r="G3435" s="287" t="s">
        <v>188</v>
      </c>
      <c r="H3435" s="287"/>
      <c r="I3435" s="287">
        <v>0</v>
      </c>
      <c r="J3435" s="287"/>
      <c r="K3435" s="287">
        <v>0</v>
      </c>
    </row>
    <row r="3436" spans="1:11">
      <c r="A3436" s="287" t="s">
        <v>380</v>
      </c>
      <c r="B3436" s="288">
        <v>46032</v>
      </c>
      <c r="C3436" s="287" t="s">
        <v>339</v>
      </c>
      <c r="D3436" s="287">
        <v>0</v>
      </c>
      <c r="E3436" s="287">
        <v>0</v>
      </c>
      <c r="F3436" s="287">
        <v>0</v>
      </c>
      <c r="G3436" s="287" t="s">
        <v>188</v>
      </c>
      <c r="H3436" s="287"/>
      <c r="I3436" s="287">
        <v>0</v>
      </c>
      <c r="J3436" s="287"/>
      <c r="K3436" s="287">
        <v>0</v>
      </c>
    </row>
    <row r="3437" spans="1:11">
      <c r="A3437" s="287" t="s">
        <v>380</v>
      </c>
      <c r="B3437" s="288">
        <v>46039</v>
      </c>
      <c r="C3437" s="287" t="s">
        <v>893</v>
      </c>
      <c r="D3437" s="287">
        <v>1</v>
      </c>
      <c r="E3437" s="287">
        <v>1</v>
      </c>
      <c r="F3437" s="287">
        <v>0</v>
      </c>
      <c r="G3437" s="287" t="s">
        <v>188</v>
      </c>
      <c r="H3437" s="287"/>
      <c r="I3437" s="287">
        <v>0</v>
      </c>
      <c r="J3437" s="287"/>
      <c r="K3437" s="287">
        <v>0</v>
      </c>
    </row>
    <row r="3438" spans="1:11">
      <c r="A3438" s="287" t="s">
        <v>380</v>
      </c>
      <c r="B3438" s="288">
        <v>46046</v>
      </c>
      <c r="C3438" s="287" t="s">
        <v>893</v>
      </c>
      <c r="D3438" s="287">
        <v>1</v>
      </c>
      <c r="E3438" s="287">
        <v>1</v>
      </c>
      <c r="F3438" s="287">
        <v>0</v>
      </c>
      <c r="G3438" s="287" t="s">
        <v>188</v>
      </c>
      <c r="H3438" s="287"/>
      <c r="I3438" s="287">
        <v>0</v>
      </c>
      <c r="J3438" s="287"/>
      <c r="K3438" s="287">
        <v>0</v>
      </c>
    </row>
    <row r="3439" spans="1:11">
      <c r="A3439" s="287" t="s">
        <v>380</v>
      </c>
      <c r="B3439" s="288">
        <v>46053</v>
      </c>
      <c r="C3439" s="287" t="s">
        <v>893</v>
      </c>
      <c r="D3439" s="287">
        <v>1</v>
      </c>
      <c r="E3439" s="287">
        <v>1</v>
      </c>
      <c r="F3439" s="287">
        <v>0</v>
      </c>
      <c r="G3439" s="287" t="s">
        <v>188</v>
      </c>
      <c r="H3439" s="287"/>
      <c r="I3439" s="287">
        <v>0</v>
      </c>
      <c r="J3439" s="287"/>
      <c r="K3439" s="287">
        <v>0</v>
      </c>
    </row>
    <row r="3440" spans="1:11">
      <c r="A3440" s="287" t="s">
        <v>380</v>
      </c>
      <c r="B3440" s="288">
        <v>46060</v>
      </c>
      <c r="C3440" s="287" t="s">
        <v>893</v>
      </c>
      <c r="D3440" s="287">
        <v>1</v>
      </c>
      <c r="E3440" s="287">
        <v>1</v>
      </c>
      <c r="F3440" s="287">
        <v>0</v>
      </c>
      <c r="G3440" s="287" t="s">
        <v>188</v>
      </c>
      <c r="H3440" s="287"/>
      <c r="I3440" s="287">
        <v>0</v>
      </c>
      <c r="J3440" s="287"/>
      <c r="K3440" s="287">
        <v>0</v>
      </c>
    </row>
    <row r="3441" spans="1:11">
      <c r="A3441" s="287" t="s">
        <v>380</v>
      </c>
      <c r="B3441" s="288">
        <v>46067</v>
      </c>
      <c r="C3441" s="287" t="s">
        <v>339</v>
      </c>
      <c r="D3441" s="287">
        <v>0</v>
      </c>
      <c r="E3441" s="287">
        <v>0</v>
      </c>
      <c r="F3441" s="287">
        <v>0</v>
      </c>
      <c r="G3441" s="287" t="s">
        <v>188</v>
      </c>
      <c r="H3441" s="287"/>
      <c r="I3441" s="287">
        <v>0</v>
      </c>
      <c r="J3441" s="287"/>
      <c r="K3441" s="287">
        <v>0</v>
      </c>
    </row>
    <row r="3442" spans="1:11">
      <c r="A3442" s="287" t="s">
        <v>380</v>
      </c>
      <c r="B3442" s="288">
        <v>46074</v>
      </c>
      <c r="C3442" s="287" t="s">
        <v>893</v>
      </c>
      <c r="D3442" s="287">
        <v>1</v>
      </c>
      <c r="E3442" s="287">
        <v>1</v>
      </c>
      <c r="F3442" s="287">
        <v>0</v>
      </c>
      <c r="G3442" s="287" t="s">
        <v>188</v>
      </c>
      <c r="H3442" s="287"/>
      <c r="I3442" s="287">
        <v>0</v>
      </c>
      <c r="J3442" s="287"/>
      <c r="K3442" s="287">
        <v>0</v>
      </c>
    </row>
    <row r="3443" spans="1:11">
      <c r="A3443" s="287" t="s">
        <v>380</v>
      </c>
      <c r="B3443" s="288">
        <v>46081</v>
      </c>
      <c r="C3443" s="287" t="s">
        <v>893</v>
      </c>
      <c r="D3443" s="287">
        <v>1</v>
      </c>
      <c r="E3443" s="287">
        <v>1</v>
      </c>
      <c r="F3443" s="287">
        <v>0</v>
      </c>
      <c r="G3443" s="287" t="s">
        <v>188</v>
      </c>
      <c r="H3443" s="287"/>
      <c r="I3443" s="287">
        <v>0</v>
      </c>
      <c r="J3443" s="287"/>
      <c r="K3443" s="287">
        <v>0</v>
      </c>
    </row>
    <row r="3444" spans="1:11">
      <c r="A3444" s="287" t="s">
        <v>380</v>
      </c>
      <c r="B3444" s="288">
        <v>46088</v>
      </c>
      <c r="C3444" s="287" t="s">
        <v>339</v>
      </c>
      <c r="D3444" s="287">
        <v>0</v>
      </c>
      <c r="E3444" s="287">
        <v>0</v>
      </c>
      <c r="F3444" s="287">
        <v>0</v>
      </c>
      <c r="G3444" s="287" t="s">
        <v>188</v>
      </c>
      <c r="H3444" s="287"/>
      <c r="I3444" s="287">
        <v>0</v>
      </c>
      <c r="J3444" s="287"/>
      <c r="K3444" s="287">
        <v>0</v>
      </c>
    </row>
    <row r="3445" spans="1:11">
      <c r="A3445" s="287" t="s">
        <v>380</v>
      </c>
      <c r="B3445" s="288">
        <v>46095</v>
      </c>
      <c r="C3445" s="287" t="s">
        <v>893</v>
      </c>
      <c r="D3445" s="287">
        <v>1</v>
      </c>
      <c r="E3445" s="287">
        <v>1</v>
      </c>
      <c r="F3445" s="287">
        <v>0</v>
      </c>
      <c r="G3445" s="287" t="s">
        <v>188</v>
      </c>
      <c r="H3445" s="287"/>
      <c r="I3445" s="287">
        <v>0</v>
      </c>
      <c r="J3445" s="287"/>
      <c r="K3445" s="287">
        <v>0</v>
      </c>
    </row>
    <row r="3446" spans="1:11">
      <c r="A3446" s="287" t="s">
        <v>380</v>
      </c>
      <c r="B3446" s="288">
        <v>46102</v>
      </c>
      <c r="C3446" s="287" t="s">
        <v>893</v>
      </c>
      <c r="D3446" s="287">
        <v>1</v>
      </c>
      <c r="E3446" s="287">
        <v>1</v>
      </c>
      <c r="F3446" s="287">
        <v>0</v>
      </c>
      <c r="G3446" s="287" t="s">
        <v>188</v>
      </c>
      <c r="H3446" s="287"/>
      <c r="I3446" s="287">
        <v>0</v>
      </c>
      <c r="J3446" s="287"/>
      <c r="K3446" s="287">
        <v>0</v>
      </c>
    </row>
    <row r="3447" spans="1:11">
      <c r="A3447" s="287" t="s">
        <v>380</v>
      </c>
      <c r="B3447" s="288">
        <v>46109</v>
      </c>
      <c r="C3447" s="287" t="s">
        <v>893</v>
      </c>
      <c r="D3447" s="287">
        <v>1</v>
      </c>
      <c r="E3447" s="287">
        <v>1</v>
      </c>
      <c r="F3447" s="287">
        <v>0</v>
      </c>
      <c r="G3447" s="287" t="s">
        <v>188</v>
      </c>
      <c r="H3447" s="287"/>
      <c r="I3447" s="287">
        <v>0</v>
      </c>
      <c r="J3447" s="287"/>
      <c r="K3447" s="287">
        <v>0</v>
      </c>
    </row>
    <row r="3448" spans="1:11">
      <c r="A3448" s="287" t="s">
        <v>380</v>
      </c>
      <c r="B3448" s="288">
        <v>46116</v>
      </c>
      <c r="C3448" s="287" t="s">
        <v>339</v>
      </c>
      <c r="D3448" s="287">
        <v>0</v>
      </c>
      <c r="E3448" s="287">
        <v>0</v>
      </c>
      <c r="F3448" s="287">
        <v>0</v>
      </c>
      <c r="G3448" s="287" t="s">
        <v>188</v>
      </c>
      <c r="H3448" s="287"/>
      <c r="I3448" s="287">
        <v>0</v>
      </c>
      <c r="J3448" s="287"/>
      <c r="K3448" s="287">
        <v>0</v>
      </c>
    </row>
    <row r="3449" spans="1:11">
      <c r="A3449" s="287" t="s">
        <v>380</v>
      </c>
      <c r="B3449" s="288">
        <v>46123</v>
      </c>
      <c r="C3449" s="287" t="s">
        <v>893</v>
      </c>
      <c r="D3449" s="287">
        <v>1</v>
      </c>
      <c r="E3449" s="287">
        <v>1</v>
      </c>
      <c r="F3449" s="287">
        <v>0</v>
      </c>
      <c r="G3449" s="287" t="s">
        <v>188</v>
      </c>
      <c r="H3449" s="287"/>
      <c r="I3449" s="287">
        <v>0</v>
      </c>
      <c r="J3449" s="287"/>
      <c r="K3449" s="287">
        <v>0</v>
      </c>
    </row>
    <row r="3450" spans="1:11">
      <c r="A3450" s="287" t="s">
        <v>380</v>
      </c>
      <c r="B3450" s="288">
        <v>46130</v>
      </c>
      <c r="C3450" s="287" t="s">
        <v>339</v>
      </c>
      <c r="D3450" s="287">
        <v>0</v>
      </c>
      <c r="E3450" s="287">
        <v>0</v>
      </c>
      <c r="F3450" s="287">
        <v>0</v>
      </c>
      <c r="G3450" s="287" t="s">
        <v>188</v>
      </c>
      <c r="H3450" s="287"/>
      <c r="I3450" s="287">
        <v>0</v>
      </c>
      <c r="J3450" s="287"/>
      <c r="K3450" s="287">
        <v>0</v>
      </c>
    </row>
    <row r="3451" spans="1:11">
      <c r="A3451" s="287" t="s">
        <v>380</v>
      </c>
      <c r="B3451" s="288">
        <v>46137</v>
      </c>
      <c r="C3451" s="287" t="s">
        <v>339</v>
      </c>
      <c r="D3451" s="287">
        <v>0</v>
      </c>
      <c r="E3451" s="287">
        <v>0</v>
      </c>
      <c r="F3451" s="287">
        <v>0</v>
      </c>
      <c r="G3451" s="287" t="s">
        <v>188</v>
      </c>
      <c r="H3451" s="287"/>
      <c r="I3451" s="287">
        <v>0</v>
      </c>
      <c r="J3451" s="287"/>
      <c r="K3451" s="287">
        <v>0</v>
      </c>
    </row>
    <row r="3452" spans="1:11">
      <c r="A3452" s="287" t="s">
        <v>381</v>
      </c>
      <c r="B3452" s="288">
        <v>45969</v>
      </c>
      <c r="C3452" s="287" t="s">
        <v>847</v>
      </c>
      <c r="D3452" s="287">
        <v>1</v>
      </c>
      <c r="E3452" s="287">
        <v>1</v>
      </c>
      <c r="F3452" s="287">
        <v>1</v>
      </c>
      <c r="G3452" s="287" t="s">
        <v>185</v>
      </c>
      <c r="H3452" s="287" t="s">
        <v>185</v>
      </c>
      <c r="I3452" s="287">
        <v>1</v>
      </c>
      <c r="J3452" s="287"/>
      <c r="K3452" s="287">
        <v>0</v>
      </c>
    </row>
    <row r="3453" spans="1:11">
      <c r="A3453" s="287" t="s">
        <v>381</v>
      </c>
      <c r="B3453" s="288">
        <v>45976</v>
      </c>
      <c r="C3453" s="287" t="s">
        <v>847</v>
      </c>
      <c r="D3453" s="287">
        <v>1</v>
      </c>
      <c r="E3453" s="287">
        <v>1</v>
      </c>
      <c r="F3453" s="287">
        <v>1</v>
      </c>
      <c r="G3453" s="287" t="s">
        <v>185</v>
      </c>
      <c r="H3453" s="287" t="s">
        <v>185</v>
      </c>
      <c r="I3453" s="287">
        <v>1</v>
      </c>
      <c r="J3453" s="287"/>
      <c r="K3453" s="287">
        <v>0</v>
      </c>
    </row>
    <row r="3454" spans="1:11">
      <c r="A3454" s="287" t="s">
        <v>381</v>
      </c>
      <c r="B3454" s="288">
        <v>45983</v>
      </c>
      <c r="C3454" s="287" t="s">
        <v>847</v>
      </c>
      <c r="D3454" s="287">
        <v>1</v>
      </c>
      <c r="E3454" s="287">
        <v>1</v>
      </c>
      <c r="F3454" s="287">
        <v>1</v>
      </c>
      <c r="G3454" s="287" t="s">
        <v>185</v>
      </c>
      <c r="H3454" s="287" t="s">
        <v>185</v>
      </c>
      <c r="I3454" s="287">
        <v>1</v>
      </c>
      <c r="J3454" s="287"/>
      <c r="K3454" s="287">
        <v>0</v>
      </c>
    </row>
    <row r="3455" spans="1:11">
      <c r="A3455" s="287" t="s">
        <v>381</v>
      </c>
      <c r="B3455" s="288">
        <v>45990</v>
      </c>
      <c r="C3455" s="287" t="s">
        <v>847</v>
      </c>
      <c r="D3455" s="287">
        <v>1</v>
      </c>
      <c r="E3455" s="287">
        <v>1</v>
      </c>
      <c r="F3455" s="287">
        <v>1</v>
      </c>
      <c r="G3455" s="287" t="s">
        <v>185</v>
      </c>
      <c r="H3455" s="287" t="s">
        <v>185</v>
      </c>
      <c r="I3455" s="287">
        <v>1</v>
      </c>
      <c r="J3455" s="287"/>
      <c r="K3455" s="287">
        <v>0</v>
      </c>
    </row>
    <row r="3456" spans="1:11">
      <c r="A3456" s="287" t="s">
        <v>381</v>
      </c>
      <c r="B3456" s="288">
        <v>45997</v>
      </c>
      <c r="C3456" s="287" t="s">
        <v>847</v>
      </c>
      <c r="D3456" s="287">
        <v>1</v>
      </c>
      <c r="E3456" s="287">
        <v>1</v>
      </c>
      <c r="F3456" s="287">
        <v>1</v>
      </c>
      <c r="G3456" s="287" t="s">
        <v>185</v>
      </c>
      <c r="H3456" s="287" t="s">
        <v>185</v>
      </c>
      <c r="I3456" s="287">
        <v>1</v>
      </c>
      <c r="J3456" s="287"/>
      <c r="K3456" s="287">
        <v>0</v>
      </c>
    </row>
    <row r="3457" spans="1:11">
      <c r="A3457" s="287" t="s">
        <v>381</v>
      </c>
      <c r="B3457" s="288">
        <v>46004</v>
      </c>
      <c r="C3457" s="287" t="s">
        <v>339</v>
      </c>
      <c r="D3457" s="287">
        <v>0</v>
      </c>
      <c r="E3457" s="287">
        <v>0</v>
      </c>
      <c r="F3457" s="287">
        <v>0</v>
      </c>
      <c r="G3457" s="287" t="s">
        <v>185</v>
      </c>
      <c r="H3457" s="287" t="s">
        <v>185</v>
      </c>
      <c r="I3457" s="287">
        <v>1</v>
      </c>
      <c r="J3457" s="287"/>
      <c r="K3457" s="287">
        <v>0</v>
      </c>
    </row>
    <row r="3458" spans="1:11">
      <c r="A3458" s="287" t="s">
        <v>381</v>
      </c>
      <c r="B3458" s="288">
        <v>46011</v>
      </c>
      <c r="C3458" s="287" t="s">
        <v>339</v>
      </c>
      <c r="D3458" s="287">
        <v>0</v>
      </c>
      <c r="E3458" s="287">
        <v>0</v>
      </c>
      <c r="F3458" s="287">
        <v>0</v>
      </c>
      <c r="G3458" s="287" t="s">
        <v>185</v>
      </c>
      <c r="H3458" s="287" t="s">
        <v>185</v>
      </c>
      <c r="I3458" s="287">
        <v>1</v>
      </c>
      <c r="J3458" s="287"/>
      <c r="K3458" s="287">
        <v>0</v>
      </c>
    </row>
    <row r="3459" spans="1:11">
      <c r="A3459" s="287" t="s">
        <v>381</v>
      </c>
      <c r="B3459" s="288">
        <v>46018</v>
      </c>
      <c r="C3459" s="287" t="s">
        <v>339</v>
      </c>
      <c r="D3459" s="287">
        <v>0</v>
      </c>
      <c r="E3459" s="287">
        <v>0</v>
      </c>
      <c r="F3459" s="287">
        <v>0</v>
      </c>
      <c r="G3459" s="287" t="s">
        <v>185</v>
      </c>
      <c r="H3459" s="287" t="s">
        <v>185</v>
      </c>
      <c r="I3459" s="287">
        <v>1</v>
      </c>
      <c r="J3459" s="287"/>
      <c r="K3459" s="287">
        <v>0</v>
      </c>
    </row>
    <row r="3460" spans="1:11">
      <c r="A3460" s="287" t="s">
        <v>381</v>
      </c>
      <c r="B3460" s="288">
        <v>46025</v>
      </c>
      <c r="C3460" s="287" t="s">
        <v>847</v>
      </c>
      <c r="D3460" s="287">
        <v>1</v>
      </c>
      <c r="E3460" s="287">
        <v>1</v>
      </c>
      <c r="F3460" s="287">
        <v>1</v>
      </c>
      <c r="G3460" s="287" t="s">
        <v>185</v>
      </c>
      <c r="H3460" s="287" t="s">
        <v>185</v>
      </c>
      <c r="I3460" s="287">
        <v>1</v>
      </c>
      <c r="J3460" s="287"/>
      <c r="K3460" s="287">
        <v>0</v>
      </c>
    </row>
    <row r="3461" spans="1:11">
      <c r="A3461" s="287" t="s">
        <v>381</v>
      </c>
      <c r="B3461" s="288">
        <v>46032</v>
      </c>
      <c r="C3461" s="287" t="s">
        <v>847</v>
      </c>
      <c r="D3461" s="287">
        <v>1</v>
      </c>
      <c r="E3461" s="287">
        <v>1</v>
      </c>
      <c r="F3461" s="287">
        <v>1</v>
      </c>
      <c r="G3461" s="287" t="s">
        <v>185</v>
      </c>
      <c r="H3461" s="287" t="s">
        <v>185</v>
      </c>
      <c r="I3461" s="287">
        <v>1</v>
      </c>
      <c r="J3461" s="287"/>
      <c r="K3461" s="287">
        <v>0</v>
      </c>
    </row>
    <row r="3462" spans="1:11">
      <c r="A3462" s="287" t="s">
        <v>381</v>
      </c>
      <c r="B3462" s="288">
        <v>46039</v>
      </c>
      <c r="C3462" s="287" t="s">
        <v>847</v>
      </c>
      <c r="D3462" s="287">
        <v>1</v>
      </c>
      <c r="E3462" s="287">
        <v>1</v>
      </c>
      <c r="F3462" s="287">
        <v>1</v>
      </c>
      <c r="G3462" s="287" t="s">
        <v>185</v>
      </c>
      <c r="H3462" s="287" t="s">
        <v>185</v>
      </c>
      <c r="I3462" s="287">
        <v>1</v>
      </c>
      <c r="J3462" s="287"/>
      <c r="K3462" s="287">
        <v>0</v>
      </c>
    </row>
    <row r="3463" spans="1:11">
      <c r="A3463" s="287" t="s">
        <v>381</v>
      </c>
      <c r="B3463" s="288">
        <v>46046</v>
      </c>
      <c r="C3463" s="287" t="s">
        <v>847</v>
      </c>
      <c r="D3463" s="287">
        <v>1</v>
      </c>
      <c r="E3463" s="287">
        <v>1</v>
      </c>
      <c r="F3463" s="287">
        <v>1</v>
      </c>
      <c r="G3463" s="287" t="s">
        <v>185</v>
      </c>
      <c r="H3463" s="287" t="s">
        <v>185</v>
      </c>
      <c r="I3463" s="287">
        <v>1</v>
      </c>
      <c r="J3463" s="287"/>
      <c r="K3463" s="287">
        <v>0</v>
      </c>
    </row>
    <row r="3464" spans="1:11">
      <c r="A3464" s="287" t="s">
        <v>381</v>
      </c>
      <c r="B3464" s="288">
        <v>46053</v>
      </c>
      <c r="C3464" s="287" t="s">
        <v>847</v>
      </c>
      <c r="D3464" s="287">
        <v>1</v>
      </c>
      <c r="E3464" s="287">
        <v>1</v>
      </c>
      <c r="F3464" s="287">
        <v>1</v>
      </c>
      <c r="G3464" s="287" t="s">
        <v>185</v>
      </c>
      <c r="H3464" s="287" t="s">
        <v>185</v>
      </c>
      <c r="I3464" s="287">
        <v>1</v>
      </c>
      <c r="J3464" s="287"/>
      <c r="K3464" s="287">
        <v>0</v>
      </c>
    </row>
    <row r="3465" spans="1:11">
      <c r="A3465" s="287" t="s">
        <v>381</v>
      </c>
      <c r="B3465" s="288">
        <v>46060</v>
      </c>
      <c r="C3465" s="287" t="s">
        <v>847</v>
      </c>
      <c r="D3465" s="287">
        <v>1</v>
      </c>
      <c r="E3465" s="287">
        <v>1</v>
      </c>
      <c r="F3465" s="287">
        <v>1</v>
      </c>
      <c r="G3465" s="287" t="s">
        <v>185</v>
      </c>
      <c r="H3465" s="287" t="s">
        <v>185</v>
      </c>
      <c r="I3465" s="287">
        <v>1</v>
      </c>
      <c r="J3465" s="287"/>
      <c r="K3465" s="287">
        <v>0</v>
      </c>
    </row>
    <row r="3466" spans="1:11">
      <c r="A3466" s="287" t="s">
        <v>381</v>
      </c>
      <c r="B3466" s="288">
        <v>46067</v>
      </c>
      <c r="C3466" s="287" t="s">
        <v>892</v>
      </c>
      <c r="D3466" s="287">
        <v>1</v>
      </c>
      <c r="E3466" s="287">
        <v>0</v>
      </c>
      <c r="F3466" s="287">
        <v>1</v>
      </c>
      <c r="G3466" s="287" t="s">
        <v>185</v>
      </c>
      <c r="H3466" s="287" t="s">
        <v>185</v>
      </c>
      <c r="I3466" s="287">
        <v>1</v>
      </c>
      <c r="J3466" s="287"/>
      <c r="K3466" s="287">
        <v>0</v>
      </c>
    </row>
    <row r="3467" spans="1:11">
      <c r="A3467" s="287" t="s">
        <v>381</v>
      </c>
      <c r="B3467" s="288">
        <v>46074</v>
      </c>
      <c r="C3467" s="287" t="s">
        <v>847</v>
      </c>
      <c r="D3467" s="287">
        <v>1</v>
      </c>
      <c r="E3467" s="287">
        <v>1</v>
      </c>
      <c r="F3467" s="287">
        <v>1</v>
      </c>
      <c r="G3467" s="287" t="s">
        <v>185</v>
      </c>
      <c r="H3467" s="287" t="s">
        <v>185</v>
      </c>
      <c r="I3467" s="287">
        <v>1</v>
      </c>
      <c r="J3467" s="287"/>
      <c r="K3467" s="287">
        <v>0</v>
      </c>
    </row>
    <row r="3468" spans="1:11">
      <c r="A3468" s="287" t="s">
        <v>381</v>
      </c>
      <c r="B3468" s="288">
        <v>46081</v>
      </c>
      <c r="C3468" s="287" t="s">
        <v>847</v>
      </c>
      <c r="D3468" s="287">
        <v>1</v>
      </c>
      <c r="E3468" s="287">
        <v>1</v>
      </c>
      <c r="F3468" s="287">
        <v>1</v>
      </c>
      <c r="G3468" s="287" t="s">
        <v>185</v>
      </c>
      <c r="H3468" s="287" t="s">
        <v>185</v>
      </c>
      <c r="I3468" s="287">
        <v>1</v>
      </c>
      <c r="J3468" s="287"/>
      <c r="K3468" s="287">
        <v>0</v>
      </c>
    </row>
    <row r="3469" spans="1:11">
      <c r="A3469" s="287" t="s">
        <v>381</v>
      </c>
      <c r="B3469" s="288">
        <v>46088</v>
      </c>
      <c r="C3469" s="287" t="s">
        <v>847</v>
      </c>
      <c r="D3469" s="287">
        <v>1</v>
      </c>
      <c r="E3469" s="287">
        <v>1</v>
      </c>
      <c r="F3469" s="287">
        <v>1</v>
      </c>
      <c r="G3469" s="287" t="s">
        <v>185</v>
      </c>
      <c r="H3469" s="287" t="s">
        <v>185</v>
      </c>
      <c r="I3469" s="287">
        <v>1</v>
      </c>
      <c r="J3469" s="287"/>
      <c r="K3469" s="287">
        <v>0</v>
      </c>
    </row>
    <row r="3470" spans="1:11">
      <c r="A3470" s="287" t="s">
        <v>381</v>
      </c>
      <c r="B3470" s="288">
        <v>46095</v>
      </c>
      <c r="C3470" s="287" t="s">
        <v>847</v>
      </c>
      <c r="D3470" s="287">
        <v>1</v>
      </c>
      <c r="E3470" s="287">
        <v>1</v>
      </c>
      <c r="F3470" s="287">
        <v>1</v>
      </c>
      <c r="G3470" s="287" t="s">
        <v>185</v>
      </c>
      <c r="H3470" s="287" t="s">
        <v>185</v>
      </c>
      <c r="I3470" s="287">
        <v>1</v>
      </c>
      <c r="J3470" s="287"/>
      <c r="K3470" s="287">
        <v>0</v>
      </c>
    </row>
    <row r="3471" spans="1:11">
      <c r="A3471" s="287" t="s">
        <v>381</v>
      </c>
      <c r="B3471" s="288">
        <v>46102</v>
      </c>
      <c r="C3471" s="287" t="s">
        <v>847</v>
      </c>
      <c r="D3471" s="287">
        <v>1</v>
      </c>
      <c r="E3471" s="287">
        <v>1</v>
      </c>
      <c r="F3471" s="287">
        <v>1</v>
      </c>
      <c r="G3471" s="287" t="s">
        <v>185</v>
      </c>
      <c r="H3471" s="287" t="s">
        <v>185</v>
      </c>
      <c r="I3471" s="287">
        <v>1</v>
      </c>
      <c r="J3471" s="287"/>
      <c r="K3471" s="287">
        <v>0</v>
      </c>
    </row>
    <row r="3472" spans="1:11">
      <c r="A3472" s="287" t="s">
        <v>381</v>
      </c>
      <c r="B3472" s="288">
        <v>46109</v>
      </c>
      <c r="C3472" s="287" t="s">
        <v>339</v>
      </c>
      <c r="D3472" s="287">
        <v>0</v>
      </c>
      <c r="E3472" s="287">
        <v>0</v>
      </c>
      <c r="F3472" s="287">
        <v>0</v>
      </c>
      <c r="G3472" s="287" t="s">
        <v>185</v>
      </c>
      <c r="H3472" s="287" t="s">
        <v>185</v>
      </c>
      <c r="I3472" s="287">
        <v>1</v>
      </c>
      <c r="J3472" s="287"/>
      <c r="K3472" s="287">
        <v>0</v>
      </c>
    </row>
    <row r="3473" spans="1:11">
      <c r="A3473" s="287" t="s">
        <v>381</v>
      </c>
      <c r="B3473" s="288">
        <v>46116</v>
      </c>
      <c r="C3473" s="287" t="s">
        <v>339</v>
      </c>
      <c r="D3473" s="287">
        <v>0</v>
      </c>
      <c r="E3473" s="287">
        <v>0</v>
      </c>
      <c r="F3473" s="287">
        <v>0</v>
      </c>
      <c r="G3473" s="287" t="s">
        <v>185</v>
      </c>
      <c r="H3473" s="287" t="s">
        <v>185</v>
      </c>
      <c r="I3473" s="287">
        <v>1</v>
      </c>
      <c r="J3473" s="287"/>
      <c r="K3473" s="287">
        <v>0</v>
      </c>
    </row>
    <row r="3474" spans="1:11">
      <c r="A3474" s="287" t="s">
        <v>381</v>
      </c>
      <c r="B3474" s="288">
        <v>46123</v>
      </c>
      <c r="C3474" s="287" t="s">
        <v>847</v>
      </c>
      <c r="D3474" s="287">
        <v>1</v>
      </c>
      <c r="E3474" s="287">
        <v>1</v>
      </c>
      <c r="F3474" s="287">
        <v>1</v>
      </c>
      <c r="G3474" s="287" t="s">
        <v>185</v>
      </c>
      <c r="H3474" s="287" t="s">
        <v>185</v>
      </c>
      <c r="I3474" s="287">
        <v>1</v>
      </c>
      <c r="J3474" s="287"/>
      <c r="K3474" s="287">
        <v>0</v>
      </c>
    </row>
    <row r="3475" spans="1:11">
      <c r="A3475" s="287" t="s">
        <v>381</v>
      </c>
      <c r="B3475" s="288">
        <v>46130</v>
      </c>
      <c r="C3475" s="287" t="s">
        <v>847</v>
      </c>
      <c r="D3475" s="287">
        <v>1</v>
      </c>
      <c r="E3475" s="287">
        <v>1</v>
      </c>
      <c r="F3475" s="287">
        <v>1</v>
      </c>
      <c r="G3475" s="287" t="s">
        <v>185</v>
      </c>
      <c r="H3475" s="287" t="s">
        <v>185</v>
      </c>
      <c r="I3475" s="287">
        <v>1</v>
      </c>
      <c r="J3475" s="287"/>
      <c r="K3475" s="287">
        <v>0</v>
      </c>
    </row>
    <row r="3476" spans="1:11">
      <c r="A3476" s="287" t="s">
        <v>381</v>
      </c>
      <c r="B3476" s="288">
        <v>46137</v>
      </c>
      <c r="C3476" s="287" t="s">
        <v>339</v>
      </c>
      <c r="D3476" s="287">
        <v>0</v>
      </c>
      <c r="E3476" s="287">
        <v>0</v>
      </c>
      <c r="F3476" s="287">
        <v>0</v>
      </c>
      <c r="G3476" s="287" t="s">
        <v>185</v>
      </c>
      <c r="H3476" s="287" t="s">
        <v>185</v>
      </c>
      <c r="I3476" s="287">
        <v>1</v>
      </c>
      <c r="J3476" s="287"/>
      <c r="K3476" s="287">
        <v>0</v>
      </c>
    </row>
    <row r="3477" spans="1:11">
      <c r="A3477" s="287" t="s">
        <v>382</v>
      </c>
      <c r="B3477" s="288">
        <v>45969</v>
      </c>
      <c r="C3477" s="287" t="s">
        <v>893</v>
      </c>
      <c r="D3477" s="287">
        <v>1</v>
      </c>
      <c r="E3477" s="287">
        <v>1</v>
      </c>
      <c r="F3477" s="287">
        <v>0</v>
      </c>
      <c r="G3477" s="287" t="s">
        <v>185</v>
      </c>
      <c r="H3477" s="287"/>
      <c r="I3477" s="287">
        <v>0</v>
      </c>
      <c r="J3477" s="287"/>
      <c r="K3477" s="287">
        <v>0</v>
      </c>
    </row>
    <row r="3478" spans="1:11">
      <c r="A3478" s="287" t="s">
        <v>382</v>
      </c>
      <c r="B3478" s="288">
        <v>45976</v>
      </c>
      <c r="C3478" s="287" t="s">
        <v>893</v>
      </c>
      <c r="D3478" s="287">
        <v>1</v>
      </c>
      <c r="E3478" s="287">
        <v>1</v>
      </c>
      <c r="F3478" s="287">
        <v>0</v>
      </c>
      <c r="G3478" s="287" t="s">
        <v>185</v>
      </c>
      <c r="H3478" s="287"/>
      <c r="I3478" s="287">
        <v>0</v>
      </c>
      <c r="J3478" s="287"/>
      <c r="K3478" s="287">
        <v>0</v>
      </c>
    </row>
    <row r="3479" spans="1:11">
      <c r="A3479" s="287" t="s">
        <v>382</v>
      </c>
      <c r="B3479" s="288">
        <v>45983</v>
      </c>
      <c r="C3479" s="287" t="s">
        <v>339</v>
      </c>
      <c r="D3479" s="287">
        <v>0</v>
      </c>
      <c r="E3479" s="287">
        <v>0</v>
      </c>
      <c r="F3479" s="287">
        <v>0</v>
      </c>
      <c r="G3479" s="287" t="s">
        <v>185</v>
      </c>
      <c r="H3479" s="287"/>
      <c r="I3479" s="287">
        <v>0</v>
      </c>
      <c r="J3479" s="287"/>
      <c r="K3479" s="287">
        <v>0</v>
      </c>
    </row>
    <row r="3480" spans="1:11">
      <c r="A3480" s="287" t="s">
        <v>382</v>
      </c>
      <c r="B3480" s="288">
        <v>45990</v>
      </c>
      <c r="C3480" s="287" t="s">
        <v>339</v>
      </c>
      <c r="D3480" s="287">
        <v>0</v>
      </c>
      <c r="E3480" s="287">
        <v>0</v>
      </c>
      <c r="F3480" s="287">
        <v>0</v>
      </c>
      <c r="G3480" s="287" t="s">
        <v>185</v>
      </c>
      <c r="H3480" s="287"/>
      <c r="I3480" s="287">
        <v>0</v>
      </c>
      <c r="J3480" s="287"/>
      <c r="K3480" s="287">
        <v>0</v>
      </c>
    </row>
    <row r="3481" spans="1:11">
      <c r="A3481" s="287" t="s">
        <v>382</v>
      </c>
      <c r="B3481" s="288">
        <v>45997</v>
      </c>
      <c r="C3481" s="287" t="s">
        <v>893</v>
      </c>
      <c r="D3481" s="287">
        <v>1</v>
      </c>
      <c r="E3481" s="287">
        <v>1</v>
      </c>
      <c r="F3481" s="287">
        <v>0</v>
      </c>
      <c r="G3481" s="287" t="s">
        <v>185</v>
      </c>
      <c r="H3481" s="287"/>
      <c r="I3481" s="287">
        <v>0</v>
      </c>
      <c r="J3481" s="287"/>
      <c r="K3481" s="287">
        <v>0</v>
      </c>
    </row>
    <row r="3482" spans="1:11">
      <c r="A3482" s="287" t="s">
        <v>382</v>
      </c>
      <c r="B3482" s="288">
        <v>46004</v>
      </c>
      <c r="C3482" s="287" t="s">
        <v>339</v>
      </c>
      <c r="D3482" s="287">
        <v>0</v>
      </c>
      <c r="E3482" s="287">
        <v>0</v>
      </c>
      <c r="F3482" s="287">
        <v>0</v>
      </c>
      <c r="G3482" s="287" t="s">
        <v>185</v>
      </c>
      <c r="H3482" s="287"/>
      <c r="I3482" s="287">
        <v>0</v>
      </c>
      <c r="J3482" s="287"/>
      <c r="K3482" s="287">
        <v>0</v>
      </c>
    </row>
    <row r="3483" spans="1:11">
      <c r="A3483" s="287" t="s">
        <v>382</v>
      </c>
      <c r="B3483" s="288">
        <v>46011</v>
      </c>
      <c r="C3483" s="287" t="s">
        <v>339</v>
      </c>
      <c r="D3483" s="287">
        <v>0</v>
      </c>
      <c r="E3483" s="287">
        <v>0</v>
      </c>
      <c r="F3483" s="287">
        <v>0</v>
      </c>
      <c r="G3483" s="287" t="s">
        <v>185</v>
      </c>
      <c r="H3483" s="287"/>
      <c r="I3483" s="287">
        <v>0</v>
      </c>
      <c r="J3483" s="287"/>
      <c r="K3483" s="287">
        <v>0</v>
      </c>
    </row>
    <row r="3484" spans="1:11">
      <c r="A3484" s="287" t="s">
        <v>382</v>
      </c>
      <c r="B3484" s="288">
        <v>46018</v>
      </c>
      <c r="C3484" s="287" t="s">
        <v>339</v>
      </c>
      <c r="D3484" s="287">
        <v>0</v>
      </c>
      <c r="E3484" s="287">
        <v>0</v>
      </c>
      <c r="F3484" s="287">
        <v>0</v>
      </c>
      <c r="G3484" s="287" t="s">
        <v>185</v>
      </c>
      <c r="H3484" s="287"/>
      <c r="I3484" s="287">
        <v>0</v>
      </c>
      <c r="J3484" s="287"/>
      <c r="K3484" s="287">
        <v>0</v>
      </c>
    </row>
    <row r="3485" spans="1:11">
      <c r="A3485" s="287" t="s">
        <v>382</v>
      </c>
      <c r="B3485" s="288">
        <v>46025</v>
      </c>
      <c r="C3485" s="287" t="s">
        <v>339</v>
      </c>
      <c r="D3485" s="287">
        <v>0</v>
      </c>
      <c r="E3485" s="287">
        <v>0</v>
      </c>
      <c r="F3485" s="287">
        <v>0</v>
      </c>
      <c r="G3485" s="287" t="s">
        <v>185</v>
      </c>
      <c r="H3485" s="287"/>
      <c r="I3485" s="287">
        <v>0</v>
      </c>
      <c r="J3485" s="287"/>
      <c r="K3485" s="287">
        <v>0</v>
      </c>
    </row>
    <row r="3486" spans="1:11">
      <c r="A3486" s="287" t="s">
        <v>382</v>
      </c>
      <c r="B3486" s="288">
        <v>46032</v>
      </c>
      <c r="C3486" s="287" t="s">
        <v>893</v>
      </c>
      <c r="D3486" s="287">
        <v>1</v>
      </c>
      <c r="E3486" s="287">
        <v>1</v>
      </c>
      <c r="F3486" s="287">
        <v>0</v>
      </c>
      <c r="G3486" s="287" t="s">
        <v>185</v>
      </c>
      <c r="H3486" s="287"/>
      <c r="I3486" s="287">
        <v>0</v>
      </c>
      <c r="J3486" s="287"/>
      <c r="K3486" s="287">
        <v>0</v>
      </c>
    </row>
    <row r="3487" spans="1:11">
      <c r="A3487" s="287" t="s">
        <v>382</v>
      </c>
      <c r="B3487" s="288">
        <v>46039</v>
      </c>
      <c r="C3487" s="287" t="s">
        <v>339</v>
      </c>
      <c r="D3487" s="287">
        <v>0</v>
      </c>
      <c r="E3487" s="287">
        <v>0</v>
      </c>
      <c r="F3487" s="287">
        <v>0</v>
      </c>
      <c r="G3487" s="287" t="s">
        <v>185</v>
      </c>
      <c r="H3487" s="287"/>
      <c r="I3487" s="287">
        <v>0</v>
      </c>
      <c r="J3487" s="287"/>
      <c r="K3487" s="287">
        <v>0</v>
      </c>
    </row>
    <row r="3488" spans="1:11">
      <c r="A3488" s="287" t="s">
        <v>382</v>
      </c>
      <c r="B3488" s="288">
        <v>46046</v>
      </c>
      <c r="C3488" s="287" t="s">
        <v>339</v>
      </c>
      <c r="D3488" s="287">
        <v>0</v>
      </c>
      <c r="E3488" s="287">
        <v>0</v>
      </c>
      <c r="F3488" s="287">
        <v>0</v>
      </c>
      <c r="G3488" s="287" t="s">
        <v>185</v>
      </c>
      <c r="H3488" s="287"/>
      <c r="I3488" s="287">
        <v>0</v>
      </c>
      <c r="J3488" s="287"/>
      <c r="K3488" s="287">
        <v>0</v>
      </c>
    </row>
    <row r="3489" spans="1:11">
      <c r="A3489" s="287" t="s">
        <v>382</v>
      </c>
      <c r="B3489" s="288">
        <v>46053</v>
      </c>
      <c r="C3489" s="287" t="s">
        <v>339</v>
      </c>
      <c r="D3489" s="287">
        <v>0</v>
      </c>
      <c r="E3489" s="287">
        <v>0</v>
      </c>
      <c r="F3489" s="287">
        <v>0</v>
      </c>
      <c r="G3489" s="287" t="s">
        <v>185</v>
      </c>
      <c r="H3489" s="287"/>
      <c r="I3489" s="287">
        <v>0</v>
      </c>
      <c r="J3489" s="287"/>
      <c r="K3489" s="287">
        <v>0</v>
      </c>
    </row>
    <row r="3490" spans="1:11">
      <c r="A3490" s="287" t="s">
        <v>382</v>
      </c>
      <c r="B3490" s="288">
        <v>46060</v>
      </c>
      <c r="C3490" s="287" t="s">
        <v>339</v>
      </c>
      <c r="D3490" s="287">
        <v>0</v>
      </c>
      <c r="E3490" s="287">
        <v>0</v>
      </c>
      <c r="F3490" s="287">
        <v>0</v>
      </c>
      <c r="G3490" s="287" t="s">
        <v>185</v>
      </c>
      <c r="H3490" s="287"/>
      <c r="I3490" s="287">
        <v>0</v>
      </c>
      <c r="J3490" s="287"/>
      <c r="K3490" s="287">
        <v>0</v>
      </c>
    </row>
    <row r="3491" spans="1:11">
      <c r="A3491" s="287" t="s">
        <v>382</v>
      </c>
      <c r="B3491" s="288">
        <v>46067</v>
      </c>
      <c r="C3491" s="287" t="s">
        <v>339</v>
      </c>
      <c r="D3491" s="287">
        <v>0</v>
      </c>
      <c r="E3491" s="287">
        <v>0</v>
      </c>
      <c r="F3491" s="287">
        <v>0</v>
      </c>
      <c r="G3491" s="287" t="s">
        <v>185</v>
      </c>
      <c r="H3491" s="287"/>
      <c r="I3491" s="287">
        <v>0</v>
      </c>
      <c r="J3491" s="287"/>
      <c r="K3491" s="287">
        <v>0</v>
      </c>
    </row>
    <row r="3492" spans="1:11">
      <c r="A3492" s="287" t="s">
        <v>382</v>
      </c>
      <c r="B3492" s="288">
        <v>46074</v>
      </c>
      <c r="C3492" s="287" t="s">
        <v>893</v>
      </c>
      <c r="D3492" s="287">
        <v>1</v>
      </c>
      <c r="E3492" s="287">
        <v>1</v>
      </c>
      <c r="F3492" s="287">
        <v>0</v>
      </c>
      <c r="G3492" s="287" t="s">
        <v>185</v>
      </c>
      <c r="H3492" s="287"/>
      <c r="I3492" s="287">
        <v>0</v>
      </c>
      <c r="J3492" s="287"/>
      <c r="K3492" s="287">
        <v>0</v>
      </c>
    </row>
    <row r="3493" spans="1:11">
      <c r="A3493" s="287" t="s">
        <v>382</v>
      </c>
      <c r="B3493" s="288">
        <v>46081</v>
      </c>
      <c r="C3493" s="287" t="s">
        <v>339</v>
      </c>
      <c r="D3493" s="287">
        <v>0</v>
      </c>
      <c r="E3493" s="287">
        <v>0</v>
      </c>
      <c r="F3493" s="287">
        <v>0</v>
      </c>
      <c r="G3493" s="287" t="s">
        <v>185</v>
      </c>
      <c r="H3493" s="287"/>
      <c r="I3493" s="287">
        <v>0</v>
      </c>
      <c r="J3493" s="287"/>
      <c r="K3493" s="287">
        <v>0</v>
      </c>
    </row>
    <row r="3494" spans="1:11">
      <c r="A3494" s="287" t="s">
        <v>382</v>
      </c>
      <c r="B3494" s="288">
        <v>46088</v>
      </c>
      <c r="C3494" s="287" t="s">
        <v>339</v>
      </c>
      <c r="D3494" s="287">
        <v>0</v>
      </c>
      <c r="E3494" s="287">
        <v>0</v>
      </c>
      <c r="F3494" s="287">
        <v>0</v>
      </c>
      <c r="G3494" s="287" t="s">
        <v>185</v>
      </c>
      <c r="H3494" s="287"/>
      <c r="I3494" s="287">
        <v>0</v>
      </c>
      <c r="J3494" s="287"/>
      <c r="K3494" s="287">
        <v>0</v>
      </c>
    </row>
    <row r="3495" spans="1:11">
      <c r="A3495" s="287" t="s">
        <v>382</v>
      </c>
      <c r="B3495" s="288">
        <v>46095</v>
      </c>
      <c r="C3495" s="287" t="s">
        <v>893</v>
      </c>
      <c r="D3495" s="287">
        <v>1</v>
      </c>
      <c r="E3495" s="287">
        <v>1</v>
      </c>
      <c r="F3495" s="287">
        <v>0</v>
      </c>
      <c r="G3495" s="287" t="s">
        <v>185</v>
      </c>
      <c r="H3495" s="287"/>
      <c r="I3495" s="287">
        <v>0</v>
      </c>
      <c r="J3495" s="287"/>
      <c r="K3495" s="287">
        <v>0</v>
      </c>
    </row>
    <row r="3496" spans="1:11">
      <c r="A3496" s="287" t="s">
        <v>382</v>
      </c>
      <c r="B3496" s="288">
        <v>46102</v>
      </c>
      <c r="C3496" s="287" t="s">
        <v>339</v>
      </c>
      <c r="D3496" s="287">
        <v>0</v>
      </c>
      <c r="E3496" s="287">
        <v>0</v>
      </c>
      <c r="F3496" s="287">
        <v>0</v>
      </c>
      <c r="G3496" s="287" t="s">
        <v>185</v>
      </c>
      <c r="H3496" s="287"/>
      <c r="I3496" s="287">
        <v>0</v>
      </c>
      <c r="J3496" s="287"/>
      <c r="K3496" s="287">
        <v>0</v>
      </c>
    </row>
    <row r="3497" spans="1:11">
      <c r="A3497" s="287" t="s">
        <v>382</v>
      </c>
      <c r="B3497" s="288">
        <v>46109</v>
      </c>
      <c r="C3497" s="287" t="s">
        <v>893</v>
      </c>
      <c r="D3497" s="287">
        <v>1</v>
      </c>
      <c r="E3497" s="287">
        <v>1</v>
      </c>
      <c r="F3497" s="287">
        <v>0</v>
      </c>
      <c r="G3497" s="287" t="s">
        <v>185</v>
      </c>
      <c r="H3497" s="287"/>
      <c r="I3497" s="287">
        <v>0</v>
      </c>
      <c r="J3497" s="287"/>
      <c r="K3497" s="287">
        <v>0</v>
      </c>
    </row>
    <row r="3498" spans="1:11">
      <c r="A3498" s="287" t="s">
        <v>382</v>
      </c>
      <c r="B3498" s="288">
        <v>46116</v>
      </c>
      <c r="C3498" s="287" t="s">
        <v>339</v>
      </c>
      <c r="D3498" s="287">
        <v>0</v>
      </c>
      <c r="E3498" s="287">
        <v>0</v>
      </c>
      <c r="F3498" s="287">
        <v>0</v>
      </c>
      <c r="G3498" s="287" t="s">
        <v>185</v>
      </c>
      <c r="H3498" s="287"/>
      <c r="I3498" s="287">
        <v>0</v>
      </c>
      <c r="J3498" s="287"/>
      <c r="K3498" s="287">
        <v>0</v>
      </c>
    </row>
    <row r="3499" spans="1:11">
      <c r="A3499" s="287" t="s">
        <v>382</v>
      </c>
      <c r="B3499" s="288">
        <v>46123</v>
      </c>
      <c r="C3499" s="287" t="s">
        <v>893</v>
      </c>
      <c r="D3499" s="287">
        <v>1</v>
      </c>
      <c r="E3499" s="287">
        <v>1</v>
      </c>
      <c r="F3499" s="287">
        <v>0</v>
      </c>
      <c r="G3499" s="287" t="s">
        <v>185</v>
      </c>
      <c r="H3499" s="287"/>
      <c r="I3499" s="287">
        <v>0</v>
      </c>
      <c r="J3499" s="287"/>
      <c r="K3499" s="287">
        <v>0</v>
      </c>
    </row>
    <row r="3500" spans="1:11">
      <c r="A3500" s="287" t="s">
        <v>382</v>
      </c>
      <c r="B3500" s="288">
        <v>46130</v>
      </c>
      <c r="C3500" s="287" t="s">
        <v>892</v>
      </c>
      <c r="D3500" s="287">
        <v>1</v>
      </c>
      <c r="E3500" s="287">
        <v>0</v>
      </c>
      <c r="F3500" s="287">
        <v>1</v>
      </c>
      <c r="G3500" s="287" t="s">
        <v>185</v>
      </c>
      <c r="H3500" s="287"/>
      <c r="I3500" s="287">
        <v>0</v>
      </c>
      <c r="J3500" s="287"/>
      <c r="K3500" s="287">
        <v>0</v>
      </c>
    </row>
    <row r="3501" spans="1:11">
      <c r="A3501" s="287" t="s">
        <v>382</v>
      </c>
      <c r="B3501" s="288">
        <v>46137</v>
      </c>
      <c r="C3501" s="287" t="s">
        <v>339</v>
      </c>
      <c r="D3501" s="287">
        <v>0</v>
      </c>
      <c r="E3501" s="287">
        <v>0</v>
      </c>
      <c r="F3501" s="287">
        <v>0</v>
      </c>
      <c r="G3501" s="287" t="s">
        <v>185</v>
      </c>
      <c r="H3501" s="287"/>
      <c r="I3501" s="287">
        <v>0</v>
      </c>
      <c r="J3501" s="287"/>
      <c r="K3501" s="287">
        <v>0</v>
      </c>
    </row>
    <row r="3502" spans="1:11">
      <c r="A3502" s="287" t="s">
        <v>383</v>
      </c>
      <c r="B3502" s="288">
        <v>45969</v>
      </c>
      <c r="C3502" s="287" t="s">
        <v>847</v>
      </c>
      <c r="D3502" s="287">
        <v>1</v>
      </c>
      <c r="E3502" s="287">
        <v>1</v>
      </c>
      <c r="F3502" s="287">
        <v>1</v>
      </c>
      <c r="G3502" s="287" t="s">
        <v>179</v>
      </c>
      <c r="H3502" s="287" t="s">
        <v>188</v>
      </c>
      <c r="I3502" s="287">
        <v>1</v>
      </c>
      <c r="J3502" s="287"/>
      <c r="K3502" s="287">
        <v>0</v>
      </c>
    </row>
    <row r="3503" spans="1:11">
      <c r="A3503" s="287" t="s">
        <v>383</v>
      </c>
      <c r="B3503" s="288">
        <v>45976</v>
      </c>
      <c r="C3503" s="287" t="s">
        <v>847</v>
      </c>
      <c r="D3503" s="287">
        <v>1</v>
      </c>
      <c r="E3503" s="287">
        <v>1</v>
      </c>
      <c r="F3503" s="287">
        <v>1</v>
      </c>
      <c r="G3503" s="287" t="s">
        <v>179</v>
      </c>
      <c r="H3503" s="287" t="s">
        <v>188</v>
      </c>
      <c r="I3503" s="287">
        <v>1</v>
      </c>
      <c r="J3503" s="287"/>
      <c r="K3503" s="287">
        <v>0</v>
      </c>
    </row>
    <row r="3504" spans="1:11">
      <c r="A3504" s="287" t="s">
        <v>383</v>
      </c>
      <c r="B3504" s="288">
        <v>45983</v>
      </c>
      <c r="C3504" s="287" t="s">
        <v>847</v>
      </c>
      <c r="D3504" s="287">
        <v>1</v>
      </c>
      <c r="E3504" s="287">
        <v>1</v>
      </c>
      <c r="F3504" s="287">
        <v>1</v>
      </c>
      <c r="G3504" s="287" t="s">
        <v>179</v>
      </c>
      <c r="H3504" s="287" t="s">
        <v>188</v>
      </c>
      <c r="I3504" s="287">
        <v>1</v>
      </c>
      <c r="J3504" s="287"/>
      <c r="K3504" s="287">
        <v>0</v>
      </c>
    </row>
    <row r="3505" spans="1:11">
      <c r="A3505" s="287" t="s">
        <v>383</v>
      </c>
      <c r="B3505" s="288">
        <v>45990</v>
      </c>
      <c r="C3505" s="287" t="s">
        <v>847</v>
      </c>
      <c r="D3505" s="287">
        <v>1</v>
      </c>
      <c r="E3505" s="287">
        <v>1</v>
      </c>
      <c r="F3505" s="287">
        <v>1</v>
      </c>
      <c r="G3505" s="287" t="s">
        <v>179</v>
      </c>
      <c r="H3505" s="287" t="s">
        <v>188</v>
      </c>
      <c r="I3505" s="287">
        <v>1</v>
      </c>
      <c r="J3505" s="287"/>
      <c r="K3505" s="287">
        <v>0</v>
      </c>
    </row>
    <row r="3506" spans="1:11">
      <c r="A3506" s="287" t="s">
        <v>383</v>
      </c>
      <c r="B3506" s="288">
        <v>45997</v>
      </c>
      <c r="C3506" s="287" t="s">
        <v>847</v>
      </c>
      <c r="D3506" s="287">
        <v>1</v>
      </c>
      <c r="E3506" s="287">
        <v>1</v>
      </c>
      <c r="F3506" s="287">
        <v>1</v>
      </c>
      <c r="G3506" s="287" t="s">
        <v>179</v>
      </c>
      <c r="H3506" s="287" t="s">
        <v>188</v>
      </c>
      <c r="I3506" s="287">
        <v>1</v>
      </c>
      <c r="J3506" s="287"/>
      <c r="K3506" s="287">
        <v>0</v>
      </c>
    </row>
    <row r="3507" spans="1:11">
      <c r="A3507" s="287" t="s">
        <v>383</v>
      </c>
      <c r="B3507" s="288">
        <v>46004</v>
      </c>
      <c r="C3507" s="287" t="s">
        <v>847</v>
      </c>
      <c r="D3507" s="287">
        <v>1</v>
      </c>
      <c r="E3507" s="287">
        <v>1</v>
      </c>
      <c r="F3507" s="287">
        <v>1</v>
      </c>
      <c r="G3507" s="287" t="s">
        <v>179</v>
      </c>
      <c r="H3507" s="287" t="s">
        <v>188</v>
      </c>
      <c r="I3507" s="287">
        <v>1</v>
      </c>
      <c r="J3507" s="287"/>
      <c r="K3507" s="287">
        <v>0</v>
      </c>
    </row>
    <row r="3508" spans="1:11">
      <c r="A3508" s="287" t="s">
        <v>383</v>
      </c>
      <c r="B3508" s="288">
        <v>46011</v>
      </c>
      <c r="C3508" s="287" t="s">
        <v>893</v>
      </c>
      <c r="D3508" s="287">
        <v>1</v>
      </c>
      <c r="E3508" s="287">
        <v>1</v>
      </c>
      <c r="F3508" s="287">
        <v>0</v>
      </c>
      <c r="G3508" s="287" t="s">
        <v>179</v>
      </c>
      <c r="H3508" s="287" t="s">
        <v>188</v>
      </c>
      <c r="I3508" s="287">
        <v>1</v>
      </c>
      <c r="J3508" s="287"/>
      <c r="K3508" s="287">
        <v>0</v>
      </c>
    </row>
    <row r="3509" spans="1:11">
      <c r="A3509" s="287" t="s">
        <v>383</v>
      </c>
      <c r="B3509" s="288">
        <v>46018</v>
      </c>
      <c r="C3509" s="287" t="s">
        <v>339</v>
      </c>
      <c r="D3509" s="287">
        <v>0</v>
      </c>
      <c r="E3509" s="287">
        <v>0</v>
      </c>
      <c r="F3509" s="287">
        <v>0</v>
      </c>
      <c r="G3509" s="287" t="s">
        <v>179</v>
      </c>
      <c r="H3509" s="287" t="s">
        <v>188</v>
      </c>
      <c r="I3509" s="287">
        <v>1</v>
      </c>
      <c r="J3509" s="287"/>
      <c r="K3509" s="287">
        <v>0</v>
      </c>
    </row>
    <row r="3510" spans="1:11">
      <c r="A3510" s="287" t="s">
        <v>383</v>
      </c>
      <c r="B3510" s="288">
        <v>46025</v>
      </c>
      <c r="C3510" s="287" t="s">
        <v>339</v>
      </c>
      <c r="D3510" s="287">
        <v>0</v>
      </c>
      <c r="E3510" s="287">
        <v>0</v>
      </c>
      <c r="F3510" s="287">
        <v>0</v>
      </c>
      <c r="G3510" s="287" t="s">
        <v>179</v>
      </c>
      <c r="H3510" s="287" t="s">
        <v>188</v>
      </c>
      <c r="I3510" s="287">
        <v>1</v>
      </c>
      <c r="J3510" s="287"/>
      <c r="K3510" s="287">
        <v>0</v>
      </c>
    </row>
    <row r="3511" spans="1:11">
      <c r="A3511" s="287" t="s">
        <v>383</v>
      </c>
      <c r="B3511" s="288">
        <v>46032</v>
      </c>
      <c r="C3511" s="287" t="s">
        <v>892</v>
      </c>
      <c r="D3511" s="287">
        <v>1</v>
      </c>
      <c r="E3511" s="287">
        <v>0</v>
      </c>
      <c r="F3511" s="287">
        <v>1</v>
      </c>
      <c r="G3511" s="287" t="s">
        <v>179</v>
      </c>
      <c r="H3511" s="287" t="s">
        <v>188</v>
      </c>
      <c r="I3511" s="287">
        <v>1</v>
      </c>
      <c r="J3511" s="287"/>
      <c r="K3511" s="287">
        <v>0</v>
      </c>
    </row>
    <row r="3512" spans="1:11">
      <c r="A3512" s="287" t="s">
        <v>383</v>
      </c>
      <c r="B3512" s="288">
        <v>46039</v>
      </c>
      <c r="C3512" s="287" t="s">
        <v>847</v>
      </c>
      <c r="D3512" s="287">
        <v>1</v>
      </c>
      <c r="E3512" s="287">
        <v>1</v>
      </c>
      <c r="F3512" s="287">
        <v>1</v>
      </c>
      <c r="G3512" s="287" t="s">
        <v>179</v>
      </c>
      <c r="H3512" s="287" t="s">
        <v>188</v>
      </c>
      <c r="I3512" s="287">
        <v>1</v>
      </c>
      <c r="J3512" s="287"/>
      <c r="K3512" s="287">
        <v>0</v>
      </c>
    </row>
    <row r="3513" spans="1:11">
      <c r="A3513" s="287" t="s">
        <v>383</v>
      </c>
      <c r="B3513" s="288">
        <v>46046</v>
      </c>
      <c r="C3513" s="287" t="s">
        <v>847</v>
      </c>
      <c r="D3513" s="287">
        <v>1</v>
      </c>
      <c r="E3513" s="287">
        <v>1</v>
      </c>
      <c r="F3513" s="287">
        <v>1</v>
      </c>
      <c r="G3513" s="287" t="s">
        <v>179</v>
      </c>
      <c r="H3513" s="287" t="s">
        <v>188</v>
      </c>
      <c r="I3513" s="287">
        <v>1</v>
      </c>
      <c r="J3513" s="287"/>
      <c r="K3513" s="287">
        <v>0</v>
      </c>
    </row>
    <row r="3514" spans="1:11">
      <c r="A3514" s="287" t="s">
        <v>383</v>
      </c>
      <c r="B3514" s="288">
        <v>46053</v>
      </c>
      <c r="C3514" s="287" t="s">
        <v>847</v>
      </c>
      <c r="D3514" s="287">
        <v>1</v>
      </c>
      <c r="E3514" s="287">
        <v>1</v>
      </c>
      <c r="F3514" s="287">
        <v>1</v>
      </c>
      <c r="G3514" s="287" t="s">
        <v>179</v>
      </c>
      <c r="H3514" s="287" t="s">
        <v>188</v>
      </c>
      <c r="I3514" s="287">
        <v>1</v>
      </c>
      <c r="J3514" s="287"/>
      <c r="K3514" s="287">
        <v>0</v>
      </c>
    </row>
    <row r="3515" spans="1:11">
      <c r="A3515" s="287" t="s">
        <v>383</v>
      </c>
      <c r="B3515" s="288">
        <v>46060</v>
      </c>
      <c r="C3515" s="287" t="s">
        <v>847</v>
      </c>
      <c r="D3515" s="287">
        <v>1</v>
      </c>
      <c r="E3515" s="287">
        <v>1</v>
      </c>
      <c r="F3515" s="287">
        <v>1</v>
      </c>
      <c r="G3515" s="287" t="s">
        <v>179</v>
      </c>
      <c r="H3515" s="287" t="s">
        <v>188</v>
      </c>
      <c r="I3515" s="287">
        <v>1</v>
      </c>
      <c r="J3515" s="287"/>
      <c r="K3515" s="287">
        <v>0</v>
      </c>
    </row>
    <row r="3516" spans="1:11">
      <c r="A3516" s="287" t="s">
        <v>383</v>
      </c>
      <c r="B3516" s="288">
        <v>46067</v>
      </c>
      <c r="C3516" s="287" t="s">
        <v>847</v>
      </c>
      <c r="D3516" s="287">
        <v>1</v>
      </c>
      <c r="E3516" s="287">
        <v>1</v>
      </c>
      <c r="F3516" s="287">
        <v>1</v>
      </c>
      <c r="G3516" s="287" t="s">
        <v>179</v>
      </c>
      <c r="H3516" s="287" t="s">
        <v>188</v>
      </c>
      <c r="I3516" s="287">
        <v>1</v>
      </c>
      <c r="J3516" s="287"/>
      <c r="K3516" s="287">
        <v>0</v>
      </c>
    </row>
    <row r="3517" spans="1:11">
      <c r="A3517" s="287" t="s">
        <v>383</v>
      </c>
      <c r="B3517" s="288">
        <v>46074</v>
      </c>
      <c r="C3517" s="287" t="s">
        <v>847</v>
      </c>
      <c r="D3517" s="287">
        <v>1</v>
      </c>
      <c r="E3517" s="287">
        <v>1</v>
      </c>
      <c r="F3517" s="287">
        <v>1</v>
      </c>
      <c r="G3517" s="287" t="s">
        <v>179</v>
      </c>
      <c r="H3517" s="287" t="s">
        <v>188</v>
      </c>
      <c r="I3517" s="287">
        <v>1</v>
      </c>
      <c r="J3517" s="287"/>
      <c r="K3517" s="287">
        <v>0</v>
      </c>
    </row>
    <row r="3518" spans="1:11">
      <c r="A3518" s="287" t="s">
        <v>383</v>
      </c>
      <c r="B3518" s="288">
        <v>46081</v>
      </c>
      <c r="C3518" s="287" t="s">
        <v>847</v>
      </c>
      <c r="D3518" s="287">
        <v>1</v>
      </c>
      <c r="E3518" s="287">
        <v>1</v>
      </c>
      <c r="F3518" s="287">
        <v>1</v>
      </c>
      <c r="G3518" s="287" t="s">
        <v>179</v>
      </c>
      <c r="H3518" s="287" t="s">
        <v>188</v>
      </c>
      <c r="I3518" s="287">
        <v>1</v>
      </c>
      <c r="J3518" s="287"/>
      <c r="K3518" s="287">
        <v>0</v>
      </c>
    </row>
    <row r="3519" spans="1:11">
      <c r="A3519" s="287" t="s">
        <v>383</v>
      </c>
      <c r="B3519" s="288">
        <v>46088</v>
      </c>
      <c r="C3519" s="287" t="s">
        <v>847</v>
      </c>
      <c r="D3519" s="287">
        <v>1</v>
      </c>
      <c r="E3519" s="287">
        <v>1</v>
      </c>
      <c r="F3519" s="287">
        <v>1</v>
      </c>
      <c r="G3519" s="287" t="s">
        <v>179</v>
      </c>
      <c r="H3519" s="287" t="s">
        <v>188</v>
      </c>
      <c r="I3519" s="287">
        <v>1</v>
      </c>
      <c r="J3519" s="287"/>
      <c r="K3519" s="287">
        <v>0</v>
      </c>
    </row>
    <row r="3520" spans="1:11">
      <c r="A3520" s="287" t="s">
        <v>383</v>
      </c>
      <c r="B3520" s="288">
        <v>46095</v>
      </c>
      <c r="C3520" s="287" t="s">
        <v>847</v>
      </c>
      <c r="D3520" s="287">
        <v>1</v>
      </c>
      <c r="E3520" s="287">
        <v>1</v>
      </c>
      <c r="F3520" s="287">
        <v>1</v>
      </c>
      <c r="G3520" s="287" t="s">
        <v>179</v>
      </c>
      <c r="H3520" s="287" t="s">
        <v>188</v>
      </c>
      <c r="I3520" s="287">
        <v>1</v>
      </c>
      <c r="J3520" s="287"/>
      <c r="K3520" s="287">
        <v>0</v>
      </c>
    </row>
    <row r="3521" spans="1:11">
      <c r="A3521" s="287" t="s">
        <v>383</v>
      </c>
      <c r="B3521" s="288">
        <v>46102</v>
      </c>
      <c r="C3521" s="287" t="s">
        <v>847</v>
      </c>
      <c r="D3521" s="287">
        <v>1</v>
      </c>
      <c r="E3521" s="287">
        <v>1</v>
      </c>
      <c r="F3521" s="287">
        <v>1</v>
      </c>
      <c r="G3521" s="287" t="s">
        <v>179</v>
      </c>
      <c r="H3521" s="287" t="s">
        <v>188</v>
      </c>
      <c r="I3521" s="287">
        <v>1</v>
      </c>
      <c r="J3521" s="287"/>
      <c r="K3521" s="287">
        <v>0</v>
      </c>
    </row>
    <row r="3522" spans="1:11">
      <c r="A3522" s="287" t="s">
        <v>383</v>
      </c>
      <c r="B3522" s="288">
        <v>46109</v>
      </c>
      <c r="C3522" s="287" t="s">
        <v>847</v>
      </c>
      <c r="D3522" s="287">
        <v>1</v>
      </c>
      <c r="E3522" s="287">
        <v>1</v>
      </c>
      <c r="F3522" s="287">
        <v>1</v>
      </c>
      <c r="G3522" s="287" t="s">
        <v>179</v>
      </c>
      <c r="H3522" s="287" t="s">
        <v>188</v>
      </c>
      <c r="I3522" s="287">
        <v>1</v>
      </c>
      <c r="J3522" s="287"/>
      <c r="K3522" s="287">
        <v>0</v>
      </c>
    </row>
    <row r="3523" spans="1:11">
      <c r="A3523" s="287" t="s">
        <v>383</v>
      </c>
      <c r="B3523" s="288">
        <v>46116</v>
      </c>
      <c r="C3523" s="287" t="s">
        <v>847</v>
      </c>
      <c r="D3523" s="287">
        <v>1</v>
      </c>
      <c r="E3523" s="287">
        <v>1</v>
      </c>
      <c r="F3523" s="287">
        <v>1</v>
      </c>
      <c r="G3523" s="287" t="s">
        <v>179</v>
      </c>
      <c r="H3523" s="287" t="s">
        <v>188</v>
      </c>
      <c r="I3523" s="287">
        <v>1</v>
      </c>
      <c r="J3523" s="287"/>
      <c r="K3523" s="287">
        <v>0</v>
      </c>
    </row>
    <row r="3524" spans="1:11">
      <c r="A3524" s="287" t="s">
        <v>383</v>
      </c>
      <c r="B3524" s="288">
        <v>46123</v>
      </c>
      <c r="C3524" s="287" t="s">
        <v>847</v>
      </c>
      <c r="D3524" s="287">
        <v>1</v>
      </c>
      <c r="E3524" s="287">
        <v>1</v>
      </c>
      <c r="F3524" s="287">
        <v>1</v>
      </c>
      <c r="G3524" s="287" t="s">
        <v>179</v>
      </c>
      <c r="H3524" s="287" t="s">
        <v>188</v>
      </c>
      <c r="I3524" s="287">
        <v>1</v>
      </c>
      <c r="J3524" s="287"/>
      <c r="K3524" s="287">
        <v>0</v>
      </c>
    </row>
    <row r="3525" spans="1:11">
      <c r="A3525" s="287" t="s">
        <v>383</v>
      </c>
      <c r="B3525" s="288">
        <v>46130</v>
      </c>
      <c r="C3525" s="287" t="s">
        <v>339</v>
      </c>
      <c r="D3525" s="287">
        <v>0</v>
      </c>
      <c r="E3525" s="287">
        <v>0</v>
      </c>
      <c r="F3525" s="287">
        <v>0</v>
      </c>
      <c r="G3525" s="287" t="s">
        <v>179</v>
      </c>
      <c r="H3525" s="287" t="s">
        <v>188</v>
      </c>
      <c r="I3525" s="287">
        <v>1</v>
      </c>
      <c r="J3525" s="287"/>
      <c r="K3525" s="287">
        <v>0</v>
      </c>
    </row>
    <row r="3526" spans="1:11">
      <c r="A3526" s="287" t="s">
        <v>383</v>
      </c>
      <c r="B3526" s="288">
        <v>46137</v>
      </c>
      <c r="C3526" s="287" t="s">
        <v>339</v>
      </c>
      <c r="D3526" s="287">
        <v>0</v>
      </c>
      <c r="E3526" s="287">
        <v>0</v>
      </c>
      <c r="F3526" s="287">
        <v>0</v>
      </c>
      <c r="G3526" s="287" t="s">
        <v>179</v>
      </c>
      <c r="H3526" s="287" t="s">
        <v>188</v>
      </c>
      <c r="I3526" s="287">
        <v>1</v>
      </c>
      <c r="J3526" s="287"/>
      <c r="K3526" s="287">
        <v>0</v>
      </c>
    </row>
    <row r="3527" spans="1:11">
      <c r="A3527" s="287" t="s">
        <v>384</v>
      </c>
      <c r="B3527" s="288">
        <v>45969</v>
      </c>
      <c r="C3527" s="287" t="s">
        <v>339</v>
      </c>
      <c r="D3527" s="287">
        <v>0</v>
      </c>
      <c r="E3527" s="287">
        <v>0</v>
      </c>
      <c r="F3527" s="287">
        <v>0</v>
      </c>
      <c r="G3527" s="287" t="s">
        <v>188</v>
      </c>
      <c r="H3527" s="287" t="s">
        <v>185</v>
      </c>
      <c r="I3527" s="287">
        <v>0</v>
      </c>
      <c r="J3527" s="287"/>
      <c r="K3527" s="287">
        <v>0</v>
      </c>
    </row>
    <row r="3528" spans="1:11">
      <c r="A3528" s="287" t="s">
        <v>384</v>
      </c>
      <c r="B3528" s="288">
        <v>45976</v>
      </c>
      <c r="C3528" s="287" t="s">
        <v>847</v>
      </c>
      <c r="D3528" s="287">
        <v>1</v>
      </c>
      <c r="E3528" s="287">
        <v>1</v>
      </c>
      <c r="F3528" s="287">
        <v>1</v>
      </c>
      <c r="G3528" s="287" t="s">
        <v>188</v>
      </c>
      <c r="H3528" s="287" t="s">
        <v>185</v>
      </c>
      <c r="I3528" s="287">
        <v>0</v>
      </c>
      <c r="J3528" s="287"/>
      <c r="K3528" s="287">
        <v>0</v>
      </c>
    </row>
    <row r="3529" spans="1:11">
      <c r="A3529" s="287" t="s">
        <v>384</v>
      </c>
      <c r="B3529" s="288">
        <v>45983</v>
      </c>
      <c r="C3529" s="287" t="s">
        <v>339</v>
      </c>
      <c r="D3529" s="287">
        <v>0</v>
      </c>
      <c r="E3529" s="287">
        <v>0</v>
      </c>
      <c r="F3529" s="287">
        <v>0</v>
      </c>
      <c r="G3529" s="287" t="s">
        <v>188</v>
      </c>
      <c r="H3529" s="287" t="s">
        <v>185</v>
      </c>
      <c r="I3529" s="287">
        <v>0</v>
      </c>
      <c r="J3529" s="287"/>
      <c r="K3529" s="287">
        <v>0</v>
      </c>
    </row>
    <row r="3530" spans="1:11">
      <c r="A3530" s="287" t="s">
        <v>384</v>
      </c>
      <c r="B3530" s="288">
        <v>45990</v>
      </c>
      <c r="C3530" s="287" t="s">
        <v>339</v>
      </c>
      <c r="D3530" s="287">
        <v>0</v>
      </c>
      <c r="E3530" s="287">
        <v>0</v>
      </c>
      <c r="F3530" s="287">
        <v>0</v>
      </c>
      <c r="G3530" s="287" t="s">
        <v>188</v>
      </c>
      <c r="H3530" s="287" t="s">
        <v>185</v>
      </c>
      <c r="I3530" s="287">
        <v>0</v>
      </c>
      <c r="J3530" s="287"/>
      <c r="K3530" s="287">
        <v>0</v>
      </c>
    </row>
    <row r="3531" spans="1:11">
      <c r="A3531" s="287" t="s">
        <v>384</v>
      </c>
      <c r="B3531" s="288">
        <v>45997</v>
      </c>
      <c r="C3531" s="287" t="s">
        <v>847</v>
      </c>
      <c r="D3531" s="287">
        <v>1</v>
      </c>
      <c r="E3531" s="287">
        <v>1</v>
      </c>
      <c r="F3531" s="287">
        <v>1</v>
      </c>
      <c r="G3531" s="287" t="s">
        <v>188</v>
      </c>
      <c r="H3531" s="287" t="s">
        <v>185</v>
      </c>
      <c r="I3531" s="287">
        <v>0</v>
      </c>
      <c r="J3531" s="287"/>
      <c r="K3531" s="287">
        <v>0</v>
      </c>
    </row>
    <row r="3532" spans="1:11">
      <c r="A3532" s="287" t="s">
        <v>384</v>
      </c>
      <c r="B3532" s="288">
        <v>46004</v>
      </c>
      <c r="C3532" s="287" t="s">
        <v>339</v>
      </c>
      <c r="D3532" s="287">
        <v>0</v>
      </c>
      <c r="E3532" s="287">
        <v>0</v>
      </c>
      <c r="F3532" s="287">
        <v>0</v>
      </c>
      <c r="G3532" s="287" t="s">
        <v>188</v>
      </c>
      <c r="H3532" s="287" t="s">
        <v>185</v>
      </c>
      <c r="I3532" s="287">
        <v>0</v>
      </c>
      <c r="J3532" s="287"/>
      <c r="K3532" s="287">
        <v>0</v>
      </c>
    </row>
    <row r="3533" spans="1:11">
      <c r="A3533" s="287" t="s">
        <v>384</v>
      </c>
      <c r="B3533" s="288">
        <v>46011</v>
      </c>
      <c r="C3533" s="287" t="s">
        <v>339</v>
      </c>
      <c r="D3533" s="287">
        <v>0</v>
      </c>
      <c r="E3533" s="287">
        <v>0</v>
      </c>
      <c r="F3533" s="287">
        <v>0</v>
      </c>
      <c r="G3533" s="287" t="s">
        <v>188</v>
      </c>
      <c r="H3533" s="287" t="s">
        <v>185</v>
      </c>
      <c r="I3533" s="287">
        <v>0</v>
      </c>
      <c r="J3533" s="287"/>
      <c r="K3533" s="287">
        <v>0</v>
      </c>
    </row>
    <row r="3534" spans="1:11">
      <c r="A3534" s="287" t="s">
        <v>384</v>
      </c>
      <c r="B3534" s="288">
        <v>46018</v>
      </c>
      <c r="C3534" s="287" t="s">
        <v>847</v>
      </c>
      <c r="D3534" s="287">
        <v>1</v>
      </c>
      <c r="E3534" s="287">
        <v>1</v>
      </c>
      <c r="F3534" s="287">
        <v>1</v>
      </c>
      <c r="G3534" s="287" t="s">
        <v>188</v>
      </c>
      <c r="H3534" s="287" t="s">
        <v>185</v>
      </c>
      <c r="I3534" s="287">
        <v>0</v>
      </c>
      <c r="J3534" s="287"/>
      <c r="K3534" s="287">
        <v>0</v>
      </c>
    </row>
    <row r="3535" spans="1:11">
      <c r="A3535" s="287" t="s">
        <v>384</v>
      </c>
      <c r="B3535" s="288">
        <v>46025</v>
      </c>
      <c r="C3535" s="287" t="s">
        <v>339</v>
      </c>
      <c r="D3535" s="287">
        <v>0</v>
      </c>
      <c r="E3535" s="287">
        <v>0</v>
      </c>
      <c r="F3535" s="287">
        <v>0</v>
      </c>
      <c r="G3535" s="287" t="s">
        <v>188</v>
      </c>
      <c r="H3535" s="287" t="s">
        <v>185</v>
      </c>
      <c r="I3535" s="287">
        <v>0</v>
      </c>
      <c r="J3535" s="287"/>
      <c r="K3535" s="287">
        <v>0</v>
      </c>
    </row>
    <row r="3536" spans="1:11">
      <c r="A3536" s="287" t="s">
        <v>384</v>
      </c>
      <c r="B3536" s="288">
        <v>46032</v>
      </c>
      <c r="C3536" s="287" t="s">
        <v>339</v>
      </c>
      <c r="D3536" s="287">
        <v>0</v>
      </c>
      <c r="E3536" s="287">
        <v>0</v>
      </c>
      <c r="F3536" s="287">
        <v>0</v>
      </c>
      <c r="G3536" s="287" t="s">
        <v>188</v>
      </c>
      <c r="H3536" s="287" t="s">
        <v>185</v>
      </c>
      <c r="I3536" s="287">
        <v>0</v>
      </c>
      <c r="J3536" s="287"/>
      <c r="K3536" s="287">
        <v>0</v>
      </c>
    </row>
    <row r="3537" spans="1:11">
      <c r="A3537" s="287" t="s">
        <v>384</v>
      </c>
      <c r="B3537" s="288">
        <v>46039</v>
      </c>
      <c r="C3537" s="287" t="s">
        <v>847</v>
      </c>
      <c r="D3537" s="287">
        <v>1</v>
      </c>
      <c r="E3537" s="287">
        <v>1</v>
      </c>
      <c r="F3537" s="287">
        <v>1</v>
      </c>
      <c r="G3537" s="287" t="s">
        <v>188</v>
      </c>
      <c r="H3537" s="287" t="s">
        <v>185</v>
      </c>
      <c r="I3537" s="287">
        <v>0</v>
      </c>
      <c r="J3537" s="287"/>
      <c r="K3537" s="287">
        <v>0</v>
      </c>
    </row>
    <row r="3538" spans="1:11">
      <c r="A3538" s="287" t="s">
        <v>384</v>
      </c>
      <c r="B3538" s="288">
        <v>46046</v>
      </c>
      <c r="C3538" s="287" t="s">
        <v>339</v>
      </c>
      <c r="D3538" s="287">
        <v>0</v>
      </c>
      <c r="E3538" s="287">
        <v>0</v>
      </c>
      <c r="F3538" s="287">
        <v>0</v>
      </c>
      <c r="G3538" s="287" t="s">
        <v>188</v>
      </c>
      <c r="H3538" s="287" t="s">
        <v>185</v>
      </c>
      <c r="I3538" s="287">
        <v>0</v>
      </c>
      <c r="J3538" s="287"/>
      <c r="K3538" s="287">
        <v>0</v>
      </c>
    </row>
    <row r="3539" spans="1:11">
      <c r="A3539" s="287" t="s">
        <v>384</v>
      </c>
      <c r="B3539" s="288">
        <v>46053</v>
      </c>
      <c r="C3539" s="287" t="s">
        <v>339</v>
      </c>
      <c r="D3539" s="287">
        <v>0</v>
      </c>
      <c r="E3539" s="287">
        <v>0</v>
      </c>
      <c r="F3539" s="287">
        <v>0</v>
      </c>
      <c r="G3539" s="287" t="s">
        <v>188</v>
      </c>
      <c r="H3539" s="287" t="s">
        <v>185</v>
      </c>
      <c r="I3539" s="287">
        <v>0</v>
      </c>
      <c r="J3539" s="287"/>
      <c r="K3539" s="287">
        <v>0</v>
      </c>
    </row>
    <row r="3540" spans="1:11">
      <c r="A3540" s="287" t="s">
        <v>384</v>
      </c>
      <c r="B3540" s="288">
        <v>46060</v>
      </c>
      <c r="C3540" s="287" t="s">
        <v>339</v>
      </c>
      <c r="D3540" s="287">
        <v>0</v>
      </c>
      <c r="E3540" s="287">
        <v>0</v>
      </c>
      <c r="F3540" s="287">
        <v>0</v>
      </c>
      <c r="G3540" s="287" t="s">
        <v>188</v>
      </c>
      <c r="H3540" s="287" t="s">
        <v>185</v>
      </c>
      <c r="I3540" s="287">
        <v>0</v>
      </c>
      <c r="J3540" s="287"/>
      <c r="K3540" s="287">
        <v>0</v>
      </c>
    </row>
    <row r="3541" spans="1:11">
      <c r="A3541" s="287" t="s">
        <v>384</v>
      </c>
      <c r="B3541" s="288">
        <v>46067</v>
      </c>
      <c r="C3541" s="287" t="s">
        <v>339</v>
      </c>
      <c r="D3541" s="287">
        <v>0</v>
      </c>
      <c r="E3541" s="287">
        <v>0</v>
      </c>
      <c r="F3541" s="287">
        <v>0</v>
      </c>
      <c r="G3541" s="287" t="s">
        <v>188</v>
      </c>
      <c r="H3541" s="287" t="s">
        <v>185</v>
      </c>
      <c r="I3541" s="287">
        <v>0</v>
      </c>
      <c r="J3541" s="287"/>
      <c r="K3541" s="287">
        <v>0</v>
      </c>
    </row>
    <row r="3542" spans="1:11">
      <c r="A3542" s="287" t="s">
        <v>384</v>
      </c>
      <c r="B3542" s="288">
        <v>46074</v>
      </c>
      <c r="C3542" s="287" t="s">
        <v>847</v>
      </c>
      <c r="D3542" s="287">
        <v>1</v>
      </c>
      <c r="E3542" s="287">
        <v>1</v>
      </c>
      <c r="F3542" s="287">
        <v>1</v>
      </c>
      <c r="G3542" s="287" t="s">
        <v>188</v>
      </c>
      <c r="H3542" s="287" t="s">
        <v>185</v>
      </c>
      <c r="I3542" s="287">
        <v>0</v>
      </c>
      <c r="J3542" s="287"/>
      <c r="K3542" s="287">
        <v>0</v>
      </c>
    </row>
    <row r="3543" spans="1:11">
      <c r="A3543" s="287" t="s">
        <v>384</v>
      </c>
      <c r="B3543" s="288">
        <v>46081</v>
      </c>
      <c r="C3543" s="287" t="s">
        <v>339</v>
      </c>
      <c r="D3543" s="287">
        <v>0</v>
      </c>
      <c r="E3543" s="287">
        <v>0</v>
      </c>
      <c r="F3543" s="287">
        <v>0</v>
      </c>
      <c r="G3543" s="287" t="s">
        <v>188</v>
      </c>
      <c r="H3543" s="287" t="s">
        <v>185</v>
      </c>
      <c r="I3543" s="287">
        <v>0</v>
      </c>
      <c r="J3543" s="287"/>
      <c r="K3543" s="287">
        <v>0</v>
      </c>
    </row>
    <row r="3544" spans="1:11">
      <c r="A3544" s="287" t="s">
        <v>384</v>
      </c>
      <c r="B3544" s="288">
        <v>46088</v>
      </c>
      <c r="C3544" s="287" t="s">
        <v>339</v>
      </c>
      <c r="D3544" s="287">
        <v>0</v>
      </c>
      <c r="E3544" s="287">
        <v>0</v>
      </c>
      <c r="F3544" s="287">
        <v>0</v>
      </c>
      <c r="G3544" s="287" t="s">
        <v>188</v>
      </c>
      <c r="H3544" s="287" t="s">
        <v>185</v>
      </c>
      <c r="I3544" s="287">
        <v>0</v>
      </c>
      <c r="J3544" s="287"/>
      <c r="K3544" s="287">
        <v>0</v>
      </c>
    </row>
    <row r="3545" spans="1:11">
      <c r="A3545" s="287" t="s">
        <v>384</v>
      </c>
      <c r="B3545" s="288">
        <v>46095</v>
      </c>
      <c r="C3545" s="287" t="s">
        <v>339</v>
      </c>
      <c r="D3545" s="287">
        <v>0</v>
      </c>
      <c r="E3545" s="287">
        <v>0</v>
      </c>
      <c r="F3545" s="287">
        <v>0</v>
      </c>
      <c r="G3545" s="287" t="s">
        <v>188</v>
      </c>
      <c r="H3545" s="287" t="s">
        <v>185</v>
      </c>
      <c r="I3545" s="287">
        <v>0</v>
      </c>
      <c r="J3545" s="287"/>
      <c r="K3545" s="287">
        <v>0</v>
      </c>
    </row>
    <row r="3546" spans="1:11">
      <c r="A3546" s="287" t="s">
        <v>384</v>
      </c>
      <c r="B3546" s="288">
        <v>46102</v>
      </c>
      <c r="C3546" s="287" t="s">
        <v>339</v>
      </c>
      <c r="D3546" s="287">
        <v>0</v>
      </c>
      <c r="E3546" s="287">
        <v>0</v>
      </c>
      <c r="F3546" s="287">
        <v>0</v>
      </c>
      <c r="G3546" s="287" t="s">
        <v>188</v>
      </c>
      <c r="H3546" s="287" t="s">
        <v>185</v>
      </c>
      <c r="I3546" s="287">
        <v>0</v>
      </c>
      <c r="J3546" s="287"/>
      <c r="K3546" s="287">
        <v>0</v>
      </c>
    </row>
    <row r="3547" spans="1:11">
      <c r="A3547" s="287" t="s">
        <v>384</v>
      </c>
      <c r="B3547" s="288">
        <v>46109</v>
      </c>
      <c r="C3547" s="287" t="s">
        <v>339</v>
      </c>
      <c r="D3547" s="287">
        <v>0</v>
      </c>
      <c r="E3547" s="287">
        <v>0</v>
      </c>
      <c r="F3547" s="287">
        <v>0</v>
      </c>
      <c r="G3547" s="287" t="s">
        <v>188</v>
      </c>
      <c r="H3547" s="287" t="s">
        <v>185</v>
      </c>
      <c r="I3547" s="287">
        <v>0</v>
      </c>
      <c r="J3547" s="287"/>
      <c r="K3547" s="287">
        <v>0</v>
      </c>
    </row>
    <row r="3548" spans="1:11">
      <c r="A3548" s="287" t="s">
        <v>384</v>
      </c>
      <c r="B3548" s="288">
        <v>46116</v>
      </c>
      <c r="C3548" s="287" t="s">
        <v>339</v>
      </c>
      <c r="D3548" s="287">
        <v>0</v>
      </c>
      <c r="E3548" s="287">
        <v>0</v>
      </c>
      <c r="F3548" s="287">
        <v>0</v>
      </c>
      <c r="G3548" s="287" t="s">
        <v>188</v>
      </c>
      <c r="H3548" s="287" t="s">
        <v>185</v>
      </c>
      <c r="I3548" s="287">
        <v>0</v>
      </c>
      <c r="J3548" s="287"/>
      <c r="K3548" s="287">
        <v>0</v>
      </c>
    </row>
    <row r="3549" spans="1:11">
      <c r="A3549" s="287" t="s">
        <v>384</v>
      </c>
      <c r="B3549" s="288">
        <v>46123</v>
      </c>
      <c r="C3549" s="287" t="s">
        <v>339</v>
      </c>
      <c r="D3549" s="287">
        <v>0</v>
      </c>
      <c r="E3549" s="287">
        <v>0</v>
      </c>
      <c r="F3549" s="287">
        <v>0</v>
      </c>
      <c r="G3549" s="287" t="s">
        <v>188</v>
      </c>
      <c r="H3549" s="287" t="s">
        <v>185</v>
      </c>
      <c r="I3549" s="287">
        <v>0</v>
      </c>
      <c r="J3549" s="287"/>
      <c r="K3549" s="287">
        <v>0</v>
      </c>
    </row>
    <row r="3550" spans="1:11">
      <c r="A3550" s="287" t="s">
        <v>384</v>
      </c>
      <c r="B3550" s="288">
        <v>46130</v>
      </c>
      <c r="C3550" s="287" t="s">
        <v>339</v>
      </c>
      <c r="D3550" s="287">
        <v>0</v>
      </c>
      <c r="E3550" s="287">
        <v>0</v>
      </c>
      <c r="F3550" s="287">
        <v>0</v>
      </c>
      <c r="G3550" s="287" t="s">
        <v>188</v>
      </c>
      <c r="H3550" s="287" t="s">
        <v>185</v>
      </c>
      <c r="I3550" s="287">
        <v>0</v>
      </c>
      <c r="J3550" s="287"/>
      <c r="K3550" s="287">
        <v>0</v>
      </c>
    </row>
    <row r="3551" spans="1:11">
      <c r="A3551" s="287" t="s">
        <v>384</v>
      </c>
      <c r="B3551" s="288">
        <v>46137</v>
      </c>
      <c r="C3551" s="287" t="s">
        <v>847</v>
      </c>
      <c r="D3551" s="287">
        <v>1</v>
      </c>
      <c r="E3551" s="287">
        <v>1</v>
      </c>
      <c r="F3551" s="287">
        <v>1</v>
      </c>
      <c r="G3551" s="287" t="s">
        <v>188</v>
      </c>
      <c r="H3551" s="287" t="s">
        <v>185</v>
      </c>
      <c r="I3551" s="287">
        <v>0</v>
      </c>
      <c r="J3551" s="287"/>
      <c r="K3551" s="287">
        <v>0</v>
      </c>
    </row>
    <row r="3552" spans="1:11">
      <c r="A3552" s="287" t="s">
        <v>385</v>
      </c>
      <c r="B3552" s="288">
        <v>45969</v>
      </c>
      <c r="C3552" s="287" t="s">
        <v>847</v>
      </c>
      <c r="D3552" s="287">
        <v>1</v>
      </c>
      <c r="E3552" s="287">
        <v>1</v>
      </c>
      <c r="F3552" s="287">
        <v>1</v>
      </c>
      <c r="G3552" s="287" t="s">
        <v>185</v>
      </c>
      <c r="H3552" s="287"/>
      <c r="I3552" s="287">
        <v>0</v>
      </c>
      <c r="J3552" s="287"/>
      <c r="K3552" s="287">
        <v>0</v>
      </c>
    </row>
    <row r="3553" spans="1:11">
      <c r="A3553" s="287" t="s">
        <v>385</v>
      </c>
      <c r="B3553" s="288">
        <v>45976</v>
      </c>
      <c r="C3553" s="287" t="s">
        <v>847</v>
      </c>
      <c r="D3553" s="287">
        <v>1</v>
      </c>
      <c r="E3553" s="287">
        <v>1</v>
      </c>
      <c r="F3553" s="287">
        <v>1</v>
      </c>
      <c r="G3553" s="287" t="s">
        <v>185</v>
      </c>
      <c r="H3553" s="287"/>
      <c r="I3553" s="287">
        <v>0</v>
      </c>
      <c r="J3553" s="287"/>
      <c r="K3553" s="287">
        <v>0</v>
      </c>
    </row>
    <row r="3554" spans="1:11">
      <c r="A3554" s="287" t="s">
        <v>385</v>
      </c>
      <c r="B3554" s="288">
        <v>45983</v>
      </c>
      <c r="C3554" s="287" t="s">
        <v>892</v>
      </c>
      <c r="D3554" s="287">
        <v>1</v>
      </c>
      <c r="E3554" s="287">
        <v>0</v>
      </c>
      <c r="F3554" s="287">
        <v>1</v>
      </c>
      <c r="G3554" s="287" t="s">
        <v>185</v>
      </c>
      <c r="H3554" s="287"/>
      <c r="I3554" s="287">
        <v>0</v>
      </c>
      <c r="J3554" s="287"/>
      <c r="K3554" s="287">
        <v>0</v>
      </c>
    </row>
    <row r="3555" spans="1:11">
      <c r="A3555" s="287" t="s">
        <v>385</v>
      </c>
      <c r="B3555" s="288">
        <v>45990</v>
      </c>
      <c r="C3555" s="287" t="s">
        <v>847</v>
      </c>
      <c r="D3555" s="287">
        <v>1</v>
      </c>
      <c r="E3555" s="287">
        <v>1</v>
      </c>
      <c r="F3555" s="287">
        <v>1</v>
      </c>
      <c r="G3555" s="287" t="s">
        <v>185</v>
      </c>
      <c r="H3555" s="287"/>
      <c r="I3555" s="287">
        <v>0</v>
      </c>
      <c r="J3555" s="287"/>
      <c r="K3555" s="287">
        <v>0</v>
      </c>
    </row>
    <row r="3556" spans="1:11">
      <c r="A3556" s="287" t="s">
        <v>385</v>
      </c>
      <c r="B3556" s="288">
        <v>45997</v>
      </c>
      <c r="C3556" s="287" t="s">
        <v>847</v>
      </c>
      <c r="D3556" s="287">
        <v>1</v>
      </c>
      <c r="E3556" s="287">
        <v>1</v>
      </c>
      <c r="F3556" s="287">
        <v>1</v>
      </c>
      <c r="G3556" s="287" t="s">
        <v>185</v>
      </c>
      <c r="H3556" s="287"/>
      <c r="I3556" s="287">
        <v>0</v>
      </c>
      <c r="J3556" s="287"/>
      <c r="K3556" s="287">
        <v>0</v>
      </c>
    </row>
    <row r="3557" spans="1:11">
      <c r="A3557" s="287" t="s">
        <v>385</v>
      </c>
      <c r="B3557" s="288">
        <v>46004</v>
      </c>
      <c r="C3557" s="287" t="s">
        <v>339</v>
      </c>
      <c r="D3557" s="287">
        <v>0</v>
      </c>
      <c r="E3557" s="287">
        <v>0</v>
      </c>
      <c r="F3557" s="287">
        <v>0</v>
      </c>
      <c r="G3557" s="287" t="s">
        <v>185</v>
      </c>
      <c r="H3557" s="287"/>
      <c r="I3557" s="287">
        <v>0</v>
      </c>
      <c r="J3557" s="287"/>
      <c r="K3557" s="287">
        <v>0</v>
      </c>
    </row>
    <row r="3558" spans="1:11">
      <c r="A3558" s="287" t="s">
        <v>385</v>
      </c>
      <c r="B3558" s="288">
        <v>46011</v>
      </c>
      <c r="C3558" s="287" t="s">
        <v>339</v>
      </c>
      <c r="D3558" s="287">
        <v>0</v>
      </c>
      <c r="E3558" s="287">
        <v>0</v>
      </c>
      <c r="F3558" s="287">
        <v>0</v>
      </c>
      <c r="G3558" s="287" t="s">
        <v>185</v>
      </c>
      <c r="H3558" s="287"/>
      <c r="I3558" s="287">
        <v>0</v>
      </c>
      <c r="J3558" s="287"/>
      <c r="K3558" s="287">
        <v>0</v>
      </c>
    </row>
    <row r="3559" spans="1:11">
      <c r="A3559" s="287" t="s">
        <v>385</v>
      </c>
      <c r="B3559" s="288">
        <v>46018</v>
      </c>
      <c r="C3559" s="287" t="s">
        <v>339</v>
      </c>
      <c r="D3559" s="287">
        <v>0</v>
      </c>
      <c r="E3559" s="287">
        <v>0</v>
      </c>
      <c r="F3559" s="287">
        <v>0</v>
      </c>
      <c r="G3559" s="287" t="s">
        <v>185</v>
      </c>
      <c r="H3559" s="287"/>
      <c r="I3559" s="287">
        <v>0</v>
      </c>
      <c r="J3559" s="287"/>
      <c r="K3559" s="287">
        <v>0</v>
      </c>
    </row>
    <row r="3560" spans="1:11">
      <c r="A3560" s="287" t="s">
        <v>385</v>
      </c>
      <c r="B3560" s="288">
        <v>46025</v>
      </c>
      <c r="C3560" s="287" t="s">
        <v>847</v>
      </c>
      <c r="D3560" s="287">
        <v>1</v>
      </c>
      <c r="E3560" s="287">
        <v>1</v>
      </c>
      <c r="F3560" s="287">
        <v>1</v>
      </c>
      <c r="G3560" s="287" t="s">
        <v>185</v>
      </c>
      <c r="H3560" s="287"/>
      <c r="I3560" s="287">
        <v>0</v>
      </c>
      <c r="J3560" s="287"/>
      <c r="K3560" s="287">
        <v>0</v>
      </c>
    </row>
    <row r="3561" spans="1:11">
      <c r="A3561" s="287" t="s">
        <v>385</v>
      </c>
      <c r="B3561" s="288">
        <v>46032</v>
      </c>
      <c r="C3561" s="287" t="s">
        <v>847</v>
      </c>
      <c r="D3561" s="287">
        <v>1</v>
      </c>
      <c r="E3561" s="287">
        <v>1</v>
      </c>
      <c r="F3561" s="287">
        <v>1</v>
      </c>
      <c r="G3561" s="287" t="s">
        <v>185</v>
      </c>
      <c r="H3561" s="287"/>
      <c r="I3561" s="287">
        <v>0</v>
      </c>
      <c r="J3561" s="287"/>
      <c r="K3561" s="287">
        <v>0</v>
      </c>
    </row>
    <row r="3562" spans="1:11">
      <c r="A3562" s="287" t="s">
        <v>385</v>
      </c>
      <c r="B3562" s="288">
        <v>46039</v>
      </c>
      <c r="C3562" s="287" t="s">
        <v>847</v>
      </c>
      <c r="D3562" s="287">
        <v>1</v>
      </c>
      <c r="E3562" s="287">
        <v>1</v>
      </c>
      <c r="F3562" s="287">
        <v>1</v>
      </c>
      <c r="G3562" s="287" t="s">
        <v>185</v>
      </c>
      <c r="H3562" s="287"/>
      <c r="I3562" s="287">
        <v>0</v>
      </c>
      <c r="J3562" s="287"/>
      <c r="K3562" s="287">
        <v>0</v>
      </c>
    </row>
    <row r="3563" spans="1:11">
      <c r="A3563" s="287" t="s">
        <v>385</v>
      </c>
      <c r="B3563" s="288">
        <v>46046</v>
      </c>
      <c r="C3563" s="287" t="s">
        <v>847</v>
      </c>
      <c r="D3563" s="287">
        <v>1</v>
      </c>
      <c r="E3563" s="287">
        <v>1</v>
      </c>
      <c r="F3563" s="287">
        <v>1</v>
      </c>
      <c r="G3563" s="287" t="s">
        <v>185</v>
      </c>
      <c r="H3563" s="287"/>
      <c r="I3563" s="287">
        <v>0</v>
      </c>
      <c r="J3563" s="287"/>
      <c r="K3563" s="287">
        <v>0</v>
      </c>
    </row>
    <row r="3564" spans="1:11">
      <c r="A3564" s="287" t="s">
        <v>385</v>
      </c>
      <c r="B3564" s="288">
        <v>46053</v>
      </c>
      <c r="C3564" s="287" t="s">
        <v>847</v>
      </c>
      <c r="D3564" s="287">
        <v>1</v>
      </c>
      <c r="E3564" s="287">
        <v>1</v>
      </c>
      <c r="F3564" s="287">
        <v>1</v>
      </c>
      <c r="G3564" s="287" t="s">
        <v>185</v>
      </c>
      <c r="H3564" s="287"/>
      <c r="I3564" s="287">
        <v>0</v>
      </c>
      <c r="J3564" s="287"/>
      <c r="K3564" s="287">
        <v>0</v>
      </c>
    </row>
    <row r="3565" spans="1:11">
      <c r="A3565" s="287" t="s">
        <v>385</v>
      </c>
      <c r="B3565" s="288">
        <v>46060</v>
      </c>
      <c r="C3565" s="287" t="s">
        <v>847</v>
      </c>
      <c r="D3565" s="287">
        <v>1</v>
      </c>
      <c r="E3565" s="287">
        <v>1</v>
      </c>
      <c r="F3565" s="287">
        <v>1</v>
      </c>
      <c r="G3565" s="287" t="s">
        <v>185</v>
      </c>
      <c r="H3565" s="287"/>
      <c r="I3565" s="287">
        <v>0</v>
      </c>
      <c r="J3565" s="287"/>
      <c r="K3565" s="287">
        <v>0</v>
      </c>
    </row>
    <row r="3566" spans="1:11">
      <c r="A3566" s="287" t="s">
        <v>385</v>
      </c>
      <c r="B3566" s="288">
        <v>46067</v>
      </c>
      <c r="C3566" s="287" t="s">
        <v>339</v>
      </c>
      <c r="D3566" s="287">
        <v>0</v>
      </c>
      <c r="E3566" s="287">
        <v>0</v>
      </c>
      <c r="F3566" s="287">
        <v>0</v>
      </c>
      <c r="G3566" s="287" t="s">
        <v>185</v>
      </c>
      <c r="H3566" s="287"/>
      <c r="I3566" s="287">
        <v>0</v>
      </c>
      <c r="J3566" s="287"/>
      <c r="K3566" s="287">
        <v>0</v>
      </c>
    </row>
    <row r="3567" spans="1:11">
      <c r="A3567" s="287" t="s">
        <v>385</v>
      </c>
      <c r="B3567" s="288">
        <v>46074</v>
      </c>
      <c r="C3567" s="287" t="s">
        <v>339</v>
      </c>
      <c r="D3567" s="287">
        <v>0</v>
      </c>
      <c r="E3567" s="287">
        <v>0</v>
      </c>
      <c r="F3567" s="287">
        <v>0</v>
      </c>
      <c r="G3567" s="287" t="s">
        <v>185</v>
      </c>
      <c r="H3567" s="287"/>
      <c r="I3567" s="287">
        <v>0</v>
      </c>
      <c r="J3567" s="287"/>
      <c r="K3567" s="287">
        <v>0</v>
      </c>
    </row>
    <row r="3568" spans="1:11">
      <c r="A3568" s="287" t="s">
        <v>385</v>
      </c>
      <c r="B3568" s="288">
        <v>46081</v>
      </c>
      <c r="C3568" s="287" t="s">
        <v>847</v>
      </c>
      <c r="D3568" s="287">
        <v>1</v>
      </c>
      <c r="E3568" s="287">
        <v>1</v>
      </c>
      <c r="F3568" s="287">
        <v>1</v>
      </c>
      <c r="G3568" s="287" t="s">
        <v>185</v>
      </c>
      <c r="H3568" s="287"/>
      <c r="I3568" s="287">
        <v>0</v>
      </c>
      <c r="J3568" s="287"/>
      <c r="K3568" s="287">
        <v>0</v>
      </c>
    </row>
    <row r="3569" spans="1:11">
      <c r="A3569" s="287" t="s">
        <v>385</v>
      </c>
      <c r="B3569" s="288">
        <v>46088</v>
      </c>
      <c r="C3569" s="287" t="s">
        <v>847</v>
      </c>
      <c r="D3569" s="287">
        <v>1</v>
      </c>
      <c r="E3569" s="287">
        <v>1</v>
      </c>
      <c r="F3569" s="287">
        <v>1</v>
      </c>
      <c r="G3569" s="287" t="s">
        <v>185</v>
      </c>
      <c r="H3569" s="287"/>
      <c r="I3569" s="287">
        <v>0</v>
      </c>
      <c r="J3569" s="287"/>
      <c r="K3569" s="287">
        <v>0</v>
      </c>
    </row>
    <row r="3570" spans="1:11">
      <c r="A3570" s="287" t="s">
        <v>385</v>
      </c>
      <c r="B3570" s="288">
        <v>46095</v>
      </c>
      <c r="C3570" s="287" t="s">
        <v>847</v>
      </c>
      <c r="D3570" s="287">
        <v>1</v>
      </c>
      <c r="E3570" s="287">
        <v>1</v>
      </c>
      <c r="F3570" s="287">
        <v>1</v>
      </c>
      <c r="G3570" s="287" t="s">
        <v>185</v>
      </c>
      <c r="H3570" s="287"/>
      <c r="I3570" s="287">
        <v>0</v>
      </c>
      <c r="J3570" s="287"/>
      <c r="K3570" s="287">
        <v>0</v>
      </c>
    </row>
    <row r="3571" spans="1:11">
      <c r="A3571" s="287" t="s">
        <v>385</v>
      </c>
      <c r="B3571" s="288">
        <v>46102</v>
      </c>
      <c r="C3571" s="287" t="s">
        <v>847</v>
      </c>
      <c r="D3571" s="287">
        <v>1</v>
      </c>
      <c r="E3571" s="287">
        <v>1</v>
      </c>
      <c r="F3571" s="287">
        <v>1</v>
      </c>
      <c r="G3571" s="287" t="s">
        <v>185</v>
      </c>
      <c r="H3571" s="287"/>
      <c r="I3571" s="287">
        <v>0</v>
      </c>
      <c r="J3571" s="287"/>
      <c r="K3571" s="287">
        <v>0</v>
      </c>
    </row>
    <row r="3572" spans="1:11">
      <c r="A3572" s="287" t="s">
        <v>385</v>
      </c>
      <c r="B3572" s="288">
        <v>46109</v>
      </c>
      <c r="C3572" s="287" t="s">
        <v>847</v>
      </c>
      <c r="D3572" s="287">
        <v>1</v>
      </c>
      <c r="E3572" s="287">
        <v>1</v>
      </c>
      <c r="F3572" s="287">
        <v>1</v>
      </c>
      <c r="G3572" s="287" t="s">
        <v>185</v>
      </c>
      <c r="H3572" s="287"/>
      <c r="I3572" s="287">
        <v>0</v>
      </c>
      <c r="J3572" s="287"/>
      <c r="K3572" s="287">
        <v>0</v>
      </c>
    </row>
    <row r="3573" spans="1:11">
      <c r="A3573" s="287" t="s">
        <v>385</v>
      </c>
      <c r="B3573" s="288">
        <v>46116</v>
      </c>
      <c r="C3573" s="287" t="s">
        <v>847</v>
      </c>
      <c r="D3573" s="287">
        <v>1</v>
      </c>
      <c r="E3573" s="287">
        <v>1</v>
      </c>
      <c r="F3573" s="287">
        <v>1</v>
      </c>
      <c r="G3573" s="287" t="s">
        <v>185</v>
      </c>
      <c r="H3573" s="287"/>
      <c r="I3573" s="287">
        <v>0</v>
      </c>
      <c r="J3573" s="287"/>
      <c r="K3573" s="287">
        <v>0</v>
      </c>
    </row>
    <row r="3574" spans="1:11">
      <c r="A3574" s="287" t="s">
        <v>385</v>
      </c>
      <c r="B3574" s="288">
        <v>46123</v>
      </c>
      <c r="C3574" s="287" t="s">
        <v>847</v>
      </c>
      <c r="D3574" s="287">
        <v>1</v>
      </c>
      <c r="E3574" s="287">
        <v>1</v>
      </c>
      <c r="F3574" s="287">
        <v>1</v>
      </c>
      <c r="G3574" s="287" t="s">
        <v>185</v>
      </c>
      <c r="H3574" s="287"/>
      <c r="I3574" s="287">
        <v>0</v>
      </c>
      <c r="J3574" s="287"/>
      <c r="K3574" s="287">
        <v>0</v>
      </c>
    </row>
    <row r="3575" spans="1:11">
      <c r="A3575" s="287" t="s">
        <v>385</v>
      </c>
      <c r="B3575" s="288">
        <v>46130</v>
      </c>
      <c r="C3575" s="287" t="s">
        <v>847</v>
      </c>
      <c r="D3575" s="287">
        <v>1</v>
      </c>
      <c r="E3575" s="287">
        <v>1</v>
      </c>
      <c r="F3575" s="287">
        <v>1</v>
      </c>
      <c r="G3575" s="287" t="s">
        <v>185</v>
      </c>
      <c r="H3575" s="287"/>
      <c r="I3575" s="287">
        <v>0</v>
      </c>
      <c r="J3575" s="287"/>
      <c r="K3575" s="287">
        <v>0</v>
      </c>
    </row>
    <row r="3576" spans="1:11">
      <c r="A3576" s="287" t="s">
        <v>385</v>
      </c>
      <c r="B3576" s="288">
        <v>46137</v>
      </c>
      <c r="C3576" s="287" t="s">
        <v>847</v>
      </c>
      <c r="D3576" s="287">
        <v>1</v>
      </c>
      <c r="E3576" s="287">
        <v>1</v>
      </c>
      <c r="F3576" s="287">
        <v>1</v>
      </c>
      <c r="G3576" s="287" t="s">
        <v>185</v>
      </c>
      <c r="H3576" s="287"/>
      <c r="I3576" s="287">
        <v>0</v>
      </c>
      <c r="J3576" s="287"/>
      <c r="K3576" s="287">
        <v>0</v>
      </c>
    </row>
    <row r="3577" spans="1:11">
      <c r="A3577" s="287" t="s">
        <v>386</v>
      </c>
      <c r="B3577" s="288">
        <v>45969</v>
      </c>
      <c r="C3577" s="287" t="s">
        <v>339</v>
      </c>
      <c r="D3577" s="287">
        <v>0</v>
      </c>
      <c r="E3577" s="287">
        <v>0</v>
      </c>
      <c r="F3577" s="287">
        <v>0</v>
      </c>
      <c r="G3577" s="287" t="s">
        <v>185</v>
      </c>
      <c r="H3577" s="287"/>
      <c r="I3577" s="287">
        <v>1</v>
      </c>
      <c r="J3577" s="287"/>
      <c r="K3577" s="287">
        <v>0</v>
      </c>
    </row>
    <row r="3578" spans="1:11">
      <c r="A3578" s="287" t="s">
        <v>386</v>
      </c>
      <c r="B3578" s="288">
        <v>45976</v>
      </c>
      <c r="C3578" s="287" t="s">
        <v>339</v>
      </c>
      <c r="D3578" s="287">
        <v>0</v>
      </c>
      <c r="E3578" s="287">
        <v>0</v>
      </c>
      <c r="F3578" s="287">
        <v>0</v>
      </c>
      <c r="G3578" s="287" t="s">
        <v>185</v>
      </c>
      <c r="H3578" s="287"/>
      <c r="I3578" s="287">
        <v>1</v>
      </c>
      <c r="J3578" s="287"/>
      <c r="K3578" s="287">
        <v>0</v>
      </c>
    </row>
    <row r="3579" spans="1:11">
      <c r="A3579" s="287" t="s">
        <v>386</v>
      </c>
      <c r="B3579" s="288">
        <v>45983</v>
      </c>
      <c r="C3579" s="287" t="s">
        <v>339</v>
      </c>
      <c r="D3579" s="287">
        <v>0</v>
      </c>
      <c r="E3579" s="287">
        <v>0</v>
      </c>
      <c r="F3579" s="287">
        <v>0</v>
      </c>
      <c r="G3579" s="287" t="s">
        <v>185</v>
      </c>
      <c r="H3579" s="287"/>
      <c r="I3579" s="287">
        <v>1</v>
      </c>
      <c r="J3579" s="287"/>
      <c r="K3579" s="287">
        <v>0</v>
      </c>
    </row>
    <row r="3580" spans="1:11">
      <c r="A3580" s="287" t="s">
        <v>386</v>
      </c>
      <c r="B3580" s="288">
        <v>45990</v>
      </c>
      <c r="C3580" s="287" t="s">
        <v>339</v>
      </c>
      <c r="D3580" s="287">
        <v>0</v>
      </c>
      <c r="E3580" s="287">
        <v>0</v>
      </c>
      <c r="F3580" s="287">
        <v>0</v>
      </c>
      <c r="G3580" s="287" t="s">
        <v>185</v>
      </c>
      <c r="H3580" s="287"/>
      <c r="I3580" s="287">
        <v>1</v>
      </c>
      <c r="J3580" s="287"/>
      <c r="K3580" s="287">
        <v>0</v>
      </c>
    </row>
    <row r="3581" spans="1:11">
      <c r="A3581" s="287" t="s">
        <v>386</v>
      </c>
      <c r="B3581" s="288">
        <v>45997</v>
      </c>
      <c r="C3581" s="287" t="s">
        <v>339</v>
      </c>
      <c r="D3581" s="287">
        <v>0</v>
      </c>
      <c r="E3581" s="287">
        <v>0</v>
      </c>
      <c r="F3581" s="287">
        <v>0</v>
      </c>
      <c r="G3581" s="287" t="s">
        <v>185</v>
      </c>
      <c r="H3581" s="287"/>
      <c r="I3581" s="287">
        <v>1</v>
      </c>
      <c r="J3581" s="287"/>
      <c r="K3581" s="287">
        <v>0</v>
      </c>
    </row>
    <row r="3582" spans="1:11">
      <c r="A3582" s="287" t="s">
        <v>386</v>
      </c>
      <c r="B3582" s="288">
        <v>46004</v>
      </c>
      <c r="C3582" s="287" t="s">
        <v>339</v>
      </c>
      <c r="D3582" s="287">
        <v>0</v>
      </c>
      <c r="E3582" s="287">
        <v>0</v>
      </c>
      <c r="F3582" s="287">
        <v>0</v>
      </c>
      <c r="G3582" s="287" t="s">
        <v>185</v>
      </c>
      <c r="H3582" s="287"/>
      <c r="I3582" s="287">
        <v>1</v>
      </c>
      <c r="J3582" s="287"/>
      <c r="K3582" s="287">
        <v>0</v>
      </c>
    </row>
    <row r="3583" spans="1:11">
      <c r="A3583" s="287" t="s">
        <v>386</v>
      </c>
      <c r="B3583" s="288">
        <v>46011</v>
      </c>
      <c r="C3583" s="287" t="s">
        <v>339</v>
      </c>
      <c r="D3583" s="287">
        <v>0</v>
      </c>
      <c r="E3583" s="287">
        <v>0</v>
      </c>
      <c r="F3583" s="287">
        <v>0</v>
      </c>
      <c r="G3583" s="287" t="s">
        <v>185</v>
      </c>
      <c r="H3583" s="287"/>
      <c r="I3583" s="287">
        <v>1</v>
      </c>
      <c r="J3583" s="287"/>
      <c r="K3583" s="287">
        <v>0</v>
      </c>
    </row>
    <row r="3584" spans="1:11">
      <c r="A3584" s="287" t="s">
        <v>386</v>
      </c>
      <c r="B3584" s="288">
        <v>46018</v>
      </c>
      <c r="C3584" s="287" t="s">
        <v>339</v>
      </c>
      <c r="D3584" s="287">
        <v>0</v>
      </c>
      <c r="E3584" s="287">
        <v>0</v>
      </c>
      <c r="F3584" s="287">
        <v>0</v>
      </c>
      <c r="G3584" s="287" t="s">
        <v>185</v>
      </c>
      <c r="H3584" s="287"/>
      <c r="I3584" s="287">
        <v>1</v>
      </c>
      <c r="J3584" s="287"/>
      <c r="K3584" s="287">
        <v>0</v>
      </c>
    </row>
    <row r="3585" spans="1:11">
      <c r="A3585" s="287" t="s">
        <v>386</v>
      </c>
      <c r="B3585" s="288">
        <v>46025</v>
      </c>
      <c r="C3585" s="287" t="s">
        <v>339</v>
      </c>
      <c r="D3585" s="287">
        <v>0</v>
      </c>
      <c r="E3585" s="287">
        <v>0</v>
      </c>
      <c r="F3585" s="287">
        <v>0</v>
      </c>
      <c r="G3585" s="287" t="s">
        <v>185</v>
      </c>
      <c r="H3585" s="287"/>
      <c r="I3585" s="287">
        <v>1</v>
      </c>
      <c r="J3585" s="287"/>
      <c r="K3585" s="287">
        <v>0</v>
      </c>
    </row>
    <row r="3586" spans="1:11">
      <c r="A3586" s="287" t="s">
        <v>386</v>
      </c>
      <c r="B3586" s="288">
        <v>46032</v>
      </c>
      <c r="C3586" s="287" t="s">
        <v>847</v>
      </c>
      <c r="D3586" s="287">
        <v>1</v>
      </c>
      <c r="E3586" s="287">
        <v>1</v>
      </c>
      <c r="F3586" s="287">
        <v>1</v>
      </c>
      <c r="G3586" s="287" t="s">
        <v>185</v>
      </c>
      <c r="H3586" s="287"/>
      <c r="I3586" s="287">
        <v>1</v>
      </c>
      <c r="J3586" s="287"/>
      <c r="K3586" s="287">
        <v>0</v>
      </c>
    </row>
    <row r="3587" spans="1:11">
      <c r="A3587" s="287" t="s">
        <v>386</v>
      </c>
      <c r="B3587" s="288">
        <v>46039</v>
      </c>
      <c r="C3587" s="287" t="s">
        <v>847</v>
      </c>
      <c r="D3587" s="287">
        <v>1</v>
      </c>
      <c r="E3587" s="287">
        <v>1</v>
      </c>
      <c r="F3587" s="287">
        <v>1</v>
      </c>
      <c r="G3587" s="287" t="s">
        <v>185</v>
      </c>
      <c r="H3587" s="287"/>
      <c r="I3587" s="287">
        <v>1</v>
      </c>
      <c r="J3587" s="287"/>
      <c r="K3587" s="287">
        <v>0</v>
      </c>
    </row>
    <row r="3588" spans="1:11">
      <c r="A3588" s="287" t="s">
        <v>386</v>
      </c>
      <c r="B3588" s="288">
        <v>46046</v>
      </c>
      <c r="C3588" s="287" t="s">
        <v>847</v>
      </c>
      <c r="D3588" s="287">
        <v>1</v>
      </c>
      <c r="E3588" s="287">
        <v>1</v>
      </c>
      <c r="F3588" s="287">
        <v>1</v>
      </c>
      <c r="G3588" s="287" t="s">
        <v>185</v>
      </c>
      <c r="H3588" s="287"/>
      <c r="I3588" s="287">
        <v>1</v>
      </c>
      <c r="J3588" s="287"/>
      <c r="K3588" s="287">
        <v>0</v>
      </c>
    </row>
    <row r="3589" spans="1:11">
      <c r="A3589" s="287" t="s">
        <v>386</v>
      </c>
      <c r="B3589" s="288">
        <v>46053</v>
      </c>
      <c r="C3589" s="287" t="s">
        <v>893</v>
      </c>
      <c r="D3589" s="287">
        <v>1</v>
      </c>
      <c r="E3589" s="287">
        <v>1</v>
      </c>
      <c r="F3589" s="287">
        <v>0</v>
      </c>
      <c r="G3589" s="287" t="s">
        <v>185</v>
      </c>
      <c r="H3589" s="287"/>
      <c r="I3589" s="287">
        <v>1</v>
      </c>
      <c r="J3589" s="287"/>
      <c r="K3589" s="287">
        <v>0</v>
      </c>
    </row>
    <row r="3590" spans="1:11">
      <c r="A3590" s="287" t="s">
        <v>386</v>
      </c>
      <c r="B3590" s="288">
        <v>46060</v>
      </c>
      <c r="C3590" s="287" t="s">
        <v>847</v>
      </c>
      <c r="D3590" s="287">
        <v>1</v>
      </c>
      <c r="E3590" s="287">
        <v>1</v>
      </c>
      <c r="F3590" s="287">
        <v>1</v>
      </c>
      <c r="G3590" s="287" t="s">
        <v>185</v>
      </c>
      <c r="H3590" s="287"/>
      <c r="I3590" s="287">
        <v>1</v>
      </c>
      <c r="J3590" s="287"/>
      <c r="K3590" s="287">
        <v>0</v>
      </c>
    </row>
    <row r="3591" spans="1:11">
      <c r="A3591" s="287" t="s">
        <v>386</v>
      </c>
      <c r="B3591" s="288">
        <v>46067</v>
      </c>
      <c r="C3591" s="287" t="s">
        <v>847</v>
      </c>
      <c r="D3591" s="287">
        <v>1</v>
      </c>
      <c r="E3591" s="287">
        <v>1</v>
      </c>
      <c r="F3591" s="287">
        <v>1</v>
      </c>
      <c r="G3591" s="287" t="s">
        <v>185</v>
      </c>
      <c r="H3591" s="287"/>
      <c r="I3591" s="287">
        <v>1</v>
      </c>
      <c r="J3591" s="287"/>
      <c r="K3591" s="287">
        <v>0</v>
      </c>
    </row>
    <row r="3592" spans="1:11">
      <c r="A3592" s="287" t="s">
        <v>386</v>
      </c>
      <c r="B3592" s="288">
        <v>46074</v>
      </c>
      <c r="C3592" s="287" t="s">
        <v>847</v>
      </c>
      <c r="D3592" s="287">
        <v>1</v>
      </c>
      <c r="E3592" s="287">
        <v>1</v>
      </c>
      <c r="F3592" s="287">
        <v>1</v>
      </c>
      <c r="G3592" s="287" t="s">
        <v>185</v>
      </c>
      <c r="H3592" s="287"/>
      <c r="I3592" s="287">
        <v>1</v>
      </c>
      <c r="J3592" s="287"/>
      <c r="K3592" s="287">
        <v>0</v>
      </c>
    </row>
    <row r="3593" spans="1:11">
      <c r="A3593" s="287" t="s">
        <v>386</v>
      </c>
      <c r="B3593" s="288">
        <v>46081</v>
      </c>
      <c r="C3593" s="287" t="s">
        <v>847</v>
      </c>
      <c r="D3593" s="287">
        <v>1</v>
      </c>
      <c r="E3593" s="287">
        <v>1</v>
      </c>
      <c r="F3593" s="287">
        <v>1</v>
      </c>
      <c r="G3593" s="287" t="s">
        <v>185</v>
      </c>
      <c r="H3593" s="287"/>
      <c r="I3593" s="287">
        <v>1</v>
      </c>
      <c r="J3593" s="287"/>
      <c r="K3593" s="287">
        <v>0</v>
      </c>
    </row>
    <row r="3594" spans="1:11">
      <c r="A3594" s="287" t="s">
        <v>386</v>
      </c>
      <c r="B3594" s="288">
        <v>46088</v>
      </c>
      <c r="C3594" s="287" t="s">
        <v>847</v>
      </c>
      <c r="D3594" s="287">
        <v>1</v>
      </c>
      <c r="E3594" s="287">
        <v>1</v>
      </c>
      <c r="F3594" s="287">
        <v>1</v>
      </c>
      <c r="G3594" s="287" t="s">
        <v>185</v>
      </c>
      <c r="H3594" s="287"/>
      <c r="I3594" s="287">
        <v>1</v>
      </c>
      <c r="J3594" s="287"/>
      <c r="K3594" s="287">
        <v>0</v>
      </c>
    </row>
    <row r="3595" spans="1:11">
      <c r="A3595" s="287" t="s">
        <v>386</v>
      </c>
      <c r="B3595" s="288">
        <v>46095</v>
      </c>
      <c r="C3595" s="287" t="s">
        <v>847</v>
      </c>
      <c r="D3595" s="287">
        <v>1</v>
      </c>
      <c r="E3595" s="287">
        <v>1</v>
      </c>
      <c r="F3595" s="287">
        <v>1</v>
      </c>
      <c r="G3595" s="287" t="s">
        <v>185</v>
      </c>
      <c r="H3595" s="287"/>
      <c r="I3595" s="287">
        <v>1</v>
      </c>
      <c r="J3595" s="287"/>
      <c r="K3595" s="287">
        <v>0</v>
      </c>
    </row>
    <row r="3596" spans="1:11">
      <c r="A3596" s="287" t="s">
        <v>386</v>
      </c>
      <c r="B3596" s="288">
        <v>46102</v>
      </c>
      <c r="C3596" s="287" t="s">
        <v>847</v>
      </c>
      <c r="D3596" s="287">
        <v>1</v>
      </c>
      <c r="E3596" s="287">
        <v>1</v>
      </c>
      <c r="F3596" s="287">
        <v>1</v>
      </c>
      <c r="G3596" s="287" t="s">
        <v>185</v>
      </c>
      <c r="H3596" s="287"/>
      <c r="I3596" s="287">
        <v>1</v>
      </c>
      <c r="J3596" s="287"/>
      <c r="K3596" s="287">
        <v>0</v>
      </c>
    </row>
    <row r="3597" spans="1:11">
      <c r="A3597" s="287" t="s">
        <v>386</v>
      </c>
      <c r="B3597" s="288">
        <v>46109</v>
      </c>
      <c r="C3597" s="287" t="s">
        <v>339</v>
      </c>
      <c r="D3597" s="287">
        <v>0</v>
      </c>
      <c r="E3597" s="287">
        <v>0</v>
      </c>
      <c r="F3597" s="287">
        <v>0</v>
      </c>
      <c r="G3597" s="287" t="s">
        <v>185</v>
      </c>
      <c r="H3597" s="287"/>
      <c r="I3597" s="287">
        <v>1</v>
      </c>
      <c r="J3597" s="287"/>
      <c r="K3597" s="287">
        <v>0</v>
      </c>
    </row>
    <row r="3598" spans="1:11">
      <c r="A3598" s="287" t="s">
        <v>386</v>
      </c>
      <c r="B3598" s="288">
        <v>46116</v>
      </c>
      <c r="C3598" s="287" t="s">
        <v>847</v>
      </c>
      <c r="D3598" s="287">
        <v>1</v>
      </c>
      <c r="E3598" s="287">
        <v>1</v>
      </c>
      <c r="F3598" s="287">
        <v>1</v>
      </c>
      <c r="G3598" s="287" t="s">
        <v>185</v>
      </c>
      <c r="H3598" s="287"/>
      <c r="I3598" s="287">
        <v>1</v>
      </c>
      <c r="J3598" s="287"/>
      <c r="K3598" s="287">
        <v>0</v>
      </c>
    </row>
    <row r="3599" spans="1:11">
      <c r="A3599" s="287" t="s">
        <v>386</v>
      </c>
      <c r="B3599" s="288">
        <v>46123</v>
      </c>
      <c r="C3599" s="287" t="s">
        <v>847</v>
      </c>
      <c r="D3599" s="287">
        <v>1</v>
      </c>
      <c r="E3599" s="287">
        <v>1</v>
      </c>
      <c r="F3599" s="287">
        <v>1</v>
      </c>
      <c r="G3599" s="287" t="s">
        <v>185</v>
      </c>
      <c r="H3599" s="287"/>
      <c r="I3599" s="287">
        <v>1</v>
      </c>
      <c r="J3599" s="287"/>
      <c r="K3599" s="287">
        <v>0</v>
      </c>
    </row>
    <row r="3600" spans="1:11">
      <c r="A3600" s="287" t="s">
        <v>386</v>
      </c>
      <c r="B3600" s="288">
        <v>46130</v>
      </c>
      <c r="C3600" s="287" t="s">
        <v>847</v>
      </c>
      <c r="D3600" s="287">
        <v>1</v>
      </c>
      <c r="E3600" s="287">
        <v>1</v>
      </c>
      <c r="F3600" s="287">
        <v>1</v>
      </c>
      <c r="G3600" s="287" t="s">
        <v>185</v>
      </c>
      <c r="H3600" s="287"/>
      <c r="I3600" s="287">
        <v>1</v>
      </c>
      <c r="J3600" s="287"/>
      <c r="K3600" s="287">
        <v>0</v>
      </c>
    </row>
    <row r="3601" spans="1:11">
      <c r="A3601" s="287" t="s">
        <v>386</v>
      </c>
      <c r="B3601" s="288">
        <v>46137</v>
      </c>
      <c r="C3601" s="287" t="s">
        <v>847</v>
      </c>
      <c r="D3601" s="287">
        <v>1</v>
      </c>
      <c r="E3601" s="287">
        <v>1</v>
      </c>
      <c r="F3601" s="287">
        <v>1</v>
      </c>
      <c r="G3601" s="287" t="s">
        <v>185</v>
      </c>
      <c r="H3601" s="287"/>
      <c r="I3601" s="287">
        <v>1</v>
      </c>
      <c r="J3601" s="287"/>
      <c r="K3601" s="287">
        <v>0</v>
      </c>
    </row>
    <row r="3602" spans="1:11">
      <c r="A3602" s="287" t="s">
        <v>387</v>
      </c>
      <c r="B3602" s="288">
        <v>45969</v>
      </c>
      <c r="C3602" s="287" t="s">
        <v>847</v>
      </c>
      <c r="D3602" s="287">
        <v>1</v>
      </c>
      <c r="E3602" s="287">
        <v>1</v>
      </c>
      <c r="F3602" s="287">
        <v>1</v>
      </c>
      <c r="G3602" s="287" t="s">
        <v>188</v>
      </c>
      <c r="H3602" s="287"/>
      <c r="I3602" s="287">
        <v>1</v>
      </c>
      <c r="J3602" s="287"/>
      <c r="K3602" s="287">
        <v>0</v>
      </c>
    </row>
    <row r="3603" spans="1:11">
      <c r="A3603" s="287" t="s">
        <v>387</v>
      </c>
      <c r="B3603" s="288">
        <v>45976</v>
      </c>
      <c r="C3603" s="287" t="s">
        <v>847</v>
      </c>
      <c r="D3603" s="287">
        <v>1</v>
      </c>
      <c r="E3603" s="287">
        <v>1</v>
      </c>
      <c r="F3603" s="287">
        <v>1</v>
      </c>
      <c r="G3603" s="287" t="s">
        <v>188</v>
      </c>
      <c r="H3603" s="287"/>
      <c r="I3603" s="287">
        <v>1</v>
      </c>
      <c r="J3603" s="287"/>
      <c r="K3603" s="287">
        <v>0</v>
      </c>
    </row>
    <row r="3604" spans="1:11">
      <c r="A3604" s="287" t="s">
        <v>387</v>
      </c>
      <c r="B3604" s="288">
        <v>45983</v>
      </c>
      <c r="C3604" s="287" t="s">
        <v>847</v>
      </c>
      <c r="D3604" s="287">
        <v>1</v>
      </c>
      <c r="E3604" s="287">
        <v>1</v>
      </c>
      <c r="F3604" s="287">
        <v>1</v>
      </c>
      <c r="G3604" s="287" t="s">
        <v>188</v>
      </c>
      <c r="H3604" s="287"/>
      <c r="I3604" s="287">
        <v>1</v>
      </c>
      <c r="J3604" s="287"/>
      <c r="K3604" s="287">
        <v>0</v>
      </c>
    </row>
    <row r="3605" spans="1:11">
      <c r="A3605" s="287" t="s">
        <v>387</v>
      </c>
      <c r="B3605" s="288">
        <v>45990</v>
      </c>
      <c r="C3605" s="287" t="s">
        <v>847</v>
      </c>
      <c r="D3605" s="287">
        <v>1</v>
      </c>
      <c r="E3605" s="287">
        <v>1</v>
      </c>
      <c r="F3605" s="287">
        <v>1</v>
      </c>
      <c r="G3605" s="287" t="s">
        <v>188</v>
      </c>
      <c r="H3605" s="287"/>
      <c r="I3605" s="287">
        <v>1</v>
      </c>
      <c r="J3605" s="287"/>
      <c r="K3605" s="287">
        <v>0</v>
      </c>
    </row>
    <row r="3606" spans="1:11">
      <c r="A3606" s="287" t="s">
        <v>387</v>
      </c>
      <c r="B3606" s="288">
        <v>45997</v>
      </c>
      <c r="C3606" s="287" t="s">
        <v>847</v>
      </c>
      <c r="D3606" s="287">
        <v>1</v>
      </c>
      <c r="E3606" s="287">
        <v>1</v>
      </c>
      <c r="F3606" s="287">
        <v>1</v>
      </c>
      <c r="G3606" s="287" t="s">
        <v>188</v>
      </c>
      <c r="H3606" s="287"/>
      <c r="I3606" s="287">
        <v>1</v>
      </c>
      <c r="J3606" s="287"/>
      <c r="K3606" s="287">
        <v>0</v>
      </c>
    </row>
    <row r="3607" spans="1:11">
      <c r="A3607" s="287" t="s">
        <v>387</v>
      </c>
      <c r="B3607" s="288">
        <v>46004</v>
      </c>
      <c r="C3607" s="287" t="s">
        <v>893</v>
      </c>
      <c r="D3607" s="287">
        <v>1</v>
      </c>
      <c r="E3607" s="287">
        <v>1</v>
      </c>
      <c r="F3607" s="287">
        <v>0</v>
      </c>
      <c r="G3607" s="287" t="s">
        <v>188</v>
      </c>
      <c r="H3607" s="287"/>
      <c r="I3607" s="287">
        <v>1</v>
      </c>
      <c r="J3607" s="287"/>
      <c r="K3607" s="287">
        <v>0</v>
      </c>
    </row>
    <row r="3608" spans="1:11">
      <c r="A3608" s="287" t="s">
        <v>387</v>
      </c>
      <c r="B3608" s="288">
        <v>46011</v>
      </c>
      <c r="C3608" s="287" t="s">
        <v>847</v>
      </c>
      <c r="D3608" s="287">
        <v>1</v>
      </c>
      <c r="E3608" s="287">
        <v>1</v>
      </c>
      <c r="F3608" s="287">
        <v>1</v>
      </c>
      <c r="G3608" s="287" t="s">
        <v>188</v>
      </c>
      <c r="H3608" s="287"/>
      <c r="I3608" s="287">
        <v>1</v>
      </c>
      <c r="J3608" s="287"/>
      <c r="K3608" s="287">
        <v>0</v>
      </c>
    </row>
    <row r="3609" spans="1:11">
      <c r="A3609" s="287" t="s">
        <v>387</v>
      </c>
      <c r="B3609" s="288">
        <v>46018</v>
      </c>
      <c r="C3609" s="287" t="s">
        <v>339</v>
      </c>
      <c r="D3609" s="287">
        <v>0</v>
      </c>
      <c r="E3609" s="287">
        <v>0</v>
      </c>
      <c r="F3609" s="287">
        <v>0</v>
      </c>
      <c r="G3609" s="287" t="s">
        <v>188</v>
      </c>
      <c r="H3609" s="287"/>
      <c r="I3609" s="287">
        <v>1</v>
      </c>
      <c r="J3609" s="287"/>
      <c r="K3609" s="287">
        <v>0</v>
      </c>
    </row>
    <row r="3610" spans="1:11">
      <c r="A3610" s="287" t="s">
        <v>387</v>
      </c>
      <c r="B3610" s="288">
        <v>46025</v>
      </c>
      <c r="C3610" s="287" t="s">
        <v>339</v>
      </c>
      <c r="D3610" s="287">
        <v>0</v>
      </c>
      <c r="E3610" s="287">
        <v>0</v>
      </c>
      <c r="F3610" s="287">
        <v>0</v>
      </c>
      <c r="G3610" s="287" t="s">
        <v>188</v>
      </c>
      <c r="H3610" s="287"/>
      <c r="I3610" s="287">
        <v>1</v>
      </c>
      <c r="J3610" s="287"/>
      <c r="K3610" s="287">
        <v>0</v>
      </c>
    </row>
    <row r="3611" spans="1:11">
      <c r="A3611" s="287" t="s">
        <v>387</v>
      </c>
      <c r="B3611" s="288">
        <v>46032</v>
      </c>
      <c r="C3611" s="287" t="s">
        <v>847</v>
      </c>
      <c r="D3611" s="287">
        <v>1</v>
      </c>
      <c r="E3611" s="287">
        <v>1</v>
      </c>
      <c r="F3611" s="287">
        <v>1</v>
      </c>
      <c r="G3611" s="287" t="s">
        <v>188</v>
      </c>
      <c r="H3611" s="287"/>
      <c r="I3611" s="287">
        <v>1</v>
      </c>
      <c r="J3611" s="287"/>
      <c r="K3611" s="287">
        <v>0</v>
      </c>
    </row>
    <row r="3612" spans="1:11">
      <c r="A3612" s="287" t="s">
        <v>387</v>
      </c>
      <c r="B3612" s="288">
        <v>46039</v>
      </c>
      <c r="C3612" s="287" t="s">
        <v>847</v>
      </c>
      <c r="D3612" s="287">
        <v>1</v>
      </c>
      <c r="E3612" s="287">
        <v>1</v>
      </c>
      <c r="F3612" s="287">
        <v>1</v>
      </c>
      <c r="G3612" s="287" t="s">
        <v>188</v>
      </c>
      <c r="H3612" s="287"/>
      <c r="I3612" s="287">
        <v>1</v>
      </c>
      <c r="J3612" s="287"/>
      <c r="K3612" s="287">
        <v>0</v>
      </c>
    </row>
    <row r="3613" spans="1:11">
      <c r="A3613" s="287" t="s">
        <v>387</v>
      </c>
      <c r="B3613" s="288">
        <v>46046</v>
      </c>
      <c r="C3613" s="287" t="s">
        <v>847</v>
      </c>
      <c r="D3613" s="287">
        <v>1</v>
      </c>
      <c r="E3613" s="287">
        <v>1</v>
      </c>
      <c r="F3613" s="287">
        <v>1</v>
      </c>
      <c r="G3613" s="287" t="s">
        <v>188</v>
      </c>
      <c r="H3613" s="287"/>
      <c r="I3613" s="287">
        <v>1</v>
      </c>
      <c r="J3613" s="287"/>
      <c r="K3613" s="287">
        <v>0</v>
      </c>
    </row>
    <row r="3614" spans="1:11">
      <c r="A3614" s="287" t="s">
        <v>387</v>
      </c>
      <c r="B3614" s="288">
        <v>46053</v>
      </c>
      <c r="C3614" s="287" t="s">
        <v>847</v>
      </c>
      <c r="D3614" s="287">
        <v>1</v>
      </c>
      <c r="E3614" s="287">
        <v>1</v>
      </c>
      <c r="F3614" s="287">
        <v>1</v>
      </c>
      <c r="G3614" s="287" t="s">
        <v>188</v>
      </c>
      <c r="H3614" s="287"/>
      <c r="I3614" s="287">
        <v>1</v>
      </c>
      <c r="J3614" s="287"/>
      <c r="K3614" s="287">
        <v>0</v>
      </c>
    </row>
    <row r="3615" spans="1:11">
      <c r="A3615" s="287" t="s">
        <v>387</v>
      </c>
      <c r="B3615" s="288">
        <v>46060</v>
      </c>
      <c r="C3615" s="287" t="s">
        <v>893</v>
      </c>
      <c r="D3615" s="287">
        <v>1</v>
      </c>
      <c r="E3615" s="287">
        <v>1</v>
      </c>
      <c r="F3615" s="287">
        <v>0</v>
      </c>
      <c r="G3615" s="287" t="s">
        <v>188</v>
      </c>
      <c r="H3615" s="287"/>
      <c r="I3615" s="287">
        <v>1</v>
      </c>
      <c r="J3615" s="287"/>
      <c r="K3615" s="287">
        <v>0</v>
      </c>
    </row>
    <row r="3616" spans="1:11">
      <c r="A3616" s="287" t="s">
        <v>387</v>
      </c>
      <c r="B3616" s="288">
        <v>46067</v>
      </c>
      <c r="C3616" s="287" t="s">
        <v>892</v>
      </c>
      <c r="D3616" s="287">
        <v>1</v>
      </c>
      <c r="E3616" s="287">
        <v>0</v>
      </c>
      <c r="F3616" s="287">
        <v>1</v>
      </c>
      <c r="G3616" s="287" t="s">
        <v>188</v>
      </c>
      <c r="H3616" s="287"/>
      <c r="I3616" s="287">
        <v>1</v>
      </c>
      <c r="J3616" s="287"/>
      <c r="K3616" s="287">
        <v>0</v>
      </c>
    </row>
    <row r="3617" spans="1:11">
      <c r="A3617" s="287" t="s">
        <v>387</v>
      </c>
      <c r="B3617" s="288">
        <v>46074</v>
      </c>
      <c r="C3617" s="287" t="s">
        <v>847</v>
      </c>
      <c r="D3617" s="287">
        <v>1</v>
      </c>
      <c r="E3617" s="287">
        <v>1</v>
      </c>
      <c r="F3617" s="287">
        <v>1</v>
      </c>
      <c r="G3617" s="287" t="s">
        <v>188</v>
      </c>
      <c r="H3617" s="287"/>
      <c r="I3617" s="287">
        <v>1</v>
      </c>
      <c r="J3617" s="287"/>
      <c r="K3617" s="287">
        <v>0</v>
      </c>
    </row>
    <row r="3618" spans="1:11">
      <c r="A3618" s="287" t="s">
        <v>387</v>
      </c>
      <c r="B3618" s="288">
        <v>46081</v>
      </c>
      <c r="C3618" s="287" t="s">
        <v>847</v>
      </c>
      <c r="D3618" s="287">
        <v>1</v>
      </c>
      <c r="E3618" s="287">
        <v>1</v>
      </c>
      <c r="F3618" s="287">
        <v>1</v>
      </c>
      <c r="G3618" s="287" t="s">
        <v>188</v>
      </c>
      <c r="H3618" s="287"/>
      <c r="I3618" s="287">
        <v>1</v>
      </c>
      <c r="J3618" s="287"/>
      <c r="K3618" s="287">
        <v>0</v>
      </c>
    </row>
    <row r="3619" spans="1:11">
      <c r="A3619" s="287" t="s">
        <v>387</v>
      </c>
      <c r="B3619" s="288">
        <v>46088</v>
      </c>
      <c r="C3619" s="287" t="s">
        <v>847</v>
      </c>
      <c r="D3619" s="287">
        <v>1</v>
      </c>
      <c r="E3619" s="287">
        <v>1</v>
      </c>
      <c r="F3619" s="287">
        <v>1</v>
      </c>
      <c r="G3619" s="287" t="s">
        <v>188</v>
      </c>
      <c r="H3619" s="287"/>
      <c r="I3619" s="287">
        <v>1</v>
      </c>
      <c r="J3619" s="287"/>
      <c r="K3619" s="287">
        <v>0</v>
      </c>
    </row>
    <row r="3620" spans="1:11">
      <c r="A3620" s="287" t="s">
        <v>387</v>
      </c>
      <c r="B3620" s="288">
        <v>46095</v>
      </c>
      <c r="C3620" s="287" t="s">
        <v>847</v>
      </c>
      <c r="D3620" s="287">
        <v>1</v>
      </c>
      <c r="E3620" s="287">
        <v>1</v>
      </c>
      <c r="F3620" s="287">
        <v>1</v>
      </c>
      <c r="G3620" s="287" t="s">
        <v>188</v>
      </c>
      <c r="H3620" s="287"/>
      <c r="I3620" s="287">
        <v>1</v>
      </c>
      <c r="J3620" s="287"/>
      <c r="K3620" s="287">
        <v>0</v>
      </c>
    </row>
    <row r="3621" spans="1:11">
      <c r="A3621" s="287" t="s">
        <v>387</v>
      </c>
      <c r="B3621" s="288">
        <v>46102</v>
      </c>
      <c r="C3621" s="287" t="s">
        <v>892</v>
      </c>
      <c r="D3621" s="287">
        <v>1</v>
      </c>
      <c r="E3621" s="287">
        <v>0</v>
      </c>
      <c r="F3621" s="287">
        <v>1</v>
      </c>
      <c r="G3621" s="287" t="s">
        <v>188</v>
      </c>
      <c r="H3621" s="287"/>
      <c r="I3621" s="287">
        <v>1</v>
      </c>
      <c r="J3621" s="287"/>
      <c r="K3621" s="287">
        <v>0</v>
      </c>
    </row>
    <row r="3622" spans="1:11">
      <c r="A3622" s="287" t="s">
        <v>387</v>
      </c>
      <c r="B3622" s="288">
        <v>46109</v>
      </c>
      <c r="C3622" s="287" t="s">
        <v>847</v>
      </c>
      <c r="D3622" s="287">
        <v>1</v>
      </c>
      <c r="E3622" s="287">
        <v>1</v>
      </c>
      <c r="F3622" s="287">
        <v>1</v>
      </c>
      <c r="G3622" s="287" t="s">
        <v>188</v>
      </c>
      <c r="H3622" s="287"/>
      <c r="I3622" s="287">
        <v>1</v>
      </c>
      <c r="J3622" s="287"/>
      <c r="K3622" s="287">
        <v>0</v>
      </c>
    </row>
    <row r="3623" spans="1:11">
      <c r="A3623" s="287" t="s">
        <v>387</v>
      </c>
      <c r="B3623" s="288">
        <v>46116</v>
      </c>
      <c r="C3623" s="287" t="s">
        <v>847</v>
      </c>
      <c r="D3623" s="287">
        <v>1</v>
      </c>
      <c r="E3623" s="287">
        <v>1</v>
      </c>
      <c r="F3623" s="287">
        <v>1</v>
      </c>
      <c r="G3623" s="287" t="s">
        <v>188</v>
      </c>
      <c r="H3623" s="287"/>
      <c r="I3623" s="287">
        <v>1</v>
      </c>
      <c r="J3623" s="287"/>
      <c r="K3623" s="287">
        <v>0</v>
      </c>
    </row>
    <row r="3624" spans="1:11">
      <c r="A3624" s="287" t="s">
        <v>387</v>
      </c>
      <c r="B3624" s="288">
        <v>46123</v>
      </c>
      <c r="C3624" s="287" t="s">
        <v>847</v>
      </c>
      <c r="D3624" s="287">
        <v>1</v>
      </c>
      <c r="E3624" s="287">
        <v>1</v>
      </c>
      <c r="F3624" s="287">
        <v>1</v>
      </c>
      <c r="G3624" s="287" t="s">
        <v>188</v>
      </c>
      <c r="H3624" s="287"/>
      <c r="I3624" s="287">
        <v>1</v>
      </c>
      <c r="J3624" s="287"/>
      <c r="K3624" s="287">
        <v>0</v>
      </c>
    </row>
    <row r="3625" spans="1:11">
      <c r="A3625" s="287" t="s">
        <v>387</v>
      </c>
      <c r="B3625" s="288">
        <v>46130</v>
      </c>
      <c r="C3625" s="287" t="s">
        <v>847</v>
      </c>
      <c r="D3625" s="287">
        <v>1</v>
      </c>
      <c r="E3625" s="287">
        <v>1</v>
      </c>
      <c r="F3625" s="287">
        <v>1</v>
      </c>
      <c r="G3625" s="287" t="s">
        <v>188</v>
      </c>
      <c r="H3625" s="287"/>
      <c r="I3625" s="287">
        <v>1</v>
      </c>
      <c r="J3625" s="287"/>
      <c r="K3625" s="287">
        <v>0</v>
      </c>
    </row>
    <row r="3626" spans="1:11">
      <c r="A3626" s="287" t="s">
        <v>387</v>
      </c>
      <c r="B3626" s="288">
        <v>46137</v>
      </c>
      <c r="C3626" s="287" t="s">
        <v>893</v>
      </c>
      <c r="D3626" s="287">
        <v>1</v>
      </c>
      <c r="E3626" s="287">
        <v>1</v>
      </c>
      <c r="F3626" s="287">
        <v>0</v>
      </c>
      <c r="G3626" s="287" t="s">
        <v>188</v>
      </c>
      <c r="H3626" s="287"/>
      <c r="I3626" s="287">
        <v>1</v>
      </c>
      <c r="J3626" s="287"/>
      <c r="K3626" s="287">
        <v>0</v>
      </c>
    </row>
    <row r="3627" spans="1:11">
      <c r="A3627" s="287" t="s">
        <v>388</v>
      </c>
      <c r="B3627" s="288">
        <v>45969</v>
      </c>
      <c r="C3627" s="287" t="s">
        <v>847</v>
      </c>
      <c r="D3627" s="287">
        <v>1</v>
      </c>
      <c r="E3627" s="287">
        <v>1</v>
      </c>
      <c r="F3627" s="287">
        <v>1</v>
      </c>
      <c r="G3627" s="287" t="s">
        <v>188</v>
      </c>
      <c r="H3627" s="287" t="s">
        <v>188</v>
      </c>
      <c r="I3627" s="287">
        <v>0</v>
      </c>
      <c r="J3627" s="287"/>
      <c r="K3627" s="287">
        <v>0</v>
      </c>
    </row>
    <row r="3628" spans="1:11">
      <c r="A3628" s="287" t="s">
        <v>388</v>
      </c>
      <c r="B3628" s="288">
        <v>45976</v>
      </c>
      <c r="C3628" s="287" t="s">
        <v>847</v>
      </c>
      <c r="D3628" s="287">
        <v>1</v>
      </c>
      <c r="E3628" s="287">
        <v>1</v>
      </c>
      <c r="F3628" s="287">
        <v>1</v>
      </c>
      <c r="G3628" s="287" t="s">
        <v>188</v>
      </c>
      <c r="H3628" s="287" t="s">
        <v>188</v>
      </c>
      <c r="I3628" s="287">
        <v>0</v>
      </c>
      <c r="J3628" s="287"/>
      <c r="K3628" s="287">
        <v>0</v>
      </c>
    </row>
    <row r="3629" spans="1:11">
      <c r="A3629" s="287" t="s">
        <v>388</v>
      </c>
      <c r="B3629" s="288">
        <v>45983</v>
      </c>
      <c r="C3629" s="287" t="s">
        <v>847</v>
      </c>
      <c r="D3629" s="287">
        <v>1</v>
      </c>
      <c r="E3629" s="287">
        <v>1</v>
      </c>
      <c r="F3629" s="287">
        <v>1</v>
      </c>
      <c r="G3629" s="287" t="s">
        <v>188</v>
      </c>
      <c r="H3629" s="287" t="s">
        <v>188</v>
      </c>
      <c r="I3629" s="287">
        <v>0</v>
      </c>
      <c r="J3629" s="287"/>
      <c r="K3629" s="287">
        <v>0</v>
      </c>
    </row>
    <row r="3630" spans="1:11">
      <c r="A3630" s="287" t="s">
        <v>388</v>
      </c>
      <c r="B3630" s="288">
        <v>45990</v>
      </c>
      <c r="C3630" s="287" t="s">
        <v>847</v>
      </c>
      <c r="D3630" s="287">
        <v>1</v>
      </c>
      <c r="E3630" s="287">
        <v>1</v>
      </c>
      <c r="F3630" s="287">
        <v>1</v>
      </c>
      <c r="G3630" s="287" t="s">
        <v>188</v>
      </c>
      <c r="H3630" s="287" t="s">
        <v>188</v>
      </c>
      <c r="I3630" s="287">
        <v>0</v>
      </c>
      <c r="J3630" s="287"/>
      <c r="K3630" s="287">
        <v>0</v>
      </c>
    </row>
    <row r="3631" spans="1:11">
      <c r="A3631" s="287" t="s">
        <v>388</v>
      </c>
      <c r="B3631" s="288">
        <v>45997</v>
      </c>
      <c r="C3631" s="287" t="s">
        <v>339</v>
      </c>
      <c r="D3631" s="287">
        <v>0</v>
      </c>
      <c r="E3631" s="287">
        <v>0</v>
      </c>
      <c r="F3631" s="287">
        <v>0</v>
      </c>
      <c r="G3631" s="287" t="s">
        <v>188</v>
      </c>
      <c r="H3631" s="287" t="s">
        <v>188</v>
      </c>
      <c r="I3631" s="287">
        <v>0</v>
      </c>
      <c r="J3631" s="287"/>
      <c r="K3631" s="287">
        <v>0</v>
      </c>
    </row>
    <row r="3632" spans="1:11">
      <c r="A3632" s="287" t="s">
        <v>388</v>
      </c>
      <c r="B3632" s="288">
        <v>46004</v>
      </c>
      <c r="C3632" s="287" t="s">
        <v>339</v>
      </c>
      <c r="D3632" s="287">
        <v>0</v>
      </c>
      <c r="E3632" s="287">
        <v>0</v>
      </c>
      <c r="F3632" s="287">
        <v>0</v>
      </c>
      <c r="G3632" s="287" t="s">
        <v>188</v>
      </c>
      <c r="H3632" s="287" t="s">
        <v>188</v>
      </c>
      <c r="I3632" s="287">
        <v>0</v>
      </c>
      <c r="J3632" s="287"/>
      <c r="K3632" s="287">
        <v>0</v>
      </c>
    </row>
    <row r="3633" spans="1:11">
      <c r="A3633" s="287" t="s">
        <v>388</v>
      </c>
      <c r="B3633" s="288">
        <v>46011</v>
      </c>
      <c r="C3633" s="287" t="s">
        <v>339</v>
      </c>
      <c r="D3633" s="287">
        <v>0</v>
      </c>
      <c r="E3633" s="287">
        <v>0</v>
      </c>
      <c r="F3633" s="287">
        <v>0</v>
      </c>
      <c r="G3633" s="287" t="s">
        <v>188</v>
      </c>
      <c r="H3633" s="287" t="s">
        <v>188</v>
      </c>
      <c r="I3633" s="287">
        <v>0</v>
      </c>
      <c r="J3633" s="287"/>
      <c r="K3633" s="287">
        <v>0</v>
      </c>
    </row>
    <row r="3634" spans="1:11">
      <c r="A3634" s="287" t="s">
        <v>388</v>
      </c>
      <c r="B3634" s="288">
        <v>46018</v>
      </c>
      <c r="C3634" s="287" t="s">
        <v>339</v>
      </c>
      <c r="D3634" s="287">
        <v>0</v>
      </c>
      <c r="E3634" s="287">
        <v>0</v>
      </c>
      <c r="F3634" s="287">
        <v>0</v>
      </c>
      <c r="G3634" s="287" t="s">
        <v>188</v>
      </c>
      <c r="H3634" s="287" t="s">
        <v>188</v>
      </c>
      <c r="I3634" s="287">
        <v>0</v>
      </c>
      <c r="J3634" s="287"/>
      <c r="K3634" s="287">
        <v>0</v>
      </c>
    </row>
    <row r="3635" spans="1:11">
      <c r="A3635" s="287" t="s">
        <v>388</v>
      </c>
      <c r="B3635" s="288">
        <v>46025</v>
      </c>
      <c r="C3635" s="287" t="s">
        <v>339</v>
      </c>
      <c r="D3635" s="287">
        <v>0</v>
      </c>
      <c r="E3635" s="287">
        <v>0</v>
      </c>
      <c r="F3635" s="287">
        <v>0</v>
      </c>
      <c r="G3635" s="287" t="s">
        <v>188</v>
      </c>
      <c r="H3635" s="287" t="s">
        <v>188</v>
      </c>
      <c r="I3635" s="287">
        <v>0</v>
      </c>
      <c r="J3635" s="287"/>
      <c r="K3635" s="287">
        <v>0</v>
      </c>
    </row>
    <row r="3636" spans="1:11">
      <c r="A3636" s="287" t="s">
        <v>388</v>
      </c>
      <c r="B3636" s="288">
        <v>46032</v>
      </c>
      <c r="C3636" s="287" t="s">
        <v>892</v>
      </c>
      <c r="D3636" s="287">
        <v>1</v>
      </c>
      <c r="E3636" s="287">
        <v>0</v>
      </c>
      <c r="F3636" s="287">
        <v>1</v>
      </c>
      <c r="G3636" s="287" t="s">
        <v>188</v>
      </c>
      <c r="H3636" s="287" t="s">
        <v>188</v>
      </c>
      <c r="I3636" s="287">
        <v>0</v>
      </c>
      <c r="J3636" s="287"/>
      <c r="K3636" s="287">
        <v>0</v>
      </c>
    </row>
    <row r="3637" spans="1:11">
      <c r="A3637" s="287" t="s">
        <v>388</v>
      </c>
      <c r="B3637" s="288">
        <v>46039</v>
      </c>
      <c r="C3637" s="287" t="s">
        <v>847</v>
      </c>
      <c r="D3637" s="287">
        <v>1</v>
      </c>
      <c r="E3637" s="287">
        <v>1</v>
      </c>
      <c r="F3637" s="287">
        <v>1</v>
      </c>
      <c r="G3637" s="287" t="s">
        <v>188</v>
      </c>
      <c r="H3637" s="287" t="s">
        <v>188</v>
      </c>
      <c r="I3637" s="287">
        <v>0</v>
      </c>
      <c r="J3637" s="287"/>
      <c r="K3637" s="287">
        <v>0</v>
      </c>
    </row>
    <row r="3638" spans="1:11">
      <c r="A3638" s="287" t="s">
        <v>388</v>
      </c>
      <c r="B3638" s="288">
        <v>46046</v>
      </c>
      <c r="C3638" s="287" t="s">
        <v>893</v>
      </c>
      <c r="D3638" s="287">
        <v>1</v>
      </c>
      <c r="E3638" s="287">
        <v>1</v>
      </c>
      <c r="F3638" s="287">
        <v>0</v>
      </c>
      <c r="G3638" s="287" t="s">
        <v>188</v>
      </c>
      <c r="H3638" s="287" t="s">
        <v>188</v>
      </c>
      <c r="I3638" s="287">
        <v>0</v>
      </c>
      <c r="J3638" s="287"/>
      <c r="K3638" s="287">
        <v>0</v>
      </c>
    </row>
    <row r="3639" spans="1:11">
      <c r="A3639" s="287" t="s">
        <v>388</v>
      </c>
      <c r="B3639" s="288">
        <v>46053</v>
      </c>
      <c r="C3639" s="287" t="s">
        <v>339</v>
      </c>
      <c r="D3639" s="287">
        <v>0</v>
      </c>
      <c r="E3639" s="287">
        <v>0</v>
      </c>
      <c r="F3639" s="287">
        <v>0</v>
      </c>
      <c r="G3639" s="287" t="s">
        <v>188</v>
      </c>
      <c r="H3639" s="287" t="s">
        <v>188</v>
      </c>
      <c r="I3639" s="287">
        <v>0</v>
      </c>
      <c r="J3639" s="287"/>
      <c r="K3639" s="287">
        <v>0</v>
      </c>
    </row>
    <row r="3640" spans="1:11">
      <c r="A3640" s="287" t="s">
        <v>388</v>
      </c>
      <c r="B3640" s="288">
        <v>46060</v>
      </c>
      <c r="C3640" s="287" t="s">
        <v>847</v>
      </c>
      <c r="D3640" s="287">
        <v>1</v>
      </c>
      <c r="E3640" s="287">
        <v>1</v>
      </c>
      <c r="F3640" s="287">
        <v>1</v>
      </c>
      <c r="G3640" s="287" t="s">
        <v>188</v>
      </c>
      <c r="H3640" s="287" t="s">
        <v>188</v>
      </c>
      <c r="I3640" s="287">
        <v>0</v>
      </c>
      <c r="J3640" s="287"/>
      <c r="K3640" s="287">
        <v>0</v>
      </c>
    </row>
    <row r="3641" spans="1:11">
      <c r="A3641" s="287" t="s">
        <v>388</v>
      </c>
      <c r="B3641" s="288">
        <v>46067</v>
      </c>
      <c r="C3641" s="287" t="s">
        <v>893</v>
      </c>
      <c r="D3641" s="287">
        <v>1</v>
      </c>
      <c r="E3641" s="287">
        <v>1</v>
      </c>
      <c r="F3641" s="287">
        <v>0</v>
      </c>
      <c r="G3641" s="287" t="s">
        <v>188</v>
      </c>
      <c r="H3641" s="287" t="s">
        <v>188</v>
      </c>
      <c r="I3641" s="287">
        <v>0</v>
      </c>
      <c r="J3641" s="287"/>
      <c r="K3641" s="287">
        <v>0</v>
      </c>
    </row>
    <row r="3642" spans="1:11">
      <c r="A3642" s="287" t="s">
        <v>388</v>
      </c>
      <c r="B3642" s="288">
        <v>46074</v>
      </c>
      <c r="C3642" s="287" t="s">
        <v>339</v>
      </c>
      <c r="D3642" s="287">
        <v>0</v>
      </c>
      <c r="E3642" s="287">
        <v>0</v>
      </c>
      <c r="F3642" s="287">
        <v>0</v>
      </c>
      <c r="G3642" s="287" t="s">
        <v>188</v>
      </c>
      <c r="H3642" s="287" t="s">
        <v>188</v>
      </c>
      <c r="I3642" s="287">
        <v>0</v>
      </c>
      <c r="J3642" s="287"/>
      <c r="K3642" s="287">
        <v>0</v>
      </c>
    </row>
    <row r="3643" spans="1:11">
      <c r="A3643" s="287" t="s">
        <v>388</v>
      </c>
      <c r="B3643" s="288">
        <v>46081</v>
      </c>
      <c r="C3643" s="287" t="s">
        <v>892</v>
      </c>
      <c r="D3643" s="287">
        <v>1</v>
      </c>
      <c r="E3643" s="287">
        <v>0</v>
      </c>
      <c r="F3643" s="287">
        <v>1</v>
      </c>
      <c r="G3643" s="287" t="s">
        <v>188</v>
      </c>
      <c r="H3643" s="287" t="s">
        <v>188</v>
      </c>
      <c r="I3643" s="287">
        <v>0</v>
      </c>
      <c r="J3643" s="287"/>
      <c r="K3643" s="287">
        <v>0</v>
      </c>
    </row>
    <row r="3644" spans="1:11">
      <c r="A3644" s="287" t="s">
        <v>388</v>
      </c>
      <c r="B3644" s="288">
        <v>46088</v>
      </c>
      <c r="C3644" s="287" t="s">
        <v>339</v>
      </c>
      <c r="D3644" s="287">
        <v>0</v>
      </c>
      <c r="E3644" s="287">
        <v>0</v>
      </c>
      <c r="F3644" s="287">
        <v>0</v>
      </c>
      <c r="G3644" s="287" t="s">
        <v>188</v>
      </c>
      <c r="H3644" s="287" t="s">
        <v>188</v>
      </c>
      <c r="I3644" s="287">
        <v>0</v>
      </c>
      <c r="J3644" s="287"/>
      <c r="K3644" s="287">
        <v>0</v>
      </c>
    </row>
    <row r="3645" spans="1:11">
      <c r="A3645" s="287" t="s">
        <v>388</v>
      </c>
      <c r="B3645" s="288">
        <v>46095</v>
      </c>
      <c r="C3645" s="287" t="s">
        <v>847</v>
      </c>
      <c r="D3645" s="287">
        <v>1</v>
      </c>
      <c r="E3645" s="287">
        <v>1</v>
      </c>
      <c r="F3645" s="287">
        <v>1</v>
      </c>
      <c r="G3645" s="287" t="s">
        <v>188</v>
      </c>
      <c r="H3645" s="287" t="s">
        <v>188</v>
      </c>
      <c r="I3645" s="287">
        <v>0</v>
      </c>
      <c r="J3645" s="287"/>
      <c r="K3645" s="287">
        <v>0</v>
      </c>
    </row>
    <row r="3646" spans="1:11">
      <c r="A3646" s="287" t="s">
        <v>388</v>
      </c>
      <c r="B3646" s="288">
        <v>46102</v>
      </c>
      <c r="C3646" s="287" t="s">
        <v>847</v>
      </c>
      <c r="D3646" s="287">
        <v>1</v>
      </c>
      <c r="E3646" s="287">
        <v>1</v>
      </c>
      <c r="F3646" s="287">
        <v>1</v>
      </c>
      <c r="G3646" s="287" t="s">
        <v>188</v>
      </c>
      <c r="H3646" s="287" t="s">
        <v>188</v>
      </c>
      <c r="I3646" s="287">
        <v>0</v>
      </c>
      <c r="J3646" s="287"/>
      <c r="K3646" s="287">
        <v>0</v>
      </c>
    </row>
    <row r="3647" spans="1:11">
      <c r="A3647" s="287" t="s">
        <v>388</v>
      </c>
      <c r="B3647" s="288">
        <v>46109</v>
      </c>
      <c r="C3647" s="287" t="s">
        <v>847</v>
      </c>
      <c r="D3647" s="287">
        <v>1</v>
      </c>
      <c r="E3647" s="287">
        <v>1</v>
      </c>
      <c r="F3647" s="287">
        <v>1</v>
      </c>
      <c r="G3647" s="287" t="s">
        <v>188</v>
      </c>
      <c r="H3647" s="287" t="s">
        <v>188</v>
      </c>
      <c r="I3647" s="287">
        <v>0</v>
      </c>
      <c r="J3647" s="287"/>
      <c r="K3647" s="287">
        <v>0</v>
      </c>
    </row>
    <row r="3648" spans="1:11">
      <c r="A3648" s="287" t="s">
        <v>388</v>
      </c>
      <c r="B3648" s="288">
        <v>46116</v>
      </c>
      <c r="C3648" s="287" t="s">
        <v>339</v>
      </c>
      <c r="D3648" s="287">
        <v>0</v>
      </c>
      <c r="E3648" s="287">
        <v>0</v>
      </c>
      <c r="F3648" s="287">
        <v>0</v>
      </c>
      <c r="G3648" s="287" t="s">
        <v>188</v>
      </c>
      <c r="H3648" s="287" t="s">
        <v>188</v>
      </c>
      <c r="I3648" s="287">
        <v>0</v>
      </c>
      <c r="J3648" s="287"/>
      <c r="K3648" s="287">
        <v>0</v>
      </c>
    </row>
    <row r="3649" spans="1:11">
      <c r="A3649" s="287" t="s">
        <v>388</v>
      </c>
      <c r="B3649" s="288">
        <v>46123</v>
      </c>
      <c r="C3649" s="287" t="s">
        <v>339</v>
      </c>
      <c r="D3649" s="287">
        <v>0</v>
      </c>
      <c r="E3649" s="287">
        <v>0</v>
      </c>
      <c r="F3649" s="287">
        <v>0</v>
      </c>
      <c r="G3649" s="287" t="s">
        <v>188</v>
      </c>
      <c r="H3649" s="287" t="s">
        <v>188</v>
      </c>
      <c r="I3649" s="287">
        <v>0</v>
      </c>
      <c r="J3649" s="287"/>
      <c r="K3649" s="287">
        <v>0</v>
      </c>
    </row>
    <row r="3650" spans="1:11">
      <c r="A3650" s="287" t="s">
        <v>388</v>
      </c>
      <c r="B3650" s="288">
        <v>46130</v>
      </c>
      <c r="C3650" s="287" t="s">
        <v>339</v>
      </c>
      <c r="D3650" s="287">
        <v>0</v>
      </c>
      <c r="E3650" s="287">
        <v>0</v>
      </c>
      <c r="F3650" s="287">
        <v>0</v>
      </c>
      <c r="G3650" s="287" t="s">
        <v>188</v>
      </c>
      <c r="H3650" s="287" t="s">
        <v>188</v>
      </c>
      <c r="I3650" s="287">
        <v>0</v>
      </c>
      <c r="J3650" s="287"/>
      <c r="K3650" s="287">
        <v>0</v>
      </c>
    </row>
    <row r="3651" spans="1:11">
      <c r="A3651" s="287" t="s">
        <v>388</v>
      </c>
      <c r="B3651" s="288">
        <v>46137</v>
      </c>
      <c r="C3651" s="287" t="s">
        <v>339</v>
      </c>
      <c r="D3651" s="287">
        <v>0</v>
      </c>
      <c r="E3651" s="287">
        <v>0</v>
      </c>
      <c r="F3651" s="287">
        <v>0</v>
      </c>
      <c r="G3651" s="287" t="s">
        <v>188</v>
      </c>
      <c r="H3651" s="287" t="s">
        <v>188</v>
      </c>
      <c r="I3651" s="287">
        <v>0</v>
      </c>
      <c r="J3651" s="287"/>
      <c r="K3651" s="287">
        <v>0</v>
      </c>
    </row>
    <row r="3652" spans="1:11">
      <c r="A3652" s="287" t="s">
        <v>389</v>
      </c>
      <c r="B3652" s="288">
        <v>45969</v>
      </c>
      <c r="C3652" s="287" t="s">
        <v>847</v>
      </c>
      <c r="D3652" s="287">
        <v>1</v>
      </c>
      <c r="E3652" s="287">
        <v>1</v>
      </c>
      <c r="F3652" s="287">
        <v>1</v>
      </c>
      <c r="G3652" s="287" t="s">
        <v>185</v>
      </c>
      <c r="H3652" s="287" t="s">
        <v>188</v>
      </c>
      <c r="I3652" s="287">
        <v>1</v>
      </c>
      <c r="J3652" s="287"/>
      <c r="K3652" s="287">
        <v>0</v>
      </c>
    </row>
    <row r="3653" spans="1:11">
      <c r="A3653" s="287" t="s">
        <v>389</v>
      </c>
      <c r="B3653" s="288">
        <v>45976</v>
      </c>
      <c r="C3653" s="287" t="s">
        <v>847</v>
      </c>
      <c r="D3653" s="287">
        <v>1</v>
      </c>
      <c r="E3653" s="287">
        <v>1</v>
      </c>
      <c r="F3653" s="287">
        <v>1</v>
      </c>
      <c r="G3653" s="287" t="s">
        <v>185</v>
      </c>
      <c r="H3653" s="287" t="s">
        <v>188</v>
      </c>
      <c r="I3653" s="287">
        <v>1</v>
      </c>
      <c r="J3653" s="287"/>
      <c r="K3653" s="287">
        <v>0</v>
      </c>
    </row>
    <row r="3654" spans="1:11">
      <c r="A3654" s="287" t="s">
        <v>389</v>
      </c>
      <c r="B3654" s="288">
        <v>45983</v>
      </c>
      <c r="C3654" s="287" t="s">
        <v>847</v>
      </c>
      <c r="D3654" s="287">
        <v>1</v>
      </c>
      <c r="E3654" s="287">
        <v>1</v>
      </c>
      <c r="F3654" s="287">
        <v>1</v>
      </c>
      <c r="G3654" s="287" t="s">
        <v>185</v>
      </c>
      <c r="H3654" s="287" t="s">
        <v>188</v>
      </c>
      <c r="I3654" s="287">
        <v>1</v>
      </c>
      <c r="J3654" s="287"/>
      <c r="K3654" s="287">
        <v>0</v>
      </c>
    </row>
    <row r="3655" spans="1:11">
      <c r="A3655" s="287" t="s">
        <v>389</v>
      </c>
      <c r="B3655" s="288">
        <v>45990</v>
      </c>
      <c r="C3655" s="287" t="s">
        <v>847</v>
      </c>
      <c r="D3655" s="287">
        <v>1</v>
      </c>
      <c r="E3655" s="287">
        <v>1</v>
      </c>
      <c r="F3655" s="287">
        <v>1</v>
      </c>
      <c r="G3655" s="287" t="s">
        <v>185</v>
      </c>
      <c r="H3655" s="287" t="s">
        <v>188</v>
      </c>
      <c r="I3655" s="287">
        <v>1</v>
      </c>
      <c r="J3655" s="287"/>
      <c r="K3655" s="287">
        <v>0</v>
      </c>
    </row>
    <row r="3656" spans="1:11">
      <c r="A3656" s="287" t="s">
        <v>389</v>
      </c>
      <c r="B3656" s="288">
        <v>45997</v>
      </c>
      <c r="C3656" s="287" t="s">
        <v>893</v>
      </c>
      <c r="D3656" s="287">
        <v>1</v>
      </c>
      <c r="E3656" s="287">
        <v>1</v>
      </c>
      <c r="F3656" s="287">
        <v>0</v>
      </c>
      <c r="G3656" s="287" t="s">
        <v>185</v>
      </c>
      <c r="H3656" s="287" t="s">
        <v>188</v>
      </c>
      <c r="I3656" s="287">
        <v>1</v>
      </c>
      <c r="J3656" s="287"/>
      <c r="K3656" s="287">
        <v>0</v>
      </c>
    </row>
    <row r="3657" spans="1:11">
      <c r="A3657" s="287" t="s">
        <v>389</v>
      </c>
      <c r="B3657" s="288">
        <v>46004</v>
      </c>
      <c r="C3657" s="287" t="s">
        <v>339</v>
      </c>
      <c r="D3657" s="287">
        <v>0</v>
      </c>
      <c r="E3657" s="287">
        <v>0</v>
      </c>
      <c r="F3657" s="287">
        <v>0</v>
      </c>
      <c r="G3657" s="287" t="s">
        <v>185</v>
      </c>
      <c r="H3657" s="287" t="s">
        <v>188</v>
      </c>
      <c r="I3657" s="287">
        <v>1</v>
      </c>
      <c r="J3657" s="287"/>
      <c r="K3657" s="287">
        <v>0</v>
      </c>
    </row>
    <row r="3658" spans="1:11">
      <c r="A3658" s="287" t="s">
        <v>389</v>
      </c>
      <c r="B3658" s="288">
        <v>46011</v>
      </c>
      <c r="C3658" s="287" t="s">
        <v>339</v>
      </c>
      <c r="D3658" s="287">
        <v>0</v>
      </c>
      <c r="E3658" s="287">
        <v>0</v>
      </c>
      <c r="F3658" s="287">
        <v>0</v>
      </c>
      <c r="G3658" s="287" t="s">
        <v>185</v>
      </c>
      <c r="H3658" s="287" t="s">
        <v>188</v>
      </c>
      <c r="I3658" s="287">
        <v>1</v>
      </c>
      <c r="J3658" s="287"/>
      <c r="K3658" s="287">
        <v>0</v>
      </c>
    </row>
    <row r="3659" spans="1:11">
      <c r="A3659" s="287" t="s">
        <v>389</v>
      </c>
      <c r="B3659" s="288">
        <v>46018</v>
      </c>
      <c r="C3659" s="287" t="s">
        <v>339</v>
      </c>
      <c r="D3659" s="287">
        <v>0</v>
      </c>
      <c r="E3659" s="287">
        <v>0</v>
      </c>
      <c r="F3659" s="287">
        <v>0</v>
      </c>
      <c r="G3659" s="287" t="s">
        <v>185</v>
      </c>
      <c r="H3659" s="287" t="s">
        <v>188</v>
      </c>
      <c r="I3659" s="287">
        <v>1</v>
      </c>
      <c r="J3659" s="287"/>
      <c r="K3659" s="287">
        <v>0</v>
      </c>
    </row>
    <row r="3660" spans="1:11">
      <c r="A3660" s="287" t="s">
        <v>389</v>
      </c>
      <c r="B3660" s="288">
        <v>46025</v>
      </c>
      <c r="C3660" s="287" t="s">
        <v>339</v>
      </c>
      <c r="D3660" s="287">
        <v>0</v>
      </c>
      <c r="E3660" s="287">
        <v>0</v>
      </c>
      <c r="F3660" s="287">
        <v>0</v>
      </c>
      <c r="G3660" s="287" t="s">
        <v>185</v>
      </c>
      <c r="H3660" s="287" t="s">
        <v>188</v>
      </c>
      <c r="I3660" s="287">
        <v>1</v>
      </c>
      <c r="J3660" s="287"/>
      <c r="K3660" s="287">
        <v>0</v>
      </c>
    </row>
    <row r="3661" spans="1:11">
      <c r="A3661" s="287" t="s">
        <v>389</v>
      </c>
      <c r="B3661" s="288">
        <v>46032</v>
      </c>
      <c r="C3661" s="287" t="s">
        <v>339</v>
      </c>
      <c r="D3661" s="287">
        <v>0</v>
      </c>
      <c r="E3661" s="287">
        <v>0</v>
      </c>
      <c r="F3661" s="287">
        <v>0</v>
      </c>
      <c r="G3661" s="287" t="s">
        <v>185</v>
      </c>
      <c r="H3661" s="287" t="s">
        <v>188</v>
      </c>
      <c r="I3661" s="287">
        <v>1</v>
      </c>
      <c r="J3661" s="287"/>
      <c r="K3661" s="287">
        <v>0</v>
      </c>
    </row>
    <row r="3662" spans="1:11">
      <c r="A3662" s="287" t="s">
        <v>389</v>
      </c>
      <c r="B3662" s="288">
        <v>46039</v>
      </c>
      <c r="C3662" s="287" t="s">
        <v>892</v>
      </c>
      <c r="D3662" s="287">
        <v>1</v>
      </c>
      <c r="E3662" s="287">
        <v>0</v>
      </c>
      <c r="F3662" s="287">
        <v>1</v>
      </c>
      <c r="G3662" s="287" t="s">
        <v>185</v>
      </c>
      <c r="H3662" s="287" t="s">
        <v>188</v>
      </c>
      <c r="I3662" s="287">
        <v>1</v>
      </c>
      <c r="J3662" s="287"/>
      <c r="K3662" s="287">
        <v>0</v>
      </c>
    </row>
    <row r="3663" spans="1:11">
      <c r="A3663" s="287" t="s">
        <v>389</v>
      </c>
      <c r="B3663" s="288">
        <v>46046</v>
      </c>
      <c r="C3663" s="287" t="s">
        <v>847</v>
      </c>
      <c r="D3663" s="287">
        <v>1</v>
      </c>
      <c r="E3663" s="287">
        <v>1</v>
      </c>
      <c r="F3663" s="287">
        <v>1</v>
      </c>
      <c r="G3663" s="287" t="s">
        <v>185</v>
      </c>
      <c r="H3663" s="287" t="s">
        <v>188</v>
      </c>
      <c r="I3663" s="287">
        <v>1</v>
      </c>
      <c r="J3663" s="287"/>
      <c r="K3663" s="287">
        <v>0</v>
      </c>
    </row>
    <row r="3664" spans="1:11">
      <c r="A3664" s="287" t="s">
        <v>389</v>
      </c>
      <c r="B3664" s="288">
        <v>46053</v>
      </c>
      <c r="C3664" s="287" t="s">
        <v>847</v>
      </c>
      <c r="D3664" s="287">
        <v>1</v>
      </c>
      <c r="E3664" s="287">
        <v>1</v>
      </c>
      <c r="F3664" s="287">
        <v>1</v>
      </c>
      <c r="G3664" s="287" t="s">
        <v>185</v>
      </c>
      <c r="H3664" s="287" t="s">
        <v>188</v>
      </c>
      <c r="I3664" s="287">
        <v>1</v>
      </c>
      <c r="J3664" s="287"/>
      <c r="K3664" s="287">
        <v>0</v>
      </c>
    </row>
    <row r="3665" spans="1:11">
      <c r="A3665" s="287" t="s">
        <v>389</v>
      </c>
      <c r="B3665" s="288">
        <v>46060</v>
      </c>
      <c r="C3665" s="287" t="s">
        <v>847</v>
      </c>
      <c r="D3665" s="287">
        <v>1</v>
      </c>
      <c r="E3665" s="287">
        <v>1</v>
      </c>
      <c r="F3665" s="287">
        <v>1</v>
      </c>
      <c r="G3665" s="287" t="s">
        <v>185</v>
      </c>
      <c r="H3665" s="287" t="s">
        <v>188</v>
      </c>
      <c r="I3665" s="287">
        <v>1</v>
      </c>
      <c r="J3665" s="287"/>
      <c r="K3665" s="287">
        <v>0</v>
      </c>
    </row>
    <row r="3666" spans="1:11">
      <c r="A3666" s="287" t="s">
        <v>389</v>
      </c>
      <c r="B3666" s="288">
        <v>46067</v>
      </c>
      <c r="C3666" s="287" t="s">
        <v>847</v>
      </c>
      <c r="D3666" s="287">
        <v>1</v>
      </c>
      <c r="E3666" s="287">
        <v>1</v>
      </c>
      <c r="F3666" s="287">
        <v>1</v>
      </c>
      <c r="G3666" s="287" t="s">
        <v>185</v>
      </c>
      <c r="H3666" s="287" t="s">
        <v>188</v>
      </c>
      <c r="I3666" s="287">
        <v>1</v>
      </c>
      <c r="J3666" s="287"/>
      <c r="K3666" s="287">
        <v>0</v>
      </c>
    </row>
    <row r="3667" spans="1:11">
      <c r="A3667" s="287" t="s">
        <v>389</v>
      </c>
      <c r="B3667" s="288">
        <v>46074</v>
      </c>
      <c r="C3667" s="287" t="s">
        <v>847</v>
      </c>
      <c r="D3667" s="287">
        <v>1</v>
      </c>
      <c r="E3667" s="287">
        <v>1</v>
      </c>
      <c r="F3667" s="287">
        <v>1</v>
      </c>
      <c r="G3667" s="287" t="s">
        <v>185</v>
      </c>
      <c r="H3667" s="287" t="s">
        <v>188</v>
      </c>
      <c r="I3667" s="287">
        <v>1</v>
      </c>
      <c r="J3667" s="287"/>
      <c r="K3667" s="287">
        <v>0</v>
      </c>
    </row>
    <row r="3668" spans="1:11">
      <c r="A3668" s="287" t="s">
        <v>389</v>
      </c>
      <c r="B3668" s="288">
        <v>46081</v>
      </c>
      <c r="C3668" s="287" t="s">
        <v>847</v>
      </c>
      <c r="D3668" s="287">
        <v>1</v>
      </c>
      <c r="E3668" s="287">
        <v>1</v>
      </c>
      <c r="F3668" s="287">
        <v>1</v>
      </c>
      <c r="G3668" s="287" t="s">
        <v>185</v>
      </c>
      <c r="H3668" s="287" t="s">
        <v>188</v>
      </c>
      <c r="I3668" s="287">
        <v>1</v>
      </c>
      <c r="J3668" s="287"/>
      <c r="K3668" s="287">
        <v>0</v>
      </c>
    </row>
    <row r="3669" spans="1:11">
      <c r="A3669" s="287" t="s">
        <v>389</v>
      </c>
      <c r="B3669" s="288">
        <v>46088</v>
      </c>
      <c r="C3669" s="287" t="s">
        <v>847</v>
      </c>
      <c r="D3669" s="287">
        <v>1</v>
      </c>
      <c r="E3669" s="287">
        <v>1</v>
      </c>
      <c r="F3669" s="287">
        <v>1</v>
      </c>
      <c r="G3669" s="287" t="s">
        <v>185</v>
      </c>
      <c r="H3669" s="287" t="s">
        <v>188</v>
      </c>
      <c r="I3669" s="287">
        <v>1</v>
      </c>
      <c r="J3669" s="287"/>
      <c r="K3669" s="287">
        <v>0</v>
      </c>
    </row>
    <row r="3670" spans="1:11">
      <c r="A3670" s="287" t="s">
        <v>389</v>
      </c>
      <c r="B3670" s="288">
        <v>46095</v>
      </c>
      <c r="C3670" s="287" t="s">
        <v>847</v>
      </c>
      <c r="D3670" s="287">
        <v>1</v>
      </c>
      <c r="E3670" s="287">
        <v>1</v>
      </c>
      <c r="F3670" s="287">
        <v>1</v>
      </c>
      <c r="G3670" s="287" t="s">
        <v>185</v>
      </c>
      <c r="H3670" s="287" t="s">
        <v>188</v>
      </c>
      <c r="I3670" s="287">
        <v>1</v>
      </c>
      <c r="J3670" s="287"/>
      <c r="K3670" s="287">
        <v>0</v>
      </c>
    </row>
    <row r="3671" spans="1:11">
      <c r="A3671" s="287" t="s">
        <v>389</v>
      </c>
      <c r="B3671" s="288">
        <v>46102</v>
      </c>
      <c r="C3671" s="287" t="s">
        <v>847</v>
      </c>
      <c r="D3671" s="287">
        <v>1</v>
      </c>
      <c r="E3671" s="287">
        <v>1</v>
      </c>
      <c r="F3671" s="287">
        <v>1</v>
      </c>
      <c r="G3671" s="287" t="s">
        <v>185</v>
      </c>
      <c r="H3671" s="287" t="s">
        <v>188</v>
      </c>
      <c r="I3671" s="287">
        <v>1</v>
      </c>
      <c r="J3671" s="287"/>
      <c r="K3671" s="287">
        <v>0</v>
      </c>
    </row>
    <row r="3672" spans="1:11">
      <c r="A3672" s="287" t="s">
        <v>389</v>
      </c>
      <c r="B3672" s="288">
        <v>46109</v>
      </c>
      <c r="C3672" s="287" t="s">
        <v>847</v>
      </c>
      <c r="D3672" s="287">
        <v>1</v>
      </c>
      <c r="E3672" s="287">
        <v>1</v>
      </c>
      <c r="F3672" s="287">
        <v>1</v>
      </c>
      <c r="G3672" s="287" t="s">
        <v>185</v>
      </c>
      <c r="H3672" s="287" t="s">
        <v>188</v>
      </c>
      <c r="I3672" s="287">
        <v>1</v>
      </c>
      <c r="J3672" s="287"/>
      <c r="K3672" s="287">
        <v>0</v>
      </c>
    </row>
    <row r="3673" spans="1:11">
      <c r="A3673" s="287" t="s">
        <v>389</v>
      </c>
      <c r="B3673" s="288">
        <v>46116</v>
      </c>
      <c r="C3673" s="287" t="s">
        <v>339</v>
      </c>
      <c r="D3673" s="287">
        <v>0</v>
      </c>
      <c r="E3673" s="287">
        <v>0</v>
      </c>
      <c r="F3673" s="287">
        <v>0</v>
      </c>
      <c r="G3673" s="287" t="s">
        <v>185</v>
      </c>
      <c r="H3673" s="287" t="s">
        <v>188</v>
      </c>
      <c r="I3673" s="287">
        <v>1</v>
      </c>
      <c r="J3673" s="287"/>
      <c r="K3673" s="287">
        <v>0</v>
      </c>
    </row>
    <row r="3674" spans="1:11">
      <c r="A3674" s="287" t="s">
        <v>389</v>
      </c>
      <c r="B3674" s="288">
        <v>46123</v>
      </c>
      <c r="C3674" s="287" t="s">
        <v>339</v>
      </c>
      <c r="D3674" s="287">
        <v>0</v>
      </c>
      <c r="E3674" s="287">
        <v>0</v>
      </c>
      <c r="F3674" s="287">
        <v>0</v>
      </c>
      <c r="G3674" s="287" t="s">
        <v>185</v>
      </c>
      <c r="H3674" s="287" t="s">
        <v>188</v>
      </c>
      <c r="I3674" s="287">
        <v>1</v>
      </c>
      <c r="J3674" s="287"/>
      <c r="K3674" s="287">
        <v>0</v>
      </c>
    </row>
    <row r="3675" spans="1:11">
      <c r="A3675" s="287" t="s">
        <v>389</v>
      </c>
      <c r="B3675" s="288">
        <v>46130</v>
      </c>
      <c r="C3675" s="287" t="s">
        <v>339</v>
      </c>
      <c r="D3675" s="287">
        <v>0</v>
      </c>
      <c r="E3675" s="287">
        <v>0</v>
      </c>
      <c r="F3675" s="287">
        <v>0</v>
      </c>
      <c r="G3675" s="287" t="s">
        <v>185</v>
      </c>
      <c r="H3675" s="287" t="s">
        <v>188</v>
      </c>
      <c r="I3675" s="287">
        <v>1</v>
      </c>
      <c r="J3675" s="287"/>
      <c r="K3675" s="287">
        <v>0</v>
      </c>
    </row>
    <row r="3676" spans="1:11">
      <c r="A3676" s="287" t="s">
        <v>389</v>
      </c>
      <c r="B3676" s="288">
        <v>46137</v>
      </c>
      <c r="C3676" s="287" t="s">
        <v>339</v>
      </c>
      <c r="D3676" s="287">
        <v>0</v>
      </c>
      <c r="E3676" s="287">
        <v>0</v>
      </c>
      <c r="F3676" s="287">
        <v>0</v>
      </c>
      <c r="G3676" s="287" t="s">
        <v>185</v>
      </c>
      <c r="H3676" s="287" t="s">
        <v>188</v>
      </c>
      <c r="I3676" s="287">
        <v>1</v>
      </c>
      <c r="J3676" s="287"/>
      <c r="K3676" s="287">
        <v>0</v>
      </c>
    </row>
    <row r="3677" spans="1:11">
      <c r="A3677" s="287" t="s">
        <v>390</v>
      </c>
      <c r="B3677" s="288">
        <v>45969</v>
      </c>
      <c r="C3677" s="287" t="s">
        <v>339</v>
      </c>
      <c r="D3677" s="287">
        <v>0</v>
      </c>
      <c r="E3677" s="287">
        <v>0</v>
      </c>
      <c r="F3677" s="287">
        <v>0</v>
      </c>
      <c r="G3677" s="287"/>
      <c r="H3677" s="287"/>
      <c r="I3677" s="287">
        <v>0</v>
      </c>
      <c r="J3677" s="287"/>
      <c r="K3677" s="287">
        <v>0</v>
      </c>
    </row>
    <row r="3678" spans="1:11">
      <c r="A3678" s="287" t="s">
        <v>390</v>
      </c>
      <c r="B3678" s="288">
        <v>45976</v>
      </c>
      <c r="C3678" s="287" t="s">
        <v>339</v>
      </c>
      <c r="D3678" s="287">
        <v>0</v>
      </c>
      <c r="E3678" s="287">
        <v>0</v>
      </c>
      <c r="F3678" s="287">
        <v>0</v>
      </c>
      <c r="G3678" s="287"/>
      <c r="H3678" s="287"/>
      <c r="I3678" s="287">
        <v>0</v>
      </c>
      <c r="J3678" s="287"/>
      <c r="K3678" s="287">
        <v>0</v>
      </c>
    </row>
    <row r="3679" spans="1:11">
      <c r="A3679" s="287" t="s">
        <v>390</v>
      </c>
      <c r="B3679" s="288">
        <v>45983</v>
      </c>
      <c r="C3679" s="287" t="s">
        <v>339</v>
      </c>
      <c r="D3679" s="287">
        <v>0</v>
      </c>
      <c r="E3679" s="287">
        <v>0</v>
      </c>
      <c r="F3679" s="287">
        <v>0</v>
      </c>
      <c r="G3679" s="287"/>
      <c r="H3679" s="287"/>
      <c r="I3679" s="287">
        <v>0</v>
      </c>
      <c r="J3679" s="287"/>
      <c r="K3679" s="287">
        <v>0</v>
      </c>
    </row>
    <row r="3680" spans="1:11">
      <c r="A3680" s="287" t="s">
        <v>390</v>
      </c>
      <c r="B3680" s="288">
        <v>45990</v>
      </c>
      <c r="C3680" s="287" t="s">
        <v>339</v>
      </c>
      <c r="D3680" s="287">
        <v>0</v>
      </c>
      <c r="E3680" s="287">
        <v>0</v>
      </c>
      <c r="F3680" s="287">
        <v>0</v>
      </c>
      <c r="G3680" s="287"/>
      <c r="H3680" s="287"/>
      <c r="I3680" s="287">
        <v>0</v>
      </c>
      <c r="J3680" s="287"/>
      <c r="K3680" s="287">
        <v>0</v>
      </c>
    </row>
    <row r="3681" spans="1:11">
      <c r="A3681" s="287" t="s">
        <v>390</v>
      </c>
      <c r="B3681" s="288">
        <v>45997</v>
      </c>
      <c r="C3681" s="287" t="s">
        <v>339</v>
      </c>
      <c r="D3681" s="287">
        <v>0</v>
      </c>
      <c r="E3681" s="287">
        <v>0</v>
      </c>
      <c r="F3681" s="287">
        <v>0</v>
      </c>
      <c r="G3681" s="287"/>
      <c r="H3681" s="287"/>
      <c r="I3681" s="287">
        <v>0</v>
      </c>
      <c r="J3681" s="287"/>
      <c r="K3681" s="287">
        <v>0</v>
      </c>
    </row>
    <row r="3682" spans="1:11">
      <c r="A3682" s="287" t="s">
        <v>390</v>
      </c>
      <c r="B3682" s="288">
        <v>46004</v>
      </c>
      <c r="C3682" s="287" t="s">
        <v>339</v>
      </c>
      <c r="D3682" s="287">
        <v>0</v>
      </c>
      <c r="E3682" s="287">
        <v>0</v>
      </c>
      <c r="F3682" s="287">
        <v>0</v>
      </c>
      <c r="G3682" s="287"/>
      <c r="H3682" s="287"/>
      <c r="I3682" s="287">
        <v>0</v>
      </c>
      <c r="J3682" s="287"/>
      <c r="K3682" s="287">
        <v>0</v>
      </c>
    </row>
    <row r="3683" spans="1:11">
      <c r="A3683" s="287" t="s">
        <v>390</v>
      </c>
      <c r="B3683" s="288">
        <v>46011</v>
      </c>
      <c r="C3683" s="287" t="s">
        <v>339</v>
      </c>
      <c r="D3683" s="287">
        <v>0</v>
      </c>
      <c r="E3683" s="287">
        <v>0</v>
      </c>
      <c r="F3683" s="287">
        <v>0</v>
      </c>
      <c r="G3683" s="287"/>
      <c r="H3683" s="287"/>
      <c r="I3683" s="287">
        <v>0</v>
      </c>
      <c r="J3683" s="287"/>
      <c r="K3683" s="287">
        <v>0</v>
      </c>
    </row>
    <row r="3684" spans="1:11">
      <c r="A3684" s="287" t="s">
        <v>390</v>
      </c>
      <c r="B3684" s="288">
        <v>46018</v>
      </c>
      <c r="C3684" s="287" t="s">
        <v>339</v>
      </c>
      <c r="D3684" s="287">
        <v>0</v>
      </c>
      <c r="E3684" s="287">
        <v>0</v>
      </c>
      <c r="F3684" s="287">
        <v>0</v>
      </c>
      <c r="G3684" s="287"/>
      <c r="H3684" s="287"/>
      <c r="I3684" s="287">
        <v>0</v>
      </c>
      <c r="J3684" s="287"/>
      <c r="K3684" s="287">
        <v>0</v>
      </c>
    </row>
    <row r="3685" spans="1:11">
      <c r="A3685" s="287" t="s">
        <v>390</v>
      </c>
      <c r="B3685" s="288">
        <v>46025</v>
      </c>
      <c r="C3685" s="287" t="s">
        <v>339</v>
      </c>
      <c r="D3685" s="287">
        <v>0</v>
      </c>
      <c r="E3685" s="287">
        <v>0</v>
      </c>
      <c r="F3685" s="287">
        <v>0</v>
      </c>
      <c r="G3685" s="287"/>
      <c r="H3685" s="287"/>
      <c r="I3685" s="287">
        <v>0</v>
      </c>
      <c r="J3685" s="287"/>
      <c r="K3685" s="287">
        <v>0</v>
      </c>
    </row>
    <row r="3686" spans="1:11">
      <c r="A3686" s="287" t="s">
        <v>390</v>
      </c>
      <c r="B3686" s="288">
        <v>46032</v>
      </c>
      <c r="C3686" s="287" t="s">
        <v>339</v>
      </c>
      <c r="D3686" s="287">
        <v>0</v>
      </c>
      <c r="E3686" s="287">
        <v>0</v>
      </c>
      <c r="F3686" s="287">
        <v>0</v>
      </c>
      <c r="G3686" s="287"/>
      <c r="H3686" s="287"/>
      <c r="I3686" s="287">
        <v>0</v>
      </c>
      <c r="J3686" s="287"/>
      <c r="K3686" s="287">
        <v>0</v>
      </c>
    </row>
    <row r="3687" spans="1:11">
      <c r="A3687" s="287" t="s">
        <v>390</v>
      </c>
      <c r="B3687" s="288">
        <v>46039</v>
      </c>
      <c r="C3687" s="287" t="s">
        <v>339</v>
      </c>
      <c r="D3687" s="287">
        <v>0</v>
      </c>
      <c r="E3687" s="287">
        <v>0</v>
      </c>
      <c r="F3687" s="287">
        <v>0</v>
      </c>
      <c r="G3687" s="287"/>
      <c r="H3687" s="287"/>
      <c r="I3687" s="287">
        <v>0</v>
      </c>
      <c r="J3687" s="287"/>
      <c r="K3687" s="287">
        <v>0</v>
      </c>
    </row>
    <row r="3688" spans="1:11">
      <c r="A3688" s="287" t="s">
        <v>390</v>
      </c>
      <c r="B3688" s="288">
        <v>46046</v>
      </c>
      <c r="C3688" s="287" t="s">
        <v>339</v>
      </c>
      <c r="D3688" s="287">
        <v>0</v>
      </c>
      <c r="E3688" s="287">
        <v>0</v>
      </c>
      <c r="F3688" s="287">
        <v>0</v>
      </c>
      <c r="G3688" s="287"/>
      <c r="H3688" s="287"/>
      <c r="I3688" s="287">
        <v>0</v>
      </c>
      <c r="J3688" s="287"/>
      <c r="K3688" s="287">
        <v>0</v>
      </c>
    </row>
    <row r="3689" spans="1:11">
      <c r="A3689" s="287" t="s">
        <v>390</v>
      </c>
      <c r="B3689" s="288">
        <v>46053</v>
      </c>
      <c r="C3689" s="287" t="s">
        <v>339</v>
      </c>
      <c r="D3689" s="287">
        <v>0</v>
      </c>
      <c r="E3689" s="287">
        <v>0</v>
      </c>
      <c r="F3689" s="287">
        <v>0</v>
      </c>
      <c r="G3689" s="287"/>
      <c r="H3689" s="287"/>
      <c r="I3689" s="287">
        <v>0</v>
      </c>
      <c r="J3689" s="287"/>
      <c r="K3689" s="287">
        <v>0</v>
      </c>
    </row>
    <row r="3690" spans="1:11">
      <c r="A3690" s="287" t="s">
        <v>390</v>
      </c>
      <c r="B3690" s="288">
        <v>46060</v>
      </c>
      <c r="C3690" s="287" t="s">
        <v>339</v>
      </c>
      <c r="D3690" s="287">
        <v>0</v>
      </c>
      <c r="E3690" s="287">
        <v>0</v>
      </c>
      <c r="F3690" s="287">
        <v>0</v>
      </c>
      <c r="G3690" s="287"/>
      <c r="H3690" s="287"/>
      <c r="I3690" s="287">
        <v>0</v>
      </c>
      <c r="J3690" s="287"/>
      <c r="K3690" s="287">
        <v>0</v>
      </c>
    </row>
    <row r="3691" spans="1:11">
      <c r="A3691" s="287" t="s">
        <v>390</v>
      </c>
      <c r="B3691" s="288">
        <v>46067</v>
      </c>
      <c r="C3691" s="287" t="s">
        <v>339</v>
      </c>
      <c r="D3691" s="287">
        <v>0</v>
      </c>
      <c r="E3691" s="287">
        <v>0</v>
      </c>
      <c r="F3691" s="287">
        <v>0</v>
      </c>
      <c r="G3691" s="287"/>
      <c r="H3691" s="287"/>
      <c r="I3691" s="287">
        <v>0</v>
      </c>
      <c r="J3691" s="287"/>
      <c r="K3691" s="287">
        <v>0</v>
      </c>
    </row>
    <row r="3692" spans="1:11">
      <c r="A3692" s="287" t="s">
        <v>390</v>
      </c>
      <c r="B3692" s="288">
        <v>46074</v>
      </c>
      <c r="C3692" s="287" t="s">
        <v>339</v>
      </c>
      <c r="D3692" s="287">
        <v>0</v>
      </c>
      <c r="E3692" s="287">
        <v>0</v>
      </c>
      <c r="F3692" s="287">
        <v>0</v>
      </c>
      <c r="G3692" s="287"/>
      <c r="H3692" s="287"/>
      <c r="I3692" s="287">
        <v>0</v>
      </c>
      <c r="J3692" s="287"/>
      <c r="K3692" s="287">
        <v>0</v>
      </c>
    </row>
    <row r="3693" spans="1:11">
      <c r="A3693" s="287" t="s">
        <v>390</v>
      </c>
      <c r="B3693" s="288">
        <v>46081</v>
      </c>
      <c r="C3693" s="287" t="s">
        <v>339</v>
      </c>
      <c r="D3693" s="287">
        <v>0</v>
      </c>
      <c r="E3693" s="287">
        <v>0</v>
      </c>
      <c r="F3693" s="287">
        <v>0</v>
      </c>
      <c r="G3693" s="287"/>
      <c r="H3693" s="287"/>
      <c r="I3693" s="287">
        <v>0</v>
      </c>
      <c r="J3693" s="287"/>
      <c r="K3693" s="287">
        <v>0</v>
      </c>
    </row>
    <row r="3694" spans="1:11">
      <c r="A3694" s="287" t="s">
        <v>390</v>
      </c>
      <c r="B3694" s="288">
        <v>46088</v>
      </c>
      <c r="C3694" s="287" t="s">
        <v>339</v>
      </c>
      <c r="D3694" s="287">
        <v>0</v>
      </c>
      <c r="E3694" s="287">
        <v>0</v>
      </c>
      <c r="F3694" s="287">
        <v>0</v>
      </c>
      <c r="G3694" s="287"/>
      <c r="H3694" s="287"/>
      <c r="I3694" s="287">
        <v>0</v>
      </c>
      <c r="J3694" s="287"/>
      <c r="K3694" s="287">
        <v>0</v>
      </c>
    </row>
    <row r="3695" spans="1:11">
      <c r="A3695" s="287" t="s">
        <v>390</v>
      </c>
      <c r="B3695" s="288">
        <v>46095</v>
      </c>
      <c r="C3695" s="287" t="s">
        <v>339</v>
      </c>
      <c r="D3695" s="287">
        <v>0</v>
      </c>
      <c r="E3695" s="287">
        <v>0</v>
      </c>
      <c r="F3695" s="287">
        <v>0</v>
      </c>
      <c r="G3695" s="287"/>
      <c r="H3695" s="287"/>
      <c r="I3695" s="287">
        <v>0</v>
      </c>
      <c r="J3695" s="287"/>
      <c r="K3695" s="287">
        <v>0</v>
      </c>
    </row>
    <row r="3696" spans="1:11">
      <c r="A3696" s="287" t="s">
        <v>390</v>
      </c>
      <c r="B3696" s="288">
        <v>46102</v>
      </c>
      <c r="C3696" s="287" t="s">
        <v>339</v>
      </c>
      <c r="D3696" s="287">
        <v>0</v>
      </c>
      <c r="E3696" s="287">
        <v>0</v>
      </c>
      <c r="F3696" s="287">
        <v>0</v>
      </c>
      <c r="G3696" s="287"/>
      <c r="H3696" s="287"/>
      <c r="I3696" s="287">
        <v>0</v>
      </c>
      <c r="J3696" s="287"/>
      <c r="K3696" s="287">
        <v>0</v>
      </c>
    </row>
    <row r="3697" spans="1:11">
      <c r="A3697" s="287" t="s">
        <v>390</v>
      </c>
      <c r="B3697" s="288">
        <v>46109</v>
      </c>
      <c r="C3697" s="287" t="s">
        <v>339</v>
      </c>
      <c r="D3697" s="287">
        <v>0</v>
      </c>
      <c r="E3697" s="287">
        <v>0</v>
      </c>
      <c r="F3697" s="287">
        <v>0</v>
      </c>
      <c r="G3697" s="287"/>
      <c r="H3697" s="287"/>
      <c r="I3697" s="287">
        <v>0</v>
      </c>
      <c r="J3697" s="287"/>
      <c r="K3697" s="287">
        <v>0</v>
      </c>
    </row>
    <row r="3698" spans="1:11">
      <c r="A3698" s="287" t="s">
        <v>390</v>
      </c>
      <c r="B3698" s="288">
        <v>46116</v>
      </c>
      <c r="C3698" s="287" t="s">
        <v>339</v>
      </c>
      <c r="D3698" s="287">
        <v>0</v>
      </c>
      <c r="E3698" s="287">
        <v>0</v>
      </c>
      <c r="F3698" s="287">
        <v>0</v>
      </c>
      <c r="G3698" s="287"/>
      <c r="H3698" s="287"/>
      <c r="I3698" s="287">
        <v>0</v>
      </c>
      <c r="J3698" s="287"/>
      <c r="K3698" s="287">
        <v>0</v>
      </c>
    </row>
    <row r="3699" spans="1:11">
      <c r="A3699" s="287" t="s">
        <v>390</v>
      </c>
      <c r="B3699" s="288">
        <v>46123</v>
      </c>
      <c r="C3699" s="287" t="s">
        <v>339</v>
      </c>
      <c r="D3699" s="287">
        <v>0</v>
      </c>
      <c r="E3699" s="287">
        <v>0</v>
      </c>
      <c r="F3699" s="287">
        <v>0</v>
      </c>
      <c r="G3699" s="287"/>
      <c r="H3699" s="287"/>
      <c r="I3699" s="287">
        <v>0</v>
      </c>
      <c r="J3699" s="287"/>
      <c r="K3699" s="287">
        <v>0</v>
      </c>
    </row>
    <row r="3700" spans="1:11">
      <c r="A3700" s="287" t="s">
        <v>390</v>
      </c>
      <c r="B3700" s="288">
        <v>46130</v>
      </c>
      <c r="C3700" s="287" t="s">
        <v>339</v>
      </c>
      <c r="D3700" s="287">
        <v>0</v>
      </c>
      <c r="E3700" s="287">
        <v>0</v>
      </c>
      <c r="F3700" s="287">
        <v>0</v>
      </c>
      <c r="G3700" s="287"/>
      <c r="H3700" s="287"/>
      <c r="I3700" s="287">
        <v>0</v>
      </c>
      <c r="J3700" s="287"/>
      <c r="K3700" s="287">
        <v>0</v>
      </c>
    </row>
    <row r="3701" spans="1:11">
      <c r="A3701" s="287" t="s">
        <v>390</v>
      </c>
      <c r="B3701" s="288">
        <v>46137</v>
      </c>
      <c r="C3701" s="287" t="s">
        <v>339</v>
      </c>
      <c r="D3701" s="287">
        <v>0</v>
      </c>
      <c r="E3701" s="287">
        <v>0</v>
      </c>
      <c r="F3701" s="287">
        <v>0</v>
      </c>
      <c r="G3701" s="287"/>
      <c r="H3701" s="287"/>
      <c r="I3701" s="287">
        <v>0</v>
      </c>
      <c r="J3701" s="287"/>
      <c r="K3701" s="287">
        <v>0</v>
      </c>
    </row>
    <row r="3702" spans="1:11">
      <c r="A3702" s="287" t="s">
        <v>391</v>
      </c>
      <c r="B3702" s="288">
        <v>45969</v>
      </c>
      <c r="C3702" s="287" t="s">
        <v>847</v>
      </c>
      <c r="D3702" s="287">
        <v>1</v>
      </c>
      <c r="E3702" s="287">
        <v>1</v>
      </c>
      <c r="F3702" s="287">
        <v>1</v>
      </c>
      <c r="G3702" s="287" t="s">
        <v>185</v>
      </c>
      <c r="H3702" s="287"/>
      <c r="I3702" s="287">
        <v>0</v>
      </c>
      <c r="J3702" s="287" t="s">
        <v>392</v>
      </c>
      <c r="K3702" s="287">
        <v>0</v>
      </c>
    </row>
    <row r="3703" spans="1:11">
      <c r="A3703" s="287" t="s">
        <v>391</v>
      </c>
      <c r="B3703" s="288">
        <v>45976</v>
      </c>
      <c r="C3703" s="287" t="s">
        <v>847</v>
      </c>
      <c r="D3703" s="287">
        <v>1</v>
      </c>
      <c r="E3703" s="287">
        <v>1</v>
      </c>
      <c r="F3703" s="287">
        <v>1</v>
      </c>
      <c r="G3703" s="287" t="s">
        <v>185</v>
      </c>
      <c r="H3703" s="287"/>
      <c r="I3703" s="287">
        <v>0</v>
      </c>
      <c r="J3703" s="287" t="s">
        <v>392</v>
      </c>
      <c r="K3703" s="287">
        <v>0</v>
      </c>
    </row>
    <row r="3704" spans="1:11">
      <c r="A3704" s="287" t="s">
        <v>391</v>
      </c>
      <c r="B3704" s="288">
        <v>45983</v>
      </c>
      <c r="C3704" s="287" t="s">
        <v>847</v>
      </c>
      <c r="D3704" s="287">
        <v>1</v>
      </c>
      <c r="E3704" s="287">
        <v>1</v>
      </c>
      <c r="F3704" s="287">
        <v>1</v>
      </c>
      <c r="G3704" s="287" t="s">
        <v>185</v>
      </c>
      <c r="H3704" s="287"/>
      <c r="I3704" s="287">
        <v>0</v>
      </c>
      <c r="J3704" s="287" t="s">
        <v>392</v>
      </c>
      <c r="K3704" s="287">
        <v>0</v>
      </c>
    </row>
    <row r="3705" spans="1:11">
      <c r="A3705" s="287" t="s">
        <v>391</v>
      </c>
      <c r="B3705" s="288">
        <v>45990</v>
      </c>
      <c r="C3705" s="287" t="s">
        <v>847</v>
      </c>
      <c r="D3705" s="287">
        <v>1</v>
      </c>
      <c r="E3705" s="287">
        <v>1</v>
      </c>
      <c r="F3705" s="287">
        <v>1</v>
      </c>
      <c r="G3705" s="287" t="s">
        <v>185</v>
      </c>
      <c r="H3705" s="287"/>
      <c r="I3705" s="287">
        <v>0</v>
      </c>
      <c r="J3705" s="287" t="s">
        <v>392</v>
      </c>
      <c r="K3705" s="287">
        <v>0</v>
      </c>
    </row>
    <row r="3706" spans="1:11">
      <c r="A3706" s="287" t="s">
        <v>391</v>
      </c>
      <c r="B3706" s="288">
        <v>45997</v>
      </c>
      <c r="C3706" s="287" t="s">
        <v>339</v>
      </c>
      <c r="D3706" s="287">
        <v>0</v>
      </c>
      <c r="E3706" s="287">
        <v>0</v>
      </c>
      <c r="F3706" s="287">
        <v>0</v>
      </c>
      <c r="G3706" s="287" t="s">
        <v>185</v>
      </c>
      <c r="H3706" s="287"/>
      <c r="I3706" s="287">
        <v>0</v>
      </c>
      <c r="J3706" s="287" t="s">
        <v>392</v>
      </c>
      <c r="K3706" s="287">
        <v>0</v>
      </c>
    </row>
    <row r="3707" spans="1:11">
      <c r="A3707" s="287" t="s">
        <v>391</v>
      </c>
      <c r="B3707" s="288">
        <v>46004</v>
      </c>
      <c r="C3707" s="287" t="s">
        <v>892</v>
      </c>
      <c r="D3707" s="287">
        <v>1</v>
      </c>
      <c r="E3707" s="287">
        <v>0</v>
      </c>
      <c r="F3707" s="287">
        <v>1</v>
      </c>
      <c r="G3707" s="287" t="s">
        <v>185</v>
      </c>
      <c r="H3707" s="287"/>
      <c r="I3707" s="287">
        <v>0</v>
      </c>
      <c r="J3707" s="287" t="s">
        <v>392</v>
      </c>
      <c r="K3707" s="287">
        <v>0</v>
      </c>
    </row>
    <row r="3708" spans="1:11">
      <c r="A3708" s="287" t="s">
        <v>391</v>
      </c>
      <c r="B3708" s="288">
        <v>46011</v>
      </c>
      <c r="C3708" s="287" t="s">
        <v>847</v>
      </c>
      <c r="D3708" s="287">
        <v>1</v>
      </c>
      <c r="E3708" s="287">
        <v>1</v>
      </c>
      <c r="F3708" s="287">
        <v>1</v>
      </c>
      <c r="G3708" s="287" t="s">
        <v>185</v>
      </c>
      <c r="H3708" s="287"/>
      <c r="I3708" s="287">
        <v>0</v>
      </c>
      <c r="J3708" s="287" t="s">
        <v>392</v>
      </c>
      <c r="K3708" s="287">
        <v>0</v>
      </c>
    </row>
    <row r="3709" spans="1:11">
      <c r="A3709" s="287" t="s">
        <v>391</v>
      </c>
      <c r="B3709" s="288">
        <v>46018</v>
      </c>
      <c r="C3709" s="287" t="s">
        <v>339</v>
      </c>
      <c r="D3709" s="287">
        <v>0</v>
      </c>
      <c r="E3709" s="287">
        <v>0</v>
      </c>
      <c r="F3709" s="287">
        <v>0</v>
      </c>
      <c r="G3709" s="287" t="s">
        <v>185</v>
      </c>
      <c r="H3709" s="287"/>
      <c r="I3709" s="287">
        <v>0</v>
      </c>
      <c r="J3709" s="287" t="s">
        <v>392</v>
      </c>
      <c r="K3709" s="287">
        <v>0</v>
      </c>
    </row>
    <row r="3710" spans="1:11">
      <c r="A3710" s="287" t="s">
        <v>391</v>
      </c>
      <c r="B3710" s="288">
        <v>46025</v>
      </c>
      <c r="C3710" s="287" t="s">
        <v>339</v>
      </c>
      <c r="D3710" s="287">
        <v>0</v>
      </c>
      <c r="E3710" s="287">
        <v>0</v>
      </c>
      <c r="F3710" s="287">
        <v>0</v>
      </c>
      <c r="G3710" s="287" t="s">
        <v>185</v>
      </c>
      <c r="H3710" s="287"/>
      <c r="I3710" s="287">
        <v>0</v>
      </c>
      <c r="J3710" s="287" t="s">
        <v>392</v>
      </c>
      <c r="K3710" s="287">
        <v>0</v>
      </c>
    </row>
    <row r="3711" spans="1:11">
      <c r="A3711" s="287" t="s">
        <v>391</v>
      </c>
      <c r="B3711" s="288">
        <v>46032</v>
      </c>
      <c r="C3711" s="287" t="s">
        <v>847</v>
      </c>
      <c r="D3711" s="287">
        <v>1</v>
      </c>
      <c r="E3711" s="287">
        <v>1</v>
      </c>
      <c r="F3711" s="287">
        <v>1</v>
      </c>
      <c r="G3711" s="287" t="s">
        <v>185</v>
      </c>
      <c r="H3711" s="287"/>
      <c r="I3711" s="287">
        <v>0</v>
      </c>
      <c r="J3711" s="287" t="s">
        <v>392</v>
      </c>
      <c r="K3711" s="287">
        <v>0</v>
      </c>
    </row>
    <row r="3712" spans="1:11">
      <c r="A3712" s="287" t="s">
        <v>391</v>
      </c>
      <c r="B3712" s="288">
        <v>46039</v>
      </c>
      <c r="C3712" s="287" t="s">
        <v>847</v>
      </c>
      <c r="D3712" s="287">
        <v>1</v>
      </c>
      <c r="E3712" s="287">
        <v>1</v>
      </c>
      <c r="F3712" s="287">
        <v>1</v>
      </c>
      <c r="G3712" s="287" t="s">
        <v>185</v>
      </c>
      <c r="H3712" s="287"/>
      <c r="I3712" s="287">
        <v>0</v>
      </c>
      <c r="J3712" s="287" t="s">
        <v>392</v>
      </c>
      <c r="K3712" s="287">
        <v>0</v>
      </c>
    </row>
    <row r="3713" spans="1:11">
      <c r="A3713" s="287" t="s">
        <v>391</v>
      </c>
      <c r="B3713" s="288">
        <v>46046</v>
      </c>
      <c r="C3713" s="287" t="s">
        <v>847</v>
      </c>
      <c r="D3713" s="287">
        <v>1</v>
      </c>
      <c r="E3713" s="287">
        <v>1</v>
      </c>
      <c r="F3713" s="287">
        <v>1</v>
      </c>
      <c r="G3713" s="287" t="s">
        <v>185</v>
      </c>
      <c r="H3713" s="287"/>
      <c r="I3713" s="287">
        <v>0</v>
      </c>
      <c r="J3713" s="287" t="s">
        <v>392</v>
      </c>
      <c r="K3713" s="287">
        <v>0</v>
      </c>
    </row>
    <row r="3714" spans="1:11">
      <c r="A3714" s="287" t="s">
        <v>391</v>
      </c>
      <c r="B3714" s="288">
        <v>46053</v>
      </c>
      <c r="C3714" s="287" t="s">
        <v>847</v>
      </c>
      <c r="D3714" s="287">
        <v>1</v>
      </c>
      <c r="E3714" s="287">
        <v>1</v>
      </c>
      <c r="F3714" s="287">
        <v>1</v>
      </c>
      <c r="G3714" s="287" t="s">
        <v>185</v>
      </c>
      <c r="H3714" s="287"/>
      <c r="I3714" s="287">
        <v>0</v>
      </c>
      <c r="J3714" s="287" t="s">
        <v>392</v>
      </c>
      <c r="K3714" s="287">
        <v>0</v>
      </c>
    </row>
    <row r="3715" spans="1:11">
      <c r="A3715" s="287" t="s">
        <v>391</v>
      </c>
      <c r="B3715" s="288">
        <v>46060</v>
      </c>
      <c r="C3715" s="287" t="s">
        <v>847</v>
      </c>
      <c r="D3715" s="287">
        <v>1</v>
      </c>
      <c r="E3715" s="287">
        <v>1</v>
      </c>
      <c r="F3715" s="287">
        <v>1</v>
      </c>
      <c r="G3715" s="287" t="s">
        <v>185</v>
      </c>
      <c r="H3715" s="287"/>
      <c r="I3715" s="287">
        <v>0</v>
      </c>
      <c r="J3715" s="287" t="s">
        <v>392</v>
      </c>
      <c r="K3715" s="287">
        <v>0</v>
      </c>
    </row>
    <row r="3716" spans="1:11">
      <c r="A3716" s="287" t="s">
        <v>391</v>
      </c>
      <c r="B3716" s="288">
        <v>46067</v>
      </c>
      <c r="C3716" s="287" t="s">
        <v>847</v>
      </c>
      <c r="D3716" s="287">
        <v>1</v>
      </c>
      <c r="E3716" s="287">
        <v>1</v>
      </c>
      <c r="F3716" s="287">
        <v>1</v>
      </c>
      <c r="G3716" s="287" t="s">
        <v>185</v>
      </c>
      <c r="H3716" s="287"/>
      <c r="I3716" s="287">
        <v>0</v>
      </c>
      <c r="J3716" s="287" t="s">
        <v>392</v>
      </c>
      <c r="K3716" s="287">
        <v>0</v>
      </c>
    </row>
    <row r="3717" spans="1:11">
      <c r="A3717" s="287" t="s">
        <v>391</v>
      </c>
      <c r="B3717" s="288">
        <v>46074</v>
      </c>
      <c r="C3717" s="287" t="s">
        <v>847</v>
      </c>
      <c r="D3717" s="287">
        <v>1</v>
      </c>
      <c r="E3717" s="287">
        <v>1</v>
      </c>
      <c r="F3717" s="287">
        <v>1</v>
      </c>
      <c r="G3717" s="287" t="s">
        <v>185</v>
      </c>
      <c r="H3717" s="287"/>
      <c r="I3717" s="287">
        <v>0</v>
      </c>
      <c r="J3717" s="287" t="s">
        <v>392</v>
      </c>
      <c r="K3717" s="287">
        <v>0</v>
      </c>
    </row>
    <row r="3718" spans="1:11">
      <c r="A3718" s="287" t="s">
        <v>391</v>
      </c>
      <c r="B3718" s="288">
        <v>46081</v>
      </c>
      <c r="C3718" s="287" t="s">
        <v>847</v>
      </c>
      <c r="D3718" s="287">
        <v>1</v>
      </c>
      <c r="E3718" s="287">
        <v>1</v>
      </c>
      <c r="F3718" s="287">
        <v>1</v>
      </c>
      <c r="G3718" s="287" t="s">
        <v>185</v>
      </c>
      <c r="H3718" s="287"/>
      <c r="I3718" s="287">
        <v>0</v>
      </c>
      <c r="J3718" s="287" t="s">
        <v>392</v>
      </c>
      <c r="K3718" s="287">
        <v>0</v>
      </c>
    </row>
    <row r="3719" spans="1:11">
      <c r="A3719" s="287" t="s">
        <v>391</v>
      </c>
      <c r="B3719" s="288">
        <v>46088</v>
      </c>
      <c r="C3719" s="287" t="s">
        <v>847</v>
      </c>
      <c r="D3719" s="287">
        <v>1</v>
      </c>
      <c r="E3719" s="287">
        <v>1</v>
      </c>
      <c r="F3719" s="287">
        <v>1</v>
      </c>
      <c r="G3719" s="287" t="s">
        <v>185</v>
      </c>
      <c r="H3719" s="287"/>
      <c r="I3719" s="287">
        <v>0</v>
      </c>
      <c r="J3719" s="287" t="s">
        <v>392</v>
      </c>
      <c r="K3719" s="287">
        <v>0</v>
      </c>
    </row>
    <row r="3720" spans="1:11">
      <c r="A3720" s="287" t="s">
        <v>391</v>
      </c>
      <c r="B3720" s="288">
        <v>46095</v>
      </c>
      <c r="C3720" s="287" t="s">
        <v>339</v>
      </c>
      <c r="D3720" s="287">
        <v>0</v>
      </c>
      <c r="E3720" s="287">
        <v>0</v>
      </c>
      <c r="F3720" s="287">
        <v>0</v>
      </c>
      <c r="G3720" s="287" t="s">
        <v>185</v>
      </c>
      <c r="H3720" s="287"/>
      <c r="I3720" s="287">
        <v>0</v>
      </c>
      <c r="J3720" s="287" t="s">
        <v>392</v>
      </c>
      <c r="K3720" s="287">
        <v>0</v>
      </c>
    </row>
    <row r="3721" spans="1:11">
      <c r="A3721" s="287" t="s">
        <v>391</v>
      </c>
      <c r="B3721" s="288">
        <v>46102</v>
      </c>
      <c r="C3721" s="287" t="s">
        <v>847</v>
      </c>
      <c r="D3721" s="287">
        <v>1</v>
      </c>
      <c r="E3721" s="287">
        <v>1</v>
      </c>
      <c r="F3721" s="287">
        <v>1</v>
      </c>
      <c r="G3721" s="287" t="s">
        <v>185</v>
      </c>
      <c r="H3721" s="287"/>
      <c r="I3721" s="287">
        <v>0</v>
      </c>
      <c r="J3721" s="287" t="s">
        <v>392</v>
      </c>
      <c r="K3721" s="287">
        <v>0</v>
      </c>
    </row>
    <row r="3722" spans="1:11">
      <c r="A3722" s="287" t="s">
        <v>391</v>
      </c>
      <c r="B3722" s="288">
        <v>46109</v>
      </c>
      <c r="C3722" s="287" t="s">
        <v>339</v>
      </c>
      <c r="D3722" s="287">
        <v>0</v>
      </c>
      <c r="E3722" s="287">
        <v>0</v>
      </c>
      <c r="F3722" s="287">
        <v>0</v>
      </c>
      <c r="G3722" s="287" t="s">
        <v>185</v>
      </c>
      <c r="H3722" s="287"/>
      <c r="I3722" s="287">
        <v>0</v>
      </c>
      <c r="J3722" s="287" t="s">
        <v>392</v>
      </c>
      <c r="K3722" s="287">
        <v>0</v>
      </c>
    </row>
    <row r="3723" spans="1:11">
      <c r="A3723" s="287" t="s">
        <v>391</v>
      </c>
      <c r="B3723" s="288">
        <v>46116</v>
      </c>
      <c r="C3723" s="287" t="s">
        <v>847</v>
      </c>
      <c r="D3723" s="287">
        <v>1</v>
      </c>
      <c r="E3723" s="287">
        <v>1</v>
      </c>
      <c r="F3723" s="287">
        <v>1</v>
      </c>
      <c r="G3723" s="287" t="s">
        <v>185</v>
      </c>
      <c r="H3723" s="287"/>
      <c r="I3723" s="287">
        <v>0</v>
      </c>
      <c r="J3723" s="287" t="s">
        <v>392</v>
      </c>
      <c r="K3723" s="287">
        <v>0</v>
      </c>
    </row>
    <row r="3724" spans="1:11">
      <c r="A3724" s="287" t="s">
        <v>391</v>
      </c>
      <c r="B3724" s="288">
        <v>46123</v>
      </c>
      <c r="C3724" s="287" t="s">
        <v>847</v>
      </c>
      <c r="D3724" s="287">
        <v>1</v>
      </c>
      <c r="E3724" s="287">
        <v>1</v>
      </c>
      <c r="F3724" s="287">
        <v>1</v>
      </c>
      <c r="G3724" s="287" t="s">
        <v>185</v>
      </c>
      <c r="H3724" s="287"/>
      <c r="I3724" s="287">
        <v>0</v>
      </c>
      <c r="J3724" s="287" t="s">
        <v>392</v>
      </c>
      <c r="K3724" s="287">
        <v>0</v>
      </c>
    </row>
    <row r="3725" spans="1:11">
      <c r="A3725" s="287" t="s">
        <v>391</v>
      </c>
      <c r="B3725" s="288">
        <v>46130</v>
      </c>
      <c r="C3725" s="287" t="s">
        <v>847</v>
      </c>
      <c r="D3725" s="287">
        <v>1</v>
      </c>
      <c r="E3725" s="287">
        <v>1</v>
      </c>
      <c r="F3725" s="287">
        <v>1</v>
      </c>
      <c r="G3725" s="287" t="s">
        <v>185</v>
      </c>
      <c r="H3725" s="287"/>
      <c r="I3725" s="287">
        <v>0</v>
      </c>
      <c r="J3725" s="287" t="s">
        <v>392</v>
      </c>
      <c r="K3725" s="287">
        <v>0</v>
      </c>
    </row>
    <row r="3726" spans="1:11">
      <c r="A3726" s="287" t="s">
        <v>391</v>
      </c>
      <c r="B3726" s="288">
        <v>46137</v>
      </c>
      <c r="C3726" s="287" t="s">
        <v>847</v>
      </c>
      <c r="D3726" s="287">
        <v>1</v>
      </c>
      <c r="E3726" s="287">
        <v>1</v>
      </c>
      <c r="F3726" s="287">
        <v>1</v>
      </c>
      <c r="G3726" s="287" t="s">
        <v>185</v>
      </c>
      <c r="H3726" s="287"/>
      <c r="I3726" s="287">
        <v>0</v>
      </c>
      <c r="J3726" s="287" t="s">
        <v>392</v>
      </c>
      <c r="K3726" s="287">
        <v>0</v>
      </c>
    </row>
    <row r="3727" spans="1:11">
      <c r="A3727" s="287" t="s">
        <v>393</v>
      </c>
      <c r="B3727" s="288">
        <v>45969</v>
      </c>
      <c r="C3727" s="287" t="s">
        <v>847</v>
      </c>
      <c r="D3727" s="287">
        <v>1</v>
      </c>
      <c r="E3727" s="287">
        <v>1</v>
      </c>
      <c r="F3727" s="287">
        <v>1</v>
      </c>
      <c r="G3727" s="287" t="s">
        <v>185</v>
      </c>
      <c r="H3727" s="287"/>
      <c r="I3727" s="287">
        <v>0</v>
      </c>
      <c r="J3727" s="287"/>
      <c r="K3727" s="287">
        <v>0</v>
      </c>
    </row>
    <row r="3728" spans="1:11">
      <c r="A3728" s="287" t="s">
        <v>393</v>
      </c>
      <c r="B3728" s="288">
        <v>45976</v>
      </c>
      <c r="C3728" s="287" t="s">
        <v>847</v>
      </c>
      <c r="D3728" s="287">
        <v>1</v>
      </c>
      <c r="E3728" s="287">
        <v>1</v>
      </c>
      <c r="F3728" s="287">
        <v>1</v>
      </c>
      <c r="G3728" s="287" t="s">
        <v>185</v>
      </c>
      <c r="H3728" s="287"/>
      <c r="I3728" s="287">
        <v>0</v>
      </c>
      <c r="J3728" s="287"/>
      <c r="K3728" s="287">
        <v>0</v>
      </c>
    </row>
    <row r="3729" spans="1:11">
      <c r="A3729" s="287" t="s">
        <v>393</v>
      </c>
      <c r="B3729" s="288">
        <v>45983</v>
      </c>
      <c r="C3729" s="287" t="s">
        <v>847</v>
      </c>
      <c r="D3729" s="287">
        <v>1</v>
      </c>
      <c r="E3729" s="287">
        <v>1</v>
      </c>
      <c r="F3729" s="287">
        <v>1</v>
      </c>
      <c r="G3729" s="287" t="s">
        <v>185</v>
      </c>
      <c r="H3729" s="287"/>
      <c r="I3729" s="287">
        <v>0</v>
      </c>
      <c r="J3729" s="287"/>
      <c r="K3729" s="287">
        <v>0</v>
      </c>
    </row>
    <row r="3730" spans="1:11">
      <c r="A3730" s="287" t="s">
        <v>393</v>
      </c>
      <c r="B3730" s="288">
        <v>45990</v>
      </c>
      <c r="C3730" s="287" t="s">
        <v>339</v>
      </c>
      <c r="D3730" s="287">
        <v>0</v>
      </c>
      <c r="E3730" s="287">
        <v>0</v>
      </c>
      <c r="F3730" s="287">
        <v>0</v>
      </c>
      <c r="G3730" s="287" t="s">
        <v>185</v>
      </c>
      <c r="H3730" s="287"/>
      <c r="I3730" s="287">
        <v>0</v>
      </c>
      <c r="J3730" s="287"/>
      <c r="K3730" s="287">
        <v>0</v>
      </c>
    </row>
    <row r="3731" spans="1:11">
      <c r="A3731" s="287" t="s">
        <v>393</v>
      </c>
      <c r="B3731" s="288">
        <v>45997</v>
      </c>
      <c r="C3731" s="287" t="s">
        <v>847</v>
      </c>
      <c r="D3731" s="287">
        <v>1</v>
      </c>
      <c r="E3731" s="287">
        <v>1</v>
      </c>
      <c r="F3731" s="287">
        <v>1</v>
      </c>
      <c r="G3731" s="287" t="s">
        <v>185</v>
      </c>
      <c r="H3731" s="287"/>
      <c r="I3731" s="287">
        <v>0</v>
      </c>
      <c r="J3731" s="287"/>
      <c r="K3731" s="287">
        <v>0</v>
      </c>
    </row>
    <row r="3732" spans="1:11">
      <c r="A3732" s="287" t="s">
        <v>393</v>
      </c>
      <c r="B3732" s="288">
        <v>46004</v>
      </c>
      <c r="C3732" s="287" t="s">
        <v>847</v>
      </c>
      <c r="D3732" s="287">
        <v>1</v>
      </c>
      <c r="E3732" s="287">
        <v>1</v>
      </c>
      <c r="F3732" s="287">
        <v>1</v>
      </c>
      <c r="G3732" s="287" t="s">
        <v>185</v>
      </c>
      <c r="H3732" s="287"/>
      <c r="I3732" s="287">
        <v>0</v>
      </c>
      <c r="J3732" s="287"/>
      <c r="K3732" s="287">
        <v>0</v>
      </c>
    </row>
    <row r="3733" spans="1:11">
      <c r="A3733" s="287" t="s">
        <v>393</v>
      </c>
      <c r="B3733" s="288">
        <v>46011</v>
      </c>
      <c r="C3733" s="287" t="s">
        <v>893</v>
      </c>
      <c r="D3733" s="287">
        <v>1</v>
      </c>
      <c r="E3733" s="287">
        <v>1</v>
      </c>
      <c r="F3733" s="287">
        <v>0</v>
      </c>
      <c r="G3733" s="287" t="s">
        <v>185</v>
      </c>
      <c r="H3733" s="287"/>
      <c r="I3733" s="287">
        <v>0</v>
      </c>
      <c r="J3733" s="287"/>
      <c r="K3733" s="287">
        <v>0</v>
      </c>
    </row>
    <row r="3734" spans="1:11">
      <c r="A3734" s="287" t="s">
        <v>393</v>
      </c>
      <c r="B3734" s="288">
        <v>46018</v>
      </c>
      <c r="C3734" s="287" t="s">
        <v>892</v>
      </c>
      <c r="D3734" s="287">
        <v>1</v>
      </c>
      <c r="E3734" s="287">
        <v>0</v>
      </c>
      <c r="F3734" s="287">
        <v>1</v>
      </c>
      <c r="G3734" s="287" t="s">
        <v>185</v>
      </c>
      <c r="H3734" s="287"/>
      <c r="I3734" s="287">
        <v>0</v>
      </c>
      <c r="J3734" s="287"/>
      <c r="K3734" s="287">
        <v>0</v>
      </c>
    </row>
    <row r="3735" spans="1:11">
      <c r="A3735" s="287" t="s">
        <v>393</v>
      </c>
      <c r="B3735" s="288">
        <v>46025</v>
      </c>
      <c r="C3735" s="287" t="s">
        <v>339</v>
      </c>
      <c r="D3735" s="287">
        <v>0</v>
      </c>
      <c r="E3735" s="287">
        <v>0</v>
      </c>
      <c r="F3735" s="287">
        <v>0</v>
      </c>
      <c r="G3735" s="287" t="s">
        <v>185</v>
      </c>
      <c r="H3735" s="287"/>
      <c r="I3735" s="287">
        <v>0</v>
      </c>
      <c r="J3735" s="287"/>
      <c r="K3735" s="287">
        <v>0</v>
      </c>
    </row>
    <row r="3736" spans="1:11">
      <c r="A3736" s="287" t="s">
        <v>393</v>
      </c>
      <c r="B3736" s="288">
        <v>46032</v>
      </c>
      <c r="C3736" s="287" t="s">
        <v>847</v>
      </c>
      <c r="D3736" s="287">
        <v>1</v>
      </c>
      <c r="E3736" s="287">
        <v>1</v>
      </c>
      <c r="F3736" s="287">
        <v>1</v>
      </c>
      <c r="G3736" s="287" t="s">
        <v>185</v>
      </c>
      <c r="H3736" s="287"/>
      <c r="I3736" s="287">
        <v>0</v>
      </c>
      <c r="J3736" s="287"/>
      <c r="K3736" s="287">
        <v>0</v>
      </c>
    </row>
    <row r="3737" spans="1:11">
      <c r="A3737" s="287" t="s">
        <v>393</v>
      </c>
      <c r="B3737" s="288">
        <v>46039</v>
      </c>
      <c r="C3737" s="287" t="s">
        <v>892</v>
      </c>
      <c r="D3737" s="287">
        <v>1</v>
      </c>
      <c r="E3737" s="287">
        <v>0</v>
      </c>
      <c r="F3737" s="287">
        <v>1</v>
      </c>
      <c r="G3737" s="287" t="s">
        <v>185</v>
      </c>
      <c r="H3737" s="287"/>
      <c r="I3737" s="287">
        <v>0</v>
      </c>
      <c r="J3737" s="287"/>
      <c r="K3737" s="287">
        <v>0</v>
      </c>
    </row>
    <row r="3738" spans="1:11">
      <c r="A3738" s="287" t="s">
        <v>393</v>
      </c>
      <c r="B3738" s="288">
        <v>46046</v>
      </c>
      <c r="C3738" s="287" t="s">
        <v>847</v>
      </c>
      <c r="D3738" s="287">
        <v>1</v>
      </c>
      <c r="E3738" s="287">
        <v>1</v>
      </c>
      <c r="F3738" s="287">
        <v>1</v>
      </c>
      <c r="G3738" s="287" t="s">
        <v>185</v>
      </c>
      <c r="H3738" s="287"/>
      <c r="I3738" s="287">
        <v>0</v>
      </c>
      <c r="J3738" s="287"/>
      <c r="K3738" s="287">
        <v>0</v>
      </c>
    </row>
    <row r="3739" spans="1:11">
      <c r="A3739" s="287" t="s">
        <v>393</v>
      </c>
      <c r="B3739" s="288">
        <v>46053</v>
      </c>
      <c r="C3739" s="287" t="s">
        <v>847</v>
      </c>
      <c r="D3739" s="287">
        <v>1</v>
      </c>
      <c r="E3739" s="287">
        <v>1</v>
      </c>
      <c r="F3739" s="287">
        <v>1</v>
      </c>
      <c r="G3739" s="287" t="s">
        <v>185</v>
      </c>
      <c r="H3739" s="287"/>
      <c r="I3739" s="287">
        <v>0</v>
      </c>
      <c r="J3739" s="287"/>
      <c r="K3739" s="287">
        <v>0</v>
      </c>
    </row>
    <row r="3740" spans="1:11">
      <c r="A3740" s="287" t="s">
        <v>393</v>
      </c>
      <c r="B3740" s="288">
        <v>46060</v>
      </c>
      <c r="C3740" s="287" t="s">
        <v>847</v>
      </c>
      <c r="D3740" s="287">
        <v>1</v>
      </c>
      <c r="E3740" s="287">
        <v>1</v>
      </c>
      <c r="F3740" s="287">
        <v>1</v>
      </c>
      <c r="G3740" s="287" t="s">
        <v>185</v>
      </c>
      <c r="H3740" s="287"/>
      <c r="I3740" s="287">
        <v>0</v>
      </c>
      <c r="J3740" s="287"/>
      <c r="K3740" s="287">
        <v>0</v>
      </c>
    </row>
    <row r="3741" spans="1:11">
      <c r="A3741" s="287" t="s">
        <v>393</v>
      </c>
      <c r="B3741" s="288">
        <v>46067</v>
      </c>
      <c r="C3741" s="287" t="s">
        <v>847</v>
      </c>
      <c r="D3741" s="287">
        <v>1</v>
      </c>
      <c r="E3741" s="287">
        <v>1</v>
      </c>
      <c r="F3741" s="287">
        <v>1</v>
      </c>
      <c r="G3741" s="287" t="s">
        <v>185</v>
      </c>
      <c r="H3741" s="287"/>
      <c r="I3741" s="287">
        <v>0</v>
      </c>
      <c r="J3741" s="287"/>
      <c r="K3741" s="287">
        <v>0</v>
      </c>
    </row>
    <row r="3742" spans="1:11">
      <c r="A3742" s="287" t="s">
        <v>393</v>
      </c>
      <c r="B3742" s="288">
        <v>46074</v>
      </c>
      <c r="C3742" s="287" t="s">
        <v>847</v>
      </c>
      <c r="D3742" s="287">
        <v>1</v>
      </c>
      <c r="E3742" s="287">
        <v>1</v>
      </c>
      <c r="F3742" s="287">
        <v>1</v>
      </c>
      <c r="G3742" s="287" t="s">
        <v>185</v>
      </c>
      <c r="H3742" s="287"/>
      <c r="I3742" s="287">
        <v>0</v>
      </c>
      <c r="J3742" s="287"/>
      <c r="K3742" s="287">
        <v>0</v>
      </c>
    </row>
    <row r="3743" spans="1:11">
      <c r="A3743" s="287" t="s">
        <v>393</v>
      </c>
      <c r="B3743" s="288">
        <v>46081</v>
      </c>
      <c r="C3743" s="287" t="s">
        <v>847</v>
      </c>
      <c r="D3743" s="287">
        <v>1</v>
      </c>
      <c r="E3743" s="287">
        <v>1</v>
      </c>
      <c r="F3743" s="287">
        <v>1</v>
      </c>
      <c r="G3743" s="287" t="s">
        <v>185</v>
      </c>
      <c r="H3743" s="287"/>
      <c r="I3743" s="287">
        <v>0</v>
      </c>
      <c r="J3743" s="287"/>
      <c r="K3743" s="287">
        <v>0</v>
      </c>
    </row>
    <row r="3744" spans="1:11">
      <c r="A3744" s="287" t="s">
        <v>393</v>
      </c>
      <c r="B3744" s="288">
        <v>46088</v>
      </c>
      <c r="C3744" s="287" t="s">
        <v>847</v>
      </c>
      <c r="D3744" s="287">
        <v>1</v>
      </c>
      <c r="E3744" s="287">
        <v>1</v>
      </c>
      <c r="F3744" s="287">
        <v>1</v>
      </c>
      <c r="G3744" s="287" t="s">
        <v>185</v>
      </c>
      <c r="H3744" s="287"/>
      <c r="I3744" s="287">
        <v>0</v>
      </c>
      <c r="J3744" s="287"/>
      <c r="K3744" s="287">
        <v>0</v>
      </c>
    </row>
    <row r="3745" spans="1:11">
      <c r="A3745" s="287" t="s">
        <v>393</v>
      </c>
      <c r="B3745" s="288">
        <v>46095</v>
      </c>
      <c r="C3745" s="287" t="s">
        <v>847</v>
      </c>
      <c r="D3745" s="287">
        <v>1</v>
      </c>
      <c r="E3745" s="287">
        <v>1</v>
      </c>
      <c r="F3745" s="287">
        <v>1</v>
      </c>
      <c r="G3745" s="287" t="s">
        <v>185</v>
      </c>
      <c r="H3745" s="287"/>
      <c r="I3745" s="287">
        <v>0</v>
      </c>
      <c r="J3745" s="287"/>
      <c r="K3745" s="287">
        <v>0</v>
      </c>
    </row>
    <row r="3746" spans="1:11">
      <c r="A3746" s="287" t="s">
        <v>393</v>
      </c>
      <c r="B3746" s="288">
        <v>46102</v>
      </c>
      <c r="C3746" s="287" t="s">
        <v>847</v>
      </c>
      <c r="D3746" s="287">
        <v>1</v>
      </c>
      <c r="E3746" s="287">
        <v>1</v>
      </c>
      <c r="F3746" s="287">
        <v>1</v>
      </c>
      <c r="G3746" s="287" t="s">
        <v>185</v>
      </c>
      <c r="H3746" s="287"/>
      <c r="I3746" s="287">
        <v>0</v>
      </c>
      <c r="J3746" s="287"/>
      <c r="K3746" s="287">
        <v>0</v>
      </c>
    </row>
    <row r="3747" spans="1:11">
      <c r="A3747" s="287" t="s">
        <v>393</v>
      </c>
      <c r="B3747" s="288">
        <v>46109</v>
      </c>
      <c r="C3747" s="287" t="s">
        <v>847</v>
      </c>
      <c r="D3747" s="287">
        <v>1</v>
      </c>
      <c r="E3747" s="287">
        <v>1</v>
      </c>
      <c r="F3747" s="287">
        <v>1</v>
      </c>
      <c r="G3747" s="287" t="s">
        <v>185</v>
      </c>
      <c r="H3747" s="287"/>
      <c r="I3747" s="287">
        <v>0</v>
      </c>
      <c r="J3747" s="287"/>
      <c r="K3747" s="287">
        <v>0</v>
      </c>
    </row>
    <row r="3748" spans="1:11">
      <c r="A3748" s="287" t="s">
        <v>393</v>
      </c>
      <c r="B3748" s="288">
        <v>46116</v>
      </c>
      <c r="C3748" s="287" t="s">
        <v>847</v>
      </c>
      <c r="D3748" s="287">
        <v>1</v>
      </c>
      <c r="E3748" s="287">
        <v>1</v>
      </c>
      <c r="F3748" s="287">
        <v>1</v>
      </c>
      <c r="G3748" s="287" t="s">
        <v>185</v>
      </c>
      <c r="H3748" s="287"/>
      <c r="I3748" s="287">
        <v>0</v>
      </c>
      <c r="J3748" s="287"/>
      <c r="K3748" s="287">
        <v>0</v>
      </c>
    </row>
    <row r="3749" spans="1:11">
      <c r="A3749" s="287" t="s">
        <v>393</v>
      </c>
      <c r="B3749" s="288">
        <v>46123</v>
      </c>
      <c r="C3749" s="287" t="s">
        <v>847</v>
      </c>
      <c r="D3749" s="287">
        <v>1</v>
      </c>
      <c r="E3749" s="287">
        <v>1</v>
      </c>
      <c r="F3749" s="287">
        <v>1</v>
      </c>
      <c r="G3749" s="287" t="s">
        <v>185</v>
      </c>
      <c r="H3749" s="287"/>
      <c r="I3749" s="287">
        <v>0</v>
      </c>
      <c r="J3749" s="287"/>
      <c r="K3749" s="287">
        <v>0</v>
      </c>
    </row>
    <row r="3750" spans="1:11">
      <c r="A3750" s="287" t="s">
        <v>393</v>
      </c>
      <c r="B3750" s="288">
        <v>46130</v>
      </c>
      <c r="C3750" s="287" t="s">
        <v>847</v>
      </c>
      <c r="D3750" s="287">
        <v>1</v>
      </c>
      <c r="E3750" s="287">
        <v>1</v>
      </c>
      <c r="F3750" s="287">
        <v>1</v>
      </c>
      <c r="G3750" s="287" t="s">
        <v>185</v>
      </c>
      <c r="H3750" s="287"/>
      <c r="I3750" s="287">
        <v>0</v>
      </c>
      <c r="J3750" s="287"/>
      <c r="K3750" s="287">
        <v>0</v>
      </c>
    </row>
    <row r="3751" spans="1:11">
      <c r="A3751" s="287" t="s">
        <v>393</v>
      </c>
      <c r="B3751" s="288">
        <v>46137</v>
      </c>
      <c r="C3751" s="287" t="s">
        <v>847</v>
      </c>
      <c r="D3751" s="287">
        <v>1</v>
      </c>
      <c r="E3751" s="287">
        <v>1</v>
      </c>
      <c r="F3751" s="287">
        <v>1</v>
      </c>
      <c r="G3751" s="287" t="s">
        <v>185</v>
      </c>
      <c r="H3751" s="287"/>
      <c r="I3751" s="287">
        <v>0</v>
      </c>
      <c r="J3751" s="287"/>
      <c r="K3751" s="287">
        <v>0</v>
      </c>
    </row>
    <row r="3752" spans="1:11">
      <c r="A3752" s="287" t="s">
        <v>394</v>
      </c>
      <c r="B3752" s="288">
        <v>45969</v>
      </c>
      <c r="C3752" s="287" t="s">
        <v>847</v>
      </c>
      <c r="D3752" s="287">
        <v>1</v>
      </c>
      <c r="E3752" s="287">
        <v>1</v>
      </c>
      <c r="F3752" s="287">
        <v>1</v>
      </c>
      <c r="G3752" s="287" t="s">
        <v>185</v>
      </c>
      <c r="H3752" s="287" t="s">
        <v>179</v>
      </c>
      <c r="I3752" s="287">
        <v>1</v>
      </c>
      <c r="J3752" s="287" t="s">
        <v>395</v>
      </c>
      <c r="K3752" s="287">
        <v>0</v>
      </c>
    </row>
    <row r="3753" spans="1:11">
      <c r="A3753" s="287" t="s">
        <v>394</v>
      </c>
      <c r="B3753" s="288">
        <v>45976</v>
      </c>
      <c r="C3753" s="287" t="s">
        <v>339</v>
      </c>
      <c r="D3753" s="287">
        <v>0</v>
      </c>
      <c r="E3753" s="287">
        <v>0</v>
      </c>
      <c r="F3753" s="287">
        <v>0</v>
      </c>
      <c r="G3753" s="287" t="s">
        <v>185</v>
      </c>
      <c r="H3753" s="287" t="s">
        <v>179</v>
      </c>
      <c r="I3753" s="287">
        <v>1</v>
      </c>
      <c r="J3753" s="287" t="s">
        <v>395</v>
      </c>
      <c r="K3753" s="287">
        <v>0</v>
      </c>
    </row>
    <row r="3754" spans="1:11">
      <c r="A3754" s="287" t="s">
        <v>394</v>
      </c>
      <c r="B3754" s="288">
        <v>45983</v>
      </c>
      <c r="C3754" s="287" t="s">
        <v>847</v>
      </c>
      <c r="D3754" s="287">
        <v>1</v>
      </c>
      <c r="E3754" s="287">
        <v>1</v>
      </c>
      <c r="F3754" s="287">
        <v>1</v>
      </c>
      <c r="G3754" s="287" t="s">
        <v>185</v>
      </c>
      <c r="H3754" s="287" t="s">
        <v>179</v>
      </c>
      <c r="I3754" s="287">
        <v>1</v>
      </c>
      <c r="J3754" s="287" t="s">
        <v>395</v>
      </c>
      <c r="K3754" s="287">
        <v>0</v>
      </c>
    </row>
    <row r="3755" spans="1:11">
      <c r="A3755" s="287" t="s">
        <v>394</v>
      </c>
      <c r="B3755" s="288">
        <v>45990</v>
      </c>
      <c r="C3755" s="287" t="s">
        <v>339</v>
      </c>
      <c r="D3755" s="287">
        <v>0</v>
      </c>
      <c r="E3755" s="287">
        <v>0</v>
      </c>
      <c r="F3755" s="287">
        <v>0</v>
      </c>
      <c r="G3755" s="287" t="s">
        <v>185</v>
      </c>
      <c r="H3755" s="287" t="s">
        <v>179</v>
      </c>
      <c r="I3755" s="287">
        <v>1</v>
      </c>
      <c r="J3755" s="287" t="s">
        <v>395</v>
      </c>
      <c r="K3755" s="287">
        <v>0</v>
      </c>
    </row>
    <row r="3756" spans="1:11">
      <c r="A3756" s="287" t="s">
        <v>394</v>
      </c>
      <c r="B3756" s="288">
        <v>45997</v>
      </c>
      <c r="C3756" s="287" t="s">
        <v>339</v>
      </c>
      <c r="D3756" s="287">
        <v>0</v>
      </c>
      <c r="E3756" s="287">
        <v>0</v>
      </c>
      <c r="F3756" s="287">
        <v>0</v>
      </c>
      <c r="G3756" s="287" t="s">
        <v>185</v>
      </c>
      <c r="H3756" s="287" t="s">
        <v>179</v>
      </c>
      <c r="I3756" s="287">
        <v>1</v>
      </c>
      <c r="J3756" s="287" t="s">
        <v>395</v>
      </c>
      <c r="K3756" s="287">
        <v>0</v>
      </c>
    </row>
    <row r="3757" spans="1:11">
      <c r="A3757" s="287" t="s">
        <v>394</v>
      </c>
      <c r="B3757" s="288">
        <v>46004</v>
      </c>
      <c r="C3757" s="287" t="s">
        <v>847</v>
      </c>
      <c r="D3757" s="287">
        <v>1</v>
      </c>
      <c r="E3757" s="287">
        <v>1</v>
      </c>
      <c r="F3757" s="287">
        <v>1</v>
      </c>
      <c r="G3757" s="287" t="s">
        <v>185</v>
      </c>
      <c r="H3757" s="287" t="s">
        <v>179</v>
      </c>
      <c r="I3757" s="287">
        <v>1</v>
      </c>
      <c r="J3757" s="287" t="s">
        <v>395</v>
      </c>
      <c r="K3757" s="287">
        <v>0</v>
      </c>
    </row>
    <row r="3758" spans="1:11">
      <c r="A3758" s="287" t="s">
        <v>394</v>
      </c>
      <c r="B3758" s="288">
        <v>46011</v>
      </c>
      <c r="C3758" s="287" t="s">
        <v>339</v>
      </c>
      <c r="D3758" s="287">
        <v>0</v>
      </c>
      <c r="E3758" s="287">
        <v>0</v>
      </c>
      <c r="F3758" s="287">
        <v>0</v>
      </c>
      <c r="G3758" s="287" t="s">
        <v>185</v>
      </c>
      <c r="H3758" s="287" t="s">
        <v>179</v>
      </c>
      <c r="I3758" s="287">
        <v>1</v>
      </c>
      <c r="J3758" s="287" t="s">
        <v>395</v>
      </c>
      <c r="K3758" s="287">
        <v>0</v>
      </c>
    </row>
    <row r="3759" spans="1:11">
      <c r="A3759" s="287" t="s">
        <v>394</v>
      </c>
      <c r="B3759" s="288">
        <v>46018</v>
      </c>
      <c r="C3759" s="287" t="s">
        <v>847</v>
      </c>
      <c r="D3759" s="287">
        <v>1</v>
      </c>
      <c r="E3759" s="287">
        <v>1</v>
      </c>
      <c r="F3759" s="287">
        <v>1</v>
      </c>
      <c r="G3759" s="287" t="s">
        <v>185</v>
      </c>
      <c r="H3759" s="287" t="s">
        <v>179</v>
      </c>
      <c r="I3759" s="287">
        <v>1</v>
      </c>
      <c r="J3759" s="287" t="s">
        <v>395</v>
      </c>
      <c r="K3759" s="287">
        <v>0</v>
      </c>
    </row>
    <row r="3760" spans="1:11">
      <c r="A3760" s="287" t="s">
        <v>394</v>
      </c>
      <c r="B3760" s="288">
        <v>46025</v>
      </c>
      <c r="C3760" s="287" t="s">
        <v>847</v>
      </c>
      <c r="D3760" s="287">
        <v>1</v>
      </c>
      <c r="E3760" s="287">
        <v>1</v>
      </c>
      <c r="F3760" s="287">
        <v>1</v>
      </c>
      <c r="G3760" s="287" t="s">
        <v>185</v>
      </c>
      <c r="H3760" s="287" t="s">
        <v>179</v>
      </c>
      <c r="I3760" s="287">
        <v>1</v>
      </c>
      <c r="J3760" s="287" t="s">
        <v>395</v>
      </c>
      <c r="K3760" s="287">
        <v>0</v>
      </c>
    </row>
    <row r="3761" spans="1:11">
      <c r="A3761" s="287" t="s">
        <v>394</v>
      </c>
      <c r="B3761" s="288">
        <v>46032</v>
      </c>
      <c r="C3761" s="287" t="s">
        <v>339</v>
      </c>
      <c r="D3761" s="287">
        <v>0</v>
      </c>
      <c r="E3761" s="287">
        <v>0</v>
      </c>
      <c r="F3761" s="287">
        <v>0</v>
      </c>
      <c r="G3761" s="287" t="s">
        <v>185</v>
      </c>
      <c r="H3761" s="287" t="s">
        <v>179</v>
      </c>
      <c r="I3761" s="287">
        <v>1</v>
      </c>
      <c r="J3761" s="287" t="s">
        <v>395</v>
      </c>
      <c r="K3761" s="287">
        <v>0</v>
      </c>
    </row>
    <row r="3762" spans="1:11">
      <c r="A3762" s="287" t="s">
        <v>394</v>
      </c>
      <c r="B3762" s="288">
        <v>46039</v>
      </c>
      <c r="C3762" s="287" t="s">
        <v>339</v>
      </c>
      <c r="D3762" s="287">
        <v>0</v>
      </c>
      <c r="E3762" s="287">
        <v>0</v>
      </c>
      <c r="F3762" s="287">
        <v>0</v>
      </c>
      <c r="G3762" s="287" t="s">
        <v>185</v>
      </c>
      <c r="H3762" s="287" t="s">
        <v>179</v>
      </c>
      <c r="I3762" s="287">
        <v>1</v>
      </c>
      <c r="J3762" s="287" t="s">
        <v>395</v>
      </c>
      <c r="K3762" s="287">
        <v>0</v>
      </c>
    </row>
    <row r="3763" spans="1:11">
      <c r="A3763" s="287" t="s">
        <v>394</v>
      </c>
      <c r="B3763" s="288">
        <v>46046</v>
      </c>
      <c r="C3763" s="287" t="s">
        <v>339</v>
      </c>
      <c r="D3763" s="287">
        <v>0</v>
      </c>
      <c r="E3763" s="287">
        <v>0</v>
      </c>
      <c r="F3763" s="287">
        <v>0</v>
      </c>
      <c r="G3763" s="287" t="s">
        <v>185</v>
      </c>
      <c r="H3763" s="287" t="s">
        <v>179</v>
      </c>
      <c r="I3763" s="287">
        <v>1</v>
      </c>
      <c r="J3763" s="287" t="s">
        <v>395</v>
      </c>
      <c r="K3763" s="287">
        <v>0</v>
      </c>
    </row>
    <row r="3764" spans="1:11">
      <c r="A3764" s="287" t="s">
        <v>394</v>
      </c>
      <c r="B3764" s="288">
        <v>46053</v>
      </c>
      <c r="C3764" s="287" t="s">
        <v>847</v>
      </c>
      <c r="D3764" s="287">
        <v>1</v>
      </c>
      <c r="E3764" s="287">
        <v>1</v>
      </c>
      <c r="F3764" s="287">
        <v>1</v>
      </c>
      <c r="G3764" s="287" t="s">
        <v>185</v>
      </c>
      <c r="H3764" s="287" t="s">
        <v>179</v>
      </c>
      <c r="I3764" s="287">
        <v>1</v>
      </c>
      <c r="J3764" s="287" t="s">
        <v>395</v>
      </c>
      <c r="K3764" s="287">
        <v>0</v>
      </c>
    </row>
    <row r="3765" spans="1:11">
      <c r="A3765" s="287" t="s">
        <v>394</v>
      </c>
      <c r="B3765" s="288">
        <v>46060</v>
      </c>
      <c r="C3765" s="287" t="s">
        <v>847</v>
      </c>
      <c r="D3765" s="287">
        <v>1</v>
      </c>
      <c r="E3765" s="287">
        <v>1</v>
      </c>
      <c r="F3765" s="287">
        <v>1</v>
      </c>
      <c r="G3765" s="287" t="s">
        <v>185</v>
      </c>
      <c r="H3765" s="287" t="s">
        <v>179</v>
      </c>
      <c r="I3765" s="287">
        <v>1</v>
      </c>
      <c r="J3765" s="287" t="s">
        <v>395</v>
      </c>
      <c r="K3765" s="287">
        <v>0</v>
      </c>
    </row>
    <row r="3766" spans="1:11">
      <c r="A3766" s="287" t="s">
        <v>394</v>
      </c>
      <c r="B3766" s="288">
        <v>46067</v>
      </c>
      <c r="C3766" s="287" t="s">
        <v>847</v>
      </c>
      <c r="D3766" s="287">
        <v>1</v>
      </c>
      <c r="E3766" s="287">
        <v>1</v>
      </c>
      <c r="F3766" s="287">
        <v>1</v>
      </c>
      <c r="G3766" s="287" t="s">
        <v>185</v>
      </c>
      <c r="H3766" s="287" t="s">
        <v>179</v>
      </c>
      <c r="I3766" s="287">
        <v>1</v>
      </c>
      <c r="J3766" s="287" t="s">
        <v>395</v>
      </c>
      <c r="K3766" s="287">
        <v>0</v>
      </c>
    </row>
    <row r="3767" spans="1:11">
      <c r="A3767" s="287" t="s">
        <v>394</v>
      </c>
      <c r="B3767" s="288">
        <v>46074</v>
      </c>
      <c r="C3767" s="287" t="s">
        <v>339</v>
      </c>
      <c r="D3767" s="287">
        <v>0</v>
      </c>
      <c r="E3767" s="287">
        <v>0</v>
      </c>
      <c r="F3767" s="287">
        <v>0</v>
      </c>
      <c r="G3767" s="287" t="s">
        <v>185</v>
      </c>
      <c r="H3767" s="287" t="s">
        <v>179</v>
      </c>
      <c r="I3767" s="287">
        <v>1</v>
      </c>
      <c r="J3767" s="287" t="s">
        <v>395</v>
      </c>
      <c r="K3767" s="287">
        <v>0</v>
      </c>
    </row>
    <row r="3768" spans="1:11">
      <c r="A3768" s="287" t="s">
        <v>394</v>
      </c>
      <c r="B3768" s="288">
        <v>46081</v>
      </c>
      <c r="C3768" s="287" t="s">
        <v>847</v>
      </c>
      <c r="D3768" s="287">
        <v>1</v>
      </c>
      <c r="E3768" s="287">
        <v>1</v>
      </c>
      <c r="F3768" s="287">
        <v>1</v>
      </c>
      <c r="G3768" s="287" t="s">
        <v>185</v>
      </c>
      <c r="H3768" s="287" t="s">
        <v>179</v>
      </c>
      <c r="I3768" s="287">
        <v>1</v>
      </c>
      <c r="J3768" s="287" t="s">
        <v>395</v>
      </c>
      <c r="K3768" s="287">
        <v>0</v>
      </c>
    </row>
    <row r="3769" spans="1:11">
      <c r="A3769" s="287" t="s">
        <v>394</v>
      </c>
      <c r="B3769" s="288">
        <v>46088</v>
      </c>
      <c r="C3769" s="287" t="s">
        <v>847</v>
      </c>
      <c r="D3769" s="287">
        <v>1</v>
      </c>
      <c r="E3769" s="287">
        <v>1</v>
      </c>
      <c r="F3769" s="287">
        <v>1</v>
      </c>
      <c r="G3769" s="287" t="s">
        <v>185</v>
      </c>
      <c r="H3769" s="287" t="s">
        <v>179</v>
      </c>
      <c r="I3769" s="287">
        <v>1</v>
      </c>
      <c r="J3769" s="287" t="s">
        <v>395</v>
      </c>
      <c r="K3769" s="287">
        <v>0</v>
      </c>
    </row>
    <row r="3770" spans="1:11">
      <c r="A3770" s="287" t="s">
        <v>394</v>
      </c>
      <c r="B3770" s="288">
        <v>46095</v>
      </c>
      <c r="C3770" s="287" t="s">
        <v>847</v>
      </c>
      <c r="D3770" s="287">
        <v>1</v>
      </c>
      <c r="E3770" s="287">
        <v>1</v>
      </c>
      <c r="F3770" s="287">
        <v>1</v>
      </c>
      <c r="G3770" s="287" t="s">
        <v>185</v>
      </c>
      <c r="H3770" s="287" t="s">
        <v>179</v>
      </c>
      <c r="I3770" s="287">
        <v>1</v>
      </c>
      <c r="J3770" s="287" t="s">
        <v>395</v>
      </c>
      <c r="K3770" s="287">
        <v>0</v>
      </c>
    </row>
    <row r="3771" spans="1:11">
      <c r="A3771" s="287" t="s">
        <v>394</v>
      </c>
      <c r="B3771" s="288">
        <v>46102</v>
      </c>
      <c r="C3771" s="287" t="s">
        <v>339</v>
      </c>
      <c r="D3771" s="287">
        <v>0</v>
      </c>
      <c r="E3771" s="287">
        <v>0</v>
      </c>
      <c r="F3771" s="287">
        <v>0</v>
      </c>
      <c r="G3771" s="287" t="s">
        <v>185</v>
      </c>
      <c r="H3771" s="287" t="s">
        <v>179</v>
      </c>
      <c r="I3771" s="287">
        <v>1</v>
      </c>
      <c r="J3771" s="287" t="s">
        <v>395</v>
      </c>
      <c r="K3771" s="287">
        <v>0</v>
      </c>
    </row>
    <row r="3772" spans="1:11">
      <c r="A3772" s="287" t="s">
        <v>394</v>
      </c>
      <c r="B3772" s="288">
        <v>46109</v>
      </c>
      <c r="C3772" s="287" t="s">
        <v>847</v>
      </c>
      <c r="D3772" s="287">
        <v>1</v>
      </c>
      <c r="E3772" s="287">
        <v>1</v>
      </c>
      <c r="F3772" s="287">
        <v>1</v>
      </c>
      <c r="G3772" s="287" t="s">
        <v>185</v>
      </c>
      <c r="H3772" s="287" t="s">
        <v>179</v>
      </c>
      <c r="I3772" s="287">
        <v>1</v>
      </c>
      <c r="J3772" s="287" t="s">
        <v>395</v>
      </c>
      <c r="K3772" s="287">
        <v>0</v>
      </c>
    </row>
    <row r="3773" spans="1:11">
      <c r="A3773" s="287" t="s">
        <v>394</v>
      </c>
      <c r="B3773" s="288">
        <v>46116</v>
      </c>
      <c r="C3773" s="287" t="s">
        <v>339</v>
      </c>
      <c r="D3773" s="287">
        <v>0</v>
      </c>
      <c r="E3773" s="287">
        <v>0</v>
      </c>
      <c r="F3773" s="287">
        <v>0</v>
      </c>
      <c r="G3773" s="287" t="s">
        <v>185</v>
      </c>
      <c r="H3773" s="287" t="s">
        <v>179</v>
      </c>
      <c r="I3773" s="287">
        <v>1</v>
      </c>
      <c r="J3773" s="287" t="s">
        <v>395</v>
      </c>
      <c r="K3773" s="287">
        <v>0</v>
      </c>
    </row>
    <row r="3774" spans="1:11">
      <c r="A3774" s="287" t="s">
        <v>394</v>
      </c>
      <c r="B3774" s="288">
        <v>46123</v>
      </c>
      <c r="C3774" s="287" t="s">
        <v>847</v>
      </c>
      <c r="D3774" s="287">
        <v>1</v>
      </c>
      <c r="E3774" s="287">
        <v>1</v>
      </c>
      <c r="F3774" s="287">
        <v>1</v>
      </c>
      <c r="G3774" s="287" t="s">
        <v>185</v>
      </c>
      <c r="H3774" s="287" t="s">
        <v>179</v>
      </c>
      <c r="I3774" s="287">
        <v>1</v>
      </c>
      <c r="J3774" s="287" t="s">
        <v>395</v>
      </c>
      <c r="K3774" s="287">
        <v>0</v>
      </c>
    </row>
    <row r="3775" spans="1:11">
      <c r="A3775" s="287" t="s">
        <v>394</v>
      </c>
      <c r="B3775" s="288">
        <v>46130</v>
      </c>
      <c r="C3775" s="287" t="s">
        <v>847</v>
      </c>
      <c r="D3775" s="287">
        <v>1</v>
      </c>
      <c r="E3775" s="287">
        <v>1</v>
      </c>
      <c r="F3775" s="287">
        <v>1</v>
      </c>
      <c r="G3775" s="287" t="s">
        <v>185</v>
      </c>
      <c r="H3775" s="287" t="s">
        <v>179</v>
      </c>
      <c r="I3775" s="287">
        <v>1</v>
      </c>
      <c r="J3775" s="287" t="s">
        <v>395</v>
      </c>
      <c r="K3775" s="287">
        <v>0</v>
      </c>
    </row>
    <row r="3776" spans="1:11">
      <c r="A3776" s="287" t="s">
        <v>394</v>
      </c>
      <c r="B3776" s="288">
        <v>46137</v>
      </c>
      <c r="C3776" s="287" t="s">
        <v>847</v>
      </c>
      <c r="D3776" s="287">
        <v>1</v>
      </c>
      <c r="E3776" s="287">
        <v>1</v>
      </c>
      <c r="F3776" s="287">
        <v>1</v>
      </c>
      <c r="G3776" s="287" t="s">
        <v>185</v>
      </c>
      <c r="H3776" s="287" t="s">
        <v>179</v>
      </c>
      <c r="I3776" s="287">
        <v>1</v>
      </c>
      <c r="J3776" s="287" t="s">
        <v>395</v>
      </c>
      <c r="K3776" s="287">
        <v>0</v>
      </c>
    </row>
    <row r="3777" spans="1:11">
      <c r="A3777" s="287" t="s">
        <v>396</v>
      </c>
      <c r="B3777" s="288">
        <v>45969</v>
      </c>
      <c r="C3777" s="287" t="s">
        <v>847</v>
      </c>
      <c r="D3777" s="287">
        <v>1</v>
      </c>
      <c r="E3777" s="287">
        <v>1</v>
      </c>
      <c r="F3777" s="287">
        <v>1</v>
      </c>
      <c r="G3777" s="287" t="s">
        <v>185</v>
      </c>
      <c r="H3777" s="287"/>
      <c r="I3777" s="287">
        <v>0</v>
      </c>
      <c r="J3777" s="287" t="s">
        <v>397</v>
      </c>
      <c r="K3777" s="287">
        <v>0</v>
      </c>
    </row>
    <row r="3778" spans="1:11">
      <c r="A3778" s="287" t="s">
        <v>396</v>
      </c>
      <c r="B3778" s="288">
        <v>45976</v>
      </c>
      <c r="C3778" s="287" t="s">
        <v>847</v>
      </c>
      <c r="D3778" s="287">
        <v>1</v>
      </c>
      <c r="E3778" s="287">
        <v>1</v>
      </c>
      <c r="F3778" s="287">
        <v>1</v>
      </c>
      <c r="G3778" s="287" t="s">
        <v>185</v>
      </c>
      <c r="H3778" s="287"/>
      <c r="I3778" s="287">
        <v>0</v>
      </c>
      <c r="J3778" s="287" t="s">
        <v>397</v>
      </c>
      <c r="K3778" s="287">
        <v>0</v>
      </c>
    </row>
    <row r="3779" spans="1:11">
      <c r="A3779" s="287" t="s">
        <v>396</v>
      </c>
      <c r="B3779" s="288">
        <v>45983</v>
      </c>
      <c r="C3779" s="287" t="s">
        <v>339</v>
      </c>
      <c r="D3779" s="287">
        <v>0</v>
      </c>
      <c r="E3779" s="287">
        <v>0</v>
      </c>
      <c r="F3779" s="287">
        <v>0</v>
      </c>
      <c r="G3779" s="287" t="s">
        <v>185</v>
      </c>
      <c r="H3779" s="287"/>
      <c r="I3779" s="287">
        <v>0</v>
      </c>
      <c r="J3779" s="287" t="s">
        <v>397</v>
      </c>
      <c r="K3779" s="287">
        <v>0</v>
      </c>
    </row>
    <row r="3780" spans="1:11">
      <c r="A3780" s="287" t="s">
        <v>396</v>
      </c>
      <c r="B3780" s="288">
        <v>45990</v>
      </c>
      <c r="C3780" s="287" t="s">
        <v>339</v>
      </c>
      <c r="D3780" s="287">
        <v>0</v>
      </c>
      <c r="E3780" s="287">
        <v>0</v>
      </c>
      <c r="F3780" s="287">
        <v>0</v>
      </c>
      <c r="G3780" s="287" t="s">
        <v>185</v>
      </c>
      <c r="H3780" s="287"/>
      <c r="I3780" s="287">
        <v>0</v>
      </c>
      <c r="J3780" s="287" t="s">
        <v>397</v>
      </c>
      <c r="K3780" s="287">
        <v>0</v>
      </c>
    </row>
    <row r="3781" spans="1:11">
      <c r="A3781" s="287" t="s">
        <v>396</v>
      </c>
      <c r="B3781" s="288">
        <v>45997</v>
      </c>
      <c r="C3781" s="287" t="s">
        <v>339</v>
      </c>
      <c r="D3781" s="287">
        <v>0</v>
      </c>
      <c r="E3781" s="287">
        <v>0</v>
      </c>
      <c r="F3781" s="287">
        <v>0</v>
      </c>
      <c r="G3781" s="287" t="s">
        <v>185</v>
      </c>
      <c r="H3781" s="287"/>
      <c r="I3781" s="287">
        <v>0</v>
      </c>
      <c r="J3781" s="287" t="s">
        <v>397</v>
      </c>
      <c r="K3781" s="287">
        <v>0</v>
      </c>
    </row>
    <row r="3782" spans="1:11">
      <c r="A3782" s="287" t="s">
        <v>396</v>
      </c>
      <c r="B3782" s="288">
        <v>46004</v>
      </c>
      <c r="C3782" s="287" t="s">
        <v>339</v>
      </c>
      <c r="D3782" s="287">
        <v>0</v>
      </c>
      <c r="E3782" s="287">
        <v>0</v>
      </c>
      <c r="F3782" s="287">
        <v>0</v>
      </c>
      <c r="G3782" s="287" t="s">
        <v>185</v>
      </c>
      <c r="H3782" s="287"/>
      <c r="I3782" s="287">
        <v>0</v>
      </c>
      <c r="J3782" s="287" t="s">
        <v>397</v>
      </c>
      <c r="K3782" s="287">
        <v>0</v>
      </c>
    </row>
    <row r="3783" spans="1:11">
      <c r="A3783" s="287" t="s">
        <v>396</v>
      </c>
      <c r="B3783" s="288">
        <v>46011</v>
      </c>
      <c r="C3783" s="287" t="s">
        <v>847</v>
      </c>
      <c r="D3783" s="287">
        <v>1</v>
      </c>
      <c r="E3783" s="287">
        <v>1</v>
      </c>
      <c r="F3783" s="287">
        <v>1</v>
      </c>
      <c r="G3783" s="287" t="s">
        <v>185</v>
      </c>
      <c r="H3783" s="287"/>
      <c r="I3783" s="287">
        <v>0</v>
      </c>
      <c r="J3783" s="287" t="s">
        <v>397</v>
      </c>
      <c r="K3783" s="287">
        <v>0</v>
      </c>
    </row>
    <row r="3784" spans="1:11">
      <c r="A3784" s="287" t="s">
        <v>396</v>
      </c>
      <c r="B3784" s="288">
        <v>46018</v>
      </c>
      <c r="C3784" s="287" t="s">
        <v>339</v>
      </c>
      <c r="D3784" s="287">
        <v>0</v>
      </c>
      <c r="E3784" s="287">
        <v>0</v>
      </c>
      <c r="F3784" s="287">
        <v>0</v>
      </c>
      <c r="G3784" s="287" t="s">
        <v>185</v>
      </c>
      <c r="H3784" s="287"/>
      <c r="I3784" s="287">
        <v>0</v>
      </c>
      <c r="J3784" s="287" t="s">
        <v>397</v>
      </c>
      <c r="K3784" s="287">
        <v>0</v>
      </c>
    </row>
    <row r="3785" spans="1:11">
      <c r="A3785" s="287" t="s">
        <v>396</v>
      </c>
      <c r="B3785" s="288">
        <v>46025</v>
      </c>
      <c r="C3785" s="287" t="s">
        <v>339</v>
      </c>
      <c r="D3785" s="287">
        <v>0</v>
      </c>
      <c r="E3785" s="287">
        <v>0</v>
      </c>
      <c r="F3785" s="287">
        <v>0</v>
      </c>
      <c r="G3785" s="287" t="s">
        <v>185</v>
      </c>
      <c r="H3785" s="287"/>
      <c r="I3785" s="287">
        <v>0</v>
      </c>
      <c r="J3785" s="287" t="s">
        <v>397</v>
      </c>
      <c r="K3785" s="287">
        <v>0</v>
      </c>
    </row>
    <row r="3786" spans="1:11">
      <c r="A3786" s="287" t="s">
        <v>396</v>
      </c>
      <c r="B3786" s="288">
        <v>46032</v>
      </c>
      <c r="C3786" s="287" t="s">
        <v>847</v>
      </c>
      <c r="D3786" s="287">
        <v>1</v>
      </c>
      <c r="E3786" s="287">
        <v>1</v>
      </c>
      <c r="F3786" s="287">
        <v>1</v>
      </c>
      <c r="G3786" s="287" t="s">
        <v>185</v>
      </c>
      <c r="H3786" s="287"/>
      <c r="I3786" s="287">
        <v>0</v>
      </c>
      <c r="J3786" s="287" t="s">
        <v>397</v>
      </c>
      <c r="K3786" s="287">
        <v>0</v>
      </c>
    </row>
    <row r="3787" spans="1:11">
      <c r="A3787" s="287" t="s">
        <v>396</v>
      </c>
      <c r="B3787" s="288">
        <v>46039</v>
      </c>
      <c r="C3787" s="287" t="s">
        <v>339</v>
      </c>
      <c r="D3787" s="287">
        <v>0</v>
      </c>
      <c r="E3787" s="287">
        <v>0</v>
      </c>
      <c r="F3787" s="287">
        <v>0</v>
      </c>
      <c r="G3787" s="287" t="s">
        <v>185</v>
      </c>
      <c r="H3787" s="287"/>
      <c r="I3787" s="287">
        <v>0</v>
      </c>
      <c r="J3787" s="287" t="s">
        <v>397</v>
      </c>
      <c r="K3787" s="287">
        <v>0</v>
      </c>
    </row>
    <row r="3788" spans="1:11">
      <c r="A3788" s="287" t="s">
        <v>396</v>
      </c>
      <c r="B3788" s="288">
        <v>46046</v>
      </c>
      <c r="C3788" s="287" t="s">
        <v>847</v>
      </c>
      <c r="D3788" s="287">
        <v>1</v>
      </c>
      <c r="E3788" s="287">
        <v>1</v>
      </c>
      <c r="F3788" s="287">
        <v>1</v>
      </c>
      <c r="G3788" s="287" t="s">
        <v>185</v>
      </c>
      <c r="H3788" s="287"/>
      <c r="I3788" s="287">
        <v>0</v>
      </c>
      <c r="J3788" s="287" t="s">
        <v>397</v>
      </c>
      <c r="K3788" s="287">
        <v>0</v>
      </c>
    </row>
    <row r="3789" spans="1:11">
      <c r="A3789" s="287" t="s">
        <v>396</v>
      </c>
      <c r="B3789" s="288">
        <v>46053</v>
      </c>
      <c r="C3789" s="287" t="s">
        <v>847</v>
      </c>
      <c r="D3789" s="287">
        <v>1</v>
      </c>
      <c r="E3789" s="287">
        <v>1</v>
      </c>
      <c r="F3789" s="287">
        <v>1</v>
      </c>
      <c r="G3789" s="287" t="s">
        <v>185</v>
      </c>
      <c r="H3789" s="287"/>
      <c r="I3789" s="287">
        <v>0</v>
      </c>
      <c r="J3789" s="287" t="s">
        <v>397</v>
      </c>
      <c r="K3789" s="287">
        <v>0</v>
      </c>
    </row>
    <row r="3790" spans="1:11">
      <c r="A3790" s="287" t="s">
        <v>396</v>
      </c>
      <c r="B3790" s="288">
        <v>46060</v>
      </c>
      <c r="C3790" s="287" t="s">
        <v>847</v>
      </c>
      <c r="D3790" s="287">
        <v>1</v>
      </c>
      <c r="E3790" s="287">
        <v>1</v>
      </c>
      <c r="F3790" s="287">
        <v>1</v>
      </c>
      <c r="G3790" s="287" t="s">
        <v>185</v>
      </c>
      <c r="H3790" s="287"/>
      <c r="I3790" s="287">
        <v>0</v>
      </c>
      <c r="J3790" s="287" t="s">
        <v>397</v>
      </c>
      <c r="K3790" s="287">
        <v>0</v>
      </c>
    </row>
    <row r="3791" spans="1:11">
      <c r="A3791" s="287" t="s">
        <v>396</v>
      </c>
      <c r="B3791" s="288">
        <v>46067</v>
      </c>
      <c r="C3791" s="287" t="s">
        <v>339</v>
      </c>
      <c r="D3791" s="287">
        <v>0</v>
      </c>
      <c r="E3791" s="287">
        <v>0</v>
      </c>
      <c r="F3791" s="287">
        <v>0</v>
      </c>
      <c r="G3791" s="287" t="s">
        <v>185</v>
      </c>
      <c r="H3791" s="287"/>
      <c r="I3791" s="287">
        <v>0</v>
      </c>
      <c r="J3791" s="287" t="s">
        <v>397</v>
      </c>
      <c r="K3791" s="287">
        <v>0</v>
      </c>
    </row>
    <row r="3792" spans="1:11">
      <c r="A3792" s="287" t="s">
        <v>396</v>
      </c>
      <c r="B3792" s="288">
        <v>46074</v>
      </c>
      <c r="C3792" s="287" t="s">
        <v>339</v>
      </c>
      <c r="D3792" s="287">
        <v>0</v>
      </c>
      <c r="E3792" s="287">
        <v>0</v>
      </c>
      <c r="F3792" s="287">
        <v>0</v>
      </c>
      <c r="G3792" s="287" t="s">
        <v>185</v>
      </c>
      <c r="H3792" s="287"/>
      <c r="I3792" s="287">
        <v>0</v>
      </c>
      <c r="J3792" s="287" t="s">
        <v>397</v>
      </c>
      <c r="K3792" s="287">
        <v>0</v>
      </c>
    </row>
    <row r="3793" spans="1:11">
      <c r="A3793" s="287" t="s">
        <v>396</v>
      </c>
      <c r="B3793" s="288">
        <v>46081</v>
      </c>
      <c r="C3793" s="287" t="s">
        <v>847</v>
      </c>
      <c r="D3793" s="287">
        <v>1</v>
      </c>
      <c r="E3793" s="287">
        <v>1</v>
      </c>
      <c r="F3793" s="287">
        <v>1</v>
      </c>
      <c r="G3793" s="287" t="s">
        <v>185</v>
      </c>
      <c r="H3793" s="287"/>
      <c r="I3793" s="287">
        <v>0</v>
      </c>
      <c r="J3793" s="287" t="s">
        <v>397</v>
      </c>
      <c r="K3793" s="287">
        <v>0</v>
      </c>
    </row>
    <row r="3794" spans="1:11">
      <c r="A3794" s="287" t="s">
        <v>396</v>
      </c>
      <c r="B3794" s="288">
        <v>46088</v>
      </c>
      <c r="C3794" s="287" t="s">
        <v>339</v>
      </c>
      <c r="D3794" s="287">
        <v>0</v>
      </c>
      <c r="E3794" s="287">
        <v>0</v>
      </c>
      <c r="F3794" s="287">
        <v>0</v>
      </c>
      <c r="G3794" s="287" t="s">
        <v>185</v>
      </c>
      <c r="H3794" s="287"/>
      <c r="I3794" s="287">
        <v>0</v>
      </c>
      <c r="J3794" s="287" t="s">
        <v>397</v>
      </c>
      <c r="K3794" s="287">
        <v>0</v>
      </c>
    </row>
    <row r="3795" spans="1:11">
      <c r="A3795" s="287" t="s">
        <v>396</v>
      </c>
      <c r="B3795" s="288">
        <v>46095</v>
      </c>
      <c r="C3795" s="287" t="s">
        <v>847</v>
      </c>
      <c r="D3795" s="287">
        <v>1</v>
      </c>
      <c r="E3795" s="287">
        <v>1</v>
      </c>
      <c r="F3795" s="287">
        <v>1</v>
      </c>
      <c r="G3795" s="287" t="s">
        <v>185</v>
      </c>
      <c r="H3795" s="287"/>
      <c r="I3795" s="287">
        <v>0</v>
      </c>
      <c r="J3795" s="287" t="s">
        <v>397</v>
      </c>
      <c r="K3795" s="287">
        <v>0</v>
      </c>
    </row>
    <row r="3796" spans="1:11">
      <c r="A3796" s="287" t="s">
        <v>396</v>
      </c>
      <c r="B3796" s="288">
        <v>46102</v>
      </c>
      <c r="C3796" s="287" t="s">
        <v>847</v>
      </c>
      <c r="D3796" s="287">
        <v>1</v>
      </c>
      <c r="E3796" s="287">
        <v>1</v>
      </c>
      <c r="F3796" s="287">
        <v>1</v>
      </c>
      <c r="G3796" s="287" t="s">
        <v>185</v>
      </c>
      <c r="H3796" s="287"/>
      <c r="I3796" s="287">
        <v>0</v>
      </c>
      <c r="J3796" s="287" t="s">
        <v>397</v>
      </c>
      <c r="K3796" s="287">
        <v>0</v>
      </c>
    </row>
    <row r="3797" spans="1:11">
      <c r="A3797" s="287" t="s">
        <v>396</v>
      </c>
      <c r="B3797" s="288">
        <v>46109</v>
      </c>
      <c r="C3797" s="287" t="s">
        <v>847</v>
      </c>
      <c r="D3797" s="287">
        <v>1</v>
      </c>
      <c r="E3797" s="287">
        <v>1</v>
      </c>
      <c r="F3797" s="287">
        <v>1</v>
      </c>
      <c r="G3797" s="287" t="s">
        <v>185</v>
      </c>
      <c r="H3797" s="287"/>
      <c r="I3797" s="287">
        <v>0</v>
      </c>
      <c r="J3797" s="287" t="s">
        <v>397</v>
      </c>
      <c r="K3797" s="287">
        <v>0</v>
      </c>
    </row>
    <row r="3798" spans="1:11">
      <c r="A3798" s="287" t="s">
        <v>396</v>
      </c>
      <c r="B3798" s="288">
        <v>46116</v>
      </c>
      <c r="C3798" s="287" t="s">
        <v>847</v>
      </c>
      <c r="D3798" s="287">
        <v>1</v>
      </c>
      <c r="E3798" s="287">
        <v>1</v>
      </c>
      <c r="F3798" s="287">
        <v>1</v>
      </c>
      <c r="G3798" s="287" t="s">
        <v>185</v>
      </c>
      <c r="H3798" s="287"/>
      <c r="I3798" s="287">
        <v>0</v>
      </c>
      <c r="J3798" s="287" t="s">
        <v>397</v>
      </c>
      <c r="K3798" s="287">
        <v>0</v>
      </c>
    </row>
    <row r="3799" spans="1:11">
      <c r="A3799" s="287" t="s">
        <v>396</v>
      </c>
      <c r="B3799" s="288">
        <v>46123</v>
      </c>
      <c r="C3799" s="287" t="s">
        <v>847</v>
      </c>
      <c r="D3799" s="287">
        <v>1</v>
      </c>
      <c r="E3799" s="287">
        <v>1</v>
      </c>
      <c r="F3799" s="287">
        <v>1</v>
      </c>
      <c r="G3799" s="287" t="s">
        <v>185</v>
      </c>
      <c r="H3799" s="287"/>
      <c r="I3799" s="287">
        <v>0</v>
      </c>
      <c r="J3799" s="287" t="s">
        <v>397</v>
      </c>
      <c r="K3799" s="287">
        <v>0</v>
      </c>
    </row>
    <row r="3800" spans="1:11">
      <c r="A3800" s="287" t="s">
        <v>396</v>
      </c>
      <c r="B3800" s="288">
        <v>46130</v>
      </c>
      <c r="C3800" s="287" t="s">
        <v>847</v>
      </c>
      <c r="D3800" s="287">
        <v>1</v>
      </c>
      <c r="E3800" s="287">
        <v>1</v>
      </c>
      <c r="F3800" s="287">
        <v>1</v>
      </c>
      <c r="G3800" s="287" t="s">
        <v>185</v>
      </c>
      <c r="H3800" s="287"/>
      <c r="I3800" s="287">
        <v>0</v>
      </c>
      <c r="J3800" s="287" t="s">
        <v>397</v>
      </c>
      <c r="K3800" s="287">
        <v>0</v>
      </c>
    </row>
    <row r="3801" spans="1:11">
      <c r="A3801" s="287" t="s">
        <v>396</v>
      </c>
      <c r="B3801" s="288">
        <v>46137</v>
      </c>
      <c r="C3801" s="287" t="s">
        <v>847</v>
      </c>
      <c r="D3801" s="287">
        <v>1</v>
      </c>
      <c r="E3801" s="287">
        <v>1</v>
      </c>
      <c r="F3801" s="287">
        <v>1</v>
      </c>
      <c r="G3801" s="287" t="s">
        <v>185</v>
      </c>
      <c r="H3801" s="287"/>
      <c r="I3801" s="287">
        <v>0</v>
      </c>
      <c r="J3801" s="287" t="s">
        <v>397</v>
      </c>
      <c r="K3801" s="287">
        <v>0</v>
      </c>
    </row>
    <row r="3802" spans="1:11">
      <c r="A3802" s="287" t="s">
        <v>398</v>
      </c>
      <c r="B3802" s="288">
        <v>45969</v>
      </c>
      <c r="C3802" s="287" t="s">
        <v>339</v>
      </c>
      <c r="D3802" s="287">
        <v>0</v>
      </c>
      <c r="E3802" s="287">
        <v>0</v>
      </c>
      <c r="F3802" s="287">
        <v>0</v>
      </c>
      <c r="G3802" s="287" t="s">
        <v>188</v>
      </c>
      <c r="H3802" s="287" t="s">
        <v>188</v>
      </c>
      <c r="I3802" s="287">
        <v>1</v>
      </c>
      <c r="J3802" s="287"/>
      <c r="K3802" s="287">
        <v>0</v>
      </c>
    </row>
    <row r="3803" spans="1:11">
      <c r="A3803" s="287" t="s">
        <v>398</v>
      </c>
      <c r="B3803" s="288">
        <v>45976</v>
      </c>
      <c r="C3803" s="287" t="s">
        <v>893</v>
      </c>
      <c r="D3803" s="287">
        <v>1</v>
      </c>
      <c r="E3803" s="287">
        <v>1</v>
      </c>
      <c r="F3803" s="287">
        <v>0</v>
      </c>
      <c r="G3803" s="287" t="s">
        <v>188</v>
      </c>
      <c r="H3803" s="287" t="s">
        <v>188</v>
      </c>
      <c r="I3803" s="287">
        <v>1</v>
      </c>
      <c r="J3803" s="287"/>
      <c r="K3803" s="287">
        <v>0</v>
      </c>
    </row>
    <row r="3804" spans="1:11">
      <c r="A3804" s="287" t="s">
        <v>398</v>
      </c>
      <c r="B3804" s="288">
        <v>45983</v>
      </c>
      <c r="C3804" s="287" t="s">
        <v>339</v>
      </c>
      <c r="D3804" s="287">
        <v>0</v>
      </c>
      <c r="E3804" s="287">
        <v>0</v>
      </c>
      <c r="F3804" s="287">
        <v>0</v>
      </c>
      <c r="G3804" s="287" t="s">
        <v>188</v>
      </c>
      <c r="H3804" s="287" t="s">
        <v>188</v>
      </c>
      <c r="I3804" s="287">
        <v>1</v>
      </c>
      <c r="J3804" s="287"/>
      <c r="K3804" s="287">
        <v>0</v>
      </c>
    </row>
    <row r="3805" spans="1:11">
      <c r="A3805" s="287" t="s">
        <v>398</v>
      </c>
      <c r="B3805" s="288">
        <v>45990</v>
      </c>
      <c r="C3805" s="287" t="s">
        <v>847</v>
      </c>
      <c r="D3805" s="287">
        <v>1</v>
      </c>
      <c r="E3805" s="287">
        <v>1</v>
      </c>
      <c r="F3805" s="287">
        <v>1</v>
      </c>
      <c r="G3805" s="287" t="s">
        <v>188</v>
      </c>
      <c r="H3805" s="287" t="s">
        <v>188</v>
      </c>
      <c r="I3805" s="287">
        <v>1</v>
      </c>
      <c r="J3805" s="287"/>
      <c r="K3805" s="287">
        <v>0</v>
      </c>
    </row>
    <row r="3806" spans="1:11">
      <c r="A3806" s="287" t="s">
        <v>398</v>
      </c>
      <c r="B3806" s="288">
        <v>45997</v>
      </c>
      <c r="C3806" s="287" t="s">
        <v>339</v>
      </c>
      <c r="D3806" s="287">
        <v>0</v>
      </c>
      <c r="E3806" s="287">
        <v>0</v>
      </c>
      <c r="F3806" s="287">
        <v>0</v>
      </c>
      <c r="G3806" s="287" t="s">
        <v>188</v>
      </c>
      <c r="H3806" s="287" t="s">
        <v>188</v>
      </c>
      <c r="I3806" s="287">
        <v>1</v>
      </c>
      <c r="J3806" s="287"/>
      <c r="K3806" s="287">
        <v>0</v>
      </c>
    </row>
    <row r="3807" spans="1:11">
      <c r="A3807" s="287" t="s">
        <v>398</v>
      </c>
      <c r="B3807" s="288">
        <v>46004</v>
      </c>
      <c r="C3807" s="287" t="s">
        <v>847</v>
      </c>
      <c r="D3807" s="287">
        <v>1</v>
      </c>
      <c r="E3807" s="287">
        <v>1</v>
      </c>
      <c r="F3807" s="287">
        <v>1</v>
      </c>
      <c r="G3807" s="287" t="s">
        <v>188</v>
      </c>
      <c r="H3807" s="287" t="s">
        <v>188</v>
      </c>
      <c r="I3807" s="287">
        <v>1</v>
      </c>
      <c r="J3807" s="287"/>
      <c r="K3807" s="287">
        <v>0</v>
      </c>
    </row>
    <row r="3808" spans="1:11">
      <c r="A3808" s="287" t="s">
        <v>398</v>
      </c>
      <c r="B3808" s="288">
        <v>46011</v>
      </c>
      <c r="C3808" s="287" t="s">
        <v>847</v>
      </c>
      <c r="D3808" s="287">
        <v>1</v>
      </c>
      <c r="E3808" s="287">
        <v>1</v>
      </c>
      <c r="F3808" s="287">
        <v>1</v>
      </c>
      <c r="G3808" s="287" t="s">
        <v>188</v>
      </c>
      <c r="H3808" s="287" t="s">
        <v>188</v>
      </c>
      <c r="I3808" s="287">
        <v>1</v>
      </c>
      <c r="J3808" s="287"/>
      <c r="K3808" s="287">
        <v>0</v>
      </c>
    </row>
    <row r="3809" spans="1:11">
      <c r="A3809" s="287" t="s">
        <v>398</v>
      </c>
      <c r="B3809" s="288">
        <v>46018</v>
      </c>
      <c r="C3809" s="287" t="s">
        <v>847</v>
      </c>
      <c r="D3809" s="287">
        <v>1</v>
      </c>
      <c r="E3809" s="287">
        <v>1</v>
      </c>
      <c r="F3809" s="287">
        <v>1</v>
      </c>
      <c r="G3809" s="287" t="s">
        <v>188</v>
      </c>
      <c r="H3809" s="287" t="s">
        <v>188</v>
      </c>
      <c r="I3809" s="287">
        <v>1</v>
      </c>
      <c r="J3809" s="287"/>
      <c r="K3809" s="287">
        <v>0</v>
      </c>
    </row>
    <row r="3810" spans="1:11">
      <c r="A3810" s="287" t="s">
        <v>398</v>
      </c>
      <c r="B3810" s="288">
        <v>46025</v>
      </c>
      <c r="C3810" s="287" t="s">
        <v>847</v>
      </c>
      <c r="D3810" s="287">
        <v>1</v>
      </c>
      <c r="E3810" s="287">
        <v>1</v>
      </c>
      <c r="F3810" s="287">
        <v>1</v>
      </c>
      <c r="G3810" s="287" t="s">
        <v>188</v>
      </c>
      <c r="H3810" s="287" t="s">
        <v>188</v>
      </c>
      <c r="I3810" s="287">
        <v>1</v>
      </c>
      <c r="J3810" s="287"/>
      <c r="K3810" s="287">
        <v>0</v>
      </c>
    </row>
    <row r="3811" spans="1:11">
      <c r="A3811" s="287" t="s">
        <v>398</v>
      </c>
      <c r="B3811" s="288">
        <v>46032</v>
      </c>
      <c r="C3811" s="287" t="s">
        <v>847</v>
      </c>
      <c r="D3811" s="287">
        <v>1</v>
      </c>
      <c r="E3811" s="287">
        <v>1</v>
      </c>
      <c r="F3811" s="287">
        <v>1</v>
      </c>
      <c r="G3811" s="287" t="s">
        <v>188</v>
      </c>
      <c r="H3811" s="287" t="s">
        <v>188</v>
      </c>
      <c r="I3811" s="287">
        <v>1</v>
      </c>
      <c r="J3811" s="287"/>
      <c r="K3811" s="287">
        <v>0</v>
      </c>
    </row>
    <row r="3812" spans="1:11">
      <c r="A3812" s="287" t="s">
        <v>398</v>
      </c>
      <c r="B3812" s="288">
        <v>46039</v>
      </c>
      <c r="C3812" s="287" t="s">
        <v>339</v>
      </c>
      <c r="D3812" s="287">
        <v>0</v>
      </c>
      <c r="E3812" s="287">
        <v>0</v>
      </c>
      <c r="F3812" s="287">
        <v>0</v>
      </c>
      <c r="G3812" s="287" t="s">
        <v>188</v>
      </c>
      <c r="H3812" s="287" t="s">
        <v>188</v>
      </c>
      <c r="I3812" s="287">
        <v>1</v>
      </c>
      <c r="J3812" s="287"/>
      <c r="K3812" s="287">
        <v>0</v>
      </c>
    </row>
    <row r="3813" spans="1:11">
      <c r="A3813" s="287" t="s">
        <v>398</v>
      </c>
      <c r="B3813" s="288">
        <v>46046</v>
      </c>
      <c r="C3813" s="287" t="s">
        <v>847</v>
      </c>
      <c r="D3813" s="287">
        <v>1</v>
      </c>
      <c r="E3813" s="287">
        <v>1</v>
      </c>
      <c r="F3813" s="287">
        <v>1</v>
      </c>
      <c r="G3813" s="287" t="s">
        <v>188</v>
      </c>
      <c r="H3813" s="287" t="s">
        <v>188</v>
      </c>
      <c r="I3813" s="287">
        <v>1</v>
      </c>
      <c r="J3813" s="287"/>
      <c r="K3813" s="287">
        <v>0</v>
      </c>
    </row>
    <row r="3814" spans="1:11">
      <c r="A3814" s="287" t="s">
        <v>398</v>
      </c>
      <c r="B3814" s="288">
        <v>46053</v>
      </c>
      <c r="C3814" s="287" t="s">
        <v>847</v>
      </c>
      <c r="D3814" s="287">
        <v>1</v>
      </c>
      <c r="E3814" s="287">
        <v>1</v>
      </c>
      <c r="F3814" s="287">
        <v>1</v>
      </c>
      <c r="G3814" s="287" t="s">
        <v>188</v>
      </c>
      <c r="H3814" s="287" t="s">
        <v>188</v>
      </c>
      <c r="I3814" s="287">
        <v>1</v>
      </c>
      <c r="J3814" s="287"/>
      <c r="K3814" s="287">
        <v>0</v>
      </c>
    </row>
    <row r="3815" spans="1:11">
      <c r="A3815" s="287" t="s">
        <v>398</v>
      </c>
      <c r="B3815" s="288">
        <v>46060</v>
      </c>
      <c r="C3815" s="287" t="s">
        <v>847</v>
      </c>
      <c r="D3815" s="287">
        <v>1</v>
      </c>
      <c r="E3815" s="287">
        <v>1</v>
      </c>
      <c r="F3815" s="287">
        <v>1</v>
      </c>
      <c r="G3815" s="287" t="s">
        <v>188</v>
      </c>
      <c r="H3815" s="287" t="s">
        <v>188</v>
      </c>
      <c r="I3815" s="287">
        <v>1</v>
      </c>
      <c r="J3815" s="287"/>
      <c r="K3815" s="287">
        <v>0</v>
      </c>
    </row>
    <row r="3816" spans="1:11">
      <c r="A3816" s="287" t="s">
        <v>398</v>
      </c>
      <c r="B3816" s="288">
        <v>46067</v>
      </c>
      <c r="C3816" s="287" t="s">
        <v>847</v>
      </c>
      <c r="D3816" s="287">
        <v>1</v>
      </c>
      <c r="E3816" s="287">
        <v>1</v>
      </c>
      <c r="F3816" s="287">
        <v>1</v>
      </c>
      <c r="G3816" s="287" t="s">
        <v>188</v>
      </c>
      <c r="H3816" s="287" t="s">
        <v>188</v>
      </c>
      <c r="I3816" s="287">
        <v>1</v>
      </c>
      <c r="J3816" s="287"/>
      <c r="K3816" s="287">
        <v>0</v>
      </c>
    </row>
    <row r="3817" spans="1:11">
      <c r="A3817" s="287" t="s">
        <v>398</v>
      </c>
      <c r="B3817" s="288">
        <v>46074</v>
      </c>
      <c r="C3817" s="287" t="s">
        <v>847</v>
      </c>
      <c r="D3817" s="287">
        <v>1</v>
      </c>
      <c r="E3817" s="287">
        <v>1</v>
      </c>
      <c r="F3817" s="287">
        <v>1</v>
      </c>
      <c r="G3817" s="287" t="s">
        <v>188</v>
      </c>
      <c r="H3817" s="287" t="s">
        <v>188</v>
      </c>
      <c r="I3817" s="287">
        <v>1</v>
      </c>
      <c r="J3817" s="287"/>
      <c r="K3817" s="287">
        <v>0</v>
      </c>
    </row>
    <row r="3818" spans="1:11">
      <c r="A3818" s="287" t="s">
        <v>398</v>
      </c>
      <c r="B3818" s="288">
        <v>46081</v>
      </c>
      <c r="C3818" s="287" t="s">
        <v>847</v>
      </c>
      <c r="D3818" s="287">
        <v>1</v>
      </c>
      <c r="E3818" s="287">
        <v>1</v>
      </c>
      <c r="F3818" s="287">
        <v>1</v>
      </c>
      <c r="G3818" s="287" t="s">
        <v>188</v>
      </c>
      <c r="H3818" s="287" t="s">
        <v>188</v>
      </c>
      <c r="I3818" s="287">
        <v>1</v>
      </c>
      <c r="J3818" s="287"/>
      <c r="K3818" s="287">
        <v>0</v>
      </c>
    </row>
    <row r="3819" spans="1:11">
      <c r="A3819" s="287" t="s">
        <v>398</v>
      </c>
      <c r="B3819" s="288">
        <v>46088</v>
      </c>
      <c r="C3819" s="287" t="s">
        <v>847</v>
      </c>
      <c r="D3819" s="287">
        <v>1</v>
      </c>
      <c r="E3819" s="287">
        <v>1</v>
      </c>
      <c r="F3819" s="287">
        <v>1</v>
      </c>
      <c r="G3819" s="287" t="s">
        <v>188</v>
      </c>
      <c r="H3819" s="287" t="s">
        <v>188</v>
      </c>
      <c r="I3819" s="287">
        <v>1</v>
      </c>
      <c r="J3819" s="287"/>
      <c r="K3819" s="287">
        <v>0</v>
      </c>
    </row>
    <row r="3820" spans="1:11">
      <c r="A3820" s="287" t="s">
        <v>398</v>
      </c>
      <c r="B3820" s="288">
        <v>46095</v>
      </c>
      <c r="C3820" s="287" t="s">
        <v>847</v>
      </c>
      <c r="D3820" s="287">
        <v>1</v>
      </c>
      <c r="E3820" s="287">
        <v>1</v>
      </c>
      <c r="F3820" s="287">
        <v>1</v>
      </c>
      <c r="G3820" s="287" t="s">
        <v>188</v>
      </c>
      <c r="H3820" s="287" t="s">
        <v>188</v>
      </c>
      <c r="I3820" s="287">
        <v>1</v>
      </c>
      <c r="J3820" s="287"/>
      <c r="K3820" s="287">
        <v>0</v>
      </c>
    </row>
    <row r="3821" spans="1:11">
      <c r="A3821" s="287" t="s">
        <v>398</v>
      </c>
      <c r="B3821" s="288">
        <v>46102</v>
      </c>
      <c r="C3821" s="287" t="s">
        <v>847</v>
      </c>
      <c r="D3821" s="287">
        <v>1</v>
      </c>
      <c r="E3821" s="287">
        <v>1</v>
      </c>
      <c r="F3821" s="287">
        <v>1</v>
      </c>
      <c r="G3821" s="287" t="s">
        <v>188</v>
      </c>
      <c r="H3821" s="287" t="s">
        <v>188</v>
      </c>
      <c r="I3821" s="287">
        <v>1</v>
      </c>
      <c r="J3821" s="287"/>
      <c r="K3821" s="287">
        <v>0</v>
      </c>
    </row>
    <row r="3822" spans="1:11">
      <c r="A3822" s="287" t="s">
        <v>398</v>
      </c>
      <c r="B3822" s="288">
        <v>46109</v>
      </c>
      <c r="C3822" s="287" t="s">
        <v>847</v>
      </c>
      <c r="D3822" s="287">
        <v>1</v>
      </c>
      <c r="E3822" s="287">
        <v>1</v>
      </c>
      <c r="F3822" s="287">
        <v>1</v>
      </c>
      <c r="G3822" s="287" t="s">
        <v>188</v>
      </c>
      <c r="H3822" s="287" t="s">
        <v>188</v>
      </c>
      <c r="I3822" s="287">
        <v>1</v>
      </c>
      <c r="J3822" s="287"/>
      <c r="K3822" s="287">
        <v>0</v>
      </c>
    </row>
    <row r="3823" spans="1:11">
      <c r="A3823" s="287" t="s">
        <v>398</v>
      </c>
      <c r="B3823" s="288">
        <v>46116</v>
      </c>
      <c r="C3823" s="287" t="s">
        <v>847</v>
      </c>
      <c r="D3823" s="287">
        <v>1</v>
      </c>
      <c r="E3823" s="287">
        <v>1</v>
      </c>
      <c r="F3823" s="287">
        <v>1</v>
      </c>
      <c r="G3823" s="287" t="s">
        <v>188</v>
      </c>
      <c r="H3823" s="287" t="s">
        <v>188</v>
      </c>
      <c r="I3823" s="287">
        <v>1</v>
      </c>
      <c r="J3823" s="287"/>
      <c r="K3823" s="287">
        <v>0</v>
      </c>
    </row>
    <row r="3824" spans="1:11">
      <c r="A3824" s="287" t="s">
        <v>398</v>
      </c>
      <c r="B3824" s="288">
        <v>46123</v>
      </c>
      <c r="C3824" s="287" t="s">
        <v>847</v>
      </c>
      <c r="D3824" s="287">
        <v>1</v>
      </c>
      <c r="E3824" s="287">
        <v>1</v>
      </c>
      <c r="F3824" s="287">
        <v>1</v>
      </c>
      <c r="G3824" s="287" t="s">
        <v>188</v>
      </c>
      <c r="H3824" s="287" t="s">
        <v>188</v>
      </c>
      <c r="I3824" s="287">
        <v>1</v>
      </c>
      <c r="J3824" s="287"/>
      <c r="K3824" s="287">
        <v>0</v>
      </c>
    </row>
    <row r="3825" spans="1:11">
      <c r="A3825" s="287" t="s">
        <v>398</v>
      </c>
      <c r="B3825" s="288">
        <v>46130</v>
      </c>
      <c r="C3825" s="287" t="s">
        <v>847</v>
      </c>
      <c r="D3825" s="287">
        <v>1</v>
      </c>
      <c r="E3825" s="287">
        <v>1</v>
      </c>
      <c r="F3825" s="287">
        <v>1</v>
      </c>
      <c r="G3825" s="287" t="s">
        <v>188</v>
      </c>
      <c r="H3825" s="287" t="s">
        <v>188</v>
      </c>
      <c r="I3825" s="287">
        <v>1</v>
      </c>
      <c r="J3825" s="287"/>
      <c r="K3825" s="287">
        <v>0</v>
      </c>
    </row>
    <row r="3826" spans="1:11">
      <c r="A3826" s="287" t="s">
        <v>398</v>
      </c>
      <c r="B3826" s="288">
        <v>46137</v>
      </c>
      <c r="C3826" s="287" t="s">
        <v>339</v>
      </c>
      <c r="D3826" s="287">
        <v>0</v>
      </c>
      <c r="E3826" s="287">
        <v>0</v>
      </c>
      <c r="F3826" s="287">
        <v>0</v>
      </c>
      <c r="G3826" s="287" t="s">
        <v>188</v>
      </c>
      <c r="H3826" s="287" t="s">
        <v>188</v>
      </c>
      <c r="I3826" s="287">
        <v>1</v>
      </c>
      <c r="J3826" s="287"/>
      <c r="K3826" s="287">
        <v>0</v>
      </c>
    </row>
    <row r="3827" spans="1:11">
      <c r="A3827" s="287" t="s">
        <v>399</v>
      </c>
      <c r="B3827" s="288">
        <v>45969</v>
      </c>
      <c r="C3827" s="287" t="s">
        <v>339</v>
      </c>
      <c r="D3827" s="287">
        <v>0</v>
      </c>
      <c r="E3827" s="287">
        <v>0</v>
      </c>
      <c r="F3827" s="287">
        <v>0</v>
      </c>
      <c r="G3827" s="287" t="s">
        <v>188</v>
      </c>
      <c r="H3827" s="287" t="s">
        <v>188</v>
      </c>
      <c r="I3827" s="287">
        <v>0</v>
      </c>
      <c r="J3827" s="287"/>
      <c r="K3827" s="287">
        <v>0</v>
      </c>
    </row>
    <row r="3828" spans="1:11">
      <c r="A3828" s="287" t="s">
        <v>399</v>
      </c>
      <c r="B3828" s="288">
        <v>45976</v>
      </c>
      <c r="C3828" s="287" t="s">
        <v>339</v>
      </c>
      <c r="D3828" s="287">
        <v>0</v>
      </c>
      <c r="E3828" s="287">
        <v>0</v>
      </c>
      <c r="F3828" s="287">
        <v>0</v>
      </c>
      <c r="G3828" s="287" t="s">
        <v>188</v>
      </c>
      <c r="H3828" s="287" t="s">
        <v>188</v>
      </c>
      <c r="I3828" s="287">
        <v>0</v>
      </c>
      <c r="J3828" s="287"/>
      <c r="K3828" s="287">
        <v>0</v>
      </c>
    </row>
    <row r="3829" spans="1:11">
      <c r="A3829" s="287" t="s">
        <v>399</v>
      </c>
      <c r="B3829" s="288">
        <v>45983</v>
      </c>
      <c r="C3829" s="287" t="s">
        <v>339</v>
      </c>
      <c r="D3829" s="287">
        <v>0</v>
      </c>
      <c r="E3829" s="287">
        <v>0</v>
      </c>
      <c r="F3829" s="287">
        <v>0</v>
      </c>
      <c r="G3829" s="287" t="s">
        <v>188</v>
      </c>
      <c r="H3829" s="287" t="s">
        <v>188</v>
      </c>
      <c r="I3829" s="287">
        <v>0</v>
      </c>
      <c r="J3829" s="287"/>
      <c r="K3829" s="287">
        <v>0</v>
      </c>
    </row>
    <row r="3830" spans="1:11">
      <c r="A3830" s="287" t="s">
        <v>399</v>
      </c>
      <c r="B3830" s="288">
        <v>45990</v>
      </c>
      <c r="C3830" s="287" t="s">
        <v>339</v>
      </c>
      <c r="D3830" s="287">
        <v>0</v>
      </c>
      <c r="E3830" s="287">
        <v>0</v>
      </c>
      <c r="F3830" s="287">
        <v>0</v>
      </c>
      <c r="G3830" s="287" t="s">
        <v>188</v>
      </c>
      <c r="H3830" s="287" t="s">
        <v>188</v>
      </c>
      <c r="I3830" s="287">
        <v>0</v>
      </c>
      <c r="J3830" s="287"/>
      <c r="K3830" s="287">
        <v>0</v>
      </c>
    </row>
    <row r="3831" spans="1:11">
      <c r="A3831" s="287" t="s">
        <v>399</v>
      </c>
      <c r="B3831" s="288">
        <v>45997</v>
      </c>
      <c r="C3831" s="287" t="s">
        <v>339</v>
      </c>
      <c r="D3831" s="287">
        <v>0</v>
      </c>
      <c r="E3831" s="287">
        <v>0</v>
      </c>
      <c r="F3831" s="287">
        <v>0</v>
      </c>
      <c r="G3831" s="287" t="s">
        <v>188</v>
      </c>
      <c r="H3831" s="287" t="s">
        <v>188</v>
      </c>
      <c r="I3831" s="287">
        <v>0</v>
      </c>
      <c r="J3831" s="287"/>
      <c r="K3831" s="287">
        <v>0</v>
      </c>
    </row>
    <row r="3832" spans="1:11">
      <c r="A3832" s="287" t="s">
        <v>399</v>
      </c>
      <c r="B3832" s="288">
        <v>46004</v>
      </c>
      <c r="C3832" s="287" t="s">
        <v>893</v>
      </c>
      <c r="D3832" s="287">
        <v>1</v>
      </c>
      <c r="E3832" s="287">
        <v>1</v>
      </c>
      <c r="F3832" s="287">
        <v>0</v>
      </c>
      <c r="G3832" s="287" t="s">
        <v>188</v>
      </c>
      <c r="H3832" s="287" t="s">
        <v>188</v>
      </c>
      <c r="I3832" s="287">
        <v>0</v>
      </c>
      <c r="J3832" s="287"/>
      <c r="K3832" s="287">
        <v>0</v>
      </c>
    </row>
    <row r="3833" spans="1:11">
      <c r="A3833" s="287" t="s">
        <v>399</v>
      </c>
      <c r="B3833" s="288">
        <v>46011</v>
      </c>
      <c r="C3833" s="287" t="s">
        <v>339</v>
      </c>
      <c r="D3833" s="287">
        <v>0</v>
      </c>
      <c r="E3833" s="287">
        <v>0</v>
      </c>
      <c r="F3833" s="287">
        <v>0</v>
      </c>
      <c r="G3833" s="287" t="s">
        <v>188</v>
      </c>
      <c r="H3833" s="287" t="s">
        <v>188</v>
      </c>
      <c r="I3833" s="287">
        <v>0</v>
      </c>
      <c r="J3833" s="287"/>
      <c r="K3833" s="287">
        <v>0</v>
      </c>
    </row>
    <row r="3834" spans="1:11">
      <c r="A3834" s="287" t="s">
        <v>399</v>
      </c>
      <c r="B3834" s="288">
        <v>46018</v>
      </c>
      <c r="C3834" s="287" t="s">
        <v>892</v>
      </c>
      <c r="D3834" s="287">
        <v>1</v>
      </c>
      <c r="E3834" s="287">
        <v>0</v>
      </c>
      <c r="F3834" s="287">
        <v>1</v>
      </c>
      <c r="G3834" s="287" t="s">
        <v>188</v>
      </c>
      <c r="H3834" s="287" t="s">
        <v>188</v>
      </c>
      <c r="I3834" s="287">
        <v>0</v>
      </c>
      <c r="J3834" s="287"/>
      <c r="K3834" s="287">
        <v>0</v>
      </c>
    </row>
    <row r="3835" spans="1:11">
      <c r="A3835" s="287" t="s">
        <v>399</v>
      </c>
      <c r="B3835" s="288">
        <v>46025</v>
      </c>
      <c r="C3835" s="287" t="s">
        <v>339</v>
      </c>
      <c r="D3835" s="287">
        <v>0</v>
      </c>
      <c r="E3835" s="287">
        <v>0</v>
      </c>
      <c r="F3835" s="287">
        <v>0</v>
      </c>
      <c r="G3835" s="287" t="s">
        <v>188</v>
      </c>
      <c r="H3835" s="287" t="s">
        <v>188</v>
      </c>
      <c r="I3835" s="287">
        <v>0</v>
      </c>
      <c r="J3835" s="287"/>
      <c r="K3835" s="287">
        <v>0</v>
      </c>
    </row>
    <row r="3836" spans="1:11">
      <c r="A3836" s="287" t="s">
        <v>399</v>
      </c>
      <c r="B3836" s="288">
        <v>46032</v>
      </c>
      <c r="C3836" s="287" t="s">
        <v>339</v>
      </c>
      <c r="D3836" s="287">
        <v>0</v>
      </c>
      <c r="E3836" s="287">
        <v>0</v>
      </c>
      <c r="F3836" s="287">
        <v>0</v>
      </c>
      <c r="G3836" s="287" t="s">
        <v>188</v>
      </c>
      <c r="H3836" s="287" t="s">
        <v>188</v>
      </c>
      <c r="I3836" s="287">
        <v>0</v>
      </c>
      <c r="J3836" s="287"/>
      <c r="K3836" s="287">
        <v>0</v>
      </c>
    </row>
    <row r="3837" spans="1:11">
      <c r="A3837" s="287" t="s">
        <v>399</v>
      </c>
      <c r="B3837" s="288">
        <v>46039</v>
      </c>
      <c r="C3837" s="287" t="s">
        <v>892</v>
      </c>
      <c r="D3837" s="287">
        <v>1</v>
      </c>
      <c r="E3837" s="287">
        <v>0</v>
      </c>
      <c r="F3837" s="287">
        <v>1</v>
      </c>
      <c r="G3837" s="287" t="s">
        <v>188</v>
      </c>
      <c r="H3837" s="287" t="s">
        <v>188</v>
      </c>
      <c r="I3837" s="287">
        <v>0</v>
      </c>
      <c r="J3837" s="287"/>
      <c r="K3837" s="287">
        <v>0</v>
      </c>
    </row>
    <row r="3838" spans="1:11">
      <c r="A3838" s="287" t="s">
        <v>399</v>
      </c>
      <c r="B3838" s="288">
        <v>46046</v>
      </c>
      <c r="C3838" s="287" t="s">
        <v>339</v>
      </c>
      <c r="D3838" s="287">
        <v>0</v>
      </c>
      <c r="E3838" s="287">
        <v>0</v>
      </c>
      <c r="F3838" s="287">
        <v>0</v>
      </c>
      <c r="G3838" s="287" t="s">
        <v>188</v>
      </c>
      <c r="H3838" s="287" t="s">
        <v>188</v>
      </c>
      <c r="I3838" s="287">
        <v>0</v>
      </c>
      <c r="J3838" s="287"/>
      <c r="K3838" s="287">
        <v>0</v>
      </c>
    </row>
    <row r="3839" spans="1:11">
      <c r="A3839" s="287" t="s">
        <v>399</v>
      </c>
      <c r="B3839" s="288">
        <v>46053</v>
      </c>
      <c r="C3839" s="287" t="s">
        <v>339</v>
      </c>
      <c r="D3839" s="287">
        <v>0</v>
      </c>
      <c r="E3839" s="287">
        <v>0</v>
      </c>
      <c r="F3839" s="287">
        <v>0</v>
      </c>
      <c r="G3839" s="287" t="s">
        <v>188</v>
      </c>
      <c r="H3839" s="287" t="s">
        <v>188</v>
      </c>
      <c r="I3839" s="287">
        <v>0</v>
      </c>
      <c r="J3839" s="287"/>
      <c r="K3839" s="287">
        <v>0</v>
      </c>
    </row>
    <row r="3840" spans="1:11">
      <c r="A3840" s="287" t="s">
        <v>399</v>
      </c>
      <c r="B3840" s="288">
        <v>46060</v>
      </c>
      <c r="C3840" s="287" t="s">
        <v>893</v>
      </c>
      <c r="D3840" s="287">
        <v>1</v>
      </c>
      <c r="E3840" s="287">
        <v>1</v>
      </c>
      <c r="F3840" s="287">
        <v>0</v>
      </c>
      <c r="G3840" s="287" t="s">
        <v>188</v>
      </c>
      <c r="H3840" s="287" t="s">
        <v>188</v>
      </c>
      <c r="I3840" s="287">
        <v>0</v>
      </c>
      <c r="J3840" s="287"/>
      <c r="K3840" s="287">
        <v>0</v>
      </c>
    </row>
    <row r="3841" spans="1:11">
      <c r="A3841" s="287" t="s">
        <v>399</v>
      </c>
      <c r="B3841" s="288">
        <v>46067</v>
      </c>
      <c r="C3841" s="287" t="s">
        <v>339</v>
      </c>
      <c r="D3841" s="287">
        <v>0</v>
      </c>
      <c r="E3841" s="287">
        <v>0</v>
      </c>
      <c r="F3841" s="287">
        <v>0</v>
      </c>
      <c r="G3841" s="287" t="s">
        <v>188</v>
      </c>
      <c r="H3841" s="287" t="s">
        <v>188</v>
      </c>
      <c r="I3841" s="287">
        <v>0</v>
      </c>
      <c r="J3841" s="287"/>
      <c r="K3841" s="287">
        <v>0</v>
      </c>
    </row>
    <row r="3842" spans="1:11">
      <c r="A3842" s="287" t="s">
        <v>399</v>
      </c>
      <c r="B3842" s="288">
        <v>46074</v>
      </c>
      <c r="C3842" s="287" t="s">
        <v>339</v>
      </c>
      <c r="D3842" s="287">
        <v>0</v>
      </c>
      <c r="E3842" s="287">
        <v>0</v>
      </c>
      <c r="F3842" s="287">
        <v>0</v>
      </c>
      <c r="G3842" s="287" t="s">
        <v>188</v>
      </c>
      <c r="H3842" s="287" t="s">
        <v>188</v>
      </c>
      <c r="I3842" s="287">
        <v>0</v>
      </c>
      <c r="J3842" s="287"/>
      <c r="K3842" s="287">
        <v>0</v>
      </c>
    </row>
    <row r="3843" spans="1:11">
      <c r="A3843" s="287" t="s">
        <v>399</v>
      </c>
      <c r="B3843" s="288">
        <v>46081</v>
      </c>
      <c r="C3843" s="287" t="s">
        <v>339</v>
      </c>
      <c r="D3843" s="287">
        <v>0</v>
      </c>
      <c r="E3843" s="287">
        <v>0</v>
      </c>
      <c r="F3843" s="287">
        <v>0</v>
      </c>
      <c r="G3843" s="287" t="s">
        <v>188</v>
      </c>
      <c r="H3843" s="287" t="s">
        <v>188</v>
      </c>
      <c r="I3843" s="287">
        <v>0</v>
      </c>
      <c r="J3843" s="287"/>
      <c r="K3843" s="287">
        <v>0</v>
      </c>
    </row>
    <row r="3844" spans="1:11">
      <c r="A3844" s="287" t="s">
        <v>399</v>
      </c>
      <c r="B3844" s="288">
        <v>46088</v>
      </c>
      <c r="C3844" s="287" t="s">
        <v>892</v>
      </c>
      <c r="D3844" s="287">
        <v>1</v>
      </c>
      <c r="E3844" s="287">
        <v>0</v>
      </c>
      <c r="F3844" s="287">
        <v>1</v>
      </c>
      <c r="G3844" s="287" t="s">
        <v>188</v>
      </c>
      <c r="H3844" s="287" t="s">
        <v>188</v>
      </c>
      <c r="I3844" s="287">
        <v>0</v>
      </c>
      <c r="J3844" s="287"/>
      <c r="K3844" s="287">
        <v>0</v>
      </c>
    </row>
    <row r="3845" spans="1:11">
      <c r="A3845" s="287" t="s">
        <v>399</v>
      </c>
      <c r="B3845" s="288">
        <v>46095</v>
      </c>
      <c r="C3845" s="287" t="s">
        <v>339</v>
      </c>
      <c r="D3845" s="287">
        <v>0</v>
      </c>
      <c r="E3845" s="287">
        <v>0</v>
      </c>
      <c r="F3845" s="287">
        <v>0</v>
      </c>
      <c r="G3845" s="287" t="s">
        <v>188</v>
      </c>
      <c r="H3845" s="287" t="s">
        <v>188</v>
      </c>
      <c r="I3845" s="287">
        <v>0</v>
      </c>
      <c r="J3845" s="287"/>
      <c r="K3845" s="287">
        <v>0</v>
      </c>
    </row>
    <row r="3846" spans="1:11">
      <c r="A3846" s="287" t="s">
        <v>399</v>
      </c>
      <c r="B3846" s="288">
        <v>46102</v>
      </c>
      <c r="C3846" s="287" t="s">
        <v>339</v>
      </c>
      <c r="D3846" s="287">
        <v>0</v>
      </c>
      <c r="E3846" s="287">
        <v>0</v>
      </c>
      <c r="F3846" s="287">
        <v>0</v>
      </c>
      <c r="G3846" s="287" t="s">
        <v>188</v>
      </c>
      <c r="H3846" s="287" t="s">
        <v>188</v>
      </c>
      <c r="I3846" s="287">
        <v>0</v>
      </c>
      <c r="J3846" s="287"/>
      <c r="K3846" s="287">
        <v>0</v>
      </c>
    </row>
    <row r="3847" spans="1:11">
      <c r="A3847" s="287" t="s">
        <v>399</v>
      </c>
      <c r="B3847" s="288">
        <v>46109</v>
      </c>
      <c r="C3847" s="287" t="s">
        <v>892</v>
      </c>
      <c r="D3847" s="287">
        <v>1</v>
      </c>
      <c r="E3847" s="287">
        <v>0</v>
      </c>
      <c r="F3847" s="287">
        <v>1</v>
      </c>
      <c r="G3847" s="287" t="s">
        <v>188</v>
      </c>
      <c r="H3847" s="287" t="s">
        <v>188</v>
      </c>
      <c r="I3847" s="287">
        <v>0</v>
      </c>
      <c r="J3847" s="287"/>
      <c r="K3847" s="287">
        <v>0</v>
      </c>
    </row>
    <row r="3848" spans="1:11">
      <c r="A3848" s="287" t="s">
        <v>399</v>
      </c>
      <c r="B3848" s="288">
        <v>46116</v>
      </c>
      <c r="C3848" s="287" t="s">
        <v>847</v>
      </c>
      <c r="D3848" s="287">
        <v>1</v>
      </c>
      <c r="E3848" s="287">
        <v>1</v>
      </c>
      <c r="F3848" s="287">
        <v>1</v>
      </c>
      <c r="G3848" s="287" t="s">
        <v>188</v>
      </c>
      <c r="H3848" s="287" t="s">
        <v>188</v>
      </c>
      <c r="I3848" s="287">
        <v>0</v>
      </c>
      <c r="J3848" s="287"/>
      <c r="K3848" s="287">
        <v>0</v>
      </c>
    </row>
    <row r="3849" spans="1:11">
      <c r="A3849" s="287" t="s">
        <v>399</v>
      </c>
      <c r="B3849" s="288">
        <v>46123</v>
      </c>
      <c r="C3849" s="287" t="s">
        <v>339</v>
      </c>
      <c r="D3849" s="287">
        <v>0</v>
      </c>
      <c r="E3849" s="287">
        <v>0</v>
      </c>
      <c r="F3849" s="287">
        <v>0</v>
      </c>
      <c r="G3849" s="287" t="s">
        <v>188</v>
      </c>
      <c r="H3849" s="287" t="s">
        <v>188</v>
      </c>
      <c r="I3849" s="287">
        <v>0</v>
      </c>
      <c r="J3849" s="287"/>
      <c r="K3849" s="287">
        <v>0</v>
      </c>
    </row>
    <row r="3850" spans="1:11">
      <c r="A3850" s="287" t="s">
        <v>399</v>
      </c>
      <c r="B3850" s="288">
        <v>46130</v>
      </c>
      <c r="C3850" s="287" t="s">
        <v>339</v>
      </c>
      <c r="D3850" s="287">
        <v>0</v>
      </c>
      <c r="E3850" s="287">
        <v>0</v>
      </c>
      <c r="F3850" s="287">
        <v>0</v>
      </c>
      <c r="G3850" s="287" t="s">
        <v>188</v>
      </c>
      <c r="H3850" s="287" t="s">
        <v>188</v>
      </c>
      <c r="I3850" s="287">
        <v>0</v>
      </c>
      <c r="J3850" s="287"/>
      <c r="K3850" s="287">
        <v>0</v>
      </c>
    </row>
    <row r="3851" spans="1:11">
      <c r="A3851" s="287" t="s">
        <v>399</v>
      </c>
      <c r="B3851" s="288">
        <v>46137</v>
      </c>
      <c r="C3851" s="287" t="s">
        <v>339</v>
      </c>
      <c r="D3851" s="287">
        <v>0</v>
      </c>
      <c r="E3851" s="287">
        <v>0</v>
      </c>
      <c r="F3851" s="287">
        <v>0</v>
      </c>
      <c r="G3851" s="287" t="s">
        <v>188</v>
      </c>
      <c r="H3851" s="287" t="s">
        <v>188</v>
      </c>
      <c r="I3851" s="287">
        <v>0</v>
      </c>
      <c r="J3851" s="287"/>
      <c r="K3851" s="287">
        <v>0</v>
      </c>
    </row>
    <row r="3852" spans="1:11">
      <c r="A3852" s="287" t="s">
        <v>400</v>
      </c>
      <c r="B3852" s="288">
        <v>45969</v>
      </c>
      <c r="C3852" s="287" t="s">
        <v>847</v>
      </c>
      <c r="D3852" s="287">
        <v>1</v>
      </c>
      <c r="E3852" s="287">
        <v>1</v>
      </c>
      <c r="F3852" s="287">
        <v>1</v>
      </c>
      <c r="G3852" s="287" t="s">
        <v>185</v>
      </c>
      <c r="H3852" s="287" t="s">
        <v>179</v>
      </c>
      <c r="I3852" s="287">
        <v>0</v>
      </c>
      <c r="J3852" s="287" t="s">
        <v>401</v>
      </c>
      <c r="K3852" s="287">
        <v>0</v>
      </c>
    </row>
    <row r="3853" spans="1:11">
      <c r="A3853" s="287" t="s">
        <v>400</v>
      </c>
      <c r="B3853" s="288">
        <v>45976</v>
      </c>
      <c r="C3853" s="287" t="s">
        <v>847</v>
      </c>
      <c r="D3853" s="287">
        <v>1</v>
      </c>
      <c r="E3853" s="287">
        <v>1</v>
      </c>
      <c r="F3853" s="287">
        <v>1</v>
      </c>
      <c r="G3853" s="287" t="s">
        <v>185</v>
      </c>
      <c r="H3853" s="287" t="s">
        <v>179</v>
      </c>
      <c r="I3853" s="287">
        <v>0</v>
      </c>
      <c r="J3853" s="287" t="s">
        <v>401</v>
      </c>
      <c r="K3853" s="287">
        <v>0</v>
      </c>
    </row>
    <row r="3854" spans="1:11">
      <c r="A3854" s="287" t="s">
        <v>400</v>
      </c>
      <c r="B3854" s="288">
        <v>45983</v>
      </c>
      <c r="C3854" s="287" t="s">
        <v>847</v>
      </c>
      <c r="D3854" s="287">
        <v>1</v>
      </c>
      <c r="E3854" s="287">
        <v>1</v>
      </c>
      <c r="F3854" s="287">
        <v>1</v>
      </c>
      <c r="G3854" s="287" t="s">
        <v>185</v>
      </c>
      <c r="H3854" s="287" t="s">
        <v>179</v>
      </c>
      <c r="I3854" s="287">
        <v>0</v>
      </c>
      <c r="J3854" s="287" t="s">
        <v>401</v>
      </c>
      <c r="K3854" s="287">
        <v>0</v>
      </c>
    </row>
    <row r="3855" spans="1:11">
      <c r="A3855" s="287" t="s">
        <v>400</v>
      </c>
      <c r="B3855" s="288">
        <v>45990</v>
      </c>
      <c r="C3855" s="287" t="s">
        <v>847</v>
      </c>
      <c r="D3855" s="287">
        <v>1</v>
      </c>
      <c r="E3855" s="287">
        <v>1</v>
      </c>
      <c r="F3855" s="287">
        <v>1</v>
      </c>
      <c r="G3855" s="287" t="s">
        <v>185</v>
      </c>
      <c r="H3855" s="287" t="s">
        <v>179</v>
      </c>
      <c r="I3855" s="287">
        <v>0</v>
      </c>
      <c r="J3855" s="287" t="s">
        <v>401</v>
      </c>
      <c r="K3855" s="287">
        <v>0</v>
      </c>
    </row>
    <row r="3856" spans="1:11">
      <c r="A3856" s="287" t="s">
        <v>400</v>
      </c>
      <c r="B3856" s="288">
        <v>45997</v>
      </c>
      <c r="C3856" s="287" t="s">
        <v>847</v>
      </c>
      <c r="D3856" s="287">
        <v>1</v>
      </c>
      <c r="E3856" s="287">
        <v>1</v>
      </c>
      <c r="F3856" s="287">
        <v>1</v>
      </c>
      <c r="G3856" s="287" t="s">
        <v>185</v>
      </c>
      <c r="H3856" s="287" t="s">
        <v>179</v>
      </c>
      <c r="I3856" s="287">
        <v>0</v>
      </c>
      <c r="J3856" s="287" t="s">
        <v>401</v>
      </c>
      <c r="K3856" s="287">
        <v>0</v>
      </c>
    </row>
    <row r="3857" spans="1:11">
      <c r="A3857" s="287" t="s">
        <v>400</v>
      </c>
      <c r="B3857" s="288">
        <v>46004</v>
      </c>
      <c r="C3857" s="287" t="s">
        <v>847</v>
      </c>
      <c r="D3857" s="287">
        <v>1</v>
      </c>
      <c r="E3857" s="287">
        <v>1</v>
      </c>
      <c r="F3857" s="287">
        <v>1</v>
      </c>
      <c r="G3857" s="287" t="s">
        <v>185</v>
      </c>
      <c r="H3857" s="287" t="s">
        <v>179</v>
      </c>
      <c r="I3857" s="287">
        <v>0</v>
      </c>
      <c r="J3857" s="287" t="s">
        <v>401</v>
      </c>
      <c r="K3857" s="287">
        <v>0</v>
      </c>
    </row>
    <row r="3858" spans="1:11">
      <c r="A3858" s="287" t="s">
        <v>400</v>
      </c>
      <c r="B3858" s="288">
        <v>46011</v>
      </c>
      <c r="C3858" s="287" t="s">
        <v>893</v>
      </c>
      <c r="D3858" s="287">
        <v>1</v>
      </c>
      <c r="E3858" s="287">
        <v>1</v>
      </c>
      <c r="F3858" s="287">
        <v>0</v>
      </c>
      <c r="G3858" s="287" t="s">
        <v>185</v>
      </c>
      <c r="H3858" s="287" t="s">
        <v>179</v>
      </c>
      <c r="I3858" s="287">
        <v>0</v>
      </c>
      <c r="J3858" s="287" t="s">
        <v>401</v>
      </c>
      <c r="K3858" s="287">
        <v>0</v>
      </c>
    </row>
    <row r="3859" spans="1:11">
      <c r="A3859" s="287" t="s">
        <v>400</v>
      </c>
      <c r="B3859" s="288">
        <v>46018</v>
      </c>
      <c r="C3859" s="287" t="s">
        <v>339</v>
      </c>
      <c r="D3859" s="287">
        <v>0</v>
      </c>
      <c r="E3859" s="287">
        <v>0</v>
      </c>
      <c r="F3859" s="287">
        <v>0</v>
      </c>
      <c r="G3859" s="287" t="s">
        <v>185</v>
      </c>
      <c r="H3859" s="287" t="s">
        <v>179</v>
      </c>
      <c r="I3859" s="287">
        <v>0</v>
      </c>
      <c r="J3859" s="287" t="s">
        <v>401</v>
      </c>
      <c r="K3859" s="287">
        <v>0</v>
      </c>
    </row>
    <row r="3860" spans="1:11">
      <c r="A3860" s="287" t="s">
        <v>400</v>
      </c>
      <c r="B3860" s="288">
        <v>46025</v>
      </c>
      <c r="C3860" s="287" t="s">
        <v>847</v>
      </c>
      <c r="D3860" s="287">
        <v>1</v>
      </c>
      <c r="E3860" s="287">
        <v>1</v>
      </c>
      <c r="F3860" s="287">
        <v>1</v>
      </c>
      <c r="G3860" s="287" t="s">
        <v>185</v>
      </c>
      <c r="H3860" s="287" t="s">
        <v>179</v>
      </c>
      <c r="I3860" s="287">
        <v>0</v>
      </c>
      <c r="J3860" s="287" t="s">
        <v>401</v>
      </c>
      <c r="K3860" s="287">
        <v>0</v>
      </c>
    </row>
    <row r="3861" spans="1:11">
      <c r="A3861" s="287" t="s">
        <v>400</v>
      </c>
      <c r="B3861" s="288">
        <v>46032</v>
      </c>
      <c r="C3861" s="287" t="s">
        <v>847</v>
      </c>
      <c r="D3861" s="287">
        <v>1</v>
      </c>
      <c r="E3861" s="287">
        <v>1</v>
      </c>
      <c r="F3861" s="287">
        <v>1</v>
      </c>
      <c r="G3861" s="287" t="s">
        <v>185</v>
      </c>
      <c r="H3861" s="287" t="s">
        <v>179</v>
      </c>
      <c r="I3861" s="287">
        <v>0</v>
      </c>
      <c r="J3861" s="287" t="s">
        <v>401</v>
      </c>
      <c r="K3861" s="287">
        <v>0</v>
      </c>
    </row>
    <row r="3862" spans="1:11">
      <c r="A3862" s="287" t="s">
        <v>400</v>
      </c>
      <c r="B3862" s="288">
        <v>46039</v>
      </c>
      <c r="C3862" s="287" t="s">
        <v>847</v>
      </c>
      <c r="D3862" s="287">
        <v>1</v>
      </c>
      <c r="E3862" s="287">
        <v>1</v>
      </c>
      <c r="F3862" s="287">
        <v>1</v>
      </c>
      <c r="G3862" s="287" t="s">
        <v>185</v>
      </c>
      <c r="H3862" s="287" t="s">
        <v>179</v>
      </c>
      <c r="I3862" s="287">
        <v>0</v>
      </c>
      <c r="J3862" s="287" t="s">
        <v>401</v>
      </c>
      <c r="K3862" s="287">
        <v>0</v>
      </c>
    </row>
    <row r="3863" spans="1:11">
      <c r="A3863" s="287" t="s">
        <v>400</v>
      </c>
      <c r="B3863" s="288">
        <v>46046</v>
      </c>
      <c r="C3863" s="287" t="s">
        <v>847</v>
      </c>
      <c r="D3863" s="287">
        <v>1</v>
      </c>
      <c r="E3863" s="287">
        <v>1</v>
      </c>
      <c r="F3863" s="287">
        <v>1</v>
      </c>
      <c r="G3863" s="287" t="s">
        <v>185</v>
      </c>
      <c r="H3863" s="287" t="s">
        <v>179</v>
      </c>
      <c r="I3863" s="287">
        <v>0</v>
      </c>
      <c r="J3863" s="287" t="s">
        <v>401</v>
      </c>
      <c r="K3863" s="287">
        <v>0</v>
      </c>
    </row>
    <row r="3864" spans="1:11">
      <c r="A3864" s="287" t="s">
        <v>400</v>
      </c>
      <c r="B3864" s="288">
        <v>46053</v>
      </c>
      <c r="C3864" s="287" t="s">
        <v>847</v>
      </c>
      <c r="D3864" s="287">
        <v>1</v>
      </c>
      <c r="E3864" s="287">
        <v>1</v>
      </c>
      <c r="F3864" s="287">
        <v>1</v>
      </c>
      <c r="G3864" s="287" t="s">
        <v>185</v>
      </c>
      <c r="H3864" s="287" t="s">
        <v>179</v>
      </c>
      <c r="I3864" s="287">
        <v>0</v>
      </c>
      <c r="J3864" s="287" t="s">
        <v>401</v>
      </c>
      <c r="K3864" s="287">
        <v>0</v>
      </c>
    </row>
    <row r="3865" spans="1:11">
      <c r="A3865" s="287" t="s">
        <v>400</v>
      </c>
      <c r="B3865" s="288">
        <v>46060</v>
      </c>
      <c r="C3865" s="287" t="s">
        <v>847</v>
      </c>
      <c r="D3865" s="287">
        <v>1</v>
      </c>
      <c r="E3865" s="287">
        <v>1</v>
      </c>
      <c r="F3865" s="287">
        <v>1</v>
      </c>
      <c r="G3865" s="287" t="s">
        <v>185</v>
      </c>
      <c r="H3865" s="287" t="s">
        <v>179</v>
      </c>
      <c r="I3865" s="287">
        <v>0</v>
      </c>
      <c r="J3865" s="287" t="s">
        <v>401</v>
      </c>
      <c r="K3865" s="287">
        <v>0</v>
      </c>
    </row>
    <row r="3866" spans="1:11">
      <c r="A3866" s="287" t="s">
        <v>400</v>
      </c>
      <c r="B3866" s="288">
        <v>46067</v>
      </c>
      <c r="C3866" s="287" t="s">
        <v>847</v>
      </c>
      <c r="D3866" s="287">
        <v>1</v>
      </c>
      <c r="E3866" s="287">
        <v>1</v>
      </c>
      <c r="F3866" s="287">
        <v>1</v>
      </c>
      <c r="G3866" s="287" t="s">
        <v>185</v>
      </c>
      <c r="H3866" s="287" t="s">
        <v>179</v>
      </c>
      <c r="I3866" s="287">
        <v>0</v>
      </c>
      <c r="J3866" s="287" t="s">
        <v>401</v>
      </c>
      <c r="K3866" s="287">
        <v>0</v>
      </c>
    </row>
    <row r="3867" spans="1:11">
      <c r="A3867" s="287" t="s">
        <v>400</v>
      </c>
      <c r="B3867" s="288">
        <v>46074</v>
      </c>
      <c r="C3867" s="287" t="s">
        <v>847</v>
      </c>
      <c r="D3867" s="287">
        <v>1</v>
      </c>
      <c r="E3867" s="287">
        <v>1</v>
      </c>
      <c r="F3867" s="287">
        <v>1</v>
      </c>
      <c r="G3867" s="287" t="s">
        <v>185</v>
      </c>
      <c r="H3867" s="287" t="s">
        <v>179</v>
      </c>
      <c r="I3867" s="287">
        <v>0</v>
      </c>
      <c r="J3867" s="287" t="s">
        <v>401</v>
      </c>
      <c r="K3867" s="287">
        <v>0</v>
      </c>
    </row>
    <row r="3868" spans="1:11">
      <c r="A3868" s="287" t="s">
        <v>400</v>
      </c>
      <c r="B3868" s="288">
        <v>46081</v>
      </c>
      <c r="C3868" s="287" t="s">
        <v>847</v>
      </c>
      <c r="D3868" s="287">
        <v>1</v>
      </c>
      <c r="E3868" s="287">
        <v>1</v>
      </c>
      <c r="F3868" s="287">
        <v>1</v>
      </c>
      <c r="G3868" s="287" t="s">
        <v>185</v>
      </c>
      <c r="H3868" s="287" t="s">
        <v>179</v>
      </c>
      <c r="I3868" s="287">
        <v>0</v>
      </c>
      <c r="J3868" s="287" t="s">
        <v>401</v>
      </c>
      <c r="K3868" s="287">
        <v>0</v>
      </c>
    </row>
    <row r="3869" spans="1:11">
      <c r="A3869" s="287" t="s">
        <v>400</v>
      </c>
      <c r="B3869" s="288">
        <v>46088</v>
      </c>
      <c r="C3869" s="287" t="s">
        <v>339</v>
      </c>
      <c r="D3869" s="287">
        <v>0</v>
      </c>
      <c r="E3869" s="287">
        <v>0</v>
      </c>
      <c r="F3869" s="287">
        <v>0</v>
      </c>
      <c r="G3869" s="287" t="s">
        <v>185</v>
      </c>
      <c r="H3869" s="287" t="s">
        <v>179</v>
      </c>
      <c r="I3869" s="287">
        <v>0</v>
      </c>
      <c r="J3869" s="287" t="s">
        <v>401</v>
      </c>
      <c r="K3869" s="287">
        <v>0</v>
      </c>
    </row>
    <row r="3870" spans="1:11">
      <c r="A3870" s="287" t="s">
        <v>400</v>
      </c>
      <c r="B3870" s="288">
        <v>46095</v>
      </c>
      <c r="C3870" s="287" t="s">
        <v>847</v>
      </c>
      <c r="D3870" s="287">
        <v>1</v>
      </c>
      <c r="E3870" s="287">
        <v>1</v>
      </c>
      <c r="F3870" s="287">
        <v>1</v>
      </c>
      <c r="G3870" s="287" t="s">
        <v>185</v>
      </c>
      <c r="H3870" s="287" t="s">
        <v>179</v>
      </c>
      <c r="I3870" s="287">
        <v>0</v>
      </c>
      <c r="J3870" s="287" t="s">
        <v>401</v>
      </c>
      <c r="K3870" s="287">
        <v>0</v>
      </c>
    </row>
    <row r="3871" spans="1:11">
      <c r="A3871" s="287" t="s">
        <v>400</v>
      </c>
      <c r="B3871" s="288">
        <v>46102</v>
      </c>
      <c r="C3871" s="287" t="s">
        <v>847</v>
      </c>
      <c r="D3871" s="287">
        <v>1</v>
      </c>
      <c r="E3871" s="287">
        <v>1</v>
      </c>
      <c r="F3871" s="287">
        <v>1</v>
      </c>
      <c r="G3871" s="287" t="s">
        <v>185</v>
      </c>
      <c r="H3871" s="287" t="s">
        <v>179</v>
      </c>
      <c r="I3871" s="287">
        <v>0</v>
      </c>
      <c r="J3871" s="287" t="s">
        <v>401</v>
      </c>
      <c r="K3871" s="287">
        <v>0</v>
      </c>
    </row>
    <row r="3872" spans="1:11">
      <c r="A3872" s="287" t="s">
        <v>400</v>
      </c>
      <c r="B3872" s="288">
        <v>46109</v>
      </c>
      <c r="C3872" s="287" t="s">
        <v>847</v>
      </c>
      <c r="D3872" s="287">
        <v>1</v>
      </c>
      <c r="E3872" s="287">
        <v>1</v>
      </c>
      <c r="F3872" s="287">
        <v>1</v>
      </c>
      <c r="G3872" s="287" t="s">
        <v>185</v>
      </c>
      <c r="H3872" s="287" t="s">
        <v>179</v>
      </c>
      <c r="I3872" s="287">
        <v>0</v>
      </c>
      <c r="J3872" s="287" t="s">
        <v>401</v>
      </c>
      <c r="K3872" s="287">
        <v>0</v>
      </c>
    </row>
    <row r="3873" spans="1:11">
      <c r="A3873" s="287" t="s">
        <v>400</v>
      </c>
      <c r="B3873" s="288">
        <v>46116</v>
      </c>
      <c r="C3873" s="287" t="s">
        <v>339</v>
      </c>
      <c r="D3873" s="287">
        <v>0</v>
      </c>
      <c r="E3873" s="287">
        <v>0</v>
      </c>
      <c r="F3873" s="287">
        <v>0</v>
      </c>
      <c r="G3873" s="287" t="s">
        <v>185</v>
      </c>
      <c r="H3873" s="287" t="s">
        <v>179</v>
      </c>
      <c r="I3873" s="287">
        <v>0</v>
      </c>
      <c r="J3873" s="287" t="s">
        <v>401</v>
      </c>
      <c r="K3873" s="287">
        <v>0</v>
      </c>
    </row>
    <row r="3874" spans="1:11">
      <c r="A3874" s="287" t="s">
        <v>400</v>
      </c>
      <c r="B3874" s="288">
        <v>46123</v>
      </c>
      <c r="C3874" s="287" t="s">
        <v>847</v>
      </c>
      <c r="D3874" s="287">
        <v>1</v>
      </c>
      <c r="E3874" s="287">
        <v>1</v>
      </c>
      <c r="F3874" s="287">
        <v>1</v>
      </c>
      <c r="G3874" s="287" t="s">
        <v>185</v>
      </c>
      <c r="H3874" s="287" t="s">
        <v>179</v>
      </c>
      <c r="I3874" s="287">
        <v>0</v>
      </c>
      <c r="J3874" s="287" t="s">
        <v>401</v>
      </c>
      <c r="K3874" s="287">
        <v>0</v>
      </c>
    </row>
    <row r="3875" spans="1:11">
      <c r="A3875" s="287" t="s">
        <v>400</v>
      </c>
      <c r="B3875" s="288">
        <v>46130</v>
      </c>
      <c r="C3875" s="287" t="s">
        <v>847</v>
      </c>
      <c r="D3875" s="287">
        <v>1</v>
      </c>
      <c r="E3875" s="287">
        <v>1</v>
      </c>
      <c r="F3875" s="287">
        <v>1</v>
      </c>
      <c r="G3875" s="287" t="s">
        <v>185</v>
      </c>
      <c r="H3875" s="287" t="s">
        <v>179</v>
      </c>
      <c r="I3875" s="287">
        <v>0</v>
      </c>
      <c r="J3875" s="287" t="s">
        <v>401</v>
      </c>
      <c r="K3875" s="287">
        <v>0</v>
      </c>
    </row>
    <row r="3876" spans="1:11">
      <c r="A3876" s="287" t="s">
        <v>400</v>
      </c>
      <c r="B3876" s="288">
        <v>46137</v>
      </c>
      <c r="C3876" s="287" t="s">
        <v>847</v>
      </c>
      <c r="D3876" s="287">
        <v>1</v>
      </c>
      <c r="E3876" s="287">
        <v>1</v>
      </c>
      <c r="F3876" s="287">
        <v>1</v>
      </c>
      <c r="G3876" s="287" t="s">
        <v>185</v>
      </c>
      <c r="H3876" s="287" t="s">
        <v>179</v>
      </c>
      <c r="I3876" s="287">
        <v>0</v>
      </c>
      <c r="J3876" s="287" t="s">
        <v>401</v>
      </c>
      <c r="K3876" s="287">
        <v>0</v>
      </c>
    </row>
    <row r="3877" spans="1:11">
      <c r="A3877" s="287" t="s">
        <v>402</v>
      </c>
      <c r="B3877" s="288">
        <v>45969</v>
      </c>
      <c r="C3877" s="287" t="s">
        <v>847</v>
      </c>
      <c r="D3877" s="287">
        <v>1</v>
      </c>
      <c r="E3877" s="287">
        <v>1</v>
      </c>
      <c r="F3877" s="287">
        <v>1</v>
      </c>
      <c r="G3877" s="287" t="s">
        <v>185</v>
      </c>
      <c r="H3877" s="287"/>
      <c r="I3877" s="287">
        <v>1</v>
      </c>
      <c r="J3877" s="287"/>
      <c r="K3877" s="287">
        <v>0</v>
      </c>
    </row>
    <row r="3878" spans="1:11">
      <c r="A3878" s="287" t="s">
        <v>402</v>
      </c>
      <c r="B3878" s="288">
        <v>45976</v>
      </c>
      <c r="C3878" s="287" t="s">
        <v>339</v>
      </c>
      <c r="D3878" s="287">
        <v>0</v>
      </c>
      <c r="E3878" s="287">
        <v>0</v>
      </c>
      <c r="F3878" s="287">
        <v>0</v>
      </c>
      <c r="G3878" s="287" t="s">
        <v>185</v>
      </c>
      <c r="H3878" s="287"/>
      <c r="I3878" s="287">
        <v>1</v>
      </c>
      <c r="J3878" s="287"/>
      <c r="K3878" s="287">
        <v>0</v>
      </c>
    </row>
    <row r="3879" spans="1:11">
      <c r="A3879" s="287" t="s">
        <v>402</v>
      </c>
      <c r="B3879" s="288">
        <v>45983</v>
      </c>
      <c r="C3879" s="287" t="s">
        <v>339</v>
      </c>
      <c r="D3879" s="287">
        <v>0</v>
      </c>
      <c r="E3879" s="287">
        <v>0</v>
      </c>
      <c r="F3879" s="287">
        <v>0</v>
      </c>
      <c r="G3879" s="287" t="s">
        <v>185</v>
      </c>
      <c r="H3879" s="287"/>
      <c r="I3879" s="287">
        <v>1</v>
      </c>
      <c r="J3879" s="287"/>
      <c r="K3879" s="287">
        <v>0</v>
      </c>
    </row>
    <row r="3880" spans="1:11">
      <c r="A3880" s="287" t="s">
        <v>402</v>
      </c>
      <c r="B3880" s="288">
        <v>45990</v>
      </c>
      <c r="C3880" s="287" t="s">
        <v>339</v>
      </c>
      <c r="D3880" s="287">
        <v>0</v>
      </c>
      <c r="E3880" s="287">
        <v>0</v>
      </c>
      <c r="F3880" s="287">
        <v>0</v>
      </c>
      <c r="G3880" s="287" t="s">
        <v>185</v>
      </c>
      <c r="H3880" s="287"/>
      <c r="I3880" s="287">
        <v>1</v>
      </c>
      <c r="J3880" s="287"/>
      <c r="K3880" s="287">
        <v>0</v>
      </c>
    </row>
    <row r="3881" spans="1:11">
      <c r="A3881" s="287" t="s">
        <v>402</v>
      </c>
      <c r="B3881" s="288">
        <v>45997</v>
      </c>
      <c r="C3881" s="287" t="s">
        <v>847</v>
      </c>
      <c r="D3881" s="287">
        <v>1</v>
      </c>
      <c r="E3881" s="287">
        <v>1</v>
      </c>
      <c r="F3881" s="287">
        <v>1</v>
      </c>
      <c r="G3881" s="287" t="s">
        <v>185</v>
      </c>
      <c r="H3881" s="287"/>
      <c r="I3881" s="287">
        <v>1</v>
      </c>
      <c r="J3881" s="287"/>
      <c r="K3881" s="287">
        <v>0</v>
      </c>
    </row>
    <row r="3882" spans="1:11">
      <c r="A3882" s="287" t="s">
        <v>402</v>
      </c>
      <c r="B3882" s="288">
        <v>46004</v>
      </c>
      <c r="C3882" s="287" t="s">
        <v>847</v>
      </c>
      <c r="D3882" s="287">
        <v>1</v>
      </c>
      <c r="E3882" s="287">
        <v>1</v>
      </c>
      <c r="F3882" s="287">
        <v>1</v>
      </c>
      <c r="G3882" s="287" t="s">
        <v>185</v>
      </c>
      <c r="H3882" s="287"/>
      <c r="I3882" s="287">
        <v>1</v>
      </c>
      <c r="J3882" s="287"/>
      <c r="K3882" s="287">
        <v>0</v>
      </c>
    </row>
    <row r="3883" spans="1:11">
      <c r="A3883" s="287" t="s">
        <v>402</v>
      </c>
      <c r="B3883" s="288">
        <v>46011</v>
      </c>
      <c r="C3883" s="287" t="s">
        <v>847</v>
      </c>
      <c r="D3883" s="287">
        <v>1</v>
      </c>
      <c r="E3883" s="287">
        <v>1</v>
      </c>
      <c r="F3883" s="287">
        <v>1</v>
      </c>
      <c r="G3883" s="287" t="s">
        <v>185</v>
      </c>
      <c r="H3883" s="287"/>
      <c r="I3883" s="287">
        <v>1</v>
      </c>
      <c r="J3883" s="287"/>
      <c r="K3883" s="287">
        <v>0</v>
      </c>
    </row>
    <row r="3884" spans="1:11">
      <c r="A3884" s="287" t="s">
        <v>402</v>
      </c>
      <c r="B3884" s="288">
        <v>46018</v>
      </c>
      <c r="C3884" s="287" t="s">
        <v>339</v>
      </c>
      <c r="D3884" s="287">
        <v>0</v>
      </c>
      <c r="E3884" s="287">
        <v>0</v>
      </c>
      <c r="F3884" s="287">
        <v>0</v>
      </c>
      <c r="G3884" s="287" t="s">
        <v>185</v>
      </c>
      <c r="H3884" s="287"/>
      <c r="I3884" s="287">
        <v>1</v>
      </c>
      <c r="J3884" s="287"/>
      <c r="K3884" s="287">
        <v>0</v>
      </c>
    </row>
    <row r="3885" spans="1:11">
      <c r="A3885" s="287" t="s">
        <v>402</v>
      </c>
      <c r="B3885" s="288">
        <v>46025</v>
      </c>
      <c r="C3885" s="287" t="s">
        <v>847</v>
      </c>
      <c r="D3885" s="287">
        <v>1</v>
      </c>
      <c r="E3885" s="287">
        <v>1</v>
      </c>
      <c r="F3885" s="287">
        <v>1</v>
      </c>
      <c r="G3885" s="287" t="s">
        <v>185</v>
      </c>
      <c r="H3885" s="287"/>
      <c r="I3885" s="287">
        <v>1</v>
      </c>
      <c r="J3885" s="287"/>
      <c r="K3885" s="287">
        <v>0</v>
      </c>
    </row>
    <row r="3886" spans="1:11">
      <c r="A3886" s="287" t="s">
        <v>402</v>
      </c>
      <c r="B3886" s="288">
        <v>46032</v>
      </c>
      <c r="C3886" s="287" t="s">
        <v>847</v>
      </c>
      <c r="D3886" s="287">
        <v>1</v>
      </c>
      <c r="E3886" s="287">
        <v>1</v>
      </c>
      <c r="F3886" s="287">
        <v>1</v>
      </c>
      <c r="G3886" s="287" t="s">
        <v>185</v>
      </c>
      <c r="H3886" s="287"/>
      <c r="I3886" s="287">
        <v>1</v>
      </c>
      <c r="J3886" s="287"/>
      <c r="K3886" s="287">
        <v>0</v>
      </c>
    </row>
    <row r="3887" spans="1:11">
      <c r="A3887" s="287" t="s">
        <v>402</v>
      </c>
      <c r="B3887" s="288">
        <v>46039</v>
      </c>
      <c r="C3887" s="287" t="s">
        <v>847</v>
      </c>
      <c r="D3887" s="287">
        <v>1</v>
      </c>
      <c r="E3887" s="287">
        <v>1</v>
      </c>
      <c r="F3887" s="287">
        <v>1</v>
      </c>
      <c r="G3887" s="287" t="s">
        <v>185</v>
      </c>
      <c r="H3887" s="287"/>
      <c r="I3887" s="287">
        <v>1</v>
      </c>
      <c r="J3887" s="287"/>
      <c r="K3887" s="287">
        <v>0</v>
      </c>
    </row>
    <row r="3888" spans="1:11">
      <c r="A3888" s="287" t="s">
        <v>402</v>
      </c>
      <c r="B3888" s="288">
        <v>46046</v>
      </c>
      <c r="C3888" s="287" t="s">
        <v>339</v>
      </c>
      <c r="D3888" s="287">
        <v>0</v>
      </c>
      <c r="E3888" s="287">
        <v>0</v>
      </c>
      <c r="F3888" s="287">
        <v>0</v>
      </c>
      <c r="G3888" s="287" t="s">
        <v>185</v>
      </c>
      <c r="H3888" s="287"/>
      <c r="I3888" s="287">
        <v>1</v>
      </c>
      <c r="J3888" s="287"/>
      <c r="K3888" s="287">
        <v>0</v>
      </c>
    </row>
    <row r="3889" spans="1:11">
      <c r="A3889" s="287" t="s">
        <v>402</v>
      </c>
      <c r="B3889" s="288">
        <v>46053</v>
      </c>
      <c r="C3889" s="287" t="s">
        <v>847</v>
      </c>
      <c r="D3889" s="287">
        <v>1</v>
      </c>
      <c r="E3889" s="287">
        <v>1</v>
      </c>
      <c r="F3889" s="287">
        <v>1</v>
      </c>
      <c r="G3889" s="287" t="s">
        <v>185</v>
      </c>
      <c r="H3889" s="287"/>
      <c r="I3889" s="287">
        <v>1</v>
      </c>
      <c r="J3889" s="287"/>
      <c r="K3889" s="287">
        <v>0</v>
      </c>
    </row>
    <row r="3890" spans="1:11">
      <c r="A3890" s="287" t="s">
        <v>402</v>
      </c>
      <c r="B3890" s="288">
        <v>46060</v>
      </c>
      <c r="C3890" s="287" t="s">
        <v>847</v>
      </c>
      <c r="D3890" s="287">
        <v>1</v>
      </c>
      <c r="E3890" s="287">
        <v>1</v>
      </c>
      <c r="F3890" s="287">
        <v>1</v>
      </c>
      <c r="G3890" s="287" t="s">
        <v>185</v>
      </c>
      <c r="H3890" s="287"/>
      <c r="I3890" s="287">
        <v>1</v>
      </c>
      <c r="J3890" s="287"/>
      <c r="K3890" s="287">
        <v>0</v>
      </c>
    </row>
    <row r="3891" spans="1:11">
      <c r="A3891" s="287" t="s">
        <v>402</v>
      </c>
      <c r="B3891" s="288">
        <v>46067</v>
      </c>
      <c r="C3891" s="287" t="s">
        <v>847</v>
      </c>
      <c r="D3891" s="287">
        <v>1</v>
      </c>
      <c r="E3891" s="287">
        <v>1</v>
      </c>
      <c r="F3891" s="287">
        <v>1</v>
      </c>
      <c r="G3891" s="287" t="s">
        <v>185</v>
      </c>
      <c r="H3891" s="287"/>
      <c r="I3891" s="287">
        <v>1</v>
      </c>
      <c r="J3891" s="287"/>
      <c r="K3891" s="287">
        <v>0</v>
      </c>
    </row>
    <row r="3892" spans="1:11">
      <c r="A3892" s="287" t="s">
        <v>402</v>
      </c>
      <c r="B3892" s="288">
        <v>46074</v>
      </c>
      <c r="C3892" s="287" t="s">
        <v>847</v>
      </c>
      <c r="D3892" s="287">
        <v>1</v>
      </c>
      <c r="E3892" s="287">
        <v>1</v>
      </c>
      <c r="F3892" s="287">
        <v>1</v>
      </c>
      <c r="G3892" s="287" t="s">
        <v>185</v>
      </c>
      <c r="H3892" s="287"/>
      <c r="I3892" s="287">
        <v>1</v>
      </c>
      <c r="J3892" s="287"/>
      <c r="K3892" s="287">
        <v>0</v>
      </c>
    </row>
    <row r="3893" spans="1:11">
      <c r="A3893" s="287" t="s">
        <v>402</v>
      </c>
      <c r="B3893" s="288">
        <v>46081</v>
      </c>
      <c r="C3893" s="287" t="s">
        <v>847</v>
      </c>
      <c r="D3893" s="287">
        <v>1</v>
      </c>
      <c r="E3893" s="287">
        <v>1</v>
      </c>
      <c r="F3893" s="287">
        <v>1</v>
      </c>
      <c r="G3893" s="287" t="s">
        <v>185</v>
      </c>
      <c r="H3893" s="287"/>
      <c r="I3893" s="287">
        <v>1</v>
      </c>
      <c r="J3893" s="287"/>
      <c r="K3893" s="287">
        <v>0</v>
      </c>
    </row>
    <row r="3894" spans="1:11">
      <c r="A3894" s="287" t="s">
        <v>402</v>
      </c>
      <c r="B3894" s="288">
        <v>46088</v>
      </c>
      <c r="C3894" s="287" t="s">
        <v>847</v>
      </c>
      <c r="D3894" s="287">
        <v>1</v>
      </c>
      <c r="E3894" s="287">
        <v>1</v>
      </c>
      <c r="F3894" s="287">
        <v>1</v>
      </c>
      <c r="G3894" s="287" t="s">
        <v>185</v>
      </c>
      <c r="H3894" s="287"/>
      <c r="I3894" s="287">
        <v>1</v>
      </c>
      <c r="J3894" s="287"/>
      <c r="K3894" s="287">
        <v>0</v>
      </c>
    </row>
    <row r="3895" spans="1:11">
      <c r="A3895" s="287" t="s">
        <v>402</v>
      </c>
      <c r="B3895" s="288">
        <v>46095</v>
      </c>
      <c r="C3895" s="287" t="s">
        <v>847</v>
      </c>
      <c r="D3895" s="287">
        <v>1</v>
      </c>
      <c r="E3895" s="287">
        <v>1</v>
      </c>
      <c r="F3895" s="287">
        <v>1</v>
      </c>
      <c r="G3895" s="287" t="s">
        <v>185</v>
      </c>
      <c r="H3895" s="287"/>
      <c r="I3895" s="287">
        <v>1</v>
      </c>
      <c r="J3895" s="287"/>
      <c r="K3895" s="287">
        <v>0</v>
      </c>
    </row>
    <row r="3896" spans="1:11">
      <c r="A3896" s="287" t="s">
        <v>402</v>
      </c>
      <c r="B3896" s="288">
        <v>46102</v>
      </c>
      <c r="C3896" s="287" t="s">
        <v>847</v>
      </c>
      <c r="D3896" s="287">
        <v>1</v>
      </c>
      <c r="E3896" s="287">
        <v>1</v>
      </c>
      <c r="F3896" s="287">
        <v>1</v>
      </c>
      <c r="G3896" s="287" t="s">
        <v>185</v>
      </c>
      <c r="H3896" s="287"/>
      <c r="I3896" s="287">
        <v>1</v>
      </c>
      <c r="J3896" s="287"/>
      <c r="K3896" s="287">
        <v>0</v>
      </c>
    </row>
    <row r="3897" spans="1:11">
      <c r="A3897" s="287" t="s">
        <v>402</v>
      </c>
      <c r="B3897" s="288">
        <v>46109</v>
      </c>
      <c r="C3897" s="287" t="s">
        <v>847</v>
      </c>
      <c r="D3897" s="287">
        <v>1</v>
      </c>
      <c r="E3897" s="287">
        <v>1</v>
      </c>
      <c r="F3897" s="287">
        <v>1</v>
      </c>
      <c r="G3897" s="287" t="s">
        <v>185</v>
      </c>
      <c r="H3897" s="287"/>
      <c r="I3897" s="287">
        <v>1</v>
      </c>
      <c r="J3897" s="287"/>
      <c r="K3897" s="287">
        <v>0</v>
      </c>
    </row>
    <row r="3898" spans="1:11">
      <c r="A3898" s="287" t="s">
        <v>402</v>
      </c>
      <c r="B3898" s="288">
        <v>46116</v>
      </c>
      <c r="C3898" s="287" t="s">
        <v>847</v>
      </c>
      <c r="D3898" s="287">
        <v>1</v>
      </c>
      <c r="E3898" s="287">
        <v>1</v>
      </c>
      <c r="F3898" s="287">
        <v>1</v>
      </c>
      <c r="G3898" s="287" t="s">
        <v>185</v>
      </c>
      <c r="H3898" s="287"/>
      <c r="I3898" s="287">
        <v>1</v>
      </c>
      <c r="J3898" s="287"/>
      <c r="K3898" s="287">
        <v>0</v>
      </c>
    </row>
    <row r="3899" spans="1:11">
      <c r="A3899" s="287" t="s">
        <v>402</v>
      </c>
      <c r="B3899" s="288">
        <v>46123</v>
      </c>
      <c r="C3899" s="287" t="s">
        <v>847</v>
      </c>
      <c r="D3899" s="287">
        <v>1</v>
      </c>
      <c r="E3899" s="287">
        <v>1</v>
      </c>
      <c r="F3899" s="287">
        <v>1</v>
      </c>
      <c r="G3899" s="287" t="s">
        <v>185</v>
      </c>
      <c r="H3899" s="287"/>
      <c r="I3899" s="287">
        <v>1</v>
      </c>
      <c r="J3899" s="287"/>
      <c r="K3899" s="287">
        <v>0</v>
      </c>
    </row>
    <row r="3900" spans="1:11">
      <c r="A3900" s="287" t="s">
        <v>402</v>
      </c>
      <c r="B3900" s="288">
        <v>46130</v>
      </c>
      <c r="C3900" s="287" t="s">
        <v>847</v>
      </c>
      <c r="D3900" s="287">
        <v>1</v>
      </c>
      <c r="E3900" s="287">
        <v>1</v>
      </c>
      <c r="F3900" s="287">
        <v>1</v>
      </c>
      <c r="G3900" s="287" t="s">
        <v>185</v>
      </c>
      <c r="H3900" s="287"/>
      <c r="I3900" s="287">
        <v>1</v>
      </c>
      <c r="J3900" s="287"/>
      <c r="K3900" s="287">
        <v>0</v>
      </c>
    </row>
    <row r="3901" spans="1:11">
      <c r="A3901" s="287" t="s">
        <v>402</v>
      </c>
      <c r="B3901" s="288">
        <v>46137</v>
      </c>
      <c r="C3901" s="287" t="s">
        <v>339</v>
      </c>
      <c r="D3901" s="287">
        <v>0</v>
      </c>
      <c r="E3901" s="287">
        <v>0</v>
      </c>
      <c r="F3901" s="287">
        <v>0</v>
      </c>
      <c r="G3901" s="287" t="s">
        <v>185</v>
      </c>
      <c r="H3901" s="287"/>
      <c r="I3901" s="287">
        <v>1</v>
      </c>
      <c r="J3901" s="287"/>
      <c r="K3901" s="287">
        <v>0</v>
      </c>
    </row>
    <row r="3902" spans="1:11">
      <c r="A3902" s="287" t="s">
        <v>403</v>
      </c>
      <c r="B3902" s="288">
        <v>45969</v>
      </c>
      <c r="C3902" s="287" t="s">
        <v>339</v>
      </c>
      <c r="D3902" s="287">
        <v>0</v>
      </c>
      <c r="E3902" s="287">
        <v>0</v>
      </c>
      <c r="F3902" s="287">
        <v>0</v>
      </c>
      <c r="G3902" s="287" t="s">
        <v>179</v>
      </c>
      <c r="H3902" s="287" t="s">
        <v>185</v>
      </c>
      <c r="I3902" s="287">
        <v>0</v>
      </c>
      <c r="J3902" s="287" t="s">
        <v>404</v>
      </c>
      <c r="K3902" s="287">
        <v>0</v>
      </c>
    </row>
    <row r="3903" spans="1:11">
      <c r="A3903" s="287" t="s">
        <v>403</v>
      </c>
      <c r="B3903" s="288">
        <v>45976</v>
      </c>
      <c r="C3903" s="287" t="s">
        <v>892</v>
      </c>
      <c r="D3903" s="287">
        <v>1</v>
      </c>
      <c r="E3903" s="287">
        <v>0</v>
      </c>
      <c r="F3903" s="287">
        <v>1</v>
      </c>
      <c r="G3903" s="287" t="s">
        <v>179</v>
      </c>
      <c r="H3903" s="287" t="s">
        <v>185</v>
      </c>
      <c r="I3903" s="287">
        <v>0</v>
      </c>
      <c r="J3903" s="287" t="s">
        <v>404</v>
      </c>
      <c r="K3903" s="287">
        <v>0</v>
      </c>
    </row>
    <row r="3904" spans="1:11">
      <c r="A3904" s="287" t="s">
        <v>403</v>
      </c>
      <c r="B3904" s="288">
        <v>45983</v>
      </c>
      <c r="C3904" s="287" t="s">
        <v>892</v>
      </c>
      <c r="D3904" s="287">
        <v>1</v>
      </c>
      <c r="E3904" s="287">
        <v>0</v>
      </c>
      <c r="F3904" s="287">
        <v>1</v>
      </c>
      <c r="G3904" s="287" t="s">
        <v>179</v>
      </c>
      <c r="H3904" s="287" t="s">
        <v>185</v>
      </c>
      <c r="I3904" s="287">
        <v>0</v>
      </c>
      <c r="J3904" s="287" t="s">
        <v>404</v>
      </c>
      <c r="K3904" s="287">
        <v>0</v>
      </c>
    </row>
    <row r="3905" spans="1:11">
      <c r="A3905" s="287" t="s">
        <v>403</v>
      </c>
      <c r="B3905" s="288">
        <v>45990</v>
      </c>
      <c r="C3905" s="287" t="s">
        <v>339</v>
      </c>
      <c r="D3905" s="287">
        <v>0</v>
      </c>
      <c r="E3905" s="287">
        <v>0</v>
      </c>
      <c r="F3905" s="287">
        <v>0</v>
      </c>
      <c r="G3905" s="287" t="s">
        <v>179</v>
      </c>
      <c r="H3905" s="287" t="s">
        <v>185</v>
      </c>
      <c r="I3905" s="287">
        <v>0</v>
      </c>
      <c r="J3905" s="287" t="s">
        <v>404</v>
      </c>
      <c r="K3905" s="287">
        <v>0</v>
      </c>
    </row>
    <row r="3906" spans="1:11">
      <c r="A3906" s="287" t="s">
        <v>403</v>
      </c>
      <c r="B3906" s="288">
        <v>45997</v>
      </c>
      <c r="C3906" s="287" t="s">
        <v>339</v>
      </c>
      <c r="D3906" s="287">
        <v>0</v>
      </c>
      <c r="E3906" s="287">
        <v>0</v>
      </c>
      <c r="F3906" s="287">
        <v>0</v>
      </c>
      <c r="G3906" s="287" t="s">
        <v>179</v>
      </c>
      <c r="H3906" s="287" t="s">
        <v>185</v>
      </c>
      <c r="I3906" s="287">
        <v>0</v>
      </c>
      <c r="J3906" s="287" t="s">
        <v>404</v>
      </c>
      <c r="K3906" s="287">
        <v>0</v>
      </c>
    </row>
    <row r="3907" spans="1:11">
      <c r="A3907" s="287" t="s">
        <v>403</v>
      </c>
      <c r="B3907" s="288">
        <v>46004</v>
      </c>
      <c r="C3907" s="287" t="s">
        <v>339</v>
      </c>
      <c r="D3907" s="287">
        <v>0</v>
      </c>
      <c r="E3907" s="287">
        <v>0</v>
      </c>
      <c r="F3907" s="287">
        <v>0</v>
      </c>
      <c r="G3907" s="287" t="s">
        <v>179</v>
      </c>
      <c r="H3907" s="287" t="s">
        <v>185</v>
      </c>
      <c r="I3907" s="287">
        <v>0</v>
      </c>
      <c r="J3907" s="287" t="s">
        <v>404</v>
      </c>
      <c r="K3907" s="287">
        <v>0</v>
      </c>
    </row>
    <row r="3908" spans="1:11">
      <c r="A3908" s="287" t="s">
        <v>403</v>
      </c>
      <c r="B3908" s="288">
        <v>46011</v>
      </c>
      <c r="C3908" s="287" t="s">
        <v>339</v>
      </c>
      <c r="D3908" s="287">
        <v>0</v>
      </c>
      <c r="E3908" s="287">
        <v>0</v>
      </c>
      <c r="F3908" s="287">
        <v>0</v>
      </c>
      <c r="G3908" s="287" t="s">
        <v>179</v>
      </c>
      <c r="H3908" s="287" t="s">
        <v>185</v>
      </c>
      <c r="I3908" s="287">
        <v>0</v>
      </c>
      <c r="J3908" s="287" t="s">
        <v>404</v>
      </c>
      <c r="K3908" s="287">
        <v>0</v>
      </c>
    </row>
    <row r="3909" spans="1:11">
      <c r="A3909" s="287" t="s">
        <v>403</v>
      </c>
      <c r="B3909" s="288">
        <v>46018</v>
      </c>
      <c r="C3909" s="287" t="s">
        <v>339</v>
      </c>
      <c r="D3909" s="287">
        <v>0</v>
      </c>
      <c r="E3909" s="287">
        <v>0</v>
      </c>
      <c r="F3909" s="287">
        <v>0</v>
      </c>
      <c r="G3909" s="287" t="s">
        <v>179</v>
      </c>
      <c r="H3909" s="287" t="s">
        <v>185</v>
      </c>
      <c r="I3909" s="287">
        <v>0</v>
      </c>
      <c r="J3909" s="287" t="s">
        <v>404</v>
      </c>
      <c r="K3909" s="287">
        <v>0</v>
      </c>
    </row>
    <row r="3910" spans="1:11">
      <c r="A3910" s="287" t="s">
        <v>403</v>
      </c>
      <c r="B3910" s="288">
        <v>46025</v>
      </c>
      <c r="C3910" s="287" t="s">
        <v>339</v>
      </c>
      <c r="D3910" s="287">
        <v>0</v>
      </c>
      <c r="E3910" s="287">
        <v>0</v>
      </c>
      <c r="F3910" s="287">
        <v>0</v>
      </c>
      <c r="G3910" s="287" t="s">
        <v>179</v>
      </c>
      <c r="H3910" s="287" t="s">
        <v>185</v>
      </c>
      <c r="I3910" s="287">
        <v>0</v>
      </c>
      <c r="J3910" s="287" t="s">
        <v>404</v>
      </c>
      <c r="K3910" s="287">
        <v>0</v>
      </c>
    </row>
    <row r="3911" spans="1:11">
      <c r="A3911" s="287" t="s">
        <v>403</v>
      </c>
      <c r="B3911" s="288">
        <v>46032</v>
      </c>
      <c r="C3911" s="287" t="s">
        <v>847</v>
      </c>
      <c r="D3911" s="287">
        <v>1</v>
      </c>
      <c r="E3911" s="287">
        <v>1</v>
      </c>
      <c r="F3911" s="287">
        <v>1</v>
      </c>
      <c r="G3911" s="287" t="s">
        <v>179</v>
      </c>
      <c r="H3911" s="287" t="s">
        <v>185</v>
      </c>
      <c r="I3911" s="287">
        <v>0</v>
      </c>
      <c r="J3911" s="287" t="s">
        <v>404</v>
      </c>
      <c r="K3911" s="287">
        <v>0</v>
      </c>
    </row>
    <row r="3912" spans="1:11">
      <c r="A3912" s="287" t="s">
        <v>403</v>
      </c>
      <c r="B3912" s="288">
        <v>46039</v>
      </c>
      <c r="C3912" s="287" t="s">
        <v>339</v>
      </c>
      <c r="D3912" s="287">
        <v>0</v>
      </c>
      <c r="E3912" s="287">
        <v>0</v>
      </c>
      <c r="F3912" s="287">
        <v>0</v>
      </c>
      <c r="G3912" s="287" t="s">
        <v>179</v>
      </c>
      <c r="H3912" s="287" t="s">
        <v>185</v>
      </c>
      <c r="I3912" s="287">
        <v>0</v>
      </c>
      <c r="J3912" s="287" t="s">
        <v>404</v>
      </c>
      <c r="K3912" s="287">
        <v>0</v>
      </c>
    </row>
    <row r="3913" spans="1:11">
      <c r="A3913" s="287" t="s">
        <v>403</v>
      </c>
      <c r="B3913" s="288">
        <v>46046</v>
      </c>
      <c r="C3913" s="287" t="s">
        <v>847</v>
      </c>
      <c r="D3913" s="287">
        <v>1</v>
      </c>
      <c r="E3913" s="287">
        <v>1</v>
      </c>
      <c r="F3913" s="287">
        <v>1</v>
      </c>
      <c r="G3913" s="287" t="s">
        <v>179</v>
      </c>
      <c r="H3913" s="287" t="s">
        <v>185</v>
      </c>
      <c r="I3913" s="287">
        <v>0</v>
      </c>
      <c r="J3913" s="287" t="s">
        <v>404</v>
      </c>
      <c r="K3913" s="287">
        <v>0</v>
      </c>
    </row>
    <row r="3914" spans="1:11">
      <c r="A3914" s="287" t="s">
        <v>403</v>
      </c>
      <c r="B3914" s="288">
        <v>46053</v>
      </c>
      <c r="C3914" s="287" t="s">
        <v>847</v>
      </c>
      <c r="D3914" s="287">
        <v>1</v>
      </c>
      <c r="E3914" s="287">
        <v>1</v>
      </c>
      <c r="F3914" s="287">
        <v>1</v>
      </c>
      <c r="G3914" s="287" t="s">
        <v>179</v>
      </c>
      <c r="H3914" s="287" t="s">
        <v>185</v>
      </c>
      <c r="I3914" s="287">
        <v>0</v>
      </c>
      <c r="J3914" s="287" t="s">
        <v>404</v>
      </c>
      <c r="K3914" s="287">
        <v>0</v>
      </c>
    </row>
    <row r="3915" spans="1:11">
      <c r="A3915" s="287" t="s">
        <v>403</v>
      </c>
      <c r="B3915" s="288">
        <v>46060</v>
      </c>
      <c r="C3915" s="287" t="s">
        <v>847</v>
      </c>
      <c r="D3915" s="287">
        <v>1</v>
      </c>
      <c r="E3915" s="287">
        <v>1</v>
      </c>
      <c r="F3915" s="287">
        <v>1</v>
      </c>
      <c r="G3915" s="287" t="s">
        <v>179</v>
      </c>
      <c r="H3915" s="287" t="s">
        <v>185</v>
      </c>
      <c r="I3915" s="287">
        <v>0</v>
      </c>
      <c r="J3915" s="287" t="s">
        <v>404</v>
      </c>
      <c r="K3915" s="287">
        <v>0</v>
      </c>
    </row>
    <row r="3916" spans="1:11">
      <c r="A3916" s="287" t="s">
        <v>403</v>
      </c>
      <c r="B3916" s="288">
        <v>46067</v>
      </c>
      <c r="C3916" s="287" t="s">
        <v>847</v>
      </c>
      <c r="D3916" s="287">
        <v>1</v>
      </c>
      <c r="E3916" s="287">
        <v>1</v>
      </c>
      <c r="F3916" s="287">
        <v>1</v>
      </c>
      <c r="G3916" s="287" t="s">
        <v>179</v>
      </c>
      <c r="H3916" s="287" t="s">
        <v>185</v>
      </c>
      <c r="I3916" s="287">
        <v>0</v>
      </c>
      <c r="J3916" s="287" t="s">
        <v>404</v>
      </c>
      <c r="K3916" s="287">
        <v>0</v>
      </c>
    </row>
    <row r="3917" spans="1:11">
      <c r="A3917" s="287" t="s">
        <v>403</v>
      </c>
      <c r="B3917" s="288">
        <v>46074</v>
      </c>
      <c r="C3917" s="287" t="s">
        <v>847</v>
      </c>
      <c r="D3917" s="287">
        <v>1</v>
      </c>
      <c r="E3917" s="287">
        <v>1</v>
      </c>
      <c r="F3917" s="287">
        <v>1</v>
      </c>
      <c r="G3917" s="287" t="s">
        <v>179</v>
      </c>
      <c r="H3917" s="287" t="s">
        <v>185</v>
      </c>
      <c r="I3917" s="287">
        <v>0</v>
      </c>
      <c r="J3917" s="287" t="s">
        <v>404</v>
      </c>
      <c r="K3917" s="287">
        <v>0</v>
      </c>
    </row>
    <row r="3918" spans="1:11">
      <c r="A3918" s="287" t="s">
        <v>403</v>
      </c>
      <c r="B3918" s="288">
        <v>46081</v>
      </c>
      <c r="C3918" s="287" t="s">
        <v>847</v>
      </c>
      <c r="D3918" s="287">
        <v>1</v>
      </c>
      <c r="E3918" s="287">
        <v>1</v>
      </c>
      <c r="F3918" s="287">
        <v>1</v>
      </c>
      <c r="G3918" s="287" t="s">
        <v>179</v>
      </c>
      <c r="H3918" s="287" t="s">
        <v>185</v>
      </c>
      <c r="I3918" s="287">
        <v>0</v>
      </c>
      <c r="J3918" s="287" t="s">
        <v>404</v>
      </c>
      <c r="K3918" s="287">
        <v>0</v>
      </c>
    </row>
    <row r="3919" spans="1:11">
      <c r="A3919" s="287" t="s">
        <v>403</v>
      </c>
      <c r="B3919" s="288">
        <v>46088</v>
      </c>
      <c r="C3919" s="287" t="s">
        <v>847</v>
      </c>
      <c r="D3919" s="287">
        <v>1</v>
      </c>
      <c r="E3919" s="287">
        <v>1</v>
      </c>
      <c r="F3919" s="287">
        <v>1</v>
      </c>
      <c r="G3919" s="287" t="s">
        <v>179</v>
      </c>
      <c r="H3919" s="287" t="s">
        <v>185</v>
      </c>
      <c r="I3919" s="287">
        <v>0</v>
      </c>
      <c r="J3919" s="287" t="s">
        <v>404</v>
      </c>
      <c r="K3919" s="287">
        <v>0</v>
      </c>
    </row>
    <row r="3920" spans="1:11">
      <c r="A3920" s="287" t="s">
        <v>403</v>
      </c>
      <c r="B3920" s="288">
        <v>46095</v>
      </c>
      <c r="C3920" s="287" t="s">
        <v>847</v>
      </c>
      <c r="D3920" s="287">
        <v>1</v>
      </c>
      <c r="E3920" s="287">
        <v>1</v>
      </c>
      <c r="F3920" s="287">
        <v>1</v>
      </c>
      <c r="G3920" s="287" t="s">
        <v>179</v>
      </c>
      <c r="H3920" s="287" t="s">
        <v>185</v>
      </c>
      <c r="I3920" s="287">
        <v>0</v>
      </c>
      <c r="J3920" s="287" t="s">
        <v>404</v>
      </c>
      <c r="K3920" s="287">
        <v>0</v>
      </c>
    </row>
    <row r="3921" spans="1:11">
      <c r="A3921" s="287" t="s">
        <v>403</v>
      </c>
      <c r="B3921" s="288">
        <v>46102</v>
      </c>
      <c r="C3921" s="287" t="s">
        <v>339</v>
      </c>
      <c r="D3921" s="287">
        <v>0</v>
      </c>
      <c r="E3921" s="287">
        <v>0</v>
      </c>
      <c r="F3921" s="287">
        <v>0</v>
      </c>
      <c r="G3921" s="287" t="s">
        <v>179</v>
      </c>
      <c r="H3921" s="287" t="s">
        <v>185</v>
      </c>
      <c r="I3921" s="287">
        <v>0</v>
      </c>
      <c r="J3921" s="287" t="s">
        <v>404</v>
      </c>
      <c r="K3921" s="287">
        <v>0</v>
      </c>
    </row>
    <row r="3922" spans="1:11">
      <c r="A3922" s="287" t="s">
        <v>403</v>
      </c>
      <c r="B3922" s="288">
        <v>46109</v>
      </c>
      <c r="C3922" s="287" t="s">
        <v>339</v>
      </c>
      <c r="D3922" s="287">
        <v>0</v>
      </c>
      <c r="E3922" s="287">
        <v>0</v>
      </c>
      <c r="F3922" s="287">
        <v>0</v>
      </c>
      <c r="G3922" s="287" t="s">
        <v>179</v>
      </c>
      <c r="H3922" s="287" t="s">
        <v>185</v>
      </c>
      <c r="I3922" s="287">
        <v>0</v>
      </c>
      <c r="J3922" s="287" t="s">
        <v>404</v>
      </c>
      <c r="K3922" s="287">
        <v>0</v>
      </c>
    </row>
    <row r="3923" spans="1:11">
      <c r="A3923" s="287" t="s">
        <v>403</v>
      </c>
      <c r="B3923" s="288">
        <v>46116</v>
      </c>
      <c r="C3923" s="287" t="s">
        <v>339</v>
      </c>
      <c r="D3923" s="287">
        <v>0</v>
      </c>
      <c r="E3923" s="287">
        <v>0</v>
      </c>
      <c r="F3923" s="287">
        <v>0</v>
      </c>
      <c r="G3923" s="287" t="s">
        <v>179</v>
      </c>
      <c r="H3923" s="287" t="s">
        <v>185</v>
      </c>
      <c r="I3923" s="287">
        <v>0</v>
      </c>
      <c r="J3923" s="287" t="s">
        <v>404</v>
      </c>
      <c r="K3923" s="287">
        <v>0</v>
      </c>
    </row>
    <row r="3924" spans="1:11">
      <c r="A3924" s="287" t="s">
        <v>403</v>
      </c>
      <c r="B3924" s="288">
        <v>46123</v>
      </c>
      <c r="C3924" s="287" t="s">
        <v>339</v>
      </c>
      <c r="D3924" s="287">
        <v>0</v>
      </c>
      <c r="E3924" s="287">
        <v>0</v>
      </c>
      <c r="F3924" s="287">
        <v>0</v>
      </c>
      <c r="G3924" s="287" t="s">
        <v>179</v>
      </c>
      <c r="H3924" s="287" t="s">
        <v>185</v>
      </c>
      <c r="I3924" s="287">
        <v>0</v>
      </c>
      <c r="J3924" s="287" t="s">
        <v>404</v>
      </c>
      <c r="K3924" s="287">
        <v>0</v>
      </c>
    </row>
    <row r="3925" spans="1:11">
      <c r="A3925" s="287" t="s">
        <v>403</v>
      </c>
      <c r="B3925" s="288">
        <v>46130</v>
      </c>
      <c r="C3925" s="287" t="s">
        <v>847</v>
      </c>
      <c r="D3925" s="287">
        <v>1</v>
      </c>
      <c r="E3925" s="287">
        <v>1</v>
      </c>
      <c r="F3925" s="287">
        <v>1</v>
      </c>
      <c r="G3925" s="287" t="s">
        <v>179</v>
      </c>
      <c r="H3925" s="287" t="s">
        <v>185</v>
      </c>
      <c r="I3925" s="287">
        <v>0</v>
      </c>
      <c r="J3925" s="287" t="s">
        <v>404</v>
      </c>
      <c r="K3925" s="287">
        <v>0</v>
      </c>
    </row>
    <row r="3926" spans="1:11">
      <c r="A3926" s="287" t="s">
        <v>403</v>
      </c>
      <c r="B3926" s="288">
        <v>46137</v>
      </c>
      <c r="C3926" s="287" t="s">
        <v>847</v>
      </c>
      <c r="D3926" s="287">
        <v>1</v>
      </c>
      <c r="E3926" s="287">
        <v>1</v>
      </c>
      <c r="F3926" s="287">
        <v>1</v>
      </c>
      <c r="G3926" s="287" t="s">
        <v>179</v>
      </c>
      <c r="H3926" s="287" t="s">
        <v>185</v>
      </c>
      <c r="I3926" s="287">
        <v>0</v>
      </c>
      <c r="J3926" s="287" t="s">
        <v>404</v>
      </c>
      <c r="K3926" s="287">
        <v>0</v>
      </c>
    </row>
    <row r="3927" spans="1:11">
      <c r="A3927" s="287" t="s">
        <v>405</v>
      </c>
      <c r="B3927" s="288">
        <v>45969</v>
      </c>
      <c r="C3927" s="287" t="s">
        <v>339</v>
      </c>
      <c r="D3927" s="287">
        <v>0</v>
      </c>
      <c r="E3927" s="287">
        <v>0</v>
      </c>
      <c r="F3927" s="287">
        <v>0</v>
      </c>
      <c r="G3927" s="287" t="s">
        <v>185</v>
      </c>
      <c r="H3927" s="287" t="s">
        <v>185</v>
      </c>
      <c r="I3927" s="287">
        <v>0</v>
      </c>
      <c r="J3927" s="287"/>
      <c r="K3927" s="287">
        <v>0</v>
      </c>
    </row>
    <row r="3928" spans="1:11">
      <c r="A3928" s="287" t="s">
        <v>405</v>
      </c>
      <c r="B3928" s="288">
        <v>45976</v>
      </c>
      <c r="C3928" s="287" t="s">
        <v>847</v>
      </c>
      <c r="D3928" s="287">
        <v>1</v>
      </c>
      <c r="E3928" s="287">
        <v>1</v>
      </c>
      <c r="F3928" s="287">
        <v>1</v>
      </c>
      <c r="G3928" s="287" t="s">
        <v>185</v>
      </c>
      <c r="H3928" s="287" t="s">
        <v>185</v>
      </c>
      <c r="I3928" s="287">
        <v>0</v>
      </c>
      <c r="J3928" s="287"/>
      <c r="K3928" s="287">
        <v>0</v>
      </c>
    </row>
    <row r="3929" spans="1:11">
      <c r="A3929" s="287" t="s">
        <v>405</v>
      </c>
      <c r="B3929" s="288">
        <v>45983</v>
      </c>
      <c r="C3929" s="287" t="s">
        <v>339</v>
      </c>
      <c r="D3929" s="287">
        <v>0</v>
      </c>
      <c r="E3929" s="287">
        <v>0</v>
      </c>
      <c r="F3929" s="287">
        <v>0</v>
      </c>
      <c r="G3929" s="287" t="s">
        <v>185</v>
      </c>
      <c r="H3929" s="287" t="s">
        <v>185</v>
      </c>
      <c r="I3929" s="287">
        <v>0</v>
      </c>
      <c r="J3929" s="287"/>
      <c r="K3929" s="287">
        <v>0</v>
      </c>
    </row>
    <row r="3930" spans="1:11">
      <c r="A3930" s="287" t="s">
        <v>405</v>
      </c>
      <c r="B3930" s="288">
        <v>45990</v>
      </c>
      <c r="C3930" s="287" t="s">
        <v>339</v>
      </c>
      <c r="D3930" s="287">
        <v>0</v>
      </c>
      <c r="E3930" s="287">
        <v>0</v>
      </c>
      <c r="F3930" s="287">
        <v>0</v>
      </c>
      <c r="G3930" s="287" t="s">
        <v>185</v>
      </c>
      <c r="H3930" s="287" t="s">
        <v>185</v>
      </c>
      <c r="I3930" s="287">
        <v>0</v>
      </c>
      <c r="J3930" s="287"/>
      <c r="K3930" s="287">
        <v>0</v>
      </c>
    </row>
    <row r="3931" spans="1:11">
      <c r="A3931" s="287" t="s">
        <v>405</v>
      </c>
      <c r="B3931" s="288">
        <v>45997</v>
      </c>
      <c r="C3931" s="287" t="s">
        <v>847</v>
      </c>
      <c r="D3931" s="287">
        <v>1</v>
      </c>
      <c r="E3931" s="287">
        <v>1</v>
      </c>
      <c r="F3931" s="287">
        <v>1</v>
      </c>
      <c r="G3931" s="287" t="s">
        <v>185</v>
      </c>
      <c r="H3931" s="287" t="s">
        <v>185</v>
      </c>
      <c r="I3931" s="287">
        <v>0</v>
      </c>
      <c r="J3931" s="287"/>
      <c r="K3931" s="287">
        <v>0</v>
      </c>
    </row>
    <row r="3932" spans="1:11">
      <c r="A3932" s="287" t="s">
        <v>405</v>
      </c>
      <c r="B3932" s="288">
        <v>46004</v>
      </c>
      <c r="C3932" s="287" t="s">
        <v>847</v>
      </c>
      <c r="D3932" s="287">
        <v>1</v>
      </c>
      <c r="E3932" s="287">
        <v>1</v>
      </c>
      <c r="F3932" s="287">
        <v>1</v>
      </c>
      <c r="G3932" s="287" t="s">
        <v>185</v>
      </c>
      <c r="H3932" s="287" t="s">
        <v>185</v>
      </c>
      <c r="I3932" s="287">
        <v>0</v>
      </c>
      <c r="J3932" s="287"/>
      <c r="K3932" s="287">
        <v>0</v>
      </c>
    </row>
    <row r="3933" spans="1:11">
      <c r="A3933" s="287" t="s">
        <v>405</v>
      </c>
      <c r="B3933" s="288">
        <v>46011</v>
      </c>
      <c r="C3933" s="287" t="s">
        <v>847</v>
      </c>
      <c r="D3933" s="287">
        <v>1</v>
      </c>
      <c r="E3933" s="287">
        <v>1</v>
      </c>
      <c r="F3933" s="287">
        <v>1</v>
      </c>
      <c r="G3933" s="287" t="s">
        <v>185</v>
      </c>
      <c r="H3933" s="287" t="s">
        <v>185</v>
      </c>
      <c r="I3933" s="287">
        <v>0</v>
      </c>
      <c r="J3933" s="287"/>
      <c r="K3933" s="287">
        <v>0</v>
      </c>
    </row>
    <row r="3934" spans="1:11">
      <c r="A3934" s="287" t="s">
        <v>405</v>
      </c>
      <c r="B3934" s="288">
        <v>46018</v>
      </c>
      <c r="C3934" s="287" t="s">
        <v>339</v>
      </c>
      <c r="D3934" s="287">
        <v>0</v>
      </c>
      <c r="E3934" s="287">
        <v>0</v>
      </c>
      <c r="F3934" s="287">
        <v>0</v>
      </c>
      <c r="G3934" s="287" t="s">
        <v>185</v>
      </c>
      <c r="H3934" s="287" t="s">
        <v>185</v>
      </c>
      <c r="I3934" s="287">
        <v>0</v>
      </c>
      <c r="J3934" s="287"/>
      <c r="K3934" s="287">
        <v>0</v>
      </c>
    </row>
    <row r="3935" spans="1:11">
      <c r="A3935" s="287" t="s">
        <v>405</v>
      </c>
      <c r="B3935" s="288">
        <v>46025</v>
      </c>
      <c r="C3935" s="287" t="s">
        <v>339</v>
      </c>
      <c r="D3935" s="287">
        <v>0</v>
      </c>
      <c r="E3935" s="287">
        <v>0</v>
      </c>
      <c r="F3935" s="287">
        <v>0</v>
      </c>
      <c r="G3935" s="287" t="s">
        <v>185</v>
      </c>
      <c r="H3935" s="287" t="s">
        <v>185</v>
      </c>
      <c r="I3935" s="287">
        <v>0</v>
      </c>
      <c r="J3935" s="287"/>
      <c r="K3935" s="287">
        <v>0</v>
      </c>
    </row>
    <row r="3936" spans="1:11">
      <c r="A3936" s="287" t="s">
        <v>405</v>
      </c>
      <c r="B3936" s="288">
        <v>46032</v>
      </c>
      <c r="C3936" s="287" t="s">
        <v>847</v>
      </c>
      <c r="D3936" s="287">
        <v>1</v>
      </c>
      <c r="E3936" s="287">
        <v>1</v>
      </c>
      <c r="F3936" s="287">
        <v>1</v>
      </c>
      <c r="G3936" s="287" t="s">
        <v>185</v>
      </c>
      <c r="H3936" s="287" t="s">
        <v>185</v>
      </c>
      <c r="I3936" s="287">
        <v>0</v>
      </c>
      <c r="J3936" s="287"/>
      <c r="K3936" s="287">
        <v>0</v>
      </c>
    </row>
    <row r="3937" spans="1:11">
      <c r="A3937" s="287" t="s">
        <v>405</v>
      </c>
      <c r="B3937" s="288">
        <v>46039</v>
      </c>
      <c r="C3937" s="287" t="s">
        <v>847</v>
      </c>
      <c r="D3937" s="287">
        <v>1</v>
      </c>
      <c r="E3937" s="287">
        <v>1</v>
      </c>
      <c r="F3937" s="287">
        <v>1</v>
      </c>
      <c r="G3937" s="287" t="s">
        <v>185</v>
      </c>
      <c r="H3937" s="287" t="s">
        <v>185</v>
      </c>
      <c r="I3937" s="287">
        <v>0</v>
      </c>
      <c r="J3937" s="287"/>
      <c r="K3937" s="287">
        <v>0</v>
      </c>
    </row>
    <row r="3938" spans="1:11">
      <c r="A3938" s="287" t="s">
        <v>405</v>
      </c>
      <c r="B3938" s="288">
        <v>46046</v>
      </c>
      <c r="C3938" s="287" t="s">
        <v>847</v>
      </c>
      <c r="D3938" s="287">
        <v>1</v>
      </c>
      <c r="E3938" s="287">
        <v>1</v>
      </c>
      <c r="F3938" s="287">
        <v>1</v>
      </c>
      <c r="G3938" s="287" t="s">
        <v>185</v>
      </c>
      <c r="H3938" s="287" t="s">
        <v>185</v>
      </c>
      <c r="I3938" s="287">
        <v>0</v>
      </c>
      <c r="J3938" s="287"/>
      <c r="K3938" s="287">
        <v>0</v>
      </c>
    </row>
    <row r="3939" spans="1:11">
      <c r="A3939" s="287" t="s">
        <v>405</v>
      </c>
      <c r="B3939" s="288">
        <v>46053</v>
      </c>
      <c r="C3939" s="287" t="s">
        <v>847</v>
      </c>
      <c r="D3939" s="287">
        <v>1</v>
      </c>
      <c r="E3939" s="287">
        <v>1</v>
      </c>
      <c r="F3939" s="287">
        <v>1</v>
      </c>
      <c r="G3939" s="287" t="s">
        <v>185</v>
      </c>
      <c r="H3939" s="287" t="s">
        <v>185</v>
      </c>
      <c r="I3939" s="287">
        <v>0</v>
      </c>
      <c r="J3939" s="287"/>
      <c r="K3939" s="287">
        <v>0</v>
      </c>
    </row>
    <row r="3940" spans="1:11">
      <c r="A3940" s="287" t="s">
        <v>405</v>
      </c>
      <c r="B3940" s="288">
        <v>46060</v>
      </c>
      <c r="C3940" s="287" t="s">
        <v>847</v>
      </c>
      <c r="D3940" s="287">
        <v>1</v>
      </c>
      <c r="E3940" s="287">
        <v>1</v>
      </c>
      <c r="F3940" s="287">
        <v>1</v>
      </c>
      <c r="G3940" s="287" t="s">
        <v>185</v>
      </c>
      <c r="H3940" s="287" t="s">
        <v>185</v>
      </c>
      <c r="I3940" s="287">
        <v>0</v>
      </c>
      <c r="J3940" s="287"/>
      <c r="K3940" s="287">
        <v>0</v>
      </c>
    </row>
    <row r="3941" spans="1:11">
      <c r="A3941" s="287" t="s">
        <v>405</v>
      </c>
      <c r="B3941" s="288">
        <v>46067</v>
      </c>
      <c r="C3941" s="287" t="s">
        <v>847</v>
      </c>
      <c r="D3941" s="287">
        <v>1</v>
      </c>
      <c r="E3941" s="287">
        <v>1</v>
      </c>
      <c r="F3941" s="287">
        <v>1</v>
      </c>
      <c r="G3941" s="287" t="s">
        <v>185</v>
      </c>
      <c r="H3941" s="287" t="s">
        <v>185</v>
      </c>
      <c r="I3941" s="287">
        <v>0</v>
      </c>
      <c r="J3941" s="287"/>
      <c r="K3941" s="287">
        <v>0</v>
      </c>
    </row>
    <row r="3942" spans="1:11">
      <c r="A3942" s="287" t="s">
        <v>405</v>
      </c>
      <c r="B3942" s="288">
        <v>46074</v>
      </c>
      <c r="C3942" s="287" t="s">
        <v>847</v>
      </c>
      <c r="D3942" s="287">
        <v>1</v>
      </c>
      <c r="E3942" s="287">
        <v>1</v>
      </c>
      <c r="F3942" s="287">
        <v>1</v>
      </c>
      <c r="G3942" s="287" t="s">
        <v>185</v>
      </c>
      <c r="H3942" s="287" t="s">
        <v>185</v>
      </c>
      <c r="I3942" s="287">
        <v>0</v>
      </c>
      <c r="J3942" s="287"/>
      <c r="K3942" s="287">
        <v>0</v>
      </c>
    </row>
    <row r="3943" spans="1:11">
      <c r="A3943" s="287" t="s">
        <v>405</v>
      </c>
      <c r="B3943" s="288">
        <v>46081</v>
      </c>
      <c r="C3943" s="287" t="s">
        <v>847</v>
      </c>
      <c r="D3943" s="287">
        <v>1</v>
      </c>
      <c r="E3943" s="287">
        <v>1</v>
      </c>
      <c r="F3943" s="287">
        <v>1</v>
      </c>
      <c r="G3943" s="287" t="s">
        <v>185</v>
      </c>
      <c r="H3943" s="287" t="s">
        <v>185</v>
      </c>
      <c r="I3943" s="287">
        <v>0</v>
      </c>
      <c r="J3943" s="287"/>
      <c r="K3943" s="287">
        <v>0</v>
      </c>
    </row>
    <row r="3944" spans="1:11">
      <c r="A3944" s="287" t="s">
        <v>405</v>
      </c>
      <c r="B3944" s="288">
        <v>46088</v>
      </c>
      <c r="C3944" s="287" t="s">
        <v>847</v>
      </c>
      <c r="D3944" s="287">
        <v>1</v>
      </c>
      <c r="E3944" s="287">
        <v>1</v>
      </c>
      <c r="F3944" s="287">
        <v>1</v>
      </c>
      <c r="G3944" s="287" t="s">
        <v>185</v>
      </c>
      <c r="H3944" s="287" t="s">
        <v>185</v>
      </c>
      <c r="I3944" s="287">
        <v>0</v>
      </c>
      <c r="J3944" s="287"/>
      <c r="K3944" s="287">
        <v>0</v>
      </c>
    </row>
    <row r="3945" spans="1:11">
      <c r="A3945" s="287" t="s">
        <v>405</v>
      </c>
      <c r="B3945" s="288">
        <v>46095</v>
      </c>
      <c r="C3945" s="287" t="s">
        <v>847</v>
      </c>
      <c r="D3945" s="287">
        <v>1</v>
      </c>
      <c r="E3945" s="287">
        <v>1</v>
      </c>
      <c r="F3945" s="287">
        <v>1</v>
      </c>
      <c r="G3945" s="287" t="s">
        <v>185</v>
      </c>
      <c r="H3945" s="287" t="s">
        <v>185</v>
      </c>
      <c r="I3945" s="287">
        <v>0</v>
      </c>
      <c r="J3945" s="287"/>
      <c r="K3945" s="287">
        <v>0</v>
      </c>
    </row>
    <row r="3946" spans="1:11">
      <c r="A3946" s="287" t="s">
        <v>405</v>
      </c>
      <c r="B3946" s="288">
        <v>46102</v>
      </c>
      <c r="C3946" s="287" t="s">
        <v>847</v>
      </c>
      <c r="D3946" s="287">
        <v>1</v>
      </c>
      <c r="E3946" s="287">
        <v>1</v>
      </c>
      <c r="F3946" s="287">
        <v>1</v>
      </c>
      <c r="G3946" s="287" t="s">
        <v>185</v>
      </c>
      <c r="H3946" s="287" t="s">
        <v>185</v>
      </c>
      <c r="I3946" s="287">
        <v>0</v>
      </c>
      <c r="J3946" s="287"/>
      <c r="K3946" s="287">
        <v>0</v>
      </c>
    </row>
    <row r="3947" spans="1:11">
      <c r="A3947" s="287" t="s">
        <v>405</v>
      </c>
      <c r="B3947" s="288">
        <v>46109</v>
      </c>
      <c r="C3947" s="287" t="s">
        <v>847</v>
      </c>
      <c r="D3947" s="287">
        <v>1</v>
      </c>
      <c r="E3947" s="287">
        <v>1</v>
      </c>
      <c r="F3947" s="287">
        <v>1</v>
      </c>
      <c r="G3947" s="287" t="s">
        <v>185</v>
      </c>
      <c r="H3947" s="287" t="s">
        <v>185</v>
      </c>
      <c r="I3947" s="287">
        <v>0</v>
      </c>
      <c r="J3947" s="287"/>
      <c r="K3947" s="287">
        <v>0</v>
      </c>
    </row>
    <row r="3948" spans="1:11">
      <c r="A3948" s="287" t="s">
        <v>405</v>
      </c>
      <c r="B3948" s="288">
        <v>46116</v>
      </c>
      <c r="C3948" s="287" t="s">
        <v>847</v>
      </c>
      <c r="D3948" s="287">
        <v>1</v>
      </c>
      <c r="E3948" s="287">
        <v>1</v>
      </c>
      <c r="F3948" s="287">
        <v>1</v>
      </c>
      <c r="G3948" s="287" t="s">
        <v>185</v>
      </c>
      <c r="H3948" s="287" t="s">
        <v>185</v>
      </c>
      <c r="I3948" s="287">
        <v>0</v>
      </c>
      <c r="J3948" s="287"/>
      <c r="K3948" s="287">
        <v>0</v>
      </c>
    </row>
    <row r="3949" spans="1:11">
      <c r="A3949" s="287" t="s">
        <v>405</v>
      </c>
      <c r="B3949" s="288">
        <v>46123</v>
      </c>
      <c r="C3949" s="287" t="s">
        <v>847</v>
      </c>
      <c r="D3949" s="287">
        <v>1</v>
      </c>
      <c r="E3949" s="287">
        <v>1</v>
      </c>
      <c r="F3949" s="287">
        <v>1</v>
      </c>
      <c r="G3949" s="287" t="s">
        <v>185</v>
      </c>
      <c r="H3949" s="287" t="s">
        <v>185</v>
      </c>
      <c r="I3949" s="287">
        <v>0</v>
      </c>
      <c r="J3949" s="287"/>
      <c r="K3949" s="287">
        <v>0</v>
      </c>
    </row>
    <row r="3950" spans="1:11">
      <c r="A3950" s="287" t="s">
        <v>405</v>
      </c>
      <c r="B3950" s="288">
        <v>46130</v>
      </c>
      <c r="C3950" s="287" t="s">
        <v>847</v>
      </c>
      <c r="D3950" s="287">
        <v>1</v>
      </c>
      <c r="E3950" s="287">
        <v>1</v>
      </c>
      <c r="F3950" s="287">
        <v>1</v>
      </c>
      <c r="G3950" s="287" t="s">
        <v>185</v>
      </c>
      <c r="H3950" s="287" t="s">
        <v>185</v>
      </c>
      <c r="I3950" s="287">
        <v>0</v>
      </c>
      <c r="J3950" s="287"/>
      <c r="K3950" s="287">
        <v>0</v>
      </c>
    </row>
    <row r="3951" spans="1:11">
      <c r="A3951" s="287" t="s">
        <v>405</v>
      </c>
      <c r="B3951" s="288">
        <v>46137</v>
      </c>
      <c r="C3951" s="287" t="s">
        <v>847</v>
      </c>
      <c r="D3951" s="287">
        <v>1</v>
      </c>
      <c r="E3951" s="287">
        <v>1</v>
      </c>
      <c r="F3951" s="287">
        <v>1</v>
      </c>
      <c r="G3951" s="287" t="s">
        <v>185</v>
      </c>
      <c r="H3951" s="287" t="s">
        <v>185</v>
      </c>
      <c r="I3951" s="287">
        <v>0</v>
      </c>
      <c r="J3951" s="287"/>
      <c r="K3951" s="287">
        <v>0</v>
      </c>
    </row>
    <row r="3952" spans="1:11">
      <c r="A3952" s="287" t="s">
        <v>406</v>
      </c>
      <c r="B3952" s="288">
        <v>45969</v>
      </c>
      <c r="C3952" s="287" t="s">
        <v>339</v>
      </c>
      <c r="D3952" s="287">
        <v>0</v>
      </c>
      <c r="E3952" s="287">
        <v>0</v>
      </c>
      <c r="F3952" s="287">
        <v>0</v>
      </c>
      <c r="G3952" s="287" t="s">
        <v>185</v>
      </c>
      <c r="H3952" s="287" t="s">
        <v>188</v>
      </c>
      <c r="I3952" s="287">
        <v>0</v>
      </c>
      <c r="J3952" s="287"/>
      <c r="K3952" s="287">
        <v>0</v>
      </c>
    </row>
    <row r="3953" spans="1:11">
      <c r="A3953" s="287" t="s">
        <v>406</v>
      </c>
      <c r="B3953" s="288">
        <v>45976</v>
      </c>
      <c r="C3953" s="287" t="s">
        <v>892</v>
      </c>
      <c r="D3953" s="287">
        <v>1</v>
      </c>
      <c r="E3953" s="287">
        <v>0</v>
      </c>
      <c r="F3953" s="287">
        <v>1</v>
      </c>
      <c r="G3953" s="287" t="s">
        <v>185</v>
      </c>
      <c r="H3953" s="287" t="s">
        <v>188</v>
      </c>
      <c r="I3953" s="287">
        <v>0</v>
      </c>
      <c r="J3953" s="287"/>
      <c r="K3953" s="287">
        <v>0</v>
      </c>
    </row>
    <row r="3954" spans="1:11">
      <c r="A3954" s="287" t="s">
        <v>406</v>
      </c>
      <c r="B3954" s="288">
        <v>45983</v>
      </c>
      <c r="C3954" s="287" t="s">
        <v>847</v>
      </c>
      <c r="D3954" s="287">
        <v>1</v>
      </c>
      <c r="E3954" s="287">
        <v>1</v>
      </c>
      <c r="F3954" s="287">
        <v>1</v>
      </c>
      <c r="G3954" s="287" t="s">
        <v>185</v>
      </c>
      <c r="H3954" s="287" t="s">
        <v>188</v>
      </c>
      <c r="I3954" s="287">
        <v>0</v>
      </c>
      <c r="J3954" s="287"/>
      <c r="K3954" s="287">
        <v>0</v>
      </c>
    </row>
    <row r="3955" spans="1:11">
      <c r="A3955" s="287" t="s">
        <v>406</v>
      </c>
      <c r="B3955" s="288">
        <v>45990</v>
      </c>
      <c r="C3955" s="287" t="s">
        <v>847</v>
      </c>
      <c r="D3955" s="287">
        <v>1</v>
      </c>
      <c r="E3955" s="287">
        <v>1</v>
      </c>
      <c r="F3955" s="287">
        <v>1</v>
      </c>
      <c r="G3955" s="287" t="s">
        <v>185</v>
      </c>
      <c r="H3955" s="287" t="s">
        <v>188</v>
      </c>
      <c r="I3955" s="287">
        <v>0</v>
      </c>
      <c r="J3955" s="287"/>
      <c r="K3955" s="287">
        <v>0</v>
      </c>
    </row>
    <row r="3956" spans="1:11">
      <c r="A3956" s="287" t="s">
        <v>406</v>
      </c>
      <c r="B3956" s="288">
        <v>45997</v>
      </c>
      <c r="C3956" s="287" t="s">
        <v>847</v>
      </c>
      <c r="D3956" s="287">
        <v>1</v>
      </c>
      <c r="E3956" s="287">
        <v>1</v>
      </c>
      <c r="F3956" s="287">
        <v>1</v>
      </c>
      <c r="G3956" s="287" t="s">
        <v>185</v>
      </c>
      <c r="H3956" s="287" t="s">
        <v>188</v>
      </c>
      <c r="I3956" s="287">
        <v>0</v>
      </c>
      <c r="J3956" s="287"/>
      <c r="K3956" s="287">
        <v>0</v>
      </c>
    </row>
    <row r="3957" spans="1:11">
      <c r="A3957" s="287" t="s">
        <v>406</v>
      </c>
      <c r="B3957" s="288">
        <v>46004</v>
      </c>
      <c r="C3957" s="287" t="s">
        <v>847</v>
      </c>
      <c r="D3957" s="287">
        <v>1</v>
      </c>
      <c r="E3957" s="287">
        <v>1</v>
      </c>
      <c r="F3957" s="287">
        <v>1</v>
      </c>
      <c r="G3957" s="287" t="s">
        <v>185</v>
      </c>
      <c r="H3957" s="287" t="s">
        <v>188</v>
      </c>
      <c r="I3957" s="287">
        <v>0</v>
      </c>
      <c r="J3957" s="287"/>
      <c r="K3957" s="287">
        <v>0</v>
      </c>
    </row>
    <row r="3958" spans="1:11">
      <c r="A3958" s="287" t="s">
        <v>406</v>
      </c>
      <c r="B3958" s="288">
        <v>46011</v>
      </c>
      <c r="C3958" s="287" t="s">
        <v>339</v>
      </c>
      <c r="D3958" s="287">
        <v>0</v>
      </c>
      <c r="E3958" s="287">
        <v>0</v>
      </c>
      <c r="F3958" s="287">
        <v>0</v>
      </c>
      <c r="G3958" s="287" t="s">
        <v>185</v>
      </c>
      <c r="H3958" s="287" t="s">
        <v>188</v>
      </c>
      <c r="I3958" s="287">
        <v>0</v>
      </c>
      <c r="J3958" s="287"/>
      <c r="K3958" s="287">
        <v>0</v>
      </c>
    </row>
    <row r="3959" spans="1:11">
      <c r="A3959" s="287" t="s">
        <v>406</v>
      </c>
      <c r="B3959" s="288">
        <v>46018</v>
      </c>
      <c r="C3959" s="287" t="s">
        <v>339</v>
      </c>
      <c r="D3959" s="287">
        <v>0</v>
      </c>
      <c r="E3959" s="287">
        <v>0</v>
      </c>
      <c r="F3959" s="287">
        <v>0</v>
      </c>
      <c r="G3959" s="287" t="s">
        <v>185</v>
      </c>
      <c r="H3959" s="287" t="s">
        <v>188</v>
      </c>
      <c r="I3959" s="287">
        <v>0</v>
      </c>
      <c r="J3959" s="287"/>
      <c r="K3959" s="287">
        <v>0</v>
      </c>
    </row>
    <row r="3960" spans="1:11">
      <c r="A3960" s="287" t="s">
        <v>406</v>
      </c>
      <c r="B3960" s="288">
        <v>46025</v>
      </c>
      <c r="C3960" s="287" t="s">
        <v>339</v>
      </c>
      <c r="D3960" s="287">
        <v>0</v>
      </c>
      <c r="E3960" s="287">
        <v>0</v>
      </c>
      <c r="F3960" s="287">
        <v>0</v>
      </c>
      <c r="G3960" s="287" t="s">
        <v>185</v>
      </c>
      <c r="H3960" s="287" t="s">
        <v>188</v>
      </c>
      <c r="I3960" s="287">
        <v>0</v>
      </c>
      <c r="J3960" s="287"/>
      <c r="K3960" s="287">
        <v>0</v>
      </c>
    </row>
    <row r="3961" spans="1:11">
      <c r="A3961" s="287" t="s">
        <v>406</v>
      </c>
      <c r="B3961" s="288">
        <v>46032</v>
      </c>
      <c r="C3961" s="287" t="s">
        <v>339</v>
      </c>
      <c r="D3961" s="287">
        <v>0</v>
      </c>
      <c r="E3961" s="287">
        <v>0</v>
      </c>
      <c r="F3961" s="287">
        <v>0</v>
      </c>
      <c r="G3961" s="287" t="s">
        <v>185</v>
      </c>
      <c r="H3961" s="287" t="s">
        <v>188</v>
      </c>
      <c r="I3961" s="287">
        <v>0</v>
      </c>
      <c r="J3961" s="287"/>
      <c r="K3961" s="287">
        <v>0</v>
      </c>
    </row>
    <row r="3962" spans="1:11">
      <c r="A3962" s="287" t="s">
        <v>406</v>
      </c>
      <c r="B3962" s="288">
        <v>46039</v>
      </c>
      <c r="C3962" s="287" t="s">
        <v>847</v>
      </c>
      <c r="D3962" s="287">
        <v>1</v>
      </c>
      <c r="E3962" s="287">
        <v>1</v>
      </c>
      <c r="F3962" s="287">
        <v>1</v>
      </c>
      <c r="G3962" s="287" t="s">
        <v>185</v>
      </c>
      <c r="H3962" s="287" t="s">
        <v>188</v>
      </c>
      <c r="I3962" s="287">
        <v>0</v>
      </c>
      <c r="J3962" s="287"/>
      <c r="K3962" s="287">
        <v>0</v>
      </c>
    </row>
    <row r="3963" spans="1:11">
      <c r="A3963" s="287" t="s">
        <v>406</v>
      </c>
      <c r="B3963" s="288">
        <v>46046</v>
      </c>
      <c r="C3963" s="287" t="s">
        <v>847</v>
      </c>
      <c r="D3963" s="287">
        <v>1</v>
      </c>
      <c r="E3963" s="287">
        <v>1</v>
      </c>
      <c r="F3963" s="287">
        <v>1</v>
      </c>
      <c r="G3963" s="287" t="s">
        <v>185</v>
      </c>
      <c r="H3963" s="287" t="s">
        <v>188</v>
      </c>
      <c r="I3963" s="287">
        <v>0</v>
      </c>
      <c r="J3963" s="287"/>
      <c r="K3963" s="287">
        <v>0</v>
      </c>
    </row>
    <row r="3964" spans="1:11">
      <c r="A3964" s="287" t="s">
        <v>406</v>
      </c>
      <c r="B3964" s="288">
        <v>46053</v>
      </c>
      <c r="C3964" s="287" t="s">
        <v>893</v>
      </c>
      <c r="D3964" s="287">
        <v>1</v>
      </c>
      <c r="E3964" s="287">
        <v>1</v>
      </c>
      <c r="F3964" s="287">
        <v>0</v>
      </c>
      <c r="G3964" s="287" t="s">
        <v>185</v>
      </c>
      <c r="H3964" s="287" t="s">
        <v>188</v>
      </c>
      <c r="I3964" s="287">
        <v>0</v>
      </c>
      <c r="J3964" s="287"/>
      <c r="K3964" s="287">
        <v>0</v>
      </c>
    </row>
    <row r="3965" spans="1:11">
      <c r="A3965" s="287" t="s">
        <v>406</v>
      </c>
      <c r="B3965" s="288">
        <v>46060</v>
      </c>
      <c r="C3965" s="287" t="s">
        <v>847</v>
      </c>
      <c r="D3965" s="287">
        <v>1</v>
      </c>
      <c r="E3965" s="287">
        <v>1</v>
      </c>
      <c r="F3965" s="287">
        <v>1</v>
      </c>
      <c r="G3965" s="287" t="s">
        <v>185</v>
      </c>
      <c r="H3965" s="287" t="s">
        <v>188</v>
      </c>
      <c r="I3965" s="287">
        <v>0</v>
      </c>
      <c r="J3965" s="287"/>
      <c r="K3965" s="287">
        <v>0</v>
      </c>
    </row>
    <row r="3966" spans="1:11">
      <c r="A3966" s="287" t="s">
        <v>406</v>
      </c>
      <c r="B3966" s="288">
        <v>46067</v>
      </c>
      <c r="C3966" s="287" t="s">
        <v>893</v>
      </c>
      <c r="D3966" s="287">
        <v>1</v>
      </c>
      <c r="E3966" s="287">
        <v>1</v>
      </c>
      <c r="F3966" s="287">
        <v>0</v>
      </c>
      <c r="G3966" s="287" t="s">
        <v>185</v>
      </c>
      <c r="H3966" s="287" t="s">
        <v>188</v>
      </c>
      <c r="I3966" s="287">
        <v>0</v>
      </c>
      <c r="J3966" s="287"/>
      <c r="K3966" s="287">
        <v>0</v>
      </c>
    </row>
    <row r="3967" spans="1:11">
      <c r="A3967" s="287" t="s">
        <v>406</v>
      </c>
      <c r="B3967" s="288">
        <v>46074</v>
      </c>
      <c r="C3967" s="287" t="s">
        <v>893</v>
      </c>
      <c r="D3967" s="287">
        <v>1</v>
      </c>
      <c r="E3967" s="287">
        <v>1</v>
      </c>
      <c r="F3967" s="287">
        <v>0</v>
      </c>
      <c r="G3967" s="287" t="s">
        <v>185</v>
      </c>
      <c r="H3967" s="287" t="s">
        <v>188</v>
      </c>
      <c r="I3967" s="287">
        <v>0</v>
      </c>
      <c r="J3967" s="287"/>
      <c r="K3967" s="287">
        <v>0</v>
      </c>
    </row>
    <row r="3968" spans="1:11">
      <c r="A3968" s="287" t="s">
        <v>406</v>
      </c>
      <c r="B3968" s="288">
        <v>46081</v>
      </c>
      <c r="C3968" s="287" t="s">
        <v>892</v>
      </c>
      <c r="D3968" s="287">
        <v>1</v>
      </c>
      <c r="E3968" s="287">
        <v>0</v>
      </c>
      <c r="F3968" s="287">
        <v>1</v>
      </c>
      <c r="G3968" s="287" t="s">
        <v>185</v>
      </c>
      <c r="H3968" s="287" t="s">
        <v>188</v>
      </c>
      <c r="I3968" s="287">
        <v>0</v>
      </c>
      <c r="J3968" s="287"/>
      <c r="K3968" s="287">
        <v>0</v>
      </c>
    </row>
    <row r="3969" spans="1:11">
      <c r="A3969" s="287" t="s">
        <v>406</v>
      </c>
      <c r="B3969" s="288">
        <v>46088</v>
      </c>
      <c r="C3969" s="287" t="s">
        <v>893</v>
      </c>
      <c r="D3969" s="287">
        <v>1</v>
      </c>
      <c r="E3969" s="287">
        <v>1</v>
      </c>
      <c r="F3969" s="287">
        <v>0</v>
      </c>
      <c r="G3969" s="287" t="s">
        <v>185</v>
      </c>
      <c r="H3969" s="287" t="s">
        <v>188</v>
      </c>
      <c r="I3969" s="287">
        <v>0</v>
      </c>
      <c r="J3969" s="287"/>
      <c r="K3969" s="287">
        <v>0</v>
      </c>
    </row>
    <row r="3970" spans="1:11">
      <c r="A3970" s="287" t="s">
        <v>406</v>
      </c>
      <c r="B3970" s="288">
        <v>46095</v>
      </c>
      <c r="C3970" s="287" t="s">
        <v>893</v>
      </c>
      <c r="D3970" s="287">
        <v>1</v>
      </c>
      <c r="E3970" s="287">
        <v>1</v>
      </c>
      <c r="F3970" s="287">
        <v>0</v>
      </c>
      <c r="G3970" s="287" t="s">
        <v>185</v>
      </c>
      <c r="H3970" s="287" t="s">
        <v>188</v>
      </c>
      <c r="I3970" s="287">
        <v>0</v>
      </c>
      <c r="J3970" s="287"/>
      <c r="K3970" s="287">
        <v>0</v>
      </c>
    </row>
    <row r="3971" spans="1:11">
      <c r="A3971" s="287" t="s">
        <v>406</v>
      </c>
      <c r="B3971" s="288">
        <v>46102</v>
      </c>
      <c r="C3971" s="287" t="s">
        <v>847</v>
      </c>
      <c r="D3971" s="287">
        <v>1</v>
      </c>
      <c r="E3971" s="287">
        <v>1</v>
      </c>
      <c r="F3971" s="287">
        <v>1</v>
      </c>
      <c r="G3971" s="287" t="s">
        <v>185</v>
      </c>
      <c r="H3971" s="287" t="s">
        <v>188</v>
      </c>
      <c r="I3971" s="287">
        <v>0</v>
      </c>
      <c r="J3971" s="287"/>
      <c r="K3971" s="287">
        <v>0</v>
      </c>
    </row>
    <row r="3972" spans="1:11">
      <c r="A3972" s="287" t="s">
        <v>406</v>
      </c>
      <c r="B3972" s="288">
        <v>46109</v>
      </c>
      <c r="C3972" s="287" t="s">
        <v>893</v>
      </c>
      <c r="D3972" s="287">
        <v>1</v>
      </c>
      <c r="E3972" s="287">
        <v>1</v>
      </c>
      <c r="F3972" s="287">
        <v>0</v>
      </c>
      <c r="G3972" s="287" t="s">
        <v>185</v>
      </c>
      <c r="H3972" s="287" t="s">
        <v>188</v>
      </c>
      <c r="I3972" s="287">
        <v>0</v>
      </c>
      <c r="J3972" s="287"/>
      <c r="K3972" s="287">
        <v>0</v>
      </c>
    </row>
    <row r="3973" spans="1:11">
      <c r="A3973" s="287" t="s">
        <v>406</v>
      </c>
      <c r="B3973" s="288">
        <v>46116</v>
      </c>
      <c r="C3973" s="287" t="s">
        <v>339</v>
      </c>
      <c r="D3973" s="287">
        <v>0</v>
      </c>
      <c r="E3973" s="287">
        <v>0</v>
      </c>
      <c r="F3973" s="287">
        <v>0</v>
      </c>
      <c r="G3973" s="287" t="s">
        <v>185</v>
      </c>
      <c r="H3973" s="287" t="s">
        <v>188</v>
      </c>
      <c r="I3973" s="287">
        <v>0</v>
      </c>
      <c r="J3973" s="287"/>
      <c r="K3973" s="287">
        <v>0</v>
      </c>
    </row>
    <row r="3974" spans="1:11">
      <c r="A3974" s="287" t="s">
        <v>406</v>
      </c>
      <c r="B3974" s="288">
        <v>46123</v>
      </c>
      <c r="C3974" s="287" t="s">
        <v>847</v>
      </c>
      <c r="D3974" s="287">
        <v>1</v>
      </c>
      <c r="E3974" s="287">
        <v>1</v>
      </c>
      <c r="F3974" s="287">
        <v>1</v>
      </c>
      <c r="G3974" s="287" t="s">
        <v>185</v>
      </c>
      <c r="H3974" s="287" t="s">
        <v>188</v>
      </c>
      <c r="I3974" s="287">
        <v>0</v>
      </c>
      <c r="J3974" s="287"/>
      <c r="K3974" s="287">
        <v>0</v>
      </c>
    </row>
    <row r="3975" spans="1:11">
      <c r="A3975" s="287" t="s">
        <v>406</v>
      </c>
      <c r="B3975" s="288">
        <v>46130</v>
      </c>
      <c r="C3975" s="287" t="s">
        <v>893</v>
      </c>
      <c r="D3975" s="287">
        <v>1</v>
      </c>
      <c r="E3975" s="287">
        <v>1</v>
      </c>
      <c r="F3975" s="287">
        <v>0</v>
      </c>
      <c r="G3975" s="287" t="s">
        <v>185</v>
      </c>
      <c r="H3975" s="287" t="s">
        <v>188</v>
      </c>
      <c r="I3975" s="287">
        <v>0</v>
      </c>
      <c r="J3975" s="287"/>
      <c r="K3975" s="287">
        <v>0</v>
      </c>
    </row>
    <row r="3976" spans="1:11">
      <c r="A3976" s="287" t="s">
        <v>406</v>
      </c>
      <c r="B3976" s="288">
        <v>46137</v>
      </c>
      <c r="C3976" s="287" t="s">
        <v>893</v>
      </c>
      <c r="D3976" s="287">
        <v>1</v>
      </c>
      <c r="E3976" s="287">
        <v>1</v>
      </c>
      <c r="F3976" s="287">
        <v>0</v>
      </c>
      <c r="G3976" s="287" t="s">
        <v>185</v>
      </c>
      <c r="H3976" s="287" t="s">
        <v>188</v>
      </c>
      <c r="I3976" s="287">
        <v>0</v>
      </c>
      <c r="J3976" s="287"/>
      <c r="K3976" s="287">
        <v>0</v>
      </c>
    </row>
    <row r="3977" spans="1:11">
      <c r="A3977" s="287" t="s">
        <v>407</v>
      </c>
      <c r="B3977" s="288">
        <v>45969</v>
      </c>
      <c r="C3977" s="287" t="s">
        <v>847</v>
      </c>
      <c r="D3977" s="287">
        <v>1</v>
      </c>
      <c r="E3977" s="287">
        <v>1</v>
      </c>
      <c r="F3977" s="287">
        <v>1</v>
      </c>
      <c r="G3977" s="287" t="s">
        <v>179</v>
      </c>
      <c r="H3977" s="287" t="s">
        <v>185</v>
      </c>
      <c r="I3977" s="287">
        <v>1</v>
      </c>
      <c r="J3977" s="287" t="s">
        <v>408</v>
      </c>
      <c r="K3977" s="287">
        <v>0</v>
      </c>
    </row>
    <row r="3978" spans="1:11">
      <c r="A3978" s="287" t="s">
        <v>407</v>
      </c>
      <c r="B3978" s="288">
        <v>45976</v>
      </c>
      <c r="C3978" s="287" t="s">
        <v>847</v>
      </c>
      <c r="D3978" s="287">
        <v>1</v>
      </c>
      <c r="E3978" s="287">
        <v>1</v>
      </c>
      <c r="F3978" s="287">
        <v>1</v>
      </c>
      <c r="G3978" s="287" t="s">
        <v>179</v>
      </c>
      <c r="H3978" s="287" t="s">
        <v>185</v>
      </c>
      <c r="I3978" s="287">
        <v>1</v>
      </c>
      <c r="J3978" s="287" t="s">
        <v>408</v>
      </c>
      <c r="K3978" s="287">
        <v>0</v>
      </c>
    </row>
    <row r="3979" spans="1:11">
      <c r="A3979" s="287" t="s">
        <v>407</v>
      </c>
      <c r="B3979" s="288">
        <v>45983</v>
      </c>
      <c r="C3979" s="287" t="s">
        <v>847</v>
      </c>
      <c r="D3979" s="287">
        <v>1</v>
      </c>
      <c r="E3979" s="287">
        <v>1</v>
      </c>
      <c r="F3979" s="287">
        <v>1</v>
      </c>
      <c r="G3979" s="287" t="s">
        <v>179</v>
      </c>
      <c r="H3979" s="287" t="s">
        <v>185</v>
      </c>
      <c r="I3979" s="287">
        <v>1</v>
      </c>
      <c r="J3979" s="287" t="s">
        <v>408</v>
      </c>
      <c r="K3979" s="287">
        <v>0</v>
      </c>
    </row>
    <row r="3980" spans="1:11">
      <c r="A3980" s="287" t="s">
        <v>407</v>
      </c>
      <c r="B3980" s="288">
        <v>45990</v>
      </c>
      <c r="C3980" s="287" t="s">
        <v>847</v>
      </c>
      <c r="D3980" s="287">
        <v>1</v>
      </c>
      <c r="E3980" s="287">
        <v>1</v>
      </c>
      <c r="F3980" s="287">
        <v>1</v>
      </c>
      <c r="G3980" s="287" t="s">
        <v>179</v>
      </c>
      <c r="H3980" s="287" t="s">
        <v>185</v>
      </c>
      <c r="I3980" s="287">
        <v>1</v>
      </c>
      <c r="J3980" s="287" t="s">
        <v>408</v>
      </c>
      <c r="K3980" s="287">
        <v>0</v>
      </c>
    </row>
    <row r="3981" spans="1:11">
      <c r="A3981" s="287" t="s">
        <v>407</v>
      </c>
      <c r="B3981" s="288">
        <v>45997</v>
      </c>
      <c r="C3981" s="287" t="s">
        <v>847</v>
      </c>
      <c r="D3981" s="287">
        <v>1</v>
      </c>
      <c r="E3981" s="287">
        <v>1</v>
      </c>
      <c r="F3981" s="287">
        <v>1</v>
      </c>
      <c r="G3981" s="287" t="s">
        <v>179</v>
      </c>
      <c r="H3981" s="287" t="s">
        <v>185</v>
      </c>
      <c r="I3981" s="287">
        <v>1</v>
      </c>
      <c r="J3981" s="287" t="s">
        <v>408</v>
      </c>
      <c r="K3981" s="287">
        <v>0</v>
      </c>
    </row>
    <row r="3982" spans="1:11">
      <c r="A3982" s="287" t="s">
        <v>407</v>
      </c>
      <c r="B3982" s="288">
        <v>46004</v>
      </c>
      <c r="C3982" s="287" t="s">
        <v>339</v>
      </c>
      <c r="D3982" s="287">
        <v>0</v>
      </c>
      <c r="E3982" s="287">
        <v>0</v>
      </c>
      <c r="F3982" s="287">
        <v>0</v>
      </c>
      <c r="G3982" s="287" t="s">
        <v>179</v>
      </c>
      <c r="H3982" s="287" t="s">
        <v>185</v>
      </c>
      <c r="I3982" s="287">
        <v>1</v>
      </c>
      <c r="J3982" s="287" t="s">
        <v>408</v>
      </c>
      <c r="K3982" s="287">
        <v>0</v>
      </c>
    </row>
    <row r="3983" spans="1:11">
      <c r="A3983" s="287" t="s">
        <v>407</v>
      </c>
      <c r="B3983" s="288">
        <v>46011</v>
      </c>
      <c r="C3983" s="287" t="s">
        <v>847</v>
      </c>
      <c r="D3983" s="287">
        <v>1</v>
      </c>
      <c r="E3983" s="287">
        <v>1</v>
      </c>
      <c r="F3983" s="287">
        <v>1</v>
      </c>
      <c r="G3983" s="287" t="s">
        <v>179</v>
      </c>
      <c r="H3983" s="287" t="s">
        <v>185</v>
      </c>
      <c r="I3983" s="287">
        <v>1</v>
      </c>
      <c r="J3983" s="287" t="s">
        <v>408</v>
      </c>
      <c r="K3983" s="287">
        <v>0</v>
      </c>
    </row>
    <row r="3984" spans="1:11">
      <c r="A3984" s="287" t="s">
        <v>407</v>
      </c>
      <c r="B3984" s="288">
        <v>46018</v>
      </c>
      <c r="C3984" s="287" t="s">
        <v>339</v>
      </c>
      <c r="D3984" s="287">
        <v>0</v>
      </c>
      <c r="E3984" s="287">
        <v>0</v>
      </c>
      <c r="F3984" s="287">
        <v>0</v>
      </c>
      <c r="G3984" s="287" t="s">
        <v>179</v>
      </c>
      <c r="H3984" s="287" t="s">
        <v>185</v>
      </c>
      <c r="I3984" s="287">
        <v>1</v>
      </c>
      <c r="J3984" s="287" t="s">
        <v>408</v>
      </c>
      <c r="K3984" s="287">
        <v>0</v>
      </c>
    </row>
    <row r="3985" spans="1:11">
      <c r="A3985" s="287" t="s">
        <v>407</v>
      </c>
      <c r="B3985" s="288">
        <v>46025</v>
      </c>
      <c r="C3985" s="287" t="s">
        <v>847</v>
      </c>
      <c r="D3985" s="287">
        <v>1</v>
      </c>
      <c r="E3985" s="287">
        <v>1</v>
      </c>
      <c r="F3985" s="287">
        <v>1</v>
      </c>
      <c r="G3985" s="287" t="s">
        <v>179</v>
      </c>
      <c r="H3985" s="287" t="s">
        <v>185</v>
      </c>
      <c r="I3985" s="287">
        <v>1</v>
      </c>
      <c r="J3985" s="287" t="s">
        <v>408</v>
      </c>
      <c r="K3985" s="287">
        <v>0</v>
      </c>
    </row>
    <row r="3986" spans="1:11">
      <c r="A3986" s="287" t="s">
        <v>407</v>
      </c>
      <c r="B3986" s="288">
        <v>46032</v>
      </c>
      <c r="C3986" s="287" t="s">
        <v>339</v>
      </c>
      <c r="D3986" s="287">
        <v>0</v>
      </c>
      <c r="E3986" s="287">
        <v>0</v>
      </c>
      <c r="F3986" s="287">
        <v>0</v>
      </c>
      <c r="G3986" s="287" t="s">
        <v>179</v>
      </c>
      <c r="H3986" s="287" t="s">
        <v>185</v>
      </c>
      <c r="I3986" s="287">
        <v>1</v>
      </c>
      <c r="J3986" s="287" t="s">
        <v>408</v>
      </c>
      <c r="K3986" s="287">
        <v>0</v>
      </c>
    </row>
    <row r="3987" spans="1:11">
      <c r="A3987" s="287" t="s">
        <v>407</v>
      </c>
      <c r="B3987" s="288">
        <v>46039</v>
      </c>
      <c r="C3987" s="287" t="s">
        <v>847</v>
      </c>
      <c r="D3987" s="287">
        <v>1</v>
      </c>
      <c r="E3987" s="287">
        <v>1</v>
      </c>
      <c r="F3987" s="287">
        <v>1</v>
      </c>
      <c r="G3987" s="287" t="s">
        <v>179</v>
      </c>
      <c r="H3987" s="287" t="s">
        <v>185</v>
      </c>
      <c r="I3987" s="287">
        <v>1</v>
      </c>
      <c r="J3987" s="287" t="s">
        <v>408</v>
      </c>
      <c r="K3987" s="287">
        <v>0</v>
      </c>
    </row>
    <row r="3988" spans="1:11">
      <c r="A3988" s="287" t="s">
        <v>407</v>
      </c>
      <c r="B3988" s="288">
        <v>46046</v>
      </c>
      <c r="C3988" s="287" t="s">
        <v>847</v>
      </c>
      <c r="D3988" s="287">
        <v>1</v>
      </c>
      <c r="E3988" s="287">
        <v>1</v>
      </c>
      <c r="F3988" s="287">
        <v>1</v>
      </c>
      <c r="G3988" s="287" t="s">
        <v>179</v>
      </c>
      <c r="H3988" s="287" t="s">
        <v>185</v>
      </c>
      <c r="I3988" s="287">
        <v>1</v>
      </c>
      <c r="J3988" s="287" t="s">
        <v>408</v>
      </c>
      <c r="K3988" s="287">
        <v>0</v>
      </c>
    </row>
    <row r="3989" spans="1:11">
      <c r="A3989" s="287" t="s">
        <v>407</v>
      </c>
      <c r="B3989" s="288">
        <v>46053</v>
      </c>
      <c r="C3989" s="287" t="s">
        <v>847</v>
      </c>
      <c r="D3989" s="287">
        <v>1</v>
      </c>
      <c r="E3989" s="287">
        <v>1</v>
      </c>
      <c r="F3989" s="287">
        <v>1</v>
      </c>
      <c r="G3989" s="287" t="s">
        <v>179</v>
      </c>
      <c r="H3989" s="287" t="s">
        <v>185</v>
      </c>
      <c r="I3989" s="287">
        <v>1</v>
      </c>
      <c r="J3989" s="287" t="s">
        <v>408</v>
      </c>
      <c r="K3989" s="287">
        <v>0</v>
      </c>
    </row>
    <row r="3990" spans="1:11">
      <c r="A3990" s="287" t="s">
        <v>407</v>
      </c>
      <c r="B3990" s="288">
        <v>46060</v>
      </c>
      <c r="C3990" s="287" t="s">
        <v>847</v>
      </c>
      <c r="D3990" s="287">
        <v>1</v>
      </c>
      <c r="E3990" s="287">
        <v>1</v>
      </c>
      <c r="F3990" s="287">
        <v>1</v>
      </c>
      <c r="G3990" s="287" t="s">
        <v>179</v>
      </c>
      <c r="H3990" s="287" t="s">
        <v>185</v>
      </c>
      <c r="I3990" s="287">
        <v>1</v>
      </c>
      <c r="J3990" s="287" t="s">
        <v>408</v>
      </c>
      <c r="K3990" s="287">
        <v>0</v>
      </c>
    </row>
    <row r="3991" spans="1:11">
      <c r="A3991" s="287" t="s">
        <v>407</v>
      </c>
      <c r="B3991" s="288">
        <v>46067</v>
      </c>
      <c r="C3991" s="287" t="s">
        <v>847</v>
      </c>
      <c r="D3991" s="287">
        <v>1</v>
      </c>
      <c r="E3991" s="287">
        <v>1</v>
      </c>
      <c r="F3991" s="287">
        <v>1</v>
      </c>
      <c r="G3991" s="287" t="s">
        <v>179</v>
      </c>
      <c r="H3991" s="287" t="s">
        <v>185</v>
      </c>
      <c r="I3991" s="287">
        <v>1</v>
      </c>
      <c r="J3991" s="287" t="s">
        <v>408</v>
      </c>
      <c r="K3991" s="287">
        <v>0</v>
      </c>
    </row>
    <row r="3992" spans="1:11">
      <c r="A3992" s="287" t="s">
        <v>407</v>
      </c>
      <c r="B3992" s="288">
        <v>46074</v>
      </c>
      <c r="C3992" s="287" t="s">
        <v>847</v>
      </c>
      <c r="D3992" s="287">
        <v>1</v>
      </c>
      <c r="E3992" s="287">
        <v>1</v>
      </c>
      <c r="F3992" s="287">
        <v>1</v>
      </c>
      <c r="G3992" s="287" t="s">
        <v>179</v>
      </c>
      <c r="H3992" s="287" t="s">
        <v>185</v>
      </c>
      <c r="I3992" s="287">
        <v>1</v>
      </c>
      <c r="J3992" s="287" t="s">
        <v>408</v>
      </c>
      <c r="K3992" s="287">
        <v>0</v>
      </c>
    </row>
    <row r="3993" spans="1:11">
      <c r="A3993" s="287" t="s">
        <v>407</v>
      </c>
      <c r="B3993" s="288">
        <v>46081</v>
      </c>
      <c r="C3993" s="287" t="s">
        <v>847</v>
      </c>
      <c r="D3993" s="287">
        <v>1</v>
      </c>
      <c r="E3993" s="287">
        <v>1</v>
      </c>
      <c r="F3993" s="287">
        <v>1</v>
      </c>
      <c r="G3993" s="287" t="s">
        <v>179</v>
      </c>
      <c r="H3993" s="287" t="s">
        <v>185</v>
      </c>
      <c r="I3993" s="287">
        <v>1</v>
      </c>
      <c r="J3993" s="287" t="s">
        <v>408</v>
      </c>
      <c r="K3993" s="287">
        <v>0</v>
      </c>
    </row>
    <row r="3994" spans="1:11">
      <c r="A3994" s="287" t="s">
        <v>407</v>
      </c>
      <c r="B3994" s="288">
        <v>46088</v>
      </c>
      <c r="C3994" s="287" t="s">
        <v>847</v>
      </c>
      <c r="D3994" s="287">
        <v>1</v>
      </c>
      <c r="E3994" s="287">
        <v>1</v>
      </c>
      <c r="F3994" s="287">
        <v>1</v>
      </c>
      <c r="G3994" s="287" t="s">
        <v>179</v>
      </c>
      <c r="H3994" s="287" t="s">
        <v>185</v>
      </c>
      <c r="I3994" s="287">
        <v>1</v>
      </c>
      <c r="J3994" s="287" t="s">
        <v>408</v>
      </c>
      <c r="K3994" s="287">
        <v>0</v>
      </c>
    </row>
    <row r="3995" spans="1:11">
      <c r="A3995" s="287" t="s">
        <v>407</v>
      </c>
      <c r="B3995" s="288">
        <v>46095</v>
      </c>
      <c r="C3995" s="287" t="s">
        <v>847</v>
      </c>
      <c r="D3995" s="287">
        <v>1</v>
      </c>
      <c r="E3995" s="287">
        <v>1</v>
      </c>
      <c r="F3995" s="287">
        <v>1</v>
      </c>
      <c r="G3995" s="287" t="s">
        <v>179</v>
      </c>
      <c r="H3995" s="287" t="s">
        <v>185</v>
      </c>
      <c r="I3995" s="287">
        <v>1</v>
      </c>
      <c r="J3995" s="287" t="s">
        <v>408</v>
      </c>
      <c r="K3995" s="287">
        <v>0</v>
      </c>
    </row>
    <row r="3996" spans="1:11">
      <c r="A3996" s="287" t="s">
        <v>407</v>
      </c>
      <c r="B3996" s="288">
        <v>46102</v>
      </c>
      <c r="C3996" s="287" t="s">
        <v>847</v>
      </c>
      <c r="D3996" s="287">
        <v>1</v>
      </c>
      <c r="E3996" s="287">
        <v>1</v>
      </c>
      <c r="F3996" s="287">
        <v>1</v>
      </c>
      <c r="G3996" s="287" t="s">
        <v>179</v>
      </c>
      <c r="H3996" s="287" t="s">
        <v>185</v>
      </c>
      <c r="I3996" s="287">
        <v>1</v>
      </c>
      <c r="J3996" s="287" t="s">
        <v>408</v>
      </c>
      <c r="K3996" s="287">
        <v>0</v>
      </c>
    </row>
    <row r="3997" spans="1:11">
      <c r="A3997" s="287" t="s">
        <v>407</v>
      </c>
      <c r="B3997" s="288">
        <v>46109</v>
      </c>
      <c r="C3997" s="287" t="s">
        <v>847</v>
      </c>
      <c r="D3997" s="287">
        <v>1</v>
      </c>
      <c r="E3997" s="287">
        <v>1</v>
      </c>
      <c r="F3997" s="287">
        <v>1</v>
      </c>
      <c r="G3997" s="287" t="s">
        <v>179</v>
      </c>
      <c r="H3997" s="287" t="s">
        <v>185</v>
      </c>
      <c r="I3997" s="287">
        <v>1</v>
      </c>
      <c r="J3997" s="287" t="s">
        <v>408</v>
      </c>
      <c r="K3997" s="287">
        <v>0</v>
      </c>
    </row>
    <row r="3998" spans="1:11">
      <c r="A3998" s="287" t="s">
        <v>407</v>
      </c>
      <c r="B3998" s="288">
        <v>46116</v>
      </c>
      <c r="C3998" s="287" t="s">
        <v>847</v>
      </c>
      <c r="D3998" s="287">
        <v>1</v>
      </c>
      <c r="E3998" s="287">
        <v>1</v>
      </c>
      <c r="F3998" s="287">
        <v>1</v>
      </c>
      <c r="G3998" s="287" t="s">
        <v>179</v>
      </c>
      <c r="H3998" s="287" t="s">
        <v>185</v>
      </c>
      <c r="I3998" s="287">
        <v>1</v>
      </c>
      <c r="J3998" s="287" t="s">
        <v>408</v>
      </c>
      <c r="K3998" s="287">
        <v>0</v>
      </c>
    </row>
    <row r="3999" spans="1:11">
      <c r="A3999" s="287" t="s">
        <v>407</v>
      </c>
      <c r="B3999" s="288">
        <v>46123</v>
      </c>
      <c r="C3999" s="287" t="s">
        <v>847</v>
      </c>
      <c r="D3999" s="287">
        <v>1</v>
      </c>
      <c r="E3999" s="287">
        <v>1</v>
      </c>
      <c r="F3999" s="287">
        <v>1</v>
      </c>
      <c r="G3999" s="287" t="s">
        <v>179</v>
      </c>
      <c r="H3999" s="287" t="s">
        <v>185</v>
      </c>
      <c r="I3999" s="287">
        <v>1</v>
      </c>
      <c r="J3999" s="287" t="s">
        <v>408</v>
      </c>
      <c r="K3999" s="287">
        <v>0</v>
      </c>
    </row>
    <row r="4000" spans="1:11">
      <c r="A4000" s="287" t="s">
        <v>407</v>
      </c>
      <c r="B4000" s="288">
        <v>46130</v>
      </c>
      <c r="C4000" s="287" t="s">
        <v>847</v>
      </c>
      <c r="D4000" s="287">
        <v>1</v>
      </c>
      <c r="E4000" s="287">
        <v>1</v>
      </c>
      <c r="F4000" s="287">
        <v>1</v>
      </c>
      <c r="G4000" s="287" t="s">
        <v>179</v>
      </c>
      <c r="H4000" s="287" t="s">
        <v>185</v>
      </c>
      <c r="I4000" s="287">
        <v>1</v>
      </c>
      <c r="J4000" s="287" t="s">
        <v>408</v>
      </c>
      <c r="K4000" s="287">
        <v>0</v>
      </c>
    </row>
    <row r="4001" spans="1:11">
      <c r="A4001" s="287" t="s">
        <v>407</v>
      </c>
      <c r="B4001" s="288">
        <v>46137</v>
      </c>
      <c r="C4001" s="287" t="s">
        <v>847</v>
      </c>
      <c r="D4001" s="287">
        <v>1</v>
      </c>
      <c r="E4001" s="287">
        <v>1</v>
      </c>
      <c r="F4001" s="287">
        <v>1</v>
      </c>
      <c r="G4001" s="287" t="s">
        <v>179</v>
      </c>
      <c r="H4001" s="287" t="s">
        <v>185</v>
      </c>
      <c r="I4001" s="287">
        <v>1</v>
      </c>
      <c r="J4001" s="287" t="s">
        <v>408</v>
      </c>
      <c r="K4001" s="287">
        <v>0</v>
      </c>
    </row>
    <row r="4002" spans="1:11">
      <c r="A4002" s="287" t="s">
        <v>409</v>
      </c>
      <c r="B4002" s="288">
        <v>45969</v>
      </c>
      <c r="C4002" s="287" t="s">
        <v>847</v>
      </c>
      <c r="D4002" s="287">
        <v>1</v>
      </c>
      <c r="E4002" s="287">
        <v>1</v>
      </c>
      <c r="F4002" s="287">
        <v>1</v>
      </c>
      <c r="G4002" s="287" t="s">
        <v>188</v>
      </c>
      <c r="H4002" s="287" t="s">
        <v>185</v>
      </c>
      <c r="I4002" s="287">
        <v>0</v>
      </c>
      <c r="J4002" s="287" t="s">
        <v>410</v>
      </c>
      <c r="K4002" s="287">
        <v>0</v>
      </c>
    </row>
    <row r="4003" spans="1:11">
      <c r="A4003" s="287" t="s">
        <v>409</v>
      </c>
      <c r="B4003" s="288">
        <v>45976</v>
      </c>
      <c r="C4003" s="287" t="s">
        <v>339</v>
      </c>
      <c r="D4003" s="287">
        <v>0</v>
      </c>
      <c r="E4003" s="287">
        <v>0</v>
      </c>
      <c r="F4003" s="287">
        <v>0</v>
      </c>
      <c r="G4003" s="287" t="s">
        <v>188</v>
      </c>
      <c r="H4003" s="287" t="s">
        <v>185</v>
      </c>
      <c r="I4003" s="287">
        <v>0</v>
      </c>
      <c r="J4003" s="287" t="s">
        <v>410</v>
      </c>
      <c r="K4003" s="287">
        <v>0</v>
      </c>
    </row>
    <row r="4004" spans="1:11">
      <c r="A4004" s="287" t="s">
        <v>409</v>
      </c>
      <c r="B4004" s="288">
        <v>45983</v>
      </c>
      <c r="C4004" s="287" t="s">
        <v>339</v>
      </c>
      <c r="D4004" s="287">
        <v>0</v>
      </c>
      <c r="E4004" s="287">
        <v>0</v>
      </c>
      <c r="F4004" s="287">
        <v>0</v>
      </c>
      <c r="G4004" s="287" t="s">
        <v>188</v>
      </c>
      <c r="H4004" s="287" t="s">
        <v>185</v>
      </c>
      <c r="I4004" s="287">
        <v>0</v>
      </c>
      <c r="J4004" s="287" t="s">
        <v>410</v>
      </c>
      <c r="K4004" s="287">
        <v>0</v>
      </c>
    </row>
    <row r="4005" spans="1:11">
      <c r="A4005" s="287" t="s">
        <v>409</v>
      </c>
      <c r="B4005" s="288">
        <v>45990</v>
      </c>
      <c r="C4005" s="287" t="s">
        <v>339</v>
      </c>
      <c r="D4005" s="287">
        <v>0</v>
      </c>
      <c r="E4005" s="287">
        <v>0</v>
      </c>
      <c r="F4005" s="287">
        <v>0</v>
      </c>
      <c r="G4005" s="287" t="s">
        <v>188</v>
      </c>
      <c r="H4005" s="287" t="s">
        <v>185</v>
      </c>
      <c r="I4005" s="287">
        <v>0</v>
      </c>
      <c r="J4005" s="287" t="s">
        <v>410</v>
      </c>
      <c r="K4005" s="287">
        <v>0</v>
      </c>
    </row>
    <row r="4006" spans="1:11">
      <c r="A4006" s="287" t="s">
        <v>409</v>
      </c>
      <c r="B4006" s="288">
        <v>45997</v>
      </c>
      <c r="C4006" s="287" t="s">
        <v>339</v>
      </c>
      <c r="D4006" s="287">
        <v>0</v>
      </c>
      <c r="E4006" s="287">
        <v>0</v>
      </c>
      <c r="F4006" s="287">
        <v>0</v>
      </c>
      <c r="G4006" s="287" t="s">
        <v>188</v>
      </c>
      <c r="H4006" s="287" t="s">
        <v>185</v>
      </c>
      <c r="I4006" s="287">
        <v>0</v>
      </c>
      <c r="J4006" s="287" t="s">
        <v>410</v>
      </c>
      <c r="K4006" s="287">
        <v>0</v>
      </c>
    </row>
    <row r="4007" spans="1:11">
      <c r="A4007" s="287" t="s">
        <v>409</v>
      </c>
      <c r="B4007" s="288">
        <v>46004</v>
      </c>
      <c r="C4007" s="287" t="s">
        <v>339</v>
      </c>
      <c r="D4007" s="287">
        <v>0</v>
      </c>
      <c r="E4007" s="287">
        <v>0</v>
      </c>
      <c r="F4007" s="287">
        <v>0</v>
      </c>
      <c r="G4007" s="287" t="s">
        <v>188</v>
      </c>
      <c r="H4007" s="287" t="s">
        <v>185</v>
      </c>
      <c r="I4007" s="287">
        <v>0</v>
      </c>
      <c r="J4007" s="287" t="s">
        <v>410</v>
      </c>
      <c r="K4007" s="287">
        <v>0</v>
      </c>
    </row>
    <row r="4008" spans="1:11">
      <c r="A4008" s="287" t="s">
        <v>409</v>
      </c>
      <c r="B4008" s="288">
        <v>46011</v>
      </c>
      <c r="C4008" s="287" t="s">
        <v>339</v>
      </c>
      <c r="D4008" s="287">
        <v>0</v>
      </c>
      <c r="E4008" s="287">
        <v>0</v>
      </c>
      <c r="F4008" s="287">
        <v>0</v>
      </c>
      <c r="G4008" s="287" t="s">
        <v>188</v>
      </c>
      <c r="H4008" s="287" t="s">
        <v>185</v>
      </c>
      <c r="I4008" s="287">
        <v>0</v>
      </c>
      <c r="J4008" s="287" t="s">
        <v>410</v>
      </c>
      <c r="K4008" s="287">
        <v>0</v>
      </c>
    </row>
    <row r="4009" spans="1:11">
      <c r="A4009" s="287" t="s">
        <v>409</v>
      </c>
      <c r="B4009" s="288">
        <v>46018</v>
      </c>
      <c r="C4009" s="287" t="s">
        <v>339</v>
      </c>
      <c r="D4009" s="287">
        <v>0</v>
      </c>
      <c r="E4009" s="287">
        <v>0</v>
      </c>
      <c r="F4009" s="287">
        <v>0</v>
      </c>
      <c r="G4009" s="287" t="s">
        <v>188</v>
      </c>
      <c r="H4009" s="287" t="s">
        <v>185</v>
      </c>
      <c r="I4009" s="287">
        <v>0</v>
      </c>
      <c r="J4009" s="287" t="s">
        <v>410</v>
      </c>
      <c r="K4009" s="287">
        <v>0</v>
      </c>
    </row>
    <row r="4010" spans="1:11">
      <c r="A4010" s="287" t="s">
        <v>409</v>
      </c>
      <c r="B4010" s="288">
        <v>46025</v>
      </c>
      <c r="C4010" s="287" t="s">
        <v>339</v>
      </c>
      <c r="D4010" s="287">
        <v>0</v>
      </c>
      <c r="E4010" s="287">
        <v>0</v>
      </c>
      <c r="F4010" s="287">
        <v>0</v>
      </c>
      <c r="G4010" s="287" t="s">
        <v>188</v>
      </c>
      <c r="H4010" s="287" t="s">
        <v>185</v>
      </c>
      <c r="I4010" s="287">
        <v>0</v>
      </c>
      <c r="J4010" s="287" t="s">
        <v>410</v>
      </c>
      <c r="K4010" s="287">
        <v>0</v>
      </c>
    </row>
    <row r="4011" spans="1:11">
      <c r="A4011" s="287" t="s">
        <v>409</v>
      </c>
      <c r="B4011" s="288">
        <v>46032</v>
      </c>
      <c r="C4011" s="287" t="s">
        <v>339</v>
      </c>
      <c r="D4011" s="287">
        <v>0</v>
      </c>
      <c r="E4011" s="287">
        <v>0</v>
      </c>
      <c r="F4011" s="287">
        <v>0</v>
      </c>
      <c r="G4011" s="287" t="s">
        <v>188</v>
      </c>
      <c r="H4011" s="287" t="s">
        <v>185</v>
      </c>
      <c r="I4011" s="287">
        <v>0</v>
      </c>
      <c r="J4011" s="287" t="s">
        <v>410</v>
      </c>
      <c r="K4011" s="287">
        <v>0</v>
      </c>
    </row>
    <row r="4012" spans="1:11">
      <c r="A4012" s="287" t="s">
        <v>409</v>
      </c>
      <c r="B4012" s="288">
        <v>46039</v>
      </c>
      <c r="C4012" s="287" t="s">
        <v>339</v>
      </c>
      <c r="D4012" s="287">
        <v>0</v>
      </c>
      <c r="E4012" s="287">
        <v>0</v>
      </c>
      <c r="F4012" s="287">
        <v>0</v>
      </c>
      <c r="G4012" s="287" t="s">
        <v>188</v>
      </c>
      <c r="H4012" s="287" t="s">
        <v>185</v>
      </c>
      <c r="I4012" s="287">
        <v>0</v>
      </c>
      <c r="J4012" s="287" t="s">
        <v>410</v>
      </c>
      <c r="K4012" s="287">
        <v>0</v>
      </c>
    </row>
    <row r="4013" spans="1:11">
      <c r="A4013" s="287" t="s">
        <v>409</v>
      </c>
      <c r="B4013" s="288">
        <v>46046</v>
      </c>
      <c r="C4013" s="287" t="s">
        <v>339</v>
      </c>
      <c r="D4013" s="287">
        <v>0</v>
      </c>
      <c r="E4013" s="287">
        <v>0</v>
      </c>
      <c r="F4013" s="287">
        <v>0</v>
      </c>
      <c r="G4013" s="287" t="s">
        <v>188</v>
      </c>
      <c r="H4013" s="287" t="s">
        <v>185</v>
      </c>
      <c r="I4013" s="287">
        <v>0</v>
      </c>
      <c r="J4013" s="287" t="s">
        <v>410</v>
      </c>
      <c r="K4013" s="287">
        <v>0</v>
      </c>
    </row>
    <row r="4014" spans="1:11">
      <c r="A4014" s="287" t="s">
        <v>409</v>
      </c>
      <c r="B4014" s="288">
        <v>46053</v>
      </c>
      <c r="C4014" s="287" t="s">
        <v>339</v>
      </c>
      <c r="D4014" s="287">
        <v>0</v>
      </c>
      <c r="E4014" s="287">
        <v>0</v>
      </c>
      <c r="F4014" s="287">
        <v>0</v>
      </c>
      <c r="G4014" s="287" t="s">
        <v>188</v>
      </c>
      <c r="H4014" s="287" t="s">
        <v>185</v>
      </c>
      <c r="I4014" s="287">
        <v>0</v>
      </c>
      <c r="J4014" s="287" t="s">
        <v>410</v>
      </c>
      <c r="K4014" s="287">
        <v>0</v>
      </c>
    </row>
    <row r="4015" spans="1:11">
      <c r="A4015" s="287" t="s">
        <v>409</v>
      </c>
      <c r="B4015" s="288">
        <v>46060</v>
      </c>
      <c r="C4015" s="287" t="s">
        <v>339</v>
      </c>
      <c r="D4015" s="287">
        <v>0</v>
      </c>
      <c r="E4015" s="287">
        <v>0</v>
      </c>
      <c r="F4015" s="287">
        <v>0</v>
      </c>
      <c r="G4015" s="287" t="s">
        <v>188</v>
      </c>
      <c r="H4015" s="287" t="s">
        <v>185</v>
      </c>
      <c r="I4015" s="287">
        <v>0</v>
      </c>
      <c r="J4015" s="287" t="s">
        <v>410</v>
      </c>
      <c r="K4015" s="287">
        <v>0</v>
      </c>
    </row>
    <row r="4016" spans="1:11">
      <c r="A4016" s="287" t="s">
        <v>409</v>
      </c>
      <c r="B4016" s="288">
        <v>46067</v>
      </c>
      <c r="C4016" s="287" t="s">
        <v>847</v>
      </c>
      <c r="D4016" s="287">
        <v>1</v>
      </c>
      <c r="E4016" s="287">
        <v>1</v>
      </c>
      <c r="F4016" s="287">
        <v>1</v>
      </c>
      <c r="G4016" s="287" t="s">
        <v>188</v>
      </c>
      <c r="H4016" s="287" t="s">
        <v>185</v>
      </c>
      <c r="I4016" s="287">
        <v>0</v>
      </c>
      <c r="J4016" s="287" t="s">
        <v>410</v>
      </c>
      <c r="K4016" s="287">
        <v>0</v>
      </c>
    </row>
    <row r="4017" spans="1:11">
      <c r="A4017" s="287" t="s">
        <v>409</v>
      </c>
      <c r="B4017" s="288">
        <v>46074</v>
      </c>
      <c r="C4017" s="287" t="s">
        <v>847</v>
      </c>
      <c r="D4017" s="287">
        <v>1</v>
      </c>
      <c r="E4017" s="287">
        <v>1</v>
      </c>
      <c r="F4017" s="287">
        <v>1</v>
      </c>
      <c r="G4017" s="287" t="s">
        <v>188</v>
      </c>
      <c r="H4017" s="287" t="s">
        <v>185</v>
      </c>
      <c r="I4017" s="287">
        <v>0</v>
      </c>
      <c r="J4017" s="287" t="s">
        <v>410</v>
      </c>
      <c r="K4017" s="287">
        <v>0</v>
      </c>
    </row>
    <row r="4018" spans="1:11">
      <c r="A4018" s="287" t="s">
        <v>409</v>
      </c>
      <c r="B4018" s="288">
        <v>46081</v>
      </c>
      <c r="C4018" s="287" t="s">
        <v>893</v>
      </c>
      <c r="D4018" s="287">
        <v>1</v>
      </c>
      <c r="E4018" s="287">
        <v>1</v>
      </c>
      <c r="F4018" s="287">
        <v>0</v>
      </c>
      <c r="G4018" s="287" t="s">
        <v>188</v>
      </c>
      <c r="H4018" s="287" t="s">
        <v>185</v>
      </c>
      <c r="I4018" s="287">
        <v>0</v>
      </c>
      <c r="J4018" s="287" t="s">
        <v>410</v>
      </c>
      <c r="K4018" s="287">
        <v>0</v>
      </c>
    </row>
    <row r="4019" spans="1:11">
      <c r="A4019" s="287" t="s">
        <v>409</v>
      </c>
      <c r="B4019" s="288">
        <v>46088</v>
      </c>
      <c r="C4019" s="287" t="s">
        <v>339</v>
      </c>
      <c r="D4019" s="287">
        <v>0</v>
      </c>
      <c r="E4019" s="287">
        <v>0</v>
      </c>
      <c r="F4019" s="287">
        <v>0</v>
      </c>
      <c r="G4019" s="287" t="s">
        <v>188</v>
      </c>
      <c r="H4019" s="287" t="s">
        <v>185</v>
      </c>
      <c r="I4019" s="287">
        <v>0</v>
      </c>
      <c r="J4019" s="287" t="s">
        <v>410</v>
      </c>
      <c r="K4019" s="287">
        <v>0</v>
      </c>
    </row>
    <row r="4020" spans="1:11">
      <c r="A4020" s="287" t="s">
        <v>409</v>
      </c>
      <c r="B4020" s="288">
        <v>46095</v>
      </c>
      <c r="C4020" s="287" t="s">
        <v>847</v>
      </c>
      <c r="D4020" s="287">
        <v>1</v>
      </c>
      <c r="E4020" s="287">
        <v>1</v>
      </c>
      <c r="F4020" s="287">
        <v>1</v>
      </c>
      <c r="G4020" s="287" t="s">
        <v>188</v>
      </c>
      <c r="H4020" s="287" t="s">
        <v>185</v>
      </c>
      <c r="I4020" s="287">
        <v>0</v>
      </c>
      <c r="J4020" s="287" t="s">
        <v>410</v>
      </c>
      <c r="K4020" s="287">
        <v>0</v>
      </c>
    </row>
    <row r="4021" spans="1:11">
      <c r="A4021" s="287" t="s">
        <v>409</v>
      </c>
      <c r="B4021" s="288">
        <v>46102</v>
      </c>
      <c r="C4021" s="287" t="s">
        <v>339</v>
      </c>
      <c r="D4021" s="287">
        <v>0</v>
      </c>
      <c r="E4021" s="287">
        <v>0</v>
      </c>
      <c r="F4021" s="287">
        <v>0</v>
      </c>
      <c r="G4021" s="287" t="s">
        <v>188</v>
      </c>
      <c r="H4021" s="287" t="s">
        <v>185</v>
      </c>
      <c r="I4021" s="287">
        <v>0</v>
      </c>
      <c r="J4021" s="287" t="s">
        <v>410</v>
      </c>
      <c r="K4021" s="287">
        <v>0</v>
      </c>
    </row>
    <row r="4022" spans="1:11">
      <c r="A4022" s="287" t="s">
        <v>409</v>
      </c>
      <c r="B4022" s="288">
        <v>46109</v>
      </c>
      <c r="C4022" s="287" t="s">
        <v>339</v>
      </c>
      <c r="D4022" s="287">
        <v>0</v>
      </c>
      <c r="E4022" s="287">
        <v>0</v>
      </c>
      <c r="F4022" s="287">
        <v>0</v>
      </c>
      <c r="G4022" s="287" t="s">
        <v>188</v>
      </c>
      <c r="H4022" s="287" t="s">
        <v>185</v>
      </c>
      <c r="I4022" s="287">
        <v>0</v>
      </c>
      <c r="J4022" s="287" t="s">
        <v>410</v>
      </c>
      <c r="K4022" s="287">
        <v>0</v>
      </c>
    </row>
    <row r="4023" spans="1:11">
      <c r="A4023" s="287" t="s">
        <v>409</v>
      </c>
      <c r="B4023" s="288">
        <v>46116</v>
      </c>
      <c r="C4023" s="287" t="s">
        <v>339</v>
      </c>
      <c r="D4023" s="287">
        <v>0</v>
      </c>
      <c r="E4023" s="287">
        <v>0</v>
      </c>
      <c r="F4023" s="287">
        <v>0</v>
      </c>
      <c r="G4023" s="287" t="s">
        <v>188</v>
      </c>
      <c r="H4023" s="287" t="s">
        <v>185</v>
      </c>
      <c r="I4023" s="287">
        <v>0</v>
      </c>
      <c r="J4023" s="287" t="s">
        <v>410</v>
      </c>
      <c r="K4023" s="287">
        <v>0</v>
      </c>
    </row>
    <row r="4024" spans="1:11">
      <c r="A4024" s="287" t="s">
        <v>409</v>
      </c>
      <c r="B4024" s="288">
        <v>46123</v>
      </c>
      <c r="C4024" s="287" t="s">
        <v>339</v>
      </c>
      <c r="D4024" s="287">
        <v>0</v>
      </c>
      <c r="E4024" s="287">
        <v>0</v>
      </c>
      <c r="F4024" s="287">
        <v>0</v>
      </c>
      <c r="G4024" s="287" t="s">
        <v>188</v>
      </c>
      <c r="H4024" s="287" t="s">
        <v>185</v>
      </c>
      <c r="I4024" s="287">
        <v>0</v>
      </c>
      <c r="J4024" s="287" t="s">
        <v>410</v>
      </c>
      <c r="K4024" s="287">
        <v>0</v>
      </c>
    </row>
    <row r="4025" spans="1:11">
      <c r="A4025" s="287" t="s">
        <v>409</v>
      </c>
      <c r="B4025" s="288">
        <v>46130</v>
      </c>
      <c r="C4025" s="287" t="s">
        <v>339</v>
      </c>
      <c r="D4025" s="287">
        <v>0</v>
      </c>
      <c r="E4025" s="287">
        <v>0</v>
      </c>
      <c r="F4025" s="287">
        <v>0</v>
      </c>
      <c r="G4025" s="287" t="s">
        <v>188</v>
      </c>
      <c r="H4025" s="287" t="s">
        <v>185</v>
      </c>
      <c r="I4025" s="287">
        <v>0</v>
      </c>
      <c r="J4025" s="287" t="s">
        <v>410</v>
      </c>
      <c r="K4025" s="287">
        <v>0</v>
      </c>
    </row>
    <row r="4026" spans="1:11">
      <c r="A4026" s="287" t="s">
        <v>409</v>
      </c>
      <c r="B4026" s="288">
        <v>46137</v>
      </c>
      <c r="C4026" s="287" t="s">
        <v>339</v>
      </c>
      <c r="D4026" s="287">
        <v>0</v>
      </c>
      <c r="E4026" s="287">
        <v>0</v>
      </c>
      <c r="F4026" s="287">
        <v>0</v>
      </c>
      <c r="G4026" s="287" t="s">
        <v>188</v>
      </c>
      <c r="H4026" s="287" t="s">
        <v>185</v>
      </c>
      <c r="I4026" s="287">
        <v>0</v>
      </c>
      <c r="J4026" s="287" t="s">
        <v>410</v>
      </c>
      <c r="K4026" s="287">
        <v>0</v>
      </c>
    </row>
    <row r="4027" spans="1:11">
      <c r="A4027" s="287" t="s">
        <v>411</v>
      </c>
      <c r="B4027" s="288">
        <v>45969</v>
      </c>
      <c r="C4027" s="287" t="s">
        <v>847</v>
      </c>
      <c r="D4027" s="287">
        <v>1</v>
      </c>
      <c r="E4027" s="287">
        <v>1</v>
      </c>
      <c r="F4027" s="287">
        <v>1</v>
      </c>
      <c r="G4027" s="287" t="s">
        <v>185</v>
      </c>
      <c r="H4027" s="287"/>
      <c r="I4027" s="287">
        <v>1</v>
      </c>
      <c r="J4027" s="287"/>
      <c r="K4027" s="287">
        <v>0</v>
      </c>
    </row>
    <row r="4028" spans="1:11">
      <c r="A4028" s="287" t="s">
        <v>411</v>
      </c>
      <c r="B4028" s="288">
        <v>45976</v>
      </c>
      <c r="C4028" s="287" t="s">
        <v>339</v>
      </c>
      <c r="D4028" s="287">
        <v>0</v>
      </c>
      <c r="E4028" s="287">
        <v>0</v>
      </c>
      <c r="F4028" s="287">
        <v>0</v>
      </c>
      <c r="G4028" s="287" t="s">
        <v>185</v>
      </c>
      <c r="H4028" s="287"/>
      <c r="I4028" s="287">
        <v>1</v>
      </c>
      <c r="J4028" s="287"/>
      <c r="K4028" s="287">
        <v>0</v>
      </c>
    </row>
    <row r="4029" spans="1:11">
      <c r="A4029" s="287" t="s">
        <v>411</v>
      </c>
      <c r="B4029" s="288">
        <v>45983</v>
      </c>
      <c r="C4029" s="287" t="s">
        <v>847</v>
      </c>
      <c r="D4029" s="287">
        <v>1</v>
      </c>
      <c r="E4029" s="287">
        <v>1</v>
      </c>
      <c r="F4029" s="287">
        <v>1</v>
      </c>
      <c r="G4029" s="287" t="s">
        <v>185</v>
      </c>
      <c r="H4029" s="287"/>
      <c r="I4029" s="287">
        <v>1</v>
      </c>
      <c r="J4029" s="287"/>
      <c r="K4029" s="287">
        <v>0</v>
      </c>
    </row>
    <row r="4030" spans="1:11">
      <c r="A4030" s="287" t="s">
        <v>411</v>
      </c>
      <c r="B4030" s="288">
        <v>45990</v>
      </c>
      <c r="C4030" s="287" t="s">
        <v>339</v>
      </c>
      <c r="D4030" s="287">
        <v>0</v>
      </c>
      <c r="E4030" s="287">
        <v>0</v>
      </c>
      <c r="F4030" s="287">
        <v>0</v>
      </c>
      <c r="G4030" s="287" t="s">
        <v>185</v>
      </c>
      <c r="H4030" s="287"/>
      <c r="I4030" s="287">
        <v>1</v>
      </c>
      <c r="J4030" s="287"/>
      <c r="K4030" s="287">
        <v>0</v>
      </c>
    </row>
    <row r="4031" spans="1:11">
      <c r="A4031" s="287" t="s">
        <v>411</v>
      </c>
      <c r="B4031" s="288">
        <v>45997</v>
      </c>
      <c r="C4031" s="287" t="s">
        <v>847</v>
      </c>
      <c r="D4031" s="287">
        <v>1</v>
      </c>
      <c r="E4031" s="287">
        <v>1</v>
      </c>
      <c r="F4031" s="287">
        <v>1</v>
      </c>
      <c r="G4031" s="287" t="s">
        <v>185</v>
      </c>
      <c r="H4031" s="287"/>
      <c r="I4031" s="287">
        <v>1</v>
      </c>
      <c r="J4031" s="287"/>
      <c r="K4031" s="287">
        <v>0</v>
      </c>
    </row>
    <row r="4032" spans="1:11">
      <c r="A4032" s="287" t="s">
        <v>411</v>
      </c>
      <c r="B4032" s="288">
        <v>46004</v>
      </c>
      <c r="C4032" s="287" t="s">
        <v>339</v>
      </c>
      <c r="D4032" s="287">
        <v>0</v>
      </c>
      <c r="E4032" s="287">
        <v>0</v>
      </c>
      <c r="F4032" s="287">
        <v>0</v>
      </c>
      <c r="G4032" s="287" t="s">
        <v>185</v>
      </c>
      <c r="H4032" s="287"/>
      <c r="I4032" s="287">
        <v>1</v>
      </c>
      <c r="J4032" s="287"/>
      <c r="K4032" s="287">
        <v>0</v>
      </c>
    </row>
    <row r="4033" spans="1:11">
      <c r="A4033" s="287" t="s">
        <v>411</v>
      </c>
      <c r="B4033" s="288">
        <v>46011</v>
      </c>
      <c r="C4033" s="287" t="s">
        <v>339</v>
      </c>
      <c r="D4033" s="287">
        <v>0</v>
      </c>
      <c r="E4033" s="287">
        <v>0</v>
      </c>
      <c r="F4033" s="287">
        <v>0</v>
      </c>
      <c r="G4033" s="287" t="s">
        <v>185</v>
      </c>
      <c r="H4033" s="287"/>
      <c r="I4033" s="287">
        <v>1</v>
      </c>
      <c r="J4033" s="287"/>
      <c r="K4033" s="287">
        <v>0</v>
      </c>
    </row>
    <row r="4034" spans="1:11">
      <c r="A4034" s="287" t="s">
        <v>411</v>
      </c>
      <c r="B4034" s="288">
        <v>46018</v>
      </c>
      <c r="C4034" s="287" t="s">
        <v>847</v>
      </c>
      <c r="D4034" s="287">
        <v>1</v>
      </c>
      <c r="E4034" s="287">
        <v>1</v>
      </c>
      <c r="F4034" s="287">
        <v>1</v>
      </c>
      <c r="G4034" s="287" t="s">
        <v>185</v>
      </c>
      <c r="H4034" s="287"/>
      <c r="I4034" s="287">
        <v>1</v>
      </c>
      <c r="J4034" s="287"/>
      <c r="K4034" s="287">
        <v>0</v>
      </c>
    </row>
    <row r="4035" spans="1:11">
      <c r="A4035" s="287" t="s">
        <v>411</v>
      </c>
      <c r="B4035" s="288">
        <v>46025</v>
      </c>
      <c r="C4035" s="287" t="s">
        <v>847</v>
      </c>
      <c r="D4035" s="287">
        <v>1</v>
      </c>
      <c r="E4035" s="287">
        <v>1</v>
      </c>
      <c r="F4035" s="287">
        <v>1</v>
      </c>
      <c r="G4035" s="287" t="s">
        <v>185</v>
      </c>
      <c r="H4035" s="287"/>
      <c r="I4035" s="287">
        <v>1</v>
      </c>
      <c r="J4035" s="287"/>
      <c r="K4035" s="287">
        <v>0</v>
      </c>
    </row>
    <row r="4036" spans="1:11">
      <c r="A4036" s="287" t="s">
        <v>411</v>
      </c>
      <c r="B4036" s="288">
        <v>46032</v>
      </c>
      <c r="C4036" s="287" t="s">
        <v>847</v>
      </c>
      <c r="D4036" s="287">
        <v>1</v>
      </c>
      <c r="E4036" s="287">
        <v>1</v>
      </c>
      <c r="F4036" s="287">
        <v>1</v>
      </c>
      <c r="G4036" s="287" t="s">
        <v>185</v>
      </c>
      <c r="H4036" s="287"/>
      <c r="I4036" s="287">
        <v>1</v>
      </c>
      <c r="J4036" s="287"/>
      <c r="K4036" s="287">
        <v>0</v>
      </c>
    </row>
    <row r="4037" spans="1:11">
      <c r="A4037" s="287" t="s">
        <v>411</v>
      </c>
      <c r="B4037" s="288">
        <v>46039</v>
      </c>
      <c r="C4037" s="287" t="s">
        <v>847</v>
      </c>
      <c r="D4037" s="287">
        <v>1</v>
      </c>
      <c r="E4037" s="287">
        <v>1</v>
      </c>
      <c r="F4037" s="287">
        <v>1</v>
      </c>
      <c r="G4037" s="287" t="s">
        <v>185</v>
      </c>
      <c r="H4037" s="287"/>
      <c r="I4037" s="287">
        <v>1</v>
      </c>
      <c r="J4037" s="287"/>
      <c r="K4037" s="287">
        <v>0</v>
      </c>
    </row>
    <row r="4038" spans="1:11">
      <c r="A4038" s="287" t="s">
        <v>411</v>
      </c>
      <c r="B4038" s="288">
        <v>46046</v>
      </c>
      <c r="C4038" s="287" t="s">
        <v>892</v>
      </c>
      <c r="D4038" s="287">
        <v>1</v>
      </c>
      <c r="E4038" s="287">
        <v>0</v>
      </c>
      <c r="F4038" s="287">
        <v>1</v>
      </c>
      <c r="G4038" s="287" t="s">
        <v>185</v>
      </c>
      <c r="H4038" s="287"/>
      <c r="I4038" s="287">
        <v>1</v>
      </c>
      <c r="J4038" s="287"/>
      <c r="K4038" s="287">
        <v>0</v>
      </c>
    </row>
    <row r="4039" spans="1:11">
      <c r="A4039" s="287" t="s">
        <v>411</v>
      </c>
      <c r="B4039" s="288">
        <v>46053</v>
      </c>
      <c r="C4039" s="287" t="s">
        <v>847</v>
      </c>
      <c r="D4039" s="287">
        <v>1</v>
      </c>
      <c r="E4039" s="287">
        <v>1</v>
      </c>
      <c r="F4039" s="287">
        <v>1</v>
      </c>
      <c r="G4039" s="287" t="s">
        <v>185</v>
      </c>
      <c r="H4039" s="287"/>
      <c r="I4039" s="287">
        <v>1</v>
      </c>
      <c r="J4039" s="287"/>
      <c r="K4039" s="287">
        <v>0</v>
      </c>
    </row>
    <row r="4040" spans="1:11">
      <c r="A4040" s="287" t="s">
        <v>411</v>
      </c>
      <c r="B4040" s="288">
        <v>46060</v>
      </c>
      <c r="C4040" s="287" t="s">
        <v>847</v>
      </c>
      <c r="D4040" s="287">
        <v>1</v>
      </c>
      <c r="E4040" s="287">
        <v>1</v>
      </c>
      <c r="F4040" s="287">
        <v>1</v>
      </c>
      <c r="G4040" s="287" t="s">
        <v>185</v>
      </c>
      <c r="H4040" s="287"/>
      <c r="I4040" s="287">
        <v>1</v>
      </c>
      <c r="J4040" s="287"/>
      <c r="K4040" s="287">
        <v>0</v>
      </c>
    </row>
    <row r="4041" spans="1:11">
      <c r="A4041" s="287" t="s">
        <v>411</v>
      </c>
      <c r="B4041" s="288">
        <v>46067</v>
      </c>
      <c r="C4041" s="287" t="s">
        <v>847</v>
      </c>
      <c r="D4041" s="287">
        <v>1</v>
      </c>
      <c r="E4041" s="287">
        <v>1</v>
      </c>
      <c r="F4041" s="287">
        <v>1</v>
      </c>
      <c r="G4041" s="287" t="s">
        <v>185</v>
      </c>
      <c r="H4041" s="287"/>
      <c r="I4041" s="287">
        <v>1</v>
      </c>
      <c r="J4041" s="287"/>
      <c r="K4041" s="287">
        <v>0</v>
      </c>
    </row>
    <row r="4042" spans="1:11">
      <c r="A4042" s="287" t="s">
        <v>411</v>
      </c>
      <c r="B4042" s="288">
        <v>46074</v>
      </c>
      <c r="C4042" s="287" t="s">
        <v>847</v>
      </c>
      <c r="D4042" s="287">
        <v>1</v>
      </c>
      <c r="E4042" s="287">
        <v>1</v>
      </c>
      <c r="F4042" s="287">
        <v>1</v>
      </c>
      <c r="G4042" s="287" t="s">
        <v>185</v>
      </c>
      <c r="H4042" s="287"/>
      <c r="I4042" s="287">
        <v>1</v>
      </c>
      <c r="J4042" s="287"/>
      <c r="K4042" s="287">
        <v>0</v>
      </c>
    </row>
    <row r="4043" spans="1:11">
      <c r="A4043" s="287" t="s">
        <v>411</v>
      </c>
      <c r="B4043" s="288">
        <v>46081</v>
      </c>
      <c r="C4043" s="287" t="s">
        <v>847</v>
      </c>
      <c r="D4043" s="287">
        <v>1</v>
      </c>
      <c r="E4043" s="287">
        <v>1</v>
      </c>
      <c r="F4043" s="287">
        <v>1</v>
      </c>
      <c r="G4043" s="287" t="s">
        <v>185</v>
      </c>
      <c r="H4043" s="287"/>
      <c r="I4043" s="287">
        <v>1</v>
      </c>
      <c r="J4043" s="287"/>
      <c r="K4043" s="287">
        <v>0</v>
      </c>
    </row>
    <row r="4044" spans="1:11">
      <c r="A4044" s="287" t="s">
        <v>411</v>
      </c>
      <c r="B4044" s="288">
        <v>46088</v>
      </c>
      <c r="C4044" s="287" t="s">
        <v>339</v>
      </c>
      <c r="D4044" s="287">
        <v>0</v>
      </c>
      <c r="E4044" s="287">
        <v>0</v>
      </c>
      <c r="F4044" s="287">
        <v>0</v>
      </c>
      <c r="G4044" s="287" t="s">
        <v>185</v>
      </c>
      <c r="H4044" s="287"/>
      <c r="I4044" s="287">
        <v>1</v>
      </c>
      <c r="J4044" s="287"/>
      <c r="K4044" s="287">
        <v>0</v>
      </c>
    </row>
    <row r="4045" spans="1:11">
      <c r="A4045" s="287" t="s">
        <v>411</v>
      </c>
      <c r="B4045" s="288">
        <v>46095</v>
      </c>
      <c r="C4045" s="287" t="s">
        <v>847</v>
      </c>
      <c r="D4045" s="287">
        <v>1</v>
      </c>
      <c r="E4045" s="287">
        <v>1</v>
      </c>
      <c r="F4045" s="287">
        <v>1</v>
      </c>
      <c r="G4045" s="287" t="s">
        <v>185</v>
      </c>
      <c r="H4045" s="287"/>
      <c r="I4045" s="287">
        <v>1</v>
      </c>
      <c r="J4045" s="287"/>
      <c r="K4045" s="287">
        <v>0</v>
      </c>
    </row>
    <row r="4046" spans="1:11">
      <c r="A4046" s="287" t="s">
        <v>411</v>
      </c>
      <c r="B4046" s="288">
        <v>46102</v>
      </c>
      <c r="C4046" s="287" t="s">
        <v>847</v>
      </c>
      <c r="D4046" s="287">
        <v>1</v>
      </c>
      <c r="E4046" s="287">
        <v>1</v>
      </c>
      <c r="F4046" s="287">
        <v>1</v>
      </c>
      <c r="G4046" s="287" t="s">
        <v>185</v>
      </c>
      <c r="H4046" s="287"/>
      <c r="I4046" s="287">
        <v>1</v>
      </c>
      <c r="J4046" s="287"/>
      <c r="K4046" s="287">
        <v>0</v>
      </c>
    </row>
    <row r="4047" spans="1:11">
      <c r="A4047" s="287" t="s">
        <v>411</v>
      </c>
      <c r="B4047" s="288">
        <v>46109</v>
      </c>
      <c r="C4047" s="287" t="s">
        <v>847</v>
      </c>
      <c r="D4047" s="287">
        <v>1</v>
      </c>
      <c r="E4047" s="287">
        <v>1</v>
      </c>
      <c r="F4047" s="287">
        <v>1</v>
      </c>
      <c r="G4047" s="287" t="s">
        <v>185</v>
      </c>
      <c r="H4047" s="287"/>
      <c r="I4047" s="287">
        <v>1</v>
      </c>
      <c r="J4047" s="287"/>
      <c r="K4047" s="287">
        <v>0</v>
      </c>
    </row>
    <row r="4048" spans="1:11">
      <c r="A4048" s="287" t="s">
        <v>411</v>
      </c>
      <c r="B4048" s="288">
        <v>46116</v>
      </c>
      <c r="C4048" s="287" t="s">
        <v>847</v>
      </c>
      <c r="D4048" s="287">
        <v>1</v>
      </c>
      <c r="E4048" s="287">
        <v>1</v>
      </c>
      <c r="F4048" s="287">
        <v>1</v>
      </c>
      <c r="G4048" s="287" t="s">
        <v>185</v>
      </c>
      <c r="H4048" s="287"/>
      <c r="I4048" s="287">
        <v>1</v>
      </c>
      <c r="J4048" s="287"/>
      <c r="K4048" s="287">
        <v>0</v>
      </c>
    </row>
    <row r="4049" spans="1:11">
      <c r="A4049" s="287" t="s">
        <v>411</v>
      </c>
      <c r="B4049" s="288">
        <v>46123</v>
      </c>
      <c r="C4049" s="287" t="s">
        <v>847</v>
      </c>
      <c r="D4049" s="287">
        <v>1</v>
      </c>
      <c r="E4049" s="287">
        <v>1</v>
      </c>
      <c r="F4049" s="287">
        <v>1</v>
      </c>
      <c r="G4049" s="287" t="s">
        <v>185</v>
      </c>
      <c r="H4049" s="287"/>
      <c r="I4049" s="287">
        <v>1</v>
      </c>
      <c r="J4049" s="287"/>
      <c r="K4049" s="287">
        <v>0</v>
      </c>
    </row>
    <row r="4050" spans="1:11">
      <c r="A4050" s="287" t="s">
        <v>411</v>
      </c>
      <c r="B4050" s="288">
        <v>46130</v>
      </c>
      <c r="C4050" s="287" t="s">
        <v>847</v>
      </c>
      <c r="D4050" s="287">
        <v>1</v>
      </c>
      <c r="E4050" s="287">
        <v>1</v>
      </c>
      <c r="F4050" s="287">
        <v>1</v>
      </c>
      <c r="G4050" s="287" t="s">
        <v>185</v>
      </c>
      <c r="H4050" s="287"/>
      <c r="I4050" s="287">
        <v>1</v>
      </c>
      <c r="J4050" s="287"/>
      <c r="K4050" s="287">
        <v>0</v>
      </c>
    </row>
    <row r="4051" spans="1:11">
      <c r="A4051" s="287" t="s">
        <v>411</v>
      </c>
      <c r="B4051" s="288">
        <v>46137</v>
      </c>
      <c r="C4051" s="287" t="s">
        <v>847</v>
      </c>
      <c r="D4051" s="287">
        <v>1</v>
      </c>
      <c r="E4051" s="287">
        <v>1</v>
      </c>
      <c r="F4051" s="287">
        <v>1</v>
      </c>
      <c r="G4051" s="287" t="s">
        <v>185</v>
      </c>
      <c r="H4051" s="287"/>
      <c r="I4051" s="287">
        <v>1</v>
      </c>
      <c r="J4051" s="287"/>
      <c r="K4051" s="287">
        <v>0</v>
      </c>
    </row>
    <row r="4052" spans="1:11">
      <c r="A4052" s="287" t="s">
        <v>412</v>
      </c>
      <c r="B4052" s="288">
        <v>45969</v>
      </c>
      <c r="C4052" s="287" t="s">
        <v>339</v>
      </c>
      <c r="D4052" s="287">
        <v>0</v>
      </c>
      <c r="E4052" s="287">
        <v>0</v>
      </c>
      <c r="F4052" s="287">
        <v>0</v>
      </c>
      <c r="G4052" s="287" t="s">
        <v>185</v>
      </c>
      <c r="H4052" s="287" t="s">
        <v>188</v>
      </c>
      <c r="I4052" s="287">
        <v>1</v>
      </c>
      <c r="J4052" s="287" t="s">
        <v>413</v>
      </c>
      <c r="K4052" s="287">
        <v>0</v>
      </c>
    </row>
    <row r="4053" spans="1:11">
      <c r="A4053" s="287" t="s">
        <v>412</v>
      </c>
      <c r="B4053" s="288">
        <v>45976</v>
      </c>
      <c r="C4053" s="287" t="s">
        <v>892</v>
      </c>
      <c r="D4053" s="287">
        <v>1</v>
      </c>
      <c r="E4053" s="287">
        <v>0</v>
      </c>
      <c r="F4053" s="287">
        <v>1</v>
      </c>
      <c r="G4053" s="287" t="s">
        <v>185</v>
      </c>
      <c r="H4053" s="287" t="s">
        <v>188</v>
      </c>
      <c r="I4053" s="287">
        <v>1</v>
      </c>
      <c r="J4053" s="287" t="s">
        <v>413</v>
      </c>
      <c r="K4053" s="287">
        <v>0</v>
      </c>
    </row>
    <row r="4054" spans="1:11">
      <c r="A4054" s="287" t="s">
        <v>412</v>
      </c>
      <c r="B4054" s="288">
        <v>45983</v>
      </c>
      <c r="C4054" s="287" t="s">
        <v>847</v>
      </c>
      <c r="D4054" s="287">
        <v>1</v>
      </c>
      <c r="E4054" s="287">
        <v>1</v>
      </c>
      <c r="F4054" s="287">
        <v>1</v>
      </c>
      <c r="G4054" s="287" t="s">
        <v>185</v>
      </c>
      <c r="H4054" s="287" t="s">
        <v>188</v>
      </c>
      <c r="I4054" s="287">
        <v>1</v>
      </c>
      <c r="J4054" s="287" t="s">
        <v>413</v>
      </c>
      <c r="K4054" s="287">
        <v>0</v>
      </c>
    </row>
    <row r="4055" spans="1:11">
      <c r="A4055" s="287" t="s">
        <v>412</v>
      </c>
      <c r="B4055" s="288">
        <v>45990</v>
      </c>
      <c r="C4055" s="287" t="s">
        <v>847</v>
      </c>
      <c r="D4055" s="287">
        <v>1</v>
      </c>
      <c r="E4055" s="287">
        <v>1</v>
      </c>
      <c r="F4055" s="287">
        <v>1</v>
      </c>
      <c r="G4055" s="287" t="s">
        <v>185</v>
      </c>
      <c r="H4055" s="287" t="s">
        <v>188</v>
      </c>
      <c r="I4055" s="287">
        <v>1</v>
      </c>
      <c r="J4055" s="287" t="s">
        <v>413</v>
      </c>
      <c r="K4055" s="287">
        <v>0</v>
      </c>
    </row>
    <row r="4056" spans="1:11">
      <c r="A4056" s="287" t="s">
        <v>412</v>
      </c>
      <c r="B4056" s="288">
        <v>45997</v>
      </c>
      <c r="C4056" s="287" t="s">
        <v>339</v>
      </c>
      <c r="D4056" s="287">
        <v>0</v>
      </c>
      <c r="E4056" s="287">
        <v>0</v>
      </c>
      <c r="F4056" s="287">
        <v>0</v>
      </c>
      <c r="G4056" s="287" t="s">
        <v>185</v>
      </c>
      <c r="H4056" s="287" t="s">
        <v>188</v>
      </c>
      <c r="I4056" s="287">
        <v>1</v>
      </c>
      <c r="J4056" s="287" t="s">
        <v>413</v>
      </c>
      <c r="K4056" s="287">
        <v>0</v>
      </c>
    </row>
    <row r="4057" spans="1:11">
      <c r="A4057" s="287" t="s">
        <v>412</v>
      </c>
      <c r="B4057" s="288">
        <v>46004</v>
      </c>
      <c r="C4057" s="287" t="s">
        <v>339</v>
      </c>
      <c r="D4057" s="287">
        <v>0</v>
      </c>
      <c r="E4057" s="287">
        <v>0</v>
      </c>
      <c r="F4057" s="287">
        <v>0</v>
      </c>
      <c r="G4057" s="287" t="s">
        <v>185</v>
      </c>
      <c r="H4057" s="287" t="s">
        <v>188</v>
      </c>
      <c r="I4057" s="287">
        <v>1</v>
      </c>
      <c r="J4057" s="287" t="s">
        <v>413</v>
      </c>
      <c r="K4057" s="287">
        <v>0</v>
      </c>
    </row>
    <row r="4058" spans="1:11">
      <c r="A4058" s="287" t="s">
        <v>412</v>
      </c>
      <c r="B4058" s="288">
        <v>46011</v>
      </c>
      <c r="C4058" s="287" t="s">
        <v>892</v>
      </c>
      <c r="D4058" s="287">
        <v>1</v>
      </c>
      <c r="E4058" s="287">
        <v>0</v>
      </c>
      <c r="F4058" s="287">
        <v>1</v>
      </c>
      <c r="G4058" s="287" t="s">
        <v>185</v>
      </c>
      <c r="H4058" s="287" t="s">
        <v>188</v>
      </c>
      <c r="I4058" s="287">
        <v>1</v>
      </c>
      <c r="J4058" s="287" t="s">
        <v>413</v>
      </c>
      <c r="K4058" s="287">
        <v>0</v>
      </c>
    </row>
    <row r="4059" spans="1:11">
      <c r="A4059" s="287" t="s">
        <v>412</v>
      </c>
      <c r="B4059" s="288">
        <v>46018</v>
      </c>
      <c r="C4059" s="287" t="s">
        <v>893</v>
      </c>
      <c r="D4059" s="287">
        <v>1</v>
      </c>
      <c r="E4059" s="287">
        <v>1</v>
      </c>
      <c r="F4059" s="287">
        <v>0</v>
      </c>
      <c r="G4059" s="287" t="s">
        <v>185</v>
      </c>
      <c r="H4059" s="287" t="s">
        <v>188</v>
      </c>
      <c r="I4059" s="287">
        <v>1</v>
      </c>
      <c r="J4059" s="287" t="s">
        <v>413</v>
      </c>
      <c r="K4059" s="287">
        <v>0</v>
      </c>
    </row>
    <row r="4060" spans="1:11">
      <c r="A4060" s="287" t="s">
        <v>412</v>
      </c>
      <c r="B4060" s="288">
        <v>46025</v>
      </c>
      <c r="C4060" s="287" t="s">
        <v>892</v>
      </c>
      <c r="D4060" s="287">
        <v>1</v>
      </c>
      <c r="E4060" s="287">
        <v>0</v>
      </c>
      <c r="F4060" s="287">
        <v>1</v>
      </c>
      <c r="G4060" s="287" t="s">
        <v>185</v>
      </c>
      <c r="H4060" s="287" t="s">
        <v>188</v>
      </c>
      <c r="I4060" s="287">
        <v>1</v>
      </c>
      <c r="J4060" s="287" t="s">
        <v>413</v>
      </c>
      <c r="K4060" s="287">
        <v>0</v>
      </c>
    </row>
    <row r="4061" spans="1:11">
      <c r="A4061" s="287" t="s">
        <v>412</v>
      </c>
      <c r="B4061" s="288">
        <v>46032</v>
      </c>
      <c r="C4061" s="287" t="s">
        <v>847</v>
      </c>
      <c r="D4061" s="287">
        <v>1</v>
      </c>
      <c r="E4061" s="287">
        <v>1</v>
      </c>
      <c r="F4061" s="287">
        <v>1</v>
      </c>
      <c r="G4061" s="287" t="s">
        <v>185</v>
      </c>
      <c r="H4061" s="287" t="s">
        <v>188</v>
      </c>
      <c r="I4061" s="287">
        <v>1</v>
      </c>
      <c r="J4061" s="287" t="s">
        <v>413</v>
      </c>
      <c r="K4061" s="287">
        <v>0</v>
      </c>
    </row>
    <row r="4062" spans="1:11">
      <c r="A4062" s="287" t="s">
        <v>412</v>
      </c>
      <c r="B4062" s="288">
        <v>46039</v>
      </c>
      <c r="C4062" s="287" t="s">
        <v>847</v>
      </c>
      <c r="D4062" s="287">
        <v>1</v>
      </c>
      <c r="E4062" s="287">
        <v>1</v>
      </c>
      <c r="F4062" s="287">
        <v>1</v>
      </c>
      <c r="G4062" s="287" t="s">
        <v>185</v>
      </c>
      <c r="H4062" s="287" t="s">
        <v>188</v>
      </c>
      <c r="I4062" s="287">
        <v>1</v>
      </c>
      <c r="J4062" s="287" t="s">
        <v>413</v>
      </c>
      <c r="K4062" s="287">
        <v>0</v>
      </c>
    </row>
    <row r="4063" spans="1:11">
      <c r="A4063" s="287" t="s">
        <v>412</v>
      </c>
      <c r="B4063" s="288">
        <v>46046</v>
      </c>
      <c r="C4063" s="287" t="s">
        <v>847</v>
      </c>
      <c r="D4063" s="287">
        <v>1</v>
      </c>
      <c r="E4063" s="287">
        <v>1</v>
      </c>
      <c r="F4063" s="287">
        <v>1</v>
      </c>
      <c r="G4063" s="287" t="s">
        <v>185</v>
      </c>
      <c r="H4063" s="287" t="s">
        <v>188</v>
      </c>
      <c r="I4063" s="287">
        <v>1</v>
      </c>
      <c r="J4063" s="287" t="s">
        <v>413</v>
      </c>
      <c r="K4063" s="287">
        <v>0</v>
      </c>
    </row>
    <row r="4064" spans="1:11">
      <c r="A4064" s="287" t="s">
        <v>412</v>
      </c>
      <c r="B4064" s="288">
        <v>46053</v>
      </c>
      <c r="C4064" s="287" t="s">
        <v>847</v>
      </c>
      <c r="D4064" s="287">
        <v>1</v>
      </c>
      <c r="E4064" s="287">
        <v>1</v>
      </c>
      <c r="F4064" s="287">
        <v>1</v>
      </c>
      <c r="G4064" s="287" t="s">
        <v>185</v>
      </c>
      <c r="H4064" s="287" t="s">
        <v>188</v>
      </c>
      <c r="I4064" s="287">
        <v>1</v>
      </c>
      <c r="J4064" s="287" t="s">
        <v>413</v>
      </c>
      <c r="K4064" s="287">
        <v>0</v>
      </c>
    </row>
    <row r="4065" spans="1:11">
      <c r="A4065" s="287" t="s">
        <v>412</v>
      </c>
      <c r="B4065" s="288">
        <v>46060</v>
      </c>
      <c r="C4065" s="287" t="s">
        <v>893</v>
      </c>
      <c r="D4065" s="287">
        <v>1</v>
      </c>
      <c r="E4065" s="287">
        <v>1</v>
      </c>
      <c r="F4065" s="287">
        <v>0</v>
      </c>
      <c r="G4065" s="287" t="s">
        <v>185</v>
      </c>
      <c r="H4065" s="287" t="s">
        <v>188</v>
      </c>
      <c r="I4065" s="287">
        <v>1</v>
      </c>
      <c r="J4065" s="287" t="s">
        <v>413</v>
      </c>
      <c r="K4065" s="287">
        <v>0</v>
      </c>
    </row>
    <row r="4066" spans="1:11">
      <c r="A4066" s="287" t="s">
        <v>412</v>
      </c>
      <c r="B4066" s="288">
        <v>46067</v>
      </c>
      <c r="C4066" s="287" t="s">
        <v>893</v>
      </c>
      <c r="D4066" s="287">
        <v>1</v>
      </c>
      <c r="E4066" s="287">
        <v>1</v>
      </c>
      <c r="F4066" s="287">
        <v>0</v>
      </c>
      <c r="G4066" s="287" t="s">
        <v>185</v>
      </c>
      <c r="H4066" s="287" t="s">
        <v>188</v>
      </c>
      <c r="I4066" s="287">
        <v>1</v>
      </c>
      <c r="J4066" s="287" t="s">
        <v>413</v>
      </c>
      <c r="K4066" s="287">
        <v>0</v>
      </c>
    </row>
    <row r="4067" spans="1:11">
      <c r="A4067" s="287" t="s">
        <v>412</v>
      </c>
      <c r="B4067" s="288">
        <v>46074</v>
      </c>
      <c r="C4067" s="287" t="s">
        <v>893</v>
      </c>
      <c r="D4067" s="287">
        <v>1</v>
      </c>
      <c r="E4067" s="287">
        <v>1</v>
      </c>
      <c r="F4067" s="287">
        <v>0</v>
      </c>
      <c r="G4067" s="287" t="s">
        <v>185</v>
      </c>
      <c r="H4067" s="287" t="s">
        <v>188</v>
      </c>
      <c r="I4067" s="287">
        <v>1</v>
      </c>
      <c r="J4067" s="287" t="s">
        <v>413</v>
      </c>
      <c r="K4067" s="287">
        <v>0</v>
      </c>
    </row>
    <row r="4068" spans="1:11">
      <c r="A4068" s="287" t="s">
        <v>412</v>
      </c>
      <c r="B4068" s="288">
        <v>46081</v>
      </c>
      <c r="C4068" s="287" t="s">
        <v>893</v>
      </c>
      <c r="D4068" s="287">
        <v>1</v>
      </c>
      <c r="E4068" s="287">
        <v>1</v>
      </c>
      <c r="F4068" s="287">
        <v>0</v>
      </c>
      <c r="G4068" s="287" t="s">
        <v>185</v>
      </c>
      <c r="H4068" s="287" t="s">
        <v>188</v>
      </c>
      <c r="I4068" s="287">
        <v>1</v>
      </c>
      <c r="J4068" s="287" t="s">
        <v>413</v>
      </c>
      <c r="K4068" s="287">
        <v>0</v>
      </c>
    </row>
    <row r="4069" spans="1:11">
      <c r="A4069" s="287" t="s">
        <v>412</v>
      </c>
      <c r="B4069" s="288">
        <v>46088</v>
      </c>
      <c r="C4069" s="287" t="s">
        <v>339</v>
      </c>
      <c r="D4069" s="287">
        <v>0</v>
      </c>
      <c r="E4069" s="287">
        <v>0</v>
      </c>
      <c r="F4069" s="287">
        <v>0</v>
      </c>
      <c r="G4069" s="287" t="s">
        <v>185</v>
      </c>
      <c r="H4069" s="287" t="s">
        <v>188</v>
      </c>
      <c r="I4069" s="287">
        <v>1</v>
      </c>
      <c r="J4069" s="287" t="s">
        <v>413</v>
      </c>
      <c r="K4069" s="287">
        <v>0</v>
      </c>
    </row>
    <row r="4070" spans="1:11">
      <c r="A4070" s="287" t="s">
        <v>412</v>
      </c>
      <c r="B4070" s="288">
        <v>46095</v>
      </c>
      <c r="C4070" s="287" t="s">
        <v>893</v>
      </c>
      <c r="D4070" s="287">
        <v>1</v>
      </c>
      <c r="E4070" s="287">
        <v>1</v>
      </c>
      <c r="F4070" s="287">
        <v>0</v>
      </c>
      <c r="G4070" s="287" t="s">
        <v>185</v>
      </c>
      <c r="H4070" s="287" t="s">
        <v>188</v>
      </c>
      <c r="I4070" s="287">
        <v>1</v>
      </c>
      <c r="J4070" s="287" t="s">
        <v>413</v>
      </c>
      <c r="K4070" s="287">
        <v>0</v>
      </c>
    </row>
    <row r="4071" spans="1:11">
      <c r="A4071" s="287" t="s">
        <v>412</v>
      </c>
      <c r="B4071" s="288">
        <v>46102</v>
      </c>
      <c r="C4071" s="287" t="s">
        <v>893</v>
      </c>
      <c r="D4071" s="287">
        <v>1</v>
      </c>
      <c r="E4071" s="287">
        <v>1</v>
      </c>
      <c r="F4071" s="287">
        <v>0</v>
      </c>
      <c r="G4071" s="287" t="s">
        <v>185</v>
      </c>
      <c r="H4071" s="287" t="s">
        <v>188</v>
      </c>
      <c r="I4071" s="287">
        <v>1</v>
      </c>
      <c r="J4071" s="287" t="s">
        <v>413</v>
      </c>
      <c r="K4071" s="287">
        <v>0</v>
      </c>
    </row>
    <row r="4072" spans="1:11">
      <c r="A4072" s="287" t="s">
        <v>412</v>
      </c>
      <c r="B4072" s="288">
        <v>46109</v>
      </c>
      <c r="C4072" s="287" t="s">
        <v>892</v>
      </c>
      <c r="D4072" s="287">
        <v>1</v>
      </c>
      <c r="E4072" s="287">
        <v>0</v>
      </c>
      <c r="F4072" s="287">
        <v>1</v>
      </c>
      <c r="G4072" s="287" t="s">
        <v>185</v>
      </c>
      <c r="H4072" s="287" t="s">
        <v>188</v>
      </c>
      <c r="I4072" s="287">
        <v>1</v>
      </c>
      <c r="J4072" s="287" t="s">
        <v>413</v>
      </c>
      <c r="K4072" s="287">
        <v>0</v>
      </c>
    </row>
    <row r="4073" spans="1:11">
      <c r="A4073" s="287" t="s">
        <v>412</v>
      </c>
      <c r="B4073" s="288">
        <v>46116</v>
      </c>
      <c r="C4073" s="287" t="s">
        <v>339</v>
      </c>
      <c r="D4073" s="287">
        <v>0</v>
      </c>
      <c r="E4073" s="287">
        <v>0</v>
      </c>
      <c r="F4073" s="287">
        <v>0</v>
      </c>
      <c r="G4073" s="287" t="s">
        <v>185</v>
      </c>
      <c r="H4073" s="287" t="s">
        <v>188</v>
      </c>
      <c r="I4073" s="287">
        <v>1</v>
      </c>
      <c r="J4073" s="287" t="s">
        <v>413</v>
      </c>
      <c r="K4073" s="287">
        <v>0</v>
      </c>
    </row>
    <row r="4074" spans="1:11">
      <c r="A4074" s="287" t="s">
        <v>412</v>
      </c>
      <c r="B4074" s="288">
        <v>46123</v>
      </c>
      <c r="C4074" s="287" t="s">
        <v>339</v>
      </c>
      <c r="D4074" s="287">
        <v>0</v>
      </c>
      <c r="E4074" s="287">
        <v>0</v>
      </c>
      <c r="F4074" s="287">
        <v>0</v>
      </c>
      <c r="G4074" s="287" t="s">
        <v>185</v>
      </c>
      <c r="H4074" s="287" t="s">
        <v>188</v>
      </c>
      <c r="I4074" s="287">
        <v>1</v>
      </c>
      <c r="J4074" s="287" t="s">
        <v>413</v>
      </c>
      <c r="K4074" s="287">
        <v>0</v>
      </c>
    </row>
    <row r="4075" spans="1:11">
      <c r="A4075" s="287" t="s">
        <v>412</v>
      </c>
      <c r="B4075" s="288">
        <v>46130</v>
      </c>
      <c r="C4075" s="287" t="s">
        <v>893</v>
      </c>
      <c r="D4075" s="287">
        <v>1</v>
      </c>
      <c r="E4075" s="287">
        <v>1</v>
      </c>
      <c r="F4075" s="287">
        <v>0</v>
      </c>
      <c r="G4075" s="287" t="s">
        <v>185</v>
      </c>
      <c r="H4075" s="287" t="s">
        <v>188</v>
      </c>
      <c r="I4075" s="287">
        <v>1</v>
      </c>
      <c r="J4075" s="287" t="s">
        <v>413</v>
      </c>
      <c r="K4075" s="287">
        <v>0</v>
      </c>
    </row>
    <row r="4076" spans="1:11">
      <c r="A4076" s="287" t="s">
        <v>412</v>
      </c>
      <c r="B4076" s="288">
        <v>46137</v>
      </c>
      <c r="C4076" s="287" t="s">
        <v>339</v>
      </c>
      <c r="D4076" s="287">
        <v>0</v>
      </c>
      <c r="E4076" s="287">
        <v>0</v>
      </c>
      <c r="F4076" s="287">
        <v>0</v>
      </c>
      <c r="G4076" s="287" t="s">
        <v>185</v>
      </c>
      <c r="H4076" s="287" t="s">
        <v>188</v>
      </c>
      <c r="I4076" s="287">
        <v>1</v>
      </c>
      <c r="J4076" s="287" t="s">
        <v>413</v>
      </c>
      <c r="K4076" s="287">
        <v>0</v>
      </c>
    </row>
    <row r="4077" spans="1:11">
      <c r="A4077" s="287" t="s">
        <v>414</v>
      </c>
      <c r="B4077" s="288">
        <v>45969</v>
      </c>
      <c r="C4077" s="287" t="s">
        <v>893</v>
      </c>
      <c r="D4077" s="287">
        <v>1</v>
      </c>
      <c r="E4077" s="287">
        <v>1</v>
      </c>
      <c r="F4077" s="287">
        <v>0</v>
      </c>
      <c r="G4077" s="287" t="s">
        <v>179</v>
      </c>
      <c r="H4077" s="287" t="s">
        <v>185</v>
      </c>
      <c r="I4077" s="287">
        <v>1</v>
      </c>
      <c r="J4077" s="287"/>
      <c r="K4077" s="287">
        <v>0</v>
      </c>
    </row>
    <row r="4078" spans="1:11">
      <c r="A4078" s="287" t="s">
        <v>414</v>
      </c>
      <c r="B4078" s="288">
        <v>45976</v>
      </c>
      <c r="C4078" s="287" t="s">
        <v>339</v>
      </c>
      <c r="D4078" s="287">
        <v>0</v>
      </c>
      <c r="E4078" s="287">
        <v>0</v>
      </c>
      <c r="F4078" s="287">
        <v>0</v>
      </c>
      <c r="G4078" s="287" t="s">
        <v>179</v>
      </c>
      <c r="H4078" s="287" t="s">
        <v>185</v>
      </c>
      <c r="I4078" s="287">
        <v>1</v>
      </c>
      <c r="J4078" s="287"/>
      <c r="K4078" s="287">
        <v>0</v>
      </c>
    </row>
    <row r="4079" spans="1:11">
      <c r="A4079" s="287" t="s">
        <v>414</v>
      </c>
      <c r="B4079" s="288">
        <v>45983</v>
      </c>
      <c r="C4079" s="287" t="s">
        <v>893</v>
      </c>
      <c r="D4079" s="287">
        <v>1</v>
      </c>
      <c r="E4079" s="287">
        <v>1</v>
      </c>
      <c r="F4079" s="287">
        <v>0</v>
      </c>
      <c r="G4079" s="287" t="s">
        <v>179</v>
      </c>
      <c r="H4079" s="287" t="s">
        <v>185</v>
      </c>
      <c r="I4079" s="287">
        <v>1</v>
      </c>
      <c r="J4079" s="287"/>
      <c r="K4079" s="287">
        <v>0</v>
      </c>
    </row>
    <row r="4080" spans="1:11">
      <c r="A4080" s="287" t="s">
        <v>414</v>
      </c>
      <c r="B4080" s="288">
        <v>45990</v>
      </c>
      <c r="C4080" s="287" t="s">
        <v>893</v>
      </c>
      <c r="D4080" s="287">
        <v>1</v>
      </c>
      <c r="E4080" s="287">
        <v>1</v>
      </c>
      <c r="F4080" s="287">
        <v>0</v>
      </c>
      <c r="G4080" s="287" t="s">
        <v>179</v>
      </c>
      <c r="H4080" s="287" t="s">
        <v>185</v>
      </c>
      <c r="I4080" s="287">
        <v>1</v>
      </c>
      <c r="J4080" s="287"/>
      <c r="K4080" s="287">
        <v>0</v>
      </c>
    </row>
    <row r="4081" spans="1:11">
      <c r="A4081" s="287" t="s">
        <v>414</v>
      </c>
      <c r="B4081" s="288">
        <v>45997</v>
      </c>
      <c r="C4081" s="287" t="s">
        <v>339</v>
      </c>
      <c r="D4081" s="287">
        <v>0</v>
      </c>
      <c r="E4081" s="287">
        <v>0</v>
      </c>
      <c r="F4081" s="287">
        <v>0</v>
      </c>
      <c r="G4081" s="287" t="s">
        <v>179</v>
      </c>
      <c r="H4081" s="287" t="s">
        <v>185</v>
      </c>
      <c r="I4081" s="287">
        <v>1</v>
      </c>
      <c r="J4081" s="287"/>
      <c r="K4081" s="287">
        <v>0</v>
      </c>
    </row>
    <row r="4082" spans="1:11">
      <c r="A4082" s="287" t="s">
        <v>414</v>
      </c>
      <c r="B4082" s="288">
        <v>46004</v>
      </c>
      <c r="C4082" s="287" t="s">
        <v>893</v>
      </c>
      <c r="D4082" s="287">
        <v>1</v>
      </c>
      <c r="E4082" s="287">
        <v>1</v>
      </c>
      <c r="F4082" s="287">
        <v>0</v>
      </c>
      <c r="G4082" s="287" t="s">
        <v>179</v>
      </c>
      <c r="H4082" s="287" t="s">
        <v>185</v>
      </c>
      <c r="I4082" s="287">
        <v>1</v>
      </c>
      <c r="J4082" s="287"/>
      <c r="K4082" s="287">
        <v>0</v>
      </c>
    </row>
    <row r="4083" spans="1:11">
      <c r="A4083" s="287" t="s">
        <v>414</v>
      </c>
      <c r="B4083" s="288">
        <v>46011</v>
      </c>
      <c r="C4083" s="287" t="s">
        <v>893</v>
      </c>
      <c r="D4083" s="287">
        <v>1</v>
      </c>
      <c r="E4083" s="287">
        <v>1</v>
      </c>
      <c r="F4083" s="287">
        <v>0</v>
      </c>
      <c r="G4083" s="287" t="s">
        <v>179</v>
      </c>
      <c r="H4083" s="287" t="s">
        <v>185</v>
      </c>
      <c r="I4083" s="287">
        <v>1</v>
      </c>
      <c r="J4083" s="287"/>
      <c r="K4083" s="287">
        <v>0</v>
      </c>
    </row>
    <row r="4084" spans="1:11">
      <c r="A4084" s="287" t="s">
        <v>414</v>
      </c>
      <c r="B4084" s="288">
        <v>46018</v>
      </c>
      <c r="C4084" s="287" t="s">
        <v>339</v>
      </c>
      <c r="D4084" s="287">
        <v>0</v>
      </c>
      <c r="E4084" s="287">
        <v>0</v>
      </c>
      <c r="F4084" s="287">
        <v>0</v>
      </c>
      <c r="G4084" s="287" t="s">
        <v>179</v>
      </c>
      <c r="H4084" s="287" t="s">
        <v>185</v>
      </c>
      <c r="I4084" s="287">
        <v>1</v>
      </c>
      <c r="J4084" s="287"/>
      <c r="K4084" s="287">
        <v>0</v>
      </c>
    </row>
    <row r="4085" spans="1:11">
      <c r="A4085" s="287" t="s">
        <v>414</v>
      </c>
      <c r="B4085" s="288">
        <v>46025</v>
      </c>
      <c r="C4085" s="287" t="s">
        <v>339</v>
      </c>
      <c r="D4085" s="287">
        <v>0</v>
      </c>
      <c r="E4085" s="287">
        <v>0</v>
      </c>
      <c r="F4085" s="287">
        <v>0</v>
      </c>
      <c r="G4085" s="287" t="s">
        <v>179</v>
      </c>
      <c r="H4085" s="287" t="s">
        <v>185</v>
      </c>
      <c r="I4085" s="287">
        <v>1</v>
      </c>
      <c r="J4085" s="287"/>
      <c r="K4085" s="287">
        <v>0</v>
      </c>
    </row>
    <row r="4086" spans="1:11">
      <c r="A4086" s="287" t="s">
        <v>414</v>
      </c>
      <c r="B4086" s="288">
        <v>46032</v>
      </c>
      <c r="C4086" s="287" t="s">
        <v>339</v>
      </c>
      <c r="D4086" s="287">
        <v>0</v>
      </c>
      <c r="E4086" s="287">
        <v>0</v>
      </c>
      <c r="F4086" s="287">
        <v>0</v>
      </c>
      <c r="G4086" s="287" t="s">
        <v>179</v>
      </c>
      <c r="H4086" s="287" t="s">
        <v>185</v>
      </c>
      <c r="I4086" s="287">
        <v>1</v>
      </c>
      <c r="J4086" s="287"/>
      <c r="K4086" s="287">
        <v>0</v>
      </c>
    </row>
    <row r="4087" spans="1:11">
      <c r="A4087" s="287" t="s">
        <v>414</v>
      </c>
      <c r="B4087" s="288">
        <v>46039</v>
      </c>
      <c r="C4087" s="287" t="s">
        <v>339</v>
      </c>
      <c r="D4087" s="287">
        <v>0</v>
      </c>
      <c r="E4087" s="287">
        <v>0</v>
      </c>
      <c r="F4087" s="287">
        <v>0</v>
      </c>
      <c r="G4087" s="287" t="s">
        <v>179</v>
      </c>
      <c r="H4087" s="287" t="s">
        <v>185</v>
      </c>
      <c r="I4087" s="287">
        <v>1</v>
      </c>
      <c r="J4087" s="287"/>
      <c r="K4087" s="287">
        <v>0</v>
      </c>
    </row>
    <row r="4088" spans="1:11">
      <c r="A4088" s="287" t="s">
        <v>414</v>
      </c>
      <c r="B4088" s="288">
        <v>46046</v>
      </c>
      <c r="C4088" s="287" t="s">
        <v>893</v>
      </c>
      <c r="D4088" s="287">
        <v>1</v>
      </c>
      <c r="E4088" s="287">
        <v>1</v>
      </c>
      <c r="F4088" s="287">
        <v>0</v>
      </c>
      <c r="G4088" s="287" t="s">
        <v>179</v>
      </c>
      <c r="H4088" s="287" t="s">
        <v>185</v>
      </c>
      <c r="I4088" s="287">
        <v>1</v>
      </c>
      <c r="J4088" s="287"/>
      <c r="K4088" s="287">
        <v>0</v>
      </c>
    </row>
    <row r="4089" spans="1:11">
      <c r="A4089" s="287" t="s">
        <v>414</v>
      </c>
      <c r="B4089" s="288">
        <v>46053</v>
      </c>
      <c r="C4089" s="287" t="s">
        <v>893</v>
      </c>
      <c r="D4089" s="287">
        <v>1</v>
      </c>
      <c r="E4089" s="287">
        <v>1</v>
      </c>
      <c r="F4089" s="287">
        <v>0</v>
      </c>
      <c r="G4089" s="287" t="s">
        <v>179</v>
      </c>
      <c r="H4089" s="287" t="s">
        <v>185</v>
      </c>
      <c r="I4089" s="287">
        <v>1</v>
      </c>
      <c r="J4089" s="287"/>
      <c r="K4089" s="287">
        <v>0</v>
      </c>
    </row>
    <row r="4090" spans="1:11">
      <c r="A4090" s="287" t="s">
        <v>414</v>
      </c>
      <c r="B4090" s="288">
        <v>46060</v>
      </c>
      <c r="C4090" s="287" t="s">
        <v>339</v>
      </c>
      <c r="D4090" s="287">
        <v>0</v>
      </c>
      <c r="E4090" s="287">
        <v>0</v>
      </c>
      <c r="F4090" s="287">
        <v>0</v>
      </c>
      <c r="G4090" s="287" t="s">
        <v>179</v>
      </c>
      <c r="H4090" s="287" t="s">
        <v>185</v>
      </c>
      <c r="I4090" s="287">
        <v>1</v>
      </c>
      <c r="J4090" s="287"/>
      <c r="K4090" s="287">
        <v>0</v>
      </c>
    </row>
    <row r="4091" spans="1:11">
      <c r="A4091" s="287" t="s">
        <v>414</v>
      </c>
      <c r="B4091" s="288">
        <v>46067</v>
      </c>
      <c r="C4091" s="287" t="s">
        <v>339</v>
      </c>
      <c r="D4091" s="287">
        <v>0</v>
      </c>
      <c r="E4091" s="287">
        <v>0</v>
      </c>
      <c r="F4091" s="287">
        <v>0</v>
      </c>
      <c r="G4091" s="287" t="s">
        <v>179</v>
      </c>
      <c r="H4091" s="287" t="s">
        <v>185</v>
      </c>
      <c r="I4091" s="287">
        <v>1</v>
      </c>
      <c r="J4091" s="287"/>
      <c r="K4091" s="287">
        <v>0</v>
      </c>
    </row>
    <row r="4092" spans="1:11">
      <c r="A4092" s="287" t="s">
        <v>414</v>
      </c>
      <c r="B4092" s="288">
        <v>46074</v>
      </c>
      <c r="C4092" s="287" t="s">
        <v>893</v>
      </c>
      <c r="D4092" s="287">
        <v>1</v>
      </c>
      <c r="E4092" s="287">
        <v>1</v>
      </c>
      <c r="F4092" s="287">
        <v>0</v>
      </c>
      <c r="G4092" s="287" t="s">
        <v>179</v>
      </c>
      <c r="H4092" s="287" t="s">
        <v>185</v>
      </c>
      <c r="I4092" s="287">
        <v>1</v>
      </c>
      <c r="J4092" s="287"/>
      <c r="K4092" s="287">
        <v>0</v>
      </c>
    </row>
    <row r="4093" spans="1:11">
      <c r="A4093" s="287" t="s">
        <v>414</v>
      </c>
      <c r="B4093" s="288">
        <v>46081</v>
      </c>
      <c r="C4093" s="287" t="s">
        <v>893</v>
      </c>
      <c r="D4093" s="287">
        <v>1</v>
      </c>
      <c r="E4093" s="287">
        <v>1</v>
      </c>
      <c r="F4093" s="287">
        <v>0</v>
      </c>
      <c r="G4093" s="287" t="s">
        <v>179</v>
      </c>
      <c r="H4093" s="287" t="s">
        <v>185</v>
      </c>
      <c r="I4093" s="287">
        <v>1</v>
      </c>
      <c r="J4093" s="287"/>
      <c r="K4093" s="287">
        <v>0</v>
      </c>
    </row>
    <row r="4094" spans="1:11">
      <c r="A4094" s="287" t="s">
        <v>414</v>
      </c>
      <c r="B4094" s="288">
        <v>46088</v>
      </c>
      <c r="C4094" s="287" t="s">
        <v>893</v>
      </c>
      <c r="D4094" s="287">
        <v>1</v>
      </c>
      <c r="E4094" s="287">
        <v>1</v>
      </c>
      <c r="F4094" s="287">
        <v>0</v>
      </c>
      <c r="G4094" s="287" t="s">
        <v>179</v>
      </c>
      <c r="H4094" s="287" t="s">
        <v>185</v>
      </c>
      <c r="I4094" s="287">
        <v>1</v>
      </c>
      <c r="J4094" s="287"/>
      <c r="K4094" s="287">
        <v>0</v>
      </c>
    </row>
    <row r="4095" spans="1:11">
      <c r="A4095" s="287" t="s">
        <v>414</v>
      </c>
      <c r="B4095" s="288">
        <v>46095</v>
      </c>
      <c r="C4095" s="287" t="s">
        <v>893</v>
      </c>
      <c r="D4095" s="287">
        <v>1</v>
      </c>
      <c r="E4095" s="287">
        <v>1</v>
      </c>
      <c r="F4095" s="287">
        <v>0</v>
      </c>
      <c r="G4095" s="287" t="s">
        <v>179</v>
      </c>
      <c r="H4095" s="287" t="s">
        <v>185</v>
      </c>
      <c r="I4095" s="287">
        <v>1</v>
      </c>
      <c r="J4095" s="287"/>
      <c r="K4095" s="287">
        <v>0</v>
      </c>
    </row>
    <row r="4096" spans="1:11">
      <c r="A4096" s="287" t="s">
        <v>414</v>
      </c>
      <c r="B4096" s="288">
        <v>46102</v>
      </c>
      <c r="C4096" s="287" t="s">
        <v>339</v>
      </c>
      <c r="D4096" s="287">
        <v>0</v>
      </c>
      <c r="E4096" s="287">
        <v>0</v>
      </c>
      <c r="F4096" s="287">
        <v>0</v>
      </c>
      <c r="G4096" s="287" t="s">
        <v>179</v>
      </c>
      <c r="H4096" s="287" t="s">
        <v>185</v>
      </c>
      <c r="I4096" s="287">
        <v>1</v>
      </c>
      <c r="J4096" s="287"/>
      <c r="K4096" s="287">
        <v>0</v>
      </c>
    </row>
    <row r="4097" spans="1:11">
      <c r="A4097" s="287" t="s">
        <v>414</v>
      </c>
      <c r="B4097" s="288">
        <v>46109</v>
      </c>
      <c r="C4097" s="287" t="s">
        <v>893</v>
      </c>
      <c r="D4097" s="287">
        <v>1</v>
      </c>
      <c r="E4097" s="287">
        <v>1</v>
      </c>
      <c r="F4097" s="287">
        <v>0</v>
      </c>
      <c r="G4097" s="287" t="s">
        <v>179</v>
      </c>
      <c r="H4097" s="287" t="s">
        <v>185</v>
      </c>
      <c r="I4097" s="287">
        <v>1</v>
      </c>
      <c r="J4097" s="287"/>
      <c r="K4097" s="287">
        <v>0</v>
      </c>
    </row>
    <row r="4098" spans="1:11">
      <c r="A4098" s="287" t="s">
        <v>414</v>
      </c>
      <c r="B4098" s="288">
        <v>46116</v>
      </c>
      <c r="C4098" s="287" t="s">
        <v>893</v>
      </c>
      <c r="D4098" s="287">
        <v>1</v>
      </c>
      <c r="E4098" s="287">
        <v>1</v>
      </c>
      <c r="F4098" s="287">
        <v>0</v>
      </c>
      <c r="G4098" s="287" t="s">
        <v>179</v>
      </c>
      <c r="H4098" s="287" t="s">
        <v>185</v>
      </c>
      <c r="I4098" s="287">
        <v>1</v>
      </c>
      <c r="J4098" s="287"/>
      <c r="K4098" s="287">
        <v>0</v>
      </c>
    </row>
    <row r="4099" spans="1:11">
      <c r="A4099" s="287" t="s">
        <v>414</v>
      </c>
      <c r="B4099" s="288">
        <v>46123</v>
      </c>
      <c r="C4099" s="287" t="s">
        <v>339</v>
      </c>
      <c r="D4099" s="287">
        <v>0</v>
      </c>
      <c r="E4099" s="287">
        <v>0</v>
      </c>
      <c r="F4099" s="287">
        <v>0</v>
      </c>
      <c r="G4099" s="287" t="s">
        <v>179</v>
      </c>
      <c r="H4099" s="287" t="s">
        <v>185</v>
      </c>
      <c r="I4099" s="287">
        <v>1</v>
      </c>
      <c r="J4099" s="287"/>
      <c r="K4099" s="287">
        <v>0</v>
      </c>
    </row>
    <row r="4100" spans="1:11">
      <c r="A4100" s="287" t="s">
        <v>414</v>
      </c>
      <c r="B4100" s="288">
        <v>46130</v>
      </c>
      <c r="C4100" s="287" t="s">
        <v>893</v>
      </c>
      <c r="D4100" s="287">
        <v>1</v>
      </c>
      <c r="E4100" s="287">
        <v>1</v>
      </c>
      <c r="F4100" s="287">
        <v>0</v>
      </c>
      <c r="G4100" s="287" t="s">
        <v>179</v>
      </c>
      <c r="H4100" s="287" t="s">
        <v>185</v>
      </c>
      <c r="I4100" s="287">
        <v>1</v>
      </c>
      <c r="J4100" s="287"/>
      <c r="K4100" s="287">
        <v>0</v>
      </c>
    </row>
    <row r="4101" spans="1:11">
      <c r="A4101" s="287" t="s">
        <v>414</v>
      </c>
      <c r="B4101" s="288">
        <v>46137</v>
      </c>
      <c r="C4101" s="287" t="s">
        <v>893</v>
      </c>
      <c r="D4101" s="287">
        <v>1</v>
      </c>
      <c r="E4101" s="287">
        <v>1</v>
      </c>
      <c r="F4101" s="287">
        <v>0</v>
      </c>
      <c r="G4101" s="287" t="s">
        <v>179</v>
      </c>
      <c r="H4101" s="287" t="s">
        <v>185</v>
      </c>
      <c r="I4101" s="287">
        <v>1</v>
      </c>
      <c r="J4101" s="287"/>
      <c r="K4101" s="287">
        <v>0</v>
      </c>
    </row>
    <row r="4102" spans="1:11">
      <c r="A4102" s="287" t="s">
        <v>415</v>
      </c>
      <c r="B4102" s="288">
        <v>45969</v>
      </c>
      <c r="C4102" s="287" t="s">
        <v>339</v>
      </c>
      <c r="D4102" s="287">
        <v>0</v>
      </c>
      <c r="E4102" s="287">
        <v>0</v>
      </c>
      <c r="F4102" s="287">
        <v>0</v>
      </c>
      <c r="G4102" s="287"/>
      <c r="H4102" s="287"/>
      <c r="I4102" s="287">
        <v>0</v>
      </c>
      <c r="J4102" s="287"/>
      <c r="K4102" s="287">
        <v>0</v>
      </c>
    </row>
    <row r="4103" spans="1:11">
      <c r="A4103" s="287" t="s">
        <v>415</v>
      </c>
      <c r="B4103" s="288">
        <v>45976</v>
      </c>
      <c r="C4103" s="287" t="s">
        <v>339</v>
      </c>
      <c r="D4103" s="287">
        <v>0</v>
      </c>
      <c r="E4103" s="287">
        <v>0</v>
      </c>
      <c r="F4103" s="287">
        <v>0</v>
      </c>
      <c r="G4103" s="287"/>
      <c r="H4103" s="287"/>
      <c r="I4103" s="287">
        <v>0</v>
      </c>
      <c r="J4103" s="287"/>
      <c r="K4103" s="287">
        <v>0</v>
      </c>
    </row>
    <row r="4104" spans="1:11">
      <c r="A4104" s="287" t="s">
        <v>415</v>
      </c>
      <c r="B4104" s="288">
        <v>45983</v>
      </c>
      <c r="C4104" s="287" t="s">
        <v>339</v>
      </c>
      <c r="D4104" s="287">
        <v>0</v>
      </c>
      <c r="E4104" s="287">
        <v>0</v>
      </c>
      <c r="F4104" s="287">
        <v>0</v>
      </c>
      <c r="G4104" s="287"/>
      <c r="H4104" s="287"/>
      <c r="I4104" s="287">
        <v>0</v>
      </c>
      <c r="J4104" s="287"/>
      <c r="K4104" s="287">
        <v>0</v>
      </c>
    </row>
    <row r="4105" spans="1:11">
      <c r="A4105" s="287" t="s">
        <v>415</v>
      </c>
      <c r="B4105" s="288">
        <v>45990</v>
      </c>
      <c r="C4105" s="287" t="s">
        <v>339</v>
      </c>
      <c r="D4105" s="287">
        <v>0</v>
      </c>
      <c r="E4105" s="287">
        <v>0</v>
      </c>
      <c r="F4105" s="287">
        <v>0</v>
      </c>
      <c r="G4105" s="287"/>
      <c r="H4105" s="287"/>
      <c r="I4105" s="287">
        <v>0</v>
      </c>
      <c r="J4105" s="287"/>
      <c r="K4105" s="287">
        <v>0</v>
      </c>
    </row>
    <row r="4106" spans="1:11">
      <c r="A4106" s="287" t="s">
        <v>415</v>
      </c>
      <c r="B4106" s="288">
        <v>45997</v>
      </c>
      <c r="C4106" s="287" t="s">
        <v>339</v>
      </c>
      <c r="D4106" s="287">
        <v>0</v>
      </c>
      <c r="E4106" s="287">
        <v>0</v>
      </c>
      <c r="F4106" s="287">
        <v>0</v>
      </c>
      <c r="G4106" s="287"/>
      <c r="H4106" s="287"/>
      <c r="I4106" s="287">
        <v>0</v>
      </c>
      <c r="J4106" s="287"/>
      <c r="K4106" s="287">
        <v>0</v>
      </c>
    </row>
    <row r="4107" spans="1:11">
      <c r="A4107" s="287" t="s">
        <v>415</v>
      </c>
      <c r="B4107" s="288">
        <v>46004</v>
      </c>
      <c r="C4107" s="287" t="s">
        <v>339</v>
      </c>
      <c r="D4107" s="287">
        <v>0</v>
      </c>
      <c r="E4107" s="287">
        <v>0</v>
      </c>
      <c r="F4107" s="287">
        <v>0</v>
      </c>
      <c r="G4107" s="287"/>
      <c r="H4107" s="287"/>
      <c r="I4107" s="287">
        <v>0</v>
      </c>
      <c r="J4107" s="287"/>
      <c r="K4107" s="287">
        <v>0</v>
      </c>
    </row>
    <row r="4108" spans="1:11">
      <c r="A4108" s="287" t="s">
        <v>415</v>
      </c>
      <c r="B4108" s="288">
        <v>46011</v>
      </c>
      <c r="C4108" s="287" t="s">
        <v>339</v>
      </c>
      <c r="D4108" s="287">
        <v>0</v>
      </c>
      <c r="E4108" s="287">
        <v>0</v>
      </c>
      <c r="F4108" s="287">
        <v>0</v>
      </c>
      <c r="G4108" s="287"/>
      <c r="H4108" s="287"/>
      <c r="I4108" s="287">
        <v>0</v>
      </c>
      <c r="J4108" s="287"/>
      <c r="K4108" s="287">
        <v>0</v>
      </c>
    </row>
    <row r="4109" spans="1:11">
      <c r="A4109" s="287" t="s">
        <v>415</v>
      </c>
      <c r="B4109" s="288">
        <v>46018</v>
      </c>
      <c r="C4109" s="287" t="s">
        <v>339</v>
      </c>
      <c r="D4109" s="287">
        <v>0</v>
      </c>
      <c r="E4109" s="287">
        <v>0</v>
      </c>
      <c r="F4109" s="287">
        <v>0</v>
      </c>
      <c r="G4109" s="287"/>
      <c r="H4109" s="287"/>
      <c r="I4109" s="287">
        <v>0</v>
      </c>
      <c r="J4109" s="287"/>
      <c r="K4109" s="287">
        <v>0</v>
      </c>
    </row>
    <row r="4110" spans="1:11">
      <c r="A4110" s="287" t="s">
        <v>415</v>
      </c>
      <c r="B4110" s="288">
        <v>46025</v>
      </c>
      <c r="C4110" s="287" t="s">
        <v>339</v>
      </c>
      <c r="D4110" s="287">
        <v>0</v>
      </c>
      <c r="E4110" s="287">
        <v>0</v>
      </c>
      <c r="F4110" s="287">
        <v>0</v>
      </c>
      <c r="G4110" s="287"/>
      <c r="H4110" s="287"/>
      <c r="I4110" s="287">
        <v>0</v>
      </c>
      <c r="J4110" s="287"/>
      <c r="K4110" s="287">
        <v>0</v>
      </c>
    </row>
    <row r="4111" spans="1:11">
      <c r="A4111" s="287" t="s">
        <v>415</v>
      </c>
      <c r="B4111" s="288">
        <v>46032</v>
      </c>
      <c r="C4111" s="287" t="s">
        <v>339</v>
      </c>
      <c r="D4111" s="287">
        <v>0</v>
      </c>
      <c r="E4111" s="287">
        <v>0</v>
      </c>
      <c r="F4111" s="287">
        <v>0</v>
      </c>
      <c r="G4111" s="287"/>
      <c r="H4111" s="287"/>
      <c r="I4111" s="287">
        <v>0</v>
      </c>
      <c r="J4111" s="287"/>
      <c r="K4111" s="287">
        <v>0</v>
      </c>
    </row>
    <row r="4112" spans="1:11">
      <c r="A4112" s="287" t="s">
        <v>415</v>
      </c>
      <c r="B4112" s="288">
        <v>46039</v>
      </c>
      <c r="C4112" s="287" t="s">
        <v>339</v>
      </c>
      <c r="D4112" s="287">
        <v>0</v>
      </c>
      <c r="E4112" s="287">
        <v>0</v>
      </c>
      <c r="F4112" s="287">
        <v>0</v>
      </c>
      <c r="G4112" s="287"/>
      <c r="H4112" s="287"/>
      <c r="I4112" s="287">
        <v>0</v>
      </c>
      <c r="J4112" s="287"/>
      <c r="K4112" s="287">
        <v>0</v>
      </c>
    </row>
    <row r="4113" spans="1:11">
      <c r="A4113" s="287" t="s">
        <v>415</v>
      </c>
      <c r="B4113" s="288">
        <v>46046</v>
      </c>
      <c r="C4113" s="287" t="s">
        <v>339</v>
      </c>
      <c r="D4113" s="287">
        <v>0</v>
      </c>
      <c r="E4113" s="287">
        <v>0</v>
      </c>
      <c r="F4113" s="287">
        <v>0</v>
      </c>
      <c r="G4113" s="287"/>
      <c r="H4113" s="287"/>
      <c r="I4113" s="287">
        <v>0</v>
      </c>
      <c r="J4113" s="287"/>
      <c r="K4113" s="287">
        <v>0</v>
      </c>
    </row>
    <row r="4114" spans="1:11">
      <c r="A4114" s="287" t="s">
        <v>415</v>
      </c>
      <c r="B4114" s="288">
        <v>46053</v>
      </c>
      <c r="C4114" s="287" t="s">
        <v>339</v>
      </c>
      <c r="D4114" s="287">
        <v>0</v>
      </c>
      <c r="E4114" s="287">
        <v>0</v>
      </c>
      <c r="F4114" s="287">
        <v>0</v>
      </c>
      <c r="G4114" s="287"/>
      <c r="H4114" s="287"/>
      <c r="I4114" s="287">
        <v>0</v>
      </c>
      <c r="J4114" s="287"/>
      <c r="K4114" s="287">
        <v>0</v>
      </c>
    </row>
    <row r="4115" spans="1:11">
      <c r="A4115" s="287" t="s">
        <v>415</v>
      </c>
      <c r="B4115" s="288">
        <v>46060</v>
      </c>
      <c r="C4115" s="287" t="s">
        <v>339</v>
      </c>
      <c r="D4115" s="287">
        <v>0</v>
      </c>
      <c r="E4115" s="287">
        <v>0</v>
      </c>
      <c r="F4115" s="287">
        <v>0</v>
      </c>
      <c r="G4115" s="287"/>
      <c r="H4115" s="287"/>
      <c r="I4115" s="287">
        <v>0</v>
      </c>
      <c r="J4115" s="287"/>
      <c r="K4115" s="287">
        <v>0</v>
      </c>
    </row>
    <row r="4116" spans="1:11">
      <c r="A4116" s="287" t="s">
        <v>415</v>
      </c>
      <c r="B4116" s="288">
        <v>46067</v>
      </c>
      <c r="C4116" s="287" t="s">
        <v>339</v>
      </c>
      <c r="D4116" s="287">
        <v>0</v>
      </c>
      <c r="E4116" s="287">
        <v>0</v>
      </c>
      <c r="F4116" s="287">
        <v>0</v>
      </c>
      <c r="G4116" s="287"/>
      <c r="H4116" s="287"/>
      <c r="I4116" s="287">
        <v>0</v>
      </c>
      <c r="J4116" s="287"/>
      <c r="K4116" s="287">
        <v>0</v>
      </c>
    </row>
    <row r="4117" spans="1:11">
      <c r="A4117" s="287" t="s">
        <v>415</v>
      </c>
      <c r="B4117" s="288">
        <v>46074</v>
      </c>
      <c r="C4117" s="287" t="s">
        <v>339</v>
      </c>
      <c r="D4117" s="287">
        <v>0</v>
      </c>
      <c r="E4117" s="287">
        <v>0</v>
      </c>
      <c r="F4117" s="287">
        <v>0</v>
      </c>
      <c r="G4117" s="287"/>
      <c r="H4117" s="287"/>
      <c r="I4117" s="287">
        <v>0</v>
      </c>
      <c r="J4117" s="287"/>
      <c r="K4117" s="287">
        <v>0</v>
      </c>
    </row>
    <row r="4118" spans="1:11">
      <c r="A4118" s="287" t="s">
        <v>415</v>
      </c>
      <c r="B4118" s="288">
        <v>46081</v>
      </c>
      <c r="C4118" s="287" t="s">
        <v>339</v>
      </c>
      <c r="D4118" s="287">
        <v>0</v>
      </c>
      <c r="E4118" s="287">
        <v>0</v>
      </c>
      <c r="F4118" s="287">
        <v>0</v>
      </c>
      <c r="G4118" s="287"/>
      <c r="H4118" s="287"/>
      <c r="I4118" s="287">
        <v>0</v>
      </c>
      <c r="J4118" s="287"/>
      <c r="K4118" s="287">
        <v>0</v>
      </c>
    </row>
    <row r="4119" spans="1:11">
      <c r="A4119" s="287" t="s">
        <v>415</v>
      </c>
      <c r="B4119" s="288">
        <v>46088</v>
      </c>
      <c r="C4119" s="287" t="s">
        <v>339</v>
      </c>
      <c r="D4119" s="287">
        <v>0</v>
      </c>
      <c r="E4119" s="287">
        <v>0</v>
      </c>
      <c r="F4119" s="287">
        <v>0</v>
      </c>
      <c r="G4119" s="287"/>
      <c r="H4119" s="287"/>
      <c r="I4119" s="287">
        <v>0</v>
      </c>
      <c r="J4119" s="287"/>
      <c r="K4119" s="287">
        <v>0</v>
      </c>
    </row>
    <row r="4120" spans="1:11">
      <c r="A4120" s="287" t="s">
        <v>415</v>
      </c>
      <c r="B4120" s="288">
        <v>46095</v>
      </c>
      <c r="C4120" s="287" t="s">
        <v>339</v>
      </c>
      <c r="D4120" s="287">
        <v>0</v>
      </c>
      <c r="E4120" s="287">
        <v>0</v>
      </c>
      <c r="F4120" s="287">
        <v>0</v>
      </c>
      <c r="G4120" s="287"/>
      <c r="H4120" s="287"/>
      <c r="I4120" s="287">
        <v>0</v>
      </c>
      <c r="J4120" s="287"/>
      <c r="K4120" s="287">
        <v>0</v>
      </c>
    </row>
    <row r="4121" spans="1:11">
      <c r="A4121" s="287" t="s">
        <v>415</v>
      </c>
      <c r="B4121" s="288">
        <v>46102</v>
      </c>
      <c r="C4121" s="287" t="s">
        <v>339</v>
      </c>
      <c r="D4121" s="287">
        <v>0</v>
      </c>
      <c r="E4121" s="287">
        <v>0</v>
      </c>
      <c r="F4121" s="287">
        <v>0</v>
      </c>
      <c r="G4121" s="287"/>
      <c r="H4121" s="287"/>
      <c r="I4121" s="287">
        <v>0</v>
      </c>
      <c r="J4121" s="287"/>
      <c r="K4121" s="287">
        <v>0</v>
      </c>
    </row>
    <row r="4122" spans="1:11">
      <c r="A4122" s="287" t="s">
        <v>415</v>
      </c>
      <c r="B4122" s="288">
        <v>46109</v>
      </c>
      <c r="C4122" s="287" t="s">
        <v>339</v>
      </c>
      <c r="D4122" s="287">
        <v>0</v>
      </c>
      <c r="E4122" s="287">
        <v>0</v>
      </c>
      <c r="F4122" s="287">
        <v>0</v>
      </c>
      <c r="G4122" s="287"/>
      <c r="H4122" s="287"/>
      <c r="I4122" s="287">
        <v>0</v>
      </c>
      <c r="J4122" s="287"/>
      <c r="K4122" s="287">
        <v>0</v>
      </c>
    </row>
    <row r="4123" spans="1:11">
      <c r="A4123" s="287" t="s">
        <v>415</v>
      </c>
      <c r="B4123" s="288">
        <v>46116</v>
      </c>
      <c r="C4123" s="287" t="s">
        <v>339</v>
      </c>
      <c r="D4123" s="287">
        <v>0</v>
      </c>
      <c r="E4123" s="287">
        <v>0</v>
      </c>
      <c r="F4123" s="287">
        <v>0</v>
      </c>
      <c r="G4123" s="287"/>
      <c r="H4123" s="287"/>
      <c r="I4123" s="287">
        <v>0</v>
      </c>
      <c r="J4123" s="287"/>
      <c r="K4123" s="287">
        <v>0</v>
      </c>
    </row>
    <row r="4124" spans="1:11">
      <c r="A4124" s="287" t="s">
        <v>415</v>
      </c>
      <c r="B4124" s="288">
        <v>46123</v>
      </c>
      <c r="C4124" s="287" t="s">
        <v>339</v>
      </c>
      <c r="D4124" s="287">
        <v>0</v>
      </c>
      <c r="E4124" s="287">
        <v>0</v>
      </c>
      <c r="F4124" s="287">
        <v>0</v>
      </c>
      <c r="G4124" s="287"/>
      <c r="H4124" s="287"/>
      <c r="I4124" s="287">
        <v>0</v>
      </c>
      <c r="J4124" s="287"/>
      <c r="K4124" s="287">
        <v>0</v>
      </c>
    </row>
    <row r="4125" spans="1:11">
      <c r="A4125" s="287" t="s">
        <v>415</v>
      </c>
      <c r="B4125" s="288">
        <v>46130</v>
      </c>
      <c r="C4125" s="287" t="s">
        <v>339</v>
      </c>
      <c r="D4125" s="287">
        <v>0</v>
      </c>
      <c r="E4125" s="287">
        <v>0</v>
      </c>
      <c r="F4125" s="287">
        <v>0</v>
      </c>
      <c r="G4125" s="287"/>
      <c r="H4125" s="287"/>
      <c r="I4125" s="287">
        <v>0</v>
      </c>
      <c r="J4125" s="287"/>
      <c r="K4125" s="287">
        <v>0</v>
      </c>
    </row>
    <row r="4126" spans="1:11">
      <c r="A4126" s="287" t="s">
        <v>415</v>
      </c>
      <c r="B4126" s="288">
        <v>46137</v>
      </c>
      <c r="C4126" s="287" t="s">
        <v>339</v>
      </c>
      <c r="D4126" s="287">
        <v>0</v>
      </c>
      <c r="E4126" s="287">
        <v>0</v>
      </c>
      <c r="F4126" s="287">
        <v>0</v>
      </c>
      <c r="G4126" s="287"/>
      <c r="H4126" s="287"/>
      <c r="I4126" s="287">
        <v>0</v>
      </c>
      <c r="J4126" s="287"/>
      <c r="K4126" s="287">
        <v>0</v>
      </c>
    </row>
    <row r="4127" spans="1:11">
      <c r="A4127" s="287" t="s">
        <v>416</v>
      </c>
      <c r="B4127" s="288">
        <v>45969</v>
      </c>
      <c r="C4127" s="287" t="s">
        <v>892</v>
      </c>
      <c r="D4127" s="287">
        <v>1</v>
      </c>
      <c r="E4127" s="287">
        <v>0</v>
      </c>
      <c r="F4127" s="287">
        <v>1</v>
      </c>
      <c r="G4127" s="287" t="s">
        <v>185</v>
      </c>
      <c r="H4127" s="287" t="s">
        <v>179</v>
      </c>
      <c r="I4127" s="287">
        <v>1</v>
      </c>
      <c r="J4127" s="287"/>
      <c r="K4127" s="287">
        <v>0</v>
      </c>
    </row>
    <row r="4128" spans="1:11">
      <c r="A4128" s="287" t="s">
        <v>416</v>
      </c>
      <c r="B4128" s="288">
        <v>45976</v>
      </c>
      <c r="C4128" s="287" t="s">
        <v>892</v>
      </c>
      <c r="D4128" s="287">
        <v>1</v>
      </c>
      <c r="E4128" s="287">
        <v>0</v>
      </c>
      <c r="F4128" s="287">
        <v>1</v>
      </c>
      <c r="G4128" s="287" t="s">
        <v>185</v>
      </c>
      <c r="H4128" s="287" t="s">
        <v>179</v>
      </c>
      <c r="I4128" s="287">
        <v>1</v>
      </c>
      <c r="J4128" s="287"/>
      <c r="K4128" s="287">
        <v>0</v>
      </c>
    </row>
    <row r="4129" spans="1:11">
      <c r="A4129" s="287" t="s">
        <v>416</v>
      </c>
      <c r="B4129" s="288">
        <v>45983</v>
      </c>
      <c r="C4129" s="287" t="s">
        <v>892</v>
      </c>
      <c r="D4129" s="287">
        <v>1</v>
      </c>
      <c r="E4129" s="287">
        <v>0</v>
      </c>
      <c r="F4129" s="287">
        <v>1</v>
      </c>
      <c r="G4129" s="287" t="s">
        <v>185</v>
      </c>
      <c r="H4129" s="287" t="s">
        <v>179</v>
      </c>
      <c r="I4129" s="287">
        <v>1</v>
      </c>
      <c r="J4129" s="287"/>
      <c r="K4129" s="287">
        <v>0</v>
      </c>
    </row>
    <row r="4130" spans="1:11">
      <c r="A4130" s="287" t="s">
        <v>416</v>
      </c>
      <c r="B4130" s="288">
        <v>45990</v>
      </c>
      <c r="C4130" s="287" t="s">
        <v>339</v>
      </c>
      <c r="D4130" s="287">
        <v>0</v>
      </c>
      <c r="E4130" s="287">
        <v>0</v>
      </c>
      <c r="F4130" s="287">
        <v>0</v>
      </c>
      <c r="G4130" s="287" t="s">
        <v>185</v>
      </c>
      <c r="H4130" s="287" t="s">
        <v>179</v>
      </c>
      <c r="I4130" s="287">
        <v>1</v>
      </c>
      <c r="J4130" s="287"/>
      <c r="K4130" s="287">
        <v>0</v>
      </c>
    </row>
    <row r="4131" spans="1:11">
      <c r="A4131" s="287" t="s">
        <v>416</v>
      </c>
      <c r="B4131" s="288">
        <v>45997</v>
      </c>
      <c r="C4131" s="287" t="s">
        <v>339</v>
      </c>
      <c r="D4131" s="287">
        <v>0</v>
      </c>
      <c r="E4131" s="287">
        <v>0</v>
      </c>
      <c r="F4131" s="287">
        <v>0</v>
      </c>
      <c r="G4131" s="287" t="s">
        <v>185</v>
      </c>
      <c r="H4131" s="287" t="s">
        <v>179</v>
      </c>
      <c r="I4131" s="287">
        <v>1</v>
      </c>
      <c r="J4131" s="287"/>
      <c r="K4131" s="287">
        <v>0</v>
      </c>
    </row>
    <row r="4132" spans="1:11">
      <c r="A4132" s="287" t="s">
        <v>416</v>
      </c>
      <c r="B4132" s="288">
        <v>46004</v>
      </c>
      <c r="C4132" s="287" t="s">
        <v>339</v>
      </c>
      <c r="D4132" s="287">
        <v>0</v>
      </c>
      <c r="E4132" s="287">
        <v>0</v>
      </c>
      <c r="F4132" s="287">
        <v>0</v>
      </c>
      <c r="G4132" s="287" t="s">
        <v>185</v>
      </c>
      <c r="H4132" s="287" t="s">
        <v>179</v>
      </c>
      <c r="I4132" s="287">
        <v>1</v>
      </c>
      <c r="J4132" s="287"/>
      <c r="K4132" s="287">
        <v>0</v>
      </c>
    </row>
    <row r="4133" spans="1:11">
      <c r="A4133" s="287" t="s">
        <v>416</v>
      </c>
      <c r="B4133" s="288">
        <v>46011</v>
      </c>
      <c r="C4133" s="287" t="s">
        <v>892</v>
      </c>
      <c r="D4133" s="287">
        <v>1</v>
      </c>
      <c r="E4133" s="287">
        <v>0</v>
      </c>
      <c r="F4133" s="287">
        <v>1</v>
      </c>
      <c r="G4133" s="287" t="s">
        <v>185</v>
      </c>
      <c r="H4133" s="287" t="s">
        <v>179</v>
      </c>
      <c r="I4133" s="287">
        <v>1</v>
      </c>
      <c r="J4133" s="287"/>
      <c r="K4133" s="287">
        <v>0</v>
      </c>
    </row>
    <row r="4134" spans="1:11">
      <c r="A4134" s="287" t="s">
        <v>416</v>
      </c>
      <c r="B4134" s="288">
        <v>46018</v>
      </c>
      <c r="C4134" s="287" t="s">
        <v>339</v>
      </c>
      <c r="D4134" s="287">
        <v>0</v>
      </c>
      <c r="E4134" s="287">
        <v>0</v>
      </c>
      <c r="F4134" s="287">
        <v>0</v>
      </c>
      <c r="G4134" s="287" t="s">
        <v>185</v>
      </c>
      <c r="H4134" s="287" t="s">
        <v>179</v>
      </c>
      <c r="I4134" s="287">
        <v>1</v>
      </c>
      <c r="J4134" s="287"/>
      <c r="K4134" s="287">
        <v>0</v>
      </c>
    </row>
    <row r="4135" spans="1:11">
      <c r="A4135" s="287" t="s">
        <v>416</v>
      </c>
      <c r="B4135" s="288">
        <v>46025</v>
      </c>
      <c r="C4135" s="287" t="s">
        <v>339</v>
      </c>
      <c r="D4135" s="287">
        <v>0</v>
      </c>
      <c r="E4135" s="287">
        <v>0</v>
      </c>
      <c r="F4135" s="287">
        <v>0</v>
      </c>
      <c r="G4135" s="287" t="s">
        <v>185</v>
      </c>
      <c r="H4135" s="287" t="s">
        <v>179</v>
      </c>
      <c r="I4135" s="287">
        <v>1</v>
      </c>
      <c r="J4135" s="287"/>
      <c r="K4135" s="287">
        <v>0</v>
      </c>
    </row>
    <row r="4136" spans="1:11">
      <c r="A4136" s="287" t="s">
        <v>416</v>
      </c>
      <c r="B4136" s="288">
        <v>46032</v>
      </c>
      <c r="C4136" s="287" t="s">
        <v>847</v>
      </c>
      <c r="D4136" s="287">
        <v>1</v>
      </c>
      <c r="E4136" s="287">
        <v>1</v>
      </c>
      <c r="F4136" s="287">
        <v>1</v>
      </c>
      <c r="G4136" s="287" t="s">
        <v>185</v>
      </c>
      <c r="H4136" s="287" t="s">
        <v>179</v>
      </c>
      <c r="I4136" s="287">
        <v>1</v>
      </c>
      <c r="J4136" s="287"/>
      <c r="K4136" s="287">
        <v>0</v>
      </c>
    </row>
    <row r="4137" spans="1:11">
      <c r="A4137" s="287" t="s">
        <v>416</v>
      </c>
      <c r="B4137" s="288">
        <v>46039</v>
      </c>
      <c r="C4137" s="287" t="s">
        <v>339</v>
      </c>
      <c r="D4137" s="287">
        <v>0</v>
      </c>
      <c r="E4137" s="287">
        <v>0</v>
      </c>
      <c r="F4137" s="287">
        <v>0</v>
      </c>
      <c r="G4137" s="287" t="s">
        <v>185</v>
      </c>
      <c r="H4137" s="287" t="s">
        <v>179</v>
      </c>
      <c r="I4137" s="287">
        <v>1</v>
      </c>
      <c r="J4137" s="287"/>
      <c r="K4137" s="287">
        <v>0</v>
      </c>
    </row>
    <row r="4138" spans="1:11">
      <c r="A4138" s="287" t="s">
        <v>416</v>
      </c>
      <c r="B4138" s="288">
        <v>46046</v>
      </c>
      <c r="C4138" s="287" t="s">
        <v>847</v>
      </c>
      <c r="D4138" s="287">
        <v>1</v>
      </c>
      <c r="E4138" s="287">
        <v>1</v>
      </c>
      <c r="F4138" s="287">
        <v>1</v>
      </c>
      <c r="G4138" s="287" t="s">
        <v>185</v>
      </c>
      <c r="H4138" s="287" t="s">
        <v>179</v>
      </c>
      <c r="I4138" s="287">
        <v>1</v>
      </c>
      <c r="J4138" s="287"/>
      <c r="K4138" s="287">
        <v>0</v>
      </c>
    </row>
    <row r="4139" spans="1:11">
      <c r="A4139" s="287" t="s">
        <v>416</v>
      </c>
      <c r="B4139" s="288">
        <v>46053</v>
      </c>
      <c r="C4139" s="287" t="s">
        <v>847</v>
      </c>
      <c r="D4139" s="287">
        <v>1</v>
      </c>
      <c r="E4139" s="287">
        <v>1</v>
      </c>
      <c r="F4139" s="287">
        <v>1</v>
      </c>
      <c r="G4139" s="287" t="s">
        <v>185</v>
      </c>
      <c r="H4139" s="287" t="s">
        <v>179</v>
      </c>
      <c r="I4139" s="287">
        <v>1</v>
      </c>
      <c r="J4139" s="287"/>
      <c r="K4139" s="287">
        <v>0</v>
      </c>
    </row>
    <row r="4140" spans="1:11">
      <c r="A4140" s="287" t="s">
        <v>416</v>
      </c>
      <c r="B4140" s="288">
        <v>46060</v>
      </c>
      <c r="C4140" s="287" t="s">
        <v>847</v>
      </c>
      <c r="D4140" s="287">
        <v>1</v>
      </c>
      <c r="E4140" s="287">
        <v>1</v>
      </c>
      <c r="F4140" s="287">
        <v>1</v>
      </c>
      <c r="G4140" s="287" t="s">
        <v>185</v>
      </c>
      <c r="H4140" s="287" t="s">
        <v>179</v>
      </c>
      <c r="I4140" s="287">
        <v>1</v>
      </c>
      <c r="J4140" s="287"/>
      <c r="K4140" s="287">
        <v>0</v>
      </c>
    </row>
    <row r="4141" spans="1:11">
      <c r="A4141" s="287" t="s">
        <v>416</v>
      </c>
      <c r="B4141" s="288">
        <v>46067</v>
      </c>
      <c r="C4141" s="287" t="s">
        <v>339</v>
      </c>
      <c r="D4141" s="287">
        <v>0</v>
      </c>
      <c r="E4141" s="287">
        <v>0</v>
      </c>
      <c r="F4141" s="287">
        <v>0</v>
      </c>
      <c r="G4141" s="287" t="s">
        <v>185</v>
      </c>
      <c r="H4141" s="287" t="s">
        <v>179</v>
      </c>
      <c r="I4141" s="287">
        <v>1</v>
      </c>
      <c r="J4141" s="287"/>
      <c r="K4141" s="287">
        <v>0</v>
      </c>
    </row>
    <row r="4142" spans="1:11">
      <c r="A4142" s="287" t="s">
        <v>416</v>
      </c>
      <c r="B4142" s="288">
        <v>46074</v>
      </c>
      <c r="C4142" s="287" t="s">
        <v>847</v>
      </c>
      <c r="D4142" s="287">
        <v>1</v>
      </c>
      <c r="E4142" s="287">
        <v>1</v>
      </c>
      <c r="F4142" s="287">
        <v>1</v>
      </c>
      <c r="G4142" s="287" t="s">
        <v>185</v>
      </c>
      <c r="H4142" s="287" t="s">
        <v>179</v>
      </c>
      <c r="I4142" s="287">
        <v>1</v>
      </c>
      <c r="J4142" s="287"/>
      <c r="K4142" s="287">
        <v>0</v>
      </c>
    </row>
    <row r="4143" spans="1:11">
      <c r="A4143" s="287" t="s">
        <v>416</v>
      </c>
      <c r="B4143" s="288">
        <v>46081</v>
      </c>
      <c r="C4143" s="287" t="s">
        <v>847</v>
      </c>
      <c r="D4143" s="287">
        <v>1</v>
      </c>
      <c r="E4143" s="287">
        <v>1</v>
      </c>
      <c r="F4143" s="287">
        <v>1</v>
      </c>
      <c r="G4143" s="287" t="s">
        <v>185</v>
      </c>
      <c r="H4143" s="287" t="s">
        <v>179</v>
      </c>
      <c r="I4143" s="287">
        <v>1</v>
      </c>
      <c r="J4143" s="287"/>
      <c r="K4143" s="287">
        <v>0</v>
      </c>
    </row>
    <row r="4144" spans="1:11">
      <c r="A4144" s="287" t="s">
        <v>416</v>
      </c>
      <c r="B4144" s="288">
        <v>46088</v>
      </c>
      <c r="C4144" s="287" t="s">
        <v>847</v>
      </c>
      <c r="D4144" s="287">
        <v>1</v>
      </c>
      <c r="E4144" s="287">
        <v>1</v>
      </c>
      <c r="F4144" s="287">
        <v>1</v>
      </c>
      <c r="G4144" s="287" t="s">
        <v>185</v>
      </c>
      <c r="H4144" s="287" t="s">
        <v>179</v>
      </c>
      <c r="I4144" s="287">
        <v>1</v>
      </c>
      <c r="J4144" s="287"/>
      <c r="K4144" s="287">
        <v>0</v>
      </c>
    </row>
    <row r="4145" spans="1:11">
      <c r="A4145" s="287" t="s">
        <v>416</v>
      </c>
      <c r="B4145" s="288">
        <v>46095</v>
      </c>
      <c r="C4145" s="287" t="s">
        <v>339</v>
      </c>
      <c r="D4145" s="287">
        <v>0</v>
      </c>
      <c r="E4145" s="287">
        <v>0</v>
      </c>
      <c r="F4145" s="287">
        <v>0</v>
      </c>
      <c r="G4145" s="287" t="s">
        <v>185</v>
      </c>
      <c r="H4145" s="287" t="s">
        <v>179</v>
      </c>
      <c r="I4145" s="287">
        <v>1</v>
      </c>
      <c r="J4145" s="287"/>
      <c r="K4145" s="287">
        <v>0</v>
      </c>
    </row>
    <row r="4146" spans="1:11">
      <c r="A4146" s="287" t="s">
        <v>416</v>
      </c>
      <c r="B4146" s="288">
        <v>46102</v>
      </c>
      <c r="C4146" s="287" t="s">
        <v>847</v>
      </c>
      <c r="D4146" s="287">
        <v>1</v>
      </c>
      <c r="E4146" s="287">
        <v>1</v>
      </c>
      <c r="F4146" s="287">
        <v>1</v>
      </c>
      <c r="G4146" s="287" t="s">
        <v>185</v>
      </c>
      <c r="H4146" s="287" t="s">
        <v>179</v>
      </c>
      <c r="I4146" s="287">
        <v>1</v>
      </c>
      <c r="J4146" s="287"/>
      <c r="K4146" s="287">
        <v>0</v>
      </c>
    </row>
    <row r="4147" spans="1:11">
      <c r="A4147" s="287" t="s">
        <v>416</v>
      </c>
      <c r="B4147" s="288">
        <v>46109</v>
      </c>
      <c r="C4147" s="287" t="s">
        <v>847</v>
      </c>
      <c r="D4147" s="287">
        <v>1</v>
      </c>
      <c r="E4147" s="287">
        <v>1</v>
      </c>
      <c r="F4147" s="287">
        <v>1</v>
      </c>
      <c r="G4147" s="287" t="s">
        <v>185</v>
      </c>
      <c r="H4147" s="287" t="s">
        <v>179</v>
      </c>
      <c r="I4147" s="287">
        <v>1</v>
      </c>
      <c r="J4147" s="287"/>
      <c r="K4147" s="287">
        <v>0</v>
      </c>
    </row>
    <row r="4148" spans="1:11">
      <c r="A4148" s="287" t="s">
        <v>416</v>
      </c>
      <c r="B4148" s="288">
        <v>46116</v>
      </c>
      <c r="C4148" s="287" t="s">
        <v>847</v>
      </c>
      <c r="D4148" s="287">
        <v>1</v>
      </c>
      <c r="E4148" s="287">
        <v>1</v>
      </c>
      <c r="F4148" s="287">
        <v>1</v>
      </c>
      <c r="G4148" s="287" t="s">
        <v>185</v>
      </c>
      <c r="H4148" s="287" t="s">
        <v>179</v>
      </c>
      <c r="I4148" s="287">
        <v>1</v>
      </c>
      <c r="J4148" s="287"/>
      <c r="K4148" s="287">
        <v>0</v>
      </c>
    </row>
    <row r="4149" spans="1:11">
      <c r="A4149" s="287" t="s">
        <v>416</v>
      </c>
      <c r="B4149" s="288">
        <v>46123</v>
      </c>
      <c r="C4149" s="287" t="s">
        <v>847</v>
      </c>
      <c r="D4149" s="287">
        <v>1</v>
      </c>
      <c r="E4149" s="287">
        <v>1</v>
      </c>
      <c r="F4149" s="287">
        <v>1</v>
      </c>
      <c r="G4149" s="287" t="s">
        <v>185</v>
      </c>
      <c r="H4149" s="287" t="s">
        <v>179</v>
      </c>
      <c r="I4149" s="287">
        <v>1</v>
      </c>
      <c r="J4149" s="287"/>
      <c r="K4149" s="287">
        <v>0</v>
      </c>
    </row>
    <row r="4150" spans="1:11">
      <c r="A4150" s="287" t="s">
        <v>416</v>
      </c>
      <c r="B4150" s="288">
        <v>46130</v>
      </c>
      <c r="C4150" s="287" t="s">
        <v>847</v>
      </c>
      <c r="D4150" s="287">
        <v>1</v>
      </c>
      <c r="E4150" s="287">
        <v>1</v>
      </c>
      <c r="F4150" s="287">
        <v>1</v>
      </c>
      <c r="G4150" s="287" t="s">
        <v>185</v>
      </c>
      <c r="H4150" s="287" t="s">
        <v>179</v>
      </c>
      <c r="I4150" s="287">
        <v>1</v>
      </c>
      <c r="J4150" s="287"/>
      <c r="K4150" s="287">
        <v>0</v>
      </c>
    </row>
    <row r="4151" spans="1:11">
      <c r="A4151" s="287" t="s">
        <v>416</v>
      </c>
      <c r="B4151" s="288">
        <v>46137</v>
      </c>
      <c r="C4151" s="287" t="s">
        <v>847</v>
      </c>
      <c r="D4151" s="287">
        <v>1</v>
      </c>
      <c r="E4151" s="287">
        <v>1</v>
      </c>
      <c r="F4151" s="287">
        <v>1</v>
      </c>
      <c r="G4151" s="287" t="s">
        <v>185</v>
      </c>
      <c r="H4151" s="287" t="s">
        <v>179</v>
      </c>
      <c r="I4151" s="287">
        <v>1</v>
      </c>
      <c r="J4151" s="287"/>
      <c r="K4151" s="287">
        <v>0</v>
      </c>
    </row>
    <row r="4152" spans="1:11">
      <c r="A4152" s="287" t="s">
        <v>417</v>
      </c>
      <c r="B4152" s="288">
        <v>45969</v>
      </c>
      <c r="C4152" s="287" t="s">
        <v>847</v>
      </c>
      <c r="D4152" s="287">
        <v>1</v>
      </c>
      <c r="E4152" s="287">
        <v>1</v>
      </c>
      <c r="F4152" s="287">
        <v>1</v>
      </c>
      <c r="G4152" s="287" t="s">
        <v>185</v>
      </c>
      <c r="H4152" s="287"/>
      <c r="I4152" s="287">
        <v>0</v>
      </c>
      <c r="J4152" s="287" t="s">
        <v>418</v>
      </c>
      <c r="K4152" s="287">
        <v>0</v>
      </c>
    </row>
    <row r="4153" spans="1:11">
      <c r="A4153" s="287" t="s">
        <v>417</v>
      </c>
      <c r="B4153" s="288">
        <v>45976</v>
      </c>
      <c r="C4153" s="287" t="s">
        <v>339</v>
      </c>
      <c r="D4153" s="287">
        <v>0</v>
      </c>
      <c r="E4153" s="287">
        <v>0</v>
      </c>
      <c r="F4153" s="287">
        <v>0</v>
      </c>
      <c r="G4153" s="287" t="s">
        <v>185</v>
      </c>
      <c r="H4153" s="287"/>
      <c r="I4153" s="287">
        <v>0</v>
      </c>
      <c r="J4153" s="287" t="s">
        <v>418</v>
      </c>
      <c r="K4153" s="287">
        <v>0</v>
      </c>
    </row>
    <row r="4154" spans="1:11">
      <c r="A4154" s="287" t="s">
        <v>417</v>
      </c>
      <c r="B4154" s="288">
        <v>45983</v>
      </c>
      <c r="C4154" s="287" t="s">
        <v>893</v>
      </c>
      <c r="D4154" s="287">
        <v>1</v>
      </c>
      <c r="E4154" s="287">
        <v>1</v>
      </c>
      <c r="F4154" s="287">
        <v>0</v>
      </c>
      <c r="G4154" s="287" t="s">
        <v>185</v>
      </c>
      <c r="H4154" s="287"/>
      <c r="I4154" s="287">
        <v>0</v>
      </c>
      <c r="J4154" s="287" t="s">
        <v>418</v>
      </c>
      <c r="K4154" s="287">
        <v>0</v>
      </c>
    </row>
    <row r="4155" spans="1:11">
      <c r="A4155" s="287" t="s">
        <v>417</v>
      </c>
      <c r="B4155" s="288">
        <v>45990</v>
      </c>
      <c r="C4155" s="287" t="s">
        <v>893</v>
      </c>
      <c r="D4155" s="287">
        <v>1</v>
      </c>
      <c r="E4155" s="287">
        <v>1</v>
      </c>
      <c r="F4155" s="287">
        <v>0</v>
      </c>
      <c r="G4155" s="287" t="s">
        <v>185</v>
      </c>
      <c r="H4155" s="287"/>
      <c r="I4155" s="287">
        <v>0</v>
      </c>
      <c r="J4155" s="287" t="s">
        <v>418</v>
      </c>
      <c r="K4155" s="287">
        <v>0</v>
      </c>
    </row>
    <row r="4156" spans="1:11">
      <c r="A4156" s="287" t="s">
        <v>417</v>
      </c>
      <c r="B4156" s="288">
        <v>45997</v>
      </c>
      <c r="C4156" s="287" t="s">
        <v>847</v>
      </c>
      <c r="D4156" s="287">
        <v>1</v>
      </c>
      <c r="E4156" s="287">
        <v>1</v>
      </c>
      <c r="F4156" s="287">
        <v>1</v>
      </c>
      <c r="G4156" s="287" t="s">
        <v>185</v>
      </c>
      <c r="H4156" s="287"/>
      <c r="I4156" s="287">
        <v>0</v>
      </c>
      <c r="J4156" s="287" t="s">
        <v>418</v>
      </c>
      <c r="K4156" s="287">
        <v>0</v>
      </c>
    </row>
    <row r="4157" spans="1:11">
      <c r="A4157" s="287" t="s">
        <v>417</v>
      </c>
      <c r="B4157" s="288">
        <v>46004</v>
      </c>
      <c r="C4157" s="287" t="s">
        <v>847</v>
      </c>
      <c r="D4157" s="287">
        <v>1</v>
      </c>
      <c r="E4157" s="287">
        <v>1</v>
      </c>
      <c r="F4157" s="287">
        <v>1</v>
      </c>
      <c r="G4157" s="287" t="s">
        <v>185</v>
      </c>
      <c r="H4157" s="287"/>
      <c r="I4157" s="287">
        <v>0</v>
      </c>
      <c r="J4157" s="287" t="s">
        <v>418</v>
      </c>
      <c r="K4157" s="287">
        <v>0</v>
      </c>
    </row>
    <row r="4158" spans="1:11">
      <c r="A4158" s="287" t="s">
        <v>417</v>
      </c>
      <c r="B4158" s="288">
        <v>46011</v>
      </c>
      <c r="C4158" s="287" t="s">
        <v>339</v>
      </c>
      <c r="D4158" s="287">
        <v>0</v>
      </c>
      <c r="E4158" s="287">
        <v>0</v>
      </c>
      <c r="F4158" s="287">
        <v>0</v>
      </c>
      <c r="G4158" s="287" t="s">
        <v>185</v>
      </c>
      <c r="H4158" s="287"/>
      <c r="I4158" s="287">
        <v>0</v>
      </c>
      <c r="J4158" s="287" t="s">
        <v>418</v>
      </c>
      <c r="K4158" s="287">
        <v>0</v>
      </c>
    </row>
    <row r="4159" spans="1:11">
      <c r="A4159" s="287" t="s">
        <v>417</v>
      </c>
      <c r="B4159" s="288">
        <v>46018</v>
      </c>
      <c r="C4159" s="287" t="s">
        <v>339</v>
      </c>
      <c r="D4159" s="287">
        <v>0</v>
      </c>
      <c r="E4159" s="287">
        <v>0</v>
      </c>
      <c r="F4159" s="287">
        <v>0</v>
      </c>
      <c r="G4159" s="287" t="s">
        <v>185</v>
      </c>
      <c r="H4159" s="287"/>
      <c r="I4159" s="287">
        <v>0</v>
      </c>
      <c r="J4159" s="287" t="s">
        <v>418</v>
      </c>
      <c r="K4159" s="287">
        <v>0</v>
      </c>
    </row>
    <row r="4160" spans="1:11">
      <c r="A4160" s="287" t="s">
        <v>417</v>
      </c>
      <c r="B4160" s="288">
        <v>46025</v>
      </c>
      <c r="C4160" s="287" t="s">
        <v>892</v>
      </c>
      <c r="D4160" s="287">
        <v>1</v>
      </c>
      <c r="E4160" s="287">
        <v>0</v>
      </c>
      <c r="F4160" s="287">
        <v>1</v>
      </c>
      <c r="G4160" s="287" t="s">
        <v>185</v>
      </c>
      <c r="H4160" s="287"/>
      <c r="I4160" s="287">
        <v>0</v>
      </c>
      <c r="J4160" s="287" t="s">
        <v>418</v>
      </c>
      <c r="K4160" s="287">
        <v>0</v>
      </c>
    </row>
    <row r="4161" spans="1:11">
      <c r="A4161" s="287" t="s">
        <v>417</v>
      </c>
      <c r="B4161" s="288">
        <v>46032</v>
      </c>
      <c r="C4161" s="287" t="s">
        <v>847</v>
      </c>
      <c r="D4161" s="287">
        <v>1</v>
      </c>
      <c r="E4161" s="287">
        <v>1</v>
      </c>
      <c r="F4161" s="287">
        <v>1</v>
      </c>
      <c r="G4161" s="287" t="s">
        <v>185</v>
      </c>
      <c r="H4161" s="287"/>
      <c r="I4161" s="287">
        <v>0</v>
      </c>
      <c r="J4161" s="287" t="s">
        <v>418</v>
      </c>
      <c r="K4161" s="287">
        <v>0</v>
      </c>
    </row>
    <row r="4162" spans="1:11">
      <c r="A4162" s="287" t="s">
        <v>417</v>
      </c>
      <c r="B4162" s="288">
        <v>46039</v>
      </c>
      <c r="C4162" s="287" t="s">
        <v>847</v>
      </c>
      <c r="D4162" s="287">
        <v>1</v>
      </c>
      <c r="E4162" s="287">
        <v>1</v>
      </c>
      <c r="F4162" s="287">
        <v>1</v>
      </c>
      <c r="G4162" s="287" t="s">
        <v>185</v>
      </c>
      <c r="H4162" s="287"/>
      <c r="I4162" s="287">
        <v>0</v>
      </c>
      <c r="J4162" s="287" t="s">
        <v>418</v>
      </c>
      <c r="K4162" s="287">
        <v>0</v>
      </c>
    </row>
    <row r="4163" spans="1:11">
      <c r="A4163" s="287" t="s">
        <v>417</v>
      </c>
      <c r="B4163" s="288">
        <v>46046</v>
      </c>
      <c r="C4163" s="287" t="s">
        <v>847</v>
      </c>
      <c r="D4163" s="287">
        <v>1</v>
      </c>
      <c r="E4163" s="287">
        <v>1</v>
      </c>
      <c r="F4163" s="287">
        <v>1</v>
      </c>
      <c r="G4163" s="287" t="s">
        <v>185</v>
      </c>
      <c r="H4163" s="287"/>
      <c r="I4163" s="287">
        <v>0</v>
      </c>
      <c r="J4163" s="287" t="s">
        <v>418</v>
      </c>
      <c r="K4163" s="287">
        <v>0</v>
      </c>
    </row>
    <row r="4164" spans="1:11">
      <c r="A4164" s="287" t="s">
        <v>417</v>
      </c>
      <c r="B4164" s="288">
        <v>46053</v>
      </c>
      <c r="C4164" s="287" t="s">
        <v>847</v>
      </c>
      <c r="D4164" s="287">
        <v>1</v>
      </c>
      <c r="E4164" s="287">
        <v>1</v>
      </c>
      <c r="F4164" s="287">
        <v>1</v>
      </c>
      <c r="G4164" s="287" t="s">
        <v>185</v>
      </c>
      <c r="H4164" s="287"/>
      <c r="I4164" s="287">
        <v>0</v>
      </c>
      <c r="J4164" s="287" t="s">
        <v>418</v>
      </c>
      <c r="K4164" s="287">
        <v>0</v>
      </c>
    </row>
    <row r="4165" spans="1:11">
      <c r="A4165" s="287" t="s">
        <v>417</v>
      </c>
      <c r="B4165" s="288">
        <v>46060</v>
      </c>
      <c r="C4165" s="287" t="s">
        <v>847</v>
      </c>
      <c r="D4165" s="287">
        <v>1</v>
      </c>
      <c r="E4165" s="287">
        <v>1</v>
      </c>
      <c r="F4165" s="287">
        <v>1</v>
      </c>
      <c r="G4165" s="287" t="s">
        <v>185</v>
      </c>
      <c r="H4165" s="287"/>
      <c r="I4165" s="287">
        <v>0</v>
      </c>
      <c r="J4165" s="287" t="s">
        <v>418</v>
      </c>
      <c r="K4165" s="287">
        <v>0</v>
      </c>
    </row>
    <row r="4166" spans="1:11">
      <c r="A4166" s="287" t="s">
        <v>417</v>
      </c>
      <c r="B4166" s="288">
        <v>46067</v>
      </c>
      <c r="C4166" s="287" t="s">
        <v>847</v>
      </c>
      <c r="D4166" s="287">
        <v>1</v>
      </c>
      <c r="E4166" s="287">
        <v>1</v>
      </c>
      <c r="F4166" s="287">
        <v>1</v>
      </c>
      <c r="G4166" s="287" t="s">
        <v>185</v>
      </c>
      <c r="H4166" s="287"/>
      <c r="I4166" s="287">
        <v>0</v>
      </c>
      <c r="J4166" s="287" t="s">
        <v>418</v>
      </c>
      <c r="K4166" s="287">
        <v>0</v>
      </c>
    </row>
    <row r="4167" spans="1:11">
      <c r="A4167" s="287" t="s">
        <v>417</v>
      </c>
      <c r="B4167" s="288">
        <v>46074</v>
      </c>
      <c r="C4167" s="287" t="s">
        <v>847</v>
      </c>
      <c r="D4167" s="287">
        <v>1</v>
      </c>
      <c r="E4167" s="287">
        <v>1</v>
      </c>
      <c r="F4167" s="287">
        <v>1</v>
      </c>
      <c r="G4167" s="287" t="s">
        <v>185</v>
      </c>
      <c r="H4167" s="287"/>
      <c r="I4167" s="287">
        <v>0</v>
      </c>
      <c r="J4167" s="287" t="s">
        <v>418</v>
      </c>
      <c r="K4167" s="287">
        <v>0</v>
      </c>
    </row>
    <row r="4168" spans="1:11">
      <c r="A4168" s="287" t="s">
        <v>417</v>
      </c>
      <c r="B4168" s="288">
        <v>46081</v>
      </c>
      <c r="C4168" s="287" t="s">
        <v>847</v>
      </c>
      <c r="D4168" s="287">
        <v>1</v>
      </c>
      <c r="E4168" s="287">
        <v>1</v>
      </c>
      <c r="F4168" s="287">
        <v>1</v>
      </c>
      <c r="G4168" s="287" t="s">
        <v>185</v>
      </c>
      <c r="H4168" s="287"/>
      <c r="I4168" s="287">
        <v>0</v>
      </c>
      <c r="J4168" s="287" t="s">
        <v>418</v>
      </c>
      <c r="K4168" s="287">
        <v>0</v>
      </c>
    </row>
    <row r="4169" spans="1:11">
      <c r="A4169" s="287" t="s">
        <v>417</v>
      </c>
      <c r="B4169" s="288">
        <v>46088</v>
      </c>
      <c r="C4169" s="287" t="s">
        <v>847</v>
      </c>
      <c r="D4169" s="287">
        <v>1</v>
      </c>
      <c r="E4169" s="287">
        <v>1</v>
      </c>
      <c r="F4169" s="287">
        <v>1</v>
      </c>
      <c r="G4169" s="287" t="s">
        <v>185</v>
      </c>
      <c r="H4169" s="287"/>
      <c r="I4169" s="287">
        <v>0</v>
      </c>
      <c r="J4169" s="287" t="s">
        <v>418</v>
      </c>
      <c r="K4169" s="287">
        <v>0</v>
      </c>
    </row>
    <row r="4170" spans="1:11">
      <c r="A4170" s="287" t="s">
        <v>417</v>
      </c>
      <c r="B4170" s="288">
        <v>46095</v>
      </c>
      <c r="C4170" s="287" t="s">
        <v>847</v>
      </c>
      <c r="D4170" s="287">
        <v>1</v>
      </c>
      <c r="E4170" s="287">
        <v>1</v>
      </c>
      <c r="F4170" s="287">
        <v>1</v>
      </c>
      <c r="G4170" s="287" t="s">
        <v>185</v>
      </c>
      <c r="H4170" s="287"/>
      <c r="I4170" s="287">
        <v>0</v>
      </c>
      <c r="J4170" s="287" t="s">
        <v>418</v>
      </c>
      <c r="K4170" s="287">
        <v>0</v>
      </c>
    </row>
    <row r="4171" spans="1:11">
      <c r="A4171" s="287" t="s">
        <v>417</v>
      </c>
      <c r="B4171" s="288">
        <v>46102</v>
      </c>
      <c r="C4171" s="287" t="s">
        <v>847</v>
      </c>
      <c r="D4171" s="287">
        <v>1</v>
      </c>
      <c r="E4171" s="287">
        <v>1</v>
      </c>
      <c r="F4171" s="287">
        <v>1</v>
      </c>
      <c r="G4171" s="287" t="s">
        <v>185</v>
      </c>
      <c r="H4171" s="287"/>
      <c r="I4171" s="287">
        <v>0</v>
      </c>
      <c r="J4171" s="287" t="s">
        <v>418</v>
      </c>
      <c r="K4171" s="287">
        <v>0</v>
      </c>
    </row>
    <row r="4172" spans="1:11">
      <c r="A4172" s="287" t="s">
        <v>417</v>
      </c>
      <c r="B4172" s="288">
        <v>46109</v>
      </c>
      <c r="C4172" s="287" t="s">
        <v>847</v>
      </c>
      <c r="D4172" s="287">
        <v>1</v>
      </c>
      <c r="E4172" s="287">
        <v>1</v>
      </c>
      <c r="F4172" s="287">
        <v>1</v>
      </c>
      <c r="G4172" s="287" t="s">
        <v>185</v>
      </c>
      <c r="H4172" s="287"/>
      <c r="I4172" s="287">
        <v>0</v>
      </c>
      <c r="J4172" s="287" t="s">
        <v>418</v>
      </c>
      <c r="K4172" s="287">
        <v>0</v>
      </c>
    </row>
    <row r="4173" spans="1:11">
      <c r="A4173" s="287" t="s">
        <v>417</v>
      </c>
      <c r="B4173" s="288">
        <v>46116</v>
      </c>
      <c r="C4173" s="287" t="s">
        <v>847</v>
      </c>
      <c r="D4173" s="287">
        <v>1</v>
      </c>
      <c r="E4173" s="287">
        <v>1</v>
      </c>
      <c r="F4173" s="287">
        <v>1</v>
      </c>
      <c r="G4173" s="287" t="s">
        <v>185</v>
      </c>
      <c r="H4173" s="287"/>
      <c r="I4173" s="287">
        <v>0</v>
      </c>
      <c r="J4173" s="287" t="s">
        <v>418</v>
      </c>
      <c r="K4173" s="287">
        <v>0</v>
      </c>
    </row>
    <row r="4174" spans="1:11">
      <c r="A4174" s="287" t="s">
        <v>417</v>
      </c>
      <c r="B4174" s="288">
        <v>46123</v>
      </c>
      <c r="C4174" s="287" t="s">
        <v>847</v>
      </c>
      <c r="D4174" s="287">
        <v>1</v>
      </c>
      <c r="E4174" s="287">
        <v>1</v>
      </c>
      <c r="F4174" s="287">
        <v>1</v>
      </c>
      <c r="G4174" s="287" t="s">
        <v>185</v>
      </c>
      <c r="H4174" s="287"/>
      <c r="I4174" s="287">
        <v>0</v>
      </c>
      <c r="J4174" s="287" t="s">
        <v>418</v>
      </c>
      <c r="K4174" s="287">
        <v>0</v>
      </c>
    </row>
    <row r="4175" spans="1:11">
      <c r="A4175" s="287" t="s">
        <v>417</v>
      </c>
      <c r="B4175" s="288">
        <v>46130</v>
      </c>
      <c r="C4175" s="287" t="s">
        <v>339</v>
      </c>
      <c r="D4175" s="287">
        <v>0</v>
      </c>
      <c r="E4175" s="287">
        <v>0</v>
      </c>
      <c r="F4175" s="287">
        <v>0</v>
      </c>
      <c r="G4175" s="287" t="s">
        <v>185</v>
      </c>
      <c r="H4175" s="287"/>
      <c r="I4175" s="287">
        <v>0</v>
      </c>
      <c r="J4175" s="287" t="s">
        <v>418</v>
      </c>
      <c r="K4175" s="287">
        <v>0</v>
      </c>
    </row>
    <row r="4176" spans="1:11">
      <c r="A4176" s="287" t="s">
        <v>417</v>
      </c>
      <c r="B4176" s="288">
        <v>46137</v>
      </c>
      <c r="C4176" s="287" t="s">
        <v>339</v>
      </c>
      <c r="D4176" s="287">
        <v>0</v>
      </c>
      <c r="E4176" s="287">
        <v>0</v>
      </c>
      <c r="F4176" s="287">
        <v>0</v>
      </c>
      <c r="G4176" s="287" t="s">
        <v>185</v>
      </c>
      <c r="H4176" s="287"/>
      <c r="I4176" s="287">
        <v>0</v>
      </c>
      <c r="J4176" s="287" t="s">
        <v>418</v>
      </c>
      <c r="K4176" s="287">
        <v>0</v>
      </c>
    </row>
    <row r="4177" spans="1:11">
      <c r="A4177" s="287" t="s">
        <v>419</v>
      </c>
      <c r="B4177" s="288">
        <v>45969</v>
      </c>
      <c r="C4177" s="287" t="s">
        <v>847</v>
      </c>
      <c r="D4177" s="287">
        <v>1</v>
      </c>
      <c r="E4177" s="287">
        <v>1</v>
      </c>
      <c r="F4177" s="287">
        <v>1</v>
      </c>
      <c r="G4177" s="287" t="s">
        <v>185</v>
      </c>
      <c r="H4177" s="287" t="s">
        <v>179</v>
      </c>
      <c r="I4177" s="287">
        <v>1</v>
      </c>
      <c r="J4177" s="287"/>
      <c r="K4177" s="287">
        <v>0</v>
      </c>
    </row>
    <row r="4178" spans="1:11">
      <c r="A4178" s="287" t="s">
        <v>419</v>
      </c>
      <c r="B4178" s="288">
        <v>45976</v>
      </c>
      <c r="C4178" s="287" t="s">
        <v>339</v>
      </c>
      <c r="D4178" s="287">
        <v>0</v>
      </c>
      <c r="E4178" s="287">
        <v>0</v>
      </c>
      <c r="F4178" s="287">
        <v>0</v>
      </c>
      <c r="G4178" s="287" t="s">
        <v>185</v>
      </c>
      <c r="H4178" s="287" t="s">
        <v>179</v>
      </c>
      <c r="I4178" s="287">
        <v>1</v>
      </c>
      <c r="J4178" s="287"/>
      <c r="K4178" s="287">
        <v>0</v>
      </c>
    </row>
    <row r="4179" spans="1:11">
      <c r="A4179" s="287" t="s">
        <v>419</v>
      </c>
      <c r="B4179" s="288">
        <v>45983</v>
      </c>
      <c r="C4179" s="287" t="s">
        <v>892</v>
      </c>
      <c r="D4179" s="287">
        <v>1</v>
      </c>
      <c r="E4179" s="287">
        <v>0</v>
      </c>
      <c r="F4179" s="287">
        <v>1</v>
      </c>
      <c r="G4179" s="287" t="s">
        <v>185</v>
      </c>
      <c r="H4179" s="287" t="s">
        <v>179</v>
      </c>
      <c r="I4179" s="287">
        <v>1</v>
      </c>
      <c r="J4179" s="287"/>
      <c r="K4179" s="287">
        <v>0</v>
      </c>
    </row>
    <row r="4180" spans="1:11">
      <c r="A4180" s="287" t="s">
        <v>419</v>
      </c>
      <c r="B4180" s="288">
        <v>45990</v>
      </c>
      <c r="C4180" s="287" t="s">
        <v>847</v>
      </c>
      <c r="D4180" s="287">
        <v>1</v>
      </c>
      <c r="E4180" s="287">
        <v>1</v>
      </c>
      <c r="F4180" s="287">
        <v>1</v>
      </c>
      <c r="G4180" s="287" t="s">
        <v>185</v>
      </c>
      <c r="H4180" s="287" t="s">
        <v>179</v>
      </c>
      <c r="I4180" s="287">
        <v>1</v>
      </c>
      <c r="J4180" s="287"/>
      <c r="K4180" s="287">
        <v>0</v>
      </c>
    </row>
    <row r="4181" spans="1:11">
      <c r="A4181" s="287" t="s">
        <v>419</v>
      </c>
      <c r="B4181" s="288">
        <v>45997</v>
      </c>
      <c r="C4181" s="287" t="s">
        <v>847</v>
      </c>
      <c r="D4181" s="287">
        <v>1</v>
      </c>
      <c r="E4181" s="287">
        <v>1</v>
      </c>
      <c r="F4181" s="287">
        <v>1</v>
      </c>
      <c r="G4181" s="287" t="s">
        <v>185</v>
      </c>
      <c r="H4181" s="287" t="s">
        <v>179</v>
      </c>
      <c r="I4181" s="287">
        <v>1</v>
      </c>
      <c r="J4181" s="287"/>
      <c r="K4181" s="287">
        <v>0</v>
      </c>
    </row>
    <row r="4182" spans="1:11">
      <c r="A4182" s="287" t="s">
        <v>419</v>
      </c>
      <c r="B4182" s="288">
        <v>46004</v>
      </c>
      <c r="C4182" s="287" t="s">
        <v>847</v>
      </c>
      <c r="D4182" s="287">
        <v>1</v>
      </c>
      <c r="E4182" s="287">
        <v>1</v>
      </c>
      <c r="F4182" s="287">
        <v>1</v>
      </c>
      <c r="G4182" s="287" t="s">
        <v>185</v>
      </c>
      <c r="H4182" s="287" t="s">
        <v>179</v>
      </c>
      <c r="I4182" s="287">
        <v>1</v>
      </c>
      <c r="J4182" s="287"/>
      <c r="K4182" s="287">
        <v>0</v>
      </c>
    </row>
    <row r="4183" spans="1:11">
      <c r="A4183" s="287" t="s">
        <v>419</v>
      </c>
      <c r="B4183" s="288">
        <v>46011</v>
      </c>
      <c r="C4183" s="287" t="s">
        <v>847</v>
      </c>
      <c r="D4183" s="287">
        <v>1</v>
      </c>
      <c r="E4183" s="287">
        <v>1</v>
      </c>
      <c r="F4183" s="287">
        <v>1</v>
      </c>
      <c r="G4183" s="287" t="s">
        <v>185</v>
      </c>
      <c r="H4183" s="287" t="s">
        <v>179</v>
      </c>
      <c r="I4183" s="287">
        <v>1</v>
      </c>
      <c r="J4183" s="287"/>
      <c r="K4183" s="287">
        <v>0</v>
      </c>
    </row>
    <row r="4184" spans="1:11">
      <c r="A4184" s="287" t="s">
        <v>419</v>
      </c>
      <c r="B4184" s="288">
        <v>46018</v>
      </c>
      <c r="C4184" s="287" t="s">
        <v>339</v>
      </c>
      <c r="D4184" s="287">
        <v>0</v>
      </c>
      <c r="E4184" s="287">
        <v>0</v>
      </c>
      <c r="F4184" s="287">
        <v>0</v>
      </c>
      <c r="G4184" s="287" t="s">
        <v>185</v>
      </c>
      <c r="H4184" s="287" t="s">
        <v>179</v>
      </c>
      <c r="I4184" s="287">
        <v>1</v>
      </c>
      <c r="J4184" s="287"/>
      <c r="K4184" s="287">
        <v>0</v>
      </c>
    </row>
    <row r="4185" spans="1:11">
      <c r="A4185" s="287" t="s">
        <v>419</v>
      </c>
      <c r="B4185" s="288">
        <v>46025</v>
      </c>
      <c r="C4185" s="287" t="s">
        <v>339</v>
      </c>
      <c r="D4185" s="287">
        <v>0</v>
      </c>
      <c r="E4185" s="287">
        <v>0</v>
      </c>
      <c r="F4185" s="287">
        <v>0</v>
      </c>
      <c r="G4185" s="287" t="s">
        <v>185</v>
      </c>
      <c r="H4185" s="287" t="s">
        <v>179</v>
      </c>
      <c r="I4185" s="287">
        <v>1</v>
      </c>
      <c r="J4185" s="287"/>
      <c r="K4185" s="287">
        <v>0</v>
      </c>
    </row>
    <row r="4186" spans="1:11">
      <c r="A4186" s="287" t="s">
        <v>419</v>
      </c>
      <c r="B4186" s="288">
        <v>46032</v>
      </c>
      <c r="C4186" s="287" t="s">
        <v>339</v>
      </c>
      <c r="D4186" s="287">
        <v>0</v>
      </c>
      <c r="E4186" s="287">
        <v>0</v>
      </c>
      <c r="F4186" s="287">
        <v>0</v>
      </c>
      <c r="G4186" s="287" t="s">
        <v>185</v>
      </c>
      <c r="H4186" s="287" t="s">
        <v>179</v>
      </c>
      <c r="I4186" s="287">
        <v>1</v>
      </c>
      <c r="J4186" s="287"/>
      <c r="K4186" s="287">
        <v>0</v>
      </c>
    </row>
    <row r="4187" spans="1:11">
      <c r="A4187" s="287" t="s">
        <v>419</v>
      </c>
      <c r="B4187" s="288">
        <v>46039</v>
      </c>
      <c r="C4187" s="287" t="s">
        <v>339</v>
      </c>
      <c r="D4187" s="287">
        <v>0</v>
      </c>
      <c r="E4187" s="287">
        <v>0</v>
      </c>
      <c r="F4187" s="287">
        <v>0</v>
      </c>
      <c r="G4187" s="287" t="s">
        <v>185</v>
      </c>
      <c r="H4187" s="287" t="s">
        <v>179</v>
      </c>
      <c r="I4187" s="287">
        <v>1</v>
      </c>
      <c r="J4187" s="287"/>
      <c r="K4187" s="287">
        <v>0</v>
      </c>
    </row>
    <row r="4188" spans="1:11">
      <c r="A4188" s="287" t="s">
        <v>419</v>
      </c>
      <c r="B4188" s="288">
        <v>46046</v>
      </c>
      <c r="C4188" s="287" t="s">
        <v>847</v>
      </c>
      <c r="D4188" s="287">
        <v>1</v>
      </c>
      <c r="E4188" s="287">
        <v>1</v>
      </c>
      <c r="F4188" s="287">
        <v>1</v>
      </c>
      <c r="G4188" s="287" t="s">
        <v>185</v>
      </c>
      <c r="H4188" s="287" t="s">
        <v>179</v>
      </c>
      <c r="I4188" s="287">
        <v>1</v>
      </c>
      <c r="J4188" s="287"/>
      <c r="K4188" s="287">
        <v>0</v>
      </c>
    </row>
    <row r="4189" spans="1:11">
      <c r="A4189" s="287" t="s">
        <v>419</v>
      </c>
      <c r="B4189" s="288">
        <v>46053</v>
      </c>
      <c r="C4189" s="287" t="s">
        <v>847</v>
      </c>
      <c r="D4189" s="287">
        <v>1</v>
      </c>
      <c r="E4189" s="287">
        <v>1</v>
      </c>
      <c r="F4189" s="287">
        <v>1</v>
      </c>
      <c r="G4189" s="287" t="s">
        <v>185</v>
      </c>
      <c r="H4189" s="287" t="s">
        <v>179</v>
      </c>
      <c r="I4189" s="287">
        <v>1</v>
      </c>
      <c r="J4189" s="287"/>
      <c r="K4189" s="287">
        <v>0</v>
      </c>
    </row>
    <row r="4190" spans="1:11">
      <c r="A4190" s="287" t="s">
        <v>419</v>
      </c>
      <c r="B4190" s="288">
        <v>46060</v>
      </c>
      <c r="C4190" s="287" t="s">
        <v>847</v>
      </c>
      <c r="D4190" s="287">
        <v>1</v>
      </c>
      <c r="E4190" s="287">
        <v>1</v>
      </c>
      <c r="F4190" s="287">
        <v>1</v>
      </c>
      <c r="G4190" s="287" t="s">
        <v>185</v>
      </c>
      <c r="H4190" s="287" t="s">
        <v>179</v>
      </c>
      <c r="I4190" s="287">
        <v>1</v>
      </c>
      <c r="J4190" s="287"/>
      <c r="K4190" s="287">
        <v>0</v>
      </c>
    </row>
    <row r="4191" spans="1:11">
      <c r="A4191" s="287" t="s">
        <v>419</v>
      </c>
      <c r="B4191" s="288">
        <v>46067</v>
      </c>
      <c r="C4191" s="287" t="s">
        <v>847</v>
      </c>
      <c r="D4191" s="287">
        <v>1</v>
      </c>
      <c r="E4191" s="287">
        <v>1</v>
      </c>
      <c r="F4191" s="287">
        <v>1</v>
      </c>
      <c r="G4191" s="287" t="s">
        <v>185</v>
      </c>
      <c r="H4191" s="287" t="s">
        <v>179</v>
      </c>
      <c r="I4191" s="287">
        <v>1</v>
      </c>
      <c r="J4191" s="287"/>
      <c r="K4191" s="287">
        <v>0</v>
      </c>
    </row>
    <row r="4192" spans="1:11">
      <c r="A4192" s="287" t="s">
        <v>419</v>
      </c>
      <c r="B4192" s="288">
        <v>46074</v>
      </c>
      <c r="C4192" s="287" t="s">
        <v>847</v>
      </c>
      <c r="D4192" s="287">
        <v>1</v>
      </c>
      <c r="E4192" s="287">
        <v>1</v>
      </c>
      <c r="F4192" s="287">
        <v>1</v>
      </c>
      <c r="G4192" s="287" t="s">
        <v>185</v>
      </c>
      <c r="H4192" s="287" t="s">
        <v>179</v>
      </c>
      <c r="I4192" s="287">
        <v>1</v>
      </c>
      <c r="J4192" s="287"/>
      <c r="K4192" s="287">
        <v>0</v>
      </c>
    </row>
    <row r="4193" spans="1:11">
      <c r="A4193" s="287" t="s">
        <v>419</v>
      </c>
      <c r="B4193" s="288">
        <v>46081</v>
      </c>
      <c r="C4193" s="287" t="s">
        <v>847</v>
      </c>
      <c r="D4193" s="287">
        <v>1</v>
      </c>
      <c r="E4193" s="287">
        <v>1</v>
      </c>
      <c r="F4193" s="287">
        <v>1</v>
      </c>
      <c r="G4193" s="287" t="s">
        <v>185</v>
      </c>
      <c r="H4193" s="287" t="s">
        <v>179</v>
      </c>
      <c r="I4193" s="287">
        <v>1</v>
      </c>
      <c r="J4193" s="287"/>
      <c r="K4193" s="287">
        <v>0</v>
      </c>
    </row>
    <row r="4194" spans="1:11">
      <c r="A4194" s="287" t="s">
        <v>419</v>
      </c>
      <c r="B4194" s="288">
        <v>46088</v>
      </c>
      <c r="C4194" s="287" t="s">
        <v>847</v>
      </c>
      <c r="D4194" s="287">
        <v>1</v>
      </c>
      <c r="E4194" s="287">
        <v>1</v>
      </c>
      <c r="F4194" s="287">
        <v>1</v>
      </c>
      <c r="G4194" s="287" t="s">
        <v>185</v>
      </c>
      <c r="H4194" s="287" t="s">
        <v>179</v>
      </c>
      <c r="I4194" s="287">
        <v>1</v>
      </c>
      <c r="J4194" s="287"/>
      <c r="K4194" s="287">
        <v>0</v>
      </c>
    </row>
    <row r="4195" spans="1:11">
      <c r="A4195" s="287" t="s">
        <v>419</v>
      </c>
      <c r="B4195" s="288">
        <v>46095</v>
      </c>
      <c r="C4195" s="287" t="s">
        <v>847</v>
      </c>
      <c r="D4195" s="287">
        <v>1</v>
      </c>
      <c r="E4195" s="287">
        <v>1</v>
      </c>
      <c r="F4195" s="287">
        <v>1</v>
      </c>
      <c r="G4195" s="287" t="s">
        <v>185</v>
      </c>
      <c r="H4195" s="287" t="s">
        <v>179</v>
      </c>
      <c r="I4195" s="287">
        <v>1</v>
      </c>
      <c r="J4195" s="287"/>
      <c r="K4195" s="287">
        <v>0</v>
      </c>
    </row>
    <row r="4196" spans="1:11">
      <c r="A4196" s="287" t="s">
        <v>419</v>
      </c>
      <c r="B4196" s="288">
        <v>46102</v>
      </c>
      <c r="C4196" s="287" t="s">
        <v>339</v>
      </c>
      <c r="D4196" s="287">
        <v>0</v>
      </c>
      <c r="E4196" s="287">
        <v>0</v>
      </c>
      <c r="F4196" s="287">
        <v>0</v>
      </c>
      <c r="G4196" s="287" t="s">
        <v>185</v>
      </c>
      <c r="H4196" s="287" t="s">
        <v>179</v>
      </c>
      <c r="I4196" s="287">
        <v>1</v>
      </c>
      <c r="J4196" s="287"/>
      <c r="K4196" s="287">
        <v>0</v>
      </c>
    </row>
    <row r="4197" spans="1:11">
      <c r="A4197" s="287" t="s">
        <v>419</v>
      </c>
      <c r="B4197" s="288">
        <v>46109</v>
      </c>
      <c r="C4197" s="287" t="s">
        <v>339</v>
      </c>
      <c r="D4197" s="287">
        <v>0</v>
      </c>
      <c r="E4197" s="287">
        <v>0</v>
      </c>
      <c r="F4197" s="287">
        <v>0</v>
      </c>
      <c r="G4197" s="287" t="s">
        <v>185</v>
      </c>
      <c r="H4197" s="287" t="s">
        <v>179</v>
      </c>
      <c r="I4197" s="287">
        <v>1</v>
      </c>
      <c r="J4197" s="287"/>
      <c r="K4197" s="287">
        <v>0</v>
      </c>
    </row>
    <row r="4198" spans="1:11">
      <c r="A4198" s="287" t="s">
        <v>419</v>
      </c>
      <c r="B4198" s="288">
        <v>46116</v>
      </c>
      <c r="C4198" s="287" t="s">
        <v>847</v>
      </c>
      <c r="D4198" s="287">
        <v>1</v>
      </c>
      <c r="E4198" s="287">
        <v>1</v>
      </c>
      <c r="F4198" s="287">
        <v>1</v>
      </c>
      <c r="G4198" s="287" t="s">
        <v>185</v>
      </c>
      <c r="H4198" s="287" t="s">
        <v>179</v>
      </c>
      <c r="I4198" s="287">
        <v>1</v>
      </c>
      <c r="J4198" s="287"/>
      <c r="K4198" s="287">
        <v>0</v>
      </c>
    </row>
    <row r="4199" spans="1:11">
      <c r="A4199" s="287" t="s">
        <v>419</v>
      </c>
      <c r="B4199" s="288">
        <v>46123</v>
      </c>
      <c r="C4199" s="287" t="s">
        <v>339</v>
      </c>
      <c r="D4199" s="287">
        <v>0</v>
      </c>
      <c r="E4199" s="287">
        <v>0</v>
      </c>
      <c r="F4199" s="287">
        <v>0</v>
      </c>
      <c r="G4199" s="287" t="s">
        <v>185</v>
      </c>
      <c r="H4199" s="287" t="s">
        <v>179</v>
      </c>
      <c r="I4199" s="287">
        <v>1</v>
      </c>
      <c r="J4199" s="287"/>
      <c r="K4199" s="287">
        <v>0</v>
      </c>
    </row>
    <row r="4200" spans="1:11">
      <c r="A4200" s="287" t="s">
        <v>419</v>
      </c>
      <c r="B4200" s="288">
        <v>46130</v>
      </c>
      <c r="C4200" s="287" t="s">
        <v>339</v>
      </c>
      <c r="D4200" s="287">
        <v>0</v>
      </c>
      <c r="E4200" s="287">
        <v>0</v>
      </c>
      <c r="F4200" s="287">
        <v>0</v>
      </c>
      <c r="G4200" s="287" t="s">
        <v>185</v>
      </c>
      <c r="H4200" s="287" t="s">
        <v>179</v>
      </c>
      <c r="I4200" s="287">
        <v>1</v>
      </c>
      <c r="J4200" s="287"/>
      <c r="K4200" s="287">
        <v>0</v>
      </c>
    </row>
    <row r="4201" spans="1:11">
      <c r="A4201" s="287" t="s">
        <v>419</v>
      </c>
      <c r="B4201" s="288">
        <v>46137</v>
      </c>
      <c r="C4201" s="287" t="s">
        <v>339</v>
      </c>
      <c r="D4201" s="287">
        <v>0</v>
      </c>
      <c r="E4201" s="287">
        <v>0</v>
      </c>
      <c r="F4201" s="287">
        <v>0</v>
      </c>
      <c r="G4201" s="287" t="s">
        <v>185</v>
      </c>
      <c r="H4201" s="287" t="s">
        <v>179</v>
      </c>
      <c r="I4201" s="287">
        <v>1</v>
      </c>
      <c r="J4201" s="287"/>
      <c r="K4201" s="287">
        <v>0</v>
      </c>
    </row>
    <row r="4202" spans="1:11">
      <c r="A4202" s="287" t="s">
        <v>420</v>
      </c>
      <c r="B4202" s="288">
        <v>45969</v>
      </c>
      <c r="C4202" s="287" t="s">
        <v>339</v>
      </c>
      <c r="D4202" s="287">
        <v>0</v>
      </c>
      <c r="E4202" s="287">
        <v>0</v>
      </c>
      <c r="F4202" s="287">
        <v>0</v>
      </c>
      <c r="G4202" s="287" t="s">
        <v>185</v>
      </c>
      <c r="H4202" s="287"/>
      <c r="I4202" s="287">
        <v>0</v>
      </c>
      <c r="J4202" s="287"/>
      <c r="K4202" s="287">
        <v>0</v>
      </c>
    </row>
    <row r="4203" spans="1:11">
      <c r="A4203" s="287" t="s">
        <v>420</v>
      </c>
      <c r="B4203" s="288">
        <v>45976</v>
      </c>
      <c r="C4203" s="287" t="s">
        <v>892</v>
      </c>
      <c r="D4203" s="287">
        <v>1</v>
      </c>
      <c r="E4203" s="287">
        <v>0</v>
      </c>
      <c r="F4203" s="287">
        <v>1</v>
      </c>
      <c r="G4203" s="287" t="s">
        <v>185</v>
      </c>
      <c r="H4203" s="287"/>
      <c r="I4203" s="287">
        <v>0</v>
      </c>
      <c r="J4203" s="287"/>
      <c r="K4203" s="287">
        <v>0</v>
      </c>
    </row>
    <row r="4204" spans="1:11">
      <c r="A4204" s="287" t="s">
        <v>420</v>
      </c>
      <c r="B4204" s="288">
        <v>45983</v>
      </c>
      <c r="C4204" s="287" t="s">
        <v>339</v>
      </c>
      <c r="D4204" s="287">
        <v>0</v>
      </c>
      <c r="E4204" s="287">
        <v>0</v>
      </c>
      <c r="F4204" s="287">
        <v>0</v>
      </c>
      <c r="G4204" s="287" t="s">
        <v>185</v>
      </c>
      <c r="H4204" s="287"/>
      <c r="I4204" s="287">
        <v>0</v>
      </c>
      <c r="J4204" s="287"/>
      <c r="K4204" s="287">
        <v>0</v>
      </c>
    </row>
    <row r="4205" spans="1:11">
      <c r="A4205" s="287" t="s">
        <v>420</v>
      </c>
      <c r="B4205" s="288">
        <v>45990</v>
      </c>
      <c r="C4205" s="287" t="s">
        <v>339</v>
      </c>
      <c r="D4205" s="287">
        <v>0</v>
      </c>
      <c r="E4205" s="287">
        <v>0</v>
      </c>
      <c r="F4205" s="287">
        <v>0</v>
      </c>
      <c r="G4205" s="287" t="s">
        <v>185</v>
      </c>
      <c r="H4205" s="287"/>
      <c r="I4205" s="287">
        <v>0</v>
      </c>
      <c r="J4205" s="287"/>
      <c r="K4205" s="287">
        <v>0</v>
      </c>
    </row>
    <row r="4206" spans="1:11">
      <c r="A4206" s="287" t="s">
        <v>420</v>
      </c>
      <c r="B4206" s="288">
        <v>45997</v>
      </c>
      <c r="C4206" s="287" t="s">
        <v>339</v>
      </c>
      <c r="D4206" s="287">
        <v>0</v>
      </c>
      <c r="E4206" s="287">
        <v>0</v>
      </c>
      <c r="F4206" s="287">
        <v>0</v>
      </c>
      <c r="G4206" s="287" t="s">
        <v>185</v>
      </c>
      <c r="H4206" s="287"/>
      <c r="I4206" s="287">
        <v>0</v>
      </c>
      <c r="J4206" s="287"/>
      <c r="K4206" s="287">
        <v>0</v>
      </c>
    </row>
    <row r="4207" spans="1:11">
      <c r="A4207" s="287" t="s">
        <v>420</v>
      </c>
      <c r="B4207" s="288">
        <v>46004</v>
      </c>
      <c r="C4207" s="287" t="s">
        <v>339</v>
      </c>
      <c r="D4207" s="287">
        <v>0</v>
      </c>
      <c r="E4207" s="287">
        <v>0</v>
      </c>
      <c r="F4207" s="287">
        <v>0</v>
      </c>
      <c r="G4207" s="287" t="s">
        <v>185</v>
      </c>
      <c r="H4207" s="287"/>
      <c r="I4207" s="287">
        <v>0</v>
      </c>
      <c r="J4207" s="287"/>
      <c r="K4207" s="287">
        <v>0</v>
      </c>
    </row>
    <row r="4208" spans="1:11">
      <c r="A4208" s="287" t="s">
        <v>420</v>
      </c>
      <c r="B4208" s="288">
        <v>46011</v>
      </c>
      <c r="C4208" s="287" t="s">
        <v>339</v>
      </c>
      <c r="D4208" s="287">
        <v>0</v>
      </c>
      <c r="E4208" s="287">
        <v>0</v>
      </c>
      <c r="F4208" s="287">
        <v>0</v>
      </c>
      <c r="G4208" s="287" t="s">
        <v>185</v>
      </c>
      <c r="H4208" s="287"/>
      <c r="I4208" s="287">
        <v>0</v>
      </c>
      <c r="J4208" s="287"/>
      <c r="K4208" s="287">
        <v>0</v>
      </c>
    </row>
    <row r="4209" spans="1:11">
      <c r="A4209" s="287" t="s">
        <v>420</v>
      </c>
      <c r="B4209" s="288">
        <v>46018</v>
      </c>
      <c r="C4209" s="287" t="s">
        <v>339</v>
      </c>
      <c r="D4209" s="287">
        <v>0</v>
      </c>
      <c r="E4209" s="287">
        <v>0</v>
      </c>
      <c r="F4209" s="287">
        <v>0</v>
      </c>
      <c r="G4209" s="287" t="s">
        <v>185</v>
      </c>
      <c r="H4209" s="287"/>
      <c r="I4209" s="287">
        <v>0</v>
      </c>
      <c r="J4209" s="287"/>
      <c r="K4209" s="287">
        <v>0</v>
      </c>
    </row>
    <row r="4210" spans="1:11">
      <c r="A4210" s="287" t="s">
        <v>420</v>
      </c>
      <c r="B4210" s="288">
        <v>46025</v>
      </c>
      <c r="C4210" s="287" t="s">
        <v>339</v>
      </c>
      <c r="D4210" s="287">
        <v>0</v>
      </c>
      <c r="E4210" s="287">
        <v>0</v>
      </c>
      <c r="F4210" s="287">
        <v>0</v>
      </c>
      <c r="G4210" s="287" t="s">
        <v>185</v>
      </c>
      <c r="H4210" s="287"/>
      <c r="I4210" s="287">
        <v>0</v>
      </c>
      <c r="J4210" s="287"/>
      <c r="K4210" s="287">
        <v>0</v>
      </c>
    </row>
    <row r="4211" spans="1:11">
      <c r="A4211" s="287" t="s">
        <v>420</v>
      </c>
      <c r="B4211" s="288">
        <v>46032</v>
      </c>
      <c r="C4211" s="287" t="s">
        <v>339</v>
      </c>
      <c r="D4211" s="287">
        <v>0</v>
      </c>
      <c r="E4211" s="287">
        <v>0</v>
      </c>
      <c r="F4211" s="287">
        <v>0</v>
      </c>
      <c r="G4211" s="287" t="s">
        <v>185</v>
      </c>
      <c r="H4211" s="287"/>
      <c r="I4211" s="287">
        <v>0</v>
      </c>
      <c r="J4211" s="287"/>
      <c r="K4211" s="287">
        <v>0</v>
      </c>
    </row>
    <row r="4212" spans="1:11">
      <c r="A4212" s="287" t="s">
        <v>420</v>
      </c>
      <c r="B4212" s="288">
        <v>46039</v>
      </c>
      <c r="C4212" s="287" t="s">
        <v>339</v>
      </c>
      <c r="D4212" s="287">
        <v>0</v>
      </c>
      <c r="E4212" s="287">
        <v>0</v>
      </c>
      <c r="F4212" s="287">
        <v>0</v>
      </c>
      <c r="G4212" s="287" t="s">
        <v>185</v>
      </c>
      <c r="H4212" s="287"/>
      <c r="I4212" s="287">
        <v>0</v>
      </c>
      <c r="J4212" s="287"/>
      <c r="K4212" s="287">
        <v>0</v>
      </c>
    </row>
    <row r="4213" spans="1:11">
      <c r="A4213" s="287" t="s">
        <v>420</v>
      </c>
      <c r="B4213" s="288">
        <v>46046</v>
      </c>
      <c r="C4213" s="287" t="s">
        <v>339</v>
      </c>
      <c r="D4213" s="287">
        <v>0</v>
      </c>
      <c r="E4213" s="287">
        <v>0</v>
      </c>
      <c r="F4213" s="287">
        <v>0</v>
      </c>
      <c r="G4213" s="287" t="s">
        <v>185</v>
      </c>
      <c r="H4213" s="287"/>
      <c r="I4213" s="287">
        <v>0</v>
      </c>
      <c r="J4213" s="287"/>
      <c r="K4213" s="287">
        <v>0</v>
      </c>
    </row>
    <row r="4214" spans="1:11">
      <c r="A4214" s="287" t="s">
        <v>420</v>
      </c>
      <c r="B4214" s="288">
        <v>46053</v>
      </c>
      <c r="C4214" s="287" t="s">
        <v>847</v>
      </c>
      <c r="D4214" s="287">
        <v>1</v>
      </c>
      <c r="E4214" s="287">
        <v>1</v>
      </c>
      <c r="F4214" s="287">
        <v>1</v>
      </c>
      <c r="G4214" s="287" t="s">
        <v>185</v>
      </c>
      <c r="H4214" s="287"/>
      <c r="I4214" s="287">
        <v>0</v>
      </c>
      <c r="J4214" s="287"/>
      <c r="K4214" s="287">
        <v>0</v>
      </c>
    </row>
    <row r="4215" spans="1:11">
      <c r="A4215" s="287" t="s">
        <v>420</v>
      </c>
      <c r="B4215" s="288">
        <v>46060</v>
      </c>
      <c r="C4215" s="287" t="s">
        <v>847</v>
      </c>
      <c r="D4215" s="287">
        <v>1</v>
      </c>
      <c r="E4215" s="287">
        <v>1</v>
      </c>
      <c r="F4215" s="287">
        <v>1</v>
      </c>
      <c r="G4215" s="287" t="s">
        <v>185</v>
      </c>
      <c r="H4215" s="287"/>
      <c r="I4215" s="287">
        <v>0</v>
      </c>
      <c r="J4215" s="287"/>
      <c r="K4215" s="287">
        <v>0</v>
      </c>
    </row>
    <row r="4216" spans="1:11">
      <c r="A4216" s="287" t="s">
        <v>420</v>
      </c>
      <c r="B4216" s="288">
        <v>46067</v>
      </c>
      <c r="C4216" s="287" t="s">
        <v>339</v>
      </c>
      <c r="D4216" s="287">
        <v>0</v>
      </c>
      <c r="E4216" s="287">
        <v>0</v>
      </c>
      <c r="F4216" s="287">
        <v>0</v>
      </c>
      <c r="G4216" s="287" t="s">
        <v>185</v>
      </c>
      <c r="H4216" s="287"/>
      <c r="I4216" s="287">
        <v>0</v>
      </c>
      <c r="J4216" s="287"/>
      <c r="K4216" s="287">
        <v>0</v>
      </c>
    </row>
    <row r="4217" spans="1:11">
      <c r="A4217" s="287" t="s">
        <v>420</v>
      </c>
      <c r="B4217" s="288">
        <v>46074</v>
      </c>
      <c r="C4217" s="287" t="s">
        <v>339</v>
      </c>
      <c r="D4217" s="287">
        <v>0</v>
      </c>
      <c r="E4217" s="287">
        <v>0</v>
      </c>
      <c r="F4217" s="287">
        <v>0</v>
      </c>
      <c r="G4217" s="287" t="s">
        <v>185</v>
      </c>
      <c r="H4217" s="287"/>
      <c r="I4217" s="287">
        <v>0</v>
      </c>
      <c r="J4217" s="287"/>
      <c r="K4217" s="287">
        <v>0</v>
      </c>
    </row>
    <row r="4218" spans="1:11">
      <c r="A4218" s="287" t="s">
        <v>420</v>
      </c>
      <c r="B4218" s="288">
        <v>46081</v>
      </c>
      <c r="C4218" s="287" t="s">
        <v>847</v>
      </c>
      <c r="D4218" s="287">
        <v>1</v>
      </c>
      <c r="E4218" s="287">
        <v>1</v>
      </c>
      <c r="F4218" s="287">
        <v>1</v>
      </c>
      <c r="G4218" s="287" t="s">
        <v>185</v>
      </c>
      <c r="H4218" s="287"/>
      <c r="I4218" s="287">
        <v>0</v>
      </c>
      <c r="J4218" s="287"/>
      <c r="K4218" s="287">
        <v>0</v>
      </c>
    </row>
    <row r="4219" spans="1:11">
      <c r="A4219" s="287" t="s">
        <v>420</v>
      </c>
      <c r="B4219" s="288">
        <v>46088</v>
      </c>
      <c r="C4219" s="287" t="s">
        <v>339</v>
      </c>
      <c r="D4219" s="287">
        <v>0</v>
      </c>
      <c r="E4219" s="287">
        <v>0</v>
      </c>
      <c r="F4219" s="287">
        <v>0</v>
      </c>
      <c r="G4219" s="287" t="s">
        <v>185</v>
      </c>
      <c r="H4219" s="287"/>
      <c r="I4219" s="287">
        <v>0</v>
      </c>
      <c r="J4219" s="287"/>
      <c r="K4219" s="287">
        <v>0</v>
      </c>
    </row>
    <row r="4220" spans="1:11">
      <c r="A4220" s="287" t="s">
        <v>420</v>
      </c>
      <c r="B4220" s="288">
        <v>46095</v>
      </c>
      <c r="C4220" s="287" t="s">
        <v>339</v>
      </c>
      <c r="D4220" s="287">
        <v>0</v>
      </c>
      <c r="E4220" s="287">
        <v>0</v>
      </c>
      <c r="F4220" s="287">
        <v>0</v>
      </c>
      <c r="G4220" s="287" t="s">
        <v>185</v>
      </c>
      <c r="H4220" s="287"/>
      <c r="I4220" s="287">
        <v>0</v>
      </c>
      <c r="J4220" s="287"/>
      <c r="K4220" s="287">
        <v>0</v>
      </c>
    </row>
    <row r="4221" spans="1:11">
      <c r="A4221" s="287" t="s">
        <v>420</v>
      </c>
      <c r="B4221" s="288">
        <v>46102</v>
      </c>
      <c r="C4221" s="287" t="s">
        <v>339</v>
      </c>
      <c r="D4221" s="287">
        <v>0</v>
      </c>
      <c r="E4221" s="287">
        <v>0</v>
      </c>
      <c r="F4221" s="287">
        <v>0</v>
      </c>
      <c r="G4221" s="287" t="s">
        <v>185</v>
      </c>
      <c r="H4221" s="287"/>
      <c r="I4221" s="287">
        <v>0</v>
      </c>
      <c r="J4221" s="287"/>
      <c r="K4221" s="287">
        <v>0</v>
      </c>
    </row>
    <row r="4222" spans="1:11">
      <c r="A4222" s="287" t="s">
        <v>420</v>
      </c>
      <c r="B4222" s="288">
        <v>46109</v>
      </c>
      <c r="C4222" s="287" t="s">
        <v>339</v>
      </c>
      <c r="D4222" s="287">
        <v>0</v>
      </c>
      <c r="E4222" s="287">
        <v>0</v>
      </c>
      <c r="F4222" s="287">
        <v>0</v>
      </c>
      <c r="G4222" s="287" t="s">
        <v>185</v>
      </c>
      <c r="H4222" s="287"/>
      <c r="I4222" s="287">
        <v>0</v>
      </c>
      <c r="J4222" s="287"/>
      <c r="K4222" s="287">
        <v>0</v>
      </c>
    </row>
    <row r="4223" spans="1:11">
      <c r="A4223" s="287" t="s">
        <v>420</v>
      </c>
      <c r="B4223" s="288">
        <v>46116</v>
      </c>
      <c r="C4223" s="287" t="s">
        <v>847</v>
      </c>
      <c r="D4223" s="287">
        <v>1</v>
      </c>
      <c r="E4223" s="287">
        <v>1</v>
      </c>
      <c r="F4223" s="287">
        <v>1</v>
      </c>
      <c r="G4223" s="287" t="s">
        <v>185</v>
      </c>
      <c r="H4223" s="287"/>
      <c r="I4223" s="287">
        <v>0</v>
      </c>
      <c r="J4223" s="287"/>
      <c r="K4223" s="287">
        <v>0</v>
      </c>
    </row>
    <row r="4224" spans="1:11">
      <c r="A4224" s="287" t="s">
        <v>420</v>
      </c>
      <c r="B4224" s="288">
        <v>46123</v>
      </c>
      <c r="C4224" s="287" t="s">
        <v>339</v>
      </c>
      <c r="D4224" s="287">
        <v>0</v>
      </c>
      <c r="E4224" s="287">
        <v>0</v>
      </c>
      <c r="F4224" s="287">
        <v>0</v>
      </c>
      <c r="G4224" s="287" t="s">
        <v>185</v>
      </c>
      <c r="H4224" s="287"/>
      <c r="I4224" s="287">
        <v>0</v>
      </c>
      <c r="J4224" s="287"/>
      <c r="K4224" s="287">
        <v>0</v>
      </c>
    </row>
    <row r="4225" spans="1:11">
      <c r="A4225" s="287" t="s">
        <v>420</v>
      </c>
      <c r="B4225" s="288">
        <v>46130</v>
      </c>
      <c r="C4225" s="287" t="s">
        <v>847</v>
      </c>
      <c r="D4225" s="287">
        <v>1</v>
      </c>
      <c r="E4225" s="287">
        <v>1</v>
      </c>
      <c r="F4225" s="287">
        <v>1</v>
      </c>
      <c r="G4225" s="287" t="s">
        <v>185</v>
      </c>
      <c r="H4225" s="287"/>
      <c r="I4225" s="287">
        <v>0</v>
      </c>
      <c r="J4225" s="287"/>
      <c r="K4225" s="287">
        <v>0</v>
      </c>
    </row>
    <row r="4226" spans="1:11">
      <c r="A4226" s="287" t="s">
        <v>420</v>
      </c>
      <c r="B4226" s="288">
        <v>46137</v>
      </c>
      <c r="C4226" s="287" t="s">
        <v>847</v>
      </c>
      <c r="D4226" s="287">
        <v>1</v>
      </c>
      <c r="E4226" s="287">
        <v>1</v>
      </c>
      <c r="F4226" s="287">
        <v>1</v>
      </c>
      <c r="G4226" s="287" t="s">
        <v>185</v>
      </c>
      <c r="H4226" s="287"/>
      <c r="I4226" s="287">
        <v>0</v>
      </c>
      <c r="J4226" s="287"/>
      <c r="K4226" s="287">
        <v>0</v>
      </c>
    </row>
    <row r="4227" spans="1:11">
      <c r="A4227" s="287" t="s">
        <v>421</v>
      </c>
      <c r="B4227" s="288">
        <v>45969</v>
      </c>
      <c r="C4227" s="287" t="s">
        <v>847</v>
      </c>
      <c r="D4227" s="287">
        <v>1</v>
      </c>
      <c r="E4227" s="287">
        <v>1</v>
      </c>
      <c r="F4227" s="287">
        <v>1</v>
      </c>
      <c r="G4227" s="287" t="s">
        <v>185</v>
      </c>
      <c r="H4227" s="287" t="s">
        <v>185</v>
      </c>
      <c r="I4227" s="287">
        <v>0</v>
      </c>
      <c r="J4227" s="287" t="s">
        <v>422</v>
      </c>
      <c r="K4227" s="287">
        <v>0</v>
      </c>
    </row>
    <row r="4228" spans="1:11">
      <c r="A4228" s="287" t="s">
        <v>421</v>
      </c>
      <c r="B4228" s="288">
        <v>45976</v>
      </c>
      <c r="C4228" s="287" t="s">
        <v>847</v>
      </c>
      <c r="D4228" s="287">
        <v>1</v>
      </c>
      <c r="E4228" s="287">
        <v>1</v>
      </c>
      <c r="F4228" s="287">
        <v>1</v>
      </c>
      <c r="G4228" s="287" t="s">
        <v>185</v>
      </c>
      <c r="H4228" s="287" t="s">
        <v>185</v>
      </c>
      <c r="I4228" s="287">
        <v>0</v>
      </c>
      <c r="J4228" s="287" t="s">
        <v>422</v>
      </c>
      <c r="K4228" s="287">
        <v>0</v>
      </c>
    </row>
    <row r="4229" spans="1:11">
      <c r="A4229" s="287" t="s">
        <v>421</v>
      </c>
      <c r="B4229" s="288">
        <v>45983</v>
      </c>
      <c r="C4229" s="287" t="s">
        <v>847</v>
      </c>
      <c r="D4229" s="287">
        <v>1</v>
      </c>
      <c r="E4229" s="287">
        <v>1</v>
      </c>
      <c r="F4229" s="287">
        <v>1</v>
      </c>
      <c r="G4229" s="287" t="s">
        <v>185</v>
      </c>
      <c r="H4229" s="287" t="s">
        <v>185</v>
      </c>
      <c r="I4229" s="287">
        <v>0</v>
      </c>
      <c r="J4229" s="287" t="s">
        <v>422</v>
      </c>
      <c r="K4229" s="287">
        <v>0</v>
      </c>
    </row>
    <row r="4230" spans="1:11">
      <c r="A4230" s="287" t="s">
        <v>421</v>
      </c>
      <c r="B4230" s="288">
        <v>45990</v>
      </c>
      <c r="C4230" s="287" t="s">
        <v>847</v>
      </c>
      <c r="D4230" s="287">
        <v>1</v>
      </c>
      <c r="E4230" s="287">
        <v>1</v>
      </c>
      <c r="F4230" s="287">
        <v>1</v>
      </c>
      <c r="G4230" s="287" t="s">
        <v>185</v>
      </c>
      <c r="H4230" s="287" t="s">
        <v>185</v>
      </c>
      <c r="I4230" s="287">
        <v>0</v>
      </c>
      <c r="J4230" s="287" t="s">
        <v>422</v>
      </c>
      <c r="K4230" s="287">
        <v>0</v>
      </c>
    </row>
    <row r="4231" spans="1:11">
      <c r="A4231" s="287" t="s">
        <v>421</v>
      </c>
      <c r="B4231" s="288">
        <v>45997</v>
      </c>
      <c r="C4231" s="287" t="s">
        <v>847</v>
      </c>
      <c r="D4231" s="287">
        <v>1</v>
      </c>
      <c r="E4231" s="287">
        <v>1</v>
      </c>
      <c r="F4231" s="287">
        <v>1</v>
      </c>
      <c r="G4231" s="287" t="s">
        <v>185</v>
      </c>
      <c r="H4231" s="287" t="s">
        <v>185</v>
      </c>
      <c r="I4231" s="287">
        <v>0</v>
      </c>
      <c r="J4231" s="287" t="s">
        <v>422</v>
      </c>
      <c r="K4231" s="287">
        <v>0</v>
      </c>
    </row>
    <row r="4232" spans="1:11">
      <c r="A4232" s="287" t="s">
        <v>421</v>
      </c>
      <c r="B4232" s="288">
        <v>46004</v>
      </c>
      <c r="C4232" s="287" t="s">
        <v>847</v>
      </c>
      <c r="D4232" s="287">
        <v>1</v>
      </c>
      <c r="E4232" s="287">
        <v>1</v>
      </c>
      <c r="F4232" s="287">
        <v>1</v>
      </c>
      <c r="G4232" s="287" t="s">
        <v>185</v>
      </c>
      <c r="H4232" s="287" t="s">
        <v>185</v>
      </c>
      <c r="I4232" s="287">
        <v>0</v>
      </c>
      <c r="J4232" s="287" t="s">
        <v>422</v>
      </c>
      <c r="K4232" s="287">
        <v>0</v>
      </c>
    </row>
    <row r="4233" spans="1:11">
      <c r="A4233" s="287" t="s">
        <v>421</v>
      </c>
      <c r="B4233" s="288">
        <v>46011</v>
      </c>
      <c r="C4233" s="287" t="s">
        <v>339</v>
      </c>
      <c r="D4233" s="287">
        <v>0</v>
      </c>
      <c r="E4233" s="287">
        <v>0</v>
      </c>
      <c r="F4233" s="287">
        <v>0</v>
      </c>
      <c r="G4233" s="287" t="s">
        <v>185</v>
      </c>
      <c r="H4233" s="287" t="s">
        <v>185</v>
      </c>
      <c r="I4233" s="287">
        <v>0</v>
      </c>
      <c r="J4233" s="287" t="s">
        <v>422</v>
      </c>
      <c r="K4233" s="287">
        <v>0</v>
      </c>
    </row>
    <row r="4234" spans="1:11">
      <c r="A4234" s="287" t="s">
        <v>421</v>
      </c>
      <c r="B4234" s="288">
        <v>46018</v>
      </c>
      <c r="C4234" s="287" t="s">
        <v>339</v>
      </c>
      <c r="D4234" s="287">
        <v>0</v>
      </c>
      <c r="E4234" s="287">
        <v>0</v>
      </c>
      <c r="F4234" s="287">
        <v>0</v>
      </c>
      <c r="G4234" s="287" t="s">
        <v>185</v>
      </c>
      <c r="H4234" s="287" t="s">
        <v>185</v>
      </c>
      <c r="I4234" s="287">
        <v>0</v>
      </c>
      <c r="J4234" s="287" t="s">
        <v>422</v>
      </c>
      <c r="K4234" s="287">
        <v>0</v>
      </c>
    </row>
    <row r="4235" spans="1:11">
      <c r="A4235" s="287" t="s">
        <v>421</v>
      </c>
      <c r="B4235" s="288">
        <v>46025</v>
      </c>
      <c r="C4235" s="287" t="s">
        <v>339</v>
      </c>
      <c r="D4235" s="287">
        <v>0</v>
      </c>
      <c r="E4235" s="287">
        <v>0</v>
      </c>
      <c r="F4235" s="287">
        <v>0</v>
      </c>
      <c r="G4235" s="287" t="s">
        <v>185</v>
      </c>
      <c r="H4235" s="287" t="s">
        <v>185</v>
      </c>
      <c r="I4235" s="287">
        <v>0</v>
      </c>
      <c r="J4235" s="287" t="s">
        <v>422</v>
      </c>
      <c r="K4235" s="287">
        <v>0</v>
      </c>
    </row>
    <row r="4236" spans="1:11">
      <c r="A4236" s="287" t="s">
        <v>421</v>
      </c>
      <c r="B4236" s="288">
        <v>46032</v>
      </c>
      <c r="C4236" s="287" t="s">
        <v>892</v>
      </c>
      <c r="D4236" s="287">
        <v>1</v>
      </c>
      <c r="E4236" s="287">
        <v>0</v>
      </c>
      <c r="F4236" s="287">
        <v>1</v>
      </c>
      <c r="G4236" s="287" t="s">
        <v>185</v>
      </c>
      <c r="H4236" s="287" t="s">
        <v>185</v>
      </c>
      <c r="I4236" s="287">
        <v>0</v>
      </c>
      <c r="J4236" s="287" t="s">
        <v>422</v>
      </c>
      <c r="K4236" s="287">
        <v>0</v>
      </c>
    </row>
    <row r="4237" spans="1:11">
      <c r="A4237" s="287" t="s">
        <v>421</v>
      </c>
      <c r="B4237" s="288">
        <v>46039</v>
      </c>
      <c r="C4237" s="287" t="s">
        <v>847</v>
      </c>
      <c r="D4237" s="287">
        <v>1</v>
      </c>
      <c r="E4237" s="287">
        <v>1</v>
      </c>
      <c r="F4237" s="287">
        <v>1</v>
      </c>
      <c r="G4237" s="287" t="s">
        <v>185</v>
      </c>
      <c r="H4237" s="287" t="s">
        <v>185</v>
      </c>
      <c r="I4237" s="287">
        <v>0</v>
      </c>
      <c r="J4237" s="287" t="s">
        <v>422</v>
      </c>
      <c r="K4237" s="287">
        <v>0</v>
      </c>
    </row>
    <row r="4238" spans="1:11">
      <c r="A4238" s="287" t="s">
        <v>421</v>
      </c>
      <c r="B4238" s="288">
        <v>46046</v>
      </c>
      <c r="C4238" s="287" t="s">
        <v>847</v>
      </c>
      <c r="D4238" s="287">
        <v>1</v>
      </c>
      <c r="E4238" s="287">
        <v>1</v>
      </c>
      <c r="F4238" s="287">
        <v>1</v>
      </c>
      <c r="G4238" s="287" t="s">
        <v>185</v>
      </c>
      <c r="H4238" s="287" t="s">
        <v>185</v>
      </c>
      <c r="I4238" s="287">
        <v>0</v>
      </c>
      <c r="J4238" s="287" t="s">
        <v>422</v>
      </c>
      <c r="K4238" s="287">
        <v>0</v>
      </c>
    </row>
    <row r="4239" spans="1:11">
      <c r="A4239" s="287" t="s">
        <v>421</v>
      </c>
      <c r="B4239" s="288">
        <v>46053</v>
      </c>
      <c r="C4239" s="287" t="s">
        <v>847</v>
      </c>
      <c r="D4239" s="287">
        <v>1</v>
      </c>
      <c r="E4239" s="287">
        <v>1</v>
      </c>
      <c r="F4239" s="287">
        <v>1</v>
      </c>
      <c r="G4239" s="287" t="s">
        <v>185</v>
      </c>
      <c r="H4239" s="287" t="s">
        <v>185</v>
      </c>
      <c r="I4239" s="287">
        <v>0</v>
      </c>
      <c r="J4239" s="287" t="s">
        <v>422</v>
      </c>
      <c r="K4239" s="287">
        <v>0</v>
      </c>
    </row>
    <row r="4240" spans="1:11">
      <c r="A4240" s="287" t="s">
        <v>421</v>
      </c>
      <c r="B4240" s="288">
        <v>46060</v>
      </c>
      <c r="C4240" s="287" t="s">
        <v>847</v>
      </c>
      <c r="D4240" s="287">
        <v>1</v>
      </c>
      <c r="E4240" s="287">
        <v>1</v>
      </c>
      <c r="F4240" s="287">
        <v>1</v>
      </c>
      <c r="G4240" s="287" t="s">
        <v>185</v>
      </c>
      <c r="H4240" s="287" t="s">
        <v>185</v>
      </c>
      <c r="I4240" s="287">
        <v>0</v>
      </c>
      <c r="J4240" s="287" t="s">
        <v>422</v>
      </c>
      <c r="K4240" s="287">
        <v>0</v>
      </c>
    </row>
    <row r="4241" spans="1:11">
      <c r="A4241" s="287" t="s">
        <v>421</v>
      </c>
      <c r="B4241" s="288">
        <v>46067</v>
      </c>
      <c r="C4241" s="287" t="s">
        <v>847</v>
      </c>
      <c r="D4241" s="287">
        <v>1</v>
      </c>
      <c r="E4241" s="287">
        <v>1</v>
      </c>
      <c r="F4241" s="287">
        <v>1</v>
      </c>
      <c r="G4241" s="287" t="s">
        <v>185</v>
      </c>
      <c r="H4241" s="287" t="s">
        <v>185</v>
      </c>
      <c r="I4241" s="287">
        <v>0</v>
      </c>
      <c r="J4241" s="287" t="s">
        <v>422</v>
      </c>
      <c r="K4241" s="287">
        <v>0</v>
      </c>
    </row>
    <row r="4242" spans="1:11">
      <c r="A4242" s="287" t="s">
        <v>421</v>
      </c>
      <c r="B4242" s="288">
        <v>46074</v>
      </c>
      <c r="C4242" s="287" t="s">
        <v>847</v>
      </c>
      <c r="D4242" s="287">
        <v>1</v>
      </c>
      <c r="E4242" s="287">
        <v>1</v>
      </c>
      <c r="F4242" s="287">
        <v>1</v>
      </c>
      <c r="G4242" s="287" t="s">
        <v>185</v>
      </c>
      <c r="H4242" s="287" t="s">
        <v>185</v>
      </c>
      <c r="I4242" s="287">
        <v>0</v>
      </c>
      <c r="J4242" s="287" t="s">
        <v>422</v>
      </c>
      <c r="K4242" s="287">
        <v>0</v>
      </c>
    </row>
    <row r="4243" spans="1:11">
      <c r="A4243" s="287" t="s">
        <v>421</v>
      </c>
      <c r="B4243" s="288">
        <v>46081</v>
      </c>
      <c r="C4243" s="287" t="s">
        <v>847</v>
      </c>
      <c r="D4243" s="287">
        <v>1</v>
      </c>
      <c r="E4243" s="287">
        <v>1</v>
      </c>
      <c r="F4243" s="287">
        <v>1</v>
      </c>
      <c r="G4243" s="287" t="s">
        <v>185</v>
      </c>
      <c r="H4243" s="287" t="s">
        <v>185</v>
      </c>
      <c r="I4243" s="287">
        <v>0</v>
      </c>
      <c r="J4243" s="287" t="s">
        <v>422</v>
      </c>
      <c r="K4243" s="287">
        <v>0</v>
      </c>
    </row>
    <row r="4244" spans="1:11">
      <c r="A4244" s="287" t="s">
        <v>421</v>
      </c>
      <c r="B4244" s="288">
        <v>46088</v>
      </c>
      <c r="C4244" s="287" t="s">
        <v>847</v>
      </c>
      <c r="D4244" s="287">
        <v>1</v>
      </c>
      <c r="E4244" s="287">
        <v>1</v>
      </c>
      <c r="F4244" s="287">
        <v>1</v>
      </c>
      <c r="G4244" s="287" t="s">
        <v>185</v>
      </c>
      <c r="H4244" s="287" t="s">
        <v>185</v>
      </c>
      <c r="I4244" s="287">
        <v>0</v>
      </c>
      <c r="J4244" s="287" t="s">
        <v>422</v>
      </c>
      <c r="K4244" s="287">
        <v>0</v>
      </c>
    </row>
    <row r="4245" spans="1:11">
      <c r="A4245" s="287" t="s">
        <v>421</v>
      </c>
      <c r="B4245" s="288">
        <v>46095</v>
      </c>
      <c r="C4245" s="287" t="s">
        <v>847</v>
      </c>
      <c r="D4245" s="287">
        <v>1</v>
      </c>
      <c r="E4245" s="287">
        <v>1</v>
      </c>
      <c r="F4245" s="287">
        <v>1</v>
      </c>
      <c r="G4245" s="287" t="s">
        <v>185</v>
      </c>
      <c r="H4245" s="287" t="s">
        <v>185</v>
      </c>
      <c r="I4245" s="287">
        <v>0</v>
      </c>
      <c r="J4245" s="287" t="s">
        <v>422</v>
      </c>
      <c r="K4245" s="287">
        <v>0</v>
      </c>
    </row>
    <row r="4246" spans="1:11">
      <c r="A4246" s="287" t="s">
        <v>421</v>
      </c>
      <c r="B4246" s="288">
        <v>46102</v>
      </c>
      <c r="C4246" s="287" t="s">
        <v>847</v>
      </c>
      <c r="D4246" s="287">
        <v>1</v>
      </c>
      <c r="E4246" s="287">
        <v>1</v>
      </c>
      <c r="F4246" s="287">
        <v>1</v>
      </c>
      <c r="G4246" s="287" t="s">
        <v>185</v>
      </c>
      <c r="H4246" s="287" t="s">
        <v>185</v>
      </c>
      <c r="I4246" s="287">
        <v>0</v>
      </c>
      <c r="J4246" s="287" t="s">
        <v>422</v>
      </c>
      <c r="K4246" s="287">
        <v>0</v>
      </c>
    </row>
    <row r="4247" spans="1:11">
      <c r="A4247" s="287" t="s">
        <v>421</v>
      </c>
      <c r="B4247" s="288">
        <v>46109</v>
      </c>
      <c r="C4247" s="287" t="s">
        <v>847</v>
      </c>
      <c r="D4247" s="287">
        <v>1</v>
      </c>
      <c r="E4247" s="287">
        <v>1</v>
      </c>
      <c r="F4247" s="287">
        <v>1</v>
      </c>
      <c r="G4247" s="287" t="s">
        <v>185</v>
      </c>
      <c r="H4247" s="287" t="s">
        <v>185</v>
      </c>
      <c r="I4247" s="287">
        <v>0</v>
      </c>
      <c r="J4247" s="287" t="s">
        <v>422</v>
      </c>
      <c r="K4247" s="287">
        <v>0</v>
      </c>
    </row>
    <row r="4248" spans="1:11">
      <c r="A4248" s="287" t="s">
        <v>421</v>
      </c>
      <c r="B4248" s="288">
        <v>46116</v>
      </c>
      <c r="C4248" s="287" t="s">
        <v>847</v>
      </c>
      <c r="D4248" s="287">
        <v>1</v>
      </c>
      <c r="E4248" s="287">
        <v>1</v>
      </c>
      <c r="F4248" s="287">
        <v>1</v>
      </c>
      <c r="G4248" s="287" t="s">
        <v>185</v>
      </c>
      <c r="H4248" s="287" t="s">
        <v>185</v>
      </c>
      <c r="I4248" s="287">
        <v>0</v>
      </c>
      <c r="J4248" s="287" t="s">
        <v>422</v>
      </c>
      <c r="K4248" s="287">
        <v>0</v>
      </c>
    </row>
    <row r="4249" spans="1:11">
      <c r="A4249" s="287" t="s">
        <v>421</v>
      </c>
      <c r="B4249" s="288">
        <v>46123</v>
      </c>
      <c r="C4249" s="287" t="s">
        <v>847</v>
      </c>
      <c r="D4249" s="287">
        <v>1</v>
      </c>
      <c r="E4249" s="287">
        <v>1</v>
      </c>
      <c r="F4249" s="287">
        <v>1</v>
      </c>
      <c r="G4249" s="287" t="s">
        <v>185</v>
      </c>
      <c r="H4249" s="287" t="s">
        <v>185</v>
      </c>
      <c r="I4249" s="287">
        <v>0</v>
      </c>
      <c r="J4249" s="287" t="s">
        <v>422</v>
      </c>
      <c r="K4249" s="287">
        <v>0</v>
      </c>
    </row>
    <row r="4250" spans="1:11">
      <c r="A4250" s="287" t="s">
        <v>421</v>
      </c>
      <c r="B4250" s="288">
        <v>46130</v>
      </c>
      <c r="C4250" s="287" t="s">
        <v>847</v>
      </c>
      <c r="D4250" s="287">
        <v>1</v>
      </c>
      <c r="E4250" s="287">
        <v>1</v>
      </c>
      <c r="F4250" s="287">
        <v>1</v>
      </c>
      <c r="G4250" s="287" t="s">
        <v>185</v>
      </c>
      <c r="H4250" s="287" t="s">
        <v>185</v>
      </c>
      <c r="I4250" s="287">
        <v>0</v>
      </c>
      <c r="J4250" s="287" t="s">
        <v>422</v>
      </c>
      <c r="K4250" s="287">
        <v>0</v>
      </c>
    </row>
    <row r="4251" spans="1:11">
      <c r="A4251" s="287" t="s">
        <v>421</v>
      </c>
      <c r="B4251" s="288">
        <v>46137</v>
      </c>
      <c r="C4251" s="287" t="s">
        <v>847</v>
      </c>
      <c r="D4251" s="287">
        <v>1</v>
      </c>
      <c r="E4251" s="287">
        <v>1</v>
      </c>
      <c r="F4251" s="287">
        <v>1</v>
      </c>
      <c r="G4251" s="287" t="s">
        <v>185</v>
      </c>
      <c r="H4251" s="287" t="s">
        <v>185</v>
      </c>
      <c r="I4251" s="287">
        <v>0</v>
      </c>
      <c r="J4251" s="287" t="s">
        <v>422</v>
      </c>
      <c r="K4251" s="287">
        <v>0</v>
      </c>
    </row>
    <row r="4252" spans="1:11">
      <c r="A4252" s="287" t="s">
        <v>423</v>
      </c>
      <c r="B4252" s="288">
        <v>45969</v>
      </c>
      <c r="C4252" s="287" t="s">
        <v>893</v>
      </c>
      <c r="D4252" s="287">
        <v>1</v>
      </c>
      <c r="E4252" s="287">
        <v>1</v>
      </c>
      <c r="F4252" s="287">
        <v>0</v>
      </c>
      <c r="G4252" s="287" t="s">
        <v>185</v>
      </c>
      <c r="H4252" s="287"/>
      <c r="I4252" s="287">
        <v>1</v>
      </c>
      <c r="J4252" s="287" t="s">
        <v>424</v>
      </c>
      <c r="K4252" s="287">
        <v>0</v>
      </c>
    </row>
    <row r="4253" spans="1:11">
      <c r="A4253" s="287" t="s">
        <v>423</v>
      </c>
      <c r="B4253" s="288">
        <v>45976</v>
      </c>
      <c r="C4253" s="287" t="s">
        <v>892</v>
      </c>
      <c r="D4253" s="287">
        <v>1</v>
      </c>
      <c r="E4253" s="287">
        <v>0</v>
      </c>
      <c r="F4253" s="287">
        <v>1</v>
      </c>
      <c r="G4253" s="287" t="s">
        <v>185</v>
      </c>
      <c r="H4253" s="287"/>
      <c r="I4253" s="287">
        <v>1</v>
      </c>
      <c r="J4253" s="287" t="s">
        <v>424</v>
      </c>
      <c r="K4253" s="287">
        <v>0</v>
      </c>
    </row>
    <row r="4254" spans="1:11">
      <c r="A4254" s="287" t="s">
        <v>423</v>
      </c>
      <c r="B4254" s="288">
        <v>45983</v>
      </c>
      <c r="C4254" s="287" t="s">
        <v>847</v>
      </c>
      <c r="D4254" s="287">
        <v>1</v>
      </c>
      <c r="E4254" s="287">
        <v>1</v>
      </c>
      <c r="F4254" s="287">
        <v>1</v>
      </c>
      <c r="G4254" s="287" t="s">
        <v>185</v>
      </c>
      <c r="H4254" s="287"/>
      <c r="I4254" s="287">
        <v>1</v>
      </c>
      <c r="J4254" s="287" t="s">
        <v>424</v>
      </c>
      <c r="K4254" s="287">
        <v>0</v>
      </c>
    </row>
    <row r="4255" spans="1:11">
      <c r="A4255" s="287" t="s">
        <v>423</v>
      </c>
      <c r="B4255" s="288">
        <v>45990</v>
      </c>
      <c r="C4255" s="287" t="s">
        <v>339</v>
      </c>
      <c r="D4255" s="287">
        <v>0</v>
      </c>
      <c r="E4255" s="287">
        <v>0</v>
      </c>
      <c r="F4255" s="287">
        <v>0</v>
      </c>
      <c r="G4255" s="287" t="s">
        <v>185</v>
      </c>
      <c r="H4255" s="287"/>
      <c r="I4255" s="287">
        <v>1</v>
      </c>
      <c r="J4255" s="287" t="s">
        <v>424</v>
      </c>
      <c r="K4255" s="287">
        <v>0</v>
      </c>
    </row>
    <row r="4256" spans="1:11">
      <c r="A4256" s="287" t="s">
        <v>423</v>
      </c>
      <c r="B4256" s="288">
        <v>45997</v>
      </c>
      <c r="C4256" s="287" t="s">
        <v>339</v>
      </c>
      <c r="D4256" s="287">
        <v>0</v>
      </c>
      <c r="E4256" s="287">
        <v>0</v>
      </c>
      <c r="F4256" s="287">
        <v>0</v>
      </c>
      <c r="G4256" s="287" t="s">
        <v>185</v>
      </c>
      <c r="H4256" s="287"/>
      <c r="I4256" s="287">
        <v>1</v>
      </c>
      <c r="J4256" s="287" t="s">
        <v>424</v>
      </c>
      <c r="K4256" s="287">
        <v>0</v>
      </c>
    </row>
    <row r="4257" spans="1:11">
      <c r="A4257" s="287" t="s">
        <v>423</v>
      </c>
      <c r="B4257" s="288">
        <v>46004</v>
      </c>
      <c r="C4257" s="287" t="s">
        <v>892</v>
      </c>
      <c r="D4257" s="287">
        <v>1</v>
      </c>
      <c r="E4257" s="287">
        <v>0</v>
      </c>
      <c r="F4257" s="287">
        <v>1</v>
      </c>
      <c r="G4257" s="287" t="s">
        <v>185</v>
      </c>
      <c r="H4257" s="287"/>
      <c r="I4257" s="287">
        <v>1</v>
      </c>
      <c r="J4257" s="287" t="s">
        <v>424</v>
      </c>
      <c r="K4257" s="287">
        <v>0</v>
      </c>
    </row>
    <row r="4258" spans="1:11">
      <c r="A4258" s="287" t="s">
        <v>423</v>
      </c>
      <c r="B4258" s="288">
        <v>46011</v>
      </c>
      <c r="C4258" s="287" t="s">
        <v>339</v>
      </c>
      <c r="D4258" s="287">
        <v>0</v>
      </c>
      <c r="E4258" s="287">
        <v>0</v>
      </c>
      <c r="F4258" s="287">
        <v>0</v>
      </c>
      <c r="G4258" s="287" t="s">
        <v>185</v>
      </c>
      <c r="H4258" s="287"/>
      <c r="I4258" s="287">
        <v>1</v>
      </c>
      <c r="J4258" s="287" t="s">
        <v>424</v>
      </c>
      <c r="K4258" s="287">
        <v>0</v>
      </c>
    </row>
    <row r="4259" spans="1:11">
      <c r="A4259" s="287" t="s">
        <v>423</v>
      </c>
      <c r="B4259" s="288">
        <v>46018</v>
      </c>
      <c r="C4259" s="287" t="s">
        <v>339</v>
      </c>
      <c r="D4259" s="287">
        <v>0</v>
      </c>
      <c r="E4259" s="287">
        <v>0</v>
      </c>
      <c r="F4259" s="287">
        <v>0</v>
      </c>
      <c r="G4259" s="287" t="s">
        <v>185</v>
      </c>
      <c r="H4259" s="287"/>
      <c r="I4259" s="287">
        <v>1</v>
      </c>
      <c r="J4259" s="287" t="s">
        <v>424</v>
      </c>
      <c r="K4259" s="287">
        <v>0</v>
      </c>
    </row>
    <row r="4260" spans="1:11">
      <c r="A4260" s="287" t="s">
        <v>423</v>
      </c>
      <c r="B4260" s="288">
        <v>46025</v>
      </c>
      <c r="C4260" s="287" t="s">
        <v>847</v>
      </c>
      <c r="D4260" s="287">
        <v>1</v>
      </c>
      <c r="E4260" s="287">
        <v>1</v>
      </c>
      <c r="F4260" s="287">
        <v>1</v>
      </c>
      <c r="G4260" s="287" t="s">
        <v>185</v>
      </c>
      <c r="H4260" s="287"/>
      <c r="I4260" s="287">
        <v>1</v>
      </c>
      <c r="J4260" s="287" t="s">
        <v>424</v>
      </c>
      <c r="K4260" s="287">
        <v>0</v>
      </c>
    </row>
    <row r="4261" spans="1:11">
      <c r="A4261" s="287" t="s">
        <v>423</v>
      </c>
      <c r="B4261" s="288">
        <v>46032</v>
      </c>
      <c r="C4261" s="287" t="s">
        <v>847</v>
      </c>
      <c r="D4261" s="287">
        <v>1</v>
      </c>
      <c r="E4261" s="287">
        <v>1</v>
      </c>
      <c r="F4261" s="287">
        <v>1</v>
      </c>
      <c r="G4261" s="287" t="s">
        <v>185</v>
      </c>
      <c r="H4261" s="287"/>
      <c r="I4261" s="287">
        <v>1</v>
      </c>
      <c r="J4261" s="287" t="s">
        <v>424</v>
      </c>
      <c r="K4261" s="287">
        <v>0</v>
      </c>
    </row>
    <row r="4262" spans="1:11">
      <c r="A4262" s="287" t="s">
        <v>423</v>
      </c>
      <c r="B4262" s="288">
        <v>46039</v>
      </c>
      <c r="C4262" s="287" t="s">
        <v>847</v>
      </c>
      <c r="D4262" s="287">
        <v>1</v>
      </c>
      <c r="E4262" s="287">
        <v>1</v>
      </c>
      <c r="F4262" s="287">
        <v>1</v>
      </c>
      <c r="G4262" s="287" t="s">
        <v>185</v>
      </c>
      <c r="H4262" s="287"/>
      <c r="I4262" s="287">
        <v>1</v>
      </c>
      <c r="J4262" s="287" t="s">
        <v>424</v>
      </c>
      <c r="K4262" s="287">
        <v>0</v>
      </c>
    </row>
    <row r="4263" spans="1:11">
      <c r="A4263" s="287" t="s">
        <v>423</v>
      </c>
      <c r="B4263" s="288">
        <v>46046</v>
      </c>
      <c r="C4263" s="287" t="s">
        <v>339</v>
      </c>
      <c r="D4263" s="287">
        <v>0</v>
      </c>
      <c r="E4263" s="287">
        <v>0</v>
      </c>
      <c r="F4263" s="287">
        <v>0</v>
      </c>
      <c r="G4263" s="287" t="s">
        <v>185</v>
      </c>
      <c r="H4263" s="287"/>
      <c r="I4263" s="287">
        <v>1</v>
      </c>
      <c r="J4263" s="287" t="s">
        <v>424</v>
      </c>
      <c r="K4263" s="287">
        <v>0</v>
      </c>
    </row>
    <row r="4264" spans="1:11">
      <c r="A4264" s="287" t="s">
        <v>423</v>
      </c>
      <c r="B4264" s="288">
        <v>46053</v>
      </c>
      <c r="C4264" s="287" t="s">
        <v>847</v>
      </c>
      <c r="D4264" s="287">
        <v>1</v>
      </c>
      <c r="E4264" s="287">
        <v>1</v>
      </c>
      <c r="F4264" s="287">
        <v>1</v>
      </c>
      <c r="G4264" s="287" t="s">
        <v>185</v>
      </c>
      <c r="H4264" s="287"/>
      <c r="I4264" s="287">
        <v>1</v>
      </c>
      <c r="J4264" s="287" t="s">
        <v>424</v>
      </c>
      <c r="K4264" s="287">
        <v>0</v>
      </c>
    </row>
    <row r="4265" spans="1:11">
      <c r="A4265" s="287" t="s">
        <v>423</v>
      </c>
      <c r="B4265" s="288">
        <v>46060</v>
      </c>
      <c r="C4265" s="287" t="s">
        <v>847</v>
      </c>
      <c r="D4265" s="287">
        <v>1</v>
      </c>
      <c r="E4265" s="287">
        <v>1</v>
      </c>
      <c r="F4265" s="287">
        <v>1</v>
      </c>
      <c r="G4265" s="287" t="s">
        <v>185</v>
      </c>
      <c r="H4265" s="287"/>
      <c r="I4265" s="287">
        <v>1</v>
      </c>
      <c r="J4265" s="287" t="s">
        <v>424</v>
      </c>
      <c r="K4265" s="287">
        <v>0</v>
      </c>
    </row>
    <row r="4266" spans="1:11">
      <c r="A4266" s="287" t="s">
        <v>423</v>
      </c>
      <c r="B4266" s="288">
        <v>46067</v>
      </c>
      <c r="C4266" s="287" t="s">
        <v>847</v>
      </c>
      <c r="D4266" s="287">
        <v>1</v>
      </c>
      <c r="E4266" s="287">
        <v>1</v>
      </c>
      <c r="F4266" s="287">
        <v>1</v>
      </c>
      <c r="G4266" s="287" t="s">
        <v>185</v>
      </c>
      <c r="H4266" s="287"/>
      <c r="I4266" s="287">
        <v>1</v>
      </c>
      <c r="J4266" s="287" t="s">
        <v>424</v>
      </c>
      <c r="K4266" s="287">
        <v>0</v>
      </c>
    </row>
    <row r="4267" spans="1:11">
      <c r="A4267" s="287" t="s">
        <v>423</v>
      </c>
      <c r="B4267" s="288">
        <v>46074</v>
      </c>
      <c r="C4267" s="287" t="s">
        <v>847</v>
      </c>
      <c r="D4267" s="287">
        <v>1</v>
      </c>
      <c r="E4267" s="287">
        <v>1</v>
      </c>
      <c r="F4267" s="287">
        <v>1</v>
      </c>
      <c r="G4267" s="287" t="s">
        <v>185</v>
      </c>
      <c r="H4267" s="287"/>
      <c r="I4267" s="287">
        <v>1</v>
      </c>
      <c r="J4267" s="287" t="s">
        <v>424</v>
      </c>
      <c r="K4267" s="287">
        <v>0</v>
      </c>
    </row>
    <row r="4268" spans="1:11">
      <c r="A4268" s="287" t="s">
        <v>423</v>
      </c>
      <c r="B4268" s="288">
        <v>46081</v>
      </c>
      <c r="C4268" s="287" t="s">
        <v>893</v>
      </c>
      <c r="D4268" s="287">
        <v>1</v>
      </c>
      <c r="E4268" s="287">
        <v>1</v>
      </c>
      <c r="F4268" s="287">
        <v>0</v>
      </c>
      <c r="G4268" s="287" t="s">
        <v>185</v>
      </c>
      <c r="H4268" s="287"/>
      <c r="I4268" s="287">
        <v>1</v>
      </c>
      <c r="J4268" s="287" t="s">
        <v>424</v>
      </c>
      <c r="K4268" s="287">
        <v>0</v>
      </c>
    </row>
    <row r="4269" spans="1:11">
      <c r="A4269" s="287" t="s">
        <v>423</v>
      </c>
      <c r="B4269" s="288">
        <v>46088</v>
      </c>
      <c r="C4269" s="287" t="s">
        <v>847</v>
      </c>
      <c r="D4269" s="287">
        <v>1</v>
      </c>
      <c r="E4269" s="287">
        <v>1</v>
      </c>
      <c r="F4269" s="287">
        <v>1</v>
      </c>
      <c r="G4269" s="287" t="s">
        <v>185</v>
      </c>
      <c r="H4269" s="287"/>
      <c r="I4269" s="287">
        <v>1</v>
      </c>
      <c r="J4269" s="287" t="s">
        <v>424</v>
      </c>
      <c r="K4269" s="287">
        <v>0</v>
      </c>
    </row>
    <row r="4270" spans="1:11">
      <c r="A4270" s="287" t="s">
        <v>423</v>
      </c>
      <c r="B4270" s="288">
        <v>46095</v>
      </c>
      <c r="C4270" s="287" t="s">
        <v>847</v>
      </c>
      <c r="D4270" s="287">
        <v>1</v>
      </c>
      <c r="E4270" s="287">
        <v>1</v>
      </c>
      <c r="F4270" s="287">
        <v>1</v>
      </c>
      <c r="G4270" s="287" t="s">
        <v>185</v>
      </c>
      <c r="H4270" s="287"/>
      <c r="I4270" s="287">
        <v>1</v>
      </c>
      <c r="J4270" s="287" t="s">
        <v>424</v>
      </c>
      <c r="K4270" s="287">
        <v>0</v>
      </c>
    </row>
    <row r="4271" spans="1:11">
      <c r="A4271" s="287" t="s">
        <v>423</v>
      </c>
      <c r="B4271" s="288">
        <v>46102</v>
      </c>
      <c r="C4271" s="287" t="s">
        <v>847</v>
      </c>
      <c r="D4271" s="287">
        <v>1</v>
      </c>
      <c r="E4271" s="287">
        <v>1</v>
      </c>
      <c r="F4271" s="287">
        <v>1</v>
      </c>
      <c r="G4271" s="287" t="s">
        <v>185</v>
      </c>
      <c r="H4271" s="287"/>
      <c r="I4271" s="287">
        <v>1</v>
      </c>
      <c r="J4271" s="287" t="s">
        <v>424</v>
      </c>
      <c r="K4271" s="287">
        <v>0</v>
      </c>
    </row>
    <row r="4272" spans="1:11">
      <c r="A4272" s="287" t="s">
        <v>423</v>
      </c>
      <c r="B4272" s="288">
        <v>46109</v>
      </c>
      <c r="C4272" s="287" t="s">
        <v>339</v>
      </c>
      <c r="D4272" s="287">
        <v>0</v>
      </c>
      <c r="E4272" s="287">
        <v>0</v>
      </c>
      <c r="F4272" s="287">
        <v>0</v>
      </c>
      <c r="G4272" s="287" t="s">
        <v>185</v>
      </c>
      <c r="H4272" s="287"/>
      <c r="I4272" s="287">
        <v>1</v>
      </c>
      <c r="J4272" s="287" t="s">
        <v>424</v>
      </c>
      <c r="K4272" s="287">
        <v>0</v>
      </c>
    </row>
    <row r="4273" spans="1:11">
      <c r="A4273" s="287" t="s">
        <v>423</v>
      </c>
      <c r="B4273" s="288">
        <v>46116</v>
      </c>
      <c r="C4273" s="287" t="s">
        <v>339</v>
      </c>
      <c r="D4273" s="287">
        <v>0</v>
      </c>
      <c r="E4273" s="287">
        <v>0</v>
      </c>
      <c r="F4273" s="287">
        <v>0</v>
      </c>
      <c r="G4273" s="287" t="s">
        <v>185</v>
      </c>
      <c r="H4273" s="287"/>
      <c r="I4273" s="287">
        <v>1</v>
      </c>
      <c r="J4273" s="287" t="s">
        <v>424</v>
      </c>
      <c r="K4273" s="287">
        <v>0</v>
      </c>
    </row>
    <row r="4274" spans="1:11">
      <c r="A4274" s="287" t="s">
        <v>423</v>
      </c>
      <c r="B4274" s="288">
        <v>46123</v>
      </c>
      <c r="C4274" s="287" t="s">
        <v>847</v>
      </c>
      <c r="D4274" s="287">
        <v>1</v>
      </c>
      <c r="E4274" s="287">
        <v>1</v>
      </c>
      <c r="F4274" s="287">
        <v>1</v>
      </c>
      <c r="G4274" s="287" t="s">
        <v>185</v>
      </c>
      <c r="H4274" s="287"/>
      <c r="I4274" s="287">
        <v>1</v>
      </c>
      <c r="J4274" s="287" t="s">
        <v>424</v>
      </c>
      <c r="K4274" s="287">
        <v>0</v>
      </c>
    </row>
    <row r="4275" spans="1:11">
      <c r="A4275" s="287" t="s">
        <v>423</v>
      </c>
      <c r="B4275" s="288">
        <v>46130</v>
      </c>
      <c r="C4275" s="287" t="s">
        <v>847</v>
      </c>
      <c r="D4275" s="287">
        <v>1</v>
      </c>
      <c r="E4275" s="287">
        <v>1</v>
      </c>
      <c r="F4275" s="287">
        <v>1</v>
      </c>
      <c r="G4275" s="287" t="s">
        <v>185</v>
      </c>
      <c r="H4275" s="287"/>
      <c r="I4275" s="287">
        <v>1</v>
      </c>
      <c r="J4275" s="287" t="s">
        <v>424</v>
      </c>
      <c r="K4275" s="287">
        <v>0</v>
      </c>
    </row>
    <row r="4276" spans="1:11">
      <c r="A4276" s="287" t="s">
        <v>423</v>
      </c>
      <c r="B4276" s="288">
        <v>46137</v>
      </c>
      <c r="C4276" s="287" t="s">
        <v>339</v>
      </c>
      <c r="D4276" s="287">
        <v>0</v>
      </c>
      <c r="E4276" s="287">
        <v>0</v>
      </c>
      <c r="F4276" s="287">
        <v>0</v>
      </c>
      <c r="G4276" s="287" t="s">
        <v>185</v>
      </c>
      <c r="H4276" s="287"/>
      <c r="I4276" s="287">
        <v>1</v>
      </c>
      <c r="J4276" s="287" t="s">
        <v>424</v>
      </c>
      <c r="K4276" s="287">
        <v>0</v>
      </c>
    </row>
    <row r="4277" spans="1:11">
      <c r="A4277" s="287" t="s">
        <v>425</v>
      </c>
      <c r="B4277" s="288">
        <v>45969</v>
      </c>
      <c r="C4277" s="287" t="s">
        <v>339</v>
      </c>
      <c r="D4277" s="287">
        <v>0</v>
      </c>
      <c r="E4277" s="287">
        <v>0</v>
      </c>
      <c r="F4277" s="287">
        <v>0</v>
      </c>
      <c r="G4277" s="287" t="s">
        <v>188</v>
      </c>
      <c r="H4277" s="287"/>
      <c r="I4277" s="287">
        <v>1</v>
      </c>
      <c r="J4277" s="287"/>
      <c r="K4277" s="287">
        <v>0</v>
      </c>
    </row>
    <row r="4278" spans="1:11">
      <c r="A4278" s="287" t="s">
        <v>425</v>
      </c>
      <c r="B4278" s="288">
        <v>45976</v>
      </c>
      <c r="C4278" s="287" t="s">
        <v>892</v>
      </c>
      <c r="D4278" s="287">
        <v>1</v>
      </c>
      <c r="E4278" s="287">
        <v>0</v>
      </c>
      <c r="F4278" s="287">
        <v>1</v>
      </c>
      <c r="G4278" s="287" t="s">
        <v>188</v>
      </c>
      <c r="H4278" s="287"/>
      <c r="I4278" s="287">
        <v>1</v>
      </c>
      <c r="J4278" s="287"/>
      <c r="K4278" s="287">
        <v>0</v>
      </c>
    </row>
    <row r="4279" spans="1:11">
      <c r="A4279" s="287" t="s">
        <v>425</v>
      </c>
      <c r="B4279" s="288">
        <v>45983</v>
      </c>
      <c r="C4279" s="287" t="s">
        <v>847</v>
      </c>
      <c r="D4279" s="287">
        <v>1</v>
      </c>
      <c r="E4279" s="287">
        <v>1</v>
      </c>
      <c r="F4279" s="287">
        <v>1</v>
      </c>
      <c r="G4279" s="287" t="s">
        <v>188</v>
      </c>
      <c r="H4279" s="287"/>
      <c r="I4279" s="287">
        <v>1</v>
      </c>
      <c r="J4279" s="287"/>
      <c r="K4279" s="287">
        <v>0</v>
      </c>
    </row>
    <row r="4280" spans="1:11">
      <c r="A4280" s="287" t="s">
        <v>425</v>
      </c>
      <c r="B4280" s="288">
        <v>45990</v>
      </c>
      <c r="C4280" s="287" t="s">
        <v>847</v>
      </c>
      <c r="D4280" s="287">
        <v>1</v>
      </c>
      <c r="E4280" s="287">
        <v>1</v>
      </c>
      <c r="F4280" s="287">
        <v>1</v>
      </c>
      <c r="G4280" s="287" t="s">
        <v>188</v>
      </c>
      <c r="H4280" s="287"/>
      <c r="I4280" s="287">
        <v>1</v>
      </c>
      <c r="J4280" s="287"/>
      <c r="K4280" s="287">
        <v>0</v>
      </c>
    </row>
    <row r="4281" spans="1:11">
      <c r="A4281" s="287" t="s">
        <v>425</v>
      </c>
      <c r="B4281" s="288">
        <v>45997</v>
      </c>
      <c r="C4281" s="287" t="s">
        <v>339</v>
      </c>
      <c r="D4281" s="287">
        <v>0</v>
      </c>
      <c r="E4281" s="287">
        <v>0</v>
      </c>
      <c r="F4281" s="287">
        <v>0</v>
      </c>
      <c r="G4281" s="287" t="s">
        <v>188</v>
      </c>
      <c r="H4281" s="287"/>
      <c r="I4281" s="287">
        <v>1</v>
      </c>
      <c r="J4281" s="287"/>
      <c r="K4281" s="287">
        <v>0</v>
      </c>
    </row>
    <row r="4282" spans="1:11">
      <c r="A4282" s="287" t="s">
        <v>425</v>
      </c>
      <c r="B4282" s="288">
        <v>46004</v>
      </c>
      <c r="C4282" s="287" t="s">
        <v>847</v>
      </c>
      <c r="D4282" s="287">
        <v>1</v>
      </c>
      <c r="E4282" s="287">
        <v>1</v>
      </c>
      <c r="F4282" s="287">
        <v>1</v>
      </c>
      <c r="G4282" s="287" t="s">
        <v>188</v>
      </c>
      <c r="H4282" s="287"/>
      <c r="I4282" s="287">
        <v>1</v>
      </c>
      <c r="J4282" s="287"/>
      <c r="K4282" s="287">
        <v>0</v>
      </c>
    </row>
    <row r="4283" spans="1:11">
      <c r="A4283" s="287" t="s">
        <v>425</v>
      </c>
      <c r="B4283" s="288">
        <v>46011</v>
      </c>
      <c r="C4283" s="287" t="s">
        <v>339</v>
      </c>
      <c r="D4283" s="287">
        <v>0</v>
      </c>
      <c r="E4283" s="287">
        <v>0</v>
      </c>
      <c r="F4283" s="287">
        <v>0</v>
      </c>
      <c r="G4283" s="287" t="s">
        <v>188</v>
      </c>
      <c r="H4283" s="287"/>
      <c r="I4283" s="287">
        <v>1</v>
      </c>
      <c r="J4283" s="287"/>
      <c r="K4283" s="287">
        <v>0</v>
      </c>
    </row>
    <row r="4284" spans="1:11">
      <c r="A4284" s="287" t="s">
        <v>425</v>
      </c>
      <c r="B4284" s="288">
        <v>46018</v>
      </c>
      <c r="C4284" s="287" t="s">
        <v>339</v>
      </c>
      <c r="D4284" s="287">
        <v>0</v>
      </c>
      <c r="E4284" s="287">
        <v>0</v>
      </c>
      <c r="F4284" s="287">
        <v>0</v>
      </c>
      <c r="G4284" s="287" t="s">
        <v>188</v>
      </c>
      <c r="H4284" s="287"/>
      <c r="I4284" s="287">
        <v>1</v>
      </c>
      <c r="J4284" s="287"/>
      <c r="K4284" s="287">
        <v>0</v>
      </c>
    </row>
    <row r="4285" spans="1:11">
      <c r="A4285" s="287" t="s">
        <v>425</v>
      </c>
      <c r="B4285" s="288">
        <v>46025</v>
      </c>
      <c r="C4285" s="287" t="s">
        <v>339</v>
      </c>
      <c r="D4285" s="287">
        <v>0</v>
      </c>
      <c r="E4285" s="287">
        <v>0</v>
      </c>
      <c r="F4285" s="287">
        <v>0</v>
      </c>
      <c r="G4285" s="287" t="s">
        <v>188</v>
      </c>
      <c r="H4285" s="287"/>
      <c r="I4285" s="287">
        <v>1</v>
      </c>
      <c r="J4285" s="287"/>
      <c r="K4285" s="287">
        <v>0</v>
      </c>
    </row>
    <row r="4286" spans="1:11">
      <c r="A4286" s="287" t="s">
        <v>425</v>
      </c>
      <c r="B4286" s="288">
        <v>46032</v>
      </c>
      <c r="C4286" s="287" t="s">
        <v>847</v>
      </c>
      <c r="D4286" s="287">
        <v>1</v>
      </c>
      <c r="E4286" s="287">
        <v>1</v>
      </c>
      <c r="F4286" s="287">
        <v>1</v>
      </c>
      <c r="G4286" s="287" t="s">
        <v>188</v>
      </c>
      <c r="H4286" s="287"/>
      <c r="I4286" s="287">
        <v>1</v>
      </c>
      <c r="J4286" s="287"/>
      <c r="K4286" s="287">
        <v>0</v>
      </c>
    </row>
    <row r="4287" spans="1:11">
      <c r="A4287" s="287" t="s">
        <v>425</v>
      </c>
      <c r="B4287" s="288">
        <v>46039</v>
      </c>
      <c r="C4287" s="287" t="s">
        <v>339</v>
      </c>
      <c r="D4287" s="287">
        <v>0</v>
      </c>
      <c r="E4287" s="287">
        <v>0</v>
      </c>
      <c r="F4287" s="287">
        <v>0</v>
      </c>
      <c r="G4287" s="287" t="s">
        <v>188</v>
      </c>
      <c r="H4287" s="287"/>
      <c r="I4287" s="287">
        <v>1</v>
      </c>
      <c r="J4287" s="287"/>
      <c r="K4287" s="287">
        <v>0</v>
      </c>
    </row>
    <row r="4288" spans="1:11">
      <c r="A4288" s="287" t="s">
        <v>425</v>
      </c>
      <c r="B4288" s="288">
        <v>46046</v>
      </c>
      <c r="C4288" s="287" t="s">
        <v>847</v>
      </c>
      <c r="D4288" s="287">
        <v>1</v>
      </c>
      <c r="E4288" s="287">
        <v>1</v>
      </c>
      <c r="F4288" s="287">
        <v>1</v>
      </c>
      <c r="G4288" s="287" t="s">
        <v>188</v>
      </c>
      <c r="H4288" s="287"/>
      <c r="I4288" s="287">
        <v>1</v>
      </c>
      <c r="J4288" s="287"/>
      <c r="K4288" s="287">
        <v>0</v>
      </c>
    </row>
    <row r="4289" spans="1:11">
      <c r="A4289" s="287" t="s">
        <v>425</v>
      </c>
      <c r="B4289" s="288">
        <v>46053</v>
      </c>
      <c r="C4289" s="287" t="s">
        <v>847</v>
      </c>
      <c r="D4289" s="287">
        <v>1</v>
      </c>
      <c r="E4289" s="287">
        <v>1</v>
      </c>
      <c r="F4289" s="287">
        <v>1</v>
      </c>
      <c r="G4289" s="287" t="s">
        <v>188</v>
      </c>
      <c r="H4289" s="287"/>
      <c r="I4289" s="287">
        <v>1</v>
      </c>
      <c r="J4289" s="287"/>
      <c r="K4289" s="287">
        <v>0</v>
      </c>
    </row>
    <row r="4290" spans="1:11">
      <c r="A4290" s="287" t="s">
        <v>425</v>
      </c>
      <c r="B4290" s="288">
        <v>46060</v>
      </c>
      <c r="C4290" s="287" t="s">
        <v>847</v>
      </c>
      <c r="D4290" s="287">
        <v>1</v>
      </c>
      <c r="E4290" s="287">
        <v>1</v>
      </c>
      <c r="F4290" s="287">
        <v>1</v>
      </c>
      <c r="G4290" s="287" t="s">
        <v>188</v>
      </c>
      <c r="H4290" s="287"/>
      <c r="I4290" s="287">
        <v>1</v>
      </c>
      <c r="J4290" s="287"/>
      <c r="K4290" s="287">
        <v>0</v>
      </c>
    </row>
    <row r="4291" spans="1:11">
      <c r="A4291" s="287" t="s">
        <v>425</v>
      </c>
      <c r="B4291" s="288">
        <v>46067</v>
      </c>
      <c r="C4291" s="287" t="s">
        <v>847</v>
      </c>
      <c r="D4291" s="287">
        <v>1</v>
      </c>
      <c r="E4291" s="287">
        <v>1</v>
      </c>
      <c r="F4291" s="287">
        <v>1</v>
      </c>
      <c r="G4291" s="287" t="s">
        <v>188</v>
      </c>
      <c r="H4291" s="287"/>
      <c r="I4291" s="287">
        <v>1</v>
      </c>
      <c r="J4291" s="287"/>
      <c r="K4291" s="287">
        <v>0</v>
      </c>
    </row>
    <row r="4292" spans="1:11">
      <c r="A4292" s="287" t="s">
        <v>425</v>
      </c>
      <c r="B4292" s="288">
        <v>46074</v>
      </c>
      <c r="C4292" s="287" t="s">
        <v>847</v>
      </c>
      <c r="D4292" s="287">
        <v>1</v>
      </c>
      <c r="E4292" s="287">
        <v>1</v>
      </c>
      <c r="F4292" s="287">
        <v>1</v>
      </c>
      <c r="G4292" s="287" t="s">
        <v>188</v>
      </c>
      <c r="H4292" s="287"/>
      <c r="I4292" s="287">
        <v>1</v>
      </c>
      <c r="J4292" s="287"/>
      <c r="K4292" s="287">
        <v>0</v>
      </c>
    </row>
    <row r="4293" spans="1:11">
      <c r="A4293" s="287" t="s">
        <v>425</v>
      </c>
      <c r="B4293" s="288">
        <v>46081</v>
      </c>
      <c r="C4293" s="287" t="s">
        <v>847</v>
      </c>
      <c r="D4293" s="287">
        <v>1</v>
      </c>
      <c r="E4293" s="287">
        <v>1</v>
      </c>
      <c r="F4293" s="287">
        <v>1</v>
      </c>
      <c r="G4293" s="287" t="s">
        <v>188</v>
      </c>
      <c r="H4293" s="287"/>
      <c r="I4293" s="287">
        <v>1</v>
      </c>
      <c r="J4293" s="287"/>
      <c r="K4293" s="287">
        <v>0</v>
      </c>
    </row>
    <row r="4294" spans="1:11">
      <c r="A4294" s="287" t="s">
        <v>425</v>
      </c>
      <c r="B4294" s="288">
        <v>46088</v>
      </c>
      <c r="C4294" s="287" t="s">
        <v>847</v>
      </c>
      <c r="D4294" s="287">
        <v>1</v>
      </c>
      <c r="E4294" s="287">
        <v>1</v>
      </c>
      <c r="F4294" s="287">
        <v>1</v>
      </c>
      <c r="G4294" s="287" t="s">
        <v>188</v>
      </c>
      <c r="H4294" s="287"/>
      <c r="I4294" s="287">
        <v>1</v>
      </c>
      <c r="J4294" s="287"/>
      <c r="K4294" s="287">
        <v>0</v>
      </c>
    </row>
    <row r="4295" spans="1:11">
      <c r="A4295" s="287" t="s">
        <v>425</v>
      </c>
      <c r="B4295" s="288">
        <v>46095</v>
      </c>
      <c r="C4295" s="287" t="s">
        <v>847</v>
      </c>
      <c r="D4295" s="287">
        <v>1</v>
      </c>
      <c r="E4295" s="287">
        <v>1</v>
      </c>
      <c r="F4295" s="287">
        <v>1</v>
      </c>
      <c r="G4295" s="287" t="s">
        <v>188</v>
      </c>
      <c r="H4295" s="287"/>
      <c r="I4295" s="287">
        <v>1</v>
      </c>
      <c r="J4295" s="287"/>
      <c r="K4295" s="287">
        <v>0</v>
      </c>
    </row>
    <row r="4296" spans="1:11">
      <c r="A4296" s="287" t="s">
        <v>425</v>
      </c>
      <c r="B4296" s="288">
        <v>46102</v>
      </c>
      <c r="C4296" s="287" t="s">
        <v>847</v>
      </c>
      <c r="D4296" s="287">
        <v>1</v>
      </c>
      <c r="E4296" s="287">
        <v>1</v>
      </c>
      <c r="F4296" s="287">
        <v>1</v>
      </c>
      <c r="G4296" s="287" t="s">
        <v>188</v>
      </c>
      <c r="H4296" s="287"/>
      <c r="I4296" s="287">
        <v>1</v>
      </c>
      <c r="J4296" s="287"/>
      <c r="K4296" s="287">
        <v>0</v>
      </c>
    </row>
    <row r="4297" spans="1:11">
      <c r="A4297" s="287" t="s">
        <v>425</v>
      </c>
      <c r="B4297" s="288">
        <v>46109</v>
      </c>
      <c r="C4297" s="287" t="s">
        <v>847</v>
      </c>
      <c r="D4297" s="287">
        <v>1</v>
      </c>
      <c r="E4297" s="287">
        <v>1</v>
      </c>
      <c r="F4297" s="287">
        <v>1</v>
      </c>
      <c r="G4297" s="287" t="s">
        <v>188</v>
      </c>
      <c r="H4297" s="287"/>
      <c r="I4297" s="287">
        <v>1</v>
      </c>
      <c r="J4297" s="287"/>
      <c r="K4297" s="287">
        <v>0</v>
      </c>
    </row>
    <row r="4298" spans="1:11">
      <c r="A4298" s="287" t="s">
        <v>425</v>
      </c>
      <c r="B4298" s="288">
        <v>46116</v>
      </c>
      <c r="C4298" s="287" t="s">
        <v>847</v>
      </c>
      <c r="D4298" s="287">
        <v>1</v>
      </c>
      <c r="E4298" s="287">
        <v>1</v>
      </c>
      <c r="F4298" s="287">
        <v>1</v>
      </c>
      <c r="G4298" s="287" t="s">
        <v>188</v>
      </c>
      <c r="H4298" s="287"/>
      <c r="I4298" s="287">
        <v>1</v>
      </c>
      <c r="J4298" s="287"/>
      <c r="K4298" s="287">
        <v>0</v>
      </c>
    </row>
    <row r="4299" spans="1:11">
      <c r="A4299" s="287" t="s">
        <v>425</v>
      </c>
      <c r="B4299" s="288">
        <v>46123</v>
      </c>
      <c r="C4299" s="287" t="s">
        <v>339</v>
      </c>
      <c r="D4299" s="287">
        <v>0</v>
      </c>
      <c r="E4299" s="287">
        <v>0</v>
      </c>
      <c r="F4299" s="287">
        <v>0</v>
      </c>
      <c r="G4299" s="287" t="s">
        <v>188</v>
      </c>
      <c r="H4299" s="287"/>
      <c r="I4299" s="287">
        <v>1</v>
      </c>
      <c r="J4299" s="287"/>
      <c r="K4299" s="287">
        <v>0</v>
      </c>
    </row>
    <row r="4300" spans="1:11">
      <c r="A4300" s="287" t="s">
        <v>425</v>
      </c>
      <c r="B4300" s="288">
        <v>46130</v>
      </c>
      <c r="C4300" s="287" t="s">
        <v>847</v>
      </c>
      <c r="D4300" s="287">
        <v>1</v>
      </c>
      <c r="E4300" s="287">
        <v>1</v>
      </c>
      <c r="F4300" s="287">
        <v>1</v>
      </c>
      <c r="G4300" s="287" t="s">
        <v>188</v>
      </c>
      <c r="H4300" s="287"/>
      <c r="I4300" s="287">
        <v>1</v>
      </c>
      <c r="J4300" s="287"/>
      <c r="K4300" s="287">
        <v>0</v>
      </c>
    </row>
    <row r="4301" spans="1:11">
      <c r="A4301" s="287" t="s">
        <v>425</v>
      </c>
      <c r="B4301" s="288">
        <v>46137</v>
      </c>
      <c r="C4301" s="287" t="s">
        <v>847</v>
      </c>
      <c r="D4301" s="287">
        <v>1</v>
      </c>
      <c r="E4301" s="287">
        <v>1</v>
      </c>
      <c r="F4301" s="287">
        <v>1</v>
      </c>
      <c r="G4301" s="287" t="s">
        <v>188</v>
      </c>
      <c r="H4301" s="287"/>
      <c r="I4301" s="287">
        <v>1</v>
      </c>
      <c r="J4301" s="287"/>
      <c r="K4301" s="287">
        <v>0</v>
      </c>
    </row>
    <row r="4302" spans="1:11">
      <c r="A4302" s="287" t="s">
        <v>426</v>
      </c>
      <c r="B4302" s="288">
        <v>45969</v>
      </c>
      <c r="C4302" s="287" t="s">
        <v>892</v>
      </c>
      <c r="D4302" s="287">
        <v>1</v>
      </c>
      <c r="E4302" s="287">
        <v>0</v>
      </c>
      <c r="F4302" s="287">
        <v>1</v>
      </c>
      <c r="G4302" s="287" t="s">
        <v>188</v>
      </c>
      <c r="H4302" s="287" t="s">
        <v>188</v>
      </c>
      <c r="I4302" s="287">
        <v>1</v>
      </c>
      <c r="J4302" s="287"/>
      <c r="K4302" s="287">
        <v>0</v>
      </c>
    </row>
    <row r="4303" spans="1:11">
      <c r="A4303" s="287" t="s">
        <v>426</v>
      </c>
      <c r="B4303" s="288">
        <v>45976</v>
      </c>
      <c r="C4303" s="287" t="s">
        <v>892</v>
      </c>
      <c r="D4303" s="287">
        <v>1</v>
      </c>
      <c r="E4303" s="287">
        <v>0</v>
      </c>
      <c r="F4303" s="287">
        <v>1</v>
      </c>
      <c r="G4303" s="287" t="s">
        <v>188</v>
      </c>
      <c r="H4303" s="287" t="s">
        <v>188</v>
      </c>
      <c r="I4303" s="287">
        <v>1</v>
      </c>
      <c r="J4303" s="287"/>
      <c r="K4303" s="287">
        <v>0</v>
      </c>
    </row>
    <row r="4304" spans="1:11">
      <c r="A4304" s="287" t="s">
        <v>426</v>
      </c>
      <c r="B4304" s="288">
        <v>45983</v>
      </c>
      <c r="C4304" s="287" t="s">
        <v>892</v>
      </c>
      <c r="D4304" s="287">
        <v>1</v>
      </c>
      <c r="E4304" s="287">
        <v>0</v>
      </c>
      <c r="F4304" s="287">
        <v>1</v>
      </c>
      <c r="G4304" s="287" t="s">
        <v>188</v>
      </c>
      <c r="H4304" s="287" t="s">
        <v>188</v>
      </c>
      <c r="I4304" s="287">
        <v>1</v>
      </c>
      <c r="J4304" s="287"/>
      <c r="K4304" s="287">
        <v>0</v>
      </c>
    </row>
    <row r="4305" spans="1:11">
      <c r="A4305" s="287" t="s">
        <v>426</v>
      </c>
      <c r="B4305" s="288">
        <v>45990</v>
      </c>
      <c r="C4305" s="287" t="s">
        <v>892</v>
      </c>
      <c r="D4305" s="287">
        <v>1</v>
      </c>
      <c r="E4305" s="287">
        <v>0</v>
      </c>
      <c r="F4305" s="287">
        <v>1</v>
      </c>
      <c r="G4305" s="287" t="s">
        <v>188</v>
      </c>
      <c r="H4305" s="287" t="s">
        <v>188</v>
      </c>
      <c r="I4305" s="287">
        <v>1</v>
      </c>
      <c r="J4305" s="287"/>
      <c r="K4305" s="287">
        <v>0</v>
      </c>
    </row>
    <row r="4306" spans="1:11">
      <c r="A4306" s="287" t="s">
        <v>426</v>
      </c>
      <c r="B4306" s="288">
        <v>45997</v>
      </c>
      <c r="C4306" s="287" t="s">
        <v>892</v>
      </c>
      <c r="D4306" s="287">
        <v>1</v>
      </c>
      <c r="E4306" s="287">
        <v>0</v>
      </c>
      <c r="F4306" s="287">
        <v>1</v>
      </c>
      <c r="G4306" s="287" t="s">
        <v>188</v>
      </c>
      <c r="H4306" s="287" t="s">
        <v>188</v>
      </c>
      <c r="I4306" s="287">
        <v>1</v>
      </c>
      <c r="J4306" s="287"/>
      <c r="K4306" s="287">
        <v>0</v>
      </c>
    </row>
    <row r="4307" spans="1:11">
      <c r="A4307" s="287" t="s">
        <v>426</v>
      </c>
      <c r="B4307" s="288">
        <v>46004</v>
      </c>
      <c r="C4307" s="287" t="s">
        <v>847</v>
      </c>
      <c r="D4307" s="287">
        <v>1</v>
      </c>
      <c r="E4307" s="287">
        <v>1</v>
      </c>
      <c r="F4307" s="287">
        <v>1</v>
      </c>
      <c r="G4307" s="287" t="s">
        <v>188</v>
      </c>
      <c r="H4307" s="287" t="s">
        <v>188</v>
      </c>
      <c r="I4307" s="287">
        <v>1</v>
      </c>
      <c r="J4307" s="287"/>
      <c r="K4307" s="287">
        <v>0</v>
      </c>
    </row>
    <row r="4308" spans="1:11">
      <c r="A4308" s="287" t="s">
        <v>426</v>
      </c>
      <c r="B4308" s="288">
        <v>46011</v>
      </c>
      <c r="C4308" s="287" t="s">
        <v>847</v>
      </c>
      <c r="D4308" s="287">
        <v>1</v>
      </c>
      <c r="E4308" s="287">
        <v>1</v>
      </c>
      <c r="F4308" s="287">
        <v>1</v>
      </c>
      <c r="G4308" s="287" t="s">
        <v>188</v>
      </c>
      <c r="H4308" s="287" t="s">
        <v>188</v>
      </c>
      <c r="I4308" s="287">
        <v>1</v>
      </c>
      <c r="J4308" s="287"/>
      <c r="K4308" s="287">
        <v>0</v>
      </c>
    </row>
    <row r="4309" spans="1:11">
      <c r="A4309" s="287" t="s">
        <v>426</v>
      </c>
      <c r="B4309" s="288">
        <v>46018</v>
      </c>
      <c r="C4309" s="287" t="s">
        <v>339</v>
      </c>
      <c r="D4309" s="287">
        <v>0</v>
      </c>
      <c r="E4309" s="287">
        <v>0</v>
      </c>
      <c r="F4309" s="287">
        <v>0</v>
      </c>
      <c r="G4309" s="287" t="s">
        <v>188</v>
      </c>
      <c r="H4309" s="287" t="s">
        <v>188</v>
      </c>
      <c r="I4309" s="287">
        <v>1</v>
      </c>
      <c r="J4309" s="287"/>
      <c r="K4309" s="287">
        <v>0</v>
      </c>
    </row>
    <row r="4310" spans="1:11">
      <c r="A4310" s="287" t="s">
        <v>426</v>
      </c>
      <c r="B4310" s="288">
        <v>46025</v>
      </c>
      <c r="C4310" s="287" t="s">
        <v>339</v>
      </c>
      <c r="D4310" s="287">
        <v>0</v>
      </c>
      <c r="E4310" s="287">
        <v>0</v>
      </c>
      <c r="F4310" s="287">
        <v>0</v>
      </c>
      <c r="G4310" s="287" t="s">
        <v>188</v>
      </c>
      <c r="H4310" s="287" t="s">
        <v>188</v>
      </c>
      <c r="I4310" s="287">
        <v>1</v>
      </c>
      <c r="J4310" s="287"/>
      <c r="K4310" s="287">
        <v>0</v>
      </c>
    </row>
    <row r="4311" spans="1:11">
      <c r="A4311" s="287" t="s">
        <v>426</v>
      </c>
      <c r="B4311" s="288">
        <v>46032</v>
      </c>
      <c r="C4311" s="287" t="s">
        <v>847</v>
      </c>
      <c r="D4311" s="287">
        <v>1</v>
      </c>
      <c r="E4311" s="287">
        <v>1</v>
      </c>
      <c r="F4311" s="287">
        <v>1</v>
      </c>
      <c r="G4311" s="287" t="s">
        <v>188</v>
      </c>
      <c r="H4311" s="287" t="s">
        <v>188</v>
      </c>
      <c r="I4311" s="287">
        <v>1</v>
      </c>
      <c r="J4311" s="287"/>
      <c r="K4311" s="287">
        <v>0</v>
      </c>
    </row>
    <row r="4312" spans="1:11">
      <c r="A4312" s="287" t="s">
        <v>426</v>
      </c>
      <c r="B4312" s="288">
        <v>46039</v>
      </c>
      <c r="C4312" s="287" t="s">
        <v>847</v>
      </c>
      <c r="D4312" s="287">
        <v>1</v>
      </c>
      <c r="E4312" s="287">
        <v>1</v>
      </c>
      <c r="F4312" s="287">
        <v>1</v>
      </c>
      <c r="G4312" s="287" t="s">
        <v>188</v>
      </c>
      <c r="H4312" s="287" t="s">
        <v>188</v>
      </c>
      <c r="I4312" s="287">
        <v>1</v>
      </c>
      <c r="J4312" s="287"/>
      <c r="K4312" s="287">
        <v>0</v>
      </c>
    </row>
    <row r="4313" spans="1:11">
      <c r="A4313" s="287" t="s">
        <v>426</v>
      </c>
      <c r="B4313" s="288">
        <v>46046</v>
      </c>
      <c r="C4313" s="287" t="s">
        <v>339</v>
      </c>
      <c r="D4313" s="287">
        <v>0</v>
      </c>
      <c r="E4313" s="287">
        <v>0</v>
      </c>
      <c r="F4313" s="287">
        <v>0</v>
      </c>
      <c r="G4313" s="287" t="s">
        <v>188</v>
      </c>
      <c r="H4313" s="287" t="s">
        <v>188</v>
      </c>
      <c r="I4313" s="287">
        <v>1</v>
      </c>
      <c r="J4313" s="287"/>
      <c r="K4313" s="287">
        <v>0</v>
      </c>
    </row>
    <row r="4314" spans="1:11">
      <c r="A4314" s="287" t="s">
        <v>426</v>
      </c>
      <c r="B4314" s="288">
        <v>46053</v>
      </c>
      <c r="C4314" s="287" t="s">
        <v>339</v>
      </c>
      <c r="D4314" s="287">
        <v>0</v>
      </c>
      <c r="E4314" s="287">
        <v>0</v>
      </c>
      <c r="F4314" s="287">
        <v>0</v>
      </c>
      <c r="G4314" s="287" t="s">
        <v>188</v>
      </c>
      <c r="H4314" s="287" t="s">
        <v>188</v>
      </c>
      <c r="I4314" s="287">
        <v>1</v>
      </c>
      <c r="J4314" s="287"/>
      <c r="K4314" s="287">
        <v>0</v>
      </c>
    </row>
    <row r="4315" spans="1:11">
      <c r="A4315" s="287" t="s">
        <v>426</v>
      </c>
      <c r="B4315" s="288">
        <v>46060</v>
      </c>
      <c r="C4315" s="287" t="s">
        <v>339</v>
      </c>
      <c r="D4315" s="287">
        <v>0</v>
      </c>
      <c r="E4315" s="287">
        <v>0</v>
      </c>
      <c r="F4315" s="287">
        <v>0</v>
      </c>
      <c r="G4315" s="287" t="s">
        <v>188</v>
      </c>
      <c r="H4315" s="287" t="s">
        <v>188</v>
      </c>
      <c r="I4315" s="287">
        <v>1</v>
      </c>
      <c r="J4315" s="287"/>
      <c r="K4315" s="287">
        <v>0</v>
      </c>
    </row>
    <row r="4316" spans="1:11">
      <c r="A4316" s="287" t="s">
        <v>426</v>
      </c>
      <c r="B4316" s="288">
        <v>46067</v>
      </c>
      <c r="C4316" s="287" t="s">
        <v>847</v>
      </c>
      <c r="D4316" s="287">
        <v>1</v>
      </c>
      <c r="E4316" s="287">
        <v>1</v>
      </c>
      <c r="F4316" s="287">
        <v>1</v>
      </c>
      <c r="G4316" s="287" t="s">
        <v>188</v>
      </c>
      <c r="H4316" s="287" t="s">
        <v>188</v>
      </c>
      <c r="I4316" s="287">
        <v>1</v>
      </c>
      <c r="J4316" s="287"/>
      <c r="K4316" s="287">
        <v>0</v>
      </c>
    </row>
    <row r="4317" spans="1:11">
      <c r="A4317" s="287" t="s">
        <v>426</v>
      </c>
      <c r="B4317" s="288">
        <v>46074</v>
      </c>
      <c r="C4317" s="287" t="s">
        <v>847</v>
      </c>
      <c r="D4317" s="287">
        <v>1</v>
      </c>
      <c r="E4317" s="287">
        <v>1</v>
      </c>
      <c r="F4317" s="287">
        <v>1</v>
      </c>
      <c r="G4317" s="287" t="s">
        <v>188</v>
      </c>
      <c r="H4317" s="287" t="s">
        <v>188</v>
      </c>
      <c r="I4317" s="287">
        <v>1</v>
      </c>
      <c r="J4317" s="287"/>
      <c r="K4317" s="287">
        <v>0</v>
      </c>
    </row>
    <row r="4318" spans="1:11">
      <c r="A4318" s="287" t="s">
        <v>426</v>
      </c>
      <c r="B4318" s="288">
        <v>46081</v>
      </c>
      <c r="C4318" s="287" t="s">
        <v>847</v>
      </c>
      <c r="D4318" s="287">
        <v>1</v>
      </c>
      <c r="E4318" s="287">
        <v>1</v>
      </c>
      <c r="F4318" s="287">
        <v>1</v>
      </c>
      <c r="G4318" s="287" t="s">
        <v>188</v>
      </c>
      <c r="H4318" s="287" t="s">
        <v>188</v>
      </c>
      <c r="I4318" s="287">
        <v>1</v>
      </c>
      <c r="J4318" s="287"/>
      <c r="K4318" s="287">
        <v>0</v>
      </c>
    </row>
    <row r="4319" spans="1:11">
      <c r="A4319" s="287" t="s">
        <v>426</v>
      </c>
      <c r="B4319" s="288">
        <v>46088</v>
      </c>
      <c r="C4319" s="287" t="s">
        <v>847</v>
      </c>
      <c r="D4319" s="287">
        <v>1</v>
      </c>
      <c r="E4319" s="287">
        <v>1</v>
      </c>
      <c r="F4319" s="287">
        <v>1</v>
      </c>
      <c r="G4319" s="287" t="s">
        <v>188</v>
      </c>
      <c r="H4319" s="287" t="s">
        <v>188</v>
      </c>
      <c r="I4319" s="287">
        <v>1</v>
      </c>
      <c r="J4319" s="287"/>
      <c r="K4319" s="287">
        <v>0</v>
      </c>
    </row>
    <row r="4320" spans="1:11">
      <c r="A4320" s="287" t="s">
        <v>426</v>
      </c>
      <c r="B4320" s="288">
        <v>46095</v>
      </c>
      <c r="C4320" s="287" t="s">
        <v>847</v>
      </c>
      <c r="D4320" s="287">
        <v>1</v>
      </c>
      <c r="E4320" s="287">
        <v>1</v>
      </c>
      <c r="F4320" s="287">
        <v>1</v>
      </c>
      <c r="G4320" s="287" t="s">
        <v>188</v>
      </c>
      <c r="H4320" s="287" t="s">
        <v>188</v>
      </c>
      <c r="I4320" s="287">
        <v>1</v>
      </c>
      <c r="J4320" s="287"/>
      <c r="K4320" s="287">
        <v>0</v>
      </c>
    </row>
    <row r="4321" spans="1:11">
      <c r="A4321" s="287" t="s">
        <v>426</v>
      </c>
      <c r="B4321" s="288">
        <v>46102</v>
      </c>
      <c r="C4321" s="287" t="s">
        <v>847</v>
      </c>
      <c r="D4321" s="287">
        <v>1</v>
      </c>
      <c r="E4321" s="287">
        <v>1</v>
      </c>
      <c r="F4321" s="287">
        <v>1</v>
      </c>
      <c r="G4321" s="287" t="s">
        <v>188</v>
      </c>
      <c r="H4321" s="287" t="s">
        <v>188</v>
      </c>
      <c r="I4321" s="287">
        <v>1</v>
      </c>
      <c r="J4321" s="287"/>
      <c r="K4321" s="287">
        <v>0</v>
      </c>
    </row>
    <row r="4322" spans="1:11">
      <c r="A4322" s="287" t="s">
        <v>426</v>
      </c>
      <c r="B4322" s="288">
        <v>46109</v>
      </c>
      <c r="C4322" s="287" t="s">
        <v>847</v>
      </c>
      <c r="D4322" s="287">
        <v>1</v>
      </c>
      <c r="E4322" s="287">
        <v>1</v>
      </c>
      <c r="F4322" s="287">
        <v>1</v>
      </c>
      <c r="G4322" s="287" t="s">
        <v>188</v>
      </c>
      <c r="H4322" s="287" t="s">
        <v>188</v>
      </c>
      <c r="I4322" s="287">
        <v>1</v>
      </c>
      <c r="J4322" s="287"/>
      <c r="K4322" s="287">
        <v>0</v>
      </c>
    </row>
    <row r="4323" spans="1:11">
      <c r="A4323" s="287" t="s">
        <v>426</v>
      </c>
      <c r="B4323" s="288">
        <v>46116</v>
      </c>
      <c r="C4323" s="287" t="s">
        <v>847</v>
      </c>
      <c r="D4323" s="287">
        <v>1</v>
      </c>
      <c r="E4323" s="287">
        <v>1</v>
      </c>
      <c r="F4323" s="287">
        <v>1</v>
      </c>
      <c r="G4323" s="287" t="s">
        <v>188</v>
      </c>
      <c r="H4323" s="287" t="s">
        <v>188</v>
      </c>
      <c r="I4323" s="287">
        <v>1</v>
      </c>
      <c r="J4323" s="287"/>
      <c r="K4323" s="287">
        <v>0</v>
      </c>
    </row>
    <row r="4324" spans="1:11">
      <c r="A4324" s="287" t="s">
        <v>426</v>
      </c>
      <c r="B4324" s="288">
        <v>46123</v>
      </c>
      <c r="C4324" s="287" t="s">
        <v>847</v>
      </c>
      <c r="D4324" s="287">
        <v>1</v>
      </c>
      <c r="E4324" s="287">
        <v>1</v>
      </c>
      <c r="F4324" s="287">
        <v>1</v>
      </c>
      <c r="G4324" s="287" t="s">
        <v>188</v>
      </c>
      <c r="H4324" s="287" t="s">
        <v>188</v>
      </c>
      <c r="I4324" s="287">
        <v>1</v>
      </c>
      <c r="J4324" s="287"/>
      <c r="K4324" s="287">
        <v>0</v>
      </c>
    </row>
    <row r="4325" spans="1:11">
      <c r="A4325" s="287" t="s">
        <v>426</v>
      </c>
      <c r="B4325" s="288">
        <v>46130</v>
      </c>
      <c r="C4325" s="287" t="s">
        <v>847</v>
      </c>
      <c r="D4325" s="287">
        <v>1</v>
      </c>
      <c r="E4325" s="287">
        <v>1</v>
      </c>
      <c r="F4325" s="287">
        <v>1</v>
      </c>
      <c r="G4325" s="287" t="s">
        <v>188</v>
      </c>
      <c r="H4325" s="287" t="s">
        <v>188</v>
      </c>
      <c r="I4325" s="287">
        <v>1</v>
      </c>
      <c r="J4325" s="287"/>
      <c r="K4325" s="287">
        <v>0</v>
      </c>
    </row>
    <row r="4326" spans="1:11">
      <c r="A4326" s="287" t="s">
        <v>426</v>
      </c>
      <c r="B4326" s="288">
        <v>46137</v>
      </c>
      <c r="C4326" s="287" t="s">
        <v>847</v>
      </c>
      <c r="D4326" s="287">
        <v>1</v>
      </c>
      <c r="E4326" s="287">
        <v>1</v>
      </c>
      <c r="F4326" s="287">
        <v>1</v>
      </c>
      <c r="G4326" s="287" t="s">
        <v>188</v>
      </c>
      <c r="H4326" s="287" t="s">
        <v>188</v>
      </c>
      <c r="I4326" s="287">
        <v>1</v>
      </c>
      <c r="J4326" s="287"/>
      <c r="K4326" s="287">
        <v>0</v>
      </c>
    </row>
    <row r="4327" spans="1:11">
      <c r="A4327" s="287" t="s">
        <v>427</v>
      </c>
      <c r="B4327" s="288">
        <v>45969</v>
      </c>
      <c r="C4327" s="287" t="s">
        <v>893</v>
      </c>
      <c r="D4327" s="287">
        <v>1</v>
      </c>
      <c r="E4327" s="287">
        <v>1</v>
      </c>
      <c r="F4327" s="287">
        <v>0</v>
      </c>
      <c r="G4327" s="287" t="s">
        <v>188</v>
      </c>
      <c r="H4327" s="287" t="s">
        <v>188</v>
      </c>
      <c r="I4327" s="287">
        <v>0</v>
      </c>
      <c r="J4327" s="287"/>
      <c r="K4327" s="287">
        <v>0</v>
      </c>
    </row>
    <row r="4328" spans="1:11">
      <c r="A4328" s="287" t="s">
        <v>427</v>
      </c>
      <c r="B4328" s="288">
        <v>45976</v>
      </c>
      <c r="C4328" s="287" t="s">
        <v>339</v>
      </c>
      <c r="D4328" s="287">
        <v>0</v>
      </c>
      <c r="E4328" s="287">
        <v>0</v>
      </c>
      <c r="F4328" s="287">
        <v>0</v>
      </c>
      <c r="G4328" s="287" t="s">
        <v>188</v>
      </c>
      <c r="H4328" s="287" t="s">
        <v>188</v>
      </c>
      <c r="I4328" s="287">
        <v>0</v>
      </c>
      <c r="J4328" s="287"/>
      <c r="K4328" s="287">
        <v>0</v>
      </c>
    </row>
    <row r="4329" spans="1:11">
      <c r="A4329" s="287" t="s">
        <v>427</v>
      </c>
      <c r="B4329" s="288">
        <v>45983</v>
      </c>
      <c r="C4329" s="287" t="s">
        <v>893</v>
      </c>
      <c r="D4329" s="287">
        <v>1</v>
      </c>
      <c r="E4329" s="287">
        <v>1</v>
      </c>
      <c r="F4329" s="287">
        <v>0</v>
      </c>
      <c r="G4329" s="287" t="s">
        <v>188</v>
      </c>
      <c r="H4329" s="287" t="s">
        <v>188</v>
      </c>
      <c r="I4329" s="287">
        <v>0</v>
      </c>
      <c r="J4329" s="287"/>
      <c r="K4329" s="287">
        <v>0</v>
      </c>
    </row>
    <row r="4330" spans="1:11">
      <c r="A4330" s="287" t="s">
        <v>427</v>
      </c>
      <c r="B4330" s="288">
        <v>45990</v>
      </c>
      <c r="C4330" s="287" t="s">
        <v>339</v>
      </c>
      <c r="D4330" s="287">
        <v>0</v>
      </c>
      <c r="E4330" s="287">
        <v>0</v>
      </c>
      <c r="F4330" s="287">
        <v>0</v>
      </c>
      <c r="G4330" s="287" t="s">
        <v>188</v>
      </c>
      <c r="H4330" s="287" t="s">
        <v>188</v>
      </c>
      <c r="I4330" s="287">
        <v>0</v>
      </c>
      <c r="J4330" s="287"/>
      <c r="K4330" s="287">
        <v>0</v>
      </c>
    </row>
    <row r="4331" spans="1:11">
      <c r="A4331" s="287" t="s">
        <v>427</v>
      </c>
      <c r="B4331" s="288">
        <v>45997</v>
      </c>
      <c r="C4331" s="287" t="s">
        <v>339</v>
      </c>
      <c r="D4331" s="287">
        <v>0</v>
      </c>
      <c r="E4331" s="287">
        <v>0</v>
      </c>
      <c r="F4331" s="287">
        <v>0</v>
      </c>
      <c r="G4331" s="287" t="s">
        <v>188</v>
      </c>
      <c r="H4331" s="287" t="s">
        <v>188</v>
      </c>
      <c r="I4331" s="287">
        <v>0</v>
      </c>
      <c r="J4331" s="287"/>
      <c r="K4331" s="287">
        <v>0</v>
      </c>
    </row>
    <row r="4332" spans="1:11">
      <c r="A4332" s="287" t="s">
        <v>427</v>
      </c>
      <c r="B4332" s="288">
        <v>46004</v>
      </c>
      <c r="C4332" s="287" t="s">
        <v>339</v>
      </c>
      <c r="D4332" s="287">
        <v>0</v>
      </c>
      <c r="E4332" s="287">
        <v>0</v>
      </c>
      <c r="F4332" s="287">
        <v>0</v>
      </c>
      <c r="G4332" s="287" t="s">
        <v>188</v>
      </c>
      <c r="H4332" s="287" t="s">
        <v>188</v>
      </c>
      <c r="I4332" s="287">
        <v>0</v>
      </c>
      <c r="J4332" s="287"/>
      <c r="K4332" s="287">
        <v>0</v>
      </c>
    </row>
    <row r="4333" spans="1:11">
      <c r="A4333" s="287" t="s">
        <v>427</v>
      </c>
      <c r="B4333" s="288">
        <v>46011</v>
      </c>
      <c r="C4333" s="287" t="s">
        <v>339</v>
      </c>
      <c r="D4333" s="287">
        <v>0</v>
      </c>
      <c r="E4333" s="287">
        <v>0</v>
      </c>
      <c r="F4333" s="287">
        <v>0</v>
      </c>
      <c r="G4333" s="287" t="s">
        <v>188</v>
      </c>
      <c r="H4333" s="287" t="s">
        <v>188</v>
      </c>
      <c r="I4333" s="287">
        <v>0</v>
      </c>
      <c r="J4333" s="287"/>
      <c r="K4333" s="287">
        <v>0</v>
      </c>
    </row>
    <row r="4334" spans="1:11">
      <c r="A4334" s="287" t="s">
        <v>427</v>
      </c>
      <c r="B4334" s="288">
        <v>46018</v>
      </c>
      <c r="C4334" s="287" t="s">
        <v>339</v>
      </c>
      <c r="D4334" s="287">
        <v>0</v>
      </c>
      <c r="E4334" s="287">
        <v>0</v>
      </c>
      <c r="F4334" s="287">
        <v>0</v>
      </c>
      <c r="G4334" s="287" t="s">
        <v>188</v>
      </c>
      <c r="H4334" s="287" t="s">
        <v>188</v>
      </c>
      <c r="I4334" s="287">
        <v>0</v>
      </c>
      <c r="J4334" s="287"/>
      <c r="K4334" s="287">
        <v>0</v>
      </c>
    </row>
    <row r="4335" spans="1:11">
      <c r="A4335" s="287" t="s">
        <v>427</v>
      </c>
      <c r="B4335" s="288">
        <v>46025</v>
      </c>
      <c r="C4335" s="287" t="s">
        <v>339</v>
      </c>
      <c r="D4335" s="287">
        <v>0</v>
      </c>
      <c r="E4335" s="287">
        <v>0</v>
      </c>
      <c r="F4335" s="287">
        <v>0</v>
      </c>
      <c r="G4335" s="287" t="s">
        <v>188</v>
      </c>
      <c r="H4335" s="287" t="s">
        <v>188</v>
      </c>
      <c r="I4335" s="287">
        <v>0</v>
      </c>
      <c r="J4335" s="287"/>
      <c r="K4335" s="287">
        <v>0</v>
      </c>
    </row>
    <row r="4336" spans="1:11">
      <c r="A4336" s="287" t="s">
        <v>427</v>
      </c>
      <c r="B4336" s="288">
        <v>46032</v>
      </c>
      <c r="C4336" s="287" t="s">
        <v>893</v>
      </c>
      <c r="D4336" s="287">
        <v>1</v>
      </c>
      <c r="E4336" s="287">
        <v>1</v>
      </c>
      <c r="F4336" s="287">
        <v>0</v>
      </c>
      <c r="G4336" s="287" t="s">
        <v>188</v>
      </c>
      <c r="H4336" s="287" t="s">
        <v>188</v>
      </c>
      <c r="I4336" s="287">
        <v>0</v>
      </c>
      <c r="J4336" s="287"/>
      <c r="K4336" s="287">
        <v>0</v>
      </c>
    </row>
    <row r="4337" spans="1:11">
      <c r="A4337" s="287" t="s">
        <v>427</v>
      </c>
      <c r="B4337" s="288">
        <v>46039</v>
      </c>
      <c r="C4337" s="287" t="s">
        <v>339</v>
      </c>
      <c r="D4337" s="287">
        <v>0</v>
      </c>
      <c r="E4337" s="287">
        <v>0</v>
      </c>
      <c r="F4337" s="287">
        <v>0</v>
      </c>
      <c r="G4337" s="287" t="s">
        <v>188</v>
      </c>
      <c r="H4337" s="287" t="s">
        <v>188</v>
      </c>
      <c r="I4337" s="287">
        <v>0</v>
      </c>
      <c r="J4337" s="287"/>
      <c r="K4337" s="287">
        <v>0</v>
      </c>
    </row>
    <row r="4338" spans="1:11">
      <c r="A4338" s="287" t="s">
        <v>427</v>
      </c>
      <c r="B4338" s="288">
        <v>46046</v>
      </c>
      <c r="C4338" s="287" t="s">
        <v>893</v>
      </c>
      <c r="D4338" s="287">
        <v>1</v>
      </c>
      <c r="E4338" s="287">
        <v>1</v>
      </c>
      <c r="F4338" s="287">
        <v>0</v>
      </c>
      <c r="G4338" s="287" t="s">
        <v>188</v>
      </c>
      <c r="H4338" s="287" t="s">
        <v>188</v>
      </c>
      <c r="I4338" s="287">
        <v>0</v>
      </c>
      <c r="J4338" s="287"/>
      <c r="K4338" s="287">
        <v>0</v>
      </c>
    </row>
    <row r="4339" spans="1:11">
      <c r="A4339" s="287" t="s">
        <v>427</v>
      </c>
      <c r="B4339" s="288">
        <v>46053</v>
      </c>
      <c r="C4339" s="287" t="s">
        <v>339</v>
      </c>
      <c r="D4339" s="287">
        <v>0</v>
      </c>
      <c r="E4339" s="287">
        <v>0</v>
      </c>
      <c r="F4339" s="287">
        <v>0</v>
      </c>
      <c r="G4339" s="287" t="s">
        <v>188</v>
      </c>
      <c r="H4339" s="287" t="s">
        <v>188</v>
      </c>
      <c r="I4339" s="287">
        <v>0</v>
      </c>
      <c r="J4339" s="287"/>
      <c r="K4339" s="287">
        <v>0</v>
      </c>
    </row>
    <row r="4340" spans="1:11">
      <c r="A4340" s="287" t="s">
        <v>427</v>
      </c>
      <c r="B4340" s="288">
        <v>46060</v>
      </c>
      <c r="C4340" s="287" t="s">
        <v>339</v>
      </c>
      <c r="D4340" s="287">
        <v>0</v>
      </c>
      <c r="E4340" s="287">
        <v>0</v>
      </c>
      <c r="F4340" s="287">
        <v>0</v>
      </c>
      <c r="G4340" s="287" t="s">
        <v>188</v>
      </c>
      <c r="H4340" s="287" t="s">
        <v>188</v>
      </c>
      <c r="I4340" s="287">
        <v>0</v>
      </c>
      <c r="J4340" s="287"/>
      <c r="K4340" s="287">
        <v>0</v>
      </c>
    </row>
    <row r="4341" spans="1:11">
      <c r="A4341" s="287" t="s">
        <v>427</v>
      </c>
      <c r="B4341" s="288">
        <v>46067</v>
      </c>
      <c r="C4341" s="287" t="s">
        <v>339</v>
      </c>
      <c r="D4341" s="287">
        <v>0</v>
      </c>
      <c r="E4341" s="287">
        <v>0</v>
      </c>
      <c r="F4341" s="287">
        <v>0</v>
      </c>
      <c r="G4341" s="287" t="s">
        <v>188</v>
      </c>
      <c r="H4341" s="287" t="s">
        <v>188</v>
      </c>
      <c r="I4341" s="287">
        <v>0</v>
      </c>
      <c r="J4341" s="287"/>
      <c r="K4341" s="287">
        <v>0</v>
      </c>
    </row>
    <row r="4342" spans="1:11">
      <c r="A4342" s="287" t="s">
        <v>427</v>
      </c>
      <c r="B4342" s="288">
        <v>46074</v>
      </c>
      <c r="C4342" s="287" t="s">
        <v>339</v>
      </c>
      <c r="D4342" s="287">
        <v>0</v>
      </c>
      <c r="E4342" s="287">
        <v>0</v>
      </c>
      <c r="F4342" s="287">
        <v>0</v>
      </c>
      <c r="G4342" s="287" t="s">
        <v>188</v>
      </c>
      <c r="H4342" s="287" t="s">
        <v>188</v>
      </c>
      <c r="I4342" s="287">
        <v>0</v>
      </c>
      <c r="J4342" s="287"/>
      <c r="K4342" s="287">
        <v>0</v>
      </c>
    </row>
    <row r="4343" spans="1:11">
      <c r="A4343" s="287" t="s">
        <v>427</v>
      </c>
      <c r="B4343" s="288">
        <v>46081</v>
      </c>
      <c r="C4343" s="287" t="s">
        <v>339</v>
      </c>
      <c r="D4343" s="287">
        <v>0</v>
      </c>
      <c r="E4343" s="287">
        <v>0</v>
      </c>
      <c r="F4343" s="287">
        <v>0</v>
      </c>
      <c r="G4343" s="287" t="s">
        <v>188</v>
      </c>
      <c r="H4343" s="287" t="s">
        <v>188</v>
      </c>
      <c r="I4343" s="287">
        <v>0</v>
      </c>
      <c r="J4343" s="287"/>
      <c r="K4343" s="287">
        <v>0</v>
      </c>
    </row>
    <row r="4344" spans="1:11">
      <c r="A4344" s="287" t="s">
        <v>427</v>
      </c>
      <c r="B4344" s="288">
        <v>46088</v>
      </c>
      <c r="C4344" s="287" t="s">
        <v>339</v>
      </c>
      <c r="D4344" s="287">
        <v>0</v>
      </c>
      <c r="E4344" s="287">
        <v>0</v>
      </c>
      <c r="F4344" s="287">
        <v>0</v>
      </c>
      <c r="G4344" s="287" t="s">
        <v>188</v>
      </c>
      <c r="H4344" s="287" t="s">
        <v>188</v>
      </c>
      <c r="I4344" s="287">
        <v>0</v>
      </c>
      <c r="J4344" s="287"/>
      <c r="K4344" s="287">
        <v>0</v>
      </c>
    </row>
    <row r="4345" spans="1:11">
      <c r="A4345" s="287" t="s">
        <v>427</v>
      </c>
      <c r="B4345" s="288">
        <v>46095</v>
      </c>
      <c r="C4345" s="287" t="s">
        <v>339</v>
      </c>
      <c r="D4345" s="287">
        <v>0</v>
      </c>
      <c r="E4345" s="287">
        <v>0</v>
      </c>
      <c r="F4345" s="287">
        <v>0</v>
      </c>
      <c r="G4345" s="287" t="s">
        <v>188</v>
      </c>
      <c r="H4345" s="287" t="s">
        <v>188</v>
      </c>
      <c r="I4345" s="287">
        <v>0</v>
      </c>
      <c r="J4345" s="287"/>
      <c r="K4345" s="287">
        <v>0</v>
      </c>
    </row>
    <row r="4346" spans="1:11">
      <c r="A4346" s="287" t="s">
        <v>427</v>
      </c>
      <c r="B4346" s="288">
        <v>46102</v>
      </c>
      <c r="C4346" s="287" t="s">
        <v>339</v>
      </c>
      <c r="D4346" s="287">
        <v>0</v>
      </c>
      <c r="E4346" s="287">
        <v>0</v>
      </c>
      <c r="F4346" s="287">
        <v>0</v>
      </c>
      <c r="G4346" s="287" t="s">
        <v>188</v>
      </c>
      <c r="H4346" s="287" t="s">
        <v>188</v>
      </c>
      <c r="I4346" s="287">
        <v>0</v>
      </c>
      <c r="J4346" s="287"/>
      <c r="K4346" s="287">
        <v>0</v>
      </c>
    </row>
    <row r="4347" spans="1:11">
      <c r="A4347" s="287" t="s">
        <v>427</v>
      </c>
      <c r="B4347" s="288">
        <v>46109</v>
      </c>
      <c r="C4347" s="287" t="s">
        <v>339</v>
      </c>
      <c r="D4347" s="287">
        <v>0</v>
      </c>
      <c r="E4347" s="287">
        <v>0</v>
      </c>
      <c r="F4347" s="287">
        <v>0</v>
      </c>
      <c r="G4347" s="287" t="s">
        <v>188</v>
      </c>
      <c r="H4347" s="287" t="s">
        <v>188</v>
      </c>
      <c r="I4347" s="287">
        <v>0</v>
      </c>
      <c r="J4347" s="287"/>
      <c r="K4347" s="287">
        <v>0</v>
      </c>
    </row>
    <row r="4348" spans="1:11">
      <c r="A4348" s="287" t="s">
        <v>427</v>
      </c>
      <c r="B4348" s="288">
        <v>46116</v>
      </c>
      <c r="C4348" s="287" t="s">
        <v>339</v>
      </c>
      <c r="D4348" s="287">
        <v>0</v>
      </c>
      <c r="E4348" s="287">
        <v>0</v>
      </c>
      <c r="F4348" s="287">
        <v>0</v>
      </c>
      <c r="G4348" s="287" t="s">
        <v>188</v>
      </c>
      <c r="H4348" s="287" t="s">
        <v>188</v>
      </c>
      <c r="I4348" s="287">
        <v>0</v>
      </c>
      <c r="J4348" s="287"/>
      <c r="K4348" s="287">
        <v>0</v>
      </c>
    </row>
    <row r="4349" spans="1:11">
      <c r="A4349" s="287" t="s">
        <v>427</v>
      </c>
      <c r="B4349" s="288">
        <v>46123</v>
      </c>
      <c r="C4349" s="287" t="s">
        <v>339</v>
      </c>
      <c r="D4349" s="287">
        <v>0</v>
      </c>
      <c r="E4349" s="287">
        <v>0</v>
      </c>
      <c r="F4349" s="287">
        <v>0</v>
      </c>
      <c r="G4349" s="287" t="s">
        <v>188</v>
      </c>
      <c r="H4349" s="287" t="s">
        <v>188</v>
      </c>
      <c r="I4349" s="287">
        <v>0</v>
      </c>
      <c r="J4349" s="287"/>
      <c r="K4349" s="287">
        <v>0</v>
      </c>
    </row>
    <row r="4350" spans="1:11">
      <c r="A4350" s="287" t="s">
        <v>427</v>
      </c>
      <c r="B4350" s="288">
        <v>46130</v>
      </c>
      <c r="C4350" s="287" t="s">
        <v>893</v>
      </c>
      <c r="D4350" s="287">
        <v>1</v>
      </c>
      <c r="E4350" s="287">
        <v>1</v>
      </c>
      <c r="F4350" s="287">
        <v>0</v>
      </c>
      <c r="G4350" s="287" t="s">
        <v>188</v>
      </c>
      <c r="H4350" s="287" t="s">
        <v>188</v>
      </c>
      <c r="I4350" s="287">
        <v>0</v>
      </c>
      <c r="J4350" s="287"/>
      <c r="K4350" s="287">
        <v>0</v>
      </c>
    </row>
    <row r="4351" spans="1:11">
      <c r="A4351" s="287" t="s">
        <v>427</v>
      </c>
      <c r="B4351" s="288">
        <v>46137</v>
      </c>
      <c r="C4351" s="287" t="s">
        <v>893</v>
      </c>
      <c r="D4351" s="287">
        <v>1</v>
      </c>
      <c r="E4351" s="287">
        <v>1</v>
      </c>
      <c r="F4351" s="287">
        <v>0</v>
      </c>
      <c r="G4351" s="287" t="s">
        <v>188</v>
      </c>
      <c r="H4351" s="287" t="s">
        <v>188</v>
      </c>
      <c r="I4351" s="287">
        <v>0</v>
      </c>
      <c r="J4351" s="287"/>
      <c r="K4351" s="287">
        <v>0</v>
      </c>
    </row>
    <row r="4352" spans="1:11">
      <c r="A4352" s="287" t="s">
        <v>428</v>
      </c>
      <c r="B4352" s="288">
        <v>45969</v>
      </c>
      <c r="C4352" s="287" t="s">
        <v>339</v>
      </c>
      <c r="D4352" s="287">
        <v>0</v>
      </c>
      <c r="E4352" s="287">
        <v>0</v>
      </c>
      <c r="F4352" s="287">
        <v>0</v>
      </c>
      <c r="G4352" s="287"/>
      <c r="H4352" s="287"/>
      <c r="I4352" s="287">
        <v>0</v>
      </c>
      <c r="J4352" s="287"/>
      <c r="K4352" s="287">
        <v>0</v>
      </c>
    </row>
    <row r="4353" spans="1:11">
      <c r="A4353" s="287" t="s">
        <v>428</v>
      </c>
      <c r="B4353" s="288">
        <v>45976</v>
      </c>
      <c r="C4353" s="287" t="s">
        <v>339</v>
      </c>
      <c r="D4353" s="287">
        <v>0</v>
      </c>
      <c r="E4353" s="287">
        <v>0</v>
      </c>
      <c r="F4353" s="287">
        <v>0</v>
      </c>
      <c r="G4353" s="287"/>
      <c r="H4353" s="287"/>
      <c r="I4353" s="287">
        <v>0</v>
      </c>
      <c r="J4353" s="287"/>
      <c r="K4353" s="287">
        <v>0</v>
      </c>
    </row>
    <row r="4354" spans="1:11">
      <c r="A4354" s="287" t="s">
        <v>428</v>
      </c>
      <c r="B4354" s="288">
        <v>45983</v>
      </c>
      <c r="C4354" s="287" t="s">
        <v>339</v>
      </c>
      <c r="D4354" s="287">
        <v>0</v>
      </c>
      <c r="E4354" s="287">
        <v>0</v>
      </c>
      <c r="F4354" s="287">
        <v>0</v>
      </c>
      <c r="G4354" s="287"/>
      <c r="H4354" s="287"/>
      <c r="I4354" s="287">
        <v>0</v>
      </c>
      <c r="J4354" s="287"/>
      <c r="K4354" s="287">
        <v>0</v>
      </c>
    </row>
    <row r="4355" spans="1:11">
      <c r="A4355" s="287" t="s">
        <v>428</v>
      </c>
      <c r="B4355" s="288">
        <v>45990</v>
      </c>
      <c r="C4355" s="287" t="s">
        <v>339</v>
      </c>
      <c r="D4355" s="287">
        <v>0</v>
      </c>
      <c r="E4355" s="287">
        <v>0</v>
      </c>
      <c r="F4355" s="287">
        <v>0</v>
      </c>
      <c r="G4355" s="287"/>
      <c r="H4355" s="287"/>
      <c r="I4355" s="287">
        <v>0</v>
      </c>
      <c r="J4355" s="287"/>
      <c r="K4355" s="287">
        <v>0</v>
      </c>
    </row>
    <row r="4356" spans="1:11">
      <c r="A4356" s="287" t="s">
        <v>428</v>
      </c>
      <c r="B4356" s="288">
        <v>45997</v>
      </c>
      <c r="C4356" s="287" t="s">
        <v>339</v>
      </c>
      <c r="D4356" s="287">
        <v>0</v>
      </c>
      <c r="E4356" s="287">
        <v>0</v>
      </c>
      <c r="F4356" s="287">
        <v>0</v>
      </c>
      <c r="G4356" s="287"/>
      <c r="H4356" s="287"/>
      <c r="I4356" s="287">
        <v>0</v>
      </c>
      <c r="J4356" s="287"/>
      <c r="K4356" s="287">
        <v>0</v>
      </c>
    </row>
    <row r="4357" spans="1:11">
      <c r="A4357" s="287" t="s">
        <v>428</v>
      </c>
      <c r="B4357" s="288">
        <v>46004</v>
      </c>
      <c r="C4357" s="287" t="s">
        <v>339</v>
      </c>
      <c r="D4357" s="287">
        <v>0</v>
      </c>
      <c r="E4357" s="287">
        <v>0</v>
      </c>
      <c r="F4357" s="287">
        <v>0</v>
      </c>
      <c r="G4357" s="287"/>
      <c r="H4357" s="287"/>
      <c r="I4357" s="287">
        <v>0</v>
      </c>
      <c r="J4357" s="287"/>
      <c r="K4357" s="287">
        <v>0</v>
      </c>
    </row>
    <row r="4358" spans="1:11">
      <c r="A4358" s="287" t="s">
        <v>428</v>
      </c>
      <c r="B4358" s="288">
        <v>46011</v>
      </c>
      <c r="C4358" s="287" t="s">
        <v>339</v>
      </c>
      <c r="D4358" s="287">
        <v>0</v>
      </c>
      <c r="E4358" s="287">
        <v>0</v>
      </c>
      <c r="F4358" s="287">
        <v>0</v>
      </c>
      <c r="G4358" s="287"/>
      <c r="H4358" s="287"/>
      <c r="I4358" s="287">
        <v>0</v>
      </c>
      <c r="J4358" s="287"/>
      <c r="K4358" s="287">
        <v>0</v>
      </c>
    </row>
    <row r="4359" spans="1:11">
      <c r="A4359" s="287" t="s">
        <v>428</v>
      </c>
      <c r="B4359" s="288">
        <v>46018</v>
      </c>
      <c r="C4359" s="287" t="s">
        <v>339</v>
      </c>
      <c r="D4359" s="287">
        <v>0</v>
      </c>
      <c r="E4359" s="287">
        <v>0</v>
      </c>
      <c r="F4359" s="287">
        <v>0</v>
      </c>
      <c r="G4359" s="287"/>
      <c r="H4359" s="287"/>
      <c r="I4359" s="287">
        <v>0</v>
      </c>
      <c r="J4359" s="287"/>
      <c r="K4359" s="287">
        <v>0</v>
      </c>
    </row>
    <row r="4360" spans="1:11">
      <c r="A4360" s="287" t="s">
        <v>428</v>
      </c>
      <c r="B4360" s="288">
        <v>46025</v>
      </c>
      <c r="C4360" s="287" t="s">
        <v>339</v>
      </c>
      <c r="D4360" s="287">
        <v>0</v>
      </c>
      <c r="E4360" s="287">
        <v>0</v>
      </c>
      <c r="F4360" s="287">
        <v>0</v>
      </c>
      <c r="G4360" s="287"/>
      <c r="H4360" s="287"/>
      <c r="I4360" s="287">
        <v>0</v>
      </c>
      <c r="J4360" s="287"/>
      <c r="K4360" s="287">
        <v>0</v>
      </c>
    </row>
    <row r="4361" spans="1:11">
      <c r="A4361" s="287" t="s">
        <v>428</v>
      </c>
      <c r="B4361" s="288">
        <v>46032</v>
      </c>
      <c r="C4361" s="287" t="s">
        <v>339</v>
      </c>
      <c r="D4361" s="287">
        <v>0</v>
      </c>
      <c r="E4361" s="287">
        <v>0</v>
      </c>
      <c r="F4361" s="287">
        <v>0</v>
      </c>
      <c r="G4361" s="287"/>
      <c r="H4361" s="287"/>
      <c r="I4361" s="287">
        <v>0</v>
      </c>
      <c r="J4361" s="287"/>
      <c r="K4361" s="287">
        <v>0</v>
      </c>
    </row>
    <row r="4362" spans="1:11">
      <c r="A4362" s="287" t="s">
        <v>428</v>
      </c>
      <c r="B4362" s="288">
        <v>46039</v>
      </c>
      <c r="C4362" s="287" t="s">
        <v>339</v>
      </c>
      <c r="D4362" s="287">
        <v>0</v>
      </c>
      <c r="E4362" s="287">
        <v>0</v>
      </c>
      <c r="F4362" s="287">
        <v>0</v>
      </c>
      <c r="G4362" s="287"/>
      <c r="H4362" s="287"/>
      <c r="I4362" s="287">
        <v>0</v>
      </c>
      <c r="J4362" s="287"/>
      <c r="K4362" s="287">
        <v>0</v>
      </c>
    </row>
    <row r="4363" spans="1:11">
      <c r="A4363" s="287" t="s">
        <v>428</v>
      </c>
      <c r="B4363" s="288">
        <v>46046</v>
      </c>
      <c r="C4363" s="287" t="s">
        <v>339</v>
      </c>
      <c r="D4363" s="287">
        <v>0</v>
      </c>
      <c r="E4363" s="287">
        <v>0</v>
      </c>
      <c r="F4363" s="287">
        <v>0</v>
      </c>
      <c r="G4363" s="287"/>
      <c r="H4363" s="287"/>
      <c r="I4363" s="287">
        <v>0</v>
      </c>
      <c r="J4363" s="287"/>
      <c r="K4363" s="287">
        <v>0</v>
      </c>
    </row>
    <row r="4364" spans="1:11">
      <c r="A4364" s="287" t="s">
        <v>428</v>
      </c>
      <c r="B4364" s="288">
        <v>46053</v>
      </c>
      <c r="C4364" s="287" t="s">
        <v>339</v>
      </c>
      <c r="D4364" s="287">
        <v>0</v>
      </c>
      <c r="E4364" s="287">
        <v>0</v>
      </c>
      <c r="F4364" s="287">
        <v>0</v>
      </c>
      <c r="G4364" s="287"/>
      <c r="H4364" s="287"/>
      <c r="I4364" s="287">
        <v>0</v>
      </c>
      <c r="J4364" s="287"/>
      <c r="K4364" s="287">
        <v>0</v>
      </c>
    </row>
    <row r="4365" spans="1:11">
      <c r="A4365" s="287" t="s">
        <v>428</v>
      </c>
      <c r="B4365" s="288">
        <v>46060</v>
      </c>
      <c r="C4365" s="287" t="s">
        <v>339</v>
      </c>
      <c r="D4365" s="287">
        <v>0</v>
      </c>
      <c r="E4365" s="287">
        <v>0</v>
      </c>
      <c r="F4365" s="287">
        <v>0</v>
      </c>
      <c r="G4365" s="287"/>
      <c r="H4365" s="287"/>
      <c r="I4365" s="287">
        <v>0</v>
      </c>
      <c r="J4365" s="287"/>
      <c r="K4365" s="287">
        <v>0</v>
      </c>
    </row>
    <row r="4366" spans="1:11">
      <c r="A4366" s="287" t="s">
        <v>428</v>
      </c>
      <c r="B4366" s="288">
        <v>46067</v>
      </c>
      <c r="C4366" s="287" t="s">
        <v>339</v>
      </c>
      <c r="D4366" s="287">
        <v>0</v>
      </c>
      <c r="E4366" s="287">
        <v>0</v>
      </c>
      <c r="F4366" s="287">
        <v>0</v>
      </c>
      <c r="G4366" s="287"/>
      <c r="H4366" s="287"/>
      <c r="I4366" s="287">
        <v>0</v>
      </c>
      <c r="J4366" s="287"/>
      <c r="K4366" s="287">
        <v>0</v>
      </c>
    </row>
    <row r="4367" spans="1:11">
      <c r="A4367" s="287" t="s">
        <v>428</v>
      </c>
      <c r="B4367" s="288">
        <v>46074</v>
      </c>
      <c r="C4367" s="287" t="s">
        <v>339</v>
      </c>
      <c r="D4367" s="287">
        <v>0</v>
      </c>
      <c r="E4367" s="287">
        <v>0</v>
      </c>
      <c r="F4367" s="287">
        <v>0</v>
      </c>
      <c r="G4367" s="287"/>
      <c r="H4367" s="287"/>
      <c r="I4367" s="287">
        <v>0</v>
      </c>
      <c r="J4367" s="287"/>
      <c r="K4367" s="287">
        <v>0</v>
      </c>
    </row>
    <row r="4368" spans="1:11">
      <c r="A4368" s="287" t="s">
        <v>428</v>
      </c>
      <c r="B4368" s="288">
        <v>46081</v>
      </c>
      <c r="C4368" s="287" t="s">
        <v>339</v>
      </c>
      <c r="D4368" s="287">
        <v>0</v>
      </c>
      <c r="E4368" s="287">
        <v>0</v>
      </c>
      <c r="F4368" s="287">
        <v>0</v>
      </c>
      <c r="G4368" s="287"/>
      <c r="H4368" s="287"/>
      <c r="I4368" s="287">
        <v>0</v>
      </c>
      <c r="J4368" s="287"/>
      <c r="K4368" s="287">
        <v>0</v>
      </c>
    </row>
    <row r="4369" spans="1:11">
      <c r="A4369" s="287" t="s">
        <v>428</v>
      </c>
      <c r="B4369" s="288">
        <v>46088</v>
      </c>
      <c r="C4369" s="287" t="s">
        <v>339</v>
      </c>
      <c r="D4369" s="287">
        <v>0</v>
      </c>
      <c r="E4369" s="287">
        <v>0</v>
      </c>
      <c r="F4369" s="287">
        <v>0</v>
      </c>
      <c r="G4369" s="287"/>
      <c r="H4369" s="287"/>
      <c r="I4369" s="287">
        <v>0</v>
      </c>
      <c r="J4369" s="287"/>
      <c r="K4369" s="287">
        <v>0</v>
      </c>
    </row>
    <row r="4370" spans="1:11">
      <c r="A4370" s="287" t="s">
        <v>428</v>
      </c>
      <c r="B4370" s="288">
        <v>46095</v>
      </c>
      <c r="C4370" s="287" t="s">
        <v>339</v>
      </c>
      <c r="D4370" s="287">
        <v>0</v>
      </c>
      <c r="E4370" s="287">
        <v>0</v>
      </c>
      <c r="F4370" s="287">
        <v>0</v>
      </c>
      <c r="G4370" s="287"/>
      <c r="H4370" s="287"/>
      <c r="I4370" s="287">
        <v>0</v>
      </c>
      <c r="J4370" s="287"/>
      <c r="K4370" s="287">
        <v>0</v>
      </c>
    </row>
    <row r="4371" spans="1:11">
      <c r="A4371" s="287" t="s">
        <v>428</v>
      </c>
      <c r="B4371" s="288">
        <v>46102</v>
      </c>
      <c r="C4371" s="287" t="s">
        <v>339</v>
      </c>
      <c r="D4371" s="287">
        <v>0</v>
      </c>
      <c r="E4371" s="287">
        <v>0</v>
      </c>
      <c r="F4371" s="287">
        <v>0</v>
      </c>
      <c r="G4371" s="287"/>
      <c r="H4371" s="287"/>
      <c r="I4371" s="287">
        <v>0</v>
      </c>
      <c r="J4371" s="287"/>
      <c r="K4371" s="287">
        <v>0</v>
      </c>
    </row>
    <row r="4372" spans="1:11">
      <c r="A4372" s="287" t="s">
        <v>428</v>
      </c>
      <c r="B4372" s="288">
        <v>46109</v>
      </c>
      <c r="C4372" s="287" t="s">
        <v>339</v>
      </c>
      <c r="D4372" s="287">
        <v>0</v>
      </c>
      <c r="E4372" s="287">
        <v>0</v>
      </c>
      <c r="F4372" s="287">
        <v>0</v>
      </c>
      <c r="G4372" s="287"/>
      <c r="H4372" s="287"/>
      <c r="I4372" s="287">
        <v>0</v>
      </c>
      <c r="J4372" s="287"/>
      <c r="K4372" s="287">
        <v>0</v>
      </c>
    </row>
    <row r="4373" spans="1:11">
      <c r="A4373" s="287" t="s">
        <v>428</v>
      </c>
      <c r="B4373" s="288">
        <v>46116</v>
      </c>
      <c r="C4373" s="287" t="s">
        <v>339</v>
      </c>
      <c r="D4373" s="287">
        <v>0</v>
      </c>
      <c r="E4373" s="287">
        <v>0</v>
      </c>
      <c r="F4373" s="287">
        <v>0</v>
      </c>
      <c r="G4373" s="287"/>
      <c r="H4373" s="287"/>
      <c r="I4373" s="287">
        <v>0</v>
      </c>
      <c r="J4373" s="287"/>
      <c r="K4373" s="287">
        <v>0</v>
      </c>
    </row>
    <row r="4374" spans="1:11">
      <c r="A4374" s="287" t="s">
        <v>428</v>
      </c>
      <c r="B4374" s="288">
        <v>46123</v>
      </c>
      <c r="C4374" s="287" t="s">
        <v>339</v>
      </c>
      <c r="D4374" s="287">
        <v>0</v>
      </c>
      <c r="E4374" s="287">
        <v>0</v>
      </c>
      <c r="F4374" s="287">
        <v>0</v>
      </c>
      <c r="G4374" s="287"/>
      <c r="H4374" s="287"/>
      <c r="I4374" s="287">
        <v>0</v>
      </c>
      <c r="J4374" s="287"/>
      <c r="K4374" s="287">
        <v>0</v>
      </c>
    </row>
    <row r="4375" spans="1:11">
      <c r="A4375" s="287" t="s">
        <v>428</v>
      </c>
      <c r="B4375" s="288">
        <v>46130</v>
      </c>
      <c r="C4375" s="287" t="s">
        <v>339</v>
      </c>
      <c r="D4375" s="287">
        <v>0</v>
      </c>
      <c r="E4375" s="287">
        <v>0</v>
      </c>
      <c r="F4375" s="287">
        <v>0</v>
      </c>
      <c r="G4375" s="287"/>
      <c r="H4375" s="287"/>
      <c r="I4375" s="287">
        <v>0</v>
      </c>
      <c r="J4375" s="287"/>
      <c r="K4375" s="287">
        <v>0</v>
      </c>
    </row>
    <row r="4376" spans="1:11">
      <c r="A4376" s="287" t="s">
        <v>428</v>
      </c>
      <c r="B4376" s="288">
        <v>46137</v>
      </c>
      <c r="C4376" s="287" t="s">
        <v>339</v>
      </c>
      <c r="D4376" s="287">
        <v>0</v>
      </c>
      <c r="E4376" s="287">
        <v>0</v>
      </c>
      <c r="F4376" s="287">
        <v>0</v>
      </c>
      <c r="G4376" s="287"/>
      <c r="H4376" s="287"/>
      <c r="I4376" s="287">
        <v>0</v>
      </c>
      <c r="J4376" s="287"/>
      <c r="K4376" s="287">
        <v>0</v>
      </c>
    </row>
    <row r="4377" spans="1:11">
      <c r="A4377" s="287" t="s">
        <v>429</v>
      </c>
      <c r="B4377" s="288">
        <v>45969</v>
      </c>
      <c r="C4377" s="287" t="s">
        <v>847</v>
      </c>
      <c r="D4377" s="287">
        <v>1</v>
      </c>
      <c r="E4377" s="287">
        <v>1</v>
      </c>
      <c r="F4377" s="287">
        <v>1</v>
      </c>
      <c r="G4377" s="287" t="s">
        <v>185</v>
      </c>
      <c r="H4377" s="287"/>
      <c r="I4377" s="287">
        <v>1</v>
      </c>
      <c r="J4377" s="287"/>
      <c r="K4377" s="287">
        <v>0</v>
      </c>
    </row>
    <row r="4378" spans="1:11">
      <c r="A4378" s="287" t="s">
        <v>429</v>
      </c>
      <c r="B4378" s="288">
        <v>45976</v>
      </c>
      <c r="C4378" s="287" t="s">
        <v>847</v>
      </c>
      <c r="D4378" s="287">
        <v>1</v>
      </c>
      <c r="E4378" s="287">
        <v>1</v>
      </c>
      <c r="F4378" s="287">
        <v>1</v>
      </c>
      <c r="G4378" s="287" t="s">
        <v>185</v>
      </c>
      <c r="H4378" s="287"/>
      <c r="I4378" s="287">
        <v>1</v>
      </c>
      <c r="J4378" s="287"/>
      <c r="K4378" s="287">
        <v>0</v>
      </c>
    </row>
    <row r="4379" spans="1:11">
      <c r="A4379" s="287" t="s">
        <v>429</v>
      </c>
      <c r="B4379" s="288">
        <v>45983</v>
      </c>
      <c r="C4379" s="287" t="s">
        <v>847</v>
      </c>
      <c r="D4379" s="287">
        <v>1</v>
      </c>
      <c r="E4379" s="287">
        <v>1</v>
      </c>
      <c r="F4379" s="287">
        <v>1</v>
      </c>
      <c r="G4379" s="287" t="s">
        <v>185</v>
      </c>
      <c r="H4379" s="287"/>
      <c r="I4379" s="287">
        <v>1</v>
      </c>
      <c r="J4379" s="287"/>
      <c r="K4379" s="287">
        <v>0</v>
      </c>
    </row>
    <row r="4380" spans="1:11">
      <c r="A4380" s="287" t="s">
        <v>429</v>
      </c>
      <c r="B4380" s="288">
        <v>45990</v>
      </c>
      <c r="C4380" s="287" t="s">
        <v>847</v>
      </c>
      <c r="D4380" s="287">
        <v>1</v>
      </c>
      <c r="E4380" s="287">
        <v>1</v>
      </c>
      <c r="F4380" s="287">
        <v>1</v>
      </c>
      <c r="G4380" s="287" t="s">
        <v>185</v>
      </c>
      <c r="H4380" s="287"/>
      <c r="I4380" s="287">
        <v>1</v>
      </c>
      <c r="J4380" s="287"/>
      <c r="K4380" s="287">
        <v>0</v>
      </c>
    </row>
    <row r="4381" spans="1:11">
      <c r="A4381" s="287" t="s">
        <v>429</v>
      </c>
      <c r="B4381" s="288">
        <v>45997</v>
      </c>
      <c r="C4381" s="287" t="s">
        <v>847</v>
      </c>
      <c r="D4381" s="287">
        <v>1</v>
      </c>
      <c r="E4381" s="287">
        <v>1</v>
      </c>
      <c r="F4381" s="287">
        <v>1</v>
      </c>
      <c r="G4381" s="287" t="s">
        <v>185</v>
      </c>
      <c r="H4381" s="287"/>
      <c r="I4381" s="287">
        <v>1</v>
      </c>
      <c r="J4381" s="287"/>
      <c r="K4381" s="287">
        <v>0</v>
      </c>
    </row>
    <row r="4382" spans="1:11">
      <c r="A4382" s="287" t="s">
        <v>429</v>
      </c>
      <c r="B4382" s="288">
        <v>46004</v>
      </c>
      <c r="C4382" s="287" t="s">
        <v>339</v>
      </c>
      <c r="D4382" s="287">
        <v>0</v>
      </c>
      <c r="E4382" s="287">
        <v>0</v>
      </c>
      <c r="F4382" s="287">
        <v>0</v>
      </c>
      <c r="G4382" s="287" t="s">
        <v>185</v>
      </c>
      <c r="H4382" s="287"/>
      <c r="I4382" s="287">
        <v>1</v>
      </c>
      <c r="J4382" s="287"/>
      <c r="K4382" s="287">
        <v>0</v>
      </c>
    </row>
    <row r="4383" spans="1:11">
      <c r="A4383" s="287" t="s">
        <v>429</v>
      </c>
      <c r="B4383" s="288">
        <v>46011</v>
      </c>
      <c r="C4383" s="287" t="s">
        <v>339</v>
      </c>
      <c r="D4383" s="287">
        <v>0</v>
      </c>
      <c r="E4383" s="287">
        <v>0</v>
      </c>
      <c r="F4383" s="287">
        <v>0</v>
      </c>
      <c r="G4383" s="287" t="s">
        <v>185</v>
      </c>
      <c r="H4383" s="287"/>
      <c r="I4383" s="287">
        <v>1</v>
      </c>
      <c r="J4383" s="287"/>
      <c r="K4383" s="287">
        <v>0</v>
      </c>
    </row>
    <row r="4384" spans="1:11">
      <c r="A4384" s="287" t="s">
        <v>429</v>
      </c>
      <c r="B4384" s="288">
        <v>46018</v>
      </c>
      <c r="C4384" s="287" t="s">
        <v>847</v>
      </c>
      <c r="D4384" s="287">
        <v>1</v>
      </c>
      <c r="E4384" s="287">
        <v>1</v>
      </c>
      <c r="F4384" s="287">
        <v>1</v>
      </c>
      <c r="G4384" s="287" t="s">
        <v>185</v>
      </c>
      <c r="H4384" s="287"/>
      <c r="I4384" s="287">
        <v>1</v>
      </c>
      <c r="J4384" s="287"/>
      <c r="K4384" s="287">
        <v>0</v>
      </c>
    </row>
    <row r="4385" spans="1:11">
      <c r="A4385" s="287" t="s">
        <v>429</v>
      </c>
      <c r="B4385" s="288">
        <v>46025</v>
      </c>
      <c r="C4385" s="287" t="s">
        <v>339</v>
      </c>
      <c r="D4385" s="287">
        <v>0</v>
      </c>
      <c r="E4385" s="287">
        <v>0</v>
      </c>
      <c r="F4385" s="287">
        <v>0</v>
      </c>
      <c r="G4385" s="287" t="s">
        <v>185</v>
      </c>
      <c r="H4385" s="287"/>
      <c r="I4385" s="287">
        <v>1</v>
      </c>
      <c r="J4385" s="287"/>
      <c r="K4385" s="287">
        <v>0</v>
      </c>
    </row>
    <row r="4386" spans="1:11">
      <c r="A4386" s="287" t="s">
        <v>429</v>
      </c>
      <c r="B4386" s="288">
        <v>46032</v>
      </c>
      <c r="C4386" s="287" t="s">
        <v>847</v>
      </c>
      <c r="D4386" s="287">
        <v>1</v>
      </c>
      <c r="E4386" s="287">
        <v>1</v>
      </c>
      <c r="F4386" s="287">
        <v>1</v>
      </c>
      <c r="G4386" s="287" t="s">
        <v>185</v>
      </c>
      <c r="H4386" s="287"/>
      <c r="I4386" s="287">
        <v>1</v>
      </c>
      <c r="J4386" s="287"/>
      <c r="K4386" s="287">
        <v>0</v>
      </c>
    </row>
    <row r="4387" spans="1:11">
      <c r="A4387" s="287" t="s">
        <v>429</v>
      </c>
      <c r="B4387" s="288">
        <v>46039</v>
      </c>
      <c r="C4387" s="287" t="s">
        <v>847</v>
      </c>
      <c r="D4387" s="287">
        <v>1</v>
      </c>
      <c r="E4387" s="287">
        <v>1</v>
      </c>
      <c r="F4387" s="287">
        <v>1</v>
      </c>
      <c r="G4387" s="287" t="s">
        <v>185</v>
      </c>
      <c r="H4387" s="287"/>
      <c r="I4387" s="287">
        <v>1</v>
      </c>
      <c r="J4387" s="287"/>
      <c r="K4387" s="287">
        <v>0</v>
      </c>
    </row>
    <row r="4388" spans="1:11">
      <c r="A4388" s="287" t="s">
        <v>429</v>
      </c>
      <c r="B4388" s="288">
        <v>46046</v>
      </c>
      <c r="C4388" s="287" t="s">
        <v>847</v>
      </c>
      <c r="D4388" s="287">
        <v>1</v>
      </c>
      <c r="E4388" s="287">
        <v>1</v>
      </c>
      <c r="F4388" s="287">
        <v>1</v>
      </c>
      <c r="G4388" s="287" t="s">
        <v>185</v>
      </c>
      <c r="H4388" s="287"/>
      <c r="I4388" s="287">
        <v>1</v>
      </c>
      <c r="J4388" s="287"/>
      <c r="K4388" s="287">
        <v>0</v>
      </c>
    </row>
    <row r="4389" spans="1:11">
      <c r="A4389" s="287" t="s">
        <v>429</v>
      </c>
      <c r="B4389" s="288">
        <v>46053</v>
      </c>
      <c r="C4389" s="287" t="s">
        <v>847</v>
      </c>
      <c r="D4389" s="287">
        <v>1</v>
      </c>
      <c r="E4389" s="287">
        <v>1</v>
      </c>
      <c r="F4389" s="287">
        <v>1</v>
      </c>
      <c r="G4389" s="287" t="s">
        <v>185</v>
      </c>
      <c r="H4389" s="287"/>
      <c r="I4389" s="287">
        <v>1</v>
      </c>
      <c r="J4389" s="287"/>
      <c r="K4389" s="287">
        <v>0</v>
      </c>
    </row>
    <row r="4390" spans="1:11">
      <c r="A4390" s="287" t="s">
        <v>429</v>
      </c>
      <c r="B4390" s="288">
        <v>46060</v>
      </c>
      <c r="C4390" s="287" t="s">
        <v>847</v>
      </c>
      <c r="D4390" s="287">
        <v>1</v>
      </c>
      <c r="E4390" s="287">
        <v>1</v>
      </c>
      <c r="F4390" s="287">
        <v>1</v>
      </c>
      <c r="G4390" s="287" t="s">
        <v>185</v>
      </c>
      <c r="H4390" s="287"/>
      <c r="I4390" s="287">
        <v>1</v>
      </c>
      <c r="J4390" s="287"/>
      <c r="K4390" s="287">
        <v>0</v>
      </c>
    </row>
    <row r="4391" spans="1:11">
      <c r="A4391" s="287" t="s">
        <v>429</v>
      </c>
      <c r="B4391" s="288">
        <v>46067</v>
      </c>
      <c r="C4391" s="287" t="s">
        <v>847</v>
      </c>
      <c r="D4391" s="287">
        <v>1</v>
      </c>
      <c r="E4391" s="287">
        <v>1</v>
      </c>
      <c r="F4391" s="287">
        <v>1</v>
      </c>
      <c r="G4391" s="287" t="s">
        <v>185</v>
      </c>
      <c r="H4391" s="287"/>
      <c r="I4391" s="287">
        <v>1</v>
      </c>
      <c r="J4391" s="287"/>
      <c r="K4391" s="287">
        <v>0</v>
      </c>
    </row>
    <row r="4392" spans="1:11">
      <c r="A4392" s="287" t="s">
        <v>429</v>
      </c>
      <c r="B4392" s="288">
        <v>46074</v>
      </c>
      <c r="C4392" s="287" t="s">
        <v>847</v>
      </c>
      <c r="D4392" s="287">
        <v>1</v>
      </c>
      <c r="E4392" s="287">
        <v>1</v>
      </c>
      <c r="F4392" s="287">
        <v>1</v>
      </c>
      <c r="G4392" s="287" t="s">
        <v>185</v>
      </c>
      <c r="H4392" s="287"/>
      <c r="I4392" s="287">
        <v>1</v>
      </c>
      <c r="J4392" s="287"/>
      <c r="K4392" s="287">
        <v>0</v>
      </c>
    </row>
    <row r="4393" spans="1:11">
      <c r="A4393" s="287" t="s">
        <v>429</v>
      </c>
      <c r="B4393" s="288">
        <v>46081</v>
      </c>
      <c r="C4393" s="287" t="s">
        <v>847</v>
      </c>
      <c r="D4393" s="287">
        <v>1</v>
      </c>
      <c r="E4393" s="287">
        <v>1</v>
      </c>
      <c r="F4393" s="287">
        <v>1</v>
      </c>
      <c r="G4393" s="287" t="s">
        <v>185</v>
      </c>
      <c r="H4393" s="287"/>
      <c r="I4393" s="287">
        <v>1</v>
      </c>
      <c r="J4393" s="287"/>
      <c r="K4393" s="287">
        <v>0</v>
      </c>
    </row>
    <row r="4394" spans="1:11">
      <c r="A4394" s="287" t="s">
        <v>429</v>
      </c>
      <c r="B4394" s="288">
        <v>46088</v>
      </c>
      <c r="C4394" s="287" t="s">
        <v>847</v>
      </c>
      <c r="D4394" s="287">
        <v>1</v>
      </c>
      <c r="E4394" s="287">
        <v>1</v>
      </c>
      <c r="F4394" s="287">
        <v>1</v>
      </c>
      <c r="G4394" s="287" t="s">
        <v>185</v>
      </c>
      <c r="H4394" s="287"/>
      <c r="I4394" s="287">
        <v>1</v>
      </c>
      <c r="J4394" s="287"/>
      <c r="K4394" s="287">
        <v>0</v>
      </c>
    </row>
    <row r="4395" spans="1:11">
      <c r="A4395" s="287" t="s">
        <v>429</v>
      </c>
      <c r="B4395" s="288">
        <v>46095</v>
      </c>
      <c r="C4395" s="287" t="s">
        <v>847</v>
      </c>
      <c r="D4395" s="287">
        <v>1</v>
      </c>
      <c r="E4395" s="287">
        <v>1</v>
      </c>
      <c r="F4395" s="287">
        <v>1</v>
      </c>
      <c r="G4395" s="287" t="s">
        <v>185</v>
      </c>
      <c r="H4395" s="287"/>
      <c r="I4395" s="287">
        <v>1</v>
      </c>
      <c r="J4395" s="287"/>
      <c r="K4395" s="287">
        <v>0</v>
      </c>
    </row>
    <row r="4396" spans="1:11">
      <c r="A4396" s="287" t="s">
        <v>429</v>
      </c>
      <c r="B4396" s="288">
        <v>46102</v>
      </c>
      <c r="C4396" s="287" t="s">
        <v>847</v>
      </c>
      <c r="D4396" s="287">
        <v>1</v>
      </c>
      <c r="E4396" s="287">
        <v>1</v>
      </c>
      <c r="F4396" s="287">
        <v>1</v>
      </c>
      <c r="G4396" s="287" t="s">
        <v>185</v>
      </c>
      <c r="H4396" s="287"/>
      <c r="I4396" s="287">
        <v>1</v>
      </c>
      <c r="J4396" s="287"/>
      <c r="K4396" s="287">
        <v>0</v>
      </c>
    </row>
    <row r="4397" spans="1:11">
      <c r="A4397" s="287" t="s">
        <v>429</v>
      </c>
      <c r="B4397" s="288">
        <v>46109</v>
      </c>
      <c r="C4397" s="287" t="s">
        <v>847</v>
      </c>
      <c r="D4397" s="287">
        <v>1</v>
      </c>
      <c r="E4397" s="287">
        <v>1</v>
      </c>
      <c r="F4397" s="287">
        <v>1</v>
      </c>
      <c r="G4397" s="287" t="s">
        <v>185</v>
      </c>
      <c r="H4397" s="287"/>
      <c r="I4397" s="287">
        <v>1</v>
      </c>
      <c r="J4397" s="287"/>
      <c r="K4397" s="287">
        <v>0</v>
      </c>
    </row>
    <row r="4398" spans="1:11">
      <c r="A4398" s="287" t="s">
        <v>429</v>
      </c>
      <c r="B4398" s="288">
        <v>46116</v>
      </c>
      <c r="C4398" s="287" t="s">
        <v>847</v>
      </c>
      <c r="D4398" s="287">
        <v>1</v>
      </c>
      <c r="E4398" s="287">
        <v>1</v>
      </c>
      <c r="F4398" s="287">
        <v>1</v>
      </c>
      <c r="G4398" s="287" t="s">
        <v>185</v>
      </c>
      <c r="H4398" s="287"/>
      <c r="I4398" s="287">
        <v>1</v>
      </c>
      <c r="J4398" s="287"/>
      <c r="K4398" s="287">
        <v>0</v>
      </c>
    </row>
    <row r="4399" spans="1:11">
      <c r="A4399" s="287" t="s">
        <v>429</v>
      </c>
      <c r="B4399" s="288">
        <v>46123</v>
      </c>
      <c r="C4399" s="287" t="s">
        <v>847</v>
      </c>
      <c r="D4399" s="287">
        <v>1</v>
      </c>
      <c r="E4399" s="287">
        <v>1</v>
      </c>
      <c r="F4399" s="287">
        <v>1</v>
      </c>
      <c r="G4399" s="287" t="s">
        <v>185</v>
      </c>
      <c r="H4399" s="287"/>
      <c r="I4399" s="287">
        <v>1</v>
      </c>
      <c r="J4399" s="287"/>
      <c r="K4399" s="287">
        <v>0</v>
      </c>
    </row>
    <row r="4400" spans="1:11">
      <c r="A4400" s="287" t="s">
        <v>429</v>
      </c>
      <c r="B4400" s="288">
        <v>46130</v>
      </c>
      <c r="C4400" s="287" t="s">
        <v>847</v>
      </c>
      <c r="D4400" s="287">
        <v>1</v>
      </c>
      <c r="E4400" s="287">
        <v>1</v>
      </c>
      <c r="F4400" s="287">
        <v>1</v>
      </c>
      <c r="G4400" s="287" t="s">
        <v>185</v>
      </c>
      <c r="H4400" s="287"/>
      <c r="I4400" s="287">
        <v>1</v>
      </c>
      <c r="J4400" s="287"/>
      <c r="K4400" s="287">
        <v>0</v>
      </c>
    </row>
    <row r="4401" spans="1:11">
      <c r="A4401" s="287" t="s">
        <v>429</v>
      </c>
      <c r="B4401" s="288">
        <v>46137</v>
      </c>
      <c r="C4401" s="287" t="s">
        <v>847</v>
      </c>
      <c r="D4401" s="287">
        <v>1</v>
      </c>
      <c r="E4401" s="287">
        <v>1</v>
      </c>
      <c r="F4401" s="287">
        <v>1</v>
      </c>
      <c r="G4401" s="287" t="s">
        <v>185</v>
      </c>
      <c r="H4401" s="287"/>
      <c r="I4401" s="287">
        <v>1</v>
      </c>
      <c r="J4401" s="287"/>
      <c r="K4401" s="287">
        <v>0</v>
      </c>
    </row>
    <row r="4402" spans="1:11">
      <c r="A4402" s="287" t="s">
        <v>430</v>
      </c>
      <c r="B4402" s="288">
        <v>45969</v>
      </c>
      <c r="C4402" s="287" t="s">
        <v>339</v>
      </c>
      <c r="D4402" s="287">
        <v>0</v>
      </c>
      <c r="E4402" s="287">
        <v>0</v>
      </c>
      <c r="F4402" s="287">
        <v>0</v>
      </c>
      <c r="G4402" s="287" t="s">
        <v>185</v>
      </c>
      <c r="H4402" s="287" t="s">
        <v>185</v>
      </c>
      <c r="I4402" s="287">
        <v>1</v>
      </c>
      <c r="J4402" s="287"/>
      <c r="K4402" s="287">
        <v>0</v>
      </c>
    </row>
    <row r="4403" spans="1:11">
      <c r="A4403" s="287" t="s">
        <v>430</v>
      </c>
      <c r="B4403" s="288">
        <v>45976</v>
      </c>
      <c r="C4403" s="287" t="s">
        <v>339</v>
      </c>
      <c r="D4403" s="287">
        <v>0</v>
      </c>
      <c r="E4403" s="287">
        <v>0</v>
      </c>
      <c r="F4403" s="287">
        <v>0</v>
      </c>
      <c r="G4403" s="287" t="s">
        <v>185</v>
      </c>
      <c r="H4403" s="287" t="s">
        <v>185</v>
      </c>
      <c r="I4403" s="287">
        <v>1</v>
      </c>
      <c r="J4403" s="287"/>
      <c r="K4403" s="287">
        <v>0</v>
      </c>
    </row>
    <row r="4404" spans="1:11">
      <c r="A4404" s="287" t="s">
        <v>430</v>
      </c>
      <c r="B4404" s="288">
        <v>45983</v>
      </c>
      <c r="C4404" s="287" t="s">
        <v>339</v>
      </c>
      <c r="D4404" s="287">
        <v>0</v>
      </c>
      <c r="E4404" s="287">
        <v>0</v>
      </c>
      <c r="F4404" s="287">
        <v>0</v>
      </c>
      <c r="G4404" s="287" t="s">
        <v>185</v>
      </c>
      <c r="H4404" s="287" t="s">
        <v>185</v>
      </c>
      <c r="I4404" s="287">
        <v>1</v>
      </c>
      <c r="J4404" s="287"/>
      <c r="K4404" s="287">
        <v>0</v>
      </c>
    </row>
    <row r="4405" spans="1:11">
      <c r="A4405" s="287" t="s">
        <v>430</v>
      </c>
      <c r="B4405" s="288">
        <v>45990</v>
      </c>
      <c r="C4405" s="287" t="s">
        <v>339</v>
      </c>
      <c r="D4405" s="287">
        <v>0</v>
      </c>
      <c r="E4405" s="287">
        <v>0</v>
      </c>
      <c r="F4405" s="287">
        <v>0</v>
      </c>
      <c r="G4405" s="287" t="s">
        <v>185</v>
      </c>
      <c r="H4405" s="287" t="s">
        <v>185</v>
      </c>
      <c r="I4405" s="287">
        <v>1</v>
      </c>
      <c r="J4405" s="287"/>
      <c r="K4405" s="287">
        <v>0</v>
      </c>
    </row>
    <row r="4406" spans="1:11">
      <c r="A4406" s="287" t="s">
        <v>430</v>
      </c>
      <c r="B4406" s="288">
        <v>45997</v>
      </c>
      <c r="C4406" s="287" t="s">
        <v>339</v>
      </c>
      <c r="D4406" s="287">
        <v>0</v>
      </c>
      <c r="E4406" s="287">
        <v>0</v>
      </c>
      <c r="F4406" s="287">
        <v>0</v>
      </c>
      <c r="G4406" s="287" t="s">
        <v>185</v>
      </c>
      <c r="H4406" s="287" t="s">
        <v>185</v>
      </c>
      <c r="I4406" s="287">
        <v>1</v>
      </c>
      <c r="J4406" s="287"/>
      <c r="K4406" s="287">
        <v>0</v>
      </c>
    </row>
    <row r="4407" spans="1:11">
      <c r="A4407" s="287" t="s">
        <v>430</v>
      </c>
      <c r="B4407" s="288">
        <v>46004</v>
      </c>
      <c r="C4407" s="287" t="s">
        <v>339</v>
      </c>
      <c r="D4407" s="287">
        <v>0</v>
      </c>
      <c r="E4407" s="287">
        <v>0</v>
      </c>
      <c r="F4407" s="287">
        <v>0</v>
      </c>
      <c r="G4407" s="287" t="s">
        <v>185</v>
      </c>
      <c r="H4407" s="287" t="s">
        <v>185</v>
      </c>
      <c r="I4407" s="287">
        <v>1</v>
      </c>
      <c r="J4407" s="287"/>
      <c r="K4407" s="287">
        <v>0</v>
      </c>
    </row>
    <row r="4408" spans="1:11">
      <c r="A4408" s="287" t="s">
        <v>430</v>
      </c>
      <c r="B4408" s="288">
        <v>46011</v>
      </c>
      <c r="C4408" s="287" t="s">
        <v>339</v>
      </c>
      <c r="D4408" s="287">
        <v>0</v>
      </c>
      <c r="E4408" s="287">
        <v>0</v>
      </c>
      <c r="F4408" s="287">
        <v>0</v>
      </c>
      <c r="G4408" s="287" t="s">
        <v>185</v>
      </c>
      <c r="H4408" s="287" t="s">
        <v>185</v>
      </c>
      <c r="I4408" s="287">
        <v>1</v>
      </c>
      <c r="J4408" s="287"/>
      <c r="K4408" s="287">
        <v>0</v>
      </c>
    </row>
    <row r="4409" spans="1:11">
      <c r="A4409" s="287" t="s">
        <v>430</v>
      </c>
      <c r="B4409" s="288">
        <v>46018</v>
      </c>
      <c r="C4409" s="287" t="s">
        <v>339</v>
      </c>
      <c r="D4409" s="287">
        <v>0</v>
      </c>
      <c r="E4409" s="287">
        <v>0</v>
      </c>
      <c r="F4409" s="287">
        <v>0</v>
      </c>
      <c r="G4409" s="287" t="s">
        <v>185</v>
      </c>
      <c r="H4409" s="287" t="s">
        <v>185</v>
      </c>
      <c r="I4409" s="287">
        <v>1</v>
      </c>
      <c r="J4409" s="287"/>
      <c r="K4409" s="287">
        <v>0</v>
      </c>
    </row>
    <row r="4410" spans="1:11">
      <c r="A4410" s="287" t="s">
        <v>430</v>
      </c>
      <c r="B4410" s="288">
        <v>46025</v>
      </c>
      <c r="C4410" s="287" t="s">
        <v>339</v>
      </c>
      <c r="D4410" s="287">
        <v>0</v>
      </c>
      <c r="E4410" s="287">
        <v>0</v>
      </c>
      <c r="F4410" s="287">
        <v>0</v>
      </c>
      <c r="G4410" s="287" t="s">
        <v>185</v>
      </c>
      <c r="H4410" s="287" t="s">
        <v>185</v>
      </c>
      <c r="I4410" s="287">
        <v>1</v>
      </c>
      <c r="J4410" s="287"/>
      <c r="K4410" s="287">
        <v>0</v>
      </c>
    </row>
    <row r="4411" spans="1:11">
      <c r="A4411" s="287" t="s">
        <v>430</v>
      </c>
      <c r="B4411" s="288">
        <v>46032</v>
      </c>
      <c r="C4411" s="287" t="s">
        <v>339</v>
      </c>
      <c r="D4411" s="287">
        <v>0</v>
      </c>
      <c r="E4411" s="287">
        <v>0</v>
      </c>
      <c r="F4411" s="287">
        <v>0</v>
      </c>
      <c r="G4411" s="287" t="s">
        <v>185</v>
      </c>
      <c r="H4411" s="287" t="s">
        <v>185</v>
      </c>
      <c r="I4411" s="287">
        <v>1</v>
      </c>
      <c r="J4411" s="287"/>
      <c r="K4411" s="287">
        <v>0</v>
      </c>
    </row>
    <row r="4412" spans="1:11">
      <c r="A4412" s="287" t="s">
        <v>430</v>
      </c>
      <c r="B4412" s="288">
        <v>46039</v>
      </c>
      <c r="C4412" s="287" t="s">
        <v>339</v>
      </c>
      <c r="D4412" s="287">
        <v>0</v>
      </c>
      <c r="E4412" s="287">
        <v>0</v>
      </c>
      <c r="F4412" s="287">
        <v>0</v>
      </c>
      <c r="G4412" s="287" t="s">
        <v>185</v>
      </c>
      <c r="H4412" s="287" t="s">
        <v>185</v>
      </c>
      <c r="I4412" s="287">
        <v>1</v>
      </c>
      <c r="J4412" s="287"/>
      <c r="K4412" s="287">
        <v>0</v>
      </c>
    </row>
    <row r="4413" spans="1:11">
      <c r="A4413" s="287" t="s">
        <v>430</v>
      </c>
      <c r="B4413" s="288">
        <v>46046</v>
      </c>
      <c r="C4413" s="287" t="s">
        <v>339</v>
      </c>
      <c r="D4413" s="287">
        <v>0</v>
      </c>
      <c r="E4413" s="287">
        <v>0</v>
      </c>
      <c r="F4413" s="287">
        <v>0</v>
      </c>
      <c r="G4413" s="287" t="s">
        <v>185</v>
      </c>
      <c r="H4413" s="287" t="s">
        <v>185</v>
      </c>
      <c r="I4413" s="287">
        <v>1</v>
      </c>
      <c r="J4413" s="287"/>
      <c r="K4413" s="287">
        <v>0</v>
      </c>
    </row>
    <row r="4414" spans="1:11">
      <c r="A4414" s="287" t="s">
        <v>430</v>
      </c>
      <c r="B4414" s="288">
        <v>46053</v>
      </c>
      <c r="C4414" s="287" t="s">
        <v>892</v>
      </c>
      <c r="D4414" s="287">
        <v>1</v>
      </c>
      <c r="E4414" s="287">
        <v>0</v>
      </c>
      <c r="F4414" s="287">
        <v>1</v>
      </c>
      <c r="G4414" s="287" t="s">
        <v>185</v>
      </c>
      <c r="H4414" s="287" t="s">
        <v>185</v>
      </c>
      <c r="I4414" s="287">
        <v>1</v>
      </c>
      <c r="J4414" s="287"/>
      <c r="K4414" s="287">
        <v>0</v>
      </c>
    </row>
    <row r="4415" spans="1:11">
      <c r="A4415" s="287" t="s">
        <v>430</v>
      </c>
      <c r="B4415" s="288">
        <v>46060</v>
      </c>
      <c r="C4415" s="287" t="s">
        <v>847</v>
      </c>
      <c r="D4415" s="287">
        <v>1</v>
      </c>
      <c r="E4415" s="287">
        <v>1</v>
      </c>
      <c r="F4415" s="287">
        <v>1</v>
      </c>
      <c r="G4415" s="287" t="s">
        <v>185</v>
      </c>
      <c r="H4415" s="287" t="s">
        <v>185</v>
      </c>
      <c r="I4415" s="287">
        <v>1</v>
      </c>
      <c r="J4415" s="287"/>
      <c r="K4415" s="287">
        <v>0</v>
      </c>
    </row>
    <row r="4416" spans="1:11">
      <c r="A4416" s="287" t="s">
        <v>430</v>
      </c>
      <c r="B4416" s="288">
        <v>46067</v>
      </c>
      <c r="C4416" s="287" t="s">
        <v>847</v>
      </c>
      <c r="D4416" s="287">
        <v>1</v>
      </c>
      <c r="E4416" s="287">
        <v>1</v>
      </c>
      <c r="F4416" s="287">
        <v>1</v>
      </c>
      <c r="G4416" s="287" t="s">
        <v>185</v>
      </c>
      <c r="H4416" s="287" t="s">
        <v>185</v>
      </c>
      <c r="I4416" s="287">
        <v>1</v>
      </c>
      <c r="J4416" s="287"/>
      <c r="K4416" s="287">
        <v>0</v>
      </c>
    </row>
    <row r="4417" spans="1:11">
      <c r="A4417" s="287" t="s">
        <v>430</v>
      </c>
      <c r="B4417" s="288">
        <v>46074</v>
      </c>
      <c r="C4417" s="287" t="s">
        <v>847</v>
      </c>
      <c r="D4417" s="287">
        <v>1</v>
      </c>
      <c r="E4417" s="287">
        <v>1</v>
      </c>
      <c r="F4417" s="287">
        <v>1</v>
      </c>
      <c r="G4417" s="287" t="s">
        <v>185</v>
      </c>
      <c r="H4417" s="287" t="s">
        <v>185</v>
      </c>
      <c r="I4417" s="287">
        <v>1</v>
      </c>
      <c r="J4417" s="287"/>
      <c r="K4417" s="287">
        <v>0</v>
      </c>
    </row>
    <row r="4418" spans="1:11">
      <c r="A4418" s="287" t="s">
        <v>430</v>
      </c>
      <c r="B4418" s="288">
        <v>46081</v>
      </c>
      <c r="C4418" s="287" t="s">
        <v>847</v>
      </c>
      <c r="D4418" s="287">
        <v>1</v>
      </c>
      <c r="E4418" s="287">
        <v>1</v>
      </c>
      <c r="F4418" s="287">
        <v>1</v>
      </c>
      <c r="G4418" s="287" t="s">
        <v>185</v>
      </c>
      <c r="H4418" s="287" t="s">
        <v>185</v>
      </c>
      <c r="I4418" s="287">
        <v>1</v>
      </c>
      <c r="J4418" s="287"/>
      <c r="K4418" s="287">
        <v>0</v>
      </c>
    </row>
    <row r="4419" spans="1:11">
      <c r="A4419" s="287" t="s">
        <v>430</v>
      </c>
      <c r="B4419" s="288">
        <v>46088</v>
      </c>
      <c r="C4419" s="287" t="s">
        <v>339</v>
      </c>
      <c r="D4419" s="287">
        <v>0</v>
      </c>
      <c r="E4419" s="287">
        <v>0</v>
      </c>
      <c r="F4419" s="287">
        <v>0</v>
      </c>
      <c r="G4419" s="287" t="s">
        <v>185</v>
      </c>
      <c r="H4419" s="287" t="s">
        <v>185</v>
      </c>
      <c r="I4419" s="287">
        <v>1</v>
      </c>
      <c r="J4419" s="287"/>
      <c r="K4419" s="287">
        <v>0</v>
      </c>
    </row>
    <row r="4420" spans="1:11">
      <c r="A4420" s="287" t="s">
        <v>430</v>
      </c>
      <c r="B4420" s="288">
        <v>46095</v>
      </c>
      <c r="C4420" s="287" t="s">
        <v>847</v>
      </c>
      <c r="D4420" s="287">
        <v>1</v>
      </c>
      <c r="E4420" s="287">
        <v>1</v>
      </c>
      <c r="F4420" s="287">
        <v>1</v>
      </c>
      <c r="G4420" s="287" t="s">
        <v>185</v>
      </c>
      <c r="H4420" s="287" t="s">
        <v>185</v>
      </c>
      <c r="I4420" s="287">
        <v>1</v>
      </c>
      <c r="J4420" s="287"/>
      <c r="K4420" s="287">
        <v>0</v>
      </c>
    </row>
    <row r="4421" spans="1:11">
      <c r="A4421" s="287" t="s">
        <v>430</v>
      </c>
      <c r="B4421" s="288">
        <v>46102</v>
      </c>
      <c r="C4421" s="287" t="s">
        <v>847</v>
      </c>
      <c r="D4421" s="287">
        <v>1</v>
      </c>
      <c r="E4421" s="287">
        <v>1</v>
      </c>
      <c r="F4421" s="287">
        <v>1</v>
      </c>
      <c r="G4421" s="287" t="s">
        <v>185</v>
      </c>
      <c r="H4421" s="287" t="s">
        <v>185</v>
      </c>
      <c r="I4421" s="287">
        <v>1</v>
      </c>
      <c r="J4421" s="287"/>
      <c r="K4421" s="287">
        <v>0</v>
      </c>
    </row>
    <row r="4422" spans="1:11">
      <c r="A4422" s="287" t="s">
        <v>430</v>
      </c>
      <c r="B4422" s="288">
        <v>46109</v>
      </c>
      <c r="C4422" s="287" t="s">
        <v>847</v>
      </c>
      <c r="D4422" s="287">
        <v>1</v>
      </c>
      <c r="E4422" s="287">
        <v>1</v>
      </c>
      <c r="F4422" s="287">
        <v>1</v>
      </c>
      <c r="G4422" s="287" t="s">
        <v>185</v>
      </c>
      <c r="H4422" s="287" t="s">
        <v>185</v>
      </c>
      <c r="I4422" s="287">
        <v>1</v>
      </c>
      <c r="J4422" s="287"/>
      <c r="K4422" s="287">
        <v>0</v>
      </c>
    </row>
    <row r="4423" spans="1:11">
      <c r="A4423" s="287" t="s">
        <v>430</v>
      </c>
      <c r="B4423" s="288">
        <v>46116</v>
      </c>
      <c r="C4423" s="287" t="s">
        <v>339</v>
      </c>
      <c r="D4423" s="287">
        <v>0</v>
      </c>
      <c r="E4423" s="287">
        <v>0</v>
      </c>
      <c r="F4423" s="287">
        <v>0</v>
      </c>
      <c r="G4423" s="287" t="s">
        <v>185</v>
      </c>
      <c r="H4423" s="287" t="s">
        <v>185</v>
      </c>
      <c r="I4423" s="287">
        <v>1</v>
      </c>
      <c r="J4423" s="287"/>
      <c r="K4423" s="287">
        <v>0</v>
      </c>
    </row>
    <row r="4424" spans="1:11">
      <c r="A4424" s="287" t="s">
        <v>430</v>
      </c>
      <c r="B4424" s="288">
        <v>46123</v>
      </c>
      <c r="C4424" s="287" t="s">
        <v>847</v>
      </c>
      <c r="D4424" s="287">
        <v>1</v>
      </c>
      <c r="E4424" s="287">
        <v>1</v>
      </c>
      <c r="F4424" s="287">
        <v>1</v>
      </c>
      <c r="G4424" s="287" t="s">
        <v>185</v>
      </c>
      <c r="H4424" s="287" t="s">
        <v>185</v>
      </c>
      <c r="I4424" s="287">
        <v>1</v>
      </c>
      <c r="J4424" s="287"/>
      <c r="K4424" s="287">
        <v>0</v>
      </c>
    </row>
    <row r="4425" spans="1:11">
      <c r="A4425" s="287" t="s">
        <v>430</v>
      </c>
      <c r="B4425" s="288">
        <v>46130</v>
      </c>
      <c r="C4425" s="287" t="s">
        <v>847</v>
      </c>
      <c r="D4425" s="287">
        <v>1</v>
      </c>
      <c r="E4425" s="287">
        <v>1</v>
      </c>
      <c r="F4425" s="287">
        <v>1</v>
      </c>
      <c r="G4425" s="287" t="s">
        <v>185</v>
      </c>
      <c r="H4425" s="287" t="s">
        <v>185</v>
      </c>
      <c r="I4425" s="287">
        <v>1</v>
      </c>
      <c r="J4425" s="287"/>
      <c r="K4425" s="287">
        <v>0</v>
      </c>
    </row>
    <row r="4426" spans="1:11">
      <c r="A4426" s="287" t="s">
        <v>430</v>
      </c>
      <c r="B4426" s="288">
        <v>46137</v>
      </c>
      <c r="C4426" s="287" t="s">
        <v>847</v>
      </c>
      <c r="D4426" s="287">
        <v>1</v>
      </c>
      <c r="E4426" s="287">
        <v>1</v>
      </c>
      <c r="F4426" s="287">
        <v>1</v>
      </c>
      <c r="G4426" s="287" t="s">
        <v>185</v>
      </c>
      <c r="H4426" s="287" t="s">
        <v>185</v>
      </c>
      <c r="I4426" s="287">
        <v>1</v>
      </c>
      <c r="J4426" s="287"/>
      <c r="K4426" s="287">
        <v>0</v>
      </c>
    </row>
    <row r="4427" spans="1:11">
      <c r="A4427" s="287" t="s">
        <v>431</v>
      </c>
      <c r="B4427" s="288">
        <v>45969</v>
      </c>
      <c r="C4427" s="287" t="s">
        <v>339</v>
      </c>
      <c r="D4427" s="287">
        <v>0</v>
      </c>
      <c r="E4427" s="287">
        <v>0</v>
      </c>
      <c r="F4427" s="287">
        <v>0</v>
      </c>
      <c r="G4427" s="287" t="s">
        <v>185</v>
      </c>
      <c r="H4427" s="287"/>
      <c r="I4427" s="287">
        <v>0</v>
      </c>
      <c r="J4427" s="287"/>
      <c r="K4427" s="287">
        <v>0</v>
      </c>
    </row>
    <row r="4428" spans="1:11">
      <c r="A4428" s="287" t="s">
        <v>431</v>
      </c>
      <c r="B4428" s="288">
        <v>45976</v>
      </c>
      <c r="C4428" s="287" t="s">
        <v>339</v>
      </c>
      <c r="D4428" s="287">
        <v>0</v>
      </c>
      <c r="E4428" s="287">
        <v>0</v>
      </c>
      <c r="F4428" s="287">
        <v>0</v>
      </c>
      <c r="G4428" s="287" t="s">
        <v>185</v>
      </c>
      <c r="H4428" s="287"/>
      <c r="I4428" s="287">
        <v>0</v>
      </c>
      <c r="J4428" s="287"/>
      <c r="K4428" s="287">
        <v>0</v>
      </c>
    </row>
    <row r="4429" spans="1:11">
      <c r="A4429" s="287" t="s">
        <v>431</v>
      </c>
      <c r="B4429" s="288">
        <v>45983</v>
      </c>
      <c r="C4429" s="287" t="s">
        <v>339</v>
      </c>
      <c r="D4429" s="287">
        <v>0</v>
      </c>
      <c r="E4429" s="287">
        <v>0</v>
      </c>
      <c r="F4429" s="287">
        <v>0</v>
      </c>
      <c r="G4429" s="287" t="s">
        <v>185</v>
      </c>
      <c r="H4429" s="287"/>
      <c r="I4429" s="287">
        <v>0</v>
      </c>
      <c r="J4429" s="287"/>
      <c r="K4429" s="287">
        <v>0</v>
      </c>
    </row>
    <row r="4430" spans="1:11">
      <c r="A4430" s="287" t="s">
        <v>431</v>
      </c>
      <c r="B4430" s="288">
        <v>45990</v>
      </c>
      <c r="C4430" s="287" t="s">
        <v>339</v>
      </c>
      <c r="D4430" s="287">
        <v>0</v>
      </c>
      <c r="E4430" s="287">
        <v>0</v>
      </c>
      <c r="F4430" s="287">
        <v>0</v>
      </c>
      <c r="G4430" s="287" t="s">
        <v>185</v>
      </c>
      <c r="H4430" s="287"/>
      <c r="I4430" s="287">
        <v>0</v>
      </c>
      <c r="J4430" s="287"/>
      <c r="K4430" s="287">
        <v>0</v>
      </c>
    </row>
    <row r="4431" spans="1:11">
      <c r="A4431" s="287" t="s">
        <v>431</v>
      </c>
      <c r="B4431" s="288">
        <v>45997</v>
      </c>
      <c r="C4431" s="287" t="s">
        <v>339</v>
      </c>
      <c r="D4431" s="287">
        <v>0</v>
      </c>
      <c r="E4431" s="287">
        <v>0</v>
      </c>
      <c r="F4431" s="287">
        <v>0</v>
      </c>
      <c r="G4431" s="287" t="s">
        <v>185</v>
      </c>
      <c r="H4431" s="287"/>
      <c r="I4431" s="287">
        <v>0</v>
      </c>
      <c r="J4431" s="287"/>
      <c r="K4431" s="287">
        <v>0</v>
      </c>
    </row>
    <row r="4432" spans="1:11">
      <c r="A4432" s="287" t="s">
        <v>431</v>
      </c>
      <c r="B4432" s="288">
        <v>46004</v>
      </c>
      <c r="C4432" s="287" t="s">
        <v>847</v>
      </c>
      <c r="D4432" s="287">
        <v>1</v>
      </c>
      <c r="E4432" s="287">
        <v>1</v>
      </c>
      <c r="F4432" s="287">
        <v>1</v>
      </c>
      <c r="G4432" s="287" t="s">
        <v>185</v>
      </c>
      <c r="H4432" s="287"/>
      <c r="I4432" s="287">
        <v>0</v>
      </c>
      <c r="J4432" s="287"/>
      <c r="K4432" s="287">
        <v>0</v>
      </c>
    </row>
    <row r="4433" spans="1:11">
      <c r="A4433" s="287" t="s">
        <v>431</v>
      </c>
      <c r="B4433" s="288">
        <v>46011</v>
      </c>
      <c r="C4433" s="287" t="s">
        <v>339</v>
      </c>
      <c r="D4433" s="287">
        <v>0</v>
      </c>
      <c r="E4433" s="287">
        <v>0</v>
      </c>
      <c r="F4433" s="287">
        <v>0</v>
      </c>
      <c r="G4433" s="287" t="s">
        <v>185</v>
      </c>
      <c r="H4433" s="287"/>
      <c r="I4433" s="287">
        <v>0</v>
      </c>
      <c r="J4433" s="287"/>
      <c r="K4433" s="287">
        <v>0</v>
      </c>
    </row>
    <row r="4434" spans="1:11">
      <c r="A4434" s="287" t="s">
        <v>431</v>
      </c>
      <c r="B4434" s="288">
        <v>46018</v>
      </c>
      <c r="C4434" s="287" t="s">
        <v>339</v>
      </c>
      <c r="D4434" s="287">
        <v>0</v>
      </c>
      <c r="E4434" s="287">
        <v>0</v>
      </c>
      <c r="F4434" s="287">
        <v>0</v>
      </c>
      <c r="G4434" s="287" t="s">
        <v>185</v>
      </c>
      <c r="H4434" s="287"/>
      <c r="I4434" s="287">
        <v>0</v>
      </c>
      <c r="J4434" s="287"/>
      <c r="K4434" s="287">
        <v>0</v>
      </c>
    </row>
    <row r="4435" spans="1:11">
      <c r="A4435" s="287" t="s">
        <v>431</v>
      </c>
      <c r="B4435" s="288">
        <v>46025</v>
      </c>
      <c r="C4435" s="287" t="s">
        <v>339</v>
      </c>
      <c r="D4435" s="287">
        <v>0</v>
      </c>
      <c r="E4435" s="287">
        <v>0</v>
      </c>
      <c r="F4435" s="287">
        <v>0</v>
      </c>
      <c r="G4435" s="287" t="s">
        <v>185</v>
      </c>
      <c r="H4435" s="287"/>
      <c r="I4435" s="287">
        <v>0</v>
      </c>
      <c r="J4435" s="287"/>
      <c r="K4435" s="287">
        <v>0</v>
      </c>
    </row>
    <row r="4436" spans="1:11">
      <c r="A4436" s="287" t="s">
        <v>431</v>
      </c>
      <c r="B4436" s="288">
        <v>46032</v>
      </c>
      <c r="C4436" s="287" t="s">
        <v>339</v>
      </c>
      <c r="D4436" s="287">
        <v>0</v>
      </c>
      <c r="E4436" s="287">
        <v>0</v>
      </c>
      <c r="F4436" s="287">
        <v>0</v>
      </c>
      <c r="G4436" s="287" t="s">
        <v>185</v>
      </c>
      <c r="H4436" s="287"/>
      <c r="I4436" s="287">
        <v>0</v>
      </c>
      <c r="J4436" s="287"/>
      <c r="K4436" s="287">
        <v>0</v>
      </c>
    </row>
    <row r="4437" spans="1:11">
      <c r="A4437" s="287" t="s">
        <v>431</v>
      </c>
      <c r="B4437" s="288">
        <v>46039</v>
      </c>
      <c r="C4437" s="287" t="s">
        <v>847</v>
      </c>
      <c r="D4437" s="287">
        <v>1</v>
      </c>
      <c r="E4437" s="287">
        <v>1</v>
      </c>
      <c r="F4437" s="287">
        <v>1</v>
      </c>
      <c r="G4437" s="287" t="s">
        <v>185</v>
      </c>
      <c r="H4437" s="287"/>
      <c r="I4437" s="287">
        <v>0</v>
      </c>
      <c r="J4437" s="287"/>
      <c r="K4437" s="287">
        <v>0</v>
      </c>
    </row>
    <row r="4438" spans="1:11">
      <c r="A4438" s="287" t="s">
        <v>431</v>
      </c>
      <c r="B4438" s="288">
        <v>46046</v>
      </c>
      <c r="C4438" s="287" t="s">
        <v>847</v>
      </c>
      <c r="D4438" s="287">
        <v>1</v>
      </c>
      <c r="E4438" s="287">
        <v>1</v>
      </c>
      <c r="F4438" s="287">
        <v>1</v>
      </c>
      <c r="G4438" s="287" t="s">
        <v>185</v>
      </c>
      <c r="H4438" s="287"/>
      <c r="I4438" s="287">
        <v>0</v>
      </c>
      <c r="J4438" s="287"/>
      <c r="K4438" s="287">
        <v>0</v>
      </c>
    </row>
    <row r="4439" spans="1:11">
      <c r="A4439" s="287" t="s">
        <v>431</v>
      </c>
      <c r="B4439" s="288">
        <v>46053</v>
      </c>
      <c r="C4439" s="287" t="s">
        <v>847</v>
      </c>
      <c r="D4439" s="287">
        <v>1</v>
      </c>
      <c r="E4439" s="287">
        <v>1</v>
      </c>
      <c r="F4439" s="287">
        <v>1</v>
      </c>
      <c r="G4439" s="287" t="s">
        <v>185</v>
      </c>
      <c r="H4439" s="287"/>
      <c r="I4439" s="287">
        <v>0</v>
      </c>
      <c r="J4439" s="287"/>
      <c r="K4439" s="287">
        <v>0</v>
      </c>
    </row>
    <row r="4440" spans="1:11">
      <c r="A4440" s="287" t="s">
        <v>431</v>
      </c>
      <c r="B4440" s="288">
        <v>46060</v>
      </c>
      <c r="C4440" s="287" t="s">
        <v>847</v>
      </c>
      <c r="D4440" s="287">
        <v>1</v>
      </c>
      <c r="E4440" s="287">
        <v>1</v>
      </c>
      <c r="F4440" s="287">
        <v>1</v>
      </c>
      <c r="G4440" s="287" t="s">
        <v>185</v>
      </c>
      <c r="H4440" s="287"/>
      <c r="I4440" s="287">
        <v>0</v>
      </c>
      <c r="J4440" s="287"/>
      <c r="K4440" s="287">
        <v>0</v>
      </c>
    </row>
    <row r="4441" spans="1:11">
      <c r="A4441" s="287" t="s">
        <v>431</v>
      </c>
      <c r="B4441" s="288">
        <v>46067</v>
      </c>
      <c r="C4441" s="287" t="s">
        <v>847</v>
      </c>
      <c r="D4441" s="287">
        <v>1</v>
      </c>
      <c r="E4441" s="287">
        <v>1</v>
      </c>
      <c r="F4441" s="287">
        <v>1</v>
      </c>
      <c r="G4441" s="287" t="s">
        <v>185</v>
      </c>
      <c r="H4441" s="287"/>
      <c r="I4441" s="287">
        <v>0</v>
      </c>
      <c r="J4441" s="287"/>
      <c r="K4441" s="287">
        <v>0</v>
      </c>
    </row>
    <row r="4442" spans="1:11">
      <c r="A4442" s="287" t="s">
        <v>431</v>
      </c>
      <c r="B4442" s="288">
        <v>46074</v>
      </c>
      <c r="C4442" s="287" t="s">
        <v>847</v>
      </c>
      <c r="D4442" s="287">
        <v>1</v>
      </c>
      <c r="E4442" s="287">
        <v>1</v>
      </c>
      <c r="F4442" s="287">
        <v>1</v>
      </c>
      <c r="G4442" s="287" t="s">
        <v>185</v>
      </c>
      <c r="H4442" s="287"/>
      <c r="I4442" s="287">
        <v>0</v>
      </c>
      <c r="J4442" s="287"/>
      <c r="K4442" s="287">
        <v>0</v>
      </c>
    </row>
    <row r="4443" spans="1:11">
      <c r="A4443" s="287" t="s">
        <v>431</v>
      </c>
      <c r="B4443" s="288">
        <v>46081</v>
      </c>
      <c r="C4443" s="287" t="s">
        <v>847</v>
      </c>
      <c r="D4443" s="287">
        <v>1</v>
      </c>
      <c r="E4443" s="287">
        <v>1</v>
      </c>
      <c r="F4443" s="287">
        <v>1</v>
      </c>
      <c r="G4443" s="287" t="s">
        <v>185</v>
      </c>
      <c r="H4443" s="287"/>
      <c r="I4443" s="287">
        <v>0</v>
      </c>
      <c r="J4443" s="287"/>
      <c r="K4443" s="287">
        <v>0</v>
      </c>
    </row>
    <row r="4444" spans="1:11">
      <c r="A4444" s="287" t="s">
        <v>431</v>
      </c>
      <c r="B4444" s="288">
        <v>46088</v>
      </c>
      <c r="C4444" s="287" t="s">
        <v>847</v>
      </c>
      <c r="D4444" s="287">
        <v>1</v>
      </c>
      <c r="E4444" s="287">
        <v>1</v>
      </c>
      <c r="F4444" s="287">
        <v>1</v>
      </c>
      <c r="G4444" s="287" t="s">
        <v>185</v>
      </c>
      <c r="H4444" s="287"/>
      <c r="I4444" s="287">
        <v>0</v>
      </c>
      <c r="J4444" s="287"/>
      <c r="K4444" s="287">
        <v>0</v>
      </c>
    </row>
    <row r="4445" spans="1:11">
      <c r="A4445" s="287" t="s">
        <v>431</v>
      </c>
      <c r="B4445" s="288">
        <v>46095</v>
      </c>
      <c r="C4445" s="287" t="s">
        <v>847</v>
      </c>
      <c r="D4445" s="287">
        <v>1</v>
      </c>
      <c r="E4445" s="287">
        <v>1</v>
      </c>
      <c r="F4445" s="287">
        <v>1</v>
      </c>
      <c r="G4445" s="287" t="s">
        <v>185</v>
      </c>
      <c r="H4445" s="287"/>
      <c r="I4445" s="287">
        <v>0</v>
      </c>
      <c r="J4445" s="287"/>
      <c r="K4445" s="287">
        <v>0</v>
      </c>
    </row>
    <row r="4446" spans="1:11">
      <c r="A4446" s="287" t="s">
        <v>431</v>
      </c>
      <c r="B4446" s="288">
        <v>46102</v>
      </c>
      <c r="C4446" s="287" t="s">
        <v>847</v>
      </c>
      <c r="D4446" s="287">
        <v>1</v>
      </c>
      <c r="E4446" s="287">
        <v>1</v>
      </c>
      <c r="F4446" s="287">
        <v>1</v>
      </c>
      <c r="G4446" s="287" t="s">
        <v>185</v>
      </c>
      <c r="H4446" s="287"/>
      <c r="I4446" s="287">
        <v>0</v>
      </c>
      <c r="J4446" s="287"/>
      <c r="K4446" s="287">
        <v>0</v>
      </c>
    </row>
    <row r="4447" spans="1:11">
      <c r="A4447" s="287" t="s">
        <v>431</v>
      </c>
      <c r="B4447" s="288">
        <v>46109</v>
      </c>
      <c r="C4447" s="287" t="s">
        <v>847</v>
      </c>
      <c r="D4447" s="287">
        <v>1</v>
      </c>
      <c r="E4447" s="287">
        <v>1</v>
      </c>
      <c r="F4447" s="287">
        <v>1</v>
      </c>
      <c r="G4447" s="287" t="s">
        <v>185</v>
      </c>
      <c r="H4447" s="287"/>
      <c r="I4447" s="287">
        <v>0</v>
      </c>
      <c r="J4447" s="287"/>
      <c r="K4447" s="287">
        <v>0</v>
      </c>
    </row>
    <row r="4448" spans="1:11">
      <c r="A4448" s="287" t="s">
        <v>431</v>
      </c>
      <c r="B4448" s="288">
        <v>46116</v>
      </c>
      <c r="C4448" s="287" t="s">
        <v>847</v>
      </c>
      <c r="D4448" s="287">
        <v>1</v>
      </c>
      <c r="E4448" s="287">
        <v>1</v>
      </c>
      <c r="F4448" s="287">
        <v>1</v>
      </c>
      <c r="G4448" s="287" t="s">
        <v>185</v>
      </c>
      <c r="H4448" s="287"/>
      <c r="I4448" s="287">
        <v>0</v>
      </c>
      <c r="J4448" s="287"/>
      <c r="K4448" s="287">
        <v>0</v>
      </c>
    </row>
    <row r="4449" spans="1:11">
      <c r="A4449" s="287" t="s">
        <v>431</v>
      </c>
      <c r="B4449" s="288">
        <v>46123</v>
      </c>
      <c r="C4449" s="287" t="s">
        <v>847</v>
      </c>
      <c r="D4449" s="287">
        <v>1</v>
      </c>
      <c r="E4449" s="287">
        <v>1</v>
      </c>
      <c r="F4449" s="287">
        <v>1</v>
      </c>
      <c r="G4449" s="287" t="s">
        <v>185</v>
      </c>
      <c r="H4449" s="287"/>
      <c r="I4449" s="287">
        <v>0</v>
      </c>
      <c r="J4449" s="287"/>
      <c r="K4449" s="287">
        <v>0</v>
      </c>
    </row>
    <row r="4450" spans="1:11">
      <c r="A4450" s="287" t="s">
        <v>431</v>
      </c>
      <c r="B4450" s="288">
        <v>46130</v>
      </c>
      <c r="C4450" s="287" t="s">
        <v>847</v>
      </c>
      <c r="D4450" s="287">
        <v>1</v>
      </c>
      <c r="E4450" s="287">
        <v>1</v>
      </c>
      <c r="F4450" s="287">
        <v>1</v>
      </c>
      <c r="G4450" s="287" t="s">
        <v>185</v>
      </c>
      <c r="H4450" s="287"/>
      <c r="I4450" s="287">
        <v>0</v>
      </c>
      <c r="J4450" s="287"/>
      <c r="K4450" s="287">
        <v>0</v>
      </c>
    </row>
    <row r="4451" spans="1:11">
      <c r="A4451" s="287" t="s">
        <v>431</v>
      </c>
      <c r="B4451" s="288">
        <v>46137</v>
      </c>
      <c r="C4451" s="287" t="s">
        <v>847</v>
      </c>
      <c r="D4451" s="287">
        <v>1</v>
      </c>
      <c r="E4451" s="287">
        <v>1</v>
      </c>
      <c r="F4451" s="287">
        <v>1</v>
      </c>
      <c r="G4451" s="287" t="s">
        <v>185</v>
      </c>
      <c r="H4451" s="287"/>
      <c r="I4451" s="287">
        <v>0</v>
      </c>
      <c r="J4451" s="287"/>
      <c r="K4451" s="287">
        <v>0</v>
      </c>
    </row>
    <row r="4452" spans="1:11">
      <c r="A4452" s="287" t="s">
        <v>432</v>
      </c>
      <c r="B4452" s="288">
        <v>45969</v>
      </c>
      <c r="C4452" s="287" t="s">
        <v>339</v>
      </c>
      <c r="D4452" s="287">
        <v>0</v>
      </c>
      <c r="E4452" s="287">
        <v>0</v>
      </c>
      <c r="F4452" s="287">
        <v>0</v>
      </c>
      <c r="G4452" s="287"/>
      <c r="H4452" s="287"/>
      <c r="I4452" s="287">
        <v>0</v>
      </c>
      <c r="J4452" s="287"/>
      <c r="K4452" s="287">
        <v>0</v>
      </c>
    </row>
    <row r="4453" spans="1:11">
      <c r="A4453" s="287" t="s">
        <v>432</v>
      </c>
      <c r="B4453" s="288">
        <v>45976</v>
      </c>
      <c r="C4453" s="287" t="s">
        <v>339</v>
      </c>
      <c r="D4453" s="287">
        <v>0</v>
      </c>
      <c r="E4453" s="287">
        <v>0</v>
      </c>
      <c r="F4453" s="287">
        <v>0</v>
      </c>
      <c r="G4453" s="287"/>
      <c r="H4453" s="287"/>
      <c r="I4453" s="287">
        <v>0</v>
      </c>
      <c r="J4453" s="287"/>
      <c r="K4453" s="287">
        <v>0</v>
      </c>
    </row>
    <row r="4454" spans="1:11">
      <c r="A4454" s="287" t="s">
        <v>432</v>
      </c>
      <c r="B4454" s="288">
        <v>45983</v>
      </c>
      <c r="C4454" s="287" t="s">
        <v>339</v>
      </c>
      <c r="D4454" s="287">
        <v>0</v>
      </c>
      <c r="E4454" s="287">
        <v>0</v>
      </c>
      <c r="F4454" s="287">
        <v>0</v>
      </c>
      <c r="G4454" s="287"/>
      <c r="H4454" s="287"/>
      <c r="I4454" s="287">
        <v>0</v>
      </c>
      <c r="J4454" s="287"/>
      <c r="K4454" s="287">
        <v>0</v>
      </c>
    </row>
    <row r="4455" spans="1:11">
      <c r="A4455" s="287" t="s">
        <v>432</v>
      </c>
      <c r="B4455" s="288">
        <v>45990</v>
      </c>
      <c r="C4455" s="287" t="s">
        <v>339</v>
      </c>
      <c r="D4455" s="287">
        <v>0</v>
      </c>
      <c r="E4455" s="287">
        <v>0</v>
      </c>
      <c r="F4455" s="287">
        <v>0</v>
      </c>
      <c r="G4455" s="287"/>
      <c r="H4455" s="287"/>
      <c r="I4455" s="287">
        <v>0</v>
      </c>
      <c r="J4455" s="287"/>
      <c r="K4455" s="287">
        <v>0</v>
      </c>
    </row>
    <row r="4456" spans="1:11">
      <c r="A4456" s="287" t="s">
        <v>432</v>
      </c>
      <c r="B4456" s="288">
        <v>45997</v>
      </c>
      <c r="C4456" s="287" t="s">
        <v>339</v>
      </c>
      <c r="D4456" s="287">
        <v>0</v>
      </c>
      <c r="E4456" s="287">
        <v>0</v>
      </c>
      <c r="F4456" s="287">
        <v>0</v>
      </c>
      <c r="G4456" s="287"/>
      <c r="H4456" s="287"/>
      <c r="I4456" s="287">
        <v>0</v>
      </c>
      <c r="J4456" s="287"/>
      <c r="K4456" s="287">
        <v>0</v>
      </c>
    </row>
    <row r="4457" spans="1:11">
      <c r="A4457" s="287" t="s">
        <v>432</v>
      </c>
      <c r="B4457" s="288">
        <v>46004</v>
      </c>
      <c r="C4457" s="287" t="s">
        <v>339</v>
      </c>
      <c r="D4457" s="287">
        <v>0</v>
      </c>
      <c r="E4457" s="287">
        <v>0</v>
      </c>
      <c r="F4457" s="287">
        <v>0</v>
      </c>
      <c r="G4457" s="287"/>
      <c r="H4457" s="287"/>
      <c r="I4457" s="287">
        <v>0</v>
      </c>
      <c r="J4457" s="287"/>
      <c r="K4457" s="287">
        <v>0</v>
      </c>
    </row>
    <row r="4458" spans="1:11">
      <c r="A4458" s="287" t="s">
        <v>432</v>
      </c>
      <c r="B4458" s="288">
        <v>46011</v>
      </c>
      <c r="C4458" s="287" t="s">
        <v>339</v>
      </c>
      <c r="D4458" s="287">
        <v>0</v>
      </c>
      <c r="E4458" s="287">
        <v>0</v>
      </c>
      <c r="F4458" s="287">
        <v>0</v>
      </c>
      <c r="G4458" s="287"/>
      <c r="H4458" s="287"/>
      <c r="I4458" s="287">
        <v>0</v>
      </c>
      <c r="J4458" s="287"/>
      <c r="K4458" s="287">
        <v>0</v>
      </c>
    </row>
    <row r="4459" spans="1:11">
      <c r="A4459" s="287" t="s">
        <v>432</v>
      </c>
      <c r="B4459" s="288">
        <v>46018</v>
      </c>
      <c r="C4459" s="287" t="s">
        <v>339</v>
      </c>
      <c r="D4459" s="287">
        <v>0</v>
      </c>
      <c r="E4459" s="287">
        <v>0</v>
      </c>
      <c r="F4459" s="287">
        <v>0</v>
      </c>
      <c r="G4459" s="287"/>
      <c r="H4459" s="287"/>
      <c r="I4459" s="287">
        <v>0</v>
      </c>
      <c r="J4459" s="287"/>
      <c r="K4459" s="287">
        <v>0</v>
      </c>
    </row>
    <row r="4460" spans="1:11">
      <c r="A4460" s="287" t="s">
        <v>432</v>
      </c>
      <c r="B4460" s="288">
        <v>46025</v>
      </c>
      <c r="C4460" s="287" t="s">
        <v>339</v>
      </c>
      <c r="D4460" s="287">
        <v>0</v>
      </c>
      <c r="E4460" s="287">
        <v>0</v>
      </c>
      <c r="F4460" s="287">
        <v>0</v>
      </c>
      <c r="G4460" s="287"/>
      <c r="H4460" s="287"/>
      <c r="I4460" s="287">
        <v>0</v>
      </c>
      <c r="J4460" s="287"/>
      <c r="K4460" s="287">
        <v>0</v>
      </c>
    </row>
    <row r="4461" spans="1:11">
      <c r="A4461" s="287" t="s">
        <v>432</v>
      </c>
      <c r="B4461" s="288">
        <v>46032</v>
      </c>
      <c r="C4461" s="287" t="s">
        <v>339</v>
      </c>
      <c r="D4461" s="287">
        <v>0</v>
      </c>
      <c r="E4461" s="287">
        <v>0</v>
      </c>
      <c r="F4461" s="287">
        <v>0</v>
      </c>
      <c r="G4461" s="287"/>
      <c r="H4461" s="287"/>
      <c r="I4461" s="287">
        <v>0</v>
      </c>
      <c r="J4461" s="287"/>
      <c r="K4461" s="287">
        <v>0</v>
      </c>
    </row>
    <row r="4462" spans="1:11">
      <c r="A4462" s="287" t="s">
        <v>432</v>
      </c>
      <c r="B4462" s="288">
        <v>46039</v>
      </c>
      <c r="C4462" s="287" t="s">
        <v>339</v>
      </c>
      <c r="D4462" s="287">
        <v>0</v>
      </c>
      <c r="E4462" s="287">
        <v>0</v>
      </c>
      <c r="F4462" s="287">
        <v>0</v>
      </c>
      <c r="G4462" s="287"/>
      <c r="H4462" s="287"/>
      <c r="I4462" s="287">
        <v>0</v>
      </c>
      <c r="J4462" s="287"/>
      <c r="K4462" s="287">
        <v>0</v>
      </c>
    </row>
    <row r="4463" spans="1:11">
      <c r="A4463" s="287" t="s">
        <v>432</v>
      </c>
      <c r="B4463" s="288">
        <v>46046</v>
      </c>
      <c r="C4463" s="287" t="s">
        <v>339</v>
      </c>
      <c r="D4463" s="287">
        <v>0</v>
      </c>
      <c r="E4463" s="287">
        <v>0</v>
      </c>
      <c r="F4463" s="287">
        <v>0</v>
      </c>
      <c r="G4463" s="287"/>
      <c r="H4463" s="287"/>
      <c r="I4463" s="287">
        <v>0</v>
      </c>
      <c r="J4463" s="287"/>
      <c r="K4463" s="287">
        <v>0</v>
      </c>
    </row>
    <row r="4464" spans="1:11">
      <c r="A4464" s="287" t="s">
        <v>432</v>
      </c>
      <c r="B4464" s="288">
        <v>46053</v>
      </c>
      <c r="C4464" s="287" t="s">
        <v>339</v>
      </c>
      <c r="D4464" s="287">
        <v>0</v>
      </c>
      <c r="E4464" s="287">
        <v>0</v>
      </c>
      <c r="F4464" s="287">
        <v>0</v>
      </c>
      <c r="G4464" s="287"/>
      <c r="H4464" s="287"/>
      <c r="I4464" s="287">
        <v>0</v>
      </c>
      <c r="J4464" s="287"/>
      <c r="K4464" s="287">
        <v>0</v>
      </c>
    </row>
    <row r="4465" spans="1:11">
      <c r="A4465" s="287" t="s">
        <v>432</v>
      </c>
      <c r="B4465" s="288">
        <v>46060</v>
      </c>
      <c r="C4465" s="287" t="s">
        <v>339</v>
      </c>
      <c r="D4465" s="287">
        <v>0</v>
      </c>
      <c r="E4465" s="287">
        <v>0</v>
      </c>
      <c r="F4465" s="287">
        <v>0</v>
      </c>
      <c r="G4465" s="287"/>
      <c r="H4465" s="287"/>
      <c r="I4465" s="287">
        <v>0</v>
      </c>
      <c r="J4465" s="287"/>
      <c r="K4465" s="287">
        <v>0</v>
      </c>
    </row>
    <row r="4466" spans="1:11">
      <c r="A4466" s="287" t="s">
        <v>432</v>
      </c>
      <c r="B4466" s="288">
        <v>46067</v>
      </c>
      <c r="C4466" s="287" t="s">
        <v>339</v>
      </c>
      <c r="D4466" s="287">
        <v>0</v>
      </c>
      <c r="E4466" s="287">
        <v>0</v>
      </c>
      <c r="F4466" s="287">
        <v>0</v>
      </c>
      <c r="G4466" s="287"/>
      <c r="H4466" s="287"/>
      <c r="I4466" s="287">
        <v>0</v>
      </c>
      <c r="J4466" s="287"/>
      <c r="K4466" s="287">
        <v>0</v>
      </c>
    </row>
    <row r="4467" spans="1:11">
      <c r="A4467" s="287" t="s">
        <v>432</v>
      </c>
      <c r="B4467" s="288">
        <v>46074</v>
      </c>
      <c r="C4467" s="287" t="s">
        <v>339</v>
      </c>
      <c r="D4467" s="287">
        <v>0</v>
      </c>
      <c r="E4467" s="287">
        <v>0</v>
      </c>
      <c r="F4467" s="287">
        <v>0</v>
      </c>
      <c r="G4467" s="287"/>
      <c r="H4467" s="287"/>
      <c r="I4467" s="287">
        <v>0</v>
      </c>
      <c r="J4467" s="287"/>
      <c r="K4467" s="287">
        <v>0</v>
      </c>
    </row>
    <row r="4468" spans="1:11">
      <c r="A4468" s="287" t="s">
        <v>432</v>
      </c>
      <c r="B4468" s="288">
        <v>46081</v>
      </c>
      <c r="C4468" s="287" t="s">
        <v>339</v>
      </c>
      <c r="D4468" s="287">
        <v>0</v>
      </c>
      <c r="E4468" s="287">
        <v>0</v>
      </c>
      <c r="F4468" s="287">
        <v>0</v>
      </c>
      <c r="G4468" s="287"/>
      <c r="H4468" s="287"/>
      <c r="I4468" s="287">
        <v>0</v>
      </c>
      <c r="J4468" s="287"/>
      <c r="K4468" s="287">
        <v>0</v>
      </c>
    </row>
    <row r="4469" spans="1:11">
      <c r="A4469" s="287" t="s">
        <v>432</v>
      </c>
      <c r="B4469" s="288">
        <v>46088</v>
      </c>
      <c r="C4469" s="287" t="s">
        <v>339</v>
      </c>
      <c r="D4469" s="287">
        <v>0</v>
      </c>
      <c r="E4469" s="287">
        <v>0</v>
      </c>
      <c r="F4469" s="287">
        <v>0</v>
      </c>
      <c r="G4469" s="287"/>
      <c r="H4469" s="287"/>
      <c r="I4469" s="287">
        <v>0</v>
      </c>
      <c r="J4469" s="287"/>
      <c r="K4469" s="287">
        <v>0</v>
      </c>
    </row>
    <row r="4470" spans="1:11">
      <c r="A4470" s="287" t="s">
        <v>432</v>
      </c>
      <c r="B4470" s="288">
        <v>46095</v>
      </c>
      <c r="C4470" s="287" t="s">
        <v>339</v>
      </c>
      <c r="D4470" s="287">
        <v>0</v>
      </c>
      <c r="E4470" s="287">
        <v>0</v>
      </c>
      <c r="F4470" s="287">
        <v>0</v>
      </c>
      <c r="G4470" s="287"/>
      <c r="H4470" s="287"/>
      <c r="I4470" s="287">
        <v>0</v>
      </c>
      <c r="J4470" s="287"/>
      <c r="K4470" s="287">
        <v>0</v>
      </c>
    </row>
    <row r="4471" spans="1:11">
      <c r="A4471" s="287" t="s">
        <v>432</v>
      </c>
      <c r="B4471" s="288">
        <v>46102</v>
      </c>
      <c r="C4471" s="287" t="s">
        <v>339</v>
      </c>
      <c r="D4471" s="287">
        <v>0</v>
      </c>
      <c r="E4471" s="287">
        <v>0</v>
      </c>
      <c r="F4471" s="287">
        <v>0</v>
      </c>
      <c r="G4471" s="287"/>
      <c r="H4471" s="287"/>
      <c r="I4471" s="287">
        <v>0</v>
      </c>
      <c r="J4471" s="287"/>
      <c r="K4471" s="287">
        <v>0</v>
      </c>
    </row>
    <row r="4472" spans="1:11">
      <c r="A4472" s="287" t="s">
        <v>432</v>
      </c>
      <c r="B4472" s="288">
        <v>46109</v>
      </c>
      <c r="C4472" s="287" t="s">
        <v>339</v>
      </c>
      <c r="D4472" s="287">
        <v>0</v>
      </c>
      <c r="E4472" s="287">
        <v>0</v>
      </c>
      <c r="F4472" s="287">
        <v>0</v>
      </c>
      <c r="G4472" s="287"/>
      <c r="H4472" s="287"/>
      <c r="I4472" s="287">
        <v>0</v>
      </c>
      <c r="J4472" s="287"/>
      <c r="K4472" s="287">
        <v>0</v>
      </c>
    </row>
    <row r="4473" spans="1:11">
      <c r="A4473" s="287" t="s">
        <v>432</v>
      </c>
      <c r="B4473" s="288">
        <v>46116</v>
      </c>
      <c r="C4473" s="287" t="s">
        <v>339</v>
      </c>
      <c r="D4473" s="287">
        <v>0</v>
      </c>
      <c r="E4473" s="287">
        <v>0</v>
      </c>
      <c r="F4473" s="287">
        <v>0</v>
      </c>
      <c r="G4473" s="287"/>
      <c r="H4473" s="287"/>
      <c r="I4473" s="287">
        <v>0</v>
      </c>
      <c r="J4473" s="287"/>
      <c r="K4473" s="287">
        <v>0</v>
      </c>
    </row>
    <row r="4474" spans="1:11">
      <c r="A4474" s="287" t="s">
        <v>432</v>
      </c>
      <c r="B4474" s="288">
        <v>46123</v>
      </c>
      <c r="C4474" s="287" t="s">
        <v>339</v>
      </c>
      <c r="D4474" s="287">
        <v>0</v>
      </c>
      <c r="E4474" s="287">
        <v>0</v>
      </c>
      <c r="F4474" s="287">
        <v>0</v>
      </c>
      <c r="G4474" s="287"/>
      <c r="H4474" s="287"/>
      <c r="I4474" s="287">
        <v>0</v>
      </c>
      <c r="J4474" s="287"/>
      <c r="K4474" s="287">
        <v>0</v>
      </c>
    </row>
    <row r="4475" spans="1:11">
      <c r="A4475" s="287" t="s">
        <v>432</v>
      </c>
      <c r="B4475" s="288">
        <v>46130</v>
      </c>
      <c r="C4475" s="287" t="s">
        <v>339</v>
      </c>
      <c r="D4475" s="287">
        <v>0</v>
      </c>
      <c r="E4475" s="287">
        <v>0</v>
      </c>
      <c r="F4475" s="287">
        <v>0</v>
      </c>
      <c r="G4475" s="287"/>
      <c r="H4475" s="287"/>
      <c r="I4475" s="287">
        <v>0</v>
      </c>
      <c r="J4475" s="287"/>
      <c r="K4475" s="287">
        <v>0</v>
      </c>
    </row>
    <row r="4476" spans="1:11">
      <c r="A4476" s="287" t="s">
        <v>432</v>
      </c>
      <c r="B4476" s="288">
        <v>46137</v>
      </c>
      <c r="C4476" s="287" t="s">
        <v>339</v>
      </c>
      <c r="D4476" s="287">
        <v>0</v>
      </c>
      <c r="E4476" s="287">
        <v>0</v>
      </c>
      <c r="F4476" s="287">
        <v>0</v>
      </c>
      <c r="G4476" s="287"/>
      <c r="H4476" s="287"/>
      <c r="I4476" s="287">
        <v>0</v>
      </c>
      <c r="J4476" s="287"/>
      <c r="K4476" s="287">
        <v>0</v>
      </c>
    </row>
    <row r="4477" spans="1:11">
      <c r="A4477" s="287" t="s">
        <v>433</v>
      </c>
      <c r="B4477" s="288">
        <v>45969</v>
      </c>
      <c r="C4477" s="287" t="s">
        <v>339</v>
      </c>
      <c r="D4477" s="287">
        <v>0</v>
      </c>
      <c r="E4477" s="287">
        <v>0</v>
      </c>
      <c r="F4477" s="287">
        <v>0</v>
      </c>
      <c r="G4477" s="287" t="s">
        <v>188</v>
      </c>
      <c r="H4477" s="287"/>
      <c r="I4477" s="287">
        <v>0</v>
      </c>
      <c r="J4477" s="287" t="s">
        <v>434</v>
      </c>
      <c r="K4477" s="287">
        <v>0</v>
      </c>
    </row>
    <row r="4478" spans="1:11">
      <c r="A4478" s="287" t="s">
        <v>433</v>
      </c>
      <c r="B4478" s="288">
        <v>45976</v>
      </c>
      <c r="C4478" s="287" t="s">
        <v>847</v>
      </c>
      <c r="D4478" s="287">
        <v>1</v>
      </c>
      <c r="E4478" s="287">
        <v>1</v>
      </c>
      <c r="F4478" s="287">
        <v>1</v>
      </c>
      <c r="G4478" s="287" t="s">
        <v>188</v>
      </c>
      <c r="H4478" s="287"/>
      <c r="I4478" s="287">
        <v>0</v>
      </c>
      <c r="J4478" s="287" t="s">
        <v>434</v>
      </c>
      <c r="K4478" s="287">
        <v>0</v>
      </c>
    </row>
    <row r="4479" spans="1:11">
      <c r="A4479" s="287" t="s">
        <v>433</v>
      </c>
      <c r="B4479" s="288">
        <v>45983</v>
      </c>
      <c r="C4479" s="287" t="s">
        <v>847</v>
      </c>
      <c r="D4479" s="287">
        <v>1</v>
      </c>
      <c r="E4479" s="287">
        <v>1</v>
      </c>
      <c r="F4479" s="287">
        <v>1</v>
      </c>
      <c r="G4479" s="287" t="s">
        <v>188</v>
      </c>
      <c r="H4479" s="287"/>
      <c r="I4479" s="287">
        <v>0</v>
      </c>
      <c r="J4479" s="287" t="s">
        <v>434</v>
      </c>
      <c r="K4479" s="287">
        <v>0</v>
      </c>
    </row>
    <row r="4480" spans="1:11">
      <c r="A4480" s="287" t="s">
        <v>433</v>
      </c>
      <c r="B4480" s="288">
        <v>45990</v>
      </c>
      <c r="C4480" s="287" t="s">
        <v>339</v>
      </c>
      <c r="D4480" s="287">
        <v>0</v>
      </c>
      <c r="E4480" s="287">
        <v>0</v>
      </c>
      <c r="F4480" s="287">
        <v>0</v>
      </c>
      <c r="G4480" s="287" t="s">
        <v>188</v>
      </c>
      <c r="H4480" s="287"/>
      <c r="I4480" s="287">
        <v>0</v>
      </c>
      <c r="J4480" s="287" t="s">
        <v>434</v>
      </c>
      <c r="K4480" s="287">
        <v>0</v>
      </c>
    </row>
    <row r="4481" spans="1:11">
      <c r="A4481" s="287" t="s">
        <v>433</v>
      </c>
      <c r="B4481" s="288">
        <v>45997</v>
      </c>
      <c r="C4481" s="287" t="s">
        <v>339</v>
      </c>
      <c r="D4481" s="287">
        <v>0</v>
      </c>
      <c r="E4481" s="287">
        <v>0</v>
      </c>
      <c r="F4481" s="287">
        <v>0</v>
      </c>
      <c r="G4481" s="287" t="s">
        <v>188</v>
      </c>
      <c r="H4481" s="287"/>
      <c r="I4481" s="287">
        <v>0</v>
      </c>
      <c r="J4481" s="287" t="s">
        <v>434</v>
      </c>
      <c r="K4481" s="287">
        <v>0</v>
      </c>
    </row>
    <row r="4482" spans="1:11">
      <c r="A4482" s="287" t="s">
        <v>433</v>
      </c>
      <c r="B4482" s="288">
        <v>46004</v>
      </c>
      <c r="C4482" s="287" t="s">
        <v>339</v>
      </c>
      <c r="D4482" s="287">
        <v>0</v>
      </c>
      <c r="E4482" s="287">
        <v>0</v>
      </c>
      <c r="F4482" s="287">
        <v>0</v>
      </c>
      <c r="G4482" s="287" t="s">
        <v>188</v>
      </c>
      <c r="H4482" s="287"/>
      <c r="I4482" s="287">
        <v>0</v>
      </c>
      <c r="J4482" s="287" t="s">
        <v>434</v>
      </c>
      <c r="K4482" s="287">
        <v>0</v>
      </c>
    </row>
    <row r="4483" spans="1:11">
      <c r="A4483" s="287" t="s">
        <v>433</v>
      </c>
      <c r="B4483" s="288">
        <v>46011</v>
      </c>
      <c r="C4483" s="287" t="s">
        <v>847</v>
      </c>
      <c r="D4483" s="287">
        <v>1</v>
      </c>
      <c r="E4483" s="287">
        <v>1</v>
      </c>
      <c r="F4483" s="287">
        <v>1</v>
      </c>
      <c r="G4483" s="287" t="s">
        <v>188</v>
      </c>
      <c r="H4483" s="287"/>
      <c r="I4483" s="287">
        <v>0</v>
      </c>
      <c r="J4483" s="287" t="s">
        <v>434</v>
      </c>
      <c r="K4483" s="287">
        <v>0</v>
      </c>
    </row>
    <row r="4484" spans="1:11">
      <c r="A4484" s="287" t="s">
        <v>433</v>
      </c>
      <c r="B4484" s="288">
        <v>46018</v>
      </c>
      <c r="C4484" s="287" t="s">
        <v>847</v>
      </c>
      <c r="D4484" s="287">
        <v>1</v>
      </c>
      <c r="E4484" s="287">
        <v>1</v>
      </c>
      <c r="F4484" s="287">
        <v>1</v>
      </c>
      <c r="G4484" s="287" t="s">
        <v>188</v>
      </c>
      <c r="H4484" s="287"/>
      <c r="I4484" s="287">
        <v>0</v>
      </c>
      <c r="J4484" s="287" t="s">
        <v>434</v>
      </c>
      <c r="K4484" s="287">
        <v>0</v>
      </c>
    </row>
    <row r="4485" spans="1:11">
      <c r="A4485" s="287" t="s">
        <v>433</v>
      </c>
      <c r="B4485" s="288">
        <v>46025</v>
      </c>
      <c r="C4485" s="287" t="s">
        <v>847</v>
      </c>
      <c r="D4485" s="287">
        <v>1</v>
      </c>
      <c r="E4485" s="287">
        <v>1</v>
      </c>
      <c r="F4485" s="287">
        <v>1</v>
      </c>
      <c r="G4485" s="287" t="s">
        <v>188</v>
      </c>
      <c r="H4485" s="287"/>
      <c r="I4485" s="287">
        <v>0</v>
      </c>
      <c r="J4485" s="287" t="s">
        <v>434</v>
      </c>
      <c r="K4485" s="287">
        <v>0</v>
      </c>
    </row>
    <row r="4486" spans="1:11">
      <c r="A4486" s="287" t="s">
        <v>433</v>
      </c>
      <c r="B4486" s="288">
        <v>46032</v>
      </c>
      <c r="C4486" s="287" t="s">
        <v>847</v>
      </c>
      <c r="D4486" s="287">
        <v>1</v>
      </c>
      <c r="E4486" s="287">
        <v>1</v>
      </c>
      <c r="F4486" s="287">
        <v>1</v>
      </c>
      <c r="G4486" s="287" t="s">
        <v>188</v>
      </c>
      <c r="H4486" s="287"/>
      <c r="I4486" s="287">
        <v>0</v>
      </c>
      <c r="J4486" s="287" t="s">
        <v>434</v>
      </c>
      <c r="K4486" s="287">
        <v>0</v>
      </c>
    </row>
    <row r="4487" spans="1:11">
      <c r="A4487" s="287" t="s">
        <v>433</v>
      </c>
      <c r="B4487" s="288">
        <v>46039</v>
      </c>
      <c r="C4487" s="287" t="s">
        <v>339</v>
      </c>
      <c r="D4487" s="287">
        <v>0</v>
      </c>
      <c r="E4487" s="287">
        <v>0</v>
      </c>
      <c r="F4487" s="287">
        <v>0</v>
      </c>
      <c r="G4487" s="287" t="s">
        <v>188</v>
      </c>
      <c r="H4487" s="287"/>
      <c r="I4487" s="287">
        <v>0</v>
      </c>
      <c r="J4487" s="287" t="s">
        <v>434</v>
      </c>
      <c r="K4487" s="287">
        <v>0</v>
      </c>
    </row>
    <row r="4488" spans="1:11">
      <c r="A4488" s="287" t="s">
        <v>433</v>
      </c>
      <c r="B4488" s="288">
        <v>46046</v>
      </c>
      <c r="C4488" s="287" t="s">
        <v>339</v>
      </c>
      <c r="D4488" s="287">
        <v>0</v>
      </c>
      <c r="E4488" s="287">
        <v>0</v>
      </c>
      <c r="F4488" s="287">
        <v>0</v>
      </c>
      <c r="G4488" s="287" t="s">
        <v>188</v>
      </c>
      <c r="H4488" s="287"/>
      <c r="I4488" s="287">
        <v>0</v>
      </c>
      <c r="J4488" s="287" t="s">
        <v>434</v>
      </c>
      <c r="K4488" s="287">
        <v>0</v>
      </c>
    </row>
    <row r="4489" spans="1:11">
      <c r="A4489" s="287" t="s">
        <v>433</v>
      </c>
      <c r="B4489" s="288">
        <v>46053</v>
      </c>
      <c r="C4489" s="287" t="s">
        <v>339</v>
      </c>
      <c r="D4489" s="287">
        <v>0</v>
      </c>
      <c r="E4489" s="287">
        <v>0</v>
      </c>
      <c r="F4489" s="287">
        <v>0</v>
      </c>
      <c r="G4489" s="287" t="s">
        <v>188</v>
      </c>
      <c r="H4489" s="287"/>
      <c r="I4489" s="287">
        <v>0</v>
      </c>
      <c r="J4489" s="287" t="s">
        <v>434</v>
      </c>
      <c r="K4489" s="287">
        <v>0</v>
      </c>
    </row>
    <row r="4490" spans="1:11">
      <c r="A4490" s="287" t="s">
        <v>433</v>
      </c>
      <c r="B4490" s="288">
        <v>46060</v>
      </c>
      <c r="C4490" s="287" t="s">
        <v>847</v>
      </c>
      <c r="D4490" s="287">
        <v>1</v>
      </c>
      <c r="E4490" s="287">
        <v>1</v>
      </c>
      <c r="F4490" s="287">
        <v>1</v>
      </c>
      <c r="G4490" s="287" t="s">
        <v>188</v>
      </c>
      <c r="H4490" s="287"/>
      <c r="I4490" s="287">
        <v>0</v>
      </c>
      <c r="J4490" s="287" t="s">
        <v>434</v>
      </c>
      <c r="K4490" s="287">
        <v>0</v>
      </c>
    </row>
    <row r="4491" spans="1:11">
      <c r="A4491" s="287" t="s">
        <v>433</v>
      </c>
      <c r="B4491" s="288">
        <v>46067</v>
      </c>
      <c r="C4491" s="287" t="s">
        <v>847</v>
      </c>
      <c r="D4491" s="287">
        <v>1</v>
      </c>
      <c r="E4491" s="287">
        <v>1</v>
      </c>
      <c r="F4491" s="287">
        <v>1</v>
      </c>
      <c r="G4491" s="287" t="s">
        <v>188</v>
      </c>
      <c r="H4491" s="287"/>
      <c r="I4491" s="287">
        <v>0</v>
      </c>
      <c r="J4491" s="287" t="s">
        <v>434</v>
      </c>
      <c r="K4491" s="287">
        <v>0</v>
      </c>
    </row>
    <row r="4492" spans="1:11">
      <c r="A4492" s="287" t="s">
        <v>433</v>
      </c>
      <c r="B4492" s="288">
        <v>46074</v>
      </c>
      <c r="C4492" s="287" t="s">
        <v>339</v>
      </c>
      <c r="D4492" s="287">
        <v>0</v>
      </c>
      <c r="E4492" s="287">
        <v>0</v>
      </c>
      <c r="F4492" s="287">
        <v>0</v>
      </c>
      <c r="G4492" s="287" t="s">
        <v>188</v>
      </c>
      <c r="H4492" s="287"/>
      <c r="I4492" s="287">
        <v>0</v>
      </c>
      <c r="J4492" s="287" t="s">
        <v>434</v>
      </c>
      <c r="K4492" s="287">
        <v>0</v>
      </c>
    </row>
    <row r="4493" spans="1:11">
      <c r="A4493" s="287" t="s">
        <v>433</v>
      </c>
      <c r="B4493" s="288">
        <v>46081</v>
      </c>
      <c r="C4493" s="287" t="s">
        <v>847</v>
      </c>
      <c r="D4493" s="287">
        <v>1</v>
      </c>
      <c r="E4493" s="287">
        <v>1</v>
      </c>
      <c r="F4493" s="287">
        <v>1</v>
      </c>
      <c r="G4493" s="287" t="s">
        <v>188</v>
      </c>
      <c r="H4493" s="287"/>
      <c r="I4493" s="287">
        <v>0</v>
      </c>
      <c r="J4493" s="287" t="s">
        <v>434</v>
      </c>
      <c r="K4493" s="287">
        <v>0</v>
      </c>
    </row>
    <row r="4494" spans="1:11">
      <c r="A4494" s="287" t="s">
        <v>433</v>
      </c>
      <c r="B4494" s="288">
        <v>46088</v>
      </c>
      <c r="C4494" s="287" t="s">
        <v>847</v>
      </c>
      <c r="D4494" s="287">
        <v>1</v>
      </c>
      <c r="E4494" s="287">
        <v>1</v>
      </c>
      <c r="F4494" s="287">
        <v>1</v>
      </c>
      <c r="G4494" s="287" t="s">
        <v>188</v>
      </c>
      <c r="H4494" s="287"/>
      <c r="I4494" s="287">
        <v>0</v>
      </c>
      <c r="J4494" s="287" t="s">
        <v>434</v>
      </c>
      <c r="K4494" s="287">
        <v>0</v>
      </c>
    </row>
    <row r="4495" spans="1:11">
      <c r="A4495" s="287" t="s">
        <v>433</v>
      </c>
      <c r="B4495" s="288">
        <v>46095</v>
      </c>
      <c r="C4495" s="287" t="s">
        <v>339</v>
      </c>
      <c r="D4495" s="287">
        <v>0</v>
      </c>
      <c r="E4495" s="287">
        <v>0</v>
      </c>
      <c r="F4495" s="287">
        <v>0</v>
      </c>
      <c r="G4495" s="287" t="s">
        <v>188</v>
      </c>
      <c r="H4495" s="287"/>
      <c r="I4495" s="287">
        <v>0</v>
      </c>
      <c r="J4495" s="287" t="s">
        <v>434</v>
      </c>
      <c r="K4495" s="287">
        <v>0</v>
      </c>
    </row>
    <row r="4496" spans="1:11">
      <c r="A4496" s="287" t="s">
        <v>433</v>
      </c>
      <c r="B4496" s="288">
        <v>46102</v>
      </c>
      <c r="C4496" s="287" t="s">
        <v>847</v>
      </c>
      <c r="D4496" s="287">
        <v>1</v>
      </c>
      <c r="E4496" s="287">
        <v>1</v>
      </c>
      <c r="F4496" s="287">
        <v>1</v>
      </c>
      <c r="G4496" s="287" t="s">
        <v>188</v>
      </c>
      <c r="H4496" s="287"/>
      <c r="I4496" s="287">
        <v>0</v>
      </c>
      <c r="J4496" s="287" t="s">
        <v>434</v>
      </c>
      <c r="K4496" s="287">
        <v>0</v>
      </c>
    </row>
    <row r="4497" spans="1:11">
      <c r="A4497" s="287" t="s">
        <v>433</v>
      </c>
      <c r="B4497" s="288">
        <v>46109</v>
      </c>
      <c r="C4497" s="287" t="s">
        <v>339</v>
      </c>
      <c r="D4497" s="287">
        <v>0</v>
      </c>
      <c r="E4497" s="287">
        <v>0</v>
      </c>
      <c r="F4497" s="287">
        <v>0</v>
      </c>
      <c r="G4497" s="287" t="s">
        <v>188</v>
      </c>
      <c r="H4497" s="287"/>
      <c r="I4497" s="287">
        <v>0</v>
      </c>
      <c r="J4497" s="287" t="s">
        <v>434</v>
      </c>
      <c r="K4497" s="287">
        <v>0</v>
      </c>
    </row>
    <row r="4498" spans="1:11">
      <c r="A4498" s="287" t="s">
        <v>433</v>
      </c>
      <c r="B4498" s="288">
        <v>46116</v>
      </c>
      <c r="C4498" s="287" t="s">
        <v>847</v>
      </c>
      <c r="D4498" s="287">
        <v>1</v>
      </c>
      <c r="E4498" s="287">
        <v>1</v>
      </c>
      <c r="F4498" s="287">
        <v>1</v>
      </c>
      <c r="G4498" s="287" t="s">
        <v>188</v>
      </c>
      <c r="H4498" s="287"/>
      <c r="I4498" s="287">
        <v>0</v>
      </c>
      <c r="J4498" s="287" t="s">
        <v>434</v>
      </c>
      <c r="K4498" s="287">
        <v>0</v>
      </c>
    </row>
    <row r="4499" spans="1:11">
      <c r="A4499" s="287" t="s">
        <v>433</v>
      </c>
      <c r="B4499" s="288">
        <v>46123</v>
      </c>
      <c r="C4499" s="287" t="s">
        <v>847</v>
      </c>
      <c r="D4499" s="287">
        <v>1</v>
      </c>
      <c r="E4499" s="287">
        <v>1</v>
      </c>
      <c r="F4499" s="287">
        <v>1</v>
      </c>
      <c r="G4499" s="287" t="s">
        <v>188</v>
      </c>
      <c r="H4499" s="287"/>
      <c r="I4499" s="287">
        <v>0</v>
      </c>
      <c r="J4499" s="287" t="s">
        <v>434</v>
      </c>
      <c r="K4499" s="287">
        <v>0</v>
      </c>
    </row>
    <row r="4500" spans="1:11">
      <c r="A4500" s="287" t="s">
        <v>433</v>
      </c>
      <c r="B4500" s="288">
        <v>46130</v>
      </c>
      <c r="C4500" s="287" t="s">
        <v>339</v>
      </c>
      <c r="D4500" s="287">
        <v>0</v>
      </c>
      <c r="E4500" s="287">
        <v>0</v>
      </c>
      <c r="F4500" s="287">
        <v>0</v>
      </c>
      <c r="G4500" s="287" t="s">
        <v>188</v>
      </c>
      <c r="H4500" s="287"/>
      <c r="I4500" s="287">
        <v>0</v>
      </c>
      <c r="J4500" s="287" t="s">
        <v>434</v>
      </c>
      <c r="K4500" s="287">
        <v>0</v>
      </c>
    </row>
    <row r="4501" spans="1:11">
      <c r="A4501" s="287" t="s">
        <v>433</v>
      </c>
      <c r="B4501" s="288">
        <v>46137</v>
      </c>
      <c r="C4501" s="287" t="s">
        <v>339</v>
      </c>
      <c r="D4501" s="287">
        <v>0</v>
      </c>
      <c r="E4501" s="287">
        <v>0</v>
      </c>
      <c r="F4501" s="287">
        <v>0</v>
      </c>
      <c r="G4501" s="287" t="s">
        <v>188</v>
      </c>
      <c r="H4501" s="287"/>
      <c r="I4501" s="287">
        <v>0</v>
      </c>
      <c r="J4501" s="287" t="s">
        <v>434</v>
      </c>
      <c r="K4501" s="287">
        <v>0</v>
      </c>
    </row>
    <row r="4502" spans="1:11">
      <c r="A4502" s="287" t="s">
        <v>435</v>
      </c>
      <c r="B4502" s="288">
        <v>45969</v>
      </c>
      <c r="C4502" s="287" t="s">
        <v>339</v>
      </c>
      <c r="D4502" s="287">
        <v>0</v>
      </c>
      <c r="E4502" s="287">
        <v>0</v>
      </c>
      <c r="F4502" s="287">
        <v>0</v>
      </c>
      <c r="G4502" s="287" t="s">
        <v>188</v>
      </c>
      <c r="H4502" s="287" t="s">
        <v>188</v>
      </c>
      <c r="I4502" s="287">
        <v>0</v>
      </c>
      <c r="J4502" s="287"/>
      <c r="K4502" s="287">
        <v>0</v>
      </c>
    </row>
    <row r="4503" spans="1:11">
      <c r="A4503" s="287" t="s">
        <v>435</v>
      </c>
      <c r="B4503" s="288">
        <v>45976</v>
      </c>
      <c r="C4503" s="287" t="s">
        <v>339</v>
      </c>
      <c r="D4503" s="287">
        <v>0</v>
      </c>
      <c r="E4503" s="287">
        <v>0</v>
      </c>
      <c r="F4503" s="287">
        <v>0</v>
      </c>
      <c r="G4503" s="287" t="s">
        <v>188</v>
      </c>
      <c r="H4503" s="287" t="s">
        <v>188</v>
      </c>
      <c r="I4503" s="287">
        <v>0</v>
      </c>
      <c r="J4503" s="287"/>
      <c r="K4503" s="287">
        <v>0</v>
      </c>
    </row>
    <row r="4504" spans="1:11">
      <c r="A4504" s="287" t="s">
        <v>435</v>
      </c>
      <c r="B4504" s="288">
        <v>45983</v>
      </c>
      <c r="C4504" s="287" t="s">
        <v>339</v>
      </c>
      <c r="D4504" s="287">
        <v>0</v>
      </c>
      <c r="E4504" s="287">
        <v>0</v>
      </c>
      <c r="F4504" s="287">
        <v>0</v>
      </c>
      <c r="G4504" s="287" t="s">
        <v>188</v>
      </c>
      <c r="H4504" s="287" t="s">
        <v>188</v>
      </c>
      <c r="I4504" s="287">
        <v>0</v>
      </c>
      <c r="J4504" s="287"/>
      <c r="K4504" s="287">
        <v>0</v>
      </c>
    </row>
    <row r="4505" spans="1:11">
      <c r="A4505" s="287" t="s">
        <v>435</v>
      </c>
      <c r="B4505" s="288">
        <v>45990</v>
      </c>
      <c r="C4505" s="287" t="s">
        <v>339</v>
      </c>
      <c r="D4505" s="287">
        <v>0</v>
      </c>
      <c r="E4505" s="287">
        <v>0</v>
      </c>
      <c r="F4505" s="287">
        <v>0</v>
      </c>
      <c r="G4505" s="287" t="s">
        <v>188</v>
      </c>
      <c r="H4505" s="287" t="s">
        <v>188</v>
      </c>
      <c r="I4505" s="287">
        <v>0</v>
      </c>
      <c r="J4505" s="287"/>
      <c r="K4505" s="287">
        <v>0</v>
      </c>
    </row>
    <row r="4506" spans="1:11">
      <c r="A4506" s="287" t="s">
        <v>435</v>
      </c>
      <c r="B4506" s="288">
        <v>45997</v>
      </c>
      <c r="C4506" s="287" t="s">
        <v>847</v>
      </c>
      <c r="D4506" s="287">
        <v>1</v>
      </c>
      <c r="E4506" s="287">
        <v>1</v>
      </c>
      <c r="F4506" s="287">
        <v>1</v>
      </c>
      <c r="G4506" s="287" t="s">
        <v>188</v>
      </c>
      <c r="H4506" s="287" t="s">
        <v>188</v>
      </c>
      <c r="I4506" s="287">
        <v>0</v>
      </c>
      <c r="J4506" s="287"/>
      <c r="K4506" s="287">
        <v>0</v>
      </c>
    </row>
    <row r="4507" spans="1:11">
      <c r="A4507" s="287" t="s">
        <v>435</v>
      </c>
      <c r="B4507" s="288">
        <v>46004</v>
      </c>
      <c r="C4507" s="287" t="s">
        <v>847</v>
      </c>
      <c r="D4507" s="287">
        <v>1</v>
      </c>
      <c r="E4507" s="287">
        <v>1</v>
      </c>
      <c r="F4507" s="287">
        <v>1</v>
      </c>
      <c r="G4507" s="287" t="s">
        <v>188</v>
      </c>
      <c r="H4507" s="287" t="s">
        <v>188</v>
      </c>
      <c r="I4507" s="287">
        <v>0</v>
      </c>
      <c r="J4507" s="287"/>
      <c r="K4507" s="287">
        <v>0</v>
      </c>
    </row>
    <row r="4508" spans="1:11">
      <c r="A4508" s="287" t="s">
        <v>435</v>
      </c>
      <c r="B4508" s="288">
        <v>46011</v>
      </c>
      <c r="C4508" s="287" t="s">
        <v>339</v>
      </c>
      <c r="D4508" s="287">
        <v>0</v>
      </c>
      <c r="E4508" s="287">
        <v>0</v>
      </c>
      <c r="F4508" s="287">
        <v>0</v>
      </c>
      <c r="G4508" s="287" t="s">
        <v>188</v>
      </c>
      <c r="H4508" s="287" t="s">
        <v>188</v>
      </c>
      <c r="I4508" s="287">
        <v>0</v>
      </c>
      <c r="J4508" s="287"/>
      <c r="K4508" s="287">
        <v>0</v>
      </c>
    </row>
    <row r="4509" spans="1:11">
      <c r="A4509" s="287" t="s">
        <v>435</v>
      </c>
      <c r="B4509" s="288">
        <v>46018</v>
      </c>
      <c r="C4509" s="287" t="s">
        <v>339</v>
      </c>
      <c r="D4509" s="287">
        <v>0</v>
      </c>
      <c r="E4509" s="287">
        <v>0</v>
      </c>
      <c r="F4509" s="287">
        <v>0</v>
      </c>
      <c r="G4509" s="287" t="s">
        <v>188</v>
      </c>
      <c r="H4509" s="287" t="s">
        <v>188</v>
      </c>
      <c r="I4509" s="287">
        <v>0</v>
      </c>
      <c r="J4509" s="287"/>
      <c r="K4509" s="287">
        <v>0</v>
      </c>
    </row>
    <row r="4510" spans="1:11">
      <c r="A4510" s="287" t="s">
        <v>435</v>
      </c>
      <c r="B4510" s="288">
        <v>46025</v>
      </c>
      <c r="C4510" s="287" t="s">
        <v>847</v>
      </c>
      <c r="D4510" s="287">
        <v>1</v>
      </c>
      <c r="E4510" s="287">
        <v>1</v>
      </c>
      <c r="F4510" s="287">
        <v>1</v>
      </c>
      <c r="G4510" s="287" t="s">
        <v>188</v>
      </c>
      <c r="H4510" s="287" t="s">
        <v>188</v>
      </c>
      <c r="I4510" s="287">
        <v>0</v>
      </c>
      <c r="J4510" s="287"/>
      <c r="K4510" s="287">
        <v>0</v>
      </c>
    </row>
    <row r="4511" spans="1:11">
      <c r="A4511" s="287" t="s">
        <v>435</v>
      </c>
      <c r="B4511" s="288">
        <v>46032</v>
      </c>
      <c r="C4511" s="287" t="s">
        <v>847</v>
      </c>
      <c r="D4511" s="287">
        <v>1</v>
      </c>
      <c r="E4511" s="287">
        <v>1</v>
      </c>
      <c r="F4511" s="287">
        <v>1</v>
      </c>
      <c r="G4511" s="287" t="s">
        <v>188</v>
      </c>
      <c r="H4511" s="287" t="s">
        <v>188</v>
      </c>
      <c r="I4511" s="287">
        <v>0</v>
      </c>
      <c r="J4511" s="287"/>
      <c r="K4511" s="287">
        <v>0</v>
      </c>
    </row>
    <row r="4512" spans="1:11">
      <c r="A4512" s="287" t="s">
        <v>435</v>
      </c>
      <c r="B4512" s="288">
        <v>46039</v>
      </c>
      <c r="C4512" s="287" t="s">
        <v>847</v>
      </c>
      <c r="D4512" s="287">
        <v>1</v>
      </c>
      <c r="E4512" s="287">
        <v>1</v>
      </c>
      <c r="F4512" s="287">
        <v>1</v>
      </c>
      <c r="G4512" s="287" t="s">
        <v>188</v>
      </c>
      <c r="H4512" s="287" t="s">
        <v>188</v>
      </c>
      <c r="I4512" s="287">
        <v>0</v>
      </c>
      <c r="J4512" s="287"/>
      <c r="K4512" s="287">
        <v>0</v>
      </c>
    </row>
    <row r="4513" spans="1:11">
      <c r="A4513" s="287" t="s">
        <v>435</v>
      </c>
      <c r="B4513" s="288">
        <v>46046</v>
      </c>
      <c r="C4513" s="287" t="s">
        <v>847</v>
      </c>
      <c r="D4513" s="287">
        <v>1</v>
      </c>
      <c r="E4513" s="287">
        <v>1</v>
      </c>
      <c r="F4513" s="287">
        <v>1</v>
      </c>
      <c r="G4513" s="287" t="s">
        <v>188</v>
      </c>
      <c r="H4513" s="287" t="s">
        <v>188</v>
      </c>
      <c r="I4513" s="287">
        <v>0</v>
      </c>
      <c r="J4513" s="287"/>
      <c r="K4513" s="287">
        <v>0</v>
      </c>
    </row>
    <row r="4514" spans="1:11">
      <c r="A4514" s="287" t="s">
        <v>435</v>
      </c>
      <c r="B4514" s="288">
        <v>46053</v>
      </c>
      <c r="C4514" s="287" t="s">
        <v>847</v>
      </c>
      <c r="D4514" s="287">
        <v>1</v>
      </c>
      <c r="E4514" s="287">
        <v>1</v>
      </c>
      <c r="F4514" s="287">
        <v>1</v>
      </c>
      <c r="G4514" s="287" t="s">
        <v>188</v>
      </c>
      <c r="H4514" s="287" t="s">
        <v>188</v>
      </c>
      <c r="I4514" s="287">
        <v>0</v>
      </c>
      <c r="J4514" s="287"/>
      <c r="K4514" s="287">
        <v>0</v>
      </c>
    </row>
    <row r="4515" spans="1:11">
      <c r="A4515" s="287" t="s">
        <v>435</v>
      </c>
      <c r="B4515" s="288">
        <v>46060</v>
      </c>
      <c r="C4515" s="287" t="s">
        <v>847</v>
      </c>
      <c r="D4515" s="287">
        <v>1</v>
      </c>
      <c r="E4515" s="287">
        <v>1</v>
      </c>
      <c r="F4515" s="287">
        <v>1</v>
      </c>
      <c r="G4515" s="287" t="s">
        <v>188</v>
      </c>
      <c r="H4515" s="287" t="s">
        <v>188</v>
      </c>
      <c r="I4515" s="287">
        <v>0</v>
      </c>
      <c r="J4515" s="287"/>
      <c r="K4515" s="287">
        <v>0</v>
      </c>
    </row>
    <row r="4516" spans="1:11">
      <c r="A4516" s="287" t="s">
        <v>435</v>
      </c>
      <c r="B4516" s="288">
        <v>46067</v>
      </c>
      <c r="C4516" s="287" t="s">
        <v>339</v>
      </c>
      <c r="D4516" s="287">
        <v>0</v>
      </c>
      <c r="E4516" s="287">
        <v>0</v>
      </c>
      <c r="F4516" s="287">
        <v>0</v>
      </c>
      <c r="G4516" s="287" t="s">
        <v>188</v>
      </c>
      <c r="H4516" s="287" t="s">
        <v>188</v>
      </c>
      <c r="I4516" s="287">
        <v>0</v>
      </c>
      <c r="J4516" s="287"/>
      <c r="K4516" s="287">
        <v>0</v>
      </c>
    </row>
    <row r="4517" spans="1:11">
      <c r="A4517" s="287" t="s">
        <v>435</v>
      </c>
      <c r="B4517" s="288">
        <v>46074</v>
      </c>
      <c r="C4517" s="287" t="s">
        <v>847</v>
      </c>
      <c r="D4517" s="287">
        <v>1</v>
      </c>
      <c r="E4517" s="287">
        <v>1</v>
      </c>
      <c r="F4517" s="287">
        <v>1</v>
      </c>
      <c r="G4517" s="287" t="s">
        <v>188</v>
      </c>
      <c r="H4517" s="287" t="s">
        <v>188</v>
      </c>
      <c r="I4517" s="287">
        <v>0</v>
      </c>
      <c r="J4517" s="287"/>
      <c r="K4517" s="287">
        <v>0</v>
      </c>
    </row>
    <row r="4518" spans="1:11">
      <c r="A4518" s="287" t="s">
        <v>435</v>
      </c>
      <c r="B4518" s="288">
        <v>46081</v>
      </c>
      <c r="C4518" s="287" t="s">
        <v>339</v>
      </c>
      <c r="D4518" s="287">
        <v>0</v>
      </c>
      <c r="E4518" s="287">
        <v>0</v>
      </c>
      <c r="F4518" s="287">
        <v>0</v>
      </c>
      <c r="G4518" s="287" t="s">
        <v>188</v>
      </c>
      <c r="H4518" s="287" t="s">
        <v>188</v>
      </c>
      <c r="I4518" s="287">
        <v>0</v>
      </c>
      <c r="J4518" s="287"/>
      <c r="K4518" s="287">
        <v>0</v>
      </c>
    </row>
    <row r="4519" spans="1:11">
      <c r="A4519" s="287" t="s">
        <v>435</v>
      </c>
      <c r="B4519" s="288">
        <v>46088</v>
      </c>
      <c r="C4519" s="287" t="s">
        <v>847</v>
      </c>
      <c r="D4519" s="287">
        <v>1</v>
      </c>
      <c r="E4519" s="287">
        <v>1</v>
      </c>
      <c r="F4519" s="287">
        <v>1</v>
      </c>
      <c r="G4519" s="287" t="s">
        <v>188</v>
      </c>
      <c r="H4519" s="287" t="s">
        <v>188</v>
      </c>
      <c r="I4519" s="287">
        <v>0</v>
      </c>
      <c r="J4519" s="287"/>
      <c r="K4519" s="287">
        <v>0</v>
      </c>
    </row>
    <row r="4520" spans="1:11">
      <c r="A4520" s="287" t="s">
        <v>435</v>
      </c>
      <c r="B4520" s="288">
        <v>46095</v>
      </c>
      <c r="C4520" s="287" t="s">
        <v>339</v>
      </c>
      <c r="D4520" s="287">
        <v>0</v>
      </c>
      <c r="E4520" s="287">
        <v>0</v>
      </c>
      <c r="F4520" s="287">
        <v>0</v>
      </c>
      <c r="G4520" s="287" t="s">
        <v>188</v>
      </c>
      <c r="H4520" s="287" t="s">
        <v>188</v>
      </c>
      <c r="I4520" s="287">
        <v>0</v>
      </c>
      <c r="J4520" s="287"/>
      <c r="K4520" s="287">
        <v>0</v>
      </c>
    </row>
    <row r="4521" spans="1:11">
      <c r="A4521" s="287" t="s">
        <v>435</v>
      </c>
      <c r="B4521" s="288">
        <v>46102</v>
      </c>
      <c r="C4521" s="287" t="s">
        <v>339</v>
      </c>
      <c r="D4521" s="287">
        <v>0</v>
      </c>
      <c r="E4521" s="287">
        <v>0</v>
      </c>
      <c r="F4521" s="287">
        <v>0</v>
      </c>
      <c r="G4521" s="287" t="s">
        <v>188</v>
      </c>
      <c r="H4521" s="287" t="s">
        <v>188</v>
      </c>
      <c r="I4521" s="287">
        <v>0</v>
      </c>
      <c r="J4521" s="287"/>
      <c r="K4521" s="287">
        <v>0</v>
      </c>
    </row>
    <row r="4522" spans="1:11">
      <c r="A4522" s="287" t="s">
        <v>435</v>
      </c>
      <c r="B4522" s="288">
        <v>46109</v>
      </c>
      <c r="C4522" s="287" t="s">
        <v>339</v>
      </c>
      <c r="D4522" s="287">
        <v>0</v>
      </c>
      <c r="E4522" s="287">
        <v>0</v>
      </c>
      <c r="F4522" s="287">
        <v>0</v>
      </c>
      <c r="G4522" s="287" t="s">
        <v>188</v>
      </c>
      <c r="H4522" s="287" t="s">
        <v>188</v>
      </c>
      <c r="I4522" s="287">
        <v>0</v>
      </c>
      <c r="J4522" s="287"/>
      <c r="K4522" s="287">
        <v>0</v>
      </c>
    </row>
    <row r="4523" spans="1:11">
      <c r="A4523" s="287" t="s">
        <v>435</v>
      </c>
      <c r="B4523" s="288">
        <v>46116</v>
      </c>
      <c r="C4523" s="287" t="s">
        <v>339</v>
      </c>
      <c r="D4523" s="287">
        <v>0</v>
      </c>
      <c r="E4523" s="287">
        <v>0</v>
      </c>
      <c r="F4523" s="287">
        <v>0</v>
      </c>
      <c r="G4523" s="287" t="s">
        <v>188</v>
      </c>
      <c r="H4523" s="287" t="s">
        <v>188</v>
      </c>
      <c r="I4523" s="287">
        <v>0</v>
      </c>
      <c r="J4523" s="287"/>
      <c r="K4523" s="287">
        <v>0</v>
      </c>
    </row>
    <row r="4524" spans="1:11">
      <c r="A4524" s="287" t="s">
        <v>435</v>
      </c>
      <c r="B4524" s="288">
        <v>46123</v>
      </c>
      <c r="C4524" s="287" t="s">
        <v>339</v>
      </c>
      <c r="D4524" s="287">
        <v>0</v>
      </c>
      <c r="E4524" s="287">
        <v>0</v>
      </c>
      <c r="F4524" s="287">
        <v>0</v>
      </c>
      <c r="G4524" s="287" t="s">
        <v>188</v>
      </c>
      <c r="H4524" s="287" t="s">
        <v>188</v>
      </c>
      <c r="I4524" s="287">
        <v>0</v>
      </c>
      <c r="J4524" s="287"/>
      <c r="K4524" s="287">
        <v>0</v>
      </c>
    </row>
    <row r="4525" spans="1:11">
      <c r="A4525" s="287" t="s">
        <v>435</v>
      </c>
      <c r="B4525" s="288">
        <v>46130</v>
      </c>
      <c r="C4525" s="287" t="s">
        <v>339</v>
      </c>
      <c r="D4525" s="287">
        <v>0</v>
      </c>
      <c r="E4525" s="287">
        <v>0</v>
      </c>
      <c r="F4525" s="287">
        <v>0</v>
      </c>
      <c r="G4525" s="287" t="s">
        <v>188</v>
      </c>
      <c r="H4525" s="287" t="s">
        <v>188</v>
      </c>
      <c r="I4525" s="287">
        <v>0</v>
      </c>
      <c r="J4525" s="287"/>
      <c r="K4525" s="287">
        <v>0</v>
      </c>
    </row>
    <row r="4526" spans="1:11">
      <c r="A4526" s="287" t="s">
        <v>435</v>
      </c>
      <c r="B4526" s="288">
        <v>46137</v>
      </c>
      <c r="C4526" s="287" t="s">
        <v>339</v>
      </c>
      <c r="D4526" s="287">
        <v>0</v>
      </c>
      <c r="E4526" s="287">
        <v>0</v>
      </c>
      <c r="F4526" s="287">
        <v>0</v>
      </c>
      <c r="G4526" s="287" t="s">
        <v>188</v>
      </c>
      <c r="H4526" s="287" t="s">
        <v>188</v>
      </c>
      <c r="I4526" s="287">
        <v>0</v>
      </c>
      <c r="J4526" s="287"/>
      <c r="K4526" s="287">
        <v>0</v>
      </c>
    </row>
    <row r="4527" spans="1:11">
      <c r="A4527" s="287" t="s">
        <v>436</v>
      </c>
      <c r="B4527" s="288">
        <v>45969</v>
      </c>
      <c r="C4527" s="287" t="s">
        <v>339</v>
      </c>
      <c r="D4527" s="287">
        <v>0</v>
      </c>
      <c r="E4527" s="287">
        <v>0</v>
      </c>
      <c r="F4527" s="287">
        <v>0</v>
      </c>
      <c r="G4527" s="287"/>
      <c r="H4527" s="287"/>
      <c r="I4527" s="287">
        <v>0</v>
      </c>
      <c r="J4527" s="287"/>
      <c r="K4527" s="287">
        <v>0</v>
      </c>
    </row>
    <row r="4528" spans="1:11">
      <c r="A4528" s="287" t="s">
        <v>436</v>
      </c>
      <c r="B4528" s="288">
        <v>45976</v>
      </c>
      <c r="C4528" s="287" t="s">
        <v>339</v>
      </c>
      <c r="D4528" s="287">
        <v>0</v>
      </c>
      <c r="E4528" s="287">
        <v>0</v>
      </c>
      <c r="F4528" s="287">
        <v>0</v>
      </c>
      <c r="G4528" s="287"/>
      <c r="H4528" s="287"/>
      <c r="I4528" s="287">
        <v>0</v>
      </c>
      <c r="J4528" s="287"/>
      <c r="K4528" s="287">
        <v>0</v>
      </c>
    </row>
    <row r="4529" spans="1:11">
      <c r="A4529" s="287" t="s">
        <v>436</v>
      </c>
      <c r="B4529" s="288">
        <v>45983</v>
      </c>
      <c r="C4529" s="287" t="s">
        <v>339</v>
      </c>
      <c r="D4529" s="287">
        <v>0</v>
      </c>
      <c r="E4529" s="287">
        <v>0</v>
      </c>
      <c r="F4529" s="287">
        <v>0</v>
      </c>
      <c r="G4529" s="287"/>
      <c r="H4529" s="287"/>
      <c r="I4529" s="287">
        <v>0</v>
      </c>
      <c r="J4529" s="287"/>
      <c r="K4529" s="287">
        <v>0</v>
      </c>
    </row>
    <row r="4530" spans="1:11">
      <c r="A4530" s="287" t="s">
        <v>436</v>
      </c>
      <c r="B4530" s="288">
        <v>45990</v>
      </c>
      <c r="C4530" s="287" t="s">
        <v>339</v>
      </c>
      <c r="D4530" s="287">
        <v>0</v>
      </c>
      <c r="E4530" s="287">
        <v>0</v>
      </c>
      <c r="F4530" s="287">
        <v>0</v>
      </c>
      <c r="G4530" s="287"/>
      <c r="H4530" s="287"/>
      <c r="I4530" s="287">
        <v>0</v>
      </c>
      <c r="J4530" s="287"/>
      <c r="K4530" s="287">
        <v>0</v>
      </c>
    </row>
    <row r="4531" spans="1:11">
      <c r="A4531" s="287" t="s">
        <v>436</v>
      </c>
      <c r="B4531" s="288">
        <v>45997</v>
      </c>
      <c r="C4531" s="287" t="s">
        <v>339</v>
      </c>
      <c r="D4531" s="287">
        <v>0</v>
      </c>
      <c r="E4531" s="287">
        <v>0</v>
      </c>
      <c r="F4531" s="287">
        <v>0</v>
      </c>
      <c r="G4531" s="287"/>
      <c r="H4531" s="287"/>
      <c r="I4531" s="287">
        <v>0</v>
      </c>
      <c r="J4531" s="287"/>
      <c r="K4531" s="287">
        <v>0</v>
      </c>
    </row>
    <row r="4532" spans="1:11">
      <c r="A4532" s="287" t="s">
        <v>436</v>
      </c>
      <c r="B4532" s="288">
        <v>46004</v>
      </c>
      <c r="C4532" s="287" t="s">
        <v>339</v>
      </c>
      <c r="D4532" s="287">
        <v>0</v>
      </c>
      <c r="E4532" s="287">
        <v>0</v>
      </c>
      <c r="F4532" s="287">
        <v>0</v>
      </c>
      <c r="G4532" s="287"/>
      <c r="H4532" s="287"/>
      <c r="I4532" s="287">
        <v>0</v>
      </c>
      <c r="J4532" s="287"/>
      <c r="K4532" s="287">
        <v>0</v>
      </c>
    </row>
    <row r="4533" spans="1:11">
      <c r="A4533" s="287" t="s">
        <v>436</v>
      </c>
      <c r="B4533" s="288">
        <v>46011</v>
      </c>
      <c r="C4533" s="287" t="s">
        <v>339</v>
      </c>
      <c r="D4533" s="287">
        <v>0</v>
      </c>
      <c r="E4533" s="287">
        <v>0</v>
      </c>
      <c r="F4533" s="287">
        <v>0</v>
      </c>
      <c r="G4533" s="287"/>
      <c r="H4533" s="287"/>
      <c r="I4533" s="287">
        <v>0</v>
      </c>
      <c r="J4533" s="287"/>
      <c r="K4533" s="287">
        <v>0</v>
      </c>
    </row>
    <row r="4534" spans="1:11">
      <c r="A4534" s="287" t="s">
        <v>436</v>
      </c>
      <c r="B4534" s="288">
        <v>46018</v>
      </c>
      <c r="C4534" s="287" t="s">
        <v>339</v>
      </c>
      <c r="D4534" s="287">
        <v>0</v>
      </c>
      <c r="E4534" s="287">
        <v>0</v>
      </c>
      <c r="F4534" s="287">
        <v>0</v>
      </c>
      <c r="G4534" s="287"/>
      <c r="H4534" s="287"/>
      <c r="I4534" s="287">
        <v>0</v>
      </c>
      <c r="J4534" s="287"/>
      <c r="K4534" s="287">
        <v>0</v>
      </c>
    </row>
    <row r="4535" spans="1:11">
      <c r="A4535" s="287" t="s">
        <v>436</v>
      </c>
      <c r="B4535" s="288">
        <v>46025</v>
      </c>
      <c r="C4535" s="287" t="s">
        <v>339</v>
      </c>
      <c r="D4535" s="287">
        <v>0</v>
      </c>
      <c r="E4535" s="287">
        <v>0</v>
      </c>
      <c r="F4535" s="287">
        <v>0</v>
      </c>
      <c r="G4535" s="287"/>
      <c r="H4535" s="287"/>
      <c r="I4535" s="287">
        <v>0</v>
      </c>
      <c r="J4535" s="287"/>
      <c r="K4535" s="287">
        <v>0</v>
      </c>
    </row>
    <row r="4536" spans="1:11">
      <c r="A4536" s="287" t="s">
        <v>436</v>
      </c>
      <c r="B4536" s="288">
        <v>46032</v>
      </c>
      <c r="C4536" s="287" t="s">
        <v>339</v>
      </c>
      <c r="D4536" s="287">
        <v>0</v>
      </c>
      <c r="E4536" s="287">
        <v>0</v>
      </c>
      <c r="F4536" s="287">
        <v>0</v>
      </c>
      <c r="G4536" s="287"/>
      <c r="H4536" s="287"/>
      <c r="I4536" s="287">
        <v>0</v>
      </c>
      <c r="J4536" s="287"/>
      <c r="K4536" s="287">
        <v>0</v>
      </c>
    </row>
    <row r="4537" spans="1:11">
      <c r="A4537" s="287" t="s">
        <v>436</v>
      </c>
      <c r="B4537" s="288">
        <v>46039</v>
      </c>
      <c r="C4537" s="287" t="s">
        <v>339</v>
      </c>
      <c r="D4537" s="287">
        <v>0</v>
      </c>
      <c r="E4537" s="287">
        <v>0</v>
      </c>
      <c r="F4537" s="287">
        <v>0</v>
      </c>
      <c r="G4537" s="287"/>
      <c r="H4537" s="287"/>
      <c r="I4537" s="287">
        <v>0</v>
      </c>
      <c r="J4537" s="287"/>
      <c r="K4537" s="287">
        <v>0</v>
      </c>
    </row>
    <row r="4538" spans="1:11">
      <c r="A4538" s="287" t="s">
        <v>436</v>
      </c>
      <c r="B4538" s="288">
        <v>46046</v>
      </c>
      <c r="C4538" s="287" t="s">
        <v>339</v>
      </c>
      <c r="D4538" s="287">
        <v>0</v>
      </c>
      <c r="E4538" s="287">
        <v>0</v>
      </c>
      <c r="F4538" s="287">
        <v>0</v>
      </c>
      <c r="G4538" s="287"/>
      <c r="H4538" s="287"/>
      <c r="I4538" s="287">
        <v>0</v>
      </c>
      <c r="J4538" s="287"/>
      <c r="K4538" s="287">
        <v>0</v>
      </c>
    </row>
    <row r="4539" spans="1:11">
      <c r="A4539" s="287" t="s">
        <v>436</v>
      </c>
      <c r="B4539" s="288">
        <v>46053</v>
      </c>
      <c r="C4539" s="287" t="s">
        <v>339</v>
      </c>
      <c r="D4539" s="287">
        <v>0</v>
      </c>
      <c r="E4539" s="287">
        <v>0</v>
      </c>
      <c r="F4539" s="287">
        <v>0</v>
      </c>
      <c r="G4539" s="287"/>
      <c r="H4539" s="287"/>
      <c r="I4539" s="287">
        <v>0</v>
      </c>
      <c r="J4539" s="287"/>
      <c r="K4539" s="287">
        <v>0</v>
      </c>
    </row>
    <row r="4540" spans="1:11">
      <c r="A4540" s="287" t="s">
        <v>436</v>
      </c>
      <c r="B4540" s="288">
        <v>46060</v>
      </c>
      <c r="C4540" s="287" t="s">
        <v>339</v>
      </c>
      <c r="D4540" s="287">
        <v>0</v>
      </c>
      <c r="E4540" s="287">
        <v>0</v>
      </c>
      <c r="F4540" s="287">
        <v>0</v>
      </c>
      <c r="G4540" s="287"/>
      <c r="H4540" s="287"/>
      <c r="I4540" s="287">
        <v>0</v>
      </c>
      <c r="J4540" s="287"/>
      <c r="K4540" s="287">
        <v>0</v>
      </c>
    </row>
    <row r="4541" spans="1:11">
      <c r="A4541" s="287" t="s">
        <v>436</v>
      </c>
      <c r="B4541" s="288">
        <v>46067</v>
      </c>
      <c r="C4541" s="287" t="s">
        <v>339</v>
      </c>
      <c r="D4541" s="287">
        <v>0</v>
      </c>
      <c r="E4541" s="287">
        <v>0</v>
      </c>
      <c r="F4541" s="287">
        <v>0</v>
      </c>
      <c r="G4541" s="287"/>
      <c r="H4541" s="287"/>
      <c r="I4541" s="287">
        <v>0</v>
      </c>
      <c r="J4541" s="287"/>
      <c r="K4541" s="287">
        <v>0</v>
      </c>
    </row>
    <row r="4542" spans="1:11">
      <c r="A4542" s="287" t="s">
        <v>436</v>
      </c>
      <c r="B4542" s="288">
        <v>46074</v>
      </c>
      <c r="C4542" s="287" t="s">
        <v>339</v>
      </c>
      <c r="D4542" s="287">
        <v>0</v>
      </c>
      <c r="E4542" s="287">
        <v>0</v>
      </c>
      <c r="F4542" s="287">
        <v>0</v>
      </c>
      <c r="G4542" s="287"/>
      <c r="H4542" s="287"/>
      <c r="I4542" s="287">
        <v>0</v>
      </c>
      <c r="J4542" s="287"/>
      <c r="K4542" s="287">
        <v>0</v>
      </c>
    </row>
    <row r="4543" spans="1:11">
      <c r="A4543" s="287" t="s">
        <v>436</v>
      </c>
      <c r="B4543" s="288">
        <v>46081</v>
      </c>
      <c r="C4543" s="287" t="s">
        <v>339</v>
      </c>
      <c r="D4543" s="287">
        <v>0</v>
      </c>
      <c r="E4543" s="287">
        <v>0</v>
      </c>
      <c r="F4543" s="287">
        <v>0</v>
      </c>
      <c r="G4543" s="287"/>
      <c r="H4543" s="287"/>
      <c r="I4543" s="287">
        <v>0</v>
      </c>
      <c r="J4543" s="287"/>
      <c r="K4543" s="287">
        <v>0</v>
      </c>
    </row>
    <row r="4544" spans="1:11">
      <c r="A4544" s="287" t="s">
        <v>436</v>
      </c>
      <c r="B4544" s="288">
        <v>46088</v>
      </c>
      <c r="C4544" s="287" t="s">
        <v>339</v>
      </c>
      <c r="D4544" s="287">
        <v>0</v>
      </c>
      <c r="E4544" s="287">
        <v>0</v>
      </c>
      <c r="F4544" s="287">
        <v>0</v>
      </c>
      <c r="G4544" s="287"/>
      <c r="H4544" s="287"/>
      <c r="I4544" s="287">
        <v>0</v>
      </c>
      <c r="J4544" s="287"/>
      <c r="K4544" s="287">
        <v>0</v>
      </c>
    </row>
    <row r="4545" spans="1:11">
      <c r="A4545" s="287" t="s">
        <v>436</v>
      </c>
      <c r="B4545" s="288">
        <v>46095</v>
      </c>
      <c r="C4545" s="287" t="s">
        <v>339</v>
      </c>
      <c r="D4545" s="287">
        <v>0</v>
      </c>
      <c r="E4545" s="287">
        <v>0</v>
      </c>
      <c r="F4545" s="287">
        <v>0</v>
      </c>
      <c r="G4545" s="287"/>
      <c r="H4545" s="287"/>
      <c r="I4545" s="287">
        <v>0</v>
      </c>
      <c r="J4545" s="287"/>
      <c r="K4545" s="287">
        <v>0</v>
      </c>
    </row>
    <row r="4546" spans="1:11">
      <c r="A4546" s="287" t="s">
        <v>436</v>
      </c>
      <c r="B4546" s="288">
        <v>46102</v>
      </c>
      <c r="C4546" s="287" t="s">
        <v>339</v>
      </c>
      <c r="D4546" s="287">
        <v>0</v>
      </c>
      <c r="E4546" s="287">
        <v>0</v>
      </c>
      <c r="F4546" s="287">
        <v>0</v>
      </c>
      <c r="G4546" s="287"/>
      <c r="H4546" s="287"/>
      <c r="I4546" s="287">
        <v>0</v>
      </c>
      <c r="J4546" s="287"/>
      <c r="K4546" s="287">
        <v>0</v>
      </c>
    </row>
    <row r="4547" spans="1:11">
      <c r="A4547" s="287" t="s">
        <v>436</v>
      </c>
      <c r="B4547" s="288">
        <v>46109</v>
      </c>
      <c r="C4547" s="287" t="s">
        <v>339</v>
      </c>
      <c r="D4547" s="287">
        <v>0</v>
      </c>
      <c r="E4547" s="287">
        <v>0</v>
      </c>
      <c r="F4547" s="287">
        <v>0</v>
      </c>
      <c r="G4547" s="287"/>
      <c r="H4547" s="287"/>
      <c r="I4547" s="287">
        <v>0</v>
      </c>
      <c r="J4547" s="287"/>
      <c r="K4547" s="287">
        <v>0</v>
      </c>
    </row>
    <row r="4548" spans="1:11">
      <c r="A4548" s="287" t="s">
        <v>436</v>
      </c>
      <c r="B4548" s="288">
        <v>46116</v>
      </c>
      <c r="C4548" s="287" t="s">
        <v>339</v>
      </c>
      <c r="D4548" s="287">
        <v>0</v>
      </c>
      <c r="E4548" s="287">
        <v>0</v>
      </c>
      <c r="F4548" s="287">
        <v>0</v>
      </c>
      <c r="G4548" s="287"/>
      <c r="H4548" s="287"/>
      <c r="I4548" s="287">
        <v>0</v>
      </c>
      <c r="J4548" s="287"/>
      <c r="K4548" s="287">
        <v>0</v>
      </c>
    </row>
    <row r="4549" spans="1:11">
      <c r="A4549" s="287" t="s">
        <v>436</v>
      </c>
      <c r="B4549" s="288">
        <v>46123</v>
      </c>
      <c r="C4549" s="287" t="s">
        <v>339</v>
      </c>
      <c r="D4549" s="287">
        <v>0</v>
      </c>
      <c r="E4549" s="287">
        <v>0</v>
      </c>
      <c r="F4549" s="287">
        <v>0</v>
      </c>
      <c r="G4549" s="287"/>
      <c r="H4549" s="287"/>
      <c r="I4549" s="287">
        <v>0</v>
      </c>
      <c r="J4549" s="287"/>
      <c r="K4549" s="287">
        <v>0</v>
      </c>
    </row>
    <row r="4550" spans="1:11">
      <c r="A4550" s="287" t="s">
        <v>436</v>
      </c>
      <c r="B4550" s="288">
        <v>46130</v>
      </c>
      <c r="C4550" s="287" t="s">
        <v>339</v>
      </c>
      <c r="D4550" s="287">
        <v>0</v>
      </c>
      <c r="E4550" s="287">
        <v>0</v>
      </c>
      <c r="F4550" s="287">
        <v>0</v>
      </c>
      <c r="G4550" s="287"/>
      <c r="H4550" s="287"/>
      <c r="I4550" s="287">
        <v>0</v>
      </c>
      <c r="J4550" s="287"/>
      <c r="K4550" s="287">
        <v>0</v>
      </c>
    </row>
    <row r="4551" spans="1:11">
      <c r="A4551" s="287" t="s">
        <v>436</v>
      </c>
      <c r="B4551" s="288">
        <v>46137</v>
      </c>
      <c r="C4551" s="287" t="s">
        <v>339</v>
      </c>
      <c r="D4551" s="287">
        <v>0</v>
      </c>
      <c r="E4551" s="287">
        <v>0</v>
      </c>
      <c r="F4551" s="287">
        <v>0</v>
      </c>
      <c r="G4551" s="287"/>
      <c r="H4551" s="287"/>
      <c r="I4551" s="287">
        <v>0</v>
      </c>
      <c r="J4551" s="287"/>
      <c r="K4551" s="287">
        <v>0</v>
      </c>
    </row>
    <row r="4552" spans="1:11">
      <c r="A4552" s="287" t="s">
        <v>437</v>
      </c>
      <c r="B4552" s="288">
        <v>45969</v>
      </c>
      <c r="C4552" s="287" t="s">
        <v>339</v>
      </c>
      <c r="D4552" s="287">
        <v>0</v>
      </c>
      <c r="E4552" s="287">
        <v>0</v>
      </c>
      <c r="F4552" s="287">
        <v>0</v>
      </c>
      <c r="G4552" s="287"/>
      <c r="H4552" s="287"/>
      <c r="I4552" s="287">
        <v>0</v>
      </c>
      <c r="J4552" s="287"/>
      <c r="K4552" s="287">
        <v>0</v>
      </c>
    </row>
    <row r="4553" spans="1:11">
      <c r="A4553" s="287" t="s">
        <v>437</v>
      </c>
      <c r="B4553" s="288">
        <v>45976</v>
      </c>
      <c r="C4553" s="287" t="s">
        <v>339</v>
      </c>
      <c r="D4553" s="287">
        <v>0</v>
      </c>
      <c r="E4553" s="287">
        <v>0</v>
      </c>
      <c r="F4553" s="287">
        <v>0</v>
      </c>
      <c r="G4553" s="287"/>
      <c r="H4553" s="287"/>
      <c r="I4553" s="287">
        <v>0</v>
      </c>
      <c r="J4553" s="287"/>
      <c r="K4553" s="287">
        <v>0</v>
      </c>
    </row>
    <row r="4554" spans="1:11">
      <c r="A4554" s="287" t="s">
        <v>437</v>
      </c>
      <c r="B4554" s="288">
        <v>45983</v>
      </c>
      <c r="C4554" s="287" t="s">
        <v>339</v>
      </c>
      <c r="D4554" s="287">
        <v>0</v>
      </c>
      <c r="E4554" s="287">
        <v>0</v>
      </c>
      <c r="F4554" s="287">
        <v>0</v>
      </c>
      <c r="G4554" s="287"/>
      <c r="H4554" s="287"/>
      <c r="I4554" s="287">
        <v>0</v>
      </c>
      <c r="J4554" s="287"/>
      <c r="K4554" s="287">
        <v>0</v>
      </c>
    </row>
    <row r="4555" spans="1:11">
      <c r="A4555" s="287" t="s">
        <v>437</v>
      </c>
      <c r="B4555" s="288">
        <v>45990</v>
      </c>
      <c r="C4555" s="287" t="s">
        <v>339</v>
      </c>
      <c r="D4555" s="287">
        <v>0</v>
      </c>
      <c r="E4555" s="287">
        <v>0</v>
      </c>
      <c r="F4555" s="287">
        <v>0</v>
      </c>
      <c r="G4555" s="287"/>
      <c r="H4555" s="287"/>
      <c r="I4555" s="287">
        <v>0</v>
      </c>
      <c r="J4555" s="287"/>
      <c r="K4555" s="287">
        <v>0</v>
      </c>
    </row>
    <row r="4556" spans="1:11">
      <c r="A4556" s="287" t="s">
        <v>437</v>
      </c>
      <c r="B4556" s="288">
        <v>45997</v>
      </c>
      <c r="C4556" s="287" t="s">
        <v>339</v>
      </c>
      <c r="D4556" s="287">
        <v>0</v>
      </c>
      <c r="E4556" s="287">
        <v>0</v>
      </c>
      <c r="F4556" s="287">
        <v>0</v>
      </c>
      <c r="G4556" s="287"/>
      <c r="H4556" s="287"/>
      <c r="I4556" s="287">
        <v>0</v>
      </c>
      <c r="J4556" s="287"/>
      <c r="K4556" s="287">
        <v>0</v>
      </c>
    </row>
    <row r="4557" spans="1:11">
      <c r="A4557" s="287" t="s">
        <v>437</v>
      </c>
      <c r="B4557" s="288">
        <v>46004</v>
      </c>
      <c r="C4557" s="287" t="s">
        <v>339</v>
      </c>
      <c r="D4557" s="287">
        <v>0</v>
      </c>
      <c r="E4557" s="287">
        <v>0</v>
      </c>
      <c r="F4557" s="287">
        <v>0</v>
      </c>
      <c r="G4557" s="287"/>
      <c r="H4557" s="287"/>
      <c r="I4557" s="287">
        <v>0</v>
      </c>
      <c r="J4557" s="287"/>
      <c r="K4557" s="287">
        <v>0</v>
      </c>
    </row>
    <row r="4558" spans="1:11">
      <c r="A4558" s="287" t="s">
        <v>437</v>
      </c>
      <c r="B4558" s="288">
        <v>46011</v>
      </c>
      <c r="C4558" s="287" t="s">
        <v>339</v>
      </c>
      <c r="D4558" s="287">
        <v>0</v>
      </c>
      <c r="E4558" s="287">
        <v>0</v>
      </c>
      <c r="F4558" s="287">
        <v>0</v>
      </c>
      <c r="G4558" s="287"/>
      <c r="H4558" s="287"/>
      <c r="I4558" s="287">
        <v>0</v>
      </c>
      <c r="J4558" s="287"/>
      <c r="K4558" s="287">
        <v>0</v>
      </c>
    </row>
    <row r="4559" spans="1:11">
      <c r="A4559" s="287" t="s">
        <v>437</v>
      </c>
      <c r="B4559" s="288">
        <v>46018</v>
      </c>
      <c r="C4559" s="287" t="s">
        <v>339</v>
      </c>
      <c r="D4559" s="287">
        <v>0</v>
      </c>
      <c r="E4559" s="287">
        <v>0</v>
      </c>
      <c r="F4559" s="287">
        <v>0</v>
      </c>
      <c r="G4559" s="287"/>
      <c r="H4559" s="287"/>
      <c r="I4559" s="287">
        <v>0</v>
      </c>
      <c r="J4559" s="287"/>
      <c r="K4559" s="287">
        <v>0</v>
      </c>
    </row>
    <row r="4560" spans="1:11">
      <c r="A4560" s="287" t="s">
        <v>437</v>
      </c>
      <c r="B4560" s="288">
        <v>46025</v>
      </c>
      <c r="C4560" s="287" t="s">
        <v>339</v>
      </c>
      <c r="D4560" s="287">
        <v>0</v>
      </c>
      <c r="E4560" s="287">
        <v>0</v>
      </c>
      <c r="F4560" s="287">
        <v>0</v>
      </c>
      <c r="G4560" s="287"/>
      <c r="H4560" s="287"/>
      <c r="I4560" s="287">
        <v>0</v>
      </c>
      <c r="J4560" s="287"/>
      <c r="K4560" s="287">
        <v>0</v>
      </c>
    </row>
    <row r="4561" spans="1:11">
      <c r="A4561" s="287" t="s">
        <v>437</v>
      </c>
      <c r="B4561" s="288">
        <v>46032</v>
      </c>
      <c r="C4561" s="287" t="s">
        <v>339</v>
      </c>
      <c r="D4561" s="287">
        <v>0</v>
      </c>
      <c r="E4561" s="287">
        <v>0</v>
      </c>
      <c r="F4561" s="287">
        <v>0</v>
      </c>
      <c r="G4561" s="287"/>
      <c r="H4561" s="287"/>
      <c r="I4561" s="287">
        <v>0</v>
      </c>
      <c r="J4561" s="287"/>
      <c r="K4561" s="287">
        <v>0</v>
      </c>
    </row>
    <row r="4562" spans="1:11">
      <c r="A4562" s="287" t="s">
        <v>437</v>
      </c>
      <c r="B4562" s="288">
        <v>46039</v>
      </c>
      <c r="C4562" s="287" t="s">
        <v>339</v>
      </c>
      <c r="D4562" s="287">
        <v>0</v>
      </c>
      <c r="E4562" s="287">
        <v>0</v>
      </c>
      <c r="F4562" s="287">
        <v>0</v>
      </c>
      <c r="G4562" s="287"/>
      <c r="H4562" s="287"/>
      <c r="I4562" s="287">
        <v>0</v>
      </c>
      <c r="J4562" s="287"/>
      <c r="K4562" s="287">
        <v>0</v>
      </c>
    </row>
    <row r="4563" spans="1:11">
      <c r="A4563" s="287" t="s">
        <v>437</v>
      </c>
      <c r="B4563" s="288">
        <v>46046</v>
      </c>
      <c r="C4563" s="287" t="s">
        <v>339</v>
      </c>
      <c r="D4563" s="287">
        <v>0</v>
      </c>
      <c r="E4563" s="287">
        <v>0</v>
      </c>
      <c r="F4563" s="287">
        <v>0</v>
      </c>
      <c r="G4563" s="287"/>
      <c r="H4563" s="287"/>
      <c r="I4563" s="287">
        <v>0</v>
      </c>
      <c r="J4563" s="287"/>
      <c r="K4563" s="287">
        <v>0</v>
      </c>
    </row>
    <row r="4564" spans="1:11">
      <c r="A4564" s="287" t="s">
        <v>437</v>
      </c>
      <c r="B4564" s="288">
        <v>46053</v>
      </c>
      <c r="C4564" s="287" t="s">
        <v>339</v>
      </c>
      <c r="D4564" s="287">
        <v>0</v>
      </c>
      <c r="E4564" s="287">
        <v>0</v>
      </c>
      <c r="F4564" s="287">
        <v>0</v>
      </c>
      <c r="G4564" s="287"/>
      <c r="H4564" s="287"/>
      <c r="I4564" s="287">
        <v>0</v>
      </c>
      <c r="J4564" s="287"/>
      <c r="K4564" s="287">
        <v>0</v>
      </c>
    </row>
    <row r="4565" spans="1:11">
      <c r="A4565" s="287" t="s">
        <v>437</v>
      </c>
      <c r="B4565" s="288">
        <v>46060</v>
      </c>
      <c r="C4565" s="287" t="s">
        <v>339</v>
      </c>
      <c r="D4565" s="287">
        <v>0</v>
      </c>
      <c r="E4565" s="287">
        <v>0</v>
      </c>
      <c r="F4565" s="287">
        <v>0</v>
      </c>
      <c r="G4565" s="287"/>
      <c r="H4565" s="287"/>
      <c r="I4565" s="287">
        <v>0</v>
      </c>
      <c r="J4565" s="287"/>
      <c r="K4565" s="287">
        <v>0</v>
      </c>
    </row>
    <row r="4566" spans="1:11">
      <c r="A4566" s="287" t="s">
        <v>437</v>
      </c>
      <c r="B4566" s="288">
        <v>46067</v>
      </c>
      <c r="C4566" s="287" t="s">
        <v>339</v>
      </c>
      <c r="D4566" s="287">
        <v>0</v>
      </c>
      <c r="E4566" s="287">
        <v>0</v>
      </c>
      <c r="F4566" s="287">
        <v>0</v>
      </c>
      <c r="G4566" s="287"/>
      <c r="H4566" s="287"/>
      <c r="I4566" s="287">
        <v>0</v>
      </c>
      <c r="J4566" s="287"/>
      <c r="K4566" s="287">
        <v>0</v>
      </c>
    </row>
    <row r="4567" spans="1:11">
      <c r="A4567" s="287" t="s">
        <v>437</v>
      </c>
      <c r="B4567" s="288">
        <v>46074</v>
      </c>
      <c r="C4567" s="287" t="s">
        <v>339</v>
      </c>
      <c r="D4567" s="287">
        <v>0</v>
      </c>
      <c r="E4567" s="287">
        <v>0</v>
      </c>
      <c r="F4567" s="287">
        <v>0</v>
      </c>
      <c r="G4567" s="287"/>
      <c r="H4567" s="287"/>
      <c r="I4567" s="287">
        <v>0</v>
      </c>
      <c r="J4567" s="287"/>
      <c r="K4567" s="287">
        <v>0</v>
      </c>
    </row>
    <row r="4568" spans="1:11">
      <c r="A4568" s="287" t="s">
        <v>437</v>
      </c>
      <c r="B4568" s="288">
        <v>46081</v>
      </c>
      <c r="C4568" s="287" t="s">
        <v>339</v>
      </c>
      <c r="D4568" s="287">
        <v>0</v>
      </c>
      <c r="E4568" s="287">
        <v>0</v>
      </c>
      <c r="F4568" s="287">
        <v>0</v>
      </c>
      <c r="G4568" s="287"/>
      <c r="H4568" s="287"/>
      <c r="I4568" s="287">
        <v>0</v>
      </c>
      <c r="J4568" s="287"/>
      <c r="K4568" s="287">
        <v>0</v>
      </c>
    </row>
    <row r="4569" spans="1:11">
      <c r="A4569" s="287" t="s">
        <v>437</v>
      </c>
      <c r="B4569" s="288">
        <v>46088</v>
      </c>
      <c r="C4569" s="287" t="s">
        <v>339</v>
      </c>
      <c r="D4569" s="287">
        <v>0</v>
      </c>
      <c r="E4569" s="287">
        <v>0</v>
      </c>
      <c r="F4569" s="287">
        <v>0</v>
      </c>
      <c r="G4569" s="287"/>
      <c r="H4569" s="287"/>
      <c r="I4569" s="287">
        <v>0</v>
      </c>
      <c r="J4569" s="287"/>
      <c r="K4569" s="287">
        <v>0</v>
      </c>
    </row>
    <row r="4570" spans="1:11">
      <c r="A4570" s="287" t="s">
        <v>437</v>
      </c>
      <c r="B4570" s="288">
        <v>46095</v>
      </c>
      <c r="C4570" s="287" t="s">
        <v>339</v>
      </c>
      <c r="D4570" s="287">
        <v>0</v>
      </c>
      <c r="E4570" s="287">
        <v>0</v>
      </c>
      <c r="F4570" s="287">
        <v>0</v>
      </c>
      <c r="G4570" s="287"/>
      <c r="H4570" s="287"/>
      <c r="I4570" s="287">
        <v>0</v>
      </c>
      <c r="J4570" s="287"/>
      <c r="K4570" s="287">
        <v>0</v>
      </c>
    </row>
    <row r="4571" spans="1:11">
      <c r="A4571" s="287" t="s">
        <v>437</v>
      </c>
      <c r="B4571" s="288">
        <v>46102</v>
      </c>
      <c r="C4571" s="287" t="s">
        <v>339</v>
      </c>
      <c r="D4571" s="287">
        <v>0</v>
      </c>
      <c r="E4571" s="287">
        <v>0</v>
      </c>
      <c r="F4571" s="287">
        <v>0</v>
      </c>
      <c r="G4571" s="287"/>
      <c r="H4571" s="287"/>
      <c r="I4571" s="287">
        <v>0</v>
      </c>
      <c r="J4571" s="287"/>
      <c r="K4571" s="287">
        <v>0</v>
      </c>
    </row>
    <row r="4572" spans="1:11">
      <c r="A4572" s="287" t="s">
        <v>437</v>
      </c>
      <c r="B4572" s="288">
        <v>46109</v>
      </c>
      <c r="C4572" s="287" t="s">
        <v>339</v>
      </c>
      <c r="D4572" s="287">
        <v>0</v>
      </c>
      <c r="E4572" s="287">
        <v>0</v>
      </c>
      <c r="F4572" s="287">
        <v>0</v>
      </c>
      <c r="G4572" s="287"/>
      <c r="H4572" s="287"/>
      <c r="I4572" s="287">
        <v>0</v>
      </c>
      <c r="J4572" s="287"/>
      <c r="K4572" s="287">
        <v>0</v>
      </c>
    </row>
    <row r="4573" spans="1:11">
      <c r="A4573" s="287" t="s">
        <v>437</v>
      </c>
      <c r="B4573" s="288">
        <v>46116</v>
      </c>
      <c r="C4573" s="287" t="s">
        <v>339</v>
      </c>
      <c r="D4573" s="287">
        <v>0</v>
      </c>
      <c r="E4573" s="287">
        <v>0</v>
      </c>
      <c r="F4573" s="287">
        <v>0</v>
      </c>
      <c r="G4573" s="287"/>
      <c r="H4573" s="287"/>
      <c r="I4573" s="287">
        <v>0</v>
      </c>
      <c r="J4573" s="287"/>
      <c r="K4573" s="287">
        <v>0</v>
      </c>
    </row>
    <row r="4574" spans="1:11">
      <c r="A4574" s="287" t="s">
        <v>437</v>
      </c>
      <c r="B4574" s="288">
        <v>46123</v>
      </c>
      <c r="C4574" s="287" t="s">
        <v>339</v>
      </c>
      <c r="D4574" s="287">
        <v>0</v>
      </c>
      <c r="E4574" s="287">
        <v>0</v>
      </c>
      <c r="F4574" s="287">
        <v>0</v>
      </c>
      <c r="G4574" s="287"/>
      <c r="H4574" s="287"/>
      <c r="I4574" s="287">
        <v>0</v>
      </c>
      <c r="J4574" s="287"/>
      <c r="K4574" s="287">
        <v>0</v>
      </c>
    </row>
    <row r="4575" spans="1:11">
      <c r="A4575" s="287" t="s">
        <v>437</v>
      </c>
      <c r="B4575" s="288">
        <v>46130</v>
      </c>
      <c r="C4575" s="287" t="s">
        <v>339</v>
      </c>
      <c r="D4575" s="287">
        <v>0</v>
      </c>
      <c r="E4575" s="287">
        <v>0</v>
      </c>
      <c r="F4575" s="287">
        <v>0</v>
      </c>
      <c r="G4575" s="287"/>
      <c r="H4575" s="287"/>
      <c r="I4575" s="287">
        <v>0</v>
      </c>
      <c r="J4575" s="287"/>
      <c r="K4575" s="287">
        <v>0</v>
      </c>
    </row>
    <row r="4576" spans="1:11">
      <c r="A4576" s="287" t="s">
        <v>437</v>
      </c>
      <c r="B4576" s="288">
        <v>46137</v>
      </c>
      <c r="C4576" s="287" t="s">
        <v>339</v>
      </c>
      <c r="D4576" s="287">
        <v>0</v>
      </c>
      <c r="E4576" s="287">
        <v>0</v>
      </c>
      <c r="F4576" s="287">
        <v>0</v>
      </c>
      <c r="G4576" s="287"/>
      <c r="H4576" s="287"/>
      <c r="I4576" s="287">
        <v>0</v>
      </c>
      <c r="J4576" s="287"/>
      <c r="K4576" s="287">
        <v>0</v>
      </c>
    </row>
    <row r="4577" spans="1:11">
      <c r="A4577" s="287" t="s">
        <v>438</v>
      </c>
      <c r="B4577" s="288">
        <v>45969</v>
      </c>
      <c r="C4577" s="287" t="s">
        <v>339</v>
      </c>
      <c r="D4577" s="287">
        <v>0</v>
      </c>
      <c r="E4577" s="287">
        <v>0</v>
      </c>
      <c r="F4577" s="287">
        <v>0</v>
      </c>
      <c r="G4577" s="287" t="s">
        <v>179</v>
      </c>
      <c r="H4577" s="287" t="s">
        <v>188</v>
      </c>
      <c r="I4577" s="287">
        <v>1</v>
      </c>
      <c r="J4577" s="287"/>
      <c r="K4577" s="287">
        <v>0</v>
      </c>
    </row>
    <row r="4578" spans="1:11">
      <c r="A4578" s="287" t="s">
        <v>438</v>
      </c>
      <c r="B4578" s="288">
        <v>45976</v>
      </c>
      <c r="C4578" s="287" t="s">
        <v>339</v>
      </c>
      <c r="D4578" s="287">
        <v>0</v>
      </c>
      <c r="E4578" s="287">
        <v>0</v>
      </c>
      <c r="F4578" s="287">
        <v>0</v>
      </c>
      <c r="G4578" s="287" t="s">
        <v>179</v>
      </c>
      <c r="H4578" s="287" t="s">
        <v>188</v>
      </c>
      <c r="I4578" s="287">
        <v>1</v>
      </c>
      <c r="J4578" s="287"/>
      <c r="K4578" s="287">
        <v>0</v>
      </c>
    </row>
    <row r="4579" spans="1:11">
      <c r="A4579" s="287" t="s">
        <v>438</v>
      </c>
      <c r="B4579" s="288">
        <v>45983</v>
      </c>
      <c r="C4579" s="287" t="s">
        <v>339</v>
      </c>
      <c r="D4579" s="287">
        <v>0</v>
      </c>
      <c r="E4579" s="287">
        <v>0</v>
      </c>
      <c r="F4579" s="287">
        <v>0</v>
      </c>
      <c r="G4579" s="287" t="s">
        <v>179</v>
      </c>
      <c r="H4579" s="287" t="s">
        <v>188</v>
      </c>
      <c r="I4579" s="287">
        <v>1</v>
      </c>
      <c r="J4579" s="287"/>
      <c r="K4579" s="287">
        <v>0</v>
      </c>
    </row>
    <row r="4580" spans="1:11">
      <c r="A4580" s="287" t="s">
        <v>438</v>
      </c>
      <c r="B4580" s="288">
        <v>45990</v>
      </c>
      <c r="C4580" s="287" t="s">
        <v>339</v>
      </c>
      <c r="D4580" s="287">
        <v>0</v>
      </c>
      <c r="E4580" s="287">
        <v>0</v>
      </c>
      <c r="F4580" s="287">
        <v>0</v>
      </c>
      <c r="G4580" s="287" t="s">
        <v>179</v>
      </c>
      <c r="H4580" s="287" t="s">
        <v>188</v>
      </c>
      <c r="I4580" s="287">
        <v>1</v>
      </c>
      <c r="J4580" s="287"/>
      <c r="K4580" s="287">
        <v>0</v>
      </c>
    </row>
    <row r="4581" spans="1:11">
      <c r="A4581" s="287" t="s">
        <v>438</v>
      </c>
      <c r="B4581" s="288">
        <v>45997</v>
      </c>
      <c r="C4581" s="287" t="s">
        <v>339</v>
      </c>
      <c r="D4581" s="287">
        <v>0</v>
      </c>
      <c r="E4581" s="287">
        <v>0</v>
      </c>
      <c r="F4581" s="287">
        <v>0</v>
      </c>
      <c r="G4581" s="287" t="s">
        <v>179</v>
      </c>
      <c r="H4581" s="287" t="s">
        <v>188</v>
      </c>
      <c r="I4581" s="287">
        <v>1</v>
      </c>
      <c r="J4581" s="287"/>
      <c r="K4581" s="287">
        <v>0</v>
      </c>
    </row>
    <row r="4582" spans="1:11">
      <c r="A4582" s="287" t="s">
        <v>438</v>
      </c>
      <c r="B4582" s="288">
        <v>46004</v>
      </c>
      <c r="C4582" s="287" t="s">
        <v>847</v>
      </c>
      <c r="D4582" s="287">
        <v>1</v>
      </c>
      <c r="E4582" s="287">
        <v>1</v>
      </c>
      <c r="F4582" s="287">
        <v>1</v>
      </c>
      <c r="G4582" s="287" t="s">
        <v>179</v>
      </c>
      <c r="H4582" s="287" t="s">
        <v>188</v>
      </c>
      <c r="I4582" s="287">
        <v>1</v>
      </c>
      <c r="J4582" s="287"/>
      <c r="K4582" s="287">
        <v>0</v>
      </c>
    </row>
    <row r="4583" spans="1:11">
      <c r="A4583" s="287" t="s">
        <v>438</v>
      </c>
      <c r="B4583" s="288">
        <v>46011</v>
      </c>
      <c r="C4583" s="287" t="s">
        <v>847</v>
      </c>
      <c r="D4583" s="287">
        <v>1</v>
      </c>
      <c r="E4583" s="287">
        <v>1</v>
      </c>
      <c r="F4583" s="287">
        <v>1</v>
      </c>
      <c r="G4583" s="287" t="s">
        <v>179</v>
      </c>
      <c r="H4583" s="287" t="s">
        <v>188</v>
      </c>
      <c r="I4583" s="287">
        <v>1</v>
      </c>
      <c r="J4583" s="287"/>
      <c r="K4583" s="287">
        <v>0</v>
      </c>
    </row>
    <row r="4584" spans="1:11">
      <c r="A4584" s="287" t="s">
        <v>438</v>
      </c>
      <c r="B4584" s="288">
        <v>46018</v>
      </c>
      <c r="C4584" s="287" t="s">
        <v>339</v>
      </c>
      <c r="D4584" s="287">
        <v>0</v>
      </c>
      <c r="E4584" s="287">
        <v>0</v>
      </c>
      <c r="F4584" s="287">
        <v>0</v>
      </c>
      <c r="G4584" s="287" t="s">
        <v>179</v>
      </c>
      <c r="H4584" s="287" t="s">
        <v>188</v>
      </c>
      <c r="I4584" s="287">
        <v>1</v>
      </c>
      <c r="J4584" s="287"/>
      <c r="K4584" s="287">
        <v>0</v>
      </c>
    </row>
    <row r="4585" spans="1:11">
      <c r="A4585" s="287" t="s">
        <v>438</v>
      </c>
      <c r="B4585" s="288">
        <v>46025</v>
      </c>
      <c r="C4585" s="287" t="s">
        <v>339</v>
      </c>
      <c r="D4585" s="287">
        <v>0</v>
      </c>
      <c r="E4585" s="287">
        <v>0</v>
      </c>
      <c r="F4585" s="287">
        <v>0</v>
      </c>
      <c r="G4585" s="287" t="s">
        <v>179</v>
      </c>
      <c r="H4585" s="287" t="s">
        <v>188</v>
      </c>
      <c r="I4585" s="287">
        <v>1</v>
      </c>
      <c r="J4585" s="287"/>
      <c r="K4585" s="287">
        <v>0</v>
      </c>
    </row>
    <row r="4586" spans="1:11">
      <c r="A4586" s="287" t="s">
        <v>438</v>
      </c>
      <c r="B4586" s="288">
        <v>46032</v>
      </c>
      <c r="C4586" s="287" t="s">
        <v>339</v>
      </c>
      <c r="D4586" s="287">
        <v>0</v>
      </c>
      <c r="E4586" s="287">
        <v>0</v>
      </c>
      <c r="F4586" s="287">
        <v>0</v>
      </c>
      <c r="G4586" s="287" t="s">
        <v>179</v>
      </c>
      <c r="H4586" s="287" t="s">
        <v>188</v>
      </c>
      <c r="I4586" s="287">
        <v>1</v>
      </c>
      <c r="J4586" s="287"/>
      <c r="K4586" s="287">
        <v>0</v>
      </c>
    </row>
    <row r="4587" spans="1:11">
      <c r="A4587" s="287" t="s">
        <v>438</v>
      </c>
      <c r="B4587" s="288">
        <v>46039</v>
      </c>
      <c r="C4587" s="287" t="s">
        <v>847</v>
      </c>
      <c r="D4587" s="287">
        <v>1</v>
      </c>
      <c r="E4587" s="287">
        <v>1</v>
      </c>
      <c r="F4587" s="287">
        <v>1</v>
      </c>
      <c r="G4587" s="287" t="s">
        <v>179</v>
      </c>
      <c r="H4587" s="287" t="s">
        <v>188</v>
      </c>
      <c r="I4587" s="287">
        <v>1</v>
      </c>
      <c r="J4587" s="287"/>
      <c r="K4587" s="287">
        <v>0</v>
      </c>
    </row>
    <row r="4588" spans="1:11">
      <c r="A4588" s="287" t="s">
        <v>438</v>
      </c>
      <c r="B4588" s="288">
        <v>46046</v>
      </c>
      <c r="C4588" s="287" t="s">
        <v>847</v>
      </c>
      <c r="D4588" s="287">
        <v>1</v>
      </c>
      <c r="E4588" s="287">
        <v>1</v>
      </c>
      <c r="F4588" s="287">
        <v>1</v>
      </c>
      <c r="G4588" s="287" t="s">
        <v>179</v>
      </c>
      <c r="H4588" s="287" t="s">
        <v>188</v>
      </c>
      <c r="I4588" s="287">
        <v>1</v>
      </c>
      <c r="J4588" s="287"/>
      <c r="K4588" s="287">
        <v>0</v>
      </c>
    </row>
    <row r="4589" spans="1:11">
      <c r="A4589" s="287" t="s">
        <v>438</v>
      </c>
      <c r="B4589" s="288">
        <v>46053</v>
      </c>
      <c r="C4589" s="287" t="s">
        <v>847</v>
      </c>
      <c r="D4589" s="287">
        <v>1</v>
      </c>
      <c r="E4589" s="287">
        <v>1</v>
      </c>
      <c r="F4589" s="287">
        <v>1</v>
      </c>
      <c r="G4589" s="287" t="s">
        <v>179</v>
      </c>
      <c r="H4589" s="287" t="s">
        <v>188</v>
      </c>
      <c r="I4589" s="287">
        <v>1</v>
      </c>
      <c r="J4589" s="287"/>
      <c r="K4589" s="287">
        <v>0</v>
      </c>
    </row>
    <row r="4590" spans="1:11">
      <c r="A4590" s="287" t="s">
        <v>438</v>
      </c>
      <c r="B4590" s="288">
        <v>46060</v>
      </c>
      <c r="C4590" s="287" t="s">
        <v>339</v>
      </c>
      <c r="D4590" s="287">
        <v>0</v>
      </c>
      <c r="E4590" s="287">
        <v>0</v>
      </c>
      <c r="F4590" s="287">
        <v>0</v>
      </c>
      <c r="G4590" s="287" t="s">
        <v>179</v>
      </c>
      <c r="H4590" s="287" t="s">
        <v>188</v>
      </c>
      <c r="I4590" s="287">
        <v>1</v>
      </c>
      <c r="J4590" s="287"/>
      <c r="K4590" s="287">
        <v>0</v>
      </c>
    </row>
    <row r="4591" spans="1:11">
      <c r="A4591" s="287" t="s">
        <v>438</v>
      </c>
      <c r="B4591" s="288">
        <v>46067</v>
      </c>
      <c r="C4591" s="287" t="s">
        <v>847</v>
      </c>
      <c r="D4591" s="287">
        <v>1</v>
      </c>
      <c r="E4591" s="287">
        <v>1</v>
      </c>
      <c r="F4591" s="287">
        <v>1</v>
      </c>
      <c r="G4591" s="287" t="s">
        <v>179</v>
      </c>
      <c r="H4591" s="287" t="s">
        <v>188</v>
      </c>
      <c r="I4591" s="287">
        <v>1</v>
      </c>
      <c r="J4591" s="287"/>
      <c r="K4591" s="287">
        <v>0</v>
      </c>
    </row>
    <row r="4592" spans="1:11">
      <c r="A4592" s="287" t="s">
        <v>438</v>
      </c>
      <c r="B4592" s="288">
        <v>46074</v>
      </c>
      <c r="C4592" s="287" t="s">
        <v>847</v>
      </c>
      <c r="D4592" s="287">
        <v>1</v>
      </c>
      <c r="E4592" s="287">
        <v>1</v>
      </c>
      <c r="F4592" s="287">
        <v>1</v>
      </c>
      <c r="G4592" s="287" t="s">
        <v>179</v>
      </c>
      <c r="H4592" s="287" t="s">
        <v>188</v>
      </c>
      <c r="I4592" s="287">
        <v>1</v>
      </c>
      <c r="J4592" s="287"/>
      <c r="K4592" s="287">
        <v>0</v>
      </c>
    </row>
    <row r="4593" spans="1:11">
      <c r="A4593" s="287" t="s">
        <v>438</v>
      </c>
      <c r="B4593" s="288">
        <v>46081</v>
      </c>
      <c r="C4593" s="287" t="s">
        <v>847</v>
      </c>
      <c r="D4593" s="287">
        <v>1</v>
      </c>
      <c r="E4593" s="287">
        <v>1</v>
      </c>
      <c r="F4593" s="287">
        <v>1</v>
      </c>
      <c r="G4593" s="287" t="s">
        <v>179</v>
      </c>
      <c r="H4593" s="287" t="s">
        <v>188</v>
      </c>
      <c r="I4593" s="287">
        <v>1</v>
      </c>
      <c r="J4593" s="287"/>
      <c r="K4593" s="287">
        <v>0</v>
      </c>
    </row>
    <row r="4594" spans="1:11">
      <c r="A4594" s="287" t="s">
        <v>438</v>
      </c>
      <c r="B4594" s="288">
        <v>46088</v>
      </c>
      <c r="C4594" s="287" t="s">
        <v>847</v>
      </c>
      <c r="D4594" s="287">
        <v>1</v>
      </c>
      <c r="E4594" s="287">
        <v>1</v>
      </c>
      <c r="F4594" s="287">
        <v>1</v>
      </c>
      <c r="G4594" s="287" t="s">
        <v>179</v>
      </c>
      <c r="H4594" s="287" t="s">
        <v>188</v>
      </c>
      <c r="I4594" s="287">
        <v>1</v>
      </c>
      <c r="J4594" s="287"/>
      <c r="K4594" s="287">
        <v>0</v>
      </c>
    </row>
    <row r="4595" spans="1:11">
      <c r="A4595" s="287" t="s">
        <v>438</v>
      </c>
      <c r="B4595" s="288">
        <v>46095</v>
      </c>
      <c r="C4595" s="287" t="s">
        <v>847</v>
      </c>
      <c r="D4595" s="287">
        <v>1</v>
      </c>
      <c r="E4595" s="287">
        <v>1</v>
      </c>
      <c r="F4595" s="287">
        <v>1</v>
      </c>
      <c r="G4595" s="287" t="s">
        <v>179</v>
      </c>
      <c r="H4595" s="287" t="s">
        <v>188</v>
      </c>
      <c r="I4595" s="287">
        <v>1</v>
      </c>
      <c r="J4595" s="287"/>
      <c r="K4595" s="287">
        <v>0</v>
      </c>
    </row>
    <row r="4596" spans="1:11">
      <c r="A4596" s="287" t="s">
        <v>438</v>
      </c>
      <c r="B4596" s="288">
        <v>46102</v>
      </c>
      <c r="C4596" s="287" t="s">
        <v>339</v>
      </c>
      <c r="D4596" s="287">
        <v>0</v>
      </c>
      <c r="E4596" s="287">
        <v>0</v>
      </c>
      <c r="F4596" s="287">
        <v>0</v>
      </c>
      <c r="G4596" s="287" t="s">
        <v>179</v>
      </c>
      <c r="H4596" s="287" t="s">
        <v>188</v>
      </c>
      <c r="I4596" s="287">
        <v>1</v>
      </c>
      <c r="J4596" s="287"/>
      <c r="K4596" s="287">
        <v>0</v>
      </c>
    </row>
    <row r="4597" spans="1:11">
      <c r="A4597" s="287" t="s">
        <v>438</v>
      </c>
      <c r="B4597" s="288">
        <v>46109</v>
      </c>
      <c r="C4597" s="287" t="s">
        <v>847</v>
      </c>
      <c r="D4597" s="287">
        <v>1</v>
      </c>
      <c r="E4597" s="287">
        <v>1</v>
      </c>
      <c r="F4597" s="287">
        <v>1</v>
      </c>
      <c r="G4597" s="287" t="s">
        <v>179</v>
      </c>
      <c r="H4597" s="287" t="s">
        <v>188</v>
      </c>
      <c r="I4597" s="287">
        <v>1</v>
      </c>
      <c r="J4597" s="287"/>
      <c r="K4597" s="287">
        <v>0</v>
      </c>
    </row>
    <row r="4598" spans="1:11">
      <c r="A4598" s="287" t="s">
        <v>438</v>
      </c>
      <c r="B4598" s="288">
        <v>46116</v>
      </c>
      <c r="C4598" s="287" t="s">
        <v>339</v>
      </c>
      <c r="D4598" s="287">
        <v>0</v>
      </c>
      <c r="E4598" s="287">
        <v>0</v>
      </c>
      <c r="F4598" s="287">
        <v>0</v>
      </c>
      <c r="G4598" s="287" t="s">
        <v>179</v>
      </c>
      <c r="H4598" s="287" t="s">
        <v>188</v>
      </c>
      <c r="I4598" s="287">
        <v>1</v>
      </c>
      <c r="J4598" s="287"/>
      <c r="K4598" s="287">
        <v>0</v>
      </c>
    </row>
    <row r="4599" spans="1:11">
      <c r="A4599" s="287" t="s">
        <v>438</v>
      </c>
      <c r="B4599" s="288">
        <v>46123</v>
      </c>
      <c r="C4599" s="287" t="s">
        <v>847</v>
      </c>
      <c r="D4599" s="287">
        <v>1</v>
      </c>
      <c r="E4599" s="287">
        <v>1</v>
      </c>
      <c r="F4599" s="287">
        <v>1</v>
      </c>
      <c r="G4599" s="287" t="s">
        <v>179</v>
      </c>
      <c r="H4599" s="287" t="s">
        <v>188</v>
      </c>
      <c r="I4599" s="287">
        <v>1</v>
      </c>
      <c r="J4599" s="287"/>
      <c r="K4599" s="287">
        <v>0</v>
      </c>
    </row>
    <row r="4600" spans="1:11">
      <c r="A4600" s="287" t="s">
        <v>438</v>
      </c>
      <c r="B4600" s="288">
        <v>46130</v>
      </c>
      <c r="C4600" s="287" t="s">
        <v>847</v>
      </c>
      <c r="D4600" s="287">
        <v>1</v>
      </c>
      <c r="E4600" s="287">
        <v>1</v>
      </c>
      <c r="F4600" s="287">
        <v>1</v>
      </c>
      <c r="G4600" s="287" t="s">
        <v>179</v>
      </c>
      <c r="H4600" s="287" t="s">
        <v>188</v>
      </c>
      <c r="I4600" s="287">
        <v>1</v>
      </c>
      <c r="J4600" s="287"/>
      <c r="K4600" s="287">
        <v>0</v>
      </c>
    </row>
    <row r="4601" spans="1:11">
      <c r="A4601" s="287" t="s">
        <v>438</v>
      </c>
      <c r="B4601" s="288">
        <v>46137</v>
      </c>
      <c r="C4601" s="287" t="s">
        <v>847</v>
      </c>
      <c r="D4601" s="287">
        <v>1</v>
      </c>
      <c r="E4601" s="287">
        <v>1</v>
      </c>
      <c r="F4601" s="287">
        <v>1</v>
      </c>
      <c r="G4601" s="287" t="s">
        <v>179</v>
      </c>
      <c r="H4601" s="287" t="s">
        <v>188</v>
      </c>
      <c r="I4601" s="287">
        <v>1</v>
      </c>
      <c r="J4601" s="287"/>
      <c r="K4601" s="287">
        <v>0</v>
      </c>
    </row>
    <row r="4602" spans="1:11">
      <c r="A4602" s="287" t="s">
        <v>439</v>
      </c>
      <c r="B4602" s="288">
        <v>45969</v>
      </c>
      <c r="C4602" s="287" t="s">
        <v>339</v>
      </c>
      <c r="D4602" s="287">
        <v>0</v>
      </c>
      <c r="E4602" s="287">
        <v>0</v>
      </c>
      <c r="F4602" s="287">
        <v>0</v>
      </c>
      <c r="G4602" s="287" t="s">
        <v>185</v>
      </c>
      <c r="H4602" s="287"/>
      <c r="I4602" s="287">
        <v>1</v>
      </c>
      <c r="J4602" s="287" t="s">
        <v>440</v>
      </c>
      <c r="K4602" s="287">
        <v>0</v>
      </c>
    </row>
    <row r="4603" spans="1:11">
      <c r="A4603" s="287" t="s">
        <v>439</v>
      </c>
      <c r="B4603" s="288">
        <v>45976</v>
      </c>
      <c r="C4603" s="287" t="s">
        <v>847</v>
      </c>
      <c r="D4603" s="287">
        <v>1</v>
      </c>
      <c r="E4603" s="287">
        <v>1</v>
      </c>
      <c r="F4603" s="287">
        <v>1</v>
      </c>
      <c r="G4603" s="287" t="s">
        <v>185</v>
      </c>
      <c r="H4603" s="287"/>
      <c r="I4603" s="287">
        <v>1</v>
      </c>
      <c r="J4603" s="287" t="s">
        <v>440</v>
      </c>
      <c r="K4603" s="287">
        <v>0</v>
      </c>
    </row>
    <row r="4604" spans="1:11">
      <c r="A4604" s="287" t="s">
        <v>439</v>
      </c>
      <c r="B4604" s="288">
        <v>45983</v>
      </c>
      <c r="C4604" s="287" t="s">
        <v>847</v>
      </c>
      <c r="D4604" s="287">
        <v>1</v>
      </c>
      <c r="E4604" s="287">
        <v>1</v>
      </c>
      <c r="F4604" s="287">
        <v>1</v>
      </c>
      <c r="G4604" s="287" t="s">
        <v>185</v>
      </c>
      <c r="H4604" s="287"/>
      <c r="I4604" s="287">
        <v>1</v>
      </c>
      <c r="J4604" s="287" t="s">
        <v>440</v>
      </c>
      <c r="K4604" s="287">
        <v>0</v>
      </c>
    </row>
    <row r="4605" spans="1:11">
      <c r="A4605" s="287" t="s">
        <v>439</v>
      </c>
      <c r="B4605" s="288">
        <v>45990</v>
      </c>
      <c r="C4605" s="287" t="s">
        <v>847</v>
      </c>
      <c r="D4605" s="287">
        <v>1</v>
      </c>
      <c r="E4605" s="287">
        <v>1</v>
      </c>
      <c r="F4605" s="287">
        <v>1</v>
      </c>
      <c r="G4605" s="287" t="s">
        <v>185</v>
      </c>
      <c r="H4605" s="287"/>
      <c r="I4605" s="287">
        <v>1</v>
      </c>
      <c r="J4605" s="287" t="s">
        <v>440</v>
      </c>
      <c r="K4605" s="287">
        <v>0</v>
      </c>
    </row>
    <row r="4606" spans="1:11">
      <c r="A4606" s="287" t="s">
        <v>439</v>
      </c>
      <c r="B4606" s="288">
        <v>45997</v>
      </c>
      <c r="C4606" s="287" t="s">
        <v>339</v>
      </c>
      <c r="D4606" s="287">
        <v>0</v>
      </c>
      <c r="E4606" s="287">
        <v>0</v>
      </c>
      <c r="F4606" s="287">
        <v>0</v>
      </c>
      <c r="G4606" s="287" t="s">
        <v>185</v>
      </c>
      <c r="H4606" s="287"/>
      <c r="I4606" s="287">
        <v>1</v>
      </c>
      <c r="J4606" s="287" t="s">
        <v>440</v>
      </c>
      <c r="K4606" s="287">
        <v>0</v>
      </c>
    </row>
    <row r="4607" spans="1:11">
      <c r="A4607" s="287" t="s">
        <v>439</v>
      </c>
      <c r="B4607" s="288">
        <v>46004</v>
      </c>
      <c r="C4607" s="287" t="s">
        <v>847</v>
      </c>
      <c r="D4607" s="287">
        <v>1</v>
      </c>
      <c r="E4607" s="287">
        <v>1</v>
      </c>
      <c r="F4607" s="287">
        <v>1</v>
      </c>
      <c r="G4607" s="287" t="s">
        <v>185</v>
      </c>
      <c r="H4607" s="287"/>
      <c r="I4607" s="287">
        <v>1</v>
      </c>
      <c r="J4607" s="287" t="s">
        <v>440</v>
      </c>
      <c r="K4607" s="287">
        <v>0</v>
      </c>
    </row>
    <row r="4608" spans="1:11">
      <c r="A4608" s="287" t="s">
        <v>439</v>
      </c>
      <c r="B4608" s="288">
        <v>46011</v>
      </c>
      <c r="C4608" s="287" t="s">
        <v>847</v>
      </c>
      <c r="D4608" s="287">
        <v>1</v>
      </c>
      <c r="E4608" s="287">
        <v>1</v>
      </c>
      <c r="F4608" s="287">
        <v>1</v>
      </c>
      <c r="G4608" s="287" t="s">
        <v>185</v>
      </c>
      <c r="H4608" s="287"/>
      <c r="I4608" s="287">
        <v>1</v>
      </c>
      <c r="J4608" s="287" t="s">
        <v>440</v>
      </c>
      <c r="K4608" s="287">
        <v>0</v>
      </c>
    </row>
    <row r="4609" spans="1:11">
      <c r="A4609" s="287" t="s">
        <v>439</v>
      </c>
      <c r="B4609" s="288">
        <v>46018</v>
      </c>
      <c r="C4609" s="287" t="s">
        <v>339</v>
      </c>
      <c r="D4609" s="287">
        <v>0</v>
      </c>
      <c r="E4609" s="287">
        <v>0</v>
      </c>
      <c r="F4609" s="287">
        <v>0</v>
      </c>
      <c r="G4609" s="287" t="s">
        <v>185</v>
      </c>
      <c r="H4609" s="287"/>
      <c r="I4609" s="287">
        <v>1</v>
      </c>
      <c r="J4609" s="287" t="s">
        <v>440</v>
      </c>
      <c r="K4609" s="287">
        <v>0</v>
      </c>
    </row>
    <row r="4610" spans="1:11">
      <c r="A4610" s="287" t="s">
        <v>439</v>
      </c>
      <c r="B4610" s="288">
        <v>46025</v>
      </c>
      <c r="C4610" s="287" t="s">
        <v>339</v>
      </c>
      <c r="D4610" s="287">
        <v>0</v>
      </c>
      <c r="E4610" s="287">
        <v>0</v>
      </c>
      <c r="F4610" s="287">
        <v>0</v>
      </c>
      <c r="G4610" s="287" t="s">
        <v>185</v>
      </c>
      <c r="H4610" s="287"/>
      <c r="I4610" s="287">
        <v>1</v>
      </c>
      <c r="J4610" s="287" t="s">
        <v>440</v>
      </c>
      <c r="K4610" s="287">
        <v>0</v>
      </c>
    </row>
    <row r="4611" spans="1:11">
      <c r="A4611" s="287" t="s">
        <v>439</v>
      </c>
      <c r="B4611" s="288">
        <v>46032</v>
      </c>
      <c r="C4611" s="287" t="s">
        <v>847</v>
      </c>
      <c r="D4611" s="287">
        <v>1</v>
      </c>
      <c r="E4611" s="287">
        <v>1</v>
      </c>
      <c r="F4611" s="287">
        <v>1</v>
      </c>
      <c r="G4611" s="287" t="s">
        <v>185</v>
      </c>
      <c r="H4611" s="287"/>
      <c r="I4611" s="287">
        <v>1</v>
      </c>
      <c r="J4611" s="287" t="s">
        <v>440</v>
      </c>
      <c r="K4611" s="287">
        <v>0</v>
      </c>
    </row>
    <row r="4612" spans="1:11">
      <c r="A4612" s="287" t="s">
        <v>439</v>
      </c>
      <c r="B4612" s="288">
        <v>46039</v>
      </c>
      <c r="C4612" s="287" t="s">
        <v>847</v>
      </c>
      <c r="D4612" s="287">
        <v>1</v>
      </c>
      <c r="E4612" s="287">
        <v>1</v>
      </c>
      <c r="F4612" s="287">
        <v>1</v>
      </c>
      <c r="G4612" s="287" t="s">
        <v>185</v>
      </c>
      <c r="H4612" s="287"/>
      <c r="I4612" s="287">
        <v>1</v>
      </c>
      <c r="J4612" s="287" t="s">
        <v>440</v>
      </c>
      <c r="K4612" s="287">
        <v>0</v>
      </c>
    </row>
    <row r="4613" spans="1:11">
      <c r="A4613" s="287" t="s">
        <v>439</v>
      </c>
      <c r="B4613" s="288">
        <v>46046</v>
      </c>
      <c r="C4613" s="287" t="s">
        <v>847</v>
      </c>
      <c r="D4613" s="287">
        <v>1</v>
      </c>
      <c r="E4613" s="287">
        <v>1</v>
      </c>
      <c r="F4613" s="287">
        <v>1</v>
      </c>
      <c r="G4613" s="287" t="s">
        <v>185</v>
      </c>
      <c r="H4613" s="287"/>
      <c r="I4613" s="287">
        <v>1</v>
      </c>
      <c r="J4613" s="287" t="s">
        <v>440</v>
      </c>
      <c r="K4613" s="287">
        <v>0</v>
      </c>
    </row>
    <row r="4614" spans="1:11">
      <c r="A4614" s="287" t="s">
        <v>439</v>
      </c>
      <c r="B4614" s="288">
        <v>46053</v>
      </c>
      <c r="C4614" s="287" t="s">
        <v>847</v>
      </c>
      <c r="D4614" s="287">
        <v>1</v>
      </c>
      <c r="E4614" s="287">
        <v>1</v>
      </c>
      <c r="F4614" s="287">
        <v>1</v>
      </c>
      <c r="G4614" s="287" t="s">
        <v>185</v>
      </c>
      <c r="H4614" s="287"/>
      <c r="I4614" s="287">
        <v>1</v>
      </c>
      <c r="J4614" s="287" t="s">
        <v>440</v>
      </c>
      <c r="K4614" s="287">
        <v>0</v>
      </c>
    </row>
    <row r="4615" spans="1:11">
      <c r="A4615" s="287" t="s">
        <v>439</v>
      </c>
      <c r="B4615" s="288">
        <v>46060</v>
      </c>
      <c r="C4615" s="287" t="s">
        <v>847</v>
      </c>
      <c r="D4615" s="287">
        <v>1</v>
      </c>
      <c r="E4615" s="287">
        <v>1</v>
      </c>
      <c r="F4615" s="287">
        <v>1</v>
      </c>
      <c r="G4615" s="287" t="s">
        <v>185</v>
      </c>
      <c r="H4615" s="287"/>
      <c r="I4615" s="287">
        <v>1</v>
      </c>
      <c r="J4615" s="287" t="s">
        <v>440</v>
      </c>
      <c r="K4615" s="287">
        <v>0</v>
      </c>
    </row>
    <row r="4616" spans="1:11">
      <c r="A4616" s="287" t="s">
        <v>439</v>
      </c>
      <c r="B4616" s="288">
        <v>46067</v>
      </c>
      <c r="C4616" s="287" t="s">
        <v>847</v>
      </c>
      <c r="D4616" s="287">
        <v>1</v>
      </c>
      <c r="E4616" s="287">
        <v>1</v>
      </c>
      <c r="F4616" s="287">
        <v>1</v>
      </c>
      <c r="G4616" s="287" t="s">
        <v>185</v>
      </c>
      <c r="H4616" s="287"/>
      <c r="I4616" s="287">
        <v>1</v>
      </c>
      <c r="J4616" s="287" t="s">
        <v>440</v>
      </c>
      <c r="K4616" s="287">
        <v>0</v>
      </c>
    </row>
    <row r="4617" spans="1:11">
      <c r="A4617" s="287" t="s">
        <v>439</v>
      </c>
      <c r="B4617" s="288">
        <v>46074</v>
      </c>
      <c r="C4617" s="287" t="s">
        <v>847</v>
      </c>
      <c r="D4617" s="287">
        <v>1</v>
      </c>
      <c r="E4617" s="287">
        <v>1</v>
      </c>
      <c r="F4617" s="287">
        <v>1</v>
      </c>
      <c r="G4617" s="287" t="s">
        <v>185</v>
      </c>
      <c r="H4617" s="287"/>
      <c r="I4617" s="287">
        <v>1</v>
      </c>
      <c r="J4617" s="287" t="s">
        <v>440</v>
      </c>
      <c r="K4617" s="287">
        <v>0</v>
      </c>
    </row>
    <row r="4618" spans="1:11">
      <c r="A4618" s="287" t="s">
        <v>439</v>
      </c>
      <c r="B4618" s="288">
        <v>46081</v>
      </c>
      <c r="C4618" s="287" t="s">
        <v>893</v>
      </c>
      <c r="D4618" s="287">
        <v>1</v>
      </c>
      <c r="E4618" s="287">
        <v>1</v>
      </c>
      <c r="F4618" s="287">
        <v>0</v>
      </c>
      <c r="G4618" s="287" t="s">
        <v>185</v>
      </c>
      <c r="H4618" s="287"/>
      <c r="I4618" s="287">
        <v>1</v>
      </c>
      <c r="J4618" s="287" t="s">
        <v>440</v>
      </c>
      <c r="K4618" s="287">
        <v>0</v>
      </c>
    </row>
    <row r="4619" spans="1:11">
      <c r="A4619" s="287" t="s">
        <v>439</v>
      </c>
      <c r="B4619" s="288">
        <v>46088</v>
      </c>
      <c r="C4619" s="287" t="s">
        <v>339</v>
      </c>
      <c r="D4619" s="287">
        <v>0</v>
      </c>
      <c r="E4619" s="287">
        <v>0</v>
      </c>
      <c r="F4619" s="287">
        <v>0</v>
      </c>
      <c r="G4619" s="287" t="s">
        <v>185</v>
      </c>
      <c r="H4619" s="287"/>
      <c r="I4619" s="287">
        <v>1</v>
      </c>
      <c r="J4619" s="287" t="s">
        <v>440</v>
      </c>
      <c r="K4619" s="287">
        <v>0</v>
      </c>
    </row>
    <row r="4620" spans="1:11">
      <c r="A4620" s="287" t="s">
        <v>439</v>
      </c>
      <c r="B4620" s="288">
        <v>46095</v>
      </c>
      <c r="C4620" s="287" t="s">
        <v>847</v>
      </c>
      <c r="D4620" s="287">
        <v>1</v>
      </c>
      <c r="E4620" s="287">
        <v>1</v>
      </c>
      <c r="F4620" s="287">
        <v>1</v>
      </c>
      <c r="G4620" s="287" t="s">
        <v>185</v>
      </c>
      <c r="H4620" s="287"/>
      <c r="I4620" s="287">
        <v>1</v>
      </c>
      <c r="J4620" s="287" t="s">
        <v>440</v>
      </c>
      <c r="K4620" s="287">
        <v>0</v>
      </c>
    </row>
    <row r="4621" spans="1:11">
      <c r="A4621" s="287" t="s">
        <v>439</v>
      </c>
      <c r="B4621" s="288">
        <v>46102</v>
      </c>
      <c r="C4621" s="287" t="s">
        <v>847</v>
      </c>
      <c r="D4621" s="287">
        <v>1</v>
      </c>
      <c r="E4621" s="287">
        <v>1</v>
      </c>
      <c r="F4621" s="287">
        <v>1</v>
      </c>
      <c r="G4621" s="287" t="s">
        <v>185</v>
      </c>
      <c r="H4621" s="287"/>
      <c r="I4621" s="287">
        <v>1</v>
      </c>
      <c r="J4621" s="287" t="s">
        <v>440</v>
      </c>
      <c r="K4621" s="287">
        <v>0</v>
      </c>
    </row>
    <row r="4622" spans="1:11">
      <c r="A4622" s="287" t="s">
        <v>439</v>
      </c>
      <c r="B4622" s="288">
        <v>46109</v>
      </c>
      <c r="C4622" s="287" t="s">
        <v>847</v>
      </c>
      <c r="D4622" s="287">
        <v>1</v>
      </c>
      <c r="E4622" s="287">
        <v>1</v>
      </c>
      <c r="F4622" s="287">
        <v>1</v>
      </c>
      <c r="G4622" s="287" t="s">
        <v>185</v>
      </c>
      <c r="H4622" s="287"/>
      <c r="I4622" s="287">
        <v>1</v>
      </c>
      <c r="J4622" s="287" t="s">
        <v>440</v>
      </c>
      <c r="K4622" s="287">
        <v>0</v>
      </c>
    </row>
    <row r="4623" spans="1:11">
      <c r="A4623" s="287" t="s">
        <v>439</v>
      </c>
      <c r="B4623" s="288">
        <v>46116</v>
      </c>
      <c r="C4623" s="287" t="s">
        <v>847</v>
      </c>
      <c r="D4623" s="287">
        <v>1</v>
      </c>
      <c r="E4623" s="287">
        <v>1</v>
      </c>
      <c r="F4623" s="287">
        <v>1</v>
      </c>
      <c r="G4623" s="287" t="s">
        <v>185</v>
      </c>
      <c r="H4623" s="287"/>
      <c r="I4623" s="287">
        <v>1</v>
      </c>
      <c r="J4623" s="287" t="s">
        <v>440</v>
      </c>
      <c r="K4623" s="287">
        <v>0</v>
      </c>
    </row>
    <row r="4624" spans="1:11">
      <c r="A4624" s="287" t="s">
        <v>439</v>
      </c>
      <c r="B4624" s="288">
        <v>46123</v>
      </c>
      <c r="C4624" s="287" t="s">
        <v>847</v>
      </c>
      <c r="D4624" s="287">
        <v>1</v>
      </c>
      <c r="E4624" s="287">
        <v>1</v>
      </c>
      <c r="F4624" s="287">
        <v>1</v>
      </c>
      <c r="G4624" s="287" t="s">
        <v>185</v>
      </c>
      <c r="H4624" s="287"/>
      <c r="I4624" s="287">
        <v>1</v>
      </c>
      <c r="J4624" s="287" t="s">
        <v>440</v>
      </c>
      <c r="K4624" s="287">
        <v>0</v>
      </c>
    </row>
    <row r="4625" spans="1:11">
      <c r="A4625" s="287" t="s">
        <v>439</v>
      </c>
      <c r="B4625" s="288">
        <v>46130</v>
      </c>
      <c r="C4625" s="287" t="s">
        <v>847</v>
      </c>
      <c r="D4625" s="287">
        <v>1</v>
      </c>
      <c r="E4625" s="287">
        <v>1</v>
      </c>
      <c r="F4625" s="287">
        <v>1</v>
      </c>
      <c r="G4625" s="287" t="s">
        <v>185</v>
      </c>
      <c r="H4625" s="287"/>
      <c r="I4625" s="287">
        <v>1</v>
      </c>
      <c r="J4625" s="287" t="s">
        <v>440</v>
      </c>
      <c r="K4625" s="287">
        <v>0</v>
      </c>
    </row>
    <row r="4626" spans="1:11">
      <c r="A4626" s="287" t="s">
        <v>439</v>
      </c>
      <c r="B4626" s="288">
        <v>46137</v>
      </c>
      <c r="C4626" s="287" t="s">
        <v>847</v>
      </c>
      <c r="D4626" s="287">
        <v>1</v>
      </c>
      <c r="E4626" s="287">
        <v>1</v>
      </c>
      <c r="F4626" s="287">
        <v>1</v>
      </c>
      <c r="G4626" s="287" t="s">
        <v>185</v>
      </c>
      <c r="H4626" s="287"/>
      <c r="I4626" s="287">
        <v>1</v>
      </c>
      <c r="J4626" s="287" t="s">
        <v>440</v>
      </c>
      <c r="K4626" s="287">
        <v>0</v>
      </c>
    </row>
    <row r="4627" spans="1:11">
      <c r="A4627" s="287" t="s">
        <v>441</v>
      </c>
      <c r="B4627" s="288">
        <v>45969</v>
      </c>
      <c r="C4627" s="287" t="s">
        <v>339</v>
      </c>
      <c r="D4627" s="287">
        <v>0</v>
      </c>
      <c r="E4627" s="287">
        <v>0</v>
      </c>
      <c r="F4627" s="287">
        <v>0</v>
      </c>
      <c r="G4627" s="287" t="s">
        <v>188</v>
      </c>
      <c r="H4627" s="287"/>
      <c r="I4627" s="287">
        <v>0</v>
      </c>
      <c r="J4627" s="287"/>
      <c r="K4627" s="287">
        <v>0</v>
      </c>
    </row>
    <row r="4628" spans="1:11">
      <c r="A4628" s="287" t="s">
        <v>441</v>
      </c>
      <c r="B4628" s="288">
        <v>45976</v>
      </c>
      <c r="C4628" s="287" t="s">
        <v>339</v>
      </c>
      <c r="D4628" s="287">
        <v>0</v>
      </c>
      <c r="E4628" s="287">
        <v>0</v>
      </c>
      <c r="F4628" s="287">
        <v>0</v>
      </c>
      <c r="G4628" s="287" t="s">
        <v>188</v>
      </c>
      <c r="H4628" s="287"/>
      <c r="I4628" s="287">
        <v>0</v>
      </c>
      <c r="J4628" s="287"/>
      <c r="K4628" s="287">
        <v>0</v>
      </c>
    </row>
    <row r="4629" spans="1:11">
      <c r="A4629" s="287" t="s">
        <v>441</v>
      </c>
      <c r="B4629" s="288">
        <v>45983</v>
      </c>
      <c r="C4629" s="287" t="s">
        <v>339</v>
      </c>
      <c r="D4629" s="287">
        <v>0</v>
      </c>
      <c r="E4629" s="287">
        <v>0</v>
      </c>
      <c r="F4629" s="287">
        <v>0</v>
      </c>
      <c r="G4629" s="287" t="s">
        <v>188</v>
      </c>
      <c r="H4629" s="287"/>
      <c r="I4629" s="287">
        <v>0</v>
      </c>
      <c r="J4629" s="287"/>
      <c r="K4629" s="287">
        <v>0</v>
      </c>
    </row>
    <row r="4630" spans="1:11">
      <c r="A4630" s="287" t="s">
        <v>441</v>
      </c>
      <c r="B4630" s="288">
        <v>45990</v>
      </c>
      <c r="C4630" s="287" t="s">
        <v>339</v>
      </c>
      <c r="D4630" s="287">
        <v>0</v>
      </c>
      <c r="E4630" s="287">
        <v>0</v>
      </c>
      <c r="F4630" s="287">
        <v>0</v>
      </c>
      <c r="G4630" s="287" t="s">
        <v>188</v>
      </c>
      <c r="H4630" s="287"/>
      <c r="I4630" s="287">
        <v>0</v>
      </c>
      <c r="J4630" s="287"/>
      <c r="K4630" s="287">
        <v>0</v>
      </c>
    </row>
    <row r="4631" spans="1:11">
      <c r="A4631" s="287" t="s">
        <v>441</v>
      </c>
      <c r="B4631" s="288">
        <v>45997</v>
      </c>
      <c r="C4631" s="287" t="s">
        <v>339</v>
      </c>
      <c r="D4631" s="287">
        <v>0</v>
      </c>
      <c r="E4631" s="287">
        <v>0</v>
      </c>
      <c r="F4631" s="287">
        <v>0</v>
      </c>
      <c r="G4631" s="287" t="s">
        <v>188</v>
      </c>
      <c r="H4631" s="287"/>
      <c r="I4631" s="287">
        <v>0</v>
      </c>
      <c r="J4631" s="287"/>
      <c r="K4631" s="287">
        <v>0</v>
      </c>
    </row>
    <row r="4632" spans="1:11">
      <c r="A4632" s="287" t="s">
        <v>441</v>
      </c>
      <c r="B4632" s="288">
        <v>46004</v>
      </c>
      <c r="C4632" s="287" t="s">
        <v>339</v>
      </c>
      <c r="D4632" s="287">
        <v>0</v>
      </c>
      <c r="E4632" s="287">
        <v>0</v>
      </c>
      <c r="F4632" s="287">
        <v>0</v>
      </c>
      <c r="G4632" s="287" t="s">
        <v>188</v>
      </c>
      <c r="H4632" s="287"/>
      <c r="I4632" s="287">
        <v>0</v>
      </c>
      <c r="J4632" s="287"/>
      <c r="K4632" s="287">
        <v>0</v>
      </c>
    </row>
    <row r="4633" spans="1:11">
      <c r="A4633" s="287" t="s">
        <v>441</v>
      </c>
      <c r="B4633" s="288">
        <v>46011</v>
      </c>
      <c r="C4633" s="287" t="s">
        <v>339</v>
      </c>
      <c r="D4633" s="287">
        <v>0</v>
      </c>
      <c r="E4633" s="287">
        <v>0</v>
      </c>
      <c r="F4633" s="287">
        <v>0</v>
      </c>
      <c r="G4633" s="287" t="s">
        <v>188</v>
      </c>
      <c r="H4633" s="287"/>
      <c r="I4633" s="287">
        <v>0</v>
      </c>
      <c r="J4633" s="287"/>
      <c r="K4633" s="287">
        <v>0</v>
      </c>
    </row>
    <row r="4634" spans="1:11">
      <c r="A4634" s="287" t="s">
        <v>441</v>
      </c>
      <c r="B4634" s="288">
        <v>46018</v>
      </c>
      <c r="C4634" s="287" t="s">
        <v>339</v>
      </c>
      <c r="D4634" s="287">
        <v>0</v>
      </c>
      <c r="E4634" s="287">
        <v>0</v>
      </c>
      <c r="F4634" s="287">
        <v>0</v>
      </c>
      <c r="G4634" s="287" t="s">
        <v>188</v>
      </c>
      <c r="H4634" s="287"/>
      <c r="I4634" s="287">
        <v>0</v>
      </c>
      <c r="J4634" s="287"/>
      <c r="K4634" s="287">
        <v>0</v>
      </c>
    </row>
    <row r="4635" spans="1:11">
      <c r="A4635" s="287" t="s">
        <v>441</v>
      </c>
      <c r="B4635" s="288">
        <v>46025</v>
      </c>
      <c r="C4635" s="287" t="s">
        <v>339</v>
      </c>
      <c r="D4635" s="287">
        <v>0</v>
      </c>
      <c r="E4635" s="287">
        <v>0</v>
      </c>
      <c r="F4635" s="287">
        <v>0</v>
      </c>
      <c r="G4635" s="287" t="s">
        <v>188</v>
      </c>
      <c r="H4635" s="287"/>
      <c r="I4635" s="287">
        <v>0</v>
      </c>
      <c r="J4635" s="287"/>
      <c r="K4635" s="287">
        <v>0</v>
      </c>
    </row>
    <row r="4636" spans="1:11">
      <c r="A4636" s="287" t="s">
        <v>441</v>
      </c>
      <c r="B4636" s="288">
        <v>46032</v>
      </c>
      <c r="C4636" s="287" t="s">
        <v>339</v>
      </c>
      <c r="D4636" s="287">
        <v>0</v>
      </c>
      <c r="E4636" s="287">
        <v>0</v>
      </c>
      <c r="F4636" s="287">
        <v>0</v>
      </c>
      <c r="G4636" s="287" t="s">
        <v>188</v>
      </c>
      <c r="H4636" s="287"/>
      <c r="I4636" s="287">
        <v>0</v>
      </c>
      <c r="J4636" s="287"/>
      <c r="K4636" s="287">
        <v>0</v>
      </c>
    </row>
    <row r="4637" spans="1:11">
      <c r="A4637" s="287" t="s">
        <v>441</v>
      </c>
      <c r="B4637" s="288">
        <v>46039</v>
      </c>
      <c r="C4637" s="287" t="s">
        <v>847</v>
      </c>
      <c r="D4637" s="287">
        <v>1</v>
      </c>
      <c r="E4637" s="287">
        <v>1</v>
      </c>
      <c r="F4637" s="287">
        <v>1</v>
      </c>
      <c r="G4637" s="287" t="s">
        <v>188</v>
      </c>
      <c r="H4637" s="287"/>
      <c r="I4637" s="287">
        <v>0</v>
      </c>
      <c r="J4637" s="287"/>
      <c r="K4637" s="287">
        <v>0</v>
      </c>
    </row>
    <row r="4638" spans="1:11">
      <c r="A4638" s="287" t="s">
        <v>441</v>
      </c>
      <c r="B4638" s="288">
        <v>46046</v>
      </c>
      <c r="C4638" s="287" t="s">
        <v>339</v>
      </c>
      <c r="D4638" s="287">
        <v>0</v>
      </c>
      <c r="E4638" s="287">
        <v>0</v>
      </c>
      <c r="F4638" s="287">
        <v>0</v>
      </c>
      <c r="G4638" s="287" t="s">
        <v>188</v>
      </c>
      <c r="H4638" s="287"/>
      <c r="I4638" s="287">
        <v>0</v>
      </c>
      <c r="J4638" s="287"/>
      <c r="K4638" s="287">
        <v>0</v>
      </c>
    </row>
    <row r="4639" spans="1:11">
      <c r="A4639" s="287" t="s">
        <v>441</v>
      </c>
      <c r="B4639" s="288">
        <v>46053</v>
      </c>
      <c r="C4639" s="287" t="s">
        <v>339</v>
      </c>
      <c r="D4639" s="287">
        <v>0</v>
      </c>
      <c r="E4639" s="287">
        <v>0</v>
      </c>
      <c r="F4639" s="287">
        <v>0</v>
      </c>
      <c r="G4639" s="287" t="s">
        <v>188</v>
      </c>
      <c r="H4639" s="287"/>
      <c r="I4639" s="287">
        <v>0</v>
      </c>
      <c r="J4639" s="287"/>
      <c r="K4639" s="287">
        <v>0</v>
      </c>
    </row>
    <row r="4640" spans="1:11">
      <c r="A4640" s="287" t="s">
        <v>441</v>
      </c>
      <c r="B4640" s="288">
        <v>46060</v>
      </c>
      <c r="C4640" s="287" t="s">
        <v>339</v>
      </c>
      <c r="D4640" s="287">
        <v>0</v>
      </c>
      <c r="E4640" s="287">
        <v>0</v>
      </c>
      <c r="F4640" s="287">
        <v>0</v>
      </c>
      <c r="G4640" s="287" t="s">
        <v>188</v>
      </c>
      <c r="H4640" s="287"/>
      <c r="I4640" s="287">
        <v>0</v>
      </c>
      <c r="J4640" s="287"/>
      <c r="K4640" s="287">
        <v>0</v>
      </c>
    </row>
    <row r="4641" spans="1:11">
      <c r="A4641" s="287" t="s">
        <v>441</v>
      </c>
      <c r="B4641" s="288">
        <v>46067</v>
      </c>
      <c r="C4641" s="287" t="s">
        <v>339</v>
      </c>
      <c r="D4641" s="287">
        <v>0</v>
      </c>
      <c r="E4641" s="287">
        <v>0</v>
      </c>
      <c r="F4641" s="287">
        <v>0</v>
      </c>
      <c r="G4641" s="287" t="s">
        <v>188</v>
      </c>
      <c r="H4641" s="287"/>
      <c r="I4641" s="287">
        <v>0</v>
      </c>
      <c r="J4641" s="287"/>
      <c r="K4641" s="287">
        <v>0</v>
      </c>
    </row>
    <row r="4642" spans="1:11">
      <c r="A4642" s="287" t="s">
        <v>441</v>
      </c>
      <c r="B4642" s="288">
        <v>46074</v>
      </c>
      <c r="C4642" s="287" t="s">
        <v>339</v>
      </c>
      <c r="D4642" s="287">
        <v>0</v>
      </c>
      <c r="E4642" s="287">
        <v>0</v>
      </c>
      <c r="F4642" s="287">
        <v>0</v>
      </c>
      <c r="G4642" s="287" t="s">
        <v>188</v>
      </c>
      <c r="H4642" s="287"/>
      <c r="I4642" s="287">
        <v>0</v>
      </c>
      <c r="J4642" s="287"/>
      <c r="K4642" s="287">
        <v>0</v>
      </c>
    </row>
    <row r="4643" spans="1:11">
      <c r="A4643" s="287" t="s">
        <v>441</v>
      </c>
      <c r="B4643" s="288">
        <v>46081</v>
      </c>
      <c r="C4643" s="287" t="s">
        <v>339</v>
      </c>
      <c r="D4643" s="287">
        <v>0</v>
      </c>
      <c r="E4643" s="287">
        <v>0</v>
      </c>
      <c r="F4643" s="287">
        <v>0</v>
      </c>
      <c r="G4643" s="287" t="s">
        <v>188</v>
      </c>
      <c r="H4643" s="287"/>
      <c r="I4643" s="287">
        <v>0</v>
      </c>
      <c r="J4643" s="287"/>
      <c r="K4643" s="287">
        <v>0</v>
      </c>
    </row>
    <row r="4644" spans="1:11">
      <c r="A4644" s="287" t="s">
        <v>441</v>
      </c>
      <c r="B4644" s="288">
        <v>46088</v>
      </c>
      <c r="C4644" s="287" t="s">
        <v>339</v>
      </c>
      <c r="D4644" s="287">
        <v>0</v>
      </c>
      <c r="E4644" s="287">
        <v>0</v>
      </c>
      <c r="F4644" s="287">
        <v>0</v>
      </c>
      <c r="G4644" s="287" t="s">
        <v>188</v>
      </c>
      <c r="H4644" s="287"/>
      <c r="I4644" s="287">
        <v>0</v>
      </c>
      <c r="J4644" s="287"/>
      <c r="K4644" s="287">
        <v>0</v>
      </c>
    </row>
    <row r="4645" spans="1:11">
      <c r="A4645" s="287" t="s">
        <v>441</v>
      </c>
      <c r="B4645" s="288">
        <v>46095</v>
      </c>
      <c r="C4645" s="287" t="s">
        <v>339</v>
      </c>
      <c r="D4645" s="287">
        <v>0</v>
      </c>
      <c r="E4645" s="287">
        <v>0</v>
      </c>
      <c r="F4645" s="287">
        <v>0</v>
      </c>
      <c r="G4645" s="287" t="s">
        <v>188</v>
      </c>
      <c r="H4645" s="287"/>
      <c r="I4645" s="287">
        <v>0</v>
      </c>
      <c r="J4645" s="287"/>
      <c r="K4645" s="287">
        <v>0</v>
      </c>
    </row>
    <row r="4646" spans="1:11">
      <c r="A4646" s="287" t="s">
        <v>441</v>
      </c>
      <c r="B4646" s="288">
        <v>46102</v>
      </c>
      <c r="C4646" s="287" t="s">
        <v>847</v>
      </c>
      <c r="D4646" s="287">
        <v>1</v>
      </c>
      <c r="E4646" s="287">
        <v>1</v>
      </c>
      <c r="F4646" s="287">
        <v>1</v>
      </c>
      <c r="G4646" s="287" t="s">
        <v>188</v>
      </c>
      <c r="H4646" s="287"/>
      <c r="I4646" s="287">
        <v>0</v>
      </c>
      <c r="J4646" s="287"/>
      <c r="K4646" s="287">
        <v>0</v>
      </c>
    </row>
    <row r="4647" spans="1:11">
      <c r="A4647" s="287" t="s">
        <v>441</v>
      </c>
      <c r="B4647" s="288">
        <v>46109</v>
      </c>
      <c r="C4647" s="287" t="s">
        <v>339</v>
      </c>
      <c r="D4647" s="287">
        <v>0</v>
      </c>
      <c r="E4647" s="287">
        <v>0</v>
      </c>
      <c r="F4647" s="287">
        <v>0</v>
      </c>
      <c r="G4647" s="287" t="s">
        <v>188</v>
      </c>
      <c r="H4647" s="287"/>
      <c r="I4647" s="287">
        <v>0</v>
      </c>
      <c r="J4647" s="287"/>
      <c r="K4647" s="287">
        <v>0</v>
      </c>
    </row>
    <row r="4648" spans="1:11">
      <c r="A4648" s="287" t="s">
        <v>441</v>
      </c>
      <c r="B4648" s="288">
        <v>46116</v>
      </c>
      <c r="C4648" s="287" t="s">
        <v>339</v>
      </c>
      <c r="D4648" s="287">
        <v>0</v>
      </c>
      <c r="E4648" s="287">
        <v>0</v>
      </c>
      <c r="F4648" s="287">
        <v>0</v>
      </c>
      <c r="G4648" s="287" t="s">
        <v>188</v>
      </c>
      <c r="H4648" s="287"/>
      <c r="I4648" s="287">
        <v>0</v>
      </c>
      <c r="J4648" s="287"/>
      <c r="K4648" s="287">
        <v>0</v>
      </c>
    </row>
    <row r="4649" spans="1:11">
      <c r="A4649" s="287" t="s">
        <v>441</v>
      </c>
      <c r="B4649" s="288">
        <v>46123</v>
      </c>
      <c r="C4649" s="287" t="s">
        <v>339</v>
      </c>
      <c r="D4649" s="287">
        <v>0</v>
      </c>
      <c r="E4649" s="287">
        <v>0</v>
      </c>
      <c r="F4649" s="287">
        <v>0</v>
      </c>
      <c r="G4649" s="287" t="s">
        <v>188</v>
      </c>
      <c r="H4649" s="287"/>
      <c r="I4649" s="287">
        <v>0</v>
      </c>
      <c r="J4649" s="287"/>
      <c r="K4649" s="287">
        <v>0</v>
      </c>
    </row>
    <row r="4650" spans="1:11">
      <c r="A4650" s="287" t="s">
        <v>441</v>
      </c>
      <c r="B4650" s="288">
        <v>46130</v>
      </c>
      <c r="C4650" s="287" t="s">
        <v>339</v>
      </c>
      <c r="D4650" s="287">
        <v>0</v>
      </c>
      <c r="E4650" s="287">
        <v>0</v>
      </c>
      <c r="F4650" s="287">
        <v>0</v>
      </c>
      <c r="G4650" s="287" t="s">
        <v>188</v>
      </c>
      <c r="H4650" s="287"/>
      <c r="I4650" s="287">
        <v>0</v>
      </c>
      <c r="J4650" s="287"/>
      <c r="K4650" s="287">
        <v>0</v>
      </c>
    </row>
    <row r="4651" spans="1:11">
      <c r="A4651" s="287" t="s">
        <v>441</v>
      </c>
      <c r="B4651" s="288">
        <v>46137</v>
      </c>
      <c r="C4651" s="287" t="s">
        <v>339</v>
      </c>
      <c r="D4651" s="287">
        <v>0</v>
      </c>
      <c r="E4651" s="287">
        <v>0</v>
      </c>
      <c r="F4651" s="287">
        <v>0</v>
      </c>
      <c r="G4651" s="287" t="s">
        <v>188</v>
      </c>
      <c r="H4651" s="287"/>
      <c r="I4651" s="287">
        <v>0</v>
      </c>
      <c r="J4651" s="287"/>
      <c r="K4651" s="287">
        <v>0</v>
      </c>
    </row>
    <row r="4652" spans="1:11">
      <c r="A4652" s="287" t="s">
        <v>442</v>
      </c>
      <c r="B4652" s="288">
        <v>45969</v>
      </c>
      <c r="C4652" s="287" t="s">
        <v>339</v>
      </c>
      <c r="D4652" s="287">
        <v>0</v>
      </c>
      <c r="E4652" s="287">
        <v>0</v>
      </c>
      <c r="F4652" s="287">
        <v>0</v>
      </c>
      <c r="G4652" s="287" t="s">
        <v>185</v>
      </c>
      <c r="H4652" s="287"/>
      <c r="I4652" s="287">
        <v>1</v>
      </c>
      <c r="J4652" s="287" t="s">
        <v>443</v>
      </c>
      <c r="K4652" s="287">
        <v>0</v>
      </c>
    </row>
    <row r="4653" spans="1:11">
      <c r="A4653" s="287" t="s">
        <v>442</v>
      </c>
      <c r="B4653" s="288">
        <v>45976</v>
      </c>
      <c r="C4653" s="287" t="s">
        <v>339</v>
      </c>
      <c r="D4653" s="287">
        <v>0</v>
      </c>
      <c r="E4653" s="287">
        <v>0</v>
      </c>
      <c r="F4653" s="287">
        <v>0</v>
      </c>
      <c r="G4653" s="287" t="s">
        <v>185</v>
      </c>
      <c r="H4653" s="287"/>
      <c r="I4653" s="287">
        <v>1</v>
      </c>
      <c r="J4653" s="287" t="s">
        <v>443</v>
      </c>
      <c r="K4653" s="287">
        <v>0</v>
      </c>
    </row>
    <row r="4654" spans="1:11">
      <c r="A4654" s="287" t="s">
        <v>442</v>
      </c>
      <c r="B4654" s="288">
        <v>45983</v>
      </c>
      <c r="C4654" s="287" t="s">
        <v>892</v>
      </c>
      <c r="D4654" s="287">
        <v>1</v>
      </c>
      <c r="E4654" s="287">
        <v>0</v>
      </c>
      <c r="F4654" s="287">
        <v>1</v>
      </c>
      <c r="G4654" s="287" t="s">
        <v>185</v>
      </c>
      <c r="H4654" s="287"/>
      <c r="I4654" s="287">
        <v>1</v>
      </c>
      <c r="J4654" s="287" t="s">
        <v>443</v>
      </c>
      <c r="K4654" s="287">
        <v>0</v>
      </c>
    </row>
    <row r="4655" spans="1:11">
      <c r="A4655" s="287" t="s">
        <v>442</v>
      </c>
      <c r="B4655" s="288">
        <v>45990</v>
      </c>
      <c r="C4655" s="287" t="s">
        <v>892</v>
      </c>
      <c r="D4655" s="287">
        <v>1</v>
      </c>
      <c r="E4655" s="287">
        <v>0</v>
      </c>
      <c r="F4655" s="287">
        <v>1</v>
      </c>
      <c r="G4655" s="287" t="s">
        <v>185</v>
      </c>
      <c r="H4655" s="287"/>
      <c r="I4655" s="287">
        <v>1</v>
      </c>
      <c r="J4655" s="287" t="s">
        <v>443</v>
      </c>
      <c r="K4655" s="287">
        <v>0</v>
      </c>
    </row>
    <row r="4656" spans="1:11">
      <c r="A4656" s="287" t="s">
        <v>442</v>
      </c>
      <c r="B4656" s="288">
        <v>45997</v>
      </c>
      <c r="C4656" s="287" t="s">
        <v>847</v>
      </c>
      <c r="D4656" s="287">
        <v>1</v>
      </c>
      <c r="E4656" s="287">
        <v>1</v>
      </c>
      <c r="F4656" s="287">
        <v>1</v>
      </c>
      <c r="G4656" s="287" t="s">
        <v>185</v>
      </c>
      <c r="H4656" s="287"/>
      <c r="I4656" s="287">
        <v>1</v>
      </c>
      <c r="J4656" s="287" t="s">
        <v>443</v>
      </c>
      <c r="K4656" s="287">
        <v>0</v>
      </c>
    </row>
    <row r="4657" spans="1:11">
      <c r="A4657" s="287" t="s">
        <v>442</v>
      </c>
      <c r="B4657" s="288">
        <v>46004</v>
      </c>
      <c r="C4657" s="287" t="s">
        <v>892</v>
      </c>
      <c r="D4657" s="287">
        <v>1</v>
      </c>
      <c r="E4657" s="287">
        <v>0</v>
      </c>
      <c r="F4657" s="287">
        <v>1</v>
      </c>
      <c r="G4657" s="287" t="s">
        <v>185</v>
      </c>
      <c r="H4657" s="287"/>
      <c r="I4657" s="287">
        <v>1</v>
      </c>
      <c r="J4657" s="287" t="s">
        <v>443</v>
      </c>
      <c r="K4657" s="287">
        <v>0</v>
      </c>
    </row>
    <row r="4658" spans="1:11">
      <c r="A4658" s="287" t="s">
        <v>442</v>
      </c>
      <c r="B4658" s="288">
        <v>46011</v>
      </c>
      <c r="C4658" s="287" t="s">
        <v>892</v>
      </c>
      <c r="D4658" s="287">
        <v>1</v>
      </c>
      <c r="E4658" s="287">
        <v>0</v>
      </c>
      <c r="F4658" s="287">
        <v>1</v>
      </c>
      <c r="G4658" s="287" t="s">
        <v>185</v>
      </c>
      <c r="H4658" s="287"/>
      <c r="I4658" s="287">
        <v>1</v>
      </c>
      <c r="J4658" s="287" t="s">
        <v>443</v>
      </c>
      <c r="K4658" s="287">
        <v>0</v>
      </c>
    </row>
    <row r="4659" spans="1:11">
      <c r="A4659" s="287" t="s">
        <v>442</v>
      </c>
      <c r="B4659" s="288">
        <v>46018</v>
      </c>
      <c r="C4659" s="287" t="s">
        <v>892</v>
      </c>
      <c r="D4659" s="287">
        <v>1</v>
      </c>
      <c r="E4659" s="287">
        <v>0</v>
      </c>
      <c r="F4659" s="287">
        <v>1</v>
      </c>
      <c r="G4659" s="287" t="s">
        <v>185</v>
      </c>
      <c r="H4659" s="287"/>
      <c r="I4659" s="287">
        <v>1</v>
      </c>
      <c r="J4659" s="287" t="s">
        <v>443</v>
      </c>
      <c r="K4659" s="287">
        <v>0</v>
      </c>
    </row>
    <row r="4660" spans="1:11">
      <c r="A4660" s="287" t="s">
        <v>442</v>
      </c>
      <c r="B4660" s="288">
        <v>46025</v>
      </c>
      <c r="C4660" s="287" t="s">
        <v>339</v>
      </c>
      <c r="D4660" s="287">
        <v>0</v>
      </c>
      <c r="E4660" s="287">
        <v>0</v>
      </c>
      <c r="F4660" s="287">
        <v>0</v>
      </c>
      <c r="G4660" s="287" t="s">
        <v>185</v>
      </c>
      <c r="H4660" s="287"/>
      <c r="I4660" s="287">
        <v>1</v>
      </c>
      <c r="J4660" s="287" t="s">
        <v>443</v>
      </c>
      <c r="K4660" s="287">
        <v>0</v>
      </c>
    </row>
    <row r="4661" spans="1:11">
      <c r="A4661" s="287" t="s">
        <v>442</v>
      </c>
      <c r="B4661" s="288">
        <v>46032</v>
      </c>
      <c r="C4661" s="287" t="s">
        <v>892</v>
      </c>
      <c r="D4661" s="287">
        <v>1</v>
      </c>
      <c r="E4661" s="287">
        <v>0</v>
      </c>
      <c r="F4661" s="287">
        <v>1</v>
      </c>
      <c r="G4661" s="287" t="s">
        <v>185</v>
      </c>
      <c r="H4661" s="287"/>
      <c r="I4661" s="287">
        <v>1</v>
      </c>
      <c r="J4661" s="287" t="s">
        <v>443</v>
      </c>
      <c r="K4661" s="287">
        <v>0</v>
      </c>
    </row>
    <row r="4662" spans="1:11">
      <c r="A4662" s="287" t="s">
        <v>442</v>
      </c>
      <c r="B4662" s="288">
        <v>46039</v>
      </c>
      <c r="C4662" s="287" t="s">
        <v>892</v>
      </c>
      <c r="D4662" s="287">
        <v>1</v>
      </c>
      <c r="E4662" s="287">
        <v>0</v>
      </c>
      <c r="F4662" s="287">
        <v>1</v>
      </c>
      <c r="G4662" s="287" t="s">
        <v>185</v>
      </c>
      <c r="H4662" s="287"/>
      <c r="I4662" s="287">
        <v>1</v>
      </c>
      <c r="J4662" s="287" t="s">
        <v>443</v>
      </c>
      <c r="K4662" s="287">
        <v>0</v>
      </c>
    </row>
    <row r="4663" spans="1:11">
      <c r="A4663" s="287" t="s">
        <v>442</v>
      </c>
      <c r="B4663" s="288">
        <v>46046</v>
      </c>
      <c r="C4663" s="287" t="s">
        <v>892</v>
      </c>
      <c r="D4663" s="287">
        <v>1</v>
      </c>
      <c r="E4663" s="287">
        <v>0</v>
      </c>
      <c r="F4663" s="287">
        <v>1</v>
      </c>
      <c r="G4663" s="287" t="s">
        <v>185</v>
      </c>
      <c r="H4663" s="287"/>
      <c r="I4663" s="287">
        <v>1</v>
      </c>
      <c r="J4663" s="287" t="s">
        <v>443</v>
      </c>
      <c r="K4663" s="287">
        <v>0</v>
      </c>
    </row>
    <row r="4664" spans="1:11">
      <c r="A4664" s="287" t="s">
        <v>442</v>
      </c>
      <c r="B4664" s="288">
        <v>46053</v>
      </c>
      <c r="C4664" s="287" t="s">
        <v>892</v>
      </c>
      <c r="D4664" s="287">
        <v>1</v>
      </c>
      <c r="E4664" s="287">
        <v>0</v>
      </c>
      <c r="F4664" s="287">
        <v>1</v>
      </c>
      <c r="G4664" s="287" t="s">
        <v>185</v>
      </c>
      <c r="H4664" s="287"/>
      <c r="I4664" s="287">
        <v>1</v>
      </c>
      <c r="J4664" s="287" t="s">
        <v>443</v>
      </c>
      <c r="K4664" s="287">
        <v>0</v>
      </c>
    </row>
    <row r="4665" spans="1:11">
      <c r="A4665" s="287" t="s">
        <v>442</v>
      </c>
      <c r="B4665" s="288">
        <v>46060</v>
      </c>
      <c r="C4665" s="287" t="s">
        <v>892</v>
      </c>
      <c r="D4665" s="287">
        <v>1</v>
      </c>
      <c r="E4665" s="287">
        <v>0</v>
      </c>
      <c r="F4665" s="287">
        <v>1</v>
      </c>
      <c r="G4665" s="287" t="s">
        <v>185</v>
      </c>
      <c r="H4665" s="287"/>
      <c r="I4665" s="287">
        <v>1</v>
      </c>
      <c r="J4665" s="287" t="s">
        <v>443</v>
      </c>
      <c r="K4665" s="287">
        <v>0</v>
      </c>
    </row>
    <row r="4666" spans="1:11">
      <c r="A4666" s="287" t="s">
        <v>442</v>
      </c>
      <c r="B4666" s="288">
        <v>46067</v>
      </c>
      <c r="C4666" s="287" t="s">
        <v>892</v>
      </c>
      <c r="D4666" s="287">
        <v>1</v>
      </c>
      <c r="E4666" s="287">
        <v>0</v>
      </c>
      <c r="F4666" s="287">
        <v>1</v>
      </c>
      <c r="G4666" s="287" t="s">
        <v>185</v>
      </c>
      <c r="H4666" s="287"/>
      <c r="I4666" s="287">
        <v>1</v>
      </c>
      <c r="J4666" s="287" t="s">
        <v>443</v>
      </c>
      <c r="K4666" s="287">
        <v>0</v>
      </c>
    </row>
    <row r="4667" spans="1:11">
      <c r="A4667" s="287" t="s">
        <v>442</v>
      </c>
      <c r="B4667" s="288">
        <v>46074</v>
      </c>
      <c r="C4667" s="287" t="s">
        <v>892</v>
      </c>
      <c r="D4667" s="287">
        <v>1</v>
      </c>
      <c r="E4667" s="287">
        <v>0</v>
      </c>
      <c r="F4667" s="287">
        <v>1</v>
      </c>
      <c r="G4667" s="287" t="s">
        <v>185</v>
      </c>
      <c r="H4667" s="287"/>
      <c r="I4667" s="287">
        <v>1</v>
      </c>
      <c r="J4667" s="287" t="s">
        <v>443</v>
      </c>
      <c r="K4667" s="287">
        <v>0</v>
      </c>
    </row>
    <row r="4668" spans="1:11">
      <c r="A4668" s="287" t="s">
        <v>442</v>
      </c>
      <c r="B4668" s="288">
        <v>46081</v>
      </c>
      <c r="C4668" s="287" t="s">
        <v>339</v>
      </c>
      <c r="D4668" s="287">
        <v>0</v>
      </c>
      <c r="E4668" s="287">
        <v>0</v>
      </c>
      <c r="F4668" s="287">
        <v>0</v>
      </c>
      <c r="G4668" s="287" t="s">
        <v>185</v>
      </c>
      <c r="H4668" s="287"/>
      <c r="I4668" s="287">
        <v>1</v>
      </c>
      <c r="J4668" s="287" t="s">
        <v>443</v>
      </c>
      <c r="K4668" s="287">
        <v>0</v>
      </c>
    </row>
    <row r="4669" spans="1:11">
      <c r="A4669" s="287" t="s">
        <v>442</v>
      </c>
      <c r="B4669" s="288">
        <v>46088</v>
      </c>
      <c r="C4669" s="287" t="s">
        <v>892</v>
      </c>
      <c r="D4669" s="287">
        <v>1</v>
      </c>
      <c r="E4669" s="287">
        <v>0</v>
      </c>
      <c r="F4669" s="287">
        <v>1</v>
      </c>
      <c r="G4669" s="287" t="s">
        <v>185</v>
      </c>
      <c r="H4669" s="287"/>
      <c r="I4669" s="287">
        <v>1</v>
      </c>
      <c r="J4669" s="287" t="s">
        <v>443</v>
      </c>
      <c r="K4669" s="287">
        <v>0</v>
      </c>
    </row>
    <row r="4670" spans="1:11">
      <c r="A4670" s="287" t="s">
        <v>442</v>
      </c>
      <c r="B4670" s="288">
        <v>46095</v>
      </c>
      <c r="C4670" s="287" t="s">
        <v>892</v>
      </c>
      <c r="D4670" s="287">
        <v>1</v>
      </c>
      <c r="E4670" s="287">
        <v>0</v>
      </c>
      <c r="F4670" s="287">
        <v>1</v>
      </c>
      <c r="G4670" s="287" t="s">
        <v>185</v>
      </c>
      <c r="H4670" s="287"/>
      <c r="I4670" s="287">
        <v>1</v>
      </c>
      <c r="J4670" s="287" t="s">
        <v>443</v>
      </c>
      <c r="K4670" s="287">
        <v>0</v>
      </c>
    </row>
    <row r="4671" spans="1:11">
      <c r="A4671" s="287" t="s">
        <v>442</v>
      </c>
      <c r="B4671" s="288">
        <v>46102</v>
      </c>
      <c r="C4671" s="287" t="s">
        <v>892</v>
      </c>
      <c r="D4671" s="287">
        <v>1</v>
      </c>
      <c r="E4671" s="287">
        <v>0</v>
      </c>
      <c r="F4671" s="287">
        <v>1</v>
      </c>
      <c r="G4671" s="287" t="s">
        <v>185</v>
      </c>
      <c r="H4671" s="287"/>
      <c r="I4671" s="287">
        <v>1</v>
      </c>
      <c r="J4671" s="287" t="s">
        <v>443</v>
      </c>
      <c r="K4671" s="287">
        <v>0</v>
      </c>
    </row>
    <row r="4672" spans="1:11">
      <c r="A4672" s="287" t="s">
        <v>442</v>
      </c>
      <c r="B4672" s="288">
        <v>46109</v>
      </c>
      <c r="C4672" s="287" t="s">
        <v>892</v>
      </c>
      <c r="D4672" s="287">
        <v>1</v>
      </c>
      <c r="E4672" s="287">
        <v>0</v>
      </c>
      <c r="F4672" s="287">
        <v>1</v>
      </c>
      <c r="G4672" s="287" t="s">
        <v>185</v>
      </c>
      <c r="H4672" s="287"/>
      <c r="I4672" s="287">
        <v>1</v>
      </c>
      <c r="J4672" s="287" t="s">
        <v>443</v>
      </c>
      <c r="K4672" s="287">
        <v>0</v>
      </c>
    </row>
    <row r="4673" spans="1:11">
      <c r="A4673" s="287" t="s">
        <v>442</v>
      </c>
      <c r="B4673" s="288">
        <v>46116</v>
      </c>
      <c r="C4673" s="287" t="s">
        <v>892</v>
      </c>
      <c r="D4673" s="287">
        <v>1</v>
      </c>
      <c r="E4673" s="287">
        <v>0</v>
      </c>
      <c r="F4673" s="287">
        <v>1</v>
      </c>
      <c r="G4673" s="287" t="s">
        <v>185</v>
      </c>
      <c r="H4673" s="287"/>
      <c r="I4673" s="287">
        <v>1</v>
      </c>
      <c r="J4673" s="287" t="s">
        <v>443</v>
      </c>
      <c r="K4673" s="287">
        <v>0</v>
      </c>
    </row>
    <row r="4674" spans="1:11">
      <c r="A4674" s="287" t="s">
        <v>442</v>
      </c>
      <c r="B4674" s="288">
        <v>46123</v>
      </c>
      <c r="C4674" s="287" t="s">
        <v>892</v>
      </c>
      <c r="D4674" s="287">
        <v>1</v>
      </c>
      <c r="E4674" s="287">
        <v>0</v>
      </c>
      <c r="F4674" s="287">
        <v>1</v>
      </c>
      <c r="G4674" s="287" t="s">
        <v>185</v>
      </c>
      <c r="H4674" s="287"/>
      <c r="I4674" s="287">
        <v>1</v>
      </c>
      <c r="J4674" s="287" t="s">
        <v>443</v>
      </c>
      <c r="K4674" s="287">
        <v>0</v>
      </c>
    </row>
    <row r="4675" spans="1:11">
      <c r="A4675" s="287" t="s">
        <v>442</v>
      </c>
      <c r="B4675" s="288">
        <v>46130</v>
      </c>
      <c r="C4675" s="287" t="s">
        <v>892</v>
      </c>
      <c r="D4675" s="287">
        <v>1</v>
      </c>
      <c r="E4675" s="287">
        <v>0</v>
      </c>
      <c r="F4675" s="287">
        <v>1</v>
      </c>
      <c r="G4675" s="287" t="s">
        <v>185</v>
      </c>
      <c r="H4675" s="287"/>
      <c r="I4675" s="287">
        <v>1</v>
      </c>
      <c r="J4675" s="287" t="s">
        <v>443</v>
      </c>
      <c r="K4675" s="287">
        <v>0</v>
      </c>
    </row>
    <row r="4676" spans="1:11">
      <c r="A4676" s="287" t="s">
        <v>442</v>
      </c>
      <c r="B4676" s="288">
        <v>46137</v>
      </c>
      <c r="C4676" s="287" t="s">
        <v>892</v>
      </c>
      <c r="D4676" s="287">
        <v>1</v>
      </c>
      <c r="E4676" s="287">
        <v>0</v>
      </c>
      <c r="F4676" s="287">
        <v>1</v>
      </c>
      <c r="G4676" s="287" t="s">
        <v>185</v>
      </c>
      <c r="H4676" s="287"/>
      <c r="I4676" s="287">
        <v>1</v>
      </c>
      <c r="J4676" s="287" t="s">
        <v>443</v>
      </c>
      <c r="K4676" s="287">
        <v>0</v>
      </c>
    </row>
    <row r="4677" spans="1:11">
      <c r="A4677" s="287" t="s">
        <v>444</v>
      </c>
      <c r="B4677" s="288">
        <v>45969</v>
      </c>
      <c r="C4677" s="287" t="s">
        <v>339</v>
      </c>
      <c r="D4677" s="287">
        <v>0</v>
      </c>
      <c r="E4677" s="287">
        <v>0</v>
      </c>
      <c r="F4677" s="287">
        <v>0</v>
      </c>
      <c r="G4677" s="287"/>
      <c r="H4677" s="287"/>
      <c r="I4677" s="287">
        <v>0</v>
      </c>
      <c r="J4677" s="287"/>
      <c r="K4677" s="287">
        <v>0</v>
      </c>
    </row>
    <row r="4678" spans="1:11">
      <c r="A4678" s="287" t="s">
        <v>444</v>
      </c>
      <c r="B4678" s="288">
        <v>45976</v>
      </c>
      <c r="C4678" s="287" t="s">
        <v>339</v>
      </c>
      <c r="D4678" s="287">
        <v>0</v>
      </c>
      <c r="E4678" s="287">
        <v>0</v>
      </c>
      <c r="F4678" s="287">
        <v>0</v>
      </c>
      <c r="G4678" s="287"/>
      <c r="H4678" s="287"/>
      <c r="I4678" s="287">
        <v>0</v>
      </c>
      <c r="J4678" s="287"/>
      <c r="K4678" s="287">
        <v>0</v>
      </c>
    </row>
    <row r="4679" spans="1:11">
      <c r="A4679" s="287" t="s">
        <v>444</v>
      </c>
      <c r="B4679" s="288">
        <v>45983</v>
      </c>
      <c r="C4679" s="287" t="s">
        <v>339</v>
      </c>
      <c r="D4679" s="287">
        <v>0</v>
      </c>
      <c r="E4679" s="287">
        <v>0</v>
      </c>
      <c r="F4679" s="287">
        <v>0</v>
      </c>
      <c r="G4679" s="287"/>
      <c r="H4679" s="287"/>
      <c r="I4679" s="287">
        <v>0</v>
      </c>
      <c r="J4679" s="287"/>
      <c r="K4679" s="287">
        <v>0</v>
      </c>
    </row>
    <row r="4680" spans="1:11">
      <c r="A4680" s="287" t="s">
        <v>444</v>
      </c>
      <c r="B4680" s="288">
        <v>45990</v>
      </c>
      <c r="C4680" s="287" t="s">
        <v>339</v>
      </c>
      <c r="D4680" s="287">
        <v>0</v>
      </c>
      <c r="E4680" s="287">
        <v>0</v>
      </c>
      <c r="F4680" s="287">
        <v>0</v>
      </c>
      <c r="G4680" s="287"/>
      <c r="H4680" s="287"/>
      <c r="I4680" s="287">
        <v>0</v>
      </c>
      <c r="J4680" s="287"/>
      <c r="K4680" s="287">
        <v>0</v>
      </c>
    </row>
    <row r="4681" spans="1:11">
      <c r="A4681" s="287" t="s">
        <v>444</v>
      </c>
      <c r="B4681" s="288">
        <v>45997</v>
      </c>
      <c r="C4681" s="287" t="s">
        <v>339</v>
      </c>
      <c r="D4681" s="287">
        <v>0</v>
      </c>
      <c r="E4681" s="287">
        <v>0</v>
      </c>
      <c r="F4681" s="287">
        <v>0</v>
      </c>
      <c r="G4681" s="287"/>
      <c r="H4681" s="287"/>
      <c r="I4681" s="287">
        <v>0</v>
      </c>
      <c r="J4681" s="287"/>
      <c r="K4681" s="287">
        <v>0</v>
      </c>
    </row>
    <row r="4682" spans="1:11">
      <c r="A4682" s="287" t="s">
        <v>444</v>
      </c>
      <c r="B4682" s="288">
        <v>46004</v>
      </c>
      <c r="C4682" s="287" t="s">
        <v>339</v>
      </c>
      <c r="D4682" s="287">
        <v>0</v>
      </c>
      <c r="E4682" s="287">
        <v>0</v>
      </c>
      <c r="F4682" s="287">
        <v>0</v>
      </c>
      <c r="G4682" s="287"/>
      <c r="H4682" s="287"/>
      <c r="I4682" s="287">
        <v>0</v>
      </c>
      <c r="J4682" s="287"/>
      <c r="K4682" s="287">
        <v>0</v>
      </c>
    </row>
    <row r="4683" spans="1:11">
      <c r="A4683" s="287" t="s">
        <v>444</v>
      </c>
      <c r="B4683" s="288">
        <v>46011</v>
      </c>
      <c r="C4683" s="287" t="s">
        <v>339</v>
      </c>
      <c r="D4683" s="287">
        <v>0</v>
      </c>
      <c r="E4683" s="287">
        <v>0</v>
      </c>
      <c r="F4683" s="287">
        <v>0</v>
      </c>
      <c r="G4683" s="287"/>
      <c r="H4683" s="287"/>
      <c r="I4683" s="287">
        <v>0</v>
      </c>
      <c r="J4683" s="287"/>
      <c r="K4683" s="287">
        <v>0</v>
      </c>
    </row>
    <row r="4684" spans="1:11">
      <c r="A4684" s="287" t="s">
        <v>444</v>
      </c>
      <c r="B4684" s="288">
        <v>46018</v>
      </c>
      <c r="C4684" s="287" t="s">
        <v>339</v>
      </c>
      <c r="D4684" s="287">
        <v>0</v>
      </c>
      <c r="E4684" s="287">
        <v>0</v>
      </c>
      <c r="F4684" s="287">
        <v>0</v>
      </c>
      <c r="G4684" s="287"/>
      <c r="H4684" s="287"/>
      <c r="I4684" s="287">
        <v>0</v>
      </c>
      <c r="J4684" s="287"/>
      <c r="K4684" s="287">
        <v>0</v>
      </c>
    </row>
    <row r="4685" spans="1:11">
      <c r="A4685" s="287" t="s">
        <v>444</v>
      </c>
      <c r="B4685" s="288">
        <v>46025</v>
      </c>
      <c r="C4685" s="287" t="s">
        <v>339</v>
      </c>
      <c r="D4685" s="287">
        <v>0</v>
      </c>
      <c r="E4685" s="287">
        <v>0</v>
      </c>
      <c r="F4685" s="287">
        <v>0</v>
      </c>
      <c r="G4685" s="287"/>
      <c r="H4685" s="287"/>
      <c r="I4685" s="287">
        <v>0</v>
      </c>
      <c r="J4685" s="287"/>
      <c r="K4685" s="287">
        <v>0</v>
      </c>
    </row>
    <row r="4686" spans="1:11">
      <c r="A4686" s="287" t="s">
        <v>444</v>
      </c>
      <c r="B4686" s="288">
        <v>46032</v>
      </c>
      <c r="C4686" s="287" t="s">
        <v>339</v>
      </c>
      <c r="D4686" s="287">
        <v>0</v>
      </c>
      <c r="E4686" s="287">
        <v>0</v>
      </c>
      <c r="F4686" s="287">
        <v>0</v>
      </c>
      <c r="G4686" s="287"/>
      <c r="H4686" s="287"/>
      <c r="I4686" s="287">
        <v>0</v>
      </c>
      <c r="J4686" s="287"/>
      <c r="K4686" s="287">
        <v>0</v>
      </c>
    </row>
    <row r="4687" spans="1:11">
      <c r="A4687" s="287" t="s">
        <v>444</v>
      </c>
      <c r="B4687" s="288">
        <v>46039</v>
      </c>
      <c r="C4687" s="287" t="s">
        <v>339</v>
      </c>
      <c r="D4687" s="287">
        <v>0</v>
      </c>
      <c r="E4687" s="287">
        <v>0</v>
      </c>
      <c r="F4687" s="287">
        <v>0</v>
      </c>
      <c r="G4687" s="287"/>
      <c r="H4687" s="287"/>
      <c r="I4687" s="287">
        <v>0</v>
      </c>
      <c r="J4687" s="287"/>
      <c r="K4687" s="287">
        <v>0</v>
      </c>
    </row>
    <row r="4688" spans="1:11">
      <c r="A4688" s="287" t="s">
        <v>444</v>
      </c>
      <c r="B4688" s="288">
        <v>46046</v>
      </c>
      <c r="C4688" s="287" t="s">
        <v>339</v>
      </c>
      <c r="D4688" s="287">
        <v>0</v>
      </c>
      <c r="E4688" s="287">
        <v>0</v>
      </c>
      <c r="F4688" s="287">
        <v>0</v>
      </c>
      <c r="G4688" s="287"/>
      <c r="H4688" s="287"/>
      <c r="I4688" s="287">
        <v>0</v>
      </c>
      <c r="J4688" s="287"/>
      <c r="K4688" s="287">
        <v>0</v>
      </c>
    </row>
    <row r="4689" spans="1:11">
      <c r="A4689" s="287" t="s">
        <v>444</v>
      </c>
      <c r="B4689" s="288">
        <v>46053</v>
      </c>
      <c r="C4689" s="287" t="s">
        <v>339</v>
      </c>
      <c r="D4689" s="287">
        <v>0</v>
      </c>
      <c r="E4689" s="287">
        <v>0</v>
      </c>
      <c r="F4689" s="287">
        <v>0</v>
      </c>
      <c r="G4689" s="287"/>
      <c r="H4689" s="287"/>
      <c r="I4689" s="287">
        <v>0</v>
      </c>
      <c r="J4689" s="287"/>
      <c r="K4689" s="287">
        <v>0</v>
      </c>
    </row>
    <row r="4690" spans="1:11">
      <c r="A4690" s="287" t="s">
        <v>444</v>
      </c>
      <c r="B4690" s="288">
        <v>46060</v>
      </c>
      <c r="C4690" s="287" t="s">
        <v>339</v>
      </c>
      <c r="D4690" s="287">
        <v>0</v>
      </c>
      <c r="E4690" s="287">
        <v>0</v>
      </c>
      <c r="F4690" s="287">
        <v>0</v>
      </c>
      <c r="G4690" s="287"/>
      <c r="H4690" s="287"/>
      <c r="I4690" s="287">
        <v>0</v>
      </c>
      <c r="J4690" s="287"/>
      <c r="K4690" s="287">
        <v>0</v>
      </c>
    </row>
    <row r="4691" spans="1:11">
      <c r="A4691" s="287" t="s">
        <v>444</v>
      </c>
      <c r="B4691" s="288">
        <v>46067</v>
      </c>
      <c r="C4691" s="287" t="s">
        <v>339</v>
      </c>
      <c r="D4691" s="287">
        <v>0</v>
      </c>
      <c r="E4691" s="287">
        <v>0</v>
      </c>
      <c r="F4691" s="287">
        <v>0</v>
      </c>
      <c r="G4691" s="287"/>
      <c r="H4691" s="287"/>
      <c r="I4691" s="287">
        <v>0</v>
      </c>
      <c r="J4691" s="287"/>
      <c r="K4691" s="287">
        <v>0</v>
      </c>
    </row>
    <row r="4692" spans="1:11">
      <c r="A4692" s="287" t="s">
        <v>444</v>
      </c>
      <c r="B4692" s="288">
        <v>46074</v>
      </c>
      <c r="C4692" s="287" t="s">
        <v>339</v>
      </c>
      <c r="D4692" s="287">
        <v>0</v>
      </c>
      <c r="E4692" s="287">
        <v>0</v>
      </c>
      <c r="F4692" s="287">
        <v>0</v>
      </c>
      <c r="G4692" s="287"/>
      <c r="H4692" s="287"/>
      <c r="I4692" s="287">
        <v>0</v>
      </c>
      <c r="J4692" s="287"/>
      <c r="K4692" s="287">
        <v>0</v>
      </c>
    </row>
    <row r="4693" spans="1:11">
      <c r="A4693" s="287" t="s">
        <v>444</v>
      </c>
      <c r="B4693" s="288">
        <v>46081</v>
      </c>
      <c r="C4693" s="287" t="s">
        <v>339</v>
      </c>
      <c r="D4693" s="287">
        <v>0</v>
      </c>
      <c r="E4693" s="287">
        <v>0</v>
      </c>
      <c r="F4693" s="287">
        <v>0</v>
      </c>
      <c r="G4693" s="287"/>
      <c r="H4693" s="287"/>
      <c r="I4693" s="287">
        <v>0</v>
      </c>
      <c r="J4693" s="287"/>
      <c r="K4693" s="287">
        <v>0</v>
      </c>
    </row>
    <row r="4694" spans="1:11">
      <c r="A4694" s="287" t="s">
        <v>444</v>
      </c>
      <c r="B4694" s="288">
        <v>46088</v>
      </c>
      <c r="C4694" s="287" t="s">
        <v>339</v>
      </c>
      <c r="D4694" s="287">
        <v>0</v>
      </c>
      <c r="E4694" s="287">
        <v>0</v>
      </c>
      <c r="F4694" s="287">
        <v>0</v>
      </c>
      <c r="G4694" s="287"/>
      <c r="H4694" s="287"/>
      <c r="I4694" s="287">
        <v>0</v>
      </c>
      <c r="J4694" s="287"/>
      <c r="K4694" s="287">
        <v>0</v>
      </c>
    </row>
    <row r="4695" spans="1:11">
      <c r="A4695" s="287" t="s">
        <v>444</v>
      </c>
      <c r="B4695" s="288">
        <v>46095</v>
      </c>
      <c r="C4695" s="287" t="s">
        <v>339</v>
      </c>
      <c r="D4695" s="287">
        <v>0</v>
      </c>
      <c r="E4695" s="287">
        <v>0</v>
      </c>
      <c r="F4695" s="287">
        <v>0</v>
      </c>
      <c r="G4695" s="287"/>
      <c r="H4695" s="287"/>
      <c r="I4695" s="287">
        <v>0</v>
      </c>
      <c r="J4695" s="287"/>
      <c r="K4695" s="287">
        <v>0</v>
      </c>
    </row>
    <row r="4696" spans="1:11">
      <c r="A4696" s="287" t="s">
        <v>444</v>
      </c>
      <c r="B4696" s="288">
        <v>46102</v>
      </c>
      <c r="C4696" s="287" t="s">
        <v>339</v>
      </c>
      <c r="D4696" s="287">
        <v>0</v>
      </c>
      <c r="E4696" s="287">
        <v>0</v>
      </c>
      <c r="F4696" s="287">
        <v>0</v>
      </c>
      <c r="G4696" s="287"/>
      <c r="H4696" s="287"/>
      <c r="I4696" s="287">
        <v>0</v>
      </c>
      <c r="J4696" s="287"/>
      <c r="K4696" s="287">
        <v>0</v>
      </c>
    </row>
    <row r="4697" spans="1:11">
      <c r="A4697" s="287" t="s">
        <v>444</v>
      </c>
      <c r="B4697" s="288">
        <v>46109</v>
      </c>
      <c r="C4697" s="287" t="s">
        <v>339</v>
      </c>
      <c r="D4697" s="287">
        <v>0</v>
      </c>
      <c r="E4697" s="287">
        <v>0</v>
      </c>
      <c r="F4697" s="287">
        <v>0</v>
      </c>
      <c r="G4697" s="287"/>
      <c r="H4697" s="287"/>
      <c r="I4697" s="287">
        <v>0</v>
      </c>
      <c r="J4697" s="287"/>
      <c r="K4697" s="287">
        <v>0</v>
      </c>
    </row>
    <row r="4698" spans="1:11">
      <c r="A4698" s="287" t="s">
        <v>444</v>
      </c>
      <c r="B4698" s="288">
        <v>46116</v>
      </c>
      <c r="C4698" s="287" t="s">
        <v>339</v>
      </c>
      <c r="D4698" s="287">
        <v>0</v>
      </c>
      <c r="E4698" s="287">
        <v>0</v>
      </c>
      <c r="F4698" s="287">
        <v>0</v>
      </c>
      <c r="G4698" s="287"/>
      <c r="H4698" s="287"/>
      <c r="I4698" s="287">
        <v>0</v>
      </c>
      <c r="J4698" s="287"/>
      <c r="K4698" s="287">
        <v>0</v>
      </c>
    </row>
    <row r="4699" spans="1:11">
      <c r="A4699" s="287" t="s">
        <v>444</v>
      </c>
      <c r="B4699" s="288">
        <v>46123</v>
      </c>
      <c r="C4699" s="287" t="s">
        <v>339</v>
      </c>
      <c r="D4699" s="287">
        <v>0</v>
      </c>
      <c r="E4699" s="287">
        <v>0</v>
      </c>
      <c r="F4699" s="287">
        <v>0</v>
      </c>
      <c r="G4699" s="287"/>
      <c r="H4699" s="287"/>
      <c r="I4699" s="287">
        <v>0</v>
      </c>
      <c r="J4699" s="287"/>
      <c r="K4699" s="287">
        <v>0</v>
      </c>
    </row>
    <row r="4700" spans="1:11">
      <c r="A4700" s="287" t="s">
        <v>444</v>
      </c>
      <c r="B4700" s="288">
        <v>46130</v>
      </c>
      <c r="C4700" s="287" t="s">
        <v>339</v>
      </c>
      <c r="D4700" s="287">
        <v>0</v>
      </c>
      <c r="E4700" s="287">
        <v>0</v>
      </c>
      <c r="F4700" s="287">
        <v>0</v>
      </c>
      <c r="G4700" s="287"/>
      <c r="H4700" s="287"/>
      <c r="I4700" s="287">
        <v>0</v>
      </c>
      <c r="J4700" s="287"/>
      <c r="K4700" s="287">
        <v>0</v>
      </c>
    </row>
    <row r="4701" spans="1:11">
      <c r="A4701" s="287" t="s">
        <v>444</v>
      </c>
      <c r="B4701" s="288">
        <v>46137</v>
      </c>
      <c r="C4701" s="287" t="s">
        <v>339</v>
      </c>
      <c r="D4701" s="287">
        <v>0</v>
      </c>
      <c r="E4701" s="287">
        <v>0</v>
      </c>
      <c r="F4701" s="287">
        <v>0</v>
      </c>
      <c r="G4701" s="287"/>
      <c r="H4701" s="287"/>
      <c r="I4701" s="287">
        <v>0</v>
      </c>
      <c r="J4701" s="287"/>
      <c r="K4701" s="287">
        <v>0</v>
      </c>
    </row>
    <row r="4702" spans="1:11">
      <c r="A4702" s="287" t="s">
        <v>445</v>
      </c>
      <c r="B4702" s="288">
        <v>45969</v>
      </c>
      <c r="C4702" s="287" t="s">
        <v>893</v>
      </c>
      <c r="D4702" s="287">
        <v>1</v>
      </c>
      <c r="E4702" s="287">
        <v>1</v>
      </c>
      <c r="F4702" s="287">
        <v>0</v>
      </c>
      <c r="G4702" s="287" t="s">
        <v>179</v>
      </c>
      <c r="H4702" s="287" t="s">
        <v>185</v>
      </c>
      <c r="I4702" s="287">
        <v>0</v>
      </c>
      <c r="J4702" s="287"/>
      <c r="K4702" s="287">
        <v>0</v>
      </c>
    </row>
    <row r="4703" spans="1:11">
      <c r="A4703" s="287" t="s">
        <v>445</v>
      </c>
      <c r="B4703" s="288">
        <v>45976</v>
      </c>
      <c r="C4703" s="287" t="s">
        <v>339</v>
      </c>
      <c r="D4703" s="287">
        <v>0</v>
      </c>
      <c r="E4703" s="287">
        <v>0</v>
      </c>
      <c r="F4703" s="287">
        <v>0</v>
      </c>
      <c r="G4703" s="287" t="s">
        <v>179</v>
      </c>
      <c r="H4703" s="287" t="s">
        <v>185</v>
      </c>
      <c r="I4703" s="287">
        <v>0</v>
      </c>
      <c r="J4703" s="287"/>
      <c r="K4703" s="287">
        <v>0</v>
      </c>
    </row>
    <row r="4704" spans="1:11">
      <c r="A4704" s="287" t="s">
        <v>445</v>
      </c>
      <c r="B4704" s="288">
        <v>45983</v>
      </c>
      <c r="C4704" s="287" t="s">
        <v>892</v>
      </c>
      <c r="D4704" s="287">
        <v>1</v>
      </c>
      <c r="E4704" s="287">
        <v>0</v>
      </c>
      <c r="F4704" s="287">
        <v>1</v>
      </c>
      <c r="G4704" s="287" t="s">
        <v>179</v>
      </c>
      <c r="H4704" s="287" t="s">
        <v>185</v>
      </c>
      <c r="I4704" s="287">
        <v>0</v>
      </c>
      <c r="J4704" s="287"/>
      <c r="K4704" s="287">
        <v>0</v>
      </c>
    </row>
    <row r="4705" spans="1:11">
      <c r="A4705" s="287" t="s">
        <v>445</v>
      </c>
      <c r="B4705" s="288">
        <v>45990</v>
      </c>
      <c r="C4705" s="287" t="s">
        <v>339</v>
      </c>
      <c r="D4705" s="287">
        <v>0</v>
      </c>
      <c r="E4705" s="287">
        <v>0</v>
      </c>
      <c r="F4705" s="287">
        <v>0</v>
      </c>
      <c r="G4705" s="287" t="s">
        <v>179</v>
      </c>
      <c r="H4705" s="287" t="s">
        <v>185</v>
      </c>
      <c r="I4705" s="287">
        <v>0</v>
      </c>
      <c r="J4705" s="287"/>
      <c r="K4705" s="287">
        <v>0</v>
      </c>
    </row>
    <row r="4706" spans="1:11">
      <c r="A4706" s="287" t="s">
        <v>445</v>
      </c>
      <c r="B4706" s="288">
        <v>45997</v>
      </c>
      <c r="C4706" s="287" t="s">
        <v>893</v>
      </c>
      <c r="D4706" s="287">
        <v>1</v>
      </c>
      <c r="E4706" s="287">
        <v>1</v>
      </c>
      <c r="F4706" s="287">
        <v>0</v>
      </c>
      <c r="G4706" s="287" t="s">
        <v>179</v>
      </c>
      <c r="H4706" s="287" t="s">
        <v>185</v>
      </c>
      <c r="I4706" s="287">
        <v>0</v>
      </c>
      <c r="J4706" s="287"/>
      <c r="K4706" s="287">
        <v>0</v>
      </c>
    </row>
    <row r="4707" spans="1:11">
      <c r="A4707" s="287" t="s">
        <v>445</v>
      </c>
      <c r="B4707" s="288">
        <v>46004</v>
      </c>
      <c r="C4707" s="287" t="s">
        <v>339</v>
      </c>
      <c r="D4707" s="287">
        <v>0</v>
      </c>
      <c r="E4707" s="287">
        <v>0</v>
      </c>
      <c r="F4707" s="287">
        <v>0</v>
      </c>
      <c r="G4707" s="287" t="s">
        <v>179</v>
      </c>
      <c r="H4707" s="287" t="s">
        <v>185</v>
      </c>
      <c r="I4707" s="287">
        <v>0</v>
      </c>
      <c r="J4707" s="287"/>
      <c r="K4707" s="287">
        <v>0</v>
      </c>
    </row>
    <row r="4708" spans="1:11">
      <c r="A4708" s="287" t="s">
        <v>445</v>
      </c>
      <c r="B4708" s="288">
        <v>46011</v>
      </c>
      <c r="C4708" s="287" t="s">
        <v>339</v>
      </c>
      <c r="D4708" s="287">
        <v>0</v>
      </c>
      <c r="E4708" s="287">
        <v>0</v>
      </c>
      <c r="F4708" s="287">
        <v>0</v>
      </c>
      <c r="G4708" s="287" t="s">
        <v>179</v>
      </c>
      <c r="H4708" s="287" t="s">
        <v>185</v>
      </c>
      <c r="I4708" s="287">
        <v>0</v>
      </c>
      <c r="J4708" s="287"/>
      <c r="K4708" s="287">
        <v>0</v>
      </c>
    </row>
    <row r="4709" spans="1:11">
      <c r="A4709" s="287" t="s">
        <v>445</v>
      </c>
      <c r="B4709" s="288">
        <v>46018</v>
      </c>
      <c r="C4709" s="287" t="s">
        <v>339</v>
      </c>
      <c r="D4709" s="287">
        <v>0</v>
      </c>
      <c r="E4709" s="287">
        <v>0</v>
      </c>
      <c r="F4709" s="287">
        <v>0</v>
      </c>
      <c r="G4709" s="287" t="s">
        <v>179</v>
      </c>
      <c r="H4709" s="287" t="s">
        <v>185</v>
      </c>
      <c r="I4709" s="287">
        <v>0</v>
      </c>
      <c r="J4709" s="287"/>
      <c r="K4709" s="287">
        <v>0</v>
      </c>
    </row>
    <row r="4710" spans="1:11">
      <c r="A4710" s="287" t="s">
        <v>445</v>
      </c>
      <c r="B4710" s="288">
        <v>46025</v>
      </c>
      <c r="C4710" s="287" t="s">
        <v>339</v>
      </c>
      <c r="D4710" s="287">
        <v>0</v>
      </c>
      <c r="E4710" s="287">
        <v>0</v>
      </c>
      <c r="F4710" s="287">
        <v>0</v>
      </c>
      <c r="G4710" s="287" t="s">
        <v>179</v>
      </c>
      <c r="H4710" s="287" t="s">
        <v>185</v>
      </c>
      <c r="I4710" s="287">
        <v>0</v>
      </c>
      <c r="J4710" s="287"/>
      <c r="K4710" s="287">
        <v>0</v>
      </c>
    </row>
    <row r="4711" spans="1:11">
      <c r="A4711" s="287" t="s">
        <v>445</v>
      </c>
      <c r="B4711" s="288">
        <v>46032</v>
      </c>
      <c r="C4711" s="287" t="s">
        <v>339</v>
      </c>
      <c r="D4711" s="287">
        <v>0</v>
      </c>
      <c r="E4711" s="287">
        <v>0</v>
      </c>
      <c r="F4711" s="287">
        <v>0</v>
      </c>
      <c r="G4711" s="287" t="s">
        <v>179</v>
      </c>
      <c r="H4711" s="287" t="s">
        <v>185</v>
      </c>
      <c r="I4711" s="287">
        <v>0</v>
      </c>
      <c r="J4711" s="287"/>
      <c r="K4711" s="287">
        <v>0</v>
      </c>
    </row>
    <row r="4712" spans="1:11">
      <c r="A4712" s="287" t="s">
        <v>445</v>
      </c>
      <c r="B4712" s="288">
        <v>46039</v>
      </c>
      <c r="C4712" s="287" t="s">
        <v>893</v>
      </c>
      <c r="D4712" s="287">
        <v>1</v>
      </c>
      <c r="E4712" s="287">
        <v>1</v>
      </c>
      <c r="F4712" s="287">
        <v>0</v>
      </c>
      <c r="G4712" s="287" t="s">
        <v>179</v>
      </c>
      <c r="H4712" s="287" t="s">
        <v>185</v>
      </c>
      <c r="I4712" s="287">
        <v>0</v>
      </c>
      <c r="J4712" s="287"/>
      <c r="K4712" s="287">
        <v>0</v>
      </c>
    </row>
    <row r="4713" spans="1:11">
      <c r="A4713" s="287" t="s">
        <v>445</v>
      </c>
      <c r="B4713" s="288">
        <v>46046</v>
      </c>
      <c r="C4713" s="287" t="s">
        <v>339</v>
      </c>
      <c r="D4713" s="287">
        <v>0</v>
      </c>
      <c r="E4713" s="287">
        <v>0</v>
      </c>
      <c r="F4713" s="287">
        <v>0</v>
      </c>
      <c r="G4713" s="287" t="s">
        <v>179</v>
      </c>
      <c r="H4713" s="287" t="s">
        <v>185</v>
      </c>
      <c r="I4713" s="287">
        <v>0</v>
      </c>
      <c r="J4713" s="287"/>
      <c r="K4713" s="287">
        <v>0</v>
      </c>
    </row>
    <row r="4714" spans="1:11">
      <c r="A4714" s="287" t="s">
        <v>445</v>
      </c>
      <c r="B4714" s="288">
        <v>46053</v>
      </c>
      <c r="C4714" s="287" t="s">
        <v>893</v>
      </c>
      <c r="D4714" s="287">
        <v>1</v>
      </c>
      <c r="E4714" s="287">
        <v>1</v>
      </c>
      <c r="F4714" s="287">
        <v>0</v>
      </c>
      <c r="G4714" s="287" t="s">
        <v>179</v>
      </c>
      <c r="H4714" s="287" t="s">
        <v>185</v>
      </c>
      <c r="I4714" s="287">
        <v>0</v>
      </c>
      <c r="J4714" s="287"/>
      <c r="K4714" s="287">
        <v>0</v>
      </c>
    </row>
    <row r="4715" spans="1:11">
      <c r="A4715" s="287" t="s">
        <v>445</v>
      </c>
      <c r="B4715" s="288">
        <v>46060</v>
      </c>
      <c r="C4715" s="287" t="s">
        <v>339</v>
      </c>
      <c r="D4715" s="287">
        <v>0</v>
      </c>
      <c r="E4715" s="287">
        <v>0</v>
      </c>
      <c r="F4715" s="287">
        <v>0</v>
      </c>
      <c r="G4715" s="287" t="s">
        <v>179</v>
      </c>
      <c r="H4715" s="287" t="s">
        <v>185</v>
      </c>
      <c r="I4715" s="287">
        <v>0</v>
      </c>
      <c r="J4715" s="287"/>
      <c r="K4715" s="287">
        <v>0</v>
      </c>
    </row>
    <row r="4716" spans="1:11">
      <c r="A4716" s="287" t="s">
        <v>445</v>
      </c>
      <c r="B4716" s="288">
        <v>46067</v>
      </c>
      <c r="C4716" s="287" t="s">
        <v>339</v>
      </c>
      <c r="D4716" s="287">
        <v>0</v>
      </c>
      <c r="E4716" s="287">
        <v>0</v>
      </c>
      <c r="F4716" s="287">
        <v>0</v>
      </c>
      <c r="G4716" s="287" t="s">
        <v>179</v>
      </c>
      <c r="H4716" s="287" t="s">
        <v>185</v>
      </c>
      <c r="I4716" s="287">
        <v>0</v>
      </c>
      <c r="J4716" s="287"/>
      <c r="K4716" s="287">
        <v>0</v>
      </c>
    </row>
    <row r="4717" spans="1:11">
      <c r="A4717" s="287" t="s">
        <v>445</v>
      </c>
      <c r="B4717" s="288">
        <v>46074</v>
      </c>
      <c r="C4717" s="287" t="s">
        <v>339</v>
      </c>
      <c r="D4717" s="287">
        <v>0</v>
      </c>
      <c r="E4717" s="287">
        <v>0</v>
      </c>
      <c r="F4717" s="287">
        <v>0</v>
      </c>
      <c r="G4717" s="287" t="s">
        <v>179</v>
      </c>
      <c r="H4717" s="287" t="s">
        <v>185</v>
      </c>
      <c r="I4717" s="287">
        <v>0</v>
      </c>
      <c r="J4717" s="287"/>
      <c r="K4717" s="287">
        <v>0</v>
      </c>
    </row>
    <row r="4718" spans="1:11">
      <c r="A4718" s="287" t="s">
        <v>445</v>
      </c>
      <c r="B4718" s="288">
        <v>46081</v>
      </c>
      <c r="C4718" s="287" t="s">
        <v>893</v>
      </c>
      <c r="D4718" s="287">
        <v>1</v>
      </c>
      <c r="E4718" s="287">
        <v>1</v>
      </c>
      <c r="F4718" s="287">
        <v>0</v>
      </c>
      <c r="G4718" s="287" t="s">
        <v>179</v>
      </c>
      <c r="H4718" s="287" t="s">
        <v>185</v>
      </c>
      <c r="I4718" s="287">
        <v>0</v>
      </c>
      <c r="J4718" s="287"/>
      <c r="K4718" s="287">
        <v>0</v>
      </c>
    </row>
    <row r="4719" spans="1:11">
      <c r="A4719" s="287" t="s">
        <v>445</v>
      </c>
      <c r="B4719" s="288">
        <v>46088</v>
      </c>
      <c r="C4719" s="287" t="s">
        <v>339</v>
      </c>
      <c r="D4719" s="287">
        <v>0</v>
      </c>
      <c r="E4719" s="287">
        <v>0</v>
      </c>
      <c r="F4719" s="287">
        <v>0</v>
      </c>
      <c r="G4719" s="287" t="s">
        <v>179</v>
      </c>
      <c r="H4719" s="287" t="s">
        <v>185</v>
      </c>
      <c r="I4719" s="287">
        <v>0</v>
      </c>
      <c r="J4719" s="287"/>
      <c r="K4719" s="287">
        <v>0</v>
      </c>
    </row>
    <row r="4720" spans="1:11">
      <c r="A4720" s="287" t="s">
        <v>445</v>
      </c>
      <c r="B4720" s="288">
        <v>46095</v>
      </c>
      <c r="C4720" s="287" t="s">
        <v>893</v>
      </c>
      <c r="D4720" s="287">
        <v>1</v>
      </c>
      <c r="E4720" s="287">
        <v>1</v>
      </c>
      <c r="F4720" s="287">
        <v>0</v>
      </c>
      <c r="G4720" s="287" t="s">
        <v>179</v>
      </c>
      <c r="H4720" s="287" t="s">
        <v>185</v>
      </c>
      <c r="I4720" s="287">
        <v>0</v>
      </c>
      <c r="J4720" s="287"/>
      <c r="K4720" s="287">
        <v>0</v>
      </c>
    </row>
    <row r="4721" spans="1:11">
      <c r="A4721" s="287" t="s">
        <v>445</v>
      </c>
      <c r="B4721" s="288">
        <v>46102</v>
      </c>
      <c r="C4721" s="287" t="s">
        <v>339</v>
      </c>
      <c r="D4721" s="287">
        <v>0</v>
      </c>
      <c r="E4721" s="287">
        <v>0</v>
      </c>
      <c r="F4721" s="287">
        <v>0</v>
      </c>
      <c r="G4721" s="287" t="s">
        <v>179</v>
      </c>
      <c r="H4721" s="287" t="s">
        <v>185</v>
      </c>
      <c r="I4721" s="287">
        <v>0</v>
      </c>
      <c r="J4721" s="287"/>
      <c r="K4721" s="287">
        <v>0</v>
      </c>
    </row>
    <row r="4722" spans="1:11">
      <c r="A4722" s="287" t="s">
        <v>445</v>
      </c>
      <c r="B4722" s="288">
        <v>46109</v>
      </c>
      <c r="C4722" s="287" t="s">
        <v>893</v>
      </c>
      <c r="D4722" s="287">
        <v>1</v>
      </c>
      <c r="E4722" s="287">
        <v>1</v>
      </c>
      <c r="F4722" s="287">
        <v>0</v>
      </c>
      <c r="G4722" s="287" t="s">
        <v>179</v>
      </c>
      <c r="H4722" s="287" t="s">
        <v>185</v>
      </c>
      <c r="I4722" s="287">
        <v>0</v>
      </c>
      <c r="J4722" s="287"/>
      <c r="K4722" s="287">
        <v>0</v>
      </c>
    </row>
    <row r="4723" spans="1:11">
      <c r="A4723" s="287" t="s">
        <v>445</v>
      </c>
      <c r="B4723" s="288">
        <v>46116</v>
      </c>
      <c r="C4723" s="287" t="s">
        <v>339</v>
      </c>
      <c r="D4723" s="287">
        <v>0</v>
      </c>
      <c r="E4723" s="287">
        <v>0</v>
      </c>
      <c r="F4723" s="287">
        <v>0</v>
      </c>
      <c r="G4723" s="287" t="s">
        <v>179</v>
      </c>
      <c r="H4723" s="287" t="s">
        <v>185</v>
      </c>
      <c r="I4723" s="287">
        <v>0</v>
      </c>
      <c r="J4723" s="287"/>
      <c r="K4723" s="287">
        <v>0</v>
      </c>
    </row>
    <row r="4724" spans="1:11">
      <c r="A4724" s="287" t="s">
        <v>445</v>
      </c>
      <c r="B4724" s="288">
        <v>46123</v>
      </c>
      <c r="C4724" s="287" t="s">
        <v>893</v>
      </c>
      <c r="D4724" s="287">
        <v>1</v>
      </c>
      <c r="E4724" s="287">
        <v>1</v>
      </c>
      <c r="F4724" s="287">
        <v>0</v>
      </c>
      <c r="G4724" s="287" t="s">
        <v>179</v>
      </c>
      <c r="H4724" s="287" t="s">
        <v>185</v>
      </c>
      <c r="I4724" s="287">
        <v>0</v>
      </c>
      <c r="J4724" s="287"/>
      <c r="K4724" s="287">
        <v>0</v>
      </c>
    </row>
    <row r="4725" spans="1:11">
      <c r="A4725" s="287" t="s">
        <v>445</v>
      </c>
      <c r="B4725" s="288">
        <v>46130</v>
      </c>
      <c r="C4725" s="287" t="s">
        <v>339</v>
      </c>
      <c r="D4725" s="287">
        <v>0</v>
      </c>
      <c r="E4725" s="287">
        <v>0</v>
      </c>
      <c r="F4725" s="287">
        <v>0</v>
      </c>
      <c r="G4725" s="287" t="s">
        <v>179</v>
      </c>
      <c r="H4725" s="287" t="s">
        <v>185</v>
      </c>
      <c r="I4725" s="287">
        <v>0</v>
      </c>
      <c r="J4725" s="287"/>
      <c r="K4725" s="287">
        <v>0</v>
      </c>
    </row>
    <row r="4726" spans="1:11">
      <c r="A4726" s="287" t="s">
        <v>445</v>
      </c>
      <c r="B4726" s="288">
        <v>46137</v>
      </c>
      <c r="C4726" s="287" t="s">
        <v>893</v>
      </c>
      <c r="D4726" s="287">
        <v>1</v>
      </c>
      <c r="E4726" s="287">
        <v>1</v>
      </c>
      <c r="F4726" s="287">
        <v>0</v>
      </c>
      <c r="G4726" s="287" t="s">
        <v>179</v>
      </c>
      <c r="H4726" s="287" t="s">
        <v>185</v>
      </c>
      <c r="I4726" s="287">
        <v>0</v>
      </c>
      <c r="J4726" s="287"/>
      <c r="K4726" s="287">
        <v>0</v>
      </c>
    </row>
    <row r="4727" spans="1:11">
      <c r="A4727" s="287" t="s">
        <v>446</v>
      </c>
      <c r="B4727" s="288">
        <v>45969</v>
      </c>
      <c r="C4727" s="287" t="s">
        <v>339</v>
      </c>
      <c r="D4727" s="287">
        <v>0</v>
      </c>
      <c r="E4727" s="287">
        <v>0</v>
      </c>
      <c r="F4727" s="287">
        <v>0</v>
      </c>
      <c r="G4727" s="287" t="s">
        <v>241</v>
      </c>
      <c r="H4727" s="287"/>
      <c r="I4727" s="287">
        <v>0</v>
      </c>
      <c r="J4727" s="287" t="s">
        <v>447</v>
      </c>
      <c r="K4727" s="287">
        <v>0</v>
      </c>
    </row>
    <row r="4728" spans="1:11">
      <c r="A4728" s="287" t="s">
        <v>446</v>
      </c>
      <c r="B4728" s="288">
        <v>45976</v>
      </c>
      <c r="C4728" s="287" t="s">
        <v>339</v>
      </c>
      <c r="D4728" s="287">
        <v>0</v>
      </c>
      <c r="E4728" s="287">
        <v>0</v>
      </c>
      <c r="F4728" s="287">
        <v>0</v>
      </c>
      <c r="G4728" s="287" t="s">
        <v>241</v>
      </c>
      <c r="H4728" s="287"/>
      <c r="I4728" s="287">
        <v>0</v>
      </c>
      <c r="J4728" s="287" t="s">
        <v>447</v>
      </c>
      <c r="K4728" s="287">
        <v>0</v>
      </c>
    </row>
    <row r="4729" spans="1:11">
      <c r="A4729" s="287" t="s">
        <v>446</v>
      </c>
      <c r="B4729" s="288">
        <v>45983</v>
      </c>
      <c r="C4729" s="287" t="s">
        <v>339</v>
      </c>
      <c r="D4729" s="287">
        <v>0</v>
      </c>
      <c r="E4729" s="287">
        <v>0</v>
      </c>
      <c r="F4729" s="287">
        <v>0</v>
      </c>
      <c r="G4729" s="287" t="s">
        <v>241</v>
      </c>
      <c r="H4729" s="287"/>
      <c r="I4729" s="287">
        <v>0</v>
      </c>
      <c r="J4729" s="287" t="s">
        <v>447</v>
      </c>
      <c r="K4729" s="287">
        <v>0</v>
      </c>
    </row>
    <row r="4730" spans="1:11">
      <c r="A4730" s="287" t="s">
        <v>446</v>
      </c>
      <c r="B4730" s="288">
        <v>45990</v>
      </c>
      <c r="C4730" s="287" t="s">
        <v>339</v>
      </c>
      <c r="D4730" s="287">
        <v>0</v>
      </c>
      <c r="E4730" s="287">
        <v>0</v>
      </c>
      <c r="F4730" s="287">
        <v>0</v>
      </c>
      <c r="G4730" s="287" t="s">
        <v>241</v>
      </c>
      <c r="H4730" s="287"/>
      <c r="I4730" s="287">
        <v>0</v>
      </c>
      <c r="J4730" s="287" t="s">
        <v>447</v>
      </c>
      <c r="K4730" s="287">
        <v>0</v>
      </c>
    </row>
    <row r="4731" spans="1:11">
      <c r="A4731" s="287" t="s">
        <v>446</v>
      </c>
      <c r="B4731" s="288">
        <v>45997</v>
      </c>
      <c r="C4731" s="287" t="s">
        <v>339</v>
      </c>
      <c r="D4731" s="287">
        <v>0</v>
      </c>
      <c r="E4731" s="287">
        <v>0</v>
      </c>
      <c r="F4731" s="287">
        <v>0</v>
      </c>
      <c r="G4731" s="287" t="s">
        <v>241</v>
      </c>
      <c r="H4731" s="287"/>
      <c r="I4731" s="287">
        <v>0</v>
      </c>
      <c r="J4731" s="287" t="s">
        <v>447</v>
      </c>
      <c r="K4731" s="287">
        <v>0</v>
      </c>
    </row>
    <row r="4732" spans="1:11">
      <c r="A4732" s="287" t="s">
        <v>446</v>
      </c>
      <c r="B4732" s="288">
        <v>46004</v>
      </c>
      <c r="C4732" s="287" t="s">
        <v>339</v>
      </c>
      <c r="D4732" s="287">
        <v>0</v>
      </c>
      <c r="E4732" s="287">
        <v>0</v>
      </c>
      <c r="F4732" s="287">
        <v>0</v>
      </c>
      <c r="G4732" s="287" t="s">
        <v>241</v>
      </c>
      <c r="H4732" s="287"/>
      <c r="I4732" s="287">
        <v>0</v>
      </c>
      <c r="J4732" s="287" t="s">
        <v>447</v>
      </c>
      <c r="K4732" s="287">
        <v>0</v>
      </c>
    </row>
    <row r="4733" spans="1:11">
      <c r="A4733" s="287" t="s">
        <v>446</v>
      </c>
      <c r="B4733" s="288">
        <v>46011</v>
      </c>
      <c r="C4733" s="287" t="s">
        <v>339</v>
      </c>
      <c r="D4733" s="287">
        <v>0</v>
      </c>
      <c r="E4733" s="287">
        <v>0</v>
      </c>
      <c r="F4733" s="287">
        <v>0</v>
      </c>
      <c r="G4733" s="287" t="s">
        <v>241</v>
      </c>
      <c r="H4733" s="287"/>
      <c r="I4733" s="287">
        <v>0</v>
      </c>
      <c r="J4733" s="287" t="s">
        <v>447</v>
      </c>
      <c r="K4733" s="287">
        <v>0</v>
      </c>
    </row>
    <row r="4734" spans="1:11">
      <c r="A4734" s="287" t="s">
        <v>446</v>
      </c>
      <c r="B4734" s="288">
        <v>46018</v>
      </c>
      <c r="C4734" s="287" t="s">
        <v>339</v>
      </c>
      <c r="D4734" s="287">
        <v>0</v>
      </c>
      <c r="E4734" s="287">
        <v>0</v>
      </c>
      <c r="F4734" s="287">
        <v>0</v>
      </c>
      <c r="G4734" s="287" t="s">
        <v>241</v>
      </c>
      <c r="H4734" s="287"/>
      <c r="I4734" s="287">
        <v>0</v>
      </c>
      <c r="J4734" s="287" t="s">
        <v>447</v>
      </c>
      <c r="K4734" s="287">
        <v>0</v>
      </c>
    </row>
    <row r="4735" spans="1:11">
      <c r="A4735" s="287" t="s">
        <v>446</v>
      </c>
      <c r="B4735" s="288">
        <v>46025</v>
      </c>
      <c r="C4735" s="287" t="s">
        <v>339</v>
      </c>
      <c r="D4735" s="287">
        <v>0</v>
      </c>
      <c r="E4735" s="287">
        <v>0</v>
      </c>
      <c r="F4735" s="287">
        <v>0</v>
      </c>
      <c r="G4735" s="287" t="s">
        <v>241</v>
      </c>
      <c r="H4735" s="287"/>
      <c r="I4735" s="287">
        <v>0</v>
      </c>
      <c r="J4735" s="287" t="s">
        <v>447</v>
      </c>
      <c r="K4735" s="287">
        <v>0</v>
      </c>
    </row>
    <row r="4736" spans="1:11">
      <c r="A4736" s="287" t="s">
        <v>446</v>
      </c>
      <c r="B4736" s="288">
        <v>46032</v>
      </c>
      <c r="C4736" s="287" t="s">
        <v>339</v>
      </c>
      <c r="D4736" s="287">
        <v>0</v>
      </c>
      <c r="E4736" s="287">
        <v>0</v>
      </c>
      <c r="F4736" s="287">
        <v>0</v>
      </c>
      <c r="G4736" s="287" t="s">
        <v>241</v>
      </c>
      <c r="H4736" s="287"/>
      <c r="I4736" s="287">
        <v>0</v>
      </c>
      <c r="J4736" s="287" t="s">
        <v>447</v>
      </c>
      <c r="K4736" s="287">
        <v>0</v>
      </c>
    </row>
    <row r="4737" spans="1:11">
      <c r="A4737" s="287" t="s">
        <v>446</v>
      </c>
      <c r="B4737" s="288">
        <v>46039</v>
      </c>
      <c r="C4737" s="287" t="s">
        <v>847</v>
      </c>
      <c r="D4737" s="287">
        <v>1</v>
      </c>
      <c r="E4737" s="287">
        <v>1</v>
      </c>
      <c r="F4737" s="287">
        <v>1</v>
      </c>
      <c r="G4737" s="287" t="s">
        <v>241</v>
      </c>
      <c r="H4737" s="287"/>
      <c r="I4737" s="287">
        <v>0</v>
      </c>
      <c r="J4737" s="287" t="s">
        <v>447</v>
      </c>
      <c r="K4737" s="287">
        <v>0</v>
      </c>
    </row>
    <row r="4738" spans="1:11">
      <c r="A4738" s="287" t="s">
        <v>446</v>
      </c>
      <c r="B4738" s="288">
        <v>46046</v>
      </c>
      <c r="C4738" s="287" t="s">
        <v>847</v>
      </c>
      <c r="D4738" s="287">
        <v>1</v>
      </c>
      <c r="E4738" s="287">
        <v>1</v>
      </c>
      <c r="F4738" s="287">
        <v>1</v>
      </c>
      <c r="G4738" s="287" t="s">
        <v>241</v>
      </c>
      <c r="H4738" s="287"/>
      <c r="I4738" s="287">
        <v>0</v>
      </c>
      <c r="J4738" s="287" t="s">
        <v>447</v>
      </c>
      <c r="K4738" s="287">
        <v>0</v>
      </c>
    </row>
    <row r="4739" spans="1:11">
      <c r="A4739" s="287" t="s">
        <v>446</v>
      </c>
      <c r="B4739" s="288">
        <v>46053</v>
      </c>
      <c r="C4739" s="287" t="s">
        <v>847</v>
      </c>
      <c r="D4739" s="287">
        <v>1</v>
      </c>
      <c r="E4739" s="287">
        <v>1</v>
      </c>
      <c r="F4739" s="287">
        <v>1</v>
      </c>
      <c r="G4739" s="287" t="s">
        <v>241</v>
      </c>
      <c r="H4739" s="287"/>
      <c r="I4739" s="287">
        <v>0</v>
      </c>
      <c r="J4739" s="287" t="s">
        <v>447</v>
      </c>
      <c r="K4739" s="287">
        <v>0</v>
      </c>
    </row>
    <row r="4740" spans="1:11">
      <c r="A4740" s="287" t="s">
        <v>446</v>
      </c>
      <c r="B4740" s="288">
        <v>46060</v>
      </c>
      <c r="C4740" s="287" t="s">
        <v>847</v>
      </c>
      <c r="D4740" s="287">
        <v>1</v>
      </c>
      <c r="E4740" s="287">
        <v>1</v>
      </c>
      <c r="F4740" s="287">
        <v>1</v>
      </c>
      <c r="G4740" s="287" t="s">
        <v>241</v>
      </c>
      <c r="H4740" s="287"/>
      <c r="I4740" s="287">
        <v>0</v>
      </c>
      <c r="J4740" s="287" t="s">
        <v>447</v>
      </c>
      <c r="K4740" s="287">
        <v>0</v>
      </c>
    </row>
    <row r="4741" spans="1:11">
      <c r="A4741" s="287" t="s">
        <v>446</v>
      </c>
      <c r="B4741" s="288">
        <v>46067</v>
      </c>
      <c r="C4741" s="287" t="s">
        <v>339</v>
      </c>
      <c r="D4741" s="287">
        <v>0</v>
      </c>
      <c r="E4741" s="287">
        <v>0</v>
      </c>
      <c r="F4741" s="287">
        <v>0</v>
      </c>
      <c r="G4741" s="287" t="s">
        <v>241</v>
      </c>
      <c r="H4741" s="287"/>
      <c r="I4741" s="287">
        <v>0</v>
      </c>
      <c r="J4741" s="287" t="s">
        <v>447</v>
      </c>
      <c r="K4741" s="287">
        <v>0</v>
      </c>
    </row>
    <row r="4742" spans="1:11">
      <c r="A4742" s="287" t="s">
        <v>446</v>
      </c>
      <c r="B4742" s="288">
        <v>46074</v>
      </c>
      <c r="C4742" s="287" t="s">
        <v>847</v>
      </c>
      <c r="D4742" s="287">
        <v>1</v>
      </c>
      <c r="E4742" s="287">
        <v>1</v>
      </c>
      <c r="F4742" s="287">
        <v>1</v>
      </c>
      <c r="G4742" s="287" t="s">
        <v>241</v>
      </c>
      <c r="H4742" s="287"/>
      <c r="I4742" s="287">
        <v>0</v>
      </c>
      <c r="J4742" s="287" t="s">
        <v>447</v>
      </c>
      <c r="K4742" s="287">
        <v>0</v>
      </c>
    </row>
    <row r="4743" spans="1:11">
      <c r="A4743" s="287" t="s">
        <v>446</v>
      </c>
      <c r="B4743" s="288">
        <v>46081</v>
      </c>
      <c r="C4743" s="287" t="s">
        <v>847</v>
      </c>
      <c r="D4743" s="287">
        <v>1</v>
      </c>
      <c r="E4743" s="287">
        <v>1</v>
      </c>
      <c r="F4743" s="287">
        <v>1</v>
      </c>
      <c r="G4743" s="287" t="s">
        <v>241</v>
      </c>
      <c r="H4743" s="287"/>
      <c r="I4743" s="287">
        <v>0</v>
      </c>
      <c r="J4743" s="287" t="s">
        <v>447</v>
      </c>
      <c r="K4743" s="287">
        <v>0</v>
      </c>
    </row>
    <row r="4744" spans="1:11">
      <c r="A4744" s="287" t="s">
        <v>446</v>
      </c>
      <c r="B4744" s="288">
        <v>46088</v>
      </c>
      <c r="C4744" s="287" t="s">
        <v>847</v>
      </c>
      <c r="D4744" s="287">
        <v>1</v>
      </c>
      <c r="E4744" s="287">
        <v>1</v>
      </c>
      <c r="F4744" s="287">
        <v>1</v>
      </c>
      <c r="G4744" s="287" t="s">
        <v>241</v>
      </c>
      <c r="H4744" s="287"/>
      <c r="I4744" s="287">
        <v>0</v>
      </c>
      <c r="J4744" s="287" t="s">
        <v>447</v>
      </c>
      <c r="K4744" s="287">
        <v>0</v>
      </c>
    </row>
    <row r="4745" spans="1:11">
      <c r="A4745" s="287" t="s">
        <v>446</v>
      </c>
      <c r="B4745" s="288">
        <v>46095</v>
      </c>
      <c r="C4745" s="287" t="s">
        <v>847</v>
      </c>
      <c r="D4745" s="287">
        <v>1</v>
      </c>
      <c r="E4745" s="287">
        <v>1</v>
      </c>
      <c r="F4745" s="287">
        <v>1</v>
      </c>
      <c r="G4745" s="287" t="s">
        <v>241</v>
      </c>
      <c r="H4745" s="287"/>
      <c r="I4745" s="287">
        <v>0</v>
      </c>
      <c r="J4745" s="287" t="s">
        <v>447</v>
      </c>
      <c r="K4745" s="287">
        <v>0</v>
      </c>
    </row>
    <row r="4746" spans="1:11">
      <c r="A4746" s="287" t="s">
        <v>446</v>
      </c>
      <c r="B4746" s="288">
        <v>46102</v>
      </c>
      <c r="C4746" s="287" t="s">
        <v>847</v>
      </c>
      <c r="D4746" s="287">
        <v>1</v>
      </c>
      <c r="E4746" s="287">
        <v>1</v>
      </c>
      <c r="F4746" s="287">
        <v>1</v>
      </c>
      <c r="G4746" s="287" t="s">
        <v>241</v>
      </c>
      <c r="H4746" s="287"/>
      <c r="I4746" s="287">
        <v>0</v>
      </c>
      <c r="J4746" s="287" t="s">
        <v>447</v>
      </c>
      <c r="K4746" s="287">
        <v>0</v>
      </c>
    </row>
    <row r="4747" spans="1:11">
      <c r="A4747" s="287" t="s">
        <v>446</v>
      </c>
      <c r="B4747" s="288">
        <v>46109</v>
      </c>
      <c r="C4747" s="287" t="s">
        <v>847</v>
      </c>
      <c r="D4747" s="287">
        <v>1</v>
      </c>
      <c r="E4747" s="287">
        <v>1</v>
      </c>
      <c r="F4747" s="287">
        <v>1</v>
      </c>
      <c r="G4747" s="287" t="s">
        <v>241</v>
      </c>
      <c r="H4747" s="287"/>
      <c r="I4747" s="287">
        <v>0</v>
      </c>
      <c r="J4747" s="287" t="s">
        <v>447</v>
      </c>
      <c r="K4747" s="287">
        <v>0</v>
      </c>
    </row>
    <row r="4748" spans="1:11">
      <c r="A4748" s="287" t="s">
        <v>446</v>
      </c>
      <c r="B4748" s="288">
        <v>46116</v>
      </c>
      <c r="C4748" s="287" t="s">
        <v>847</v>
      </c>
      <c r="D4748" s="287">
        <v>1</v>
      </c>
      <c r="E4748" s="287">
        <v>1</v>
      </c>
      <c r="F4748" s="287">
        <v>1</v>
      </c>
      <c r="G4748" s="287" t="s">
        <v>241</v>
      </c>
      <c r="H4748" s="287"/>
      <c r="I4748" s="287">
        <v>0</v>
      </c>
      <c r="J4748" s="287" t="s">
        <v>447</v>
      </c>
      <c r="K4748" s="287">
        <v>0</v>
      </c>
    </row>
    <row r="4749" spans="1:11">
      <c r="A4749" s="287" t="s">
        <v>446</v>
      </c>
      <c r="B4749" s="288">
        <v>46123</v>
      </c>
      <c r="C4749" s="287" t="s">
        <v>847</v>
      </c>
      <c r="D4749" s="287">
        <v>1</v>
      </c>
      <c r="E4749" s="287">
        <v>1</v>
      </c>
      <c r="F4749" s="287">
        <v>1</v>
      </c>
      <c r="G4749" s="287" t="s">
        <v>241</v>
      </c>
      <c r="H4749" s="287"/>
      <c r="I4749" s="287">
        <v>0</v>
      </c>
      <c r="J4749" s="287" t="s">
        <v>447</v>
      </c>
      <c r="K4749" s="287">
        <v>0</v>
      </c>
    </row>
    <row r="4750" spans="1:11">
      <c r="A4750" s="287" t="s">
        <v>446</v>
      </c>
      <c r="B4750" s="288">
        <v>46130</v>
      </c>
      <c r="C4750" s="287" t="s">
        <v>847</v>
      </c>
      <c r="D4750" s="287">
        <v>1</v>
      </c>
      <c r="E4750" s="287">
        <v>1</v>
      </c>
      <c r="F4750" s="287">
        <v>1</v>
      </c>
      <c r="G4750" s="287" t="s">
        <v>241</v>
      </c>
      <c r="H4750" s="287"/>
      <c r="I4750" s="287">
        <v>0</v>
      </c>
      <c r="J4750" s="287" t="s">
        <v>447</v>
      </c>
      <c r="K4750" s="287">
        <v>0</v>
      </c>
    </row>
    <row r="4751" spans="1:11">
      <c r="A4751" s="287" t="s">
        <v>446</v>
      </c>
      <c r="B4751" s="288">
        <v>46137</v>
      </c>
      <c r="C4751" s="287" t="s">
        <v>847</v>
      </c>
      <c r="D4751" s="287">
        <v>1</v>
      </c>
      <c r="E4751" s="287">
        <v>1</v>
      </c>
      <c r="F4751" s="287">
        <v>1</v>
      </c>
      <c r="G4751" s="287" t="s">
        <v>241</v>
      </c>
      <c r="H4751" s="287"/>
      <c r="I4751" s="287">
        <v>0</v>
      </c>
      <c r="J4751" s="287" t="s">
        <v>447</v>
      </c>
      <c r="K4751" s="287">
        <v>0</v>
      </c>
    </row>
    <row r="4752" spans="1:11">
      <c r="A4752" s="287" t="s">
        <v>448</v>
      </c>
      <c r="B4752" s="288">
        <v>45969</v>
      </c>
      <c r="C4752" s="287" t="s">
        <v>339</v>
      </c>
      <c r="D4752" s="287">
        <v>0</v>
      </c>
      <c r="E4752" s="287">
        <v>0</v>
      </c>
      <c r="F4752" s="287">
        <v>0</v>
      </c>
      <c r="G4752" s="287" t="s">
        <v>185</v>
      </c>
      <c r="H4752" s="287" t="s">
        <v>185</v>
      </c>
      <c r="I4752" s="287">
        <v>0</v>
      </c>
      <c r="J4752" s="287"/>
      <c r="K4752" s="287">
        <v>0</v>
      </c>
    </row>
    <row r="4753" spans="1:11">
      <c r="A4753" s="287" t="s">
        <v>448</v>
      </c>
      <c r="B4753" s="288">
        <v>45976</v>
      </c>
      <c r="C4753" s="287" t="s">
        <v>847</v>
      </c>
      <c r="D4753" s="287">
        <v>1</v>
      </c>
      <c r="E4753" s="287">
        <v>1</v>
      </c>
      <c r="F4753" s="287">
        <v>1</v>
      </c>
      <c r="G4753" s="287" t="s">
        <v>185</v>
      </c>
      <c r="H4753" s="287" t="s">
        <v>185</v>
      </c>
      <c r="I4753" s="287">
        <v>0</v>
      </c>
      <c r="J4753" s="287"/>
      <c r="K4753" s="287">
        <v>0</v>
      </c>
    </row>
    <row r="4754" spans="1:11">
      <c r="A4754" s="287" t="s">
        <v>448</v>
      </c>
      <c r="B4754" s="288">
        <v>45983</v>
      </c>
      <c r="C4754" s="287" t="s">
        <v>847</v>
      </c>
      <c r="D4754" s="287">
        <v>1</v>
      </c>
      <c r="E4754" s="287">
        <v>1</v>
      </c>
      <c r="F4754" s="287">
        <v>1</v>
      </c>
      <c r="G4754" s="287" t="s">
        <v>185</v>
      </c>
      <c r="H4754" s="287" t="s">
        <v>185</v>
      </c>
      <c r="I4754" s="287">
        <v>0</v>
      </c>
      <c r="J4754" s="287"/>
      <c r="K4754" s="287">
        <v>0</v>
      </c>
    </row>
    <row r="4755" spans="1:11">
      <c r="A4755" s="287" t="s">
        <v>448</v>
      </c>
      <c r="B4755" s="288">
        <v>45990</v>
      </c>
      <c r="C4755" s="287" t="s">
        <v>847</v>
      </c>
      <c r="D4755" s="287">
        <v>1</v>
      </c>
      <c r="E4755" s="287">
        <v>1</v>
      </c>
      <c r="F4755" s="287">
        <v>1</v>
      </c>
      <c r="G4755" s="287" t="s">
        <v>185</v>
      </c>
      <c r="H4755" s="287" t="s">
        <v>185</v>
      </c>
      <c r="I4755" s="287">
        <v>0</v>
      </c>
      <c r="J4755" s="287"/>
      <c r="K4755" s="287">
        <v>0</v>
      </c>
    </row>
    <row r="4756" spans="1:11">
      <c r="A4756" s="287" t="s">
        <v>448</v>
      </c>
      <c r="B4756" s="288">
        <v>45997</v>
      </c>
      <c r="C4756" s="287" t="s">
        <v>847</v>
      </c>
      <c r="D4756" s="287">
        <v>1</v>
      </c>
      <c r="E4756" s="287">
        <v>1</v>
      </c>
      <c r="F4756" s="287">
        <v>1</v>
      </c>
      <c r="G4756" s="287" t="s">
        <v>185</v>
      </c>
      <c r="H4756" s="287" t="s">
        <v>185</v>
      </c>
      <c r="I4756" s="287">
        <v>0</v>
      </c>
      <c r="J4756" s="287"/>
      <c r="K4756" s="287">
        <v>0</v>
      </c>
    </row>
    <row r="4757" spans="1:11">
      <c r="A4757" s="287" t="s">
        <v>448</v>
      </c>
      <c r="B4757" s="288">
        <v>46004</v>
      </c>
      <c r="C4757" s="287" t="s">
        <v>847</v>
      </c>
      <c r="D4757" s="287">
        <v>1</v>
      </c>
      <c r="E4757" s="287">
        <v>1</v>
      </c>
      <c r="F4757" s="287">
        <v>1</v>
      </c>
      <c r="G4757" s="287" t="s">
        <v>185</v>
      </c>
      <c r="H4757" s="287" t="s">
        <v>185</v>
      </c>
      <c r="I4757" s="287">
        <v>0</v>
      </c>
      <c r="J4757" s="287"/>
      <c r="K4757" s="287">
        <v>0</v>
      </c>
    </row>
    <row r="4758" spans="1:11">
      <c r="A4758" s="287" t="s">
        <v>448</v>
      </c>
      <c r="B4758" s="288">
        <v>46011</v>
      </c>
      <c r="C4758" s="287" t="s">
        <v>339</v>
      </c>
      <c r="D4758" s="287">
        <v>0</v>
      </c>
      <c r="E4758" s="287">
        <v>0</v>
      </c>
      <c r="F4758" s="287">
        <v>0</v>
      </c>
      <c r="G4758" s="287" t="s">
        <v>185</v>
      </c>
      <c r="H4758" s="287" t="s">
        <v>185</v>
      </c>
      <c r="I4758" s="287">
        <v>0</v>
      </c>
      <c r="J4758" s="287"/>
      <c r="K4758" s="287">
        <v>0</v>
      </c>
    </row>
    <row r="4759" spans="1:11">
      <c r="A4759" s="287" t="s">
        <v>448</v>
      </c>
      <c r="B4759" s="288">
        <v>46018</v>
      </c>
      <c r="C4759" s="287" t="s">
        <v>339</v>
      </c>
      <c r="D4759" s="287">
        <v>0</v>
      </c>
      <c r="E4759" s="287">
        <v>0</v>
      </c>
      <c r="F4759" s="287">
        <v>0</v>
      </c>
      <c r="G4759" s="287" t="s">
        <v>185</v>
      </c>
      <c r="H4759" s="287" t="s">
        <v>185</v>
      </c>
      <c r="I4759" s="287">
        <v>0</v>
      </c>
      <c r="J4759" s="287"/>
      <c r="K4759" s="287">
        <v>0</v>
      </c>
    </row>
    <row r="4760" spans="1:11">
      <c r="A4760" s="287" t="s">
        <v>448</v>
      </c>
      <c r="B4760" s="288">
        <v>46025</v>
      </c>
      <c r="C4760" s="287" t="s">
        <v>339</v>
      </c>
      <c r="D4760" s="287">
        <v>0</v>
      </c>
      <c r="E4760" s="287">
        <v>0</v>
      </c>
      <c r="F4760" s="287">
        <v>0</v>
      </c>
      <c r="G4760" s="287" t="s">
        <v>185</v>
      </c>
      <c r="H4760" s="287" t="s">
        <v>185</v>
      </c>
      <c r="I4760" s="287">
        <v>0</v>
      </c>
      <c r="J4760" s="287"/>
      <c r="K4760" s="287">
        <v>0</v>
      </c>
    </row>
    <row r="4761" spans="1:11">
      <c r="A4761" s="287" t="s">
        <v>448</v>
      </c>
      <c r="B4761" s="288">
        <v>46032</v>
      </c>
      <c r="C4761" s="287" t="s">
        <v>339</v>
      </c>
      <c r="D4761" s="287">
        <v>0</v>
      </c>
      <c r="E4761" s="287">
        <v>0</v>
      </c>
      <c r="F4761" s="287">
        <v>0</v>
      </c>
      <c r="G4761" s="287" t="s">
        <v>185</v>
      </c>
      <c r="H4761" s="287" t="s">
        <v>185</v>
      </c>
      <c r="I4761" s="287">
        <v>0</v>
      </c>
      <c r="J4761" s="287"/>
      <c r="K4761" s="287">
        <v>0</v>
      </c>
    </row>
    <row r="4762" spans="1:11">
      <c r="A4762" s="287" t="s">
        <v>448</v>
      </c>
      <c r="B4762" s="288">
        <v>46039</v>
      </c>
      <c r="C4762" s="287" t="s">
        <v>847</v>
      </c>
      <c r="D4762" s="287">
        <v>1</v>
      </c>
      <c r="E4762" s="287">
        <v>1</v>
      </c>
      <c r="F4762" s="287">
        <v>1</v>
      </c>
      <c r="G4762" s="287" t="s">
        <v>185</v>
      </c>
      <c r="H4762" s="287" t="s">
        <v>185</v>
      </c>
      <c r="I4762" s="287">
        <v>0</v>
      </c>
      <c r="J4762" s="287"/>
      <c r="K4762" s="287">
        <v>0</v>
      </c>
    </row>
    <row r="4763" spans="1:11">
      <c r="A4763" s="287" t="s">
        <v>448</v>
      </c>
      <c r="B4763" s="288">
        <v>46046</v>
      </c>
      <c r="C4763" s="287" t="s">
        <v>847</v>
      </c>
      <c r="D4763" s="287">
        <v>1</v>
      </c>
      <c r="E4763" s="287">
        <v>1</v>
      </c>
      <c r="F4763" s="287">
        <v>1</v>
      </c>
      <c r="G4763" s="287" t="s">
        <v>185</v>
      </c>
      <c r="H4763" s="287" t="s">
        <v>185</v>
      </c>
      <c r="I4763" s="287">
        <v>0</v>
      </c>
      <c r="J4763" s="287"/>
      <c r="K4763" s="287">
        <v>0</v>
      </c>
    </row>
    <row r="4764" spans="1:11">
      <c r="A4764" s="287" t="s">
        <v>448</v>
      </c>
      <c r="B4764" s="288">
        <v>46053</v>
      </c>
      <c r="C4764" s="287" t="s">
        <v>847</v>
      </c>
      <c r="D4764" s="287">
        <v>1</v>
      </c>
      <c r="E4764" s="287">
        <v>1</v>
      </c>
      <c r="F4764" s="287">
        <v>1</v>
      </c>
      <c r="G4764" s="287" t="s">
        <v>185</v>
      </c>
      <c r="H4764" s="287" t="s">
        <v>185</v>
      </c>
      <c r="I4764" s="287">
        <v>0</v>
      </c>
      <c r="J4764" s="287"/>
      <c r="K4764" s="287">
        <v>0</v>
      </c>
    </row>
    <row r="4765" spans="1:11">
      <c r="A4765" s="287" t="s">
        <v>448</v>
      </c>
      <c r="B4765" s="288">
        <v>46060</v>
      </c>
      <c r="C4765" s="287" t="s">
        <v>847</v>
      </c>
      <c r="D4765" s="287">
        <v>1</v>
      </c>
      <c r="E4765" s="287">
        <v>1</v>
      </c>
      <c r="F4765" s="287">
        <v>1</v>
      </c>
      <c r="G4765" s="287" t="s">
        <v>185</v>
      </c>
      <c r="H4765" s="287" t="s">
        <v>185</v>
      </c>
      <c r="I4765" s="287">
        <v>0</v>
      </c>
      <c r="J4765" s="287"/>
      <c r="K4765" s="287">
        <v>0</v>
      </c>
    </row>
    <row r="4766" spans="1:11">
      <c r="A4766" s="287" t="s">
        <v>448</v>
      </c>
      <c r="B4766" s="288">
        <v>46067</v>
      </c>
      <c r="C4766" s="287" t="s">
        <v>892</v>
      </c>
      <c r="D4766" s="287">
        <v>1</v>
      </c>
      <c r="E4766" s="287">
        <v>0</v>
      </c>
      <c r="F4766" s="287">
        <v>1</v>
      </c>
      <c r="G4766" s="287" t="s">
        <v>185</v>
      </c>
      <c r="H4766" s="287" t="s">
        <v>185</v>
      </c>
      <c r="I4766" s="287">
        <v>0</v>
      </c>
      <c r="J4766" s="287"/>
      <c r="K4766" s="287">
        <v>0</v>
      </c>
    </row>
    <row r="4767" spans="1:11">
      <c r="A4767" s="287" t="s">
        <v>448</v>
      </c>
      <c r="B4767" s="288">
        <v>46074</v>
      </c>
      <c r="C4767" s="287" t="s">
        <v>847</v>
      </c>
      <c r="D4767" s="287">
        <v>1</v>
      </c>
      <c r="E4767" s="287">
        <v>1</v>
      </c>
      <c r="F4767" s="287">
        <v>1</v>
      </c>
      <c r="G4767" s="287" t="s">
        <v>185</v>
      </c>
      <c r="H4767" s="287" t="s">
        <v>185</v>
      </c>
      <c r="I4767" s="287">
        <v>0</v>
      </c>
      <c r="J4767" s="287"/>
      <c r="K4767" s="287">
        <v>0</v>
      </c>
    </row>
    <row r="4768" spans="1:11">
      <c r="A4768" s="287" t="s">
        <v>448</v>
      </c>
      <c r="B4768" s="288">
        <v>46081</v>
      </c>
      <c r="C4768" s="287" t="s">
        <v>847</v>
      </c>
      <c r="D4768" s="287">
        <v>1</v>
      </c>
      <c r="E4768" s="287">
        <v>1</v>
      </c>
      <c r="F4768" s="287">
        <v>1</v>
      </c>
      <c r="G4768" s="287" t="s">
        <v>185</v>
      </c>
      <c r="H4768" s="287" t="s">
        <v>185</v>
      </c>
      <c r="I4768" s="287">
        <v>0</v>
      </c>
      <c r="J4768" s="287"/>
      <c r="K4768" s="287">
        <v>0</v>
      </c>
    </row>
    <row r="4769" spans="1:11">
      <c r="A4769" s="287" t="s">
        <v>448</v>
      </c>
      <c r="B4769" s="288">
        <v>46088</v>
      </c>
      <c r="C4769" s="287" t="s">
        <v>339</v>
      </c>
      <c r="D4769" s="287">
        <v>0</v>
      </c>
      <c r="E4769" s="287">
        <v>0</v>
      </c>
      <c r="F4769" s="287">
        <v>0</v>
      </c>
      <c r="G4769" s="287" t="s">
        <v>185</v>
      </c>
      <c r="H4769" s="287" t="s">
        <v>185</v>
      </c>
      <c r="I4769" s="287">
        <v>0</v>
      </c>
      <c r="J4769" s="287"/>
      <c r="K4769" s="287">
        <v>0</v>
      </c>
    </row>
    <row r="4770" spans="1:11">
      <c r="A4770" s="287" t="s">
        <v>448</v>
      </c>
      <c r="B4770" s="288">
        <v>46095</v>
      </c>
      <c r="C4770" s="287" t="s">
        <v>847</v>
      </c>
      <c r="D4770" s="287">
        <v>1</v>
      </c>
      <c r="E4770" s="287">
        <v>1</v>
      </c>
      <c r="F4770" s="287">
        <v>1</v>
      </c>
      <c r="G4770" s="287" t="s">
        <v>185</v>
      </c>
      <c r="H4770" s="287" t="s">
        <v>185</v>
      </c>
      <c r="I4770" s="287">
        <v>0</v>
      </c>
      <c r="J4770" s="287"/>
      <c r="K4770" s="287">
        <v>0</v>
      </c>
    </row>
    <row r="4771" spans="1:11">
      <c r="A4771" s="287" t="s">
        <v>448</v>
      </c>
      <c r="B4771" s="288">
        <v>46102</v>
      </c>
      <c r="C4771" s="287" t="s">
        <v>847</v>
      </c>
      <c r="D4771" s="287">
        <v>1</v>
      </c>
      <c r="E4771" s="287">
        <v>1</v>
      </c>
      <c r="F4771" s="287">
        <v>1</v>
      </c>
      <c r="G4771" s="287" t="s">
        <v>185</v>
      </c>
      <c r="H4771" s="287" t="s">
        <v>185</v>
      </c>
      <c r="I4771" s="287">
        <v>0</v>
      </c>
      <c r="J4771" s="287"/>
      <c r="K4771" s="287">
        <v>0</v>
      </c>
    </row>
    <row r="4772" spans="1:11">
      <c r="A4772" s="287" t="s">
        <v>448</v>
      </c>
      <c r="B4772" s="288">
        <v>46109</v>
      </c>
      <c r="C4772" s="287" t="s">
        <v>847</v>
      </c>
      <c r="D4772" s="287">
        <v>1</v>
      </c>
      <c r="E4772" s="287">
        <v>1</v>
      </c>
      <c r="F4772" s="287">
        <v>1</v>
      </c>
      <c r="G4772" s="287" t="s">
        <v>185</v>
      </c>
      <c r="H4772" s="287" t="s">
        <v>185</v>
      </c>
      <c r="I4772" s="287">
        <v>0</v>
      </c>
      <c r="J4772" s="287"/>
      <c r="K4772" s="287">
        <v>0</v>
      </c>
    </row>
    <row r="4773" spans="1:11">
      <c r="A4773" s="287" t="s">
        <v>448</v>
      </c>
      <c r="B4773" s="288">
        <v>46116</v>
      </c>
      <c r="C4773" s="287" t="s">
        <v>339</v>
      </c>
      <c r="D4773" s="287">
        <v>0</v>
      </c>
      <c r="E4773" s="287">
        <v>0</v>
      </c>
      <c r="F4773" s="287">
        <v>0</v>
      </c>
      <c r="G4773" s="287" t="s">
        <v>185</v>
      </c>
      <c r="H4773" s="287" t="s">
        <v>185</v>
      </c>
      <c r="I4773" s="287">
        <v>0</v>
      </c>
      <c r="J4773" s="287"/>
      <c r="K4773" s="287">
        <v>0</v>
      </c>
    </row>
    <row r="4774" spans="1:11">
      <c r="A4774" s="287" t="s">
        <v>448</v>
      </c>
      <c r="B4774" s="288">
        <v>46123</v>
      </c>
      <c r="C4774" s="287" t="s">
        <v>847</v>
      </c>
      <c r="D4774" s="287">
        <v>1</v>
      </c>
      <c r="E4774" s="287">
        <v>1</v>
      </c>
      <c r="F4774" s="287">
        <v>1</v>
      </c>
      <c r="G4774" s="287" t="s">
        <v>185</v>
      </c>
      <c r="H4774" s="287" t="s">
        <v>185</v>
      </c>
      <c r="I4774" s="287">
        <v>0</v>
      </c>
      <c r="J4774" s="287"/>
      <c r="K4774" s="287">
        <v>0</v>
      </c>
    </row>
    <row r="4775" spans="1:11">
      <c r="A4775" s="287" t="s">
        <v>448</v>
      </c>
      <c r="B4775" s="288">
        <v>46130</v>
      </c>
      <c r="C4775" s="287" t="s">
        <v>847</v>
      </c>
      <c r="D4775" s="287">
        <v>1</v>
      </c>
      <c r="E4775" s="287">
        <v>1</v>
      </c>
      <c r="F4775" s="287">
        <v>1</v>
      </c>
      <c r="G4775" s="287" t="s">
        <v>185</v>
      </c>
      <c r="H4775" s="287" t="s">
        <v>185</v>
      </c>
      <c r="I4775" s="287">
        <v>0</v>
      </c>
      <c r="J4775" s="287"/>
      <c r="K4775" s="287">
        <v>0</v>
      </c>
    </row>
    <row r="4776" spans="1:11">
      <c r="A4776" s="287" t="s">
        <v>448</v>
      </c>
      <c r="B4776" s="288">
        <v>46137</v>
      </c>
      <c r="C4776" s="287" t="s">
        <v>339</v>
      </c>
      <c r="D4776" s="287">
        <v>0</v>
      </c>
      <c r="E4776" s="287">
        <v>0</v>
      </c>
      <c r="F4776" s="287">
        <v>0</v>
      </c>
      <c r="G4776" s="287" t="s">
        <v>185</v>
      </c>
      <c r="H4776" s="287" t="s">
        <v>185</v>
      </c>
      <c r="I4776" s="287">
        <v>0</v>
      </c>
      <c r="J4776" s="287"/>
      <c r="K4776" s="287">
        <v>0</v>
      </c>
    </row>
    <row r="4777" spans="1:11">
      <c r="A4777" s="287" t="s">
        <v>449</v>
      </c>
      <c r="B4777" s="288">
        <v>45969</v>
      </c>
      <c r="C4777" s="287" t="s">
        <v>339</v>
      </c>
      <c r="D4777" s="287">
        <v>0</v>
      </c>
      <c r="E4777" s="287">
        <v>0</v>
      </c>
      <c r="F4777" s="287">
        <v>0</v>
      </c>
      <c r="G4777" s="287" t="s">
        <v>185</v>
      </c>
      <c r="H4777" s="287" t="s">
        <v>185</v>
      </c>
      <c r="I4777" s="287">
        <v>1</v>
      </c>
      <c r="J4777" s="287"/>
      <c r="K4777" s="287">
        <v>0</v>
      </c>
    </row>
    <row r="4778" spans="1:11">
      <c r="A4778" s="287" t="s">
        <v>449</v>
      </c>
      <c r="B4778" s="288">
        <v>45976</v>
      </c>
      <c r="C4778" s="287" t="s">
        <v>847</v>
      </c>
      <c r="D4778" s="287">
        <v>1</v>
      </c>
      <c r="E4778" s="287">
        <v>1</v>
      </c>
      <c r="F4778" s="287">
        <v>1</v>
      </c>
      <c r="G4778" s="287" t="s">
        <v>185</v>
      </c>
      <c r="H4778" s="287" t="s">
        <v>185</v>
      </c>
      <c r="I4778" s="287">
        <v>1</v>
      </c>
      <c r="J4778" s="287"/>
      <c r="K4778" s="287">
        <v>0</v>
      </c>
    </row>
    <row r="4779" spans="1:11">
      <c r="A4779" s="287" t="s">
        <v>449</v>
      </c>
      <c r="B4779" s="288">
        <v>45983</v>
      </c>
      <c r="C4779" s="287" t="s">
        <v>847</v>
      </c>
      <c r="D4779" s="287">
        <v>1</v>
      </c>
      <c r="E4779" s="287">
        <v>1</v>
      </c>
      <c r="F4779" s="287">
        <v>1</v>
      </c>
      <c r="G4779" s="287" t="s">
        <v>185</v>
      </c>
      <c r="H4779" s="287" t="s">
        <v>185</v>
      </c>
      <c r="I4779" s="287">
        <v>1</v>
      </c>
      <c r="J4779" s="287"/>
      <c r="K4779" s="287">
        <v>0</v>
      </c>
    </row>
    <row r="4780" spans="1:11">
      <c r="A4780" s="287" t="s">
        <v>449</v>
      </c>
      <c r="B4780" s="288">
        <v>45990</v>
      </c>
      <c r="C4780" s="287" t="s">
        <v>339</v>
      </c>
      <c r="D4780" s="287">
        <v>0</v>
      </c>
      <c r="E4780" s="287">
        <v>0</v>
      </c>
      <c r="F4780" s="287">
        <v>0</v>
      </c>
      <c r="G4780" s="287" t="s">
        <v>185</v>
      </c>
      <c r="H4780" s="287" t="s">
        <v>185</v>
      </c>
      <c r="I4780" s="287">
        <v>1</v>
      </c>
      <c r="J4780" s="287"/>
      <c r="K4780" s="287">
        <v>0</v>
      </c>
    </row>
    <row r="4781" spans="1:11">
      <c r="A4781" s="287" t="s">
        <v>449</v>
      </c>
      <c r="B4781" s="288">
        <v>45997</v>
      </c>
      <c r="C4781" s="287" t="s">
        <v>339</v>
      </c>
      <c r="D4781" s="287">
        <v>0</v>
      </c>
      <c r="E4781" s="287">
        <v>0</v>
      </c>
      <c r="F4781" s="287">
        <v>0</v>
      </c>
      <c r="G4781" s="287" t="s">
        <v>185</v>
      </c>
      <c r="H4781" s="287" t="s">
        <v>185</v>
      </c>
      <c r="I4781" s="287">
        <v>1</v>
      </c>
      <c r="J4781" s="287"/>
      <c r="K4781" s="287">
        <v>0</v>
      </c>
    </row>
    <row r="4782" spans="1:11">
      <c r="A4782" s="287" t="s">
        <v>449</v>
      </c>
      <c r="B4782" s="288">
        <v>46004</v>
      </c>
      <c r="C4782" s="287" t="s">
        <v>847</v>
      </c>
      <c r="D4782" s="287">
        <v>1</v>
      </c>
      <c r="E4782" s="287">
        <v>1</v>
      </c>
      <c r="F4782" s="287">
        <v>1</v>
      </c>
      <c r="G4782" s="287" t="s">
        <v>185</v>
      </c>
      <c r="H4782" s="287" t="s">
        <v>185</v>
      </c>
      <c r="I4782" s="287">
        <v>1</v>
      </c>
      <c r="J4782" s="287"/>
      <c r="K4782" s="287">
        <v>0</v>
      </c>
    </row>
    <row r="4783" spans="1:11">
      <c r="A4783" s="287" t="s">
        <v>449</v>
      </c>
      <c r="B4783" s="288">
        <v>46011</v>
      </c>
      <c r="C4783" s="287" t="s">
        <v>339</v>
      </c>
      <c r="D4783" s="287">
        <v>0</v>
      </c>
      <c r="E4783" s="287">
        <v>0</v>
      </c>
      <c r="F4783" s="287">
        <v>0</v>
      </c>
      <c r="G4783" s="287" t="s">
        <v>185</v>
      </c>
      <c r="H4783" s="287" t="s">
        <v>185</v>
      </c>
      <c r="I4783" s="287">
        <v>1</v>
      </c>
      <c r="J4783" s="287"/>
      <c r="K4783" s="287">
        <v>0</v>
      </c>
    </row>
    <row r="4784" spans="1:11">
      <c r="A4784" s="287" t="s">
        <v>449</v>
      </c>
      <c r="B4784" s="288">
        <v>46018</v>
      </c>
      <c r="C4784" s="287" t="s">
        <v>339</v>
      </c>
      <c r="D4784" s="287">
        <v>0</v>
      </c>
      <c r="E4784" s="287">
        <v>0</v>
      </c>
      <c r="F4784" s="287">
        <v>0</v>
      </c>
      <c r="G4784" s="287" t="s">
        <v>185</v>
      </c>
      <c r="H4784" s="287" t="s">
        <v>185</v>
      </c>
      <c r="I4784" s="287">
        <v>1</v>
      </c>
      <c r="J4784" s="287"/>
      <c r="K4784" s="287">
        <v>0</v>
      </c>
    </row>
    <row r="4785" spans="1:11">
      <c r="A4785" s="287" t="s">
        <v>449</v>
      </c>
      <c r="B4785" s="288">
        <v>46025</v>
      </c>
      <c r="C4785" s="287" t="s">
        <v>847</v>
      </c>
      <c r="D4785" s="287">
        <v>1</v>
      </c>
      <c r="E4785" s="287">
        <v>1</v>
      </c>
      <c r="F4785" s="287">
        <v>1</v>
      </c>
      <c r="G4785" s="287" t="s">
        <v>185</v>
      </c>
      <c r="H4785" s="287" t="s">
        <v>185</v>
      </c>
      <c r="I4785" s="287">
        <v>1</v>
      </c>
      <c r="J4785" s="287"/>
      <c r="K4785" s="287">
        <v>0</v>
      </c>
    </row>
    <row r="4786" spans="1:11">
      <c r="A4786" s="287" t="s">
        <v>449</v>
      </c>
      <c r="B4786" s="288">
        <v>46032</v>
      </c>
      <c r="C4786" s="287" t="s">
        <v>847</v>
      </c>
      <c r="D4786" s="287">
        <v>1</v>
      </c>
      <c r="E4786" s="287">
        <v>1</v>
      </c>
      <c r="F4786" s="287">
        <v>1</v>
      </c>
      <c r="G4786" s="287" t="s">
        <v>185</v>
      </c>
      <c r="H4786" s="287" t="s">
        <v>185</v>
      </c>
      <c r="I4786" s="287">
        <v>1</v>
      </c>
      <c r="J4786" s="287"/>
      <c r="K4786" s="287">
        <v>0</v>
      </c>
    </row>
    <row r="4787" spans="1:11">
      <c r="A4787" s="287" t="s">
        <v>449</v>
      </c>
      <c r="B4787" s="288">
        <v>46039</v>
      </c>
      <c r="C4787" s="287" t="s">
        <v>847</v>
      </c>
      <c r="D4787" s="287">
        <v>1</v>
      </c>
      <c r="E4787" s="287">
        <v>1</v>
      </c>
      <c r="F4787" s="287">
        <v>1</v>
      </c>
      <c r="G4787" s="287" t="s">
        <v>185</v>
      </c>
      <c r="H4787" s="287" t="s">
        <v>185</v>
      </c>
      <c r="I4787" s="287">
        <v>1</v>
      </c>
      <c r="J4787" s="287"/>
      <c r="K4787" s="287">
        <v>0</v>
      </c>
    </row>
    <row r="4788" spans="1:11">
      <c r="A4788" s="287" t="s">
        <v>449</v>
      </c>
      <c r="B4788" s="288">
        <v>46046</v>
      </c>
      <c r="C4788" s="287" t="s">
        <v>847</v>
      </c>
      <c r="D4788" s="287">
        <v>1</v>
      </c>
      <c r="E4788" s="287">
        <v>1</v>
      </c>
      <c r="F4788" s="287">
        <v>1</v>
      </c>
      <c r="G4788" s="287" t="s">
        <v>185</v>
      </c>
      <c r="H4788" s="287" t="s">
        <v>185</v>
      </c>
      <c r="I4788" s="287">
        <v>1</v>
      </c>
      <c r="J4788" s="287"/>
      <c r="K4788" s="287">
        <v>0</v>
      </c>
    </row>
    <row r="4789" spans="1:11">
      <c r="A4789" s="287" t="s">
        <v>449</v>
      </c>
      <c r="B4789" s="288">
        <v>46053</v>
      </c>
      <c r="C4789" s="287" t="s">
        <v>847</v>
      </c>
      <c r="D4789" s="287">
        <v>1</v>
      </c>
      <c r="E4789" s="287">
        <v>1</v>
      </c>
      <c r="F4789" s="287">
        <v>1</v>
      </c>
      <c r="G4789" s="287" t="s">
        <v>185</v>
      </c>
      <c r="H4789" s="287" t="s">
        <v>185</v>
      </c>
      <c r="I4789" s="287">
        <v>1</v>
      </c>
      <c r="J4789" s="287"/>
      <c r="K4789" s="287">
        <v>0</v>
      </c>
    </row>
    <row r="4790" spans="1:11">
      <c r="A4790" s="287" t="s">
        <v>449</v>
      </c>
      <c r="B4790" s="288">
        <v>46060</v>
      </c>
      <c r="C4790" s="287" t="s">
        <v>847</v>
      </c>
      <c r="D4790" s="287">
        <v>1</v>
      </c>
      <c r="E4790" s="287">
        <v>1</v>
      </c>
      <c r="F4790" s="287">
        <v>1</v>
      </c>
      <c r="G4790" s="287" t="s">
        <v>185</v>
      </c>
      <c r="H4790" s="287" t="s">
        <v>185</v>
      </c>
      <c r="I4790" s="287">
        <v>1</v>
      </c>
      <c r="J4790" s="287"/>
      <c r="K4790" s="287">
        <v>0</v>
      </c>
    </row>
    <row r="4791" spans="1:11">
      <c r="A4791" s="287" t="s">
        <v>449</v>
      </c>
      <c r="B4791" s="288">
        <v>46067</v>
      </c>
      <c r="C4791" s="287" t="s">
        <v>339</v>
      </c>
      <c r="D4791" s="287">
        <v>0</v>
      </c>
      <c r="E4791" s="287">
        <v>0</v>
      </c>
      <c r="F4791" s="287">
        <v>0</v>
      </c>
      <c r="G4791" s="287" t="s">
        <v>185</v>
      </c>
      <c r="H4791" s="287" t="s">
        <v>185</v>
      </c>
      <c r="I4791" s="287">
        <v>1</v>
      </c>
      <c r="J4791" s="287"/>
      <c r="K4791" s="287">
        <v>0</v>
      </c>
    </row>
    <row r="4792" spans="1:11">
      <c r="A4792" s="287" t="s">
        <v>449</v>
      </c>
      <c r="B4792" s="288">
        <v>46074</v>
      </c>
      <c r="C4792" s="287" t="s">
        <v>847</v>
      </c>
      <c r="D4792" s="287">
        <v>1</v>
      </c>
      <c r="E4792" s="287">
        <v>1</v>
      </c>
      <c r="F4792" s="287">
        <v>1</v>
      </c>
      <c r="G4792" s="287" t="s">
        <v>185</v>
      </c>
      <c r="H4792" s="287" t="s">
        <v>185</v>
      </c>
      <c r="I4792" s="287">
        <v>1</v>
      </c>
      <c r="J4792" s="287"/>
      <c r="K4792" s="287">
        <v>0</v>
      </c>
    </row>
    <row r="4793" spans="1:11">
      <c r="A4793" s="287" t="s">
        <v>449</v>
      </c>
      <c r="B4793" s="288">
        <v>46081</v>
      </c>
      <c r="C4793" s="287" t="s">
        <v>339</v>
      </c>
      <c r="D4793" s="287">
        <v>0</v>
      </c>
      <c r="E4793" s="287">
        <v>0</v>
      </c>
      <c r="F4793" s="287">
        <v>0</v>
      </c>
      <c r="G4793" s="287" t="s">
        <v>185</v>
      </c>
      <c r="H4793" s="287" t="s">
        <v>185</v>
      </c>
      <c r="I4793" s="287">
        <v>1</v>
      </c>
      <c r="J4793" s="287"/>
      <c r="K4793" s="287">
        <v>0</v>
      </c>
    </row>
    <row r="4794" spans="1:11">
      <c r="A4794" s="287" t="s">
        <v>449</v>
      </c>
      <c r="B4794" s="288">
        <v>46088</v>
      </c>
      <c r="C4794" s="287" t="s">
        <v>339</v>
      </c>
      <c r="D4794" s="287">
        <v>0</v>
      </c>
      <c r="E4794" s="287">
        <v>0</v>
      </c>
      <c r="F4794" s="287">
        <v>0</v>
      </c>
      <c r="G4794" s="287" t="s">
        <v>185</v>
      </c>
      <c r="H4794" s="287" t="s">
        <v>185</v>
      </c>
      <c r="I4794" s="287">
        <v>1</v>
      </c>
      <c r="J4794" s="287"/>
      <c r="K4794" s="287">
        <v>0</v>
      </c>
    </row>
    <row r="4795" spans="1:11">
      <c r="A4795" s="287" t="s">
        <v>449</v>
      </c>
      <c r="B4795" s="288">
        <v>46095</v>
      </c>
      <c r="C4795" s="287" t="s">
        <v>847</v>
      </c>
      <c r="D4795" s="287">
        <v>1</v>
      </c>
      <c r="E4795" s="287">
        <v>1</v>
      </c>
      <c r="F4795" s="287">
        <v>1</v>
      </c>
      <c r="G4795" s="287" t="s">
        <v>185</v>
      </c>
      <c r="H4795" s="287" t="s">
        <v>185</v>
      </c>
      <c r="I4795" s="287">
        <v>1</v>
      </c>
      <c r="J4795" s="287"/>
      <c r="K4795" s="287">
        <v>0</v>
      </c>
    </row>
    <row r="4796" spans="1:11">
      <c r="A4796" s="287" t="s">
        <v>449</v>
      </c>
      <c r="B4796" s="288">
        <v>46102</v>
      </c>
      <c r="C4796" s="287" t="s">
        <v>847</v>
      </c>
      <c r="D4796" s="287">
        <v>1</v>
      </c>
      <c r="E4796" s="287">
        <v>1</v>
      </c>
      <c r="F4796" s="287">
        <v>1</v>
      </c>
      <c r="G4796" s="287" t="s">
        <v>185</v>
      </c>
      <c r="H4796" s="287" t="s">
        <v>185</v>
      </c>
      <c r="I4796" s="287">
        <v>1</v>
      </c>
      <c r="J4796" s="287"/>
      <c r="K4796" s="287">
        <v>0</v>
      </c>
    </row>
    <row r="4797" spans="1:11">
      <c r="A4797" s="287" t="s">
        <v>449</v>
      </c>
      <c r="B4797" s="288">
        <v>46109</v>
      </c>
      <c r="C4797" s="287" t="s">
        <v>339</v>
      </c>
      <c r="D4797" s="287">
        <v>0</v>
      </c>
      <c r="E4797" s="287">
        <v>0</v>
      </c>
      <c r="F4797" s="287">
        <v>0</v>
      </c>
      <c r="G4797" s="287" t="s">
        <v>185</v>
      </c>
      <c r="H4797" s="287" t="s">
        <v>185</v>
      </c>
      <c r="I4797" s="287">
        <v>1</v>
      </c>
      <c r="J4797" s="287"/>
      <c r="K4797" s="287">
        <v>0</v>
      </c>
    </row>
    <row r="4798" spans="1:11">
      <c r="A4798" s="287" t="s">
        <v>449</v>
      </c>
      <c r="B4798" s="288">
        <v>46116</v>
      </c>
      <c r="C4798" s="287" t="s">
        <v>339</v>
      </c>
      <c r="D4798" s="287">
        <v>0</v>
      </c>
      <c r="E4798" s="287">
        <v>0</v>
      </c>
      <c r="F4798" s="287">
        <v>0</v>
      </c>
      <c r="G4798" s="287" t="s">
        <v>185</v>
      </c>
      <c r="H4798" s="287" t="s">
        <v>185</v>
      </c>
      <c r="I4798" s="287">
        <v>1</v>
      </c>
      <c r="J4798" s="287"/>
      <c r="K4798" s="287">
        <v>0</v>
      </c>
    </row>
    <row r="4799" spans="1:11">
      <c r="A4799" s="287" t="s">
        <v>449</v>
      </c>
      <c r="B4799" s="288">
        <v>46123</v>
      </c>
      <c r="C4799" s="287" t="s">
        <v>339</v>
      </c>
      <c r="D4799" s="287">
        <v>0</v>
      </c>
      <c r="E4799" s="287">
        <v>0</v>
      </c>
      <c r="F4799" s="287">
        <v>0</v>
      </c>
      <c r="G4799" s="287" t="s">
        <v>185</v>
      </c>
      <c r="H4799" s="287" t="s">
        <v>185</v>
      </c>
      <c r="I4799" s="287">
        <v>1</v>
      </c>
      <c r="J4799" s="287"/>
      <c r="K4799" s="287">
        <v>0</v>
      </c>
    </row>
    <row r="4800" spans="1:11">
      <c r="A4800" s="287" t="s">
        <v>449</v>
      </c>
      <c r="B4800" s="288">
        <v>46130</v>
      </c>
      <c r="C4800" s="287" t="s">
        <v>847</v>
      </c>
      <c r="D4800" s="287">
        <v>1</v>
      </c>
      <c r="E4800" s="287">
        <v>1</v>
      </c>
      <c r="F4800" s="287">
        <v>1</v>
      </c>
      <c r="G4800" s="287" t="s">
        <v>185</v>
      </c>
      <c r="H4800" s="287" t="s">
        <v>185</v>
      </c>
      <c r="I4800" s="287">
        <v>1</v>
      </c>
      <c r="J4800" s="287"/>
      <c r="K4800" s="287">
        <v>0</v>
      </c>
    </row>
    <row r="4801" spans="1:11">
      <c r="A4801" s="287" t="s">
        <v>449</v>
      </c>
      <c r="B4801" s="288">
        <v>46137</v>
      </c>
      <c r="C4801" s="287" t="s">
        <v>847</v>
      </c>
      <c r="D4801" s="287">
        <v>1</v>
      </c>
      <c r="E4801" s="287">
        <v>1</v>
      </c>
      <c r="F4801" s="287">
        <v>1</v>
      </c>
      <c r="G4801" s="287" t="s">
        <v>185</v>
      </c>
      <c r="H4801" s="287" t="s">
        <v>185</v>
      </c>
      <c r="I4801" s="287">
        <v>1</v>
      </c>
      <c r="J4801" s="287"/>
      <c r="K4801" s="287">
        <v>0</v>
      </c>
    </row>
    <row r="4802" spans="1:11">
      <c r="A4802" s="287" t="s">
        <v>450</v>
      </c>
      <c r="B4802" s="288">
        <v>45969</v>
      </c>
      <c r="C4802" s="287" t="s">
        <v>847</v>
      </c>
      <c r="D4802" s="287">
        <v>1</v>
      </c>
      <c r="E4802" s="287">
        <v>1</v>
      </c>
      <c r="F4802" s="287">
        <v>1</v>
      </c>
      <c r="G4802" s="287" t="s">
        <v>179</v>
      </c>
      <c r="H4802" s="287" t="s">
        <v>185</v>
      </c>
      <c r="I4802" s="287">
        <v>1</v>
      </c>
      <c r="J4802" s="287"/>
      <c r="K4802" s="287">
        <v>0</v>
      </c>
    </row>
    <row r="4803" spans="1:11">
      <c r="A4803" s="287" t="s">
        <v>450</v>
      </c>
      <c r="B4803" s="288">
        <v>45976</v>
      </c>
      <c r="C4803" s="287" t="s">
        <v>339</v>
      </c>
      <c r="D4803" s="287">
        <v>0</v>
      </c>
      <c r="E4803" s="287">
        <v>0</v>
      </c>
      <c r="F4803" s="287">
        <v>0</v>
      </c>
      <c r="G4803" s="287" t="s">
        <v>179</v>
      </c>
      <c r="H4803" s="287" t="s">
        <v>185</v>
      </c>
      <c r="I4803" s="287">
        <v>1</v>
      </c>
      <c r="J4803" s="287"/>
      <c r="K4803" s="287">
        <v>0</v>
      </c>
    </row>
    <row r="4804" spans="1:11">
      <c r="A4804" s="287" t="s">
        <v>450</v>
      </c>
      <c r="B4804" s="288">
        <v>45983</v>
      </c>
      <c r="C4804" s="287" t="s">
        <v>847</v>
      </c>
      <c r="D4804" s="287">
        <v>1</v>
      </c>
      <c r="E4804" s="287">
        <v>1</v>
      </c>
      <c r="F4804" s="287">
        <v>1</v>
      </c>
      <c r="G4804" s="287" t="s">
        <v>179</v>
      </c>
      <c r="H4804" s="287" t="s">
        <v>185</v>
      </c>
      <c r="I4804" s="287">
        <v>1</v>
      </c>
      <c r="J4804" s="287"/>
      <c r="K4804" s="287">
        <v>0</v>
      </c>
    </row>
    <row r="4805" spans="1:11">
      <c r="A4805" s="287" t="s">
        <v>450</v>
      </c>
      <c r="B4805" s="288">
        <v>45990</v>
      </c>
      <c r="C4805" s="287" t="s">
        <v>847</v>
      </c>
      <c r="D4805" s="287">
        <v>1</v>
      </c>
      <c r="E4805" s="287">
        <v>1</v>
      </c>
      <c r="F4805" s="287">
        <v>1</v>
      </c>
      <c r="G4805" s="287" t="s">
        <v>179</v>
      </c>
      <c r="H4805" s="287" t="s">
        <v>185</v>
      </c>
      <c r="I4805" s="287">
        <v>1</v>
      </c>
      <c r="J4805" s="287"/>
      <c r="K4805" s="287">
        <v>0</v>
      </c>
    </row>
    <row r="4806" spans="1:11">
      <c r="A4806" s="287" t="s">
        <v>450</v>
      </c>
      <c r="B4806" s="288">
        <v>45997</v>
      </c>
      <c r="C4806" s="287" t="s">
        <v>847</v>
      </c>
      <c r="D4806" s="287">
        <v>1</v>
      </c>
      <c r="E4806" s="287">
        <v>1</v>
      </c>
      <c r="F4806" s="287">
        <v>1</v>
      </c>
      <c r="G4806" s="287" t="s">
        <v>179</v>
      </c>
      <c r="H4806" s="287" t="s">
        <v>185</v>
      </c>
      <c r="I4806" s="287">
        <v>1</v>
      </c>
      <c r="J4806" s="287"/>
      <c r="K4806" s="287">
        <v>0</v>
      </c>
    </row>
    <row r="4807" spans="1:11">
      <c r="A4807" s="287" t="s">
        <v>450</v>
      </c>
      <c r="B4807" s="288">
        <v>46004</v>
      </c>
      <c r="C4807" s="287" t="s">
        <v>847</v>
      </c>
      <c r="D4807" s="287">
        <v>1</v>
      </c>
      <c r="E4807" s="287">
        <v>1</v>
      </c>
      <c r="F4807" s="287">
        <v>1</v>
      </c>
      <c r="G4807" s="287" t="s">
        <v>179</v>
      </c>
      <c r="H4807" s="287" t="s">
        <v>185</v>
      </c>
      <c r="I4807" s="287">
        <v>1</v>
      </c>
      <c r="J4807" s="287"/>
      <c r="K4807" s="287">
        <v>0</v>
      </c>
    </row>
    <row r="4808" spans="1:11">
      <c r="A4808" s="287" t="s">
        <v>450</v>
      </c>
      <c r="B4808" s="288">
        <v>46011</v>
      </c>
      <c r="C4808" s="287" t="s">
        <v>339</v>
      </c>
      <c r="D4808" s="287">
        <v>0</v>
      </c>
      <c r="E4808" s="287">
        <v>0</v>
      </c>
      <c r="F4808" s="287">
        <v>0</v>
      </c>
      <c r="G4808" s="287" t="s">
        <v>179</v>
      </c>
      <c r="H4808" s="287" t="s">
        <v>185</v>
      </c>
      <c r="I4808" s="287">
        <v>1</v>
      </c>
      <c r="J4808" s="287"/>
      <c r="K4808" s="287">
        <v>0</v>
      </c>
    </row>
    <row r="4809" spans="1:11">
      <c r="A4809" s="287" t="s">
        <v>450</v>
      </c>
      <c r="B4809" s="288">
        <v>46018</v>
      </c>
      <c r="C4809" s="287" t="s">
        <v>339</v>
      </c>
      <c r="D4809" s="287">
        <v>0</v>
      </c>
      <c r="E4809" s="287">
        <v>0</v>
      </c>
      <c r="F4809" s="287">
        <v>0</v>
      </c>
      <c r="G4809" s="287" t="s">
        <v>179</v>
      </c>
      <c r="H4809" s="287" t="s">
        <v>185</v>
      </c>
      <c r="I4809" s="287">
        <v>1</v>
      </c>
      <c r="J4809" s="287"/>
      <c r="K4809" s="287">
        <v>0</v>
      </c>
    </row>
    <row r="4810" spans="1:11">
      <c r="A4810" s="287" t="s">
        <v>450</v>
      </c>
      <c r="B4810" s="288">
        <v>46025</v>
      </c>
      <c r="C4810" s="287" t="s">
        <v>339</v>
      </c>
      <c r="D4810" s="287">
        <v>0</v>
      </c>
      <c r="E4810" s="287">
        <v>0</v>
      </c>
      <c r="F4810" s="287">
        <v>0</v>
      </c>
      <c r="G4810" s="287" t="s">
        <v>179</v>
      </c>
      <c r="H4810" s="287" t="s">
        <v>185</v>
      </c>
      <c r="I4810" s="287">
        <v>1</v>
      </c>
      <c r="J4810" s="287"/>
      <c r="K4810" s="287">
        <v>0</v>
      </c>
    </row>
    <row r="4811" spans="1:11">
      <c r="A4811" s="287" t="s">
        <v>450</v>
      </c>
      <c r="B4811" s="288">
        <v>46032</v>
      </c>
      <c r="C4811" s="287" t="s">
        <v>339</v>
      </c>
      <c r="D4811" s="287">
        <v>0</v>
      </c>
      <c r="E4811" s="287">
        <v>0</v>
      </c>
      <c r="F4811" s="287">
        <v>0</v>
      </c>
      <c r="G4811" s="287" t="s">
        <v>179</v>
      </c>
      <c r="H4811" s="287" t="s">
        <v>185</v>
      </c>
      <c r="I4811" s="287">
        <v>1</v>
      </c>
      <c r="J4811" s="287"/>
      <c r="K4811" s="287">
        <v>0</v>
      </c>
    </row>
    <row r="4812" spans="1:11">
      <c r="A4812" s="287" t="s">
        <v>450</v>
      </c>
      <c r="B4812" s="288">
        <v>46039</v>
      </c>
      <c r="C4812" s="287" t="s">
        <v>339</v>
      </c>
      <c r="D4812" s="287">
        <v>0</v>
      </c>
      <c r="E4812" s="287">
        <v>0</v>
      </c>
      <c r="F4812" s="287">
        <v>0</v>
      </c>
      <c r="G4812" s="287" t="s">
        <v>179</v>
      </c>
      <c r="H4812" s="287" t="s">
        <v>185</v>
      </c>
      <c r="I4812" s="287">
        <v>1</v>
      </c>
      <c r="J4812" s="287"/>
      <c r="K4812" s="287">
        <v>0</v>
      </c>
    </row>
    <row r="4813" spans="1:11">
      <c r="A4813" s="287" t="s">
        <v>450</v>
      </c>
      <c r="B4813" s="288">
        <v>46046</v>
      </c>
      <c r="C4813" s="287" t="s">
        <v>847</v>
      </c>
      <c r="D4813" s="287">
        <v>1</v>
      </c>
      <c r="E4813" s="287">
        <v>1</v>
      </c>
      <c r="F4813" s="287">
        <v>1</v>
      </c>
      <c r="G4813" s="287" t="s">
        <v>179</v>
      </c>
      <c r="H4813" s="287" t="s">
        <v>185</v>
      </c>
      <c r="I4813" s="287">
        <v>1</v>
      </c>
      <c r="J4813" s="287"/>
      <c r="K4813" s="287">
        <v>0</v>
      </c>
    </row>
    <row r="4814" spans="1:11">
      <c r="A4814" s="287" t="s">
        <v>450</v>
      </c>
      <c r="B4814" s="288">
        <v>46053</v>
      </c>
      <c r="C4814" s="287" t="s">
        <v>847</v>
      </c>
      <c r="D4814" s="287">
        <v>1</v>
      </c>
      <c r="E4814" s="287">
        <v>1</v>
      </c>
      <c r="F4814" s="287">
        <v>1</v>
      </c>
      <c r="G4814" s="287" t="s">
        <v>179</v>
      </c>
      <c r="H4814" s="287" t="s">
        <v>185</v>
      </c>
      <c r="I4814" s="287">
        <v>1</v>
      </c>
      <c r="J4814" s="287"/>
      <c r="K4814" s="287">
        <v>0</v>
      </c>
    </row>
    <row r="4815" spans="1:11">
      <c r="A4815" s="287" t="s">
        <v>450</v>
      </c>
      <c r="B4815" s="288">
        <v>46060</v>
      </c>
      <c r="C4815" s="287" t="s">
        <v>847</v>
      </c>
      <c r="D4815" s="287">
        <v>1</v>
      </c>
      <c r="E4815" s="287">
        <v>1</v>
      </c>
      <c r="F4815" s="287">
        <v>1</v>
      </c>
      <c r="G4815" s="287" t="s">
        <v>179</v>
      </c>
      <c r="H4815" s="287" t="s">
        <v>185</v>
      </c>
      <c r="I4815" s="287">
        <v>1</v>
      </c>
      <c r="J4815" s="287"/>
      <c r="K4815" s="287">
        <v>0</v>
      </c>
    </row>
    <row r="4816" spans="1:11">
      <c r="A4816" s="287" t="s">
        <v>450</v>
      </c>
      <c r="B4816" s="288">
        <v>46067</v>
      </c>
      <c r="C4816" s="287" t="s">
        <v>847</v>
      </c>
      <c r="D4816" s="287">
        <v>1</v>
      </c>
      <c r="E4816" s="287">
        <v>1</v>
      </c>
      <c r="F4816" s="287">
        <v>1</v>
      </c>
      <c r="G4816" s="287" t="s">
        <v>179</v>
      </c>
      <c r="H4816" s="287" t="s">
        <v>185</v>
      </c>
      <c r="I4816" s="287">
        <v>1</v>
      </c>
      <c r="J4816" s="287"/>
      <c r="K4816" s="287">
        <v>0</v>
      </c>
    </row>
    <row r="4817" spans="1:11">
      <c r="A4817" s="287" t="s">
        <v>450</v>
      </c>
      <c r="B4817" s="288">
        <v>46074</v>
      </c>
      <c r="C4817" s="287" t="s">
        <v>847</v>
      </c>
      <c r="D4817" s="287">
        <v>1</v>
      </c>
      <c r="E4817" s="287">
        <v>1</v>
      </c>
      <c r="F4817" s="287">
        <v>1</v>
      </c>
      <c r="G4817" s="287" t="s">
        <v>179</v>
      </c>
      <c r="H4817" s="287" t="s">
        <v>185</v>
      </c>
      <c r="I4817" s="287">
        <v>1</v>
      </c>
      <c r="J4817" s="287"/>
      <c r="K4817" s="287">
        <v>0</v>
      </c>
    </row>
    <row r="4818" spans="1:11">
      <c r="A4818" s="287" t="s">
        <v>450</v>
      </c>
      <c r="B4818" s="288">
        <v>46081</v>
      </c>
      <c r="C4818" s="287" t="s">
        <v>847</v>
      </c>
      <c r="D4818" s="287">
        <v>1</v>
      </c>
      <c r="E4818" s="287">
        <v>1</v>
      </c>
      <c r="F4818" s="287">
        <v>1</v>
      </c>
      <c r="G4818" s="287" t="s">
        <v>179</v>
      </c>
      <c r="H4818" s="287" t="s">
        <v>185</v>
      </c>
      <c r="I4818" s="287">
        <v>1</v>
      </c>
      <c r="J4818" s="287"/>
      <c r="K4818" s="287">
        <v>0</v>
      </c>
    </row>
    <row r="4819" spans="1:11">
      <c r="A4819" s="287" t="s">
        <v>450</v>
      </c>
      <c r="B4819" s="288">
        <v>46088</v>
      </c>
      <c r="C4819" s="287" t="s">
        <v>847</v>
      </c>
      <c r="D4819" s="287">
        <v>1</v>
      </c>
      <c r="E4819" s="287">
        <v>1</v>
      </c>
      <c r="F4819" s="287">
        <v>1</v>
      </c>
      <c r="G4819" s="287" t="s">
        <v>179</v>
      </c>
      <c r="H4819" s="287" t="s">
        <v>185</v>
      </c>
      <c r="I4819" s="287">
        <v>1</v>
      </c>
      <c r="J4819" s="287"/>
      <c r="K4819" s="287">
        <v>0</v>
      </c>
    </row>
    <row r="4820" spans="1:11">
      <c r="A4820" s="287" t="s">
        <v>450</v>
      </c>
      <c r="B4820" s="288">
        <v>46095</v>
      </c>
      <c r="C4820" s="287" t="s">
        <v>847</v>
      </c>
      <c r="D4820" s="287">
        <v>1</v>
      </c>
      <c r="E4820" s="287">
        <v>1</v>
      </c>
      <c r="F4820" s="287">
        <v>1</v>
      </c>
      <c r="G4820" s="287" t="s">
        <v>179</v>
      </c>
      <c r="H4820" s="287" t="s">
        <v>185</v>
      </c>
      <c r="I4820" s="287">
        <v>1</v>
      </c>
      <c r="J4820" s="287"/>
      <c r="K4820" s="287">
        <v>0</v>
      </c>
    </row>
    <row r="4821" spans="1:11">
      <c r="A4821" s="287" t="s">
        <v>450</v>
      </c>
      <c r="B4821" s="288">
        <v>46102</v>
      </c>
      <c r="C4821" s="287" t="s">
        <v>339</v>
      </c>
      <c r="D4821" s="287">
        <v>0</v>
      </c>
      <c r="E4821" s="287">
        <v>0</v>
      </c>
      <c r="F4821" s="287">
        <v>0</v>
      </c>
      <c r="G4821" s="287" t="s">
        <v>179</v>
      </c>
      <c r="H4821" s="287" t="s">
        <v>185</v>
      </c>
      <c r="I4821" s="287">
        <v>1</v>
      </c>
      <c r="J4821" s="287"/>
      <c r="K4821" s="287">
        <v>0</v>
      </c>
    </row>
    <row r="4822" spans="1:11">
      <c r="A4822" s="287" t="s">
        <v>450</v>
      </c>
      <c r="B4822" s="288">
        <v>46109</v>
      </c>
      <c r="C4822" s="287" t="s">
        <v>847</v>
      </c>
      <c r="D4822" s="287">
        <v>1</v>
      </c>
      <c r="E4822" s="287">
        <v>1</v>
      </c>
      <c r="F4822" s="287">
        <v>1</v>
      </c>
      <c r="G4822" s="287" t="s">
        <v>179</v>
      </c>
      <c r="H4822" s="287" t="s">
        <v>185</v>
      </c>
      <c r="I4822" s="287">
        <v>1</v>
      </c>
      <c r="J4822" s="287"/>
      <c r="K4822" s="287">
        <v>0</v>
      </c>
    </row>
    <row r="4823" spans="1:11">
      <c r="A4823" s="287" t="s">
        <v>450</v>
      </c>
      <c r="B4823" s="288">
        <v>46116</v>
      </c>
      <c r="C4823" s="287" t="s">
        <v>339</v>
      </c>
      <c r="D4823" s="287">
        <v>0</v>
      </c>
      <c r="E4823" s="287">
        <v>0</v>
      </c>
      <c r="F4823" s="287">
        <v>0</v>
      </c>
      <c r="G4823" s="287" t="s">
        <v>179</v>
      </c>
      <c r="H4823" s="287" t="s">
        <v>185</v>
      </c>
      <c r="I4823" s="287">
        <v>1</v>
      </c>
      <c r="J4823" s="287"/>
      <c r="K4823" s="287">
        <v>0</v>
      </c>
    </row>
    <row r="4824" spans="1:11">
      <c r="A4824" s="287" t="s">
        <v>450</v>
      </c>
      <c r="B4824" s="288">
        <v>46123</v>
      </c>
      <c r="C4824" s="287" t="s">
        <v>847</v>
      </c>
      <c r="D4824" s="287">
        <v>1</v>
      </c>
      <c r="E4824" s="287">
        <v>1</v>
      </c>
      <c r="F4824" s="287">
        <v>1</v>
      </c>
      <c r="G4824" s="287" t="s">
        <v>179</v>
      </c>
      <c r="H4824" s="287" t="s">
        <v>185</v>
      </c>
      <c r="I4824" s="287">
        <v>1</v>
      </c>
      <c r="J4824" s="287"/>
      <c r="K4824" s="287">
        <v>0</v>
      </c>
    </row>
    <row r="4825" spans="1:11">
      <c r="A4825" s="287" t="s">
        <v>450</v>
      </c>
      <c r="B4825" s="288">
        <v>46130</v>
      </c>
      <c r="C4825" s="287" t="s">
        <v>847</v>
      </c>
      <c r="D4825" s="287">
        <v>1</v>
      </c>
      <c r="E4825" s="287">
        <v>1</v>
      </c>
      <c r="F4825" s="287">
        <v>1</v>
      </c>
      <c r="G4825" s="287" t="s">
        <v>179</v>
      </c>
      <c r="H4825" s="287" t="s">
        <v>185</v>
      </c>
      <c r="I4825" s="287">
        <v>1</v>
      </c>
      <c r="J4825" s="287"/>
      <c r="K4825" s="287">
        <v>0</v>
      </c>
    </row>
    <row r="4826" spans="1:11">
      <c r="A4826" s="287" t="s">
        <v>450</v>
      </c>
      <c r="B4826" s="288">
        <v>46137</v>
      </c>
      <c r="C4826" s="287" t="s">
        <v>847</v>
      </c>
      <c r="D4826" s="287">
        <v>1</v>
      </c>
      <c r="E4826" s="287">
        <v>1</v>
      </c>
      <c r="F4826" s="287">
        <v>1</v>
      </c>
      <c r="G4826" s="287" t="s">
        <v>179</v>
      </c>
      <c r="H4826" s="287" t="s">
        <v>185</v>
      </c>
      <c r="I4826" s="287">
        <v>1</v>
      </c>
      <c r="J4826" s="287"/>
      <c r="K4826" s="287">
        <v>0</v>
      </c>
    </row>
    <row r="4827" spans="1:11">
      <c r="A4827" s="287" t="s">
        <v>451</v>
      </c>
      <c r="B4827" s="288">
        <v>45969</v>
      </c>
      <c r="C4827" s="287" t="s">
        <v>339</v>
      </c>
      <c r="D4827" s="287">
        <v>0</v>
      </c>
      <c r="E4827" s="287">
        <v>0</v>
      </c>
      <c r="F4827" s="287">
        <v>0</v>
      </c>
      <c r="G4827" s="287" t="s">
        <v>188</v>
      </c>
      <c r="H4827" s="287"/>
      <c r="I4827" s="287">
        <v>0</v>
      </c>
      <c r="J4827" s="287"/>
      <c r="K4827" s="287">
        <v>0</v>
      </c>
    </row>
    <row r="4828" spans="1:11">
      <c r="A4828" s="287" t="s">
        <v>451</v>
      </c>
      <c r="B4828" s="288">
        <v>45976</v>
      </c>
      <c r="C4828" s="287" t="s">
        <v>892</v>
      </c>
      <c r="D4828" s="287">
        <v>1</v>
      </c>
      <c r="E4828" s="287">
        <v>0</v>
      </c>
      <c r="F4828" s="287">
        <v>1</v>
      </c>
      <c r="G4828" s="287" t="s">
        <v>188</v>
      </c>
      <c r="H4828" s="287"/>
      <c r="I4828" s="287">
        <v>0</v>
      </c>
      <c r="J4828" s="287"/>
      <c r="K4828" s="287">
        <v>0</v>
      </c>
    </row>
    <row r="4829" spans="1:11">
      <c r="A4829" s="287" t="s">
        <v>451</v>
      </c>
      <c r="B4829" s="288">
        <v>45983</v>
      </c>
      <c r="C4829" s="287" t="s">
        <v>339</v>
      </c>
      <c r="D4829" s="287">
        <v>0</v>
      </c>
      <c r="E4829" s="287">
        <v>0</v>
      </c>
      <c r="F4829" s="287">
        <v>0</v>
      </c>
      <c r="G4829" s="287" t="s">
        <v>188</v>
      </c>
      <c r="H4829" s="287"/>
      <c r="I4829" s="287">
        <v>0</v>
      </c>
      <c r="J4829" s="287"/>
      <c r="K4829" s="287">
        <v>0</v>
      </c>
    </row>
    <row r="4830" spans="1:11">
      <c r="A4830" s="287" t="s">
        <v>451</v>
      </c>
      <c r="B4830" s="288">
        <v>45990</v>
      </c>
      <c r="C4830" s="287" t="s">
        <v>339</v>
      </c>
      <c r="D4830" s="287">
        <v>0</v>
      </c>
      <c r="E4830" s="287">
        <v>0</v>
      </c>
      <c r="F4830" s="287">
        <v>0</v>
      </c>
      <c r="G4830" s="287" t="s">
        <v>188</v>
      </c>
      <c r="H4830" s="287"/>
      <c r="I4830" s="287">
        <v>0</v>
      </c>
      <c r="J4830" s="287"/>
      <c r="K4830" s="287">
        <v>0</v>
      </c>
    </row>
    <row r="4831" spans="1:11">
      <c r="A4831" s="287" t="s">
        <v>451</v>
      </c>
      <c r="B4831" s="288">
        <v>45997</v>
      </c>
      <c r="C4831" s="287" t="s">
        <v>892</v>
      </c>
      <c r="D4831" s="287">
        <v>1</v>
      </c>
      <c r="E4831" s="287">
        <v>0</v>
      </c>
      <c r="F4831" s="287">
        <v>1</v>
      </c>
      <c r="G4831" s="287" t="s">
        <v>188</v>
      </c>
      <c r="H4831" s="287"/>
      <c r="I4831" s="287">
        <v>0</v>
      </c>
      <c r="J4831" s="287"/>
      <c r="K4831" s="287">
        <v>0</v>
      </c>
    </row>
    <row r="4832" spans="1:11">
      <c r="A4832" s="287" t="s">
        <v>451</v>
      </c>
      <c r="B4832" s="288">
        <v>46004</v>
      </c>
      <c r="C4832" s="287" t="s">
        <v>339</v>
      </c>
      <c r="D4832" s="287">
        <v>0</v>
      </c>
      <c r="E4832" s="287">
        <v>0</v>
      </c>
      <c r="F4832" s="287">
        <v>0</v>
      </c>
      <c r="G4832" s="287" t="s">
        <v>188</v>
      </c>
      <c r="H4832" s="287"/>
      <c r="I4832" s="287">
        <v>0</v>
      </c>
      <c r="J4832" s="287"/>
      <c r="K4832" s="287">
        <v>0</v>
      </c>
    </row>
    <row r="4833" spans="1:11">
      <c r="A4833" s="287" t="s">
        <v>451</v>
      </c>
      <c r="B4833" s="288">
        <v>46011</v>
      </c>
      <c r="C4833" s="287" t="s">
        <v>339</v>
      </c>
      <c r="D4833" s="287">
        <v>0</v>
      </c>
      <c r="E4833" s="287">
        <v>0</v>
      </c>
      <c r="F4833" s="287">
        <v>0</v>
      </c>
      <c r="G4833" s="287" t="s">
        <v>188</v>
      </c>
      <c r="H4833" s="287"/>
      <c r="I4833" s="287">
        <v>0</v>
      </c>
      <c r="J4833" s="287"/>
      <c r="K4833" s="287">
        <v>0</v>
      </c>
    </row>
    <row r="4834" spans="1:11">
      <c r="A4834" s="287" t="s">
        <v>451</v>
      </c>
      <c r="B4834" s="288">
        <v>46018</v>
      </c>
      <c r="C4834" s="287" t="s">
        <v>339</v>
      </c>
      <c r="D4834" s="287">
        <v>0</v>
      </c>
      <c r="E4834" s="287">
        <v>0</v>
      </c>
      <c r="F4834" s="287">
        <v>0</v>
      </c>
      <c r="G4834" s="287" t="s">
        <v>188</v>
      </c>
      <c r="H4834" s="287"/>
      <c r="I4834" s="287">
        <v>0</v>
      </c>
      <c r="J4834" s="287"/>
      <c r="K4834" s="287">
        <v>0</v>
      </c>
    </row>
    <row r="4835" spans="1:11">
      <c r="A4835" s="287" t="s">
        <v>451</v>
      </c>
      <c r="B4835" s="288">
        <v>46025</v>
      </c>
      <c r="C4835" s="287" t="s">
        <v>339</v>
      </c>
      <c r="D4835" s="287">
        <v>0</v>
      </c>
      <c r="E4835" s="287">
        <v>0</v>
      </c>
      <c r="F4835" s="287">
        <v>0</v>
      </c>
      <c r="G4835" s="287" t="s">
        <v>188</v>
      </c>
      <c r="H4835" s="287"/>
      <c r="I4835" s="287">
        <v>0</v>
      </c>
      <c r="J4835" s="287"/>
      <c r="K4835" s="287">
        <v>0</v>
      </c>
    </row>
    <row r="4836" spans="1:11">
      <c r="A4836" s="287" t="s">
        <v>451</v>
      </c>
      <c r="B4836" s="288">
        <v>46032</v>
      </c>
      <c r="C4836" s="287" t="s">
        <v>339</v>
      </c>
      <c r="D4836" s="287">
        <v>0</v>
      </c>
      <c r="E4836" s="287">
        <v>0</v>
      </c>
      <c r="F4836" s="287">
        <v>0</v>
      </c>
      <c r="G4836" s="287" t="s">
        <v>188</v>
      </c>
      <c r="H4836" s="287"/>
      <c r="I4836" s="287">
        <v>0</v>
      </c>
      <c r="J4836" s="287"/>
      <c r="K4836" s="287">
        <v>0</v>
      </c>
    </row>
    <row r="4837" spans="1:11">
      <c r="A4837" s="287" t="s">
        <v>451</v>
      </c>
      <c r="B4837" s="288">
        <v>46039</v>
      </c>
      <c r="C4837" s="287" t="s">
        <v>339</v>
      </c>
      <c r="D4837" s="287">
        <v>0</v>
      </c>
      <c r="E4837" s="287">
        <v>0</v>
      </c>
      <c r="F4837" s="287">
        <v>0</v>
      </c>
      <c r="G4837" s="287" t="s">
        <v>188</v>
      </c>
      <c r="H4837" s="287"/>
      <c r="I4837" s="287">
        <v>0</v>
      </c>
      <c r="J4837" s="287"/>
      <c r="K4837" s="287">
        <v>0</v>
      </c>
    </row>
    <row r="4838" spans="1:11">
      <c r="A4838" s="287" t="s">
        <v>451</v>
      </c>
      <c r="B4838" s="288">
        <v>46046</v>
      </c>
      <c r="C4838" s="287" t="s">
        <v>892</v>
      </c>
      <c r="D4838" s="287">
        <v>1</v>
      </c>
      <c r="E4838" s="287">
        <v>0</v>
      </c>
      <c r="F4838" s="287">
        <v>1</v>
      </c>
      <c r="G4838" s="287" t="s">
        <v>188</v>
      </c>
      <c r="H4838" s="287"/>
      <c r="I4838" s="287">
        <v>0</v>
      </c>
      <c r="J4838" s="287"/>
      <c r="K4838" s="287">
        <v>0</v>
      </c>
    </row>
    <row r="4839" spans="1:11">
      <c r="A4839" s="287" t="s">
        <v>451</v>
      </c>
      <c r="B4839" s="288">
        <v>46053</v>
      </c>
      <c r="C4839" s="287" t="s">
        <v>892</v>
      </c>
      <c r="D4839" s="287">
        <v>1</v>
      </c>
      <c r="E4839" s="287">
        <v>0</v>
      </c>
      <c r="F4839" s="287">
        <v>1</v>
      </c>
      <c r="G4839" s="287" t="s">
        <v>188</v>
      </c>
      <c r="H4839" s="287"/>
      <c r="I4839" s="287">
        <v>0</v>
      </c>
      <c r="J4839" s="287"/>
      <c r="K4839" s="287">
        <v>0</v>
      </c>
    </row>
    <row r="4840" spans="1:11">
      <c r="A4840" s="287" t="s">
        <v>451</v>
      </c>
      <c r="B4840" s="288">
        <v>46060</v>
      </c>
      <c r="C4840" s="287" t="s">
        <v>339</v>
      </c>
      <c r="D4840" s="287">
        <v>0</v>
      </c>
      <c r="E4840" s="287">
        <v>0</v>
      </c>
      <c r="F4840" s="287">
        <v>0</v>
      </c>
      <c r="G4840" s="287" t="s">
        <v>188</v>
      </c>
      <c r="H4840" s="287"/>
      <c r="I4840" s="287">
        <v>0</v>
      </c>
      <c r="J4840" s="287"/>
      <c r="K4840" s="287">
        <v>0</v>
      </c>
    </row>
    <row r="4841" spans="1:11">
      <c r="A4841" s="287" t="s">
        <v>451</v>
      </c>
      <c r="B4841" s="288">
        <v>46067</v>
      </c>
      <c r="C4841" s="287" t="s">
        <v>847</v>
      </c>
      <c r="D4841" s="287">
        <v>1</v>
      </c>
      <c r="E4841" s="287">
        <v>1</v>
      </c>
      <c r="F4841" s="287">
        <v>1</v>
      </c>
      <c r="G4841" s="287" t="s">
        <v>188</v>
      </c>
      <c r="H4841" s="287"/>
      <c r="I4841" s="287">
        <v>0</v>
      </c>
      <c r="J4841" s="287"/>
      <c r="K4841" s="287">
        <v>0</v>
      </c>
    </row>
    <row r="4842" spans="1:11">
      <c r="A4842" s="287" t="s">
        <v>451</v>
      </c>
      <c r="B4842" s="288">
        <v>46074</v>
      </c>
      <c r="C4842" s="287" t="s">
        <v>893</v>
      </c>
      <c r="D4842" s="287">
        <v>1</v>
      </c>
      <c r="E4842" s="287">
        <v>1</v>
      </c>
      <c r="F4842" s="287">
        <v>0</v>
      </c>
      <c r="G4842" s="287" t="s">
        <v>188</v>
      </c>
      <c r="H4842" s="287"/>
      <c r="I4842" s="287">
        <v>0</v>
      </c>
      <c r="J4842" s="287"/>
      <c r="K4842" s="287">
        <v>0</v>
      </c>
    </row>
    <row r="4843" spans="1:11">
      <c r="A4843" s="287" t="s">
        <v>451</v>
      </c>
      <c r="B4843" s="288">
        <v>46081</v>
      </c>
      <c r="C4843" s="287" t="s">
        <v>339</v>
      </c>
      <c r="D4843" s="287">
        <v>0</v>
      </c>
      <c r="E4843" s="287">
        <v>0</v>
      </c>
      <c r="F4843" s="287">
        <v>0</v>
      </c>
      <c r="G4843" s="287" t="s">
        <v>188</v>
      </c>
      <c r="H4843" s="287"/>
      <c r="I4843" s="287">
        <v>0</v>
      </c>
      <c r="J4843" s="287"/>
      <c r="K4843" s="287">
        <v>0</v>
      </c>
    </row>
    <row r="4844" spans="1:11">
      <c r="A4844" s="287" t="s">
        <v>451</v>
      </c>
      <c r="B4844" s="288">
        <v>46088</v>
      </c>
      <c r="C4844" s="287" t="s">
        <v>892</v>
      </c>
      <c r="D4844" s="287">
        <v>1</v>
      </c>
      <c r="E4844" s="287">
        <v>0</v>
      </c>
      <c r="F4844" s="287">
        <v>1</v>
      </c>
      <c r="G4844" s="287" t="s">
        <v>188</v>
      </c>
      <c r="H4844" s="287"/>
      <c r="I4844" s="287">
        <v>0</v>
      </c>
      <c r="J4844" s="287"/>
      <c r="K4844" s="287">
        <v>0</v>
      </c>
    </row>
    <row r="4845" spans="1:11">
      <c r="A4845" s="287" t="s">
        <v>451</v>
      </c>
      <c r="B4845" s="288">
        <v>46095</v>
      </c>
      <c r="C4845" s="287" t="s">
        <v>892</v>
      </c>
      <c r="D4845" s="287">
        <v>1</v>
      </c>
      <c r="E4845" s="287">
        <v>0</v>
      </c>
      <c r="F4845" s="287">
        <v>1</v>
      </c>
      <c r="G4845" s="287" t="s">
        <v>188</v>
      </c>
      <c r="H4845" s="287"/>
      <c r="I4845" s="287">
        <v>0</v>
      </c>
      <c r="J4845" s="287"/>
      <c r="K4845" s="287">
        <v>0</v>
      </c>
    </row>
    <row r="4846" spans="1:11">
      <c r="A4846" s="287" t="s">
        <v>451</v>
      </c>
      <c r="B4846" s="288">
        <v>46102</v>
      </c>
      <c r="C4846" s="287" t="s">
        <v>893</v>
      </c>
      <c r="D4846" s="287">
        <v>1</v>
      </c>
      <c r="E4846" s="287">
        <v>1</v>
      </c>
      <c r="F4846" s="287">
        <v>0</v>
      </c>
      <c r="G4846" s="287" t="s">
        <v>188</v>
      </c>
      <c r="H4846" s="287"/>
      <c r="I4846" s="287">
        <v>0</v>
      </c>
      <c r="J4846" s="287"/>
      <c r="K4846" s="287">
        <v>0</v>
      </c>
    </row>
    <row r="4847" spans="1:11">
      <c r="A4847" s="287" t="s">
        <v>451</v>
      </c>
      <c r="B4847" s="288">
        <v>46109</v>
      </c>
      <c r="C4847" s="287" t="s">
        <v>892</v>
      </c>
      <c r="D4847" s="287">
        <v>1</v>
      </c>
      <c r="E4847" s="287">
        <v>0</v>
      </c>
      <c r="F4847" s="287">
        <v>1</v>
      </c>
      <c r="G4847" s="287" t="s">
        <v>188</v>
      </c>
      <c r="H4847" s="287"/>
      <c r="I4847" s="287">
        <v>0</v>
      </c>
      <c r="J4847" s="287"/>
      <c r="K4847" s="287">
        <v>0</v>
      </c>
    </row>
    <row r="4848" spans="1:11">
      <c r="A4848" s="287" t="s">
        <v>451</v>
      </c>
      <c r="B4848" s="288">
        <v>46116</v>
      </c>
      <c r="C4848" s="287" t="s">
        <v>339</v>
      </c>
      <c r="D4848" s="287">
        <v>0</v>
      </c>
      <c r="E4848" s="287">
        <v>0</v>
      </c>
      <c r="F4848" s="287">
        <v>0</v>
      </c>
      <c r="G4848" s="287" t="s">
        <v>188</v>
      </c>
      <c r="H4848" s="287"/>
      <c r="I4848" s="287">
        <v>0</v>
      </c>
      <c r="J4848" s="287"/>
      <c r="K4848" s="287">
        <v>0</v>
      </c>
    </row>
    <row r="4849" spans="1:11">
      <c r="A4849" s="287" t="s">
        <v>451</v>
      </c>
      <c r="B4849" s="288">
        <v>46123</v>
      </c>
      <c r="C4849" s="287" t="s">
        <v>892</v>
      </c>
      <c r="D4849" s="287">
        <v>1</v>
      </c>
      <c r="E4849" s="287">
        <v>0</v>
      </c>
      <c r="F4849" s="287">
        <v>1</v>
      </c>
      <c r="G4849" s="287" t="s">
        <v>188</v>
      </c>
      <c r="H4849" s="287"/>
      <c r="I4849" s="287">
        <v>0</v>
      </c>
      <c r="J4849" s="287"/>
      <c r="K4849" s="287">
        <v>0</v>
      </c>
    </row>
    <row r="4850" spans="1:11">
      <c r="A4850" s="287" t="s">
        <v>451</v>
      </c>
      <c r="B4850" s="288">
        <v>46130</v>
      </c>
      <c r="C4850" s="287" t="s">
        <v>893</v>
      </c>
      <c r="D4850" s="287">
        <v>1</v>
      </c>
      <c r="E4850" s="287">
        <v>1</v>
      </c>
      <c r="F4850" s="287">
        <v>0</v>
      </c>
      <c r="G4850" s="287" t="s">
        <v>188</v>
      </c>
      <c r="H4850" s="287"/>
      <c r="I4850" s="287">
        <v>0</v>
      </c>
      <c r="J4850" s="287"/>
      <c r="K4850" s="287">
        <v>0</v>
      </c>
    </row>
    <row r="4851" spans="1:11">
      <c r="A4851" s="287" t="s">
        <v>451</v>
      </c>
      <c r="B4851" s="288">
        <v>46137</v>
      </c>
      <c r="C4851" s="287" t="s">
        <v>893</v>
      </c>
      <c r="D4851" s="287">
        <v>1</v>
      </c>
      <c r="E4851" s="287">
        <v>1</v>
      </c>
      <c r="F4851" s="287">
        <v>0</v>
      </c>
      <c r="G4851" s="287" t="s">
        <v>188</v>
      </c>
      <c r="H4851" s="287"/>
      <c r="I4851" s="287">
        <v>0</v>
      </c>
      <c r="J4851" s="287"/>
      <c r="K4851" s="287">
        <v>0</v>
      </c>
    </row>
    <row r="4852" spans="1:11">
      <c r="A4852" s="287" t="s">
        <v>452</v>
      </c>
      <c r="B4852" s="288">
        <v>45969</v>
      </c>
      <c r="C4852" s="287" t="s">
        <v>339</v>
      </c>
      <c r="D4852" s="287">
        <v>0</v>
      </c>
      <c r="E4852" s="287">
        <v>0</v>
      </c>
      <c r="F4852" s="287">
        <v>0</v>
      </c>
      <c r="G4852" s="287" t="s">
        <v>188</v>
      </c>
      <c r="H4852" s="287" t="s">
        <v>188</v>
      </c>
      <c r="I4852" s="287">
        <v>0</v>
      </c>
      <c r="J4852" s="287"/>
      <c r="K4852" s="287">
        <v>0</v>
      </c>
    </row>
    <row r="4853" spans="1:11">
      <c r="A4853" s="287" t="s">
        <v>452</v>
      </c>
      <c r="B4853" s="288">
        <v>45976</v>
      </c>
      <c r="C4853" s="287" t="s">
        <v>892</v>
      </c>
      <c r="D4853" s="287">
        <v>1</v>
      </c>
      <c r="E4853" s="287">
        <v>0</v>
      </c>
      <c r="F4853" s="287">
        <v>1</v>
      </c>
      <c r="G4853" s="287" t="s">
        <v>188</v>
      </c>
      <c r="H4853" s="287" t="s">
        <v>188</v>
      </c>
      <c r="I4853" s="287">
        <v>0</v>
      </c>
      <c r="J4853" s="287"/>
      <c r="K4853" s="287">
        <v>0</v>
      </c>
    </row>
    <row r="4854" spans="1:11">
      <c r="A4854" s="287" t="s">
        <v>452</v>
      </c>
      <c r="B4854" s="288">
        <v>45983</v>
      </c>
      <c r="C4854" s="287" t="s">
        <v>339</v>
      </c>
      <c r="D4854" s="287">
        <v>0</v>
      </c>
      <c r="E4854" s="287">
        <v>0</v>
      </c>
      <c r="F4854" s="287">
        <v>0</v>
      </c>
      <c r="G4854" s="287" t="s">
        <v>188</v>
      </c>
      <c r="H4854" s="287" t="s">
        <v>188</v>
      </c>
      <c r="I4854" s="287">
        <v>0</v>
      </c>
      <c r="J4854" s="287"/>
      <c r="K4854" s="287">
        <v>0</v>
      </c>
    </row>
    <row r="4855" spans="1:11">
      <c r="A4855" s="287" t="s">
        <v>452</v>
      </c>
      <c r="B4855" s="288">
        <v>45990</v>
      </c>
      <c r="C4855" s="287" t="s">
        <v>339</v>
      </c>
      <c r="D4855" s="287">
        <v>0</v>
      </c>
      <c r="E4855" s="287">
        <v>0</v>
      </c>
      <c r="F4855" s="287">
        <v>0</v>
      </c>
      <c r="G4855" s="287" t="s">
        <v>188</v>
      </c>
      <c r="H4855" s="287" t="s">
        <v>188</v>
      </c>
      <c r="I4855" s="287">
        <v>0</v>
      </c>
      <c r="J4855" s="287"/>
      <c r="K4855" s="287">
        <v>0</v>
      </c>
    </row>
    <row r="4856" spans="1:11">
      <c r="A4856" s="287" t="s">
        <v>452</v>
      </c>
      <c r="B4856" s="288">
        <v>45997</v>
      </c>
      <c r="C4856" s="287" t="s">
        <v>339</v>
      </c>
      <c r="D4856" s="287">
        <v>0</v>
      </c>
      <c r="E4856" s="287">
        <v>0</v>
      </c>
      <c r="F4856" s="287">
        <v>0</v>
      </c>
      <c r="G4856" s="287" t="s">
        <v>188</v>
      </c>
      <c r="H4856" s="287" t="s">
        <v>188</v>
      </c>
      <c r="I4856" s="287">
        <v>0</v>
      </c>
      <c r="J4856" s="287"/>
      <c r="K4856" s="287">
        <v>0</v>
      </c>
    </row>
    <row r="4857" spans="1:11">
      <c r="A4857" s="287" t="s">
        <v>452</v>
      </c>
      <c r="B4857" s="288">
        <v>46004</v>
      </c>
      <c r="C4857" s="287" t="s">
        <v>339</v>
      </c>
      <c r="D4857" s="287">
        <v>0</v>
      </c>
      <c r="E4857" s="287">
        <v>0</v>
      </c>
      <c r="F4857" s="287">
        <v>0</v>
      </c>
      <c r="G4857" s="287" t="s">
        <v>188</v>
      </c>
      <c r="H4857" s="287" t="s">
        <v>188</v>
      </c>
      <c r="I4857" s="287">
        <v>0</v>
      </c>
      <c r="J4857" s="287"/>
      <c r="K4857" s="287">
        <v>0</v>
      </c>
    </row>
    <row r="4858" spans="1:11">
      <c r="A4858" s="287" t="s">
        <v>452</v>
      </c>
      <c r="B4858" s="288">
        <v>46011</v>
      </c>
      <c r="C4858" s="287" t="s">
        <v>339</v>
      </c>
      <c r="D4858" s="287">
        <v>0</v>
      </c>
      <c r="E4858" s="287">
        <v>0</v>
      </c>
      <c r="F4858" s="287">
        <v>0</v>
      </c>
      <c r="G4858" s="287" t="s">
        <v>188</v>
      </c>
      <c r="H4858" s="287" t="s">
        <v>188</v>
      </c>
      <c r="I4858" s="287">
        <v>0</v>
      </c>
      <c r="J4858" s="287"/>
      <c r="K4858" s="287">
        <v>0</v>
      </c>
    </row>
    <row r="4859" spans="1:11">
      <c r="A4859" s="287" t="s">
        <v>452</v>
      </c>
      <c r="B4859" s="288">
        <v>46018</v>
      </c>
      <c r="C4859" s="287" t="s">
        <v>339</v>
      </c>
      <c r="D4859" s="287">
        <v>0</v>
      </c>
      <c r="E4859" s="287">
        <v>0</v>
      </c>
      <c r="F4859" s="287">
        <v>0</v>
      </c>
      <c r="G4859" s="287" t="s">
        <v>188</v>
      </c>
      <c r="H4859" s="287" t="s">
        <v>188</v>
      </c>
      <c r="I4859" s="287">
        <v>0</v>
      </c>
      <c r="J4859" s="287"/>
      <c r="K4859" s="287">
        <v>0</v>
      </c>
    </row>
    <row r="4860" spans="1:11">
      <c r="A4860" s="287" t="s">
        <v>452</v>
      </c>
      <c r="B4860" s="288">
        <v>46025</v>
      </c>
      <c r="C4860" s="287" t="s">
        <v>339</v>
      </c>
      <c r="D4860" s="287">
        <v>0</v>
      </c>
      <c r="E4860" s="287">
        <v>0</v>
      </c>
      <c r="F4860" s="287">
        <v>0</v>
      </c>
      <c r="G4860" s="287" t="s">
        <v>188</v>
      </c>
      <c r="H4860" s="287" t="s">
        <v>188</v>
      </c>
      <c r="I4860" s="287">
        <v>0</v>
      </c>
      <c r="J4860" s="287"/>
      <c r="K4860" s="287">
        <v>0</v>
      </c>
    </row>
    <row r="4861" spans="1:11">
      <c r="A4861" s="287" t="s">
        <v>452</v>
      </c>
      <c r="B4861" s="288">
        <v>46032</v>
      </c>
      <c r="C4861" s="287" t="s">
        <v>339</v>
      </c>
      <c r="D4861" s="287">
        <v>0</v>
      </c>
      <c r="E4861" s="287">
        <v>0</v>
      </c>
      <c r="F4861" s="287">
        <v>0</v>
      </c>
      <c r="G4861" s="287" t="s">
        <v>188</v>
      </c>
      <c r="H4861" s="287" t="s">
        <v>188</v>
      </c>
      <c r="I4861" s="287">
        <v>0</v>
      </c>
      <c r="J4861" s="287"/>
      <c r="K4861" s="287">
        <v>0</v>
      </c>
    </row>
    <row r="4862" spans="1:11">
      <c r="A4862" s="287" t="s">
        <v>452</v>
      </c>
      <c r="B4862" s="288">
        <v>46039</v>
      </c>
      <c r="C4862" s="287" t="s">
        <v>339</v>
      </c>
      <c r="D4862" s="287">
        <v>0</v>
      </c>
      <c r="E4862" s="287">
        <v>0</v>
      </c>
      <c r="F4862" s="287">
        <v>0</v>
      </c>
      <c r="G4862" s="287" t="s">
        <v>188</v>
      </c>
      <c r="H4862" s="287" t="s">
        <v>188</v>
      </c>
      <c r="I4862" s="287">
        <v>0</v>
      </c>
      <c r="J4862" s="287"/>
      <c r="K4862" s="287">
        <v>0</v>
      </c>
    </row>
    <row r="4863" spans="1:11">
      <c r="A4863" s="287" t="s">
        <v>452</v>
      </c>
      <c r="B4863" s="288">
        <v>46046</v>
      </c>
      <c r="C4863" s="287" t="s">
        <v>847</v>
      </c>
      <c r="D4863" s="287">
        <v>1</v>
      </c>
      <c r="E4863" s="287">
        <v>1</v>
      </c>
      <c r="F4863" s="287">
        <v>1</v>
      </c>
      <c r="G4863" s="287" t="s">
        <v>188</v>
      </c>
      <c r="H4863" s="287" t="s">
        <v>188</v>
      </c>
      <c r="I4863" s="287">
        <v>0</v>
      </c>
      <c r="J4863" s="287"/>
      <c r="K4863" s="287">
        <v>0</v>
      </c>
    </row>
    <row r="4864" spans="1:11">
      <c r="A4864" s="287" t="s">
        <v>452</v>
      </c>
      <c r="B4864" s="288">
        <v>46053</v>
      </c>
      <c r="C4864" s="287" t="s">
        <v>339</v>
      </c>
      <c r="D4864" s="287">
        <v>0</v>
      </c>
      <c r="E4864" s="287">
        <v>0</v>
      </c>
      <c r="F4864" s="287">
        <v>0</v>
      </c>
      <c r="G4864" s="287" t="s">
        <v>188</v>
      </c>
      <c r="H4864" s="287" t="s">
        <v>188</v>
      </c>
      <c r="I4864" s="287">
        <v>0</v>
      </c>
      <c r="J4864" s="287"/>
      <c r="K4864" s="287">
        <v>0</v>
      </c>
    </row>
    <row r="4865" spans="1:11">
      <c r="A4865" s="287" t="s">
        <v>452</v>
      </c>
      <c r="B4865" s="288">
        <v>46060</v>
      </c>
      <c r="C4865" s="287" t="s">
        <v>339</v>
      </c>
      <c r="D4865" s="287">
        <v>0</v>
      </c>
      <c r="E4865" s="287">
        <v>0</v>
      </c>
      <c r="F4865" s="287">
        <v>0</v>
      </c>
      <c r="G4865" s="287" t="s">
        <v>188</v>
      </c>
      <c r="H4865" s="287" t="s">
        <v>188</v>
      </c>
      <c r="I4865" s="287">
        <v>0</v>
      </c>
      <c r="J4865" s="287"/>
      <c r="K4865" s="287">
        <v>0</v>
      </c>
    </row>
    <row r="4866" spans="1:11">
      <c r="A4866" s="287" t="s">
        <v>452</v>
      </c>
      <c r="B4866" s="288">
        <v>46067</v>
      </c>
      <c r="C4866" s="287" t="s">
        <v>339</v>
      </c>
      <c r="D4866" s="287">
        <v>0</v>
      </c>
      <c r="E4866" s="287">
        <v>0</v>
      </c>
      <c r="F4866" s="287">
        <v>0</v>
      </c>
      <c r="G4866" s="287" t="s">
        <v>188</v>
      </c>
      <c r="H4866" s="287" t="s">
        <v>188</v>
      </c>
      <c r="I4866" s="287">
        <v>0</v>
      </c>
      <c r="J4866" s="287"/>
      <c r="K4866" s="287">
        <v>0</v>
      </c>
    </row>
    <row r="4867" spans="1:11">
      <c r="A4867" s="287" t="s">
        <v>452</v>
      </c>
      <c r="B4867" s="288">
        <v>46074</v>
      </c>
      <c r="C4867" s="287" t="s">
        <v>847</v>
      </c>
      <c r="D4867" s="287">
        <v>1</v>
      </c>
      <c r="E4867" s="287">
        <v>1</v>
      </c>
      <c r="F4867" s="287">
        <v>1</v>
      </c>
      <c r="G4867" s="287" t="s">
        <v>188</v>
      </c>
      <c r="H4867" s="287" t="s">
        <v>188</v>
      </c>
      <c r="I4867" s="287">
        <v>0</v>
      </c>
      <c r="J4867" s="287"/>
      <c r="K4867" s="287">
        <v>0</v>
      </c>
    </row>
    <row r="4868" spans="1:11">
      <c r="A4868" s="287" t="s">
        <v>452</v>
      </c>
      <c r="B4868" s="288">
        <v>46081</v>
      </c>
      <c r="C4868" s="287" t="s">
        <v>892</v>
      </c>
      <c r="D4868" s="287">
        <v>1</v>
      </c>
      <c r="E4868" s="287">
        <v>0</v>
      </c>
      <c r="F4868" s="287">
        <v>1</v>
      </c>
      <c r="G4868" s="287" t="s">
        <v>188</v>
      </c>
      <c r="H4868" s="287" t="s">
        <v>188</v>
      </c>
      <c r="I4868" s="287">
        <v>0</v>
      </c>
      <c r="J4868" s="287"/>
      <c r="K4868" s="287">
        <v>0</v>
      </c>
    </row>
    <row r="4869" spans="1:11">
      <c r="A4869" s="287" t="s">
        <v>452</v>
      </c>
      <c r="B4869" s="288">
        <v>46088</v>
      </c>
      <c r="C4869" s="287" t="s">
        <v>847</v>
      </c>
      <c r="D4869" s="287">
        <v>1</v>
      </c>
      <c r="E4869" s="287">
        <v>1</v>
      </c>
      <c r="F4869" s="287">
        <v>1</v>
      </c>
      <c r="G4869" s="287" t="s">
        <v>188</v>
      </c>
      <c r="H4869" s="287" t="s">
        <v>188</v>
      </c>
      <c r="I4869" s="287">
        <v>0</v>
      </c>
      <c r="J4869" s="287"/>
      <c r="K4869" s="287">
        <v>0</v>
      </c>
    </row>
    <row r="4870" spans="1:11">
      <c r="A4870" s="287" t="s">
        <v>452</v>
      </c>
      <c r="B4870" s="288">
        <v>46095</v>
      </c>
      <c r="C4870" s="287" t="s">
        <v>847</v>
      </c>
      <c r="D4870" s="287">
        <v>1</v>
      </c>
      <c r="E4870" s="287">
        <v>1</v>
      </c>
      <c r="F4870" s="287">
        <v>1</v>
      </c>
      <c r="G4870" s="287" t="s">
        <v>188</v>
      </c>
      <c r="H4870" s="287" t="s">
        <v>188</v>
      </c>
      <c r="I4870" s="287">
        <v>0</v>
      </c>
      <c r="J4870" s="287"/>
      <c r="K4870" s="287">
        <v>0</v>
      </c>
    </row>
    <row r="4871" spans="1:11">
      <c r="A4871" s="287" t="s">
        <v>452</v>
      </c>
      <c r="B4871" s="288">
        <v>46102</v>
      </c>
      <c r="C4871" s="287" t="s">
        <v>847</v>
      </c>
      <c r="D4871" s="287">
        <v>1</v>
      </c>
      <c r="E4871" s="287">
        <v>1</v>
      </c>
      <c r="F4871" s="287">
        <v>1</v>
      </c>
      <c r="G4871" s="287" t="s">
        <v>188</v>
      </c>
      <c r="H4871" s="287" t="s">
        <v>188</v>
      </c>
      <c r="I4871" s="287">
        <v>0</v>
      </c>
      <c r="J4871" s="287"/>
      <c r="K4871" s="287">
        <v>0</v>
      </c>
    </row>
    <row r="4872" spans="1:11">
      <c r="A4872" s="287" t="s">
        <v>452</v>
      </c>
      <c r="B4872" s="288">
        <v>46109</v>
      </c>
      <c r="C4872" s="287" t="s">
        <v>847</v>
      </c>
      <c r="D4872" s="287">
        <v>1</v>
      </c>
      <c r="E4872" s="287">
        <v>1</v>
      </c>
      <c r="F4872" s="287">
        <v>1</v>
      </c>
      <c r="G4872" s="287" t="s">
        <v>188</v>
      </c>
      <c r="H4872" s="287" t="s">
        <v>188</v>
      </c>
      <c r="I4872" s="287">
        <v>0</v>
      </c>
      <c r="J4872" s="287"/>
      <c r="K4872" s="287">
        <v>0</v>
      </c>
    </row>
    <row r="4873" spans="1:11">
      <c r="A4873" s="287" t="s">
        <v>452</v>
      </c>
      <c r="B4873" s="288">
        <v>46116</v>
      </c>
      <c r="C4873" s="287" t="s">
        <v>847</v>
      </c>
      <c r="D4873" s="287">
        <v>1</v>
      </c>
      <c r="E4873" s="287">
        <v>1</v>
      </c>
      <c r="F4873" s="287">
        <v>1</v>
      </c>
      <c r="G4873" s="287" t="s">
        <v>188</v>
      </c>
      <c r="H4873" s="287" t="s">
        <v>188</v>
      </c>
      <c r="I4873" s="287">
        <v>0</v>
      </c>
      <c r="J4873" s="287"/>
      <c r="K4873" s="287">
        <v>0</v>
      </c>
    </row>
    <row r="4874" spans="1:11">
      <c r="A4874" s="287" t="s">
        <v>452</v>
      </c>
      <c r="B4874" s="288">
        <v>46123</v>
      </c>
      <c r="C4874" s="287" t="s">
        <v>339</v>
      </c>
      <c r="D4874" s="287">
        <v>0</v>
      </c>
      <c r="E4874" s="287">
        <v>0</v>
      </c>
      <c r="F4874" s="287">
        <v>0</v>
      </c>
      <c r="G4874" s="287" t="s">
        <v>188</v>
      </c>
      <c r="H4874" s="287" t="s">
        <v>188</v>
      </c>
      <c r="I4874" s="287">
        <v>0</v>
      </c>
      <c r="J4874" s="287"/>
      <c r="K4874" s="287">
        <v>0</v>
      </c>
    </row>
    <row r="4875" spans="1:11">
      <c r="A4875" s="287" t="s">
        <v>452</v>
      </c>
      <c r="B4875" s="288">
        <v>46130</v>
      </c>
      <c r="C4875" s="287" t="s">
        <v>339</v>
      </c>
      <c r="D4875" s="287">
        <v>0</v>
      </c>
      <c r="E4875" s="287">
        <v>0</v>
      </c>
      <c r="F4875" s="287">
        <v>0</v>
      </c>
      <c r="G4875" s="287" t="s">
        <v>188</v>
      </c>
      <c r="H4875" s="287" t="s">
        <v>188</v>
      </c>
      <c r="I4875" s="287">
        <v>0</v>
      </c>
      <c r="J4875" s="287"/>
      <c r="K4875" s="287">
        <v>0</v>
      </c>
    </row>
    <row r="4876" spans="1:11">
      <c r="A4876" s="287" t="s">
        <v>452</v>
      </c>
      <c r="B4876" s="288">
        <v>46137</v>
      </c>
      <c r="C4876" s="287" t="s">
        <v>339</v>
      </c>
      <c r="D4876" s="287">
        <v>0</v>
      </c>
      <c r="E4876" s="287">
        <v>0</v>
      </c>
      <c r="F4876" s="287">
        <v>0</v>
      </c>
      <c r="G4876" s="287" t="s">
        <v>188</v>
      </c>
      <c r="H4876" s="287" t="s">
        <v>188</v>
      </c>
      <c r="I4876" s="287">
        <v>0</v>
      </c>
      <c r="J4876" s="287"/>
      <c r="K4876" s="287">
        <v>0</v>
      </c>
    </row>
    <row r="4877" spans="1:11">
      <c r="A4877" s="287" t="s">
        <v>453</v>
      </c>
      <c r="B4877" s="288">
        <v>45969</v>
      </c>
      <c r="C4877" s="287" t="s">
        <v>339</v>
      </c>
      <c r="D4877" s="287">
        <v>0</v>
      </c>
      <c r="E4877" s="287">
        <v>0</v>
      </c>
      <c r="F4877" s="287">
        <v>0</v>
      </c>
      <c r="G4877" s="287" t="s">
        <v>188</v>
      </c>
      <c r="H4877" s="287"/>
      <c r="I4877" s="287">
        <v>0</v>
      </c>
      <c r="J4877" s="287"/>
      <c r="K4877" s="287">
        <v>0</v>
      </c>
    </row>
    <row r="4878" spans="1:11">
      <c r="A4878" s="287" t="s">
        <v>453</v>
      </c>
      <c r="B4878" s="288">
        <v>45976</v>
      </c>
      <c r="C4878" s="287" t="s">
        <v>339</v>
      </c>
      <c r="D4878" s="287">
        <v>0</v>
      </c>
      <c r="E4878" s="287">
        <v>0</v>
      </c>
      <c r="F4878" s="287">
        <v>0</v>
      </c>
      <c r="G4878" s="287" t="s">
        <v>188</v>
      </c>
      <c r="H4878" s="287"/>
      <c r="I4878" s="287">
        <v>0</v>
      </c>
      <c r="J4878" s="287"/>
      <c r="K4878" s="287">
        <v>0</v>
      </c>
    </row>
    <row r="4879" spans="1:11">
      <c r="A4879" s="287" t="s">
        <v>453</v>
      </c>
      <c r="B4879" s="288">
        <v>45983</v>
      </c>
      <c r="C4879" s="287" t="s">
        <v>339</v>
      </c>
      <c r="D4879" s="287">
        <v>0</v>
      </c>
      <c r="E4879" s="287">
        <v>0</v>
      </c>
      <c r="F4879" s="287">
        <v>0</v>
      </c>
      <c r="G4879" s="287" t="s">
        <v>188</v>
      </c>
      <c r="H4879" s="287"/>
      <c r="I4879" s="287">
        <v>0</v>
      </c>
      <c r="J4879" s="287"/>
      <c r="K4879" s="287">
        <v>0</v>
      </c>
    </row>
    <row r="4880" spans="1:11">
      <c r="A4880" s="287" t="s">
        <v>453</v>
      </c>
      <c r="B4880" s="288">
        <v>45990</v>
      </c>
      <c r="C4880" s="287" t="s">
        <v>339</v>
      </c>
      <c r="D4880" s="287">
        <v>0</v>
      </c>
      <c r="E4880" s="287">
        <v>0</v>
      </c>
      <c r="F4880" s="287">
        <v>0</v>
      </c>
      <c r="G4880" s="287" t="s">
        <v>188</v>
      </c>
      <c r="H4880" s="287"/>
      <c r="I4880" s="287">
        <v>0</v>
      </c>
      <c r="J4880" s="287"/>
      <c r="K4880" s="287">
        <v>0</v>
      </c>
    </row>
    <row r="4881" spans="1:11">
      <c r="A4881" s="287" t="s">
        <v>453</v>
      </c>
      <c r="B4881" s="288">
        <v>45997</v>
      </c>
      <c r="C4881" s="287" t="s">
        <v>339</v>
      </c>
      <c r="D4881" s="287">
        <v>0</v>
      </c>
      <c r="E4881" s="287">
        <v>0</v>
      </c>
      <c r="F4881" s="287">
        <v>0</v>
      </c>
      <c r="G4881" s="287" t="s">
        <v>188</v>
      </c>
      <c r="H4881" s="287"/>
      <c r="I4881" s="287">
        <v>0</v>
      </c>
      <c r="J4881" s="287"/>
      <c r="K4881" s="287">
        <v>0</v>
      </c>
    </row>
    <row r="4882" spans="1:11">
      <c r="A4882" s="287" t="s">
        <v>453</v>
      </c>
      <c r="B4882" s="288">
        <v>46004</v>
      </c>
      <c r="C4882" s="287" t="s">
        <v>339</v>
      </c>
      <c r="D4882" s="287">
        <v>0</v>
      </c>
      <c r="E4882" s="287">
        <v>0</v>
      </c>
      <c r="F4882" s="287">
        <v>0</v>
      </c>
      <c r="G4882" s="287" t="s">
        <v>188</v>
      </c>
      <c r="H4882" s="287"/>
      <c r="I4882" s="287">
        <v>0</v>
      </c>
      <c r="J4882" s="287"/>
      <c r="K4882" s="287">
        <v>0</v>
      </c>
    </row>
    <row r="4883" spans="1:11">
      <c r="A4883" s="287" t="s">
        <v>453</v>
      </c>
      <c r="B4883" s="288">
        <v>46011</v>
      </c>
      <c r="C4883" s="287" t="s">
        <v>339</v>
      </c>
      <c r="D4883" s="287">
        <v>0</v>
      </c>
      <c r="E4883" s="287">
        <v>0</v>
      </c>
      <c r="F4883" s="287">
        <v>0</v>
      </c>
      <c r="G4883" s="287" t="s">
        <v>188</v>
      </c>
      <c r="H4883" s="287"/>
      <c r="I4883" s="287">
        <v>0</v>
      </c>
      <c r="J4883" s="287"/>
      <c r="K4883" s="287">
        <v>0</v>
      </c>
    </row>
    <row r="4884" spans="1:11">
      <c r="A4884" s="287" t="s">
        <v>453</v>
      </c>
      <c r="B4884" s="288">
        <v>46018</v>
      </c>
      <c r="C4884" s="287" t="s">
        <v>339</v>
      </c>
      <c r="D4884" s="287">
        <v>0</v>
      </c>
      <c r="E4884" s="287">
        <v>0</v>
      </c>
      <c r="F4884" s="287">
        <v>0</v>
      </c>
      <c r="G4884" s="287" t="s">
        <v>188</v>
      </c>
      <c r="H4884" s="287"/>
      <c r="I4884" s="287">
        <v>0</v>
      </c>
      <c r="J4884" s="287"/>
      <c r="K4884" s="287">
        <v>0</v>
      </c>
    </row>
    <row r="4885" spans="1:11">
      <c r="A4885" s="287" t="s">
        <v>453</v>
      </c>
      <c r="B4885" s="288">
        <v>46025</v>
      </c>
      <c r="C4885" s="287" t="s">
        <v>339</v>
      </c>
      <c r="D4885" s="287">
        <v>0</v>
      </c>
      <c r="E4885" s="287">
        <v>0</v>
      </c>
      <c r="F4885" s="287">
        <v>0</v>
      </c>
      <c r="G4885" s="287" t="s">
        <v>188</v>
      </c>
      <c r="H4885" s="287"/>
      <c r="I4885" s="287">
        <v>0</v>
      </c>
      <c r="J4885" s="287"/>
      <c r="K4885" s="287">
        <v>0</v>
      </c>
    </row>
    <row r="4886" spans="1:11">
      <c r="A4886" s="287" t="s">
        <v>453</v>
      </c>
      <c r="B4886" s="288">
        <v>46032</v>
      </c>
      <c r="C4886" s="287" t="s">
        <v>339</v>
      </c>
      <c r="D4886" s="287">
        <v>0</v>
      </c>
      <c r="E4886" s="287">
        <v>0</v>
      </c>
      <c r="F4886" s="287">
        <v>0</v>
      </c>
      <c r="G4886" s="287" t="s">
        <v>188</v>
      </c>
      <c r="H4886" s="287"/>
      <c r="I4886" s="287">
        <v>0</v>
      </c>
      <c r="J4886" s="287"/>
      <c r="K4886" s="287">
        <v>0</v>
      </c>
    </row>
    <row r="4887" spans="1:11">
      <c r="A4887" s="287" t="s">
        <v>453</v>
      </c>
      <c r="B4887" s="288">
        <v>46039</v>
      </c>
      <c r="C4887" s="287" t="s">
        <v>339</v>
      </c>
      <c r="D4887" s="287">
        <v>0</v>
      </c>
      <c r="E4887" s="287">
        <v>0</v>
      </c>
      <c r="F4887" s="287">
        <v>0</v>
      </c>
      <c r="G4887" s="287" t="s">
        <v>188</v>
      </c>
      <c r="H4887" s="287"/>
      <c r="I4887" s="287">
        <v>0</v>
      </c>
      <c r="J4887" s="287"/>
      <c r="K4887" s="287">
        <v>0</v>
      </c>
    </row>
    <row r="4888" spans="1:11">
      <c r="A4888" s="287" t="s">
        <v>453</v>
      </c>
      <c r="B4888" s="288">
        <v>46046</v>
      </c>
      <c r="C4888" s="287" t="s">
        <v>339</v>
      </c>
      <c r="D4888" s="287">
        <v>0</v>
      </c>
      <c r="E4888" s="287">
        <v>0</v>
      </c>
      <c r="F4888" s="287">
        <v>0</v>
      </c>
      <c r="G4888" s="287" t="s">
        <v>188</v>
      </c>
      <c r="H4888" s="287"/>
      <c r="I4888" s="287">
        <v>0</v>
      </c>
      <c r="J4888" s="287"/>
      <c r="K4888" s="287">
        <v>0</v>
      </c>
    </row>
    <row r="4889" spans="1:11">
      <c r="A4889" s="287" t="s">
        <v>453</v>
      </c>
      <c r="B4889" s="288">
        <v>46053</v>
      </c>
      <c r="C4889" s="287" t="s">
        <v>339</v>
      </c>
      <c r="D4889" s="287">
        <v>0</v>
      </c>
      <c r="E4889" s="287">
        <v>0</v>
      </c>
      <c r="F4889" s="287">
        <v>0</v>
      </c>
      <c r="G4889" s="287" t="s">
        <v>188</v>
      </c>
      <c r="H4889" s="287"/>
      <c r="I4889" s="287">
        <v>0</v>
      </c>
      <c r="J4889" s="287"/>
      <c r="K4889" s="287">
        <v>0</v>
      </c>
    </row>
    <row r="4890" spans="1:11">
      <c r="A4890" s="287" t="s">
        <v>453</v>
      </c>
      <c r="B4890" s="288">
        <v>46060</v>
      </c>
      <c r="C4890" s="287" t="s">
        <v>339</v>
      </c>
      <c r="D4890" s="287">
        <v>0</v>
      </c>
      <c r="E4890" s="287">
        <v>0</v>
      </c>
      <c r="F4890" s="287">
        <v>0</v>
      </c>
      <c r="G4890" s="287" t="s">
        <v>188</v>
      </c>
      <c r="H4890" s="287"/>
      <c r="I4890" s="287">
        <v>0</v>
      </c>
      <c r="J4890" s="287"/>
      <c r="K4890" s="287">
        <v>0</v>
      </c>
    </row>
    <row r="4891" spans="1:11">
      <c r="A4891" s="287" t="s">
        <v>453</v>
      </c>
      <c r="B4891" s="288">
        <v>46067</v>
      </c>
      <c r="C4891" s="287" t="s">
        <v>339</v>
      </c>
      <c r="D4891" s="287">
        <v>0</v>
      </c>
      <c r="E4891" s="287">
        <v>0</v>
      </c>
      <c r="F4891" s="287">
        <v>0</v>
      </c>
      <c r="G4891" s="287" t="s">
        <v>188</v>
      </c>
      <c r="H4891" s="287"/>
      <c r="I4891" s="287">
        <v>0</v>
      </c>
      <c r="J4891" s="287"/>
      <c r="K4891" s="287">
        <v>0</v>
      </c>
    </row>
    <row r="4892" spans="1:11">
      <c r="A4892" s="287" t="s">
        <v>453</v>
      </c>
      <c r="B4892" s="288">
        <v>46074</v>
      </c>
      <c r="C4892" s="287" t="s">
        <v>339</v>
      </c>
      <c r="D4892" s="287">
        <v>0</v>
      </c>
      <c r="E4892" s="287">
        <v>0</v>
      </c>
      <c r="F4892" s="287">
        <v>0</v>
      </c>
      <c r="G4892" s="287" t="s">
        <v>188</v>
      </c>
      <c r="H4892" s="287"/>
      <c r="I4892" s="287">
        <v>0</v>
      </c>
      <c r="J4892" s="287"/>
      <c r="K4892" s="287">
        <v>0</v>
      </c>
    </row>
    <row r="4893" spans="1:11">
      <c r="A4893" s="287" t="s">
        <v>453</v>
      </c>
      <c r="B4893" s="288">
        <v>46081</v>
      </c>
      <c r="C4893" s="287" t="s">
        <v>339</v>
      </c>
      <c r="D4893" s="287">
        <v>0</v>
      </c>
      <c r="E4893" s="287">
        <v>0</v>
      </c>
      <c r="F4893" s="287">
        <v>0</v>
      </c>
      <c r="G4893" s="287" t="s">
        <v>188</v>
      </c>
      <c r="H4893" s="287"/>
      <c r="I4893" s="287">
        <v>0</v>
      </c>
      <c r="J4893" s="287"/>
      <c r="K4893" s="287">
        <v>0</v>
      </c>
    </row>
    <row r="4894" spans="1:11">
      <c r="A4894" s="287" t="s">
        <v>453</v>
      </c>
      <c r="B4894" s="288">
        <v>46088</v>
      </c>
      <c r="C4894" s="287" t="s">
        <v>339</v>
      </c>
      <c r="D4894" s="287">
        <v>0</v>
      </c>
      <c r="E4894" s="287">
        <v>0</v>
      </c>
      <c r="F4894" s="287">
        <v>0</v>
      </c>
      <c r="G4894" s="287" t="s">
        <v>188</v>
      </c>
      <c r="H4894" s="287"/>
      <c r="I4894" s="287">
        <v>0</v>
      </c>
      <c r="J4894" s="287"/>
      <c r="K4894" s="287">
        <v>0</v>
      </c>
    </row>
    <row r="4895" spans="1:11">
      <c r="A4895" s="287" t="s">
        <v>453</v>
      </c>
      <c r="B4895" s="288">
        <v>46095</v>
      </c>
      <c r="C4895" s="287" t="s">
        <v>339</v>
      </c>
      <c r="D4895" s="287">
        <v>0</v>
      </c>
      <c r="E4895" s="287">
        <v>0</v>
      </c>
      <c r="F4895" s="287">
        <v>0</v>
      </c>
      <c r="G4895" s="287" t="s">
        <v>188</v>
      </c>
      <c r="H4895" s="287"/>
      <c r="I4895" s="287">
        <v>0</v>
      </c>
      <c r="J4895" s="287"/>
      <c r="K4895" s="287">
        <v>0</v>
      </c>
    </row>
    <row r="4896" spans="1:11">
      <c r="A4896" s="287" t="s">
        <v>453</v>
      </c>
      <c r="B4896" s="288">
        <v>46102</v>
      </c>
      <c r="C4896" s="287" t="s">
        <v>339</v>
      </c>
      <c r="D4896" s="287">
        <v>0</v>
      </c>
      <c r="E4896" s="287">
        <v>0</v>
      </c>
      <c r="F4896" s="287">
        <v>0</v>
      </c>
      <c r="G4896" s="287" t="s">
        <v>188</v>
      </c>
      <c r="H4896" s="287"/>
      <c r="I4896" s="287">
        <v>0</v>
      </c>
      <c r="J4896" s="287"/>
      <c r="K4896" s="287">
        <v>0</v>
      </c>
    </row>
    <row r="4897" spans="1:11">
      <c r="A4897" s="287" t="s">
        <v>453</v>
      </c>
      <c r="B4897" s="288">
        <v>46109</v>
      </c>
      <c r="C4897" s="287" t="s">
        <v>339</v>
      </c>
      <c r="D4897" s="287">
        <v>0</v>
      </c>
      <c r="E4897" s="287">
        <v>0</v>
      </c>
      <c r="F4897" s="287">
        <v>0</v>
      </c>
      <c r="G4897" s="287" t="s">
        <v>188</v>
      </c>
      <c r="H4897" s="287"/>
      <c r="I4897" s="287">
        <v>0</v>
      </c>
      <c r="J4897" s="287"/>
      <c r="K4897" s="287">
        <v>0</v>
      </c>
    </row>
    <row r="4898" spans="1:11">
      <c r="A4898" s="287" t="s">
        <v>453</v>
      </c>
      <c r="B4898" s="288">
        <v>46116</v>
      </c>
      <c r="C4898" s="287" t="s">
        <v>339</v>
      </c>
      <c r="D4898" s="287">
        <v>0</v>
      </c>
      <c r="E4898" s="287">
        <v>0</v>
      </c>
      <c r="F4898" s="287">
        <v>0</v>
      </c>
      <c r="G4898" s="287" t="s">
        <v>188</v>
      </c>
      <c r="H4898" s="287"/>
      <c r="I4898" s="287">
        <v>0</v>
      </c>
      <c r="J4898" s="287"/>
      <c r="K4898" s="287">
        <v>0</v>
      </c>
    </row>
    <row r="4899" spans="1:11">
      <c r="A4899" s="287" t="s">
        <v>453</v>
      </c>
      <c r="B4899" s="288">
        <v>46123</v>
      </c>
      <c r="C4899" s="287" t="s">
        <v>339</v>
      </c>
      <c r="D4899" s="287">
        <v>0</v>
      </c>
      <c r="E4899" s="287">
        <v>0</v>
      </c>
      <c r="F4899" s="287">
        <v>0</v>
      </c>
      <c r="G4899" s="287" t="s">
        <v>188</v>
      </c>
      <c r="H4899" s="287"/>
      <c r="I4899" s="287">
        <v>0</v>
      </c>
      <c r="J4899" s="287"/>
      <c r="K4899" s="287">
        <v>0</v>
      </c>
    </row>
    <row r="4900" spans="1:11">
      <c r="A4900" s="287" t="s">
        <v>453</v>
      </c>
      <c r="B4900" s="288">
        <v>46130</v>
      </c>
      <c r="C4900" s="287" t="s">
        <v>339</v>
      </c>
      <c r="D4900" s="287">
        <v>0</v>
      </c>
      <c r="E4900" s="287">
        <v>0</v>
      </c>
      <c r="F4900" s="287">
        <v>0</v>
      </c>
      <c r="G4900" s="287" t="s">
        <v>188</v>
      </c>
      <c r="H4900" s="287"/>
      <c r="I4900" s="287">
        <v>0</v>
      </c>
      <c r="J4900" s="287"/>
      <c r="K4900" s="287">
        <v>0</v>
      </c>
    </row>
    <row r="4901" spans="1:11">
      <c r="A4901" s="287" t="s">
        <v>453</v>
      </c>
      <c r="B4901" s="288">
        <v>46137</v>
      </c>
      <c r="C4901" s="287" t="s">
        <v>339</v>
      </c>
      <c r="D4901" s="287">
        <v>0</v>
      </c>
      <c r="E4901" s="287">
        <v>0</v>
      </c>
      <c r="F4901" s="287">
        <v>0</v>
      </c>
      <c r="G4901" s="287" t="s">
        <v>188</v>
      </c>
      <c r="H4901" s="287"/>
      <c r="I4901" s="287">
        <v>0</v>
      </c>
      <c r="J4901" s="287"/>
      <c r="K4901" s="287">
        <v>0</v>
      </c>
    </row>
    <row r="4902" spans="1:11">
      <c r="A4902" s="287" t="s">
        <v>454</v>
      </c>
      <c r="B4902" s="288">
        <v>45969</v>
      </c>
      <c r="C4902" s="287" t="s">
        <v>339</v>
      </c>
      <c r="D4902" s="287">
        <v>0</v>
      </c>
      <c r="E4902" s="287">
        <v>0</v>
      </c>
      <c r="F4902" s="287">
        <v>0</v>
      </c>
      <c r="G4902" s="287" t="s">
        <v>185</v>
      </c>
      <c r="H4902" s="287" t="s">
        <v>179</v>
      </c>
      <c r="I4902" s="287">
        <v>1</v>
      </c>
      <c r="J4902" s="287"/>
      <c r="K4902" s="287">
        <v>0</v>
      </c>
    </row>
    <row r="4903" spans="1:11">
      <c r="A4903" s="287" t="s">
        <v>454</v>
      </c>
      <c r="B4903" s="288">
        <v>45976</v>
      </c>
      <c r="C4903" s="287" t="s">
        <v>893</v>
      </c>
      <c r="D4903" s="287">
        <v>1</v>
      </c>
      <c r="E4903" s="287">
        <v>1</v>
      </c>
      <c r="F4903" s="287">
        <v>0</v>
      </c>
      <c r="G4903" s="287" t="s">
        <v>185</v>
      </c>
      <c r="H4903" s="287" t="s">
        <v>179</v>
      </c>
      <c r="I4903" s="287">
        <v>1</v>
      </c>
      <c r="J4903" s="287"/>
      <c r="K4903" s="287">
        <v>0</v>
      </c>
    </row>
    <row r="4904" spans="1:11">
      <c r="A4904" s="287" t="s">
        <v>454</v>
      </c>
      <c r="B4904" s="288">
        <v>45983</v>
      </c>
      <c r="C4904" s="287" t="s">
        <v>339</v>
      </c>
      <c r="D4904" s="287">
        <v>0</v>
      </c>
      <c r="E4904" s="287">
        <v>0</v>
      </c>
      <c r="F4904" s="287">
        <v>0</v>
      </c>
      <c r="G4904" s="287" t="s">
        <v>185</v>
      </c>
      <c r="H4904" s="287" t="s">
        <v>179</v>
      </c>
      <c r="I4904" s="287">
        <v>1</v>
      </c>
      <c r="J4904" s="287"/>
      <c r="K4904" s="287">
        <v>0</v>
      </c>
    </row>
    <row r="4905" spans="1:11">
      <c r="A4905" s="287" t="s">
        <v>454</v>
      </c>
      <c r="B4905" s="288">
        <v>45990</v>
      </c>
      <c r="C4905" s="287" t="s">
        <v>893</v>
      </c>
      <c r="D4905" s="287">
        <v>1</v>
      </c>
      <c r="E4905" s="287">
        <v>1</v>
      </c>
      <c r="F4905" s="287">
        <v>0</v>
      </c>
      <c r="G4905" s="287" t="s">
        <v>185</v>
      </c>
      <c r="H4905" s="287" t="s">
        <v>179</v>
      </c>
      <c r="I4905" s="287">
        <v>1</v>
      </c>
      <c r="J4905" s="287"/>
      <c r="K4905" s="287">
        <v>0</v>
      </c>
    </row>
    <row r="4906" spans="1:11">
      <c r="A4906" s="287" t="s">
        <v>454</v>
      </c>
      <c r="B4906" s="288">
        <v>45997</v>
      </c>
      <c r="C4906" s="287" t="s">
        <v>339</v>
      </c>
      <c r="D4906" s="287">
        <v>0</v>
      </c>
      <c r="E4906" s="287">
        <v>0</v>
      </c>
      <c r="F4906" s="287">
        <v>0</v>
      </c>
      <c r="G4906" s="287" t="s">
        <v>185</v>
      </c>
      <c r="H4906" s="287" t="s">
        <v>179</v>
      </c>
      <c r="I4906" s="287">
        <v>1</v>
      </c>
      <c r="J4906" s="287"/>
      <c r="K4906" s="287">
        <v>0</v>
      </c>
    </row>
    <row r="4907" spans="1:11">
      <c r="A4907" s="287" t="s">
        <v>454</v>
      </c>
      <c r="B4907" s="288">
        <v>46004</v>
      </c>
      <c r="C4907" s="287" t="s">
        <v>893</v>
      </c>
      <c r="D4907" s="287">
        <v>1</v>
      </c>
      <c r="E4907" s="287">
        <v>1</v>
      </c>
      <c r="F4907" s="287">
        <v>0</v>
      </c>
      <c r="G4907" s="287" t="s">
        <v>185</v>
      </c>
      <c r="H4907" s="287" t="s">
        <v>179</v>
      </c>
      <c r="I4907" s="287">
        <v>1</v>
      </c>
      <c r="J4907" s="287"/>
      <c r="K4907" s="287">
        <v>0</v>
      </c>
    </row>
    <row r="4908" spans="1:11">
      <c r="A4908" s="287" t="s">
        <v>454</v>
      </c>
      <c r="B4908" s="288">
        <v>46011</v>
      </c>
      <c r="C4908" s="287" t="s">
        <v>847</v>
      </c>
      <c r="D4908" s="287">
        <v>1</v>
      </c>
      <c r="E4908" s="287">
        <v>1</v>
      </c>
      <c r="F4908" s="287">
        <v>1</v>
      </c>
      <c r="G4908" s="287" t="s">
        <v>185</v>
      </c>
      <c r="H4908" s="287" t="s">
        <v>179</v>
      </c>
      <c r="I4908" s="287">
        <v>1</v>
      </c>
      <c r="J4908" s="287"/>
      <c r="K4908" s="287">
        <v>0</v>
      </c>
    </row>
    <row r="4909" spans="1:11">
      <c r="A4909" s="287" t="s">
        <v>454</v>
      </c>
      <c r="B4909" s="288">
        <v>46018</v>
      </c>
      <c r="C4909" s="287" t="s">
        <v>339</v>
      </c>
      <c r="D4909" s="287">
        <v>0</v>
      </c>
      <c r="E4909" s="287">
        <v>0</v>
      </c>
      <c r="F4909" s="287">
        <v>0</v>
      </c>
      <c r="G4909" s="287" t="s">
        <v>185</v>
      </c>
      <c r="H4909" s="287" t="s">
        <v>179</v>
      </c>
      <c r="I4909" s="287">
        <v>1</v>
      </c>
      <c r="J4909" s="287"/>
      <c r="K4909" s="287">
        <v>0</v>
      </c>
    </row>
    <row r="4910" spans="1:11">
      <c r="A4910" s="287" t="s">
        <v>454</v>
      </c>
      <c r="B4910" s="288">
        <v>46025</v>
      </c>
      <c r="C4910" s="287" t="s">
        <v>339</v>
      </c>
      <c r="D4910" s="287">
        <v>0</v>
      </c>
      <c r="E4910" s="287">
        <v>0</v>
      </c>
      <c r="F4910" s="287">
        <v>0</v>
      </c>
      <c r="G4910" s="287" t="s">
        <v>185</v>
      </c>
      <c r="H4910" s="287" t="s">
        <v>179</v>
      </c>
      <c r="I4910" s="287">
        <v>1</v>
      </c>
      <c r="J4910" s="287"/>
      <c r="K4910" s="287">
        <v>0</v>
      </c>
    </row>
    <row r="4911" spans="1:11">
      <c r="A4911" s="287" t="s">
        <v>454</v>
      </c>
      <c r="B4911" s="288">
        <v>46032</v>
      </c>
      <c r="C4911" s="287" t="s">
        <v>893</v>
      </c>
      <c r="D4911" s="287">
        <v>1</v>
      </c>
      <c r="E4911" s="287">
        <v>1</v>
      </c>
      <c r="F4911" s="287">
        <v>0</v>
      </c>
      <c r="G4911" s="287" t="s">
        <v>185</v>
      </c>
      <c r="H4911" s="287" t="s">
        <v>179</v>
      </c>
      <c r="I4911" s="287">
        <v>1</v>
      </c>
      <c r="J4911" s="287"/>
      <c r="K4911" s="287">
        <v>0</v>
      </c>
    </row>
    <row r="4912" spans="1:11">
      <c r="A4912" s="287" t="s">
        <v>454</v>
      </c>
      <c r="B4912" s="288">
        <v>46039</v>
      </c>
      <c r="C4912" s="287" t="s">
        <v>893</v>
      </c>
      <c r="D4912" s="287">
        <v>1</v>
      </c>
      <c r="E4912" s="287">
        <v>1</v>
      </c>
      <c r="F4912" s="287">
        <v>0</v>
      </c>
      <c r="G4912" s="287" t="s">
        <v>185</v>
      </c>
      <c r="H4912" s="287" t="s">
        <v>179</v>
      </c>
      <c r="I4912" s="287">
        <v>1</v>
      </c>
      <c r="J4912" s="287"/>
      <c r="K4912" s="287">
        <v>0</v>
      </c>
    </row>
    <row r="4913" spans="1:11">
      <c r="A4913" s="287" t="s">
        <v>454</v>
      </c>
      <c r="B4913" s="288">
        <v>46046</v>
      </c>
      <c r="C4913" s="287" t="s">
        <v>893</v>
      </c>
      <c r="D4913" s="287">
        <v>1</v>
      </c>
      <c r="E4913" s="287">
        <v>1</v>
      </c>
      <c r="F4913" s="287">
        <v>0</v>
      </c>
      <c r="G4913" s="287" t="s">
        <v>185</v>
      </c>
      <c r="H4913" s="287" t="s">
        <v>179</v>
      </c>
      <c r="I4913" s="287">
        <v>1</v>
      </c>
      <c r="J4913" s="287"/>
      <c r="K4913" s="287">
        <v>0</v>
      </c>
    </row>
    <row r="4914" spans="1:11">
      <c r="A4914" s="287" t="s">
        <v>454</v>
      </c>
      <c r="B4914" s="288">
        <v>46053</v>
      </c>
      <c r="C4914" s="287" t="s">
        <v>893</v>
      </c>
      <c r="D4914" s="287">
        <v>1</v>
      </c>
      <c r="E4914" s="287">
        <v>1</v>
      </c>
      <c r="F4914" s="287">
        <v>0</v>
      </c>
      <c r="G4914" s="287" t="s">
        <v>185</v>
      </c>
      <c r="H4914" s="287" t="s">
        <v>179</v>
      </c>
      <c r="I4914" s="287">
        <v>1</v>
      </c>
      <c r="J4914" s="287"/>
      <c r="K4914" s="287">
        <v>0</v>
      </c>
    </row>
    <row r="4915" spans="1:11">
      <c r="A4915" s="287" t="s">
        <v>454</v>
      </c>
      <c r="B4915" s="288">
        <v>46060</v>
      </c>
      <c r="C4915" s="287" t="s">
        <v>893</v>
      </c>
      <c r="D4915" s="287">
        <v>1</v>
      </c>
      <c r="E4915" s="287">
        <v>1</v>
      </c>
      <c r="F4915" s="287">
        <v>0</v>
      </c>
      <c r="G4915" s="287" t="s">
        <v>185</v>
      </c>
      <c r="H4915" s="287" t="s">
        <v>179</v>
      </c>
      <c r="I4915" s="287">
        <v>1</v>
      </c>
      <c r="J4915" s="287"/>
      <c r="K4915" s="287">
        <v>0</v>
      </c>
    </row>
    <row r="4916" spans="1:11">
      <c r="A4916" s="287" t="s">
        <v>454</v>
      </c>
      <c r="B4916" s="288">
        <v>46067</v>
      </c>
      <c r="C4916" s="287" t="s">
        <v>893</v>
      </c>
      <c r="D4916" s="287">
        <v>1</v>
      </c>
      <c r="E4916" s="287">
        <v>1</v>
      </c>
      <c r="F4916" s="287">
        <v>0</v>
      </c>
      <c r="G4916" s="287" t="s">
        <v>185</v>
      </c>
      <c r="H4916" s="287" t="s">
        <v>179</v>
      </c>
      <c r="I4916" s="287">
        <v>1</v>
      </c>
      <c r="J4916" s="287"/>
      <c r="K4916" s="287">
        <v>0</v>
      </c>
    </row>
    <row r="4917" spans="1:11">
      <c r="A4917" s="287" t="s">
        <v>454</v>
      </c>
      <c r="B4917" s="288">
        <v>46074</v>
      </c>
      <c r="C4917" s="287" t="s">
        <v>893</v>
      </c>
      <c r="D4917" s="287">
        <v>1</v>
      </c>
      <c r="E4917" s="287">
        <v>1</v>
      </c>
      <c r="F4917" s="287">
        <v>0</v>
      </c>
      <c r="G4917" s="287" t="s">
        <v>185</v>
      </c>
      <c r="H4917" s="287" t="s">
        <v>179</v>
      </c>
      <c r="I4917" s="287">
        <v>1</v>
      </c>
      <c r="J4917" s="287"/>
      <c r="K4917" s="287">
        <v>0</v>
      </c>
    </row>
    <row r="4918" spans="1:11">
      <c r="A4918" s="287" t="s">
        <v>454</v>
      </c>
      <c r="B4918" s="288">
        <v>46081</v>
      </c>
      <c r="C4918" s="287" t="s">
        <v>893</v>
      </c>
      <c r="D4918" s="287">
        <v>1</v>
      </c>
      <c r="E4918" s="287">
        <v>1</v>
      </c>
      <c r="F4918" s="287">
        <v>0</v>
      </c>
      <c r="G4918" s="287" t="s">
        <v>185</v>
      </c>
      <c r="H4918" s="287" t="s">
        <v>179</v>
      </c>
      <c r="I4918" s="287">
        <v>1</v>
      </c>
      <c r="J4918" s="287"/>
      <c r="K4918" s="287">
        <v>0</v>
      </c>
    </row>
    <row r="4919" spans="1:11">
      <c r="A4919" s="287" t="s">
        <v>454</v>
      </c>
      <c r="B4919" s="288">
        <v>46088</v>
      </c>
      <c r="C4919" s="287" t="s">
        <v>893</v>
      </c>
      <c r="D4919" s="287">
        <v>1</v>
      </c>
      <c r="E4919" s="287">
        <v>1</v>
      </c>
      <c r="F4919" s="287">
        <v>0</v>
      </c>
      <c r="G4919" s="287" t="s">
        <v>185</v>
      </c>
      <c r="H4919" s="287" t="s">
        <v>179</v>
      </c>
      <c r="I4919" s="287">
        <v>1</v>
      </c>
      <c r="J4919" s="287"/>
      <c r="K4919" s="287">
        <v>0</v>
      </c>
    </row>
    <row r="4920" spans="1:11">
      <c r="A4920" s="287" t="s">
        <v>454</v>
      </c>
      <c r="B4920" s="288">
        <v>46095</v>
      </c>
      <c r="C4920" s="287" t="s">
        <v>893</v>
      </c>
      <c r="D4920" s="287">
        <v>1</v>
      </c>
      <c r="E4920" s="287">
        <v>1</v>
      </c>
      <c r="F4920" s="287">
        <v>0</v>
      </c>
      <c r="G4920" s="287" t="s">
        <v>185</v>
      </c>
      <c r="H4920" s="287" t="s">
        <v>179</v>
      </c>
      <c r="I4920" s="287">
        <v>1</v>
      </c>
      <c r="J4920" s="287"/>
      <c r="K4920" s="287">
        <v>0</v>
      </c>
    </row>
    <row r="4921" spans="1:11">
      <c r="A4921" s="287" t="s">
        <v>454</v>
      </c>
      <c r="B4921" s="288">
        <v>46102</v>
      </c>
      <c r="C4921" s="287" t="s">
        <v>893</v>
      </c>
      <c r="D4921" s="287">
        <v>1</v>
      </c>
      <c r="E4921" s="287">
        <v>1</v>
      </c>
      <c r="F4921" s="287">
        <v>0</v>
      </c>
      <c r="G4921" s="287" t="s">
        <v>185</v>
      </c>
      <c r="H4921" s="287" t="s">
        <v>179</v>
      </c>
      <c r="I4921" s="287">
        <v>1</v>
      </c>
      <c r="J4921" s="287"/>
      <c r="K4921" s="287">
        <v>0</v>
      </c>
    </row>
    <row r="4922" spans="1:11">
      <c r="A4922" s="287" t="s">
        <v>454</v>
      </c>
      <c r="B4922" s="288">
        <v>46109</v>
      </c>
      <c r="C4922" s="287" t="s">
        <v>893</v>
      </c>
      <c r="D4922" s="287">
        <v>1</v>
      </c>
      <c r="E4922" s="287">
        <v>1</v>
      </c>
      <c r="F4922" s="287">
        <v>0</v>
      </c>
      <c r="G4922" s="287" t="s">
        <v>185</v>
      </c>
      <c r="H4922" s="287" t="s">
        <v>179</v>
      </c>
      <c r="I4922" s="287">
        <v>1</v>
      </c>
      <c r="J4922" s="287"/>
      <c r="K4922" s="287">
        <v>0</v>
      </c>
    </row>
    <row r="4923" spans="1:11">
      <c r="A4923" s="287" t="s">
        <v>454</v>
      </c>
      <c r="B4923" s="288">
        <v>46116</v>
      </c>
      <c r="C4923" s="287" t="s">
        <v>339</v>
      </c>
      <c r="D4923" s="287">
        <v>0</v>
      </c>
      <c r="E4923" s="287">
        <v>0</v>
      </c>
      <c r="F4923" s="287">
        <v>0</v>
      </c>
      <c r="G4923" s="287" t="s">
        <v>185</v>
      </c>
      <c r="H4923" s="287" t="s">
        <v>179</v>
      </c>
      <c r="I4923" s="287">
        <v>1</v>
      </c>
      <c r="J4923" s="287"/>
      <c r="K4923" s="287">
        <v>0</v>
      </c>
    </row>
    <row r="4924" spans="1:11">
      <c r="A4924" s="287" t="s">
        <v>454</v>
      </c>
      <c r="B4924" s="288">
        <v>46123</v>
      </c>
      <c r="C4924" s="287" t="s">
        <v>847</v>
      </c>
      <c r="D4924" s="287">
        <v>1</v>
      </c>
      <c r="E4924" s="287">
        <v>1</v>
      </c>
      <c r="F4924" s="287">
        <v>1</v>
      </c>
      <c r="G4924" s="287" t="s">
        <v>185</v>
      </c>
      <c r="H4924" s="287" t="s">
        <v>179</v>
      </c>
      <c r="I4924" s="287">
        <v>1</v>
      </c>
      <c r="J4924" s="287"/>
      <c r="K4924" s="287">
        <v>0</v>
      </c>
    </row>
    <row r="4925" spans="1:11">
      <c r="A4925" s="287" t="s">
        <v>454</v>
      </c>
      <c r="B4925" s="288">
        <v>46130</v>
      </c>
      <c r="C4925" s="287" t="s">
        <v>893</v>
      </c>
      <c r="D4925" s="287">
        <v>1</v>
      </c>
      <c r="E4925" s="287">
        <v>1</v>
      </c>
      <c r="F4925" s="287">
        <v>0</v>
      </c>
      <c r="G4925" s="287" t="s">
        <v>185</v>
      </c>
      <c r="H4925" s="287" t="s">
        <v>179</v>
      </c>
      <c r="I4925" s="287">
        <v>1</v>
      </c>
      <c r="J4925" s="287"/>
      <c r="K4925" s="287">
        <v>0</v>
      </c>
    </row>
    <row r="4926" spans="1:11">
      <c r="A4926" s="287" t="s">
        <v>454</v>
      </c>
      <c r="B4926" s="288">
        <v>46137</v>
      </c>
      <c r="C4926" s="287" t="s">
        <v>339</v>
      </c>
      <c r="D4926" s="287">
        <v>0</v>
      </c>
      <c r="E4926" s="287">
        <v>0</v>
      </c>
      <c r="F4926" s="287">
        <v>0</v>
      </c>
      <c r="G4926" s="287" t="s">
        <v>185</v>
      </c>
      <c r="H4926" s="287" t="s">
        <v>179</v>
      </c>
      <c r="I4926" s="287">
        <v>1</v>
      </c>
      <c r="J4926" s="287"/>
      <c r="K4926" s="287">
        <v>0</v>
      </c>
    </row>
    <row r="4927" spans="1:11">
      <c r="A4927" s="287" t="s">
        <v>455</v>
      </c>
      <c r="B4927" s="288">
        <v>45969</v>
      </c>
      <c r="C4927" s="287" t="s">
        <v>847</v>
      </c>
      <c r="D4927" s="287">
        <v>1</v>
      </c>
      <c r="E4927" s="287">
        <v>1</v>
      </c>
      <c r="F4927" s="287">
        <v>1</v>
      </c>
      <c r="G4927" s="287" t="s">
        <v>185</v>
      </c>
      <c r="H4927" s="287"/>
      <c r="I4927" s="287">
        <v>1</v>
      </c>
      <c r="J4927" s="287"/>
      <c r="K4927" s="287">
        <v>0</v>
      </c>
    </row>
    <row r="4928" spans="1:11">
      <c r="A4928" s="287" t="s">
        <v>455</v>
      </c>
      <c r="B4928" s="288">
        <v>45976</v>
      </c>
      <c r="C4928" s="287" t="s">
        <v>893</v>
      </c>
      <c r="D4928" s="287">
        <v>1</v>
      </c>
      <c r="E4928" s="287">
        <v>1</v>
      </c>
      <c r="F4928" s="287">
        <v>0</v>
      </c>
      <c r="G4928" s="287" t="s">
        <v>185</v>
      </c>
      <c r="H4928" s="287"/>
      <c r="I4928" s="287">
        <v>1</v>
      </c>
      <c r="J4928" s="287"/>
      <c r="K4928" s="287">
        <v>0</v>
      </c>
    </row>
    <row r="4929" spans="1:11">
      <c r="A4929" s="287" t="s">
        <v>455</v>
      </c>
      <c r="B4929" s="288">
        <v>45983</v>
      </c>
      <c r="C4929" s="287" t="s">
        <v>847</v>
      </c>
      <c r="D4929" s="287">
        <v>1</v>
      </c>
      <c r="E4929" s="287">
        <v>1</v>
      </c>
      <c r="F4929" s="287">
        <v>1</v>
      </c>
      <c r="G4929" s="287" t="s">
        <v>185</v>
      </c>
      <c r="H4929" s="287"/>
      <c r="I4929" s="287">
        <v>1</v>
      </c>
      <c r="J4929" s="287"/>
      <c r="K4929" s="287">
        <v>0</v>
      </c>
    </row>
    <row r="4930" spans="1:11">
      <c r="A4930" s="287" t="s">
        <v>455</v>
      </c>
      <c r="B4930" s="288">
        <v>45990</v>
      </c>
      <c r="C4930" s="287" t="s">
        <v>339</v>
      </c>
      <c r="D4930" s="287">
        <v>0</v>
      </c>
      <c r="E4930" s="287">
        <v>0</v>
      </c>
      <c r="F4930" s="287">
        <v>0</v>
      </c>
      <c r="G4930" s="287" t="s">
        <v>185</v>
      </c>
      <c r="H4930" s="287"/>
      <c r="I4930" s="287">
        <v>1</v>
      </c>
      <c r="J4930" s="287"/>
      <c r="K4930" s="287">
        <v>0</v>
      </c>
    </row>
    <row r="4931" spans="1:11">
      <c r="A4931" s="287" t="s">
        <v>455</v>
      </c>
      <c r="B4931" s="288">
        <v>45997</v>
      </c>
      <c r="C4931" s="287" t="s">
        <v>847</v>
      </c>
      <c r="D4931" s="287">
        <v>1</v>
      </c>
      <c r="E4931" s="287">
        <v>1</v>
      </c>
      <c r="F4931" s="287">
        <v>1</v>
      </c>
      <c r="G4931" s="287" t="s">
        <v>185</v>
      </c>
      <c r="H4931" s="287"/>
      <c r="I4931" s="287">
        <v>1</v>
      </c>
      <c r="J4931" s="287"/>
      <c r="K4931" s="287">
        <v>0</v>
      </c>
    </row>
    <row r="4932" spans="1:11">
      <c r="A4932" s="287" t="s">
        <v>455</v>
      </c>
      <c r="B4932" s="288">
        <v>46004</v>
      </c>
      <c r="C4932" s="287" t="s">
        <v>847</v>
      </c>
      <c r="D4932" s="287">
        <v>1</v>
      </c>
      <c r="E4932" s="287">
        <v>1</v>
      </c>
      <c r="F4932" s="287">
        <v>1</v>
      </c>
      <c r="G4932" s="287" t="s">
        <v>185</v>
      </c>
      <c r="H4932" s="287"/>
      <c r="I4932" s="287">
        <v>1</v>
      </c>
      <c r="J4932" s="287"/>
      <c r="K4932" s="287">
        <v>0</v>
      </c>
    </row>
    <row r="4933" spans="1:11">
      <c r="A4933" s="287" t="s">
        <v>455</v>
      </c>
      <c r="B4933" s="288">
        <v>46011</v>
      </c>
      <c r="C4933" s="287" t="s">
        <v>847</v>
      </c>
      <c r="D4933" s="287">
        <v>1</v>
      </c>
      <c r="E4933" s="287">
        <v>1</v>
      </c>
      <c r="F4933" s="287">
        <v>1</v>
      </c>
      <c r="G4933" s="287" t="s">
        <v>185</v>
      </c>
      <c r="H4933" s="287"/>
      <c r="I4933" s="287">
        <v>1</v>
      </c>
      <c r="J4933" s="287"/>
      <c r="K4933" s="287">
        <v>0</v>
      </c>
    </row>
    <row r="4934" spans="1:11">
      <c r="A4934" s="287" t="s">
        <v>455</v>
      </c>
      <c r="B4934" s="288">
        <v>46018</v>
      </c>
      <c r="C4934" s="287" t="s">
        <v>892</v>
      </c>
      <c r="D4934" s="287">
        <v>1</v>
      </c>
      <c r="E4934" s="287">
        <v>0</v>
      </c>
      <c r="F4934" s="287">
        <v>1</v>
      </c>
      <c r="G4934" s="287" t="s">
        <v>185</v>
      </c>
      <c r="H4934" s="287"/>
      <c r="I4934" s="287">
        <v>1</v>
      </c>
      <c r="J4934" s="287"/>
      <c r="K4934" s="287">
        <v>0</v>
      </c>
    </row>
    <row r="4935" spans="1:11">
      <c r="A4935" s="287" t="s">
        <v>455</v>
      </c>
      <c r="B4935" s="288">
        <v>46025</v>
      </c>
      <c r="C4935" s="287" t="s">
        <v>339</v>
      </c>
      <c r="D4935" s="287">
        <v>0</v>
      </c>
      <c r="E4935" s="287">
        <v>0</v>
      </c>
      <c r="F4935" s="287">
        <v>0</v>
      </c>
      <c r="G4935" s="287" t="s">
        <v>185</v>
      </c>
      <c r="H4935" s="287"/>
      <c r="I4935" s="287">
        <v>1</v>
      </c>
      <c r="J4935" s="287"/>
      <c r="K4935" s="287">
        <v>0</v>
      </c>
    </row>
    <row r="4936" spans="1:11">
      <c r="A4936" s="287" t="s">
        <v>455</v>
      </c>
      <c r="B4936" s="288">
        <v>46032</v>
      </c>
      <c r="C4936" s="287" t="s">
        <v>847</v>
      </c>
      <c r="D4936" s="287">
        <v>1</v>
      </c>
      <c r="E4936" s="287">
        <v>1</v>
      </c>
      <c r="F4936" s="287">
        <v>1</v>
      </c>
      <c r="G4936" s="287" t="s">
        <v>185</v>
      </c>
      <c r="H4936" s="287"/>
      <c r="I4936" s="287">
        <v>1</v>
      </c>
      <c r="J4936" s="287"/>
      <c r="K4936" s="287">
        <v>0</v>
      </c>
    </row>
    <row r="4937" spans="1:11">
      <c r="A4937" s="287" t="s">
        <v>455</v>
      </c>
      <c r="B4937" s="288">
        <v>46039</v>
      </c>
      <c r="C4937" s="287" t="s">
        <v>892</v>
      </c>
      <c r="D4937" s="287">
        <v>1</v>
      </c>
      <c r="E4937" s="287">
        <v>0</v>
      </c>
      <c r="F4937" s="287">
        <v>1</v>
      </c>
      <c r="G4937" s="287" t="s">
        <v>185</v>
      </c>
      <c r="H4937" s="287"/>
      <c r="I4937" s="287">
        <v>1</v>
      </c>
      <c r="J4937" s="287"/>
      <c r="K4937" s="287">
        <v>0</v>
      </c>
    </row>
    <row r="4938" spans="1:11">
      <c r="A4938" s="287" t="s">
        <v>455</v>
      </c>
      <c r="B4938" s="288">
        <v>46046</v>
      </c>
      <c r="C4938" s="287" t="s">
        <v>847</v>
      </c>
      <c r="D4938" s="287">
        <v>1</v>
      </c>
      <c r="E4938" s="287">
        <v>1</v>
      </c>
      <c r="F4938" s="287">
        <v>1</v>
      </c>
      <c r="G4938" s="287" t="s">
        <v>185</v>
      </c>
      <c r="H4938" s="287"/>
      <c r="I4938" s="287">
        <v>1</v>
      </c>
      <c r="J4938" s="287"/>
      <c r="K4938" s="287">
        <v>0</v>
      </c>
    </row>
    <row r="4939" spans="1:11">
      <c r="A4939" s="287" t="s">
        <v>455</v>
      </c>
      <c r="B4939" s="288">
        <v>46053</v>
      </c>
      <c r="C4939" s="287" t="s">
        <v>847</v>
      </c>
      <c r="D4939" s="287">
        <v>1</v>
      </c>
      <c r="E4939" s="287">
        <v>1</v>
      </c>
      <c r="F4939" s="287">
        <v>1</v>
      </c>
      <c r="G4939" s="287" t="s">
        <v>185</v>
      </c>
      <c r="H4939" s="287"/>
      <c r="I4939" s="287">
        <v>1</v>
      </c>
      <c r="J4939" s="287"/>
      <c r="K4939" s="287">
        <v>0</v>
      </c>
    </row>
    <row r="4940" spans="1:11">
      <c r="A4940" s="287" t="s">
        <v>455</v>
      </c>
      <c r="B4940" s="288">
        <v>46060</v>
      </c>
      <c r="C4940" s="287" t="s">
        <v>847</v>
      </c>
      <c r="D4940" s="287">
        <v>1</v>
      </c>
      <c r="E4940" s="287">
        <v>1</v>
      </c>
      <c r="F4940" s="287">
        <v>1</v>
      </c>
      <c r="G4940" s="287" t="s">
        <v>185</v>
      </c>
      <c r="H4940" s="287"/>
      <c r="I4940" s="287">
        <v>1</v>
      </c>
      <c r="J4940" s="287"/>
      <c r="K4940" s="287">
        <v>0</v>
      </c>
    </row>
    <row r="4941" spans="1:11">
      <c r="A4941" s="287" t="s">
        <v>455</v>
      </c>
      <c r="B4941" s="288">
        <v>46067</v>
      </c>
      <c r="C4941" s="287" t="s">
        <v>847</v>
      </c>
      <c r="D4941" s="287">
        <v>1</v>
      </c>
      <c r="E4941" s="287">
        <v>1</v>
      </c>
      <c r="F4941" s="287">
        <v>1</v>
      </c>
      <c r="G4941" s="287" t="s">
        <v>185</v>
      </c>
      <c r="H4941" s="287"/>
      <c r="I4941" s="287">
        <v>1</v>
      </c>
      <c r="J4941" s="287"/>
      <c r="K4941" s="287">
        <v>0</v>
      </c>
    </row>
    <row r="4942" spans="1:11">
      <c r="A4942" s="287" t="s">
        <v>455</v>
      </c>
      <c r="B4942" s="288">
        <v>46074</v>
      </c>
      <c r="C4942" s="287" t="s">
        <v>847</v>
      </c>
      <c r="D4942" s="287">
        <v>1</v>
      </c>
      <c r="E4942" s="287">
        <v>1</v>
      </c>
      <c r="F4942" s="287">
        <v>1</v>
      </c>
      <c r="G4942" s="287" t="s">
        <v>185</v>
      </c>
      <c r="H4942" s="287"/>
      <c r="I4942" s="287">
        <v>1</v>
      </c>
      <c r="J4942" s="287"/>
      <c r="K4942" s="287">
        <v>0</v>
      </c>
    </row>
    <row r="4943" spans="1:11">
      <c r="A4943" s="287" t="s">
        <v>455</v>
      </c>
      <c r="B4943" s="288">
        <v>46081</v>
      </c>
      <c r="C4943" s="287" t="s">
        <v>847</v>
      </c>
      <c r="D4943" s="287">
        <v>1</v>
      </c>
      <c r="E4943" s="287">
        <v>1</v>
      </c>
      <c r="F4943" s="287">
        <v>1</v>
      </c>
      <c r="G4943" s="287" t="s">
        <v>185</v>
      </c>
      <c r="H4943" s="287"/>
      <c r="I4943" s="287">
        <v>1</v>
      </c>
      <c r="J4943" s="287"/>
      <c r="K4943" s="287">
        <v>0</v>
      </c>
    </row>
    <row r="4944" spans="1:11">
      <c r="A4944" s="287" t="s">
        <v>455</v>
      </c>
      <c r="B4944" s="288">
        <v>46088</v>
      </c>
      <c r="C4944" s="287" t="s">
        <v>847</v>
      </c>
      <c r="D4944" s="287">
        <v>1</v>
      </c>
      <c r="E4944" s="287">
        <v>1</v>
      </c>
      <c r="F4944" s="287">
        <v>1</v>
      </c>
      <c r="G4944" s="287" t="s">
        <v>185</v>
      </c>
      <c r="H4944" s="287"/>
      <c r="I4944" s="287">
        <v>1</v>
      </c>
      <c r="J4944" s="287"/>
      <c r="K4944" s="287">
        <v>0</v>
      </c>
    </row>
    <row r="4945" spans="1:11">
      <c r="A4945" s="287" t="s">
        <v>455</v>
      </c>
      <c r="B4945" s="288">
        <v>46095</v>
      </c>
      <c r="C4945" s="287" t="s">
        <v>847</v>
      </c>
      <c r="D4945" s="287">
        <v>1</v>
      </c>
      <c r="E4945" s="287">
        <v>1</v>
      </c>
      <c r="F4945" s="287">
        <v>1</v>
      </c>
      <c r="G4945" s="287" t="s">
        <v>185</v>
      </c>
      <c r="H4945" s="287"/>
      <c r="I4945" s="287">
        <v>1</v>
      </c>
      <c r="J4945" s="287"/>
      <c r="K4945" s="287">
        <v>0</v>
      </c>
    </row>
    <row r="4946" spans="1:11">
      <c r="A4946" s="287" t="s">
        <v>455</v>
      </c>
      <c r="B4946" s="288">
        <v>46102</v>
      </c>
      <c r="C4946" s="287" t="s">
        <v>847</v>
      </c>
      <c r="D4946" s="287">
        <v>1</v>
      </c>
      <c r="E4946" s="287">
        <v>1</v>
      </c>
      <c r="F4946" s="287">
        <v>1</v>
      </c>
      <c r="G4946" s="287" t="s">
        <v>185</v>
      </c>
      <c r="H4946" s="287"/>
      <c r="I4946" s="287">
        <v>1</v>
      </c>
      <c r="J4946" s="287"/>
      <c r="K4946" s="287">
        <v>0</v>
      </c>
    </row>
    <row r="4947" spans="1:11">
      <c r="A4947" s="287" t="s">
        <v>455</v>
      </c>
      <c r="B4947" s="288">
        <v>46109</v>
      </c>
      <c r="C4947" s="287" t="s">
        <v>847</v>
      </c>
      <c r="D4947" s="287">
        <v>1</v>
      </c>
      <c r="E4947" s="287">
        <v>1</v>
      </c>
      <c r="F4947" s="287">
        <v>1</v>
      </c>
      <c r="G4947" s="287" t="s">
        <v>185</v>
      </c>
      <c r="H4947" s="287"/>
      <c r="I4947" s="287">
        <v>1</v>
      </c>
      <c r="J4947" s="287"/>
      <c r="K4947" s="287">
        <v>0</v>
      </c>
    </row>
    <row r="4948" spans="1:11">
      <c r="A4948" s="287" t="s">
        <v>455</v>
      </c>
      <c r="B4948" s="288">
        <v>46116</v>
      </c>
      <c r="C4948" s="287" t="s">
        <v>847</v>
      </c>
      <c r="D4948" s="287">
        <v>1</v>
      </c>
      <c r="E4948" s="287">
        <v>1</v>
      </c>
      <c r="F4948" s="287">
        <v>1</v>
      </c>
      <c r="G4948" s="287" t="s">
        <v>185</v>
      </c>
      <c r="H4948" s="287"/>
      <c r="I4948" s="287">
        <v>1</v>
      </c>
      <c r="J4948" s="287"/>
      <c r="K4948" s="287">
        <v>0</v>
      </c>
    </row>
    <row r="4949" spans="1:11">
      <c r="A4949" s="287" t="s">
        <v>455</v>
      </c>
      <c r="B4949" s="288">
        <v>46123</v>
      </c>
      <c r="C4949" s="287" t="s">
        <v>847</v>
      </c>
      <c r="D4949" s="287">
        <v>1</v>
      </c>
      <c r="E4949" s="287">
        <v>1</v>
      </c>
      <c r="F4949" s="287">
        <v>1</v>
      </c>
      <c r="G4949" s="287" t="s">
        <v>185</v>
      </c>
      <c r="H4949" s="287"/>
      <c r="I4949" s="287">
        <v>1</v>
      </c>
      <c r="J4949" s="287"/>
      <c r="K4949" s="287">
        <v>0</v>
      </c>
    </row>
    <row r="4950" spans="1:11">
      <c r="A4950" s="287" t="s">
        <v>455</v>
      </c>
      <c r="B4950" s="288">
        <v>46130</v>
      </c>
      <c r="C4950" s="287" t="s">
        <v>847</v>
      </c>
      <c r="D4950" s="287">
        <v>1</v>
      </c>
      <c r="E4950" s="287">
        <v>1</v>
      </c>
      <c r="F4950" s="287">
        <v>1</v>
      </c>
      <c r="G4950" s="287" t="s">
        <v>185</v>
      </c>
      <c r="H4950" s="287"/>
      <c r="I4950" s="287">
        <v>1</v>
      </c>
      <c r="J4950" s="287"/>
      <c r="K4950" s="287">
        <v>0</v>
      </c>
    </row>
    <row r="4951" spans="1:11">
      <c r="A4951" s="287" t="s">
        <v>455</v>
      </c>
      <c r="B4951" s="288">
        <v>46137</v>
      </c>
      <c r="C4951" s="287" t="s">
        <v>847</v>
      </c>
      <c r="D4951" s="287">
        <v>1</v>
      </c>
      <c r="E4951" s="287">
        <v>1</v>
      </c>
      <c r="F4951" s="287">
        <v>1</v>
      </c>
      <c r="G4951" s="287" t="s">
        <v>185</v>
      </c>
      <c r="H4951" s="287"/>
      <c r="I4951" s="287">
        <v>1</v>
      </c>
      <c r="J4951" s="287"/>
      <c r="K4951" s="287">
        <v>0</v>
      </c>
    </row>
    <row r="4952" spans="1:11">
      <c r="A4952" s="287" t="s">
        <v>456</v>
      </c>
      <c r="B4952" s="288">
        <v>45969</v>
      </c>
      <c r="C4952" s="287" t="s">
        <v>847</v>
      </c>
      <c r="D4952" s="287">
        <v>1</v>
      </c>
      <c r="E4952" s="287">
        <v>1</v>
      </c>
      <c r="F4952" s="287">
        <v>1</v>
      </c>
      <c r="G4952" s="287" t="s">
        <v>185</v>
      </c>
      <c r="H4952" s="287"/>
      <c r="I4952" s="287">
        <v>1</v>
      </c>
      <c r="J4952" s="287" t="s">
        <v>457</v>
      </c>
      <c r="K4952" s="287">
        <v>0</v>
      </c>
    </row>
    <row r="4953" spans="1:11">
      <c r="A4953" s="287" t="s">
        <v>456</v>
      </c>
      <c r="B4953" s="288">
        <v>45976</v>
      </c>
      <c r="C4953" s="287" t="s">
        <v>847</v>
      </c>
      <c r="D4953" s="287">
        <v>1</v>
      </c>
      <c r="E4953" s="287">
        <v>1</v>
      </c>
      <c r="F4953" s="287">
        <v>1</v>
      </c>
      <c r="G4953" s="287" t="s">
        <v>185</v>
      </c>
      <c r="H4953" s="287"/>
      <c r="I4953" s="287">
        <v>1</v>
      </c>
      <c r="J4953" s="287" t="s">
        <v>457</v>
      </c>
      <c r="K4953" s="287">
        <v>0</v>
      </c>
    </row>
    <row r="4954" spans="1:11">
      <c r="A4954" s="287" t="s">
        <v>456</v>
      </c>
      <c r="B4954" s="288">
        <v>45983</v>
      </c>
      <c r="C4954" s="287" t="s">
        <v>847</v>
      </c>
      <c r="D4954" s="287">
        <v>1</v>
      </c>
      <c r="E4954" s="287">
        <v>1</v>
      </c>
      <c r="F4954" s="287">
        <v>1</v>
      </c>
      <c r="G4954" s="287" t="s">
        <v>185</v>
      </c>
      <c r="H4954" s="287"/>
      <c r="I4954" s="287">
        <v>1</v>
      </c>
      <c r="J4954" s="287" t="s">
        <v>457</v>
      </c>
      <c r="K4954" s="287">
        <v>0</v>
      </c>
    </row>
    <row r="4955" spans="1:11">
      <c r="A4955" s="287" t="s">
        <v>456</v>
      </c>
      <c r="B4955" s="288">
        <v>45990</v>
      </c>
      <c r="C4955" s="287" t="s">
        <v>339</v>
      </c>
      <c r="D4955" s="287">
        <v>0</v>
      </c>
      <c r="E4955" s="287">
        <v>0</v>
      </c>
      <c r="F4955" s="287">
        <v>0</v>
      </c>
      <c r="G4955" s="287" t="s">
        <v>185</v>
      </c>
      <c r="H4955" s="287"/>
      <c r="I4955" s="287">
        <v>1</v>
      </c>
      <c r="J4955" s="287" t="s">
        <v>457</v>
      </c>
      <c r="K4955" s="287">
        <v>0</v>
      </c>
    </row>
    <row r="4956" spans="1:11">
      <c r="A4956" s="287" t="s">
        <v>456</v>
      </c>
      <c r="B4956" s="288">
        <v>45997</v>
      </c>
      <c r="C4956" s="287" t="s">
        <v>339</v>
      </c>
      <c r="D4956" s="287">
        <v>0</v>
      </c>
      <c r="E4956" s="287">
        <v>0</v>
      </c>
      <c r="F4956" s="287">
        <v>0</v>
      </c>
      <c r="G4956" s="287" t="s">
        <v>185</v>
      </c>
      <c r="H4956" s="287"/>
      <c r="I4956" s="287">
        <v>1</v>
      </c>
      <c r="J4956" s="287" t="s">
        <v>457</v>
      </c>
      <c r="K4956" s="287">
        <v>0</v>
      </c>
    </row>
    <row r="4957" spans="1:11">
      <c r="A4957" s="287" t="s">
        <v>456</v>
      </c>
      <c r="B4957" s="288">
        <v>46004</v>
      </c>
      <c r="C4957" s="287" t="s">
        <v>847</v>
      </c>
      <c r="D4957" s="287">
        <v>1</v>
      </c>
      <c r="E4957" s="287">
        <v>1</v>
      </c>
      <c r="F4957" s="287">
        <v>1</v>
      </c>
      <c r="G4957" s="287" t="s">
        <v>185</v>
      </c>
      <c r="H4957" s="287"/>
      <c r="I4957" s="287">
        <v>1</v>
      </c>
      <c r="J4957" s="287" t="s">
        <v>457</v>
      </c>
      <c r="K4957" s="287">
        <v>0</v>
      </c>
    </row>
    <row r="4958" spans="1:11">
      <c r="A4958" s="287" t="s">
        <v>456</v>
      </c>
      <c r="B4958" s="288">
        <v>46011</v>
      </c>
      <c r="C4958" s="287" t="s">
        <v>847</v>
      </c>
      <c r="D4958" s="287">
        <v>1</v>
      </c>
      <c r="E4958" s="287">
        <v>1</v>
      </c>
      <c r="F4958" s="287">
        <v>1</v>
      </c>
      <c r="G4958" s="287" t="s">
        <v>185</v>
      </c>
      <c r="H4958" s="287"/>
      <c r="I4958" s="287">
        <v>1</v>
      </c>
      <c r="J4958" s="287" t="s">
        <v>457</v>
      </c>
      <c r="K4958" s="287">
        <v>0</v>
      </c>
    </row>
    <row r="4959" spans="1:11">
      <c r="A4959" s="287" t="s">
        <v>456</v>
      </c>
      <c r="B4959" s="288">
        <v>46018</v>
      </c>
      <c r="C4959" s="287" t="s">
        <v>893</v>
      </c>
      <c r="D4959" s="287">
        <v>1</v>
      </c>
      <c r="E4959" s="287">
        <v>1</v>
      </c>
      <c r="F4959" s="287">
        <v>0</v>
      </c>
      <c r="G4959" s="287" t="s">
        <v>185</v>
      </c>
      <c r="H4959" s="287"/>
      <c r="I4959" s="287">
        <v>1</v>
      </c>
      <c r="J4959" s="287" t="s">
        <v>457</v>
      </c>
      <c r="K4959" s="287">
        <v>0</v>
      </c>
    </row>
    <row r="4960" spans="1:11">
      <c r="A4960" s="287" t="s">
        <v>456</v>
      </c>
      <c r="B4960" s="288">
        <v>46025</v>
      </c>
      <c r="C4960" s="287" t="s">
        <v>339</v>
      </c>
      <c r="D4960" s="287">
        <v>0</v>
      </c>
      <c r="E4960" s="287">
        <v>0</v>
      </c>
      <c r="F4960" s="287">
        <v>0</v>
      </c>
      <c r="G4960" s="287" t="s">
        <v>185</v>
      </c>
      <c r="H4960" s="287"/>
      <c r="I4960" s="287">
        <v>1</v>
      </c>
      <c r="J4960" s="287" t="s">
        <v>457</v>
      </c>
      <c r="K4960" s="287">
        <v>0</v>
      </c>
    </row>
    <row r="4961" spans="1:11">
      <c r="A4961" s="287" t="s">
        <v>456</v>
      </c>
      <c r="B4961" s="288">
        <v>46032</v>
      </c>
      <c r="C4961" s="287" t="s">
        <v>893</v>
      </c>
      <c r="D4961" s="287">
        <v>1</v>
      </c>
      <c r="E4961" s="287">
        <v>1</v>
      </c>
      <c r="F4961" s="287">
        <v>0</v>
      </c>
      <c r="G4961" s="287" t="s">
        <v>185</v>
      </c>
      <c r="H4961" s="287"/>
      <c r="I4961" s="287">
        <v>1</v>
      </c>
      <c r="J4961" s="287" t="s">
        <v>457</v>
      </c>
      <c r="K4961" s="287">
        <v>0</v>
      </c>
    </row>
    <row r="4962" spans="1:11">
      <c r="A4962" s="287" t="s">
        <v>456</v>
      </c>
      <c r="B4962" s="288">
        <v>46039</v>
      </c>
      <c r="C4962" s="287" t="s">
        <v>847</v>
      </c>
      <c r="D4962" s="287">
        <v>1</v>
      </c>
      <c r="E4962" s="287">
        <v>1</v>
      </c>
      <c r="F4962" s="287">
        <v>1</v>
      </c>
      <c r="G4962" s="287" t="s">
        <v>185</v>
      </c>
      <c r="H4962" s="287"/>
      <c r="I4962" s="287">
        <v>1</v>
      </c>
      <c r="J4962" s="287" t="s">
        <v>457</v>
      </c>
      <c r="K4962" s="287">
        <v>0</v>
      </c>
    </row>
    <row r="4963" spans="1:11">
      <c r="A4963" s="287" t="s">
        <v>456</v>
      </c>
      <c r="B4963" s="288">
        <v>46046</v>
      </c>
      <c r="C4963" s="287" t="s">
        <v>847</v>
      </c>
      <c r="D4963" s="287">
        <v>1</v>
      </c>
      <c r="E4963" s="287">
        <v>1</v>
      </c>
      <c r="F4963" s="287">
        <v>1</v>
      </c>
      <c r="G4963" s="287" t="s">
        <v>185</v>
      </c>
      <c r="H4963" s="287"/>
      <c r="I4963" s="287">
        <v>1</v>
      </c>
      <c r="J4963" s="287" t="s">
        <v>457</v>
      </c>
      <c r="K4963" s="287">
        <v>0</v>
      </c>
    </row>
    <row r="4964" spans="1:11">
      <c r="A4964" s="287" t="s">
        <v>456</v>
      </c>
      <c r="B4964" s="288">
        <v>46053</v>
      </c>
      <c r="C4964" s="287" t="s">
        <v>847</v>
      </c>
      <c r="D4964" s="287">
        <v>1</v>
      </c>
      <c r="E4964" s="287">
        <v>1</v>
      </c>
      <c r="F4964" s="287">
        <v>1</v>
      </c>
      <c r="G4964" s="287" t="s">
        <v>185</v>
      </c>
      <c r="H4964" s="287"/>
      <c r="I4964" s="287">
        <v>1</v>
      </c>
      <c r="J4964" s="287" t="s">
        <v>457</v>
      </c>
      <c r="K4964" s="287">
        <v>0</v>
      </c>
    </row>
    <row r="4965" spans="1:11">
      <c r="A4965" s="287" t="s">
        <v>456</v>
      </c>
      <c r="B4965" s="288">
        <v>46060</v>
      </c>
      <c r="C4965" s="287" t="s">
        <v>847</v>
      </c>
      <c r="D4965" s="287">
        <v>1</v>
      </c>
      <c r="E4965" s="287">
        <v>1</v>
      </c>
      <c r="F4965" s="287">
        <v>1</v>
      </c>
      <c r="G4965" s="287" t="s">
        <v>185</v>
      </c>
      <c r="H4965" s="287"/>
      <c r="I4965" s="287">
        <v>1</v>
      </c>
      <c r="J4965" s="287" t="s">
        <v>457</v>
      </c>
      <c r="K4965" s="287">
        <v>0</v>
      </c>
    </row>
    <row r="4966" spans="1:11">
      <c r="A4966" s="287" t="s">
        <v>456</v>
      </c>
      <c r="B4966" s="288">
        <v>46067</v>
      </c>
      <c r="C4966" s="287" t="s">
        <v>847</v>
      </c>
      <c r="D4966" s="287">
        <v>1</v>
      </c>
      <c r="E4966" s="287">
        <v>1</v>
      </c>
      <c r="F4966" s="287">
        <v>1</v>
      </c>
      <c r="G4966" s="287" t="s">
        <v>185</v>
      </c>
      <c r="H4966" s="287"/>
      <c r="I4966" s="287">
        <v>1</v>
      </c>
      <c r="J4966" s="287" t="s">
        <v>457</v>
      </c>
      <c r="K4966" s="287">
        <v>0</v>
      </c>
    </row>
    <row r="4967" spans="1:11">
      <c r="A4967" s="287" t="s">
        <v>456</v>
      </c>
      <c r="B4967" s="288">
        <v>46074</v>
      </c>
      <c r="C4967" s="287" t="s">
        <v>847</v>
      </c>
      <c r="D4967" s="287">
        <v>1</v>
      </c>
      <c r="E4967" s="287">
        <v>1</v>
      </c>
      <c r="F4967" s="287">
        <v>1</v>
      </c>
      <c r="G4967" s="287" t="s">
        <v>185</v>
      </c>
      <c r="H4967" s="287"/>
      <c r="I4967" s="287">
        <v>1</v>
      </c>
      <c r="J4967" s="287" t="s">
        <v>457</v>
      </c>
      <c r="K4967" s="287">
        <v>0</v>
      </c>
    </row>
    <row r="4968" spans="1:11">
      <c r="A4968" s="287" t="s">
        <v>456</v>
      </c>
      <c r="B4968" s="288">
        <v>46081</v>
      </c>
      <c r="C4968" s="287" t="s">
        <v>847</v>
      </c>
      <c r="D4968" s="287">
        <v>1</v>
      </c>
      <c r="E4968" s="287">
        <v>1</v>
      </c>
      <c r="F4968" s="287">
        <v>1</v>
      </c>
      <c r="G4968" s="287" t="s">
        <v>185</v>
      </c>
      <c r="H4968" s="287"/>
      <c r="I4968" s="287">
        <v>1</v>
      </c>
      <c r="J4968" s="287" t="s">
        <v>457</v>
      </c>
      <c r="K4968" s="287">
        <v>0</v>
      </c>
    </row>
    <row r="4969" spans="1:11">
      <c r="A4969" s="287" t="s">
        <v>456</v>
      </c>
      <c r="B4969" s="288">
        <v>46088</v>
      </c>
      <c r="C4969" s="287" t="s">
        <v>847</v>
      </c>
      <c r="D4969" s="287">
        <v>1</v>
      </c>
      <c r="E4969" s="287">
        <v>1</v>
      </c>
      <c r="F4969" s="287">
        <v>1</v>
      </c>
      <c r="G4969" s="287" t="s">
        <v>185</v>
      </c>
      <c r="H4969" s="287"/>
      <c r="I4969" s="287">
        <v>1</v>
      </c>
      <c r="J4969" s="287" t="s">
        <v>457</v>
      </c>
      <c r="K4969" s="287">
        <v>0</v>
      </c>
    </row>
    <row r="4970" spans="1:11">
      <c r="A4970" s="287" t="s">
        <v>456</v>
      </c>
      <c r="B4970" s="288">
        <v>46095</v>
      </c>
      <c r="C4970" s="287" t="s">
        <v>847</v>
      </c>
      <c r="D4970" s="287">
        <v>1</v>
      </c>
      <c r="E4970" s="287">
        <v>1</v>
      </c>
      <c r="F4970" s="287">
        <v>1</v>
      </c>
      <c r="G4970" s="287" t="s">
        <v>185</v>
      </c>
      <c r="H4970" s="287"/>
      <c r="I4970" s="287">
        <v>1</v>
      </c>
      <c r="J4970" s="287" t="s">
        <v>457</v>
      </c>
      <c r="K4970" s="287">
        <v>0</v>
      </c>
    </row>
    <row r="4971" spans="1:11">
      <c r="A4971" s="287" t="s">
        <v>456</v>
      </c>
      <c r="B4971" s="288">
        <v>46102</v>
      </c>
      <c r="C4971" s="287" t="s">
        <v>339</v>
      </c>
      <c r="D4971" s="287">
        <v>0</v>
      </c>
      <c r="E4971" s="287">
        <v>0</v>
      </c>
      <c r="F4971" s="287">
        <v>0</v>
      </c>
      <c r="G4971" s="287" t="s">
        <v>185</v>
      </c>
      <c r="H4971" s="287"/>
      <c r="I4971" s="287">
        <v>1</v>
      </c>
      <c r="J4971" s="287" t="s">
        <v>457</v>
      </c>
      <c r="K4971" s="287">
        <v>0</v>
      </c>
    </row>
    <row r="4972" spans="1:11">
      <c r="A4972" s="287" t="s">
        <v>456</v>
      </c>
      <c r="B4972" s="288">
        <v>46109</v>
      </c>
      <c r="C4972" s="287" t="s">
        <v>339</v>
      </c>
      <c r="D4972" s="287">
        <v>0</v>
      </c>
      <c r="E4972" s="287">
        <v>0</v>
      </c>
      <c r="F4972" s="287">
        <v>0</v>
      </c>
      <c r="G4972" s="287" t="s">
        <v>185</v>
      </c>
      <c r="H4972" s="287"/>
      <c r="I4972" s="287">
        <v>1</v>
      </c>
      <c r="J4972" s="287" t="s">
        <v>457</v>
      </c>
      <c r="K4972" s="287">
        <v>0</v>
      </c>
    </row>
    <row r="4973" spans="1:11">
      <c r="A4973" s="287" t="s">
        <v>456</v>
      </c>
      <c r="B4973" s="288">
        <v>46116</v>
      </c>
      <c r="C4973" s="287" t="s">
        <v>339</v>
      </c>
      <c r="D4973" s="287">
        <v>0</v>
      </c>
      <c r="E4973" s="287">
        <v>0</v>
      </c>
      <c r="F4973" s="287">
        <v>0</v>
      </c>
      <c r="G4973" s="287" t="s">
        <v>185</v>
      </c>
      <c r="H4973" s="287"/>
      <c r="I4973" s="287">
        <v>1</v>
      </c>
      <c r="J4973" s="287" t="s">
        <v>457</v>
      </c>
      <c r="K4973" s="287">
        <v>0</v>
      </c>
    </row>
    <row r="4974" spans="1:11">
      <c r="A4974" s="287" t="s">
        <v>456</v>
      </c>
      <c r="B4974" s="288">
        <v>46123</v>
      </c>
      <c r="C4974" s="287" t="s">
        <v>847</v>
      </c>
      <c r="D4974" s="287">
        <v>1</v>
      </c>
      <c r="E4974" s="287">
        <v>1</v>
      </c>
      <c r="F4974" s="287">
        <v>1</v>
      </c>
      <c r="G4974" s="287" t="s">
        <v>185</v>
      </c>
      <c r="H4974" s="287"/>
      <c r="I4974" s="287">
        <v>1</v>
      </c>
      <c r="J4974" s="287" t="s">
        <v>457</v>
      </c>
      <c r="K4974" s="287">
        <v>0</v>
      </c>
    </row>
    <row r="4975" spans="1:11">
      <c r="A4975" s="287" t="s">
        <v>456</v>
      </c>
      <c r="B4975" s="288">
        <v>46130</v>
      </c>
      <c r="C4975" s="287" t="s">
        <v>892</v>
      </c>
      <c r="D4975" s="287">
        <v>1</v>
      </c>
      <c r="E4975" s="287">
        <v>0</v>
      </c>
      <c r="F4975" s="287">
        <v>1</v>
      </c>
      <c r="G4975" s="287" t="s">
        <v>185</v>
      </c>
      <c r="H4975" s="287"/>
      <c r="I4975" s="287">
        <v>1</v>
      </c>
      <c r="J4975" s="287" t="s">
        <v>457</v>
      </c>
      <c r="K4975" s="287">
        <v>0</v>
      </c>
    </row>
    <row r="4976" spans="1:11">
      <c r="A4976" s="287" t="s">
        <v>456</v>
      </c>
      <c r="B4976" s="288">
        <v>46137</v>
      </c>
      <c r="C4976" s="287" t="s">
        <v>339</v>
      </c>
      <c r="D4976" s="287">
        <v>0</v>
      </c>
      <c r="E4976" s="287">
        <v>0</v>
      </c>
      <c r="F4976" s="287">
        <v>0</v>
      </c>
      <c r="G4976" s="287" t="s">
        <v>185</v>
      </c>
      <c r="H4976" s="287"/>
      <c r="I4976" s="287">
        <v>1</v>
      </c>
      <c r="J4976" s="287" t="s">
        <v>457</v>
      </c>
      <c r="K4976" s="287">
        <v>0</v>
      </c>
    </row>
    <row r="4977" spans="1:11">
      <c r="A4977" s="287" t="s">
        <v>458</v>
      </c>
      <c r="B4977" s="288">
        <v>45969</v>
      </c>
      <c r="C4977" s="287" t="s">
        <v>892</v>
      </c>
      <c r="D4977" s="287">
        <v>1</v>
      </c>
      <c r="E4977" s="287">
        <v>0</v>
      </c>
      <c r="F4977" s="287">
        <v>1</v>
      </c>
      <c r="G4977" s="287" t="s">
        <v>185</v>
      </c>
      <c r="H4977" s="287" t="s">
        <v>185</v>
      </c>
      <c r="I4977" s="287">
        <v>0</v>
      </c>
      <c r="J4977" s="287"/>
      <c r="K4977" s="287">
        <v>0</v>
      </c>
    </row>
    <row r="4978" spans="1:11">
      <c r="A4978" s="287" t="s">
        <v>458</v>
      </c>
      <c r="B4978" s="288">
        <v>45976</v>
      </c>
      <c r="C4978" s="287" t="s">
        <v>847</v>
      </c>
      <c r="D4978" s="287">
        <v>1</v>
      </c>
      <c r="E4978" s="287">
        <v>1</v>
      </c>
      <c r="F4978" s="287">
        <v>1</v>
      </c>
      <c r="G4978" s="287" t="s">
        <v>185</v>
      </c>
      <c r="H4978" s="287" t="s">
        <v>185</v>
      </c>
      <c r="I4978" s="287">
        <v>0</v>
      </c>
      <c r="J4978" s="287"/>
      <c r="K4978" s="287">
        <v>0</v>
      </c>
    </row>
    <row r="4979" spans="1:11">
      <c r="A4979" s="287" t="s">
        <v>458</v>
      </c>
      <c r="B4979" s="288">
        <v>45983</v>
      </c>
      <c r="C4979" s="287" t="s">
        <v>339</v>
      </c>
      <c r="D4979" s="287">
        <v>0</v>
      </c>
      <c r="E4979" s="287">
        <v>0</v>
      </c>
      <c r="F4979" s="287">
        <v>0</v>
      </c>
      <c r="G4979" s="287" t="s">
        <v>185</v>
      </c>
      <c r="H4979" s="287" t="s">
        <v>185</v>
      </c>
      <c r="I4979" s="287">
        <v>0</v>
      </c>
      <c r="J4979" s="287"/>
      <c r="K4979" s="287">
        <v>0</v>
      </c>
    </row>
    <row r="4980" spans="1:11">
      <c r="A4980" s="287" t="s">
        <v>458</v>
      </c>
      <c r="B4980" s="288">
        <v>45990</v>
      </c>
      <c r="C4980" s="287" t="s">
        <v>847</v>
      </c>
      <c r="D4980" s="287">
        <v>1</v>
      </c>
      <c r="E4980" s="287">
        <v>1</v>
      </c>
      <c r="F4980" s="287">
        <v>1</v>
      </c>
      <c r="G4980" s="287" t="s">
        <v>185</v>
      </c>
      <c r="H4980" s="287" t="s">
        <v>185</v>
      </c>
      <c r="I4980" s="287">
        <v>0</v>
      </c>
      <c r="J4980" s="287"/>
      <c r="K4980" s="287">
        <v>0</v>
      </c>
    </row>
    <row r="4981" spans="1:11">
      <c r="A4981" s="287" t="s">
        <v>458</v>
      </c>
      <c r="B4981" s="288">
        <v>45997</v>
      </c>
      <c r="C4981" s="287" t="s">
        <v>847</v>
      </c>
      <c r="D4981" s="287">
        <v>1</v>
      </c>
      <c r="E4981" s="287">
        <v>1</v>
      </c>
      <c r="F4981" s="287">
        <v>1</v>
      </c>
      <c r="G4981" s="287" t="s">
        <v>185</v>
      </c>
      <c r="H4981" s="287" t="s">
        <v>185</v>
      </c>
      <c r="I4981" s="287">
        <v>0</v>
      </c>
      <c r="J4981" s="287"/>
      <c r="K4981" s="287">
        <v>0</v>
      </c>
    </row>
    <row r="4982" spans="1:11">
      <c r="A4982" s="287" t="s">
        <v>458</v>
      </c>
      <c r="B4982" s="288">
        <v>46004</v>
      </c>
      <c r="C4982" s="287" t="s">
        <v>847</v>
      </c>
      <c r="D4982" s="287">
        <v>1</v>
      </c>
      <c r="E4982" s="287">
        <v>1</v>
      </c>
      <c r="F4982" s="287">
        <v>1</v>
      </c>
      <c r="G4982" s="287" t="s">
        <v>185</v>
      </c>
      <c r="H4982" s="287" t="s">
        <v>185</v>
      </c>
      <c r="I4982" s="287">
        <v>0</v>
      </c>
      <c r="J4982" s="287"/>
      <c r="K4982" s="287">
        <v>0</v>
      </c>
    </row>
    <row r="4983" spans="1:11">
      <c r="A4983" s="287" t="s">
        <v>458</v>
      </c>
      <c r="B4983" s="288">
        <v>46011</v>
      </c>
      <c r="C4983" s="287" t="s">
        <v>847</v>
      </c>
      <c r="D4983" s="287">
        <v>1</v>
      </c>
      <c r="E4983" s="287">
        <v>1</v>
      </c>
      <c r="F4983" s="287">
        <v>1</v>
      </c>
      <c r="G4983" s="287" t="s">
        <v>185</v>
      </c>
      <c r="H4983" s="287" t="s">
        <v>185</v>
      </c>
      <c r="I4983" s="287">
        <v>0</v>
      </c>
      <c r="J4983" s="287"/>
      <c r="K4983" s="287">
        <v>0</v>
      </c>
    </row>
    <row r="4984" spans="1:11">
      <c r="A4984" s="287" t="s">
        <v>458</v>
      </c>
      <c r="B4984" s="288">
        <v>46018</v>
      </c>
      <c r="C4984" s="287" t="s">
        <v>847</v>
      </c>
      <c r="D4984" s="287">
        <v>1</v>
      </c>
      <c r="E4984" s="287">
        <v>1</v>
      </c>
      <c r="F4984" s="287">
        <v>1</v>
      </c>
      <c r="G4984" s="287" t="s">
        <v>185</v>
      </c>
      <c r="H4984" s="287" t="s">
        <v>185</v>
      </c>
      <c r="I4984" s="287">
        <v>0</v>
      </c>
      <c r="J4984" s="287"/>
      <c r="K4984" s="287">
        <v>0</v>
      </c>
    </row>
    <row r="4985" spans="1:11">
      <c r="A4985" s="287" t="s">
        <v>458</v>
      </c>
      <c r="B4985" s="288">
        <v>46025</v>
      </c>
      <c r="C4985" s="287" t="s">
        <v>339</v>
      </c>
      <c r="D4985" s="287">
        <v>0</v>
      </c>
      <c r="E4985" s="287">
        <v>0</v>
      </c>
      <c r="F4985" s="287">
        <v>0</v>
      </c>
      <c r="G4985" s="287" t="s">
        <v>185</v>
      </c>
      <c r="H4985" s="287" t="s">
        <v>185</v>
      </c>
      <c r="I4985" s="287">
        <v>0</v>
      </c>
      <c r="J4985" s="287"/>
      <c r="K4985" s="287">
        <v>0</v>
      </c>
    </row>
    <row r="4986" spans="1:11">
      <c r="A4986" s="287" t="s">
        <v>458</v>
      </c>
      <c r="B4986" s="288">
        <v>46032</v>
      </c>
      <c r="C4986" s="287" t="s">
        <v>847</v>
      </c>
      <c r="D4986" s="287">
        <v>1</v>
      </c>
      <c r="E4986" s="287">
        <v>1</v>
      </c>
      <c r="F4986" s="287">
        <v>1</v>
      </c>
      <c r="G4986" s="287" t="s">
        <v>185</v>
      </c>
      <c r="H4986" s="287" t="s">
        <v>185</v>
      </c>
      <c r="I4986" s="287">
        <v>0</v>
      </c>
      <c r="J4986" s="287"/>
      <c r="K4986" s="287">
        <v>0</v>
      </c>
    </row>
    <row r="4987" spans="1:11">
      <c r="A4987" s="287" t="s">
        <v>458</v>
      </c>
      <c r="B4987" s="288">
        <v>46039</v>
      </c>
      <c r="C4987" s="287" t="s">
        <v>847</v>
      </c>
      <c r="D4987" s="287">
        <v>1</v>
      </c>
      <c r="E4987" s="287">
        <v>1</v>
      </c>
      <c r="F4987" s="287">
        <v>1</v>
      </c>
      <c r="G4987" s="287" t="s">
        <v>185</v>
      </c>
      <c r="H4987" s="287" t="s">
        <v>185</v>
      </c>
      <c r="I4987" s="287">
        <v>0</v>
      </c>
      <c r="J4987" s="287"/>
      <c r="K4987" s="287">
        <v>0</v>
      </c>
    </row>
    <row r="4988" spans="1:11">
      <c r="A4988" s="287" t="s">
        <v>458</v>
      </c>
      <c r="B4988" s="288">
        <v>46046</v>
      </c>
      <c r="C4988" s="287" t="s">
        <v>847</v>
      </c>
      <c r="D4988" s="287">
        <v>1</v>
      </c>
      <c r="E4988" s="287">
        <v>1</v>
      </c>
      <c r="F4988" s="287">
        <v>1</v>
      </c>
      <c r="G4988" s="287" t="s">
        <v>185</v>
      </c>
      <c r="H4988" s="287" t="s">
        <v>185</v>
      </c>
      <c r="I4988" s="287">
        <v>0</v>
      </c>
      <c r="J4988" s="287"/>
      <c r="K4988" s="287">
        <v>0</v>
      </c>
    </row>
    <row r="4989" spans="1:11">
      <c r="A4989" s="287" t="s">
        <v>458</v>
      </c>
      <c r="B4989" s="288">
        <v>46053</v>
      </c>
      <c r="C4989" s="287" t="s">
        <v>847</v>
      </c>
      <c r="D4989" s="287">
        <v>1</v>
      </c>
      <c r="E4989" s="287">
        <v>1</v>
      </c>
      <c r="F4989" s="287">
        <v>1</v>
      </c>
      <c r="G4989" s="287" t="s">
        <v>185</v>
      </c>
      <c r="H4989" s="287" t="s">
        <v>185</v>
      </c>
      <c r="I4989" s="287">
        <v>0</v>
      </c>
      <c r="J4989" s="287"/>
      <c r="K4989" s="287">
        <v>0</v>
      </c>
    </row>
    <row r="4990" spans="1:11">
      <c r="A4990" s="287" t="s">
        <v>458</v>
      </c>
      <c r="B4990" s="288">
        <v>46060</v>
      </c>
      <c r="C4990" s="287" t="s">
        <v>893</v>
      </c>
      <c r="D4990" s="287">
        <v>1</v>
      </c>
      <c r="E4990" s="287">
        <v>1</v>
      </c>
      <c r="F4990" s="287">
        <v>0</v>
      </c>
      <c r="G4990" s="287" t="s">
        <v>185</v>
      </c>
      <c r="H4990" s="287" t="s">
        <v>185</v>
      </c>
      <c r="I4990" s="287">
        <v>0</v>
      </c>
      <c r="J4990" s="287"/>
      <c r="K4990" s="287">
        <v>0</v>
      </c>
    </row>
    <row r="4991" spans="1:11">
      <c r="A4991" s="287" t="s">
        <v>458</v>
      </c>
      <c r="B4991" s="288">
        <v>46067</v>
      </c>
      <c r="C4991" s="287" t="s">
        <v>339</v>
      </c>
      <c r="D4991" s="287">
        <v>0</v>
      </c>
      <c r="E4991" s="287">
        <v>0</v>
      </c>
      <c r="F4991" s="287">
        <v>0</v>
      </c>
      <c r="G4991" s="287" t="s">
        <v>185</v>
      </c>
      <c r="H4991" s="287" t="s">
        <v>185</v>
      </c>
      <c r="I4991" s="287">
        <v>0</v>
      </c>
      <c r="J4991" s="287"/>
      <c r="K4991" s="287">
        <v>0</v>
      </c>
    </row>
    <row r="4992" spans="1:11">
      <c r="A4992" s="287" t="s">
        <v>458</v>
      </c>
      <c r="B4992" s="288">
        <v>46074</v>
      </c>
      <c r="C4992" s="287" t="s">
        <v>339</v>
      </c>
      <c r="D4992" s="287">
        <v>0</v>
      </c>
      <c r="E4992" s="287">
        <v>0</v>
      </c>
      <c r="F4992" s="287">
        <v>0</v>
      </c>
      <c r="G4992" s="287" t="s">
        <v>185</v>
      </c>
      <c r="H4992" s="287" t="s">
        <v>185</v>
      </c>
      <c r="I4992" s="287">
        <v>0</v>
      </c>
      <c r="J4992" s="287"/>
      <c r="K4992" s="287">
        <v>0</v>
      </c>
    </row>
    <row r="4993" spans="1:11">
      <c r="A4993" s="287" t="s">
        <v>458</v>
      </c>
      <c r="B4993" s="288">
        <v>46081</v>
      </c>
      <c r="C4993" s="287" t="s">
        <v>339</v>
      </c>
      <c r="D4993" s="287">
        <v>0</v>
      </c>
      <c r="E4993" s="287">
        <v>0</v>
      </c>
      <c r="F4993" s="287">
        <v>0</v>
      </c>
      <c r="G4993" s="287" t="s">
        <v>185</v>
      </c>
      <c r="H4993" s="287" t="s">
        <v>185</v>
      </c>
      <c r="I4993" s="287">
        <v>0</v>
      </c>
      <c r="J4993" s="287"/>
      <c r="K4993" s="287">
        <v>0</v>
      </c>
    </row>
    <row r="4994" spans="1:11">
      <c r="A4994" s="287" t="s">
        <v>458</v>
      </c>
      <c r="B4994" s="288">
        <v>46088</v>
      </c>
      <c r="C4994" s="287" t="s">
        <v>339</v>
      </c>
      <c r="D4994" s="287">
        <v>0</v>
      </c>
      <c r="E4994" s="287">
        <v>0</v>
      </c>
      <c r="F4994" s="287">
        <v>0</v>
      </c>
      <c r="G4994" s="287" t="s">
        <v>185</v>
      </c>
      <c r="H4994" s="287" t="s">
        <v>185</v>
      </c>
      <c r="I4994" s="287">
        <v>0</v>
      </c>
      <c r="J4994" s="287"/>
      <c r="K4994" s="287">
        <v>0</v>
      </c>
    </row>
    <row r="4995" spans="1:11">
      <c r="A4995" s="287" t="s">
        <v>458</v>
      </c>
      <c r="B4995" s="288">
        <v>46095</v>
      </c>
      <c r="C4995" s="287" t="s">
        <v>339</v>
      </c>
      <c r="D4995" s="287">
        <v>0</v>
      </c>
      <c r="E4995" s="287">
        <v>0</v>
      </c>
      <c r="F4995" s="287">
        <v>0</v>
      </c>
      <c r="G4995" s="287" t="s">
        <v>185</v>
      </c>
      <c r="H4995" s="287" t="s">
        <v>185</v>
      </c>
      <c r="I4995" s="287">
        <v>0</v>
      </c>
      <c r="J4995" s="287"/>
      <c r="K4995" s="287">
        <v>0</v>
      </c>
    </row>
    <row r="4996" spans="1:11">
      <c r="A4996" s="287" t="s">
        <v>458</v>
      </c>
      <c r="B4996" s="288">
        <v>46102</v>
      </c>
      <c r="C4996" s="287" t="s">
        <v>339</v>
      </c>
      <c r="D4996" s="287">
        <v>0</v>
      </c>
      <c r="E4996" s="287">
        <v>0</v>
      </c>
      <c r="F4996" s="287">
        <v>0</v>
      </c>
      <c r="G4996" s="287" t="s">
        <v>185</v>
      </c>
      <c r="H4996" s="287" t="s">
        <v>185</v>
      </c>
      <c r="I4996" s="287">
        <v>0</v>
      </c>
      <c r="J4996" s="287"/>
      <c r="K4996" s="287">
        <v>0</v>
      </c>
    </row>
    <row r="4997" spans="1:11">
      <c r="A4997" s="287" t="s">
        <v>458</v>
      </c>
      <c r="B4997" s="288">
        <v>46109</v>
      </c>
      <c r="C4997" s="287" t="s">
        <v>847</v>
      </c>
      <c r="D4997" s="287">
        <v>1</v>
      </c>
      <c r="E4997" s="287">
        <v>1</v>
      </c>
      <c r="F4997" s="287">
        <v>1</v>
      </c>
      <c r="G4997" s="287" t="s">
        <v>185</v>
      </c>
      <c r="H4997" s="287" t="s">
        <v>185</v>
      </c>
      <c r="I4997" s="287">
        <v>0</v>
      </c>
      <c r="J4997" s="287"/>
      <c r="K4997" s="287">
        <v>0</v>
      </c>
    </row>
    <row r="4998" spans="1:11">
      <c r="A4998" s="287" t="s">
        <v>458</v>
      </c>
      <c r="B4998" s="288">
        <v>46116</v>
      </c>
      <c r="C4998" s="287" t="s">
        <v>847</v>
      </c>
      <c r="D4998" s="287">
        <v>1</v>
      </c>
      <c r="E4998" s="287">
        <v>1</v>
      </c>
      <c r="F4998" s="287">
        <v>1</v>
      </c>
      <c r="G4998" s="287" t="s">
        <v>185</v>
      </c>
      <c r="H4998" s="287" t="s">
        <v>185</v>
      </c>
      <c r="I4998" s="287">
        <v>0</v>
      </c>
      <c r="J4998" s="287"/>
      <c r="K4998" s="287">
        <v>0</v>
      </c>
    </row>
    <row r="4999" spans="1:11">
      <c r="A4999" s="287" t="s">
        <v>458</v>
      </c>
      <c r="B4999" s="288">
        <v>46123</v>
      </c>
      <c r="C4999" s="287" t="s">
        <v>339</v>
      </c>
      <c r="D4999" s="287">
        <v>0</v>
      </c>
      <c r="E4999" s="287">
        <v>0</v>
      </c>
      <c r="F4999" s="287">
        <v>0</v>
      </c>
      <c r="G4999" s="287" t="s">
        <v>185</v>
      </c>
      <c r="H4999" s="287" t="s">
        <v>185</v>
      </c>
      <c r="I4999" s="287">
        <v>0</v>
      </c>
      <c r="J4999" s="287"/>
      <c r="K4999" s="287">
        <v>0</v>
      </c>
    </row>
    <row r="5000" spans="1:11">
      <c r="A5000" s="287" t="s">
        <v>458</v>
      </c>
      <c r="B5000" s="288">
        <v>46130</v>
      </c>
      <c r="C5000" s="287" t="s">
        <v>339</v>
      </c>
      <c r="D5000" s="287">
        <v>0</v>
      </c>
      <c r="E5000" s="287">
        <v>0</v>
      </c>
      <c r="F5000" s="287">
        <v>0</v>
      </c>
      <c r="G5000" s="287" t="s">
        <v>185</v>
      </c>
      <c r="H5000" s="287" t="s">
        <v>185</v>
      </c>
      <c r="I5000" s="287">
        <v>0</v>
      </c>
      <c r="J5000" s="287"/>
      <c r="K5000" s="287">
        <v>0</v>
      </c>
    </row>
    <row r="5001" spans="1:11">
      <c r="A5001" s="287" t="s">
        <v>458</v>
      </c>
      <c r="B5001" s="288">
        <v>46137</v>
      </c>
      <c r="C5001" s="287" t="s">
        <v>847</v>
      </c>
      <c r="D5001" s="287">
        <v>1</v>
      </c>
      <c r="E5001" s="287">
        <v>1</v>
      </c>
      <c r="F5001" s="287">
        <v>1</v>
      </c>
      <c r="G5001" s="287" t="s">
        <v>185</v>
      </c>
      <c r="H5001" s="287" t="s">
        <v>185</v>
      </c>
      <c r="I5001" s="287">
        <v>0</v>
      </c>
      <c r="J5001" s="287"/>
      <c r="K5001" s="287">
        <v>0</v>
      </c>
    </row>
    <row r="5002" spans="1:11">
      <c r="A5002" s="287" t="s">
        <v>459</v>
      </c>
      <c r="B5002" s="288">
        <v>45969</v>
      </c>
      <c r="C5002" s="287" t="s">
        <v>339</v>
      </c>
      <c r="D5002" s="287">
        <v>0</v>
      </c>
      <c r="E5002" s="287">
        <v>0</v>
      </c>
      <c r="F5002" s="287">
        <v>0</v>
      </c>
      <c r="G5002" s="287" t="s">
        <v>185</v>
      </c>
      <c r="H5002" s="287"/>
      <c r="I5002" s="287">
        <v>1</v>
      </c>
      <c r="J5002" s="287" t="s">
        <v>460</v>
      </c>
      <c r="K5002" s="287">
        <v>0</v>
      </c>
    </row>
    <row r="5003" spans="1:11">
      <c r="A5003" s="287" t="s">
        <v>459</v>
      </c>
      <c r="B5003" s="288">
        <v>45976</v>
      </c>
      <c r="C5003" s="287" t="s">
        <v>339</v>
      </c>
      <c r="D5003" s="287">
        <v>0</v>
      </c>
      <c r="E5003" s="287">
        <v>0</v>
      </c>
      <c r="F5003" s="287">
        <v>0</v>
      </c>
      <c r="G5003" s="287" t="s">
        <v>185</v>
      </c>
      <c r="H5003" s="287"/>
      <c r="I5003" s="287">
        <v>1</v>
      </c>
      <c r="J5003" s="287" t="s">
        <v>460</v>
      </c>
      <c r="K5003" s="287">
        <v>0</v>
      </c>
    </row>
    <row r="5004" spans="1:11">
      <c r="A5004" s="287" t="s">
        <v>459</v>
      </c>
      <c r="B5004" s="288">
        <v>45983</v>
      </c>
      <c r="C5004" s="287" t="s">
        <v>893</v>
      </c>
      <c r="D5004" s="287">
        <v>1</v>
      </c>
      <c r="E5004" s="287">
        <v>1</v>
      </c>
      <c r="F5004" s="287">
        <v>0</v>
      </c>
      <c r="G5004" s="287" t="s">
        <v>185</v>
      </c>
      <c r="H5004" s="287"/>
      <c r="I5004" s="287">
        <v>1</v>
      </c>
      <c r="J5004" s="287" t="s">
        <v>460</v>
      </c>
      <c r="K5004" s="287">
        <v>0</v>
      </c>
    </row>
    <row r="5005" spans="1:11">
      <c r="A5005" s="287" t="s">
        <v>459</v>
      </c>
      <c r="B5005" s="288">
        <v>45990</v>
      </c>
      <c r="C5005" s="287" t="s">
        <v>893</v>
      </c>
      <c r="D5005" s="287">
        <v>1</v>
      </c>
      <c r="E5005" s="287">
        <v>1</v>
      </c>
      <c r="F5005" s="287">
        <v>0</v>
      </c>
      <c r="G5005" s="287" t="s">
        <v>185</v>
      </c>
      <c r="H5005" s="287"/>
      <c r="I5005" s="287">
        <v>1</v>
      </c>
      <c r="J5005" s="287" t="s">
        <v>460</v>
      </c>
      <c r="K5005" s="287">
        <v>0</v>
      </c>
    </row>
    <row r="5006" spans="1:11">
      <c r="A5006" s="287" t="s">
        <v>459</v>
      </c>
      <c r="B5006" s="288">
        <v>45997</v>
      </c>
      <c r="C5006" s="287" t="s">
        <v>893</v>
      </c>
      <c r="D5006" s="287">
        <v>1</v>
      </c>
      <c r="E5006" s="287">
        <v>1</v>
      </c>
      <c r="F5006" s="287">
        <v>0</v>
      </c>
      <c r="G5006" s="287" t="s">
        <v>185</v>
      </c>
      <c r="H5006" s="287"/>
      <c r="I5006" s="287">
        <v>1</v>
      </c>
      <c r="J5006" s="287" t="s">
        <v>460</v>
      </c>
      <c r="K5006" s="287">
        <v>0</v>
      </c>
    </row>
    <row r="5007" spans="1:11">
      <c r="A5007" s="287" t="s">
        <v>459</v>
      </c>
      <c r="B5007" s="288">
        <v>46004</v>
      </c>
      <c r="C5007" s="287" t="s">
        <v>339</v>
      </c>
      <c r="D5007" s="287">
        <v>0</v>
      </c>
      <c r="E5007" s="287">
        <v>0</v>
      </c>
      <c r="F5007" s="287">
        <v>0</v>
      </c>
      <c r="G5007" s="287" t="s">
        <v>185</v>
      </c>
      <c r="H5007" s="287"/>
      <c r="I5007" s="287">
        <v>1</v>
      </c>
      <c r="J5007" s="287" t="s">
        <v>460</v>
      </c>
      <c r="K5007" s="287">
        <v>0</v>
      </c>
    </row>
    <row r="5008" spans="1:11">
      <c r="A5008" s="287" t="s">
        <v>459</v>
      </c>
      <c r="B5008" s="288">
        <v>46011</v>
      </c>
      <c r="C5008" s="287" t="s">
        <v>847</v>
      </c>
      <c r="D5008" s="287">
        <v>1</v>
      </c>
      <c r="E5008" s="287">
        <v>1</v>
      </c>
      <c r="F5008" s="287">
        <v>1</v>
      </c>
      <c r="G5008" s="287" t="s">
        <v>185</v>
      </c>
      <c r="H5008" s="287"/>
      <c r="I5008" s="287">
        <v>1</v>
      </c>
      <c r="J5008" s="287" t="s">
        <v>460</v>
      </c>
      <c r="K5008" s="287">
        <v>0</v>
      </c>
    </row>
    <row r="5009" spans="1:11">
      <c r="A5009" s="287" t="s">
        <v>459</v>
      </c>
      <c r="B5009" s="288">
        <v>46018</v>
      </c>
      <c r="C5009" s="287" t="s">
        <v>339</v>
      </c>
      <c r="D5009" s="287">
        <v>0</v>
      </c>
      <c r="E5009" s="287">
        <v>0</v>
      </c>
      <c r="F5009" s="287">
        <v>0</v>
      </c>
      <c r="G5009" s="287" t="s">
        <v>185</v>
      </c>
      <c r="H5009" s="287"/>
      <c r="I5009" s="287">
        <v>1</v>
      </c>
      <c r="J5009" s="287" t="s">
        <v>460</v>
      </c>
      <c r="K5009" s="287">
        <v>0</v>
      </c>
    </row>
    <row r="5010" spans="1:11">
      <c r="A5010" s="287" t="s">
        <v>459</v>
      </c>
      <c r="B5010" s="288">
        <v>46025</v>
      </c>
      <c r="C5010" s="287" t="s">
        <v>892</v>
      </c>
      <c r="D5010" s="287">
        <v>1</v>
      </c>
      <c r="E5010" s="287">
        <v>0</v>
      </c>
      <c r="F5010" s="287">
        <v>1</v>
      </c>
      <c r="G5010" s="287" t="s">
        <v>185</v>
      </c>
      <c r="H5010" s="287"/>
      <c r="I5010" s="287">
        <v>1</v>
      </c>
      <c r="J5010" s="287" t="s">
        <v>460</v>
      </c>
      <c r="K5010" s="287">
        <v>0</v>
      </c>
    </row>
    <row r="5011" spans="1:11">
      <c r="A5011" s="287" t="s">
        <v>459</v>
      </c>
      <c r="B5011" s="288">
        <v>46032</v>
      </c>
      <c r="C5011" s="287" t="s">
        <v>339</v>
      </c>
      <c r="D5011" s="287">
        <v>0</v>
      </c>
      <c r="E5011" s="287">
        <v>0</v>
      </c>
      <c r="F5011" s="287">
        <v>0</v>
      </c>
      <c r="G5011" s="287" t="s">
        <v>185</v>
      </c>
      <c r="H5011" s="287"/>
      <c r="I5011" s="287">
        <v>1</v>
      </c>
      <c r="J5011" s="287" t="s">
        <v>460</v>
      </c>
      <c r="K5011" s="287">
        <v>0</v>
      </c>
    </row>
    <row r="5012" spans="1:11">
      <c r="A5012" s="287" t="s">
        <v>459</v>
      </c>
      <c r="B5012" s="288">
        <v>46039</v>
      </c>
      <c r="C5012" s="287" t="s">
        <v>339</v>
      </c>
      <c r="D5012" s="287">
        <v>0</v>
      </c>
      <c r="E5012" s="287">
        <v>0</v>
      </c>
      <c r="F5012" s="287">
        <v>0</v>
      </c>
      <c r="G5012" s="287" t="s">
        <v>185</v>
      </c>
      <c r="H5012" s="287"/>
      <c r="I5012" s="287">
        <v>1</v>
      </c>
      <c r="J5012" s="287" t="s">
        <v>460</v>
      </c>
      <c r="K5012" s="287">
        <v>0</v>
      </c>
    </row>
    <row r="5013" spans="1:11">
      <c r="A5013" s="287" t="s">
        <v>459</v>
      </c>
      <c r="B5013" s="288">
        <v>46046</v>
      </c>
      <c r="C5013" s="287" t="s">
        <v>893</v>
      </c>
      <c r="D5013" s="287">
        <v>1</v>
      </c>
      <c r="E5013" s="287">
        <v>1</v>
      </c>
      <c r="F5013" s="287">
        <v>0</v>
      </c>
      <c r="G5013" s="287" t="s">
        <v>185</v>
      </c>
      <c r="H5013" s="287"/>
      <c r="I5013" s="287">
        <v>1</v>
      </c>
      <c r="J5013" s="287" t="s">
        <v>460</v>
      </c>
      <c r="K5013" s="287">
        <v>0</v>
      </c>
    </row>
    <row r="5014" spans="1:11">
      <c r="A5014" s="287" t="s">
        <v>459</v>
      </c>
      <c r="B5014" s="288">
        <v>46053</v>
      </c>
      <c r="C5014" s="287" t="s">
        <v>893</v>
      </c>
      <c r="D5014" s="287">
        <v>1</v>
      </c>
      <c r="E5014" s="287">
        <v>1</v>
      </c>
      <c r="F5014" s="287">
        <v>0</v>
      </c>
      <c r="G5014" s="287" t="s">
        <v>185</v>
      </c>
      <c r="H5014" s="287"/>
      <c r="I5014" s="287">
        <v>1</v>
      </c>
      <c r="J5014" s="287" t="s">
        <v>460</v>
      </c>
      <c r="K5014" s="287">
        <v>0</v>
      </c>
    </row>
    <row r="5015" spans="1:11">
      <c r="A5015" s="287" t="s">
        <v>459</v>
      </c>
      <c r="B5015" s="288">
        <v>46060</v>
      </c>
      <c r="C5015" s="287" t="s">
        <v>893</v>
      </c>
      <c r="D5015" s="287">
        <v>1</v>
      </c>
      <c r="E5015" s="287">
        <v>1</v>
      </c>
      <c r="F5015" s="287">
        <v>0</v>
      </c>
      <c r="G5015" s="287" t="s">
        <v>185</v>
      </c>
      <c r="H5015" s="287"/>
      <c r="I5015" s="287">
        <v>1</v>
      </c>
      <c r="J5015" s="287" t="s">
        <v>460</v>
      </c>
      <c r="K5015" s="287">
        <v>0</v>
      </c>
    </row>
    <row r="5016" spans="1:11">
      <c r="A5016" s="287" t="s">
        <v>459</v>
      </c>
      <c r="B5016" s="288">
        <v>46067</v>
      </c>
      <c r="C5016" s="287" t="s">
        <v>339</v>
      </c>
      <c r="D5016" s="287">
        <v>0</v>
      </c>
      <c r="E5016" s="287">
        <v>0</v>
      </c>
      <c r="F5016" s="287">
        <v>0</v>
      </c>
      <c r="G5016" s="287" t="s">
        <v>185</v>
      </c>
      <c r="H5016" s="287"/>
      <c r="I5016" s="287">
        <v>1</v>
      </c>
      <c r="J5016" s="287" t="s">
        <v>460</v>
      </c>
      <c r="K5016" s="287">
        <v>0</v>
      </c>
    </row>
    <row r="5017" spans="1:11">
      <c r="A5017" s="287" t="s">
        <v>459</v>
      </c>
      <c r="B5017" s="288">
        <v>46074</v>
      </c>
      <c r="C5017" s="287" t="s">
        <v>339</v>
      </c>
      <c r="D5017" s="287">
        <v>0</v>
      </c>
      <c r="E5017" s="287">
        <v>0</v>
      </c>
      <c r="F5017" s="287">
        <v>0</v>
      </c>
      <c r="G5017" s="287" t="s">
        <v>185</v>
      </c>
      <c r="H5017" s="287"/>
      <c r="I5017" s="287">
        <v>1</v>
      </c>
      <c r="J5017" s="287" t="s">
        <v>460</v>
      </c>
      <c r="K5017" s="287">
        <v>0</v>
      </c>
    </row>
    <row r="5018" spans="1:11">
      <c r="A5018" s="287" t="s">
        <v>459</v>
      </c>
      <c r="B5018" s="288">
        <v>46081</v>
      </c>
      <c r="C5018" s="287" t="s">
        <v>339</v>
      </c>
      <c r="D5018" s="287">
        <v>0</v>
      </c>
      <c r="E5018" s="287">
        <v>0</v>
      </c>
      <c r="F5018" s="287">
        <v>0</v>
      </c>
      <c r="G5018" s="287" t="s">
        <v>185</v>
      </c>
      <c r="H5018" s="287"/>
      <c r="I5018" s="287">
        <v>1</v>
      </c>
      <c r="J5018" s="287" t="s">
        <v>460</v>
      </c>
      <c r="K5018" s="287">
        <v>0</v>
      </c>
    </row>
    <row r="5019" spans="1:11">
      <c r="A5019" s="287" t="s">
        <v>459</v>
      </c>
      <c r="B5019" s="288">
        <v>46088</v>
      </c>
      <c r="C5019" s="287" t="s">
        <v>339</v>
      </c>
      <c r="D5019" s="287">
        <v>0</v>
      </c>
      <c r="E5019" s="287">
        <v>0</v>
      </c>
      <c r="F5019" s="287">
        <v>0</v>
      </c>
      <c r="G5019" s="287" t="s">
        <v>185</v>
      </c>
      <c r="H5019" s="287"/>
      <c r="I5019" s="287">
        <v>1</v>
      </c>
      <c r="J5019" s="287" t="s">
        <v>460</v>
      </c>
      <c r="K5019" s="287">
        <v>0</v>
      </c>
    </row>
    <row r="5020" spans="1:11">
      <c r="A5020" s="287" t="s">
        <v>459</v>
      </c>
      <c r="B5020" s="288">
        <v>46095</v>
      </c>
      <c r="C5020" s="287" t="s">
        <v>339</v>
      </c>
      <c r="D5020" s="287">
        <v>0</v>
      </c>
      <c r="E5020" s="287">
        <v>0</v>
      </c>
      <c r="F5020" s="287">
        <v>0</v>
      </c>
      <c r="G5020" s="287" t="s">
        <v>185</v>
      </c>
      <c r="H5020" s="287"/>
      <c r="I5020" s="287">
        <v>1</v>
      </c>
      <c r="J5020" s="287" t="s">
        <v>460</v>
      </c>
      <c r="K5020" s="287">
        <v>0</v>
      </c>
    </row>
    <row r="5021" spans="1:11">
      <c r="A5021" s="287" t="s">
        <v>459</v>
      </c>
      <c r="B5021" s="288">
        <v>46102</v>
      </c>
      <c r="C5021" s="287" t="s">
        <v>339</v>
      </c>
      <c r="D5021" s="287">
        <v>0</v>
      </c>
      <c r="E5021" s="287">
        <v>0</v>
      </c>
      <c r="F5021" s="287">
        <v>0</v>
      </c>
      <c r="G5021" s="287" t="s">
        <v>185</v>
      </c>
      <c r="H5021" s="287"/>
      <c r="I5021" s="287">
        <v>1</v>
      </c>
      <c r="J5021" s="287" t="s">
        <v>460</v>
      </c>
      <c r="K5021" s="287">
        <v>0</v>
      </c>
    </row>
    <row r="5022" spans="1:11">
      <c r="A5022" s="287" t="s">
        <v>459</v>
      </c>
      <c r="B5022" s="288">
        <v>46109</v>
      </c>
      <c r="C5022" s="287" t="s">
        <v>893</v>
      </c>
      <c r="D5022" s="287">
        <v>1</v>
      </c>
      <c r="E5022" s="287">
        <v>1</v>
      </c>
      <c r="F5022" s="287">
        <v>0</v>
      </c>
      <c r="G5022" s="287" t="s">
        <v>185</v>
      </c>
      <c r="H5022" s="287"/>
      <c r="I5022" s="287">
        <v>1</v>
      </c>
      <c r="J5022" s="287" t="s">
        <v>460</v>
      </c>
      <c r="K5022" s="287">
        <v>0</v>
      </c>
    </row>
    <row r="5023" spans="1:11">
      <c r="A5023" s="287" t="s">
        <v>459</v>
      </c>
      <c r="B5023" s="288">
        <v>46116</v>
      </c>
      <c r="C5023" s="287" t="s">
        <v>893</v>
      </c>
      <c r="D5023" s="287">
        <v>1</v>
      </c>
      <c r="E5023" s="287">
        <v>1</v>
      </c>
      <c r="F5023" s="287">
        <v>0</v>
      </c>
      <c r="G5023" s="287" t="s">
        <v>185</v>
      </c>
      <c r="H5023" s="287"/>
      <c r="I5023" s="287">
        <v>1</v>
      </c>
      <c r="J5023" s="287" t="s">
        <v>460</v>
      </c>
      <c r="K5023" s="287">
        <v>0</v>
      </c>
    </row>
    <row r="5024" spans="1:11">
      <c r="A5024" s="287" t="s">
        <v>459</v>
      </c>
      <c r="B5024" s="288">
        <v>46123</v>
      </c>
      <c r="C5024" s="287" t="s">
        <v>893</v>
      </c>
      <c r="D5024" s="287">
        <v>1</v>
      </c>
      <c r="E5024" s="287">
        <v>1</v>
      </c>
      <c r="F5024" s="287">
        <v>0</v>
      </c>
      <c r="G5024" s="287" t="s">
        <v>185</v>
      </c>
      <c r="H5024" s="287"/>
      <c r="I5024" s="287">
        <v>1</v>
      </c>
      <c r="J5024" s="287" t="s">
        <v>460</v>
      </c>
      <c r="K5024" s="287">
        <v>0</v>
      </c>
    </row>
    <row r="5025" spans="1:11">
      <c r="A5025" s="287" t="s">
        <v>459</v>
      </c>
      <c r="B5025" s="288">
        <v>46130</v>
      </c>
      <c r="C5025" s="287" t="s">
        <v>893</v>
      </c>
      <c r="D5025" s="287">
        <v>1</v>
      </c>
      <c r="E5025" s="287">
        <v>1</v>
      </c>
      <c r="F5025" s="287">
        <v>0</v>
      </c>
      <c r="G5025" s="287" t="s">
        <v>185</v>
      </c>
      <c r="H5025" s="287"/>
      <c r="I5025" s="287">
        <v>1</v>
      </c>
      <c r="J5025" s="287" t="s">
        <v>460</v>
      </c>
      <c r="K5025" s="287">
        <v>0</v>
      </c>
    </row>
    <row r="5026" spans="1:11">
      <c r="A5026" s="287" t="s">
        <v>459</v>
      </c>
      <c r="B5026" s="288">
        <v>46137</v>
      </c>
      <c r="C5026" s="287" t="s">
        <v>893</v>
      </c>
      <c r="D5026" s="287">
        <v>1</v>
      </c>
      <c r="E5026" s="287">
        <v>1</v>
      </c>
      <c r="F5026" s="287">
        <v>0</v>
      </c>
      <c r="G5026" s="287" t="s">
        <v>185</v>
      </c>
      <c r="H5026" s="287"/>
      <c r="I5026" s="287">
        <v>1</v>
      </c>
      <c r="J5026" s="287" t="s">
        <v>460</v>
      </c>
      <c r="K5026" s="287">
        <v>0</v>
      </c>
    </row>
    <row r="5027" spans="1:11">
      <c r="A5027" s="287" t="s">
        <v>461</v>
      </c>
      <c r="B5027" s="288">
        <v>45969</v>
      </c>
      <c r="C5027" s="287" t="s">
        <v>339</v>
      </c>
      <c r="D5027" s="287">
        <v>0</v>
      </c>
      <c r="E5027" s="287">
        <v>0</v>
      </c>
      <c r="F5027" s="287">
        <v>0</v>
      </c>
      <c r="G5027" s="287"/>
      <c r="H5027" s="287"/>
      <c r="I5027" s="287">
        <v>0</v>
      </c>
      <c r="J5027" s="287"/>
      <c r="K5027" s="287">
        <v>0</v>
      </c>
    </row>
    <row r="5028" spans="1:11">
      <c r="A5028" s="287" t="s">
        <v>461</v>
      </c>
      <c r="B5028" s="288">
        <v>45976</v>
      </c>
      <c r="C5028" s="287" t="s">
        <v>339</v>
      </c>
      <c r="D5028" s="287">
        <v>0</v>
      </c>
      <c r="E5028" s="287">
        <v>0</v>
      </c>
      <c r="F5028" s="287">
        <v>0</v>
      </c>
      <c r="G5028" s="287"/>
      <c r="H5028" s="287"/>
      <c r="I5028" s="287">
        <v>0</v>
      </c>
      <c r="J5028" s="287"/>
      <c r="K5028" s="287">
        <v>0</v>
      </c>
    </row>
    <row r="5029" spans="1:11">
      <c r="A5029" s="287" t="s">
        <v>461</v>
      </c>
      <c r="B5029" s="288">
        <v>45983</v>
      </c>
      <c r="C5029" s="287" t="s">
        <v>339</v>
      </c>
      <c r="D5029" s="287">
        <v>0</v>
      </c>
      <c r="E5029" s="287">
        <v>0</v>
      </c>
      <c r="F5029" s="287">
        <v>0</v>
      </c>
      <c r="G5029" s="287"/>
      <c r="H5029" s="287"/>
      <c r="I5029" s="287">
        <v>0</v>
      </c>
      <c r="J5029" s="287"/>
      <c r="K5029" s="287">
        <v>0</v>
      </c>
    </row>
    <row r="5030" spans="1:11">
      <c r="A5030" s="287" t="s">
        <v>461</v>
      </c>
      <c r="B5030" s="288">
        <v>45990</v>
      </c>
      <c r="C5030" s="287" t="s">
        <v>339</v>
      </c>
      <c r="D5030" s="287">
        <v>0</v>
      </c>
      <c r="E5030" s="287">
        <v>0</v>
      </c>
      <c r="F5030" s="287">
        <v>0</v>
      </c>
      <c r="G5030" s="287"/>
      <c r="H5030" s="287"/>
      <c r="I5030" s="287">
        <v>0</v>
      </c>
      <c r="J5030" s="287"/>
      <c r="K5030" s="287">
        <v>0</v>
      </c>
    </row>
    <row r="5031" spans="1:11">
      <c r="A5031" s="287" t="s">
        <v>461</v>
      </c>
      <c r="B5031" s="288">
        <v>45997</v>
      </c>
      <c r="C5031" s="287" t="s">
        <v>339</v>
      </c>
      <c r="D5031" s="287">
        <v>0</v>
      </c>
      <c r="E5031" s="287">
        <v>0</v>
      </c>
      <c r="F5031" s="287">
        <v>0</v>
      </c>
      <c r="G5031" s="287"/>
      <c r="H5031" s="287"/>
      <c r="I5031" s="287">
        <v>0</v>
      </c>
      <c r="J5031" s="287"/>
      <c r="K5031" s="287">
        <v>0</v>
      </c>
    </row>
    <row r="5032" spans="1:11">
      <c r="A5032" s="287" t="s">
        <v>461</v>
      </c>
      <c r="B5032" s="288">
        <v>46004</v>
      </c>
      <c r="C5032" s="287" t="s">
        <v>339</v>
      </c>
      <c r="D5032" s="287">
        <v>0</v>
      </c>
      <c r="E5032" s="287">
        <v>0</v>
      </c>
      <c r="F5032" s="287">
        <v>0</v>
      </c>
      <c r="G5032" s="287"/>
      <c r="H5032" s="287"/>
      <c r="I5032" s="287">
        <v>0</v>
      </c>
      <c r="J5032" s="287"/>
      <c r="K5032" s="287">
        <v>0</v>
      </c>
    </row>
    <row r="5033" spans="1:11">
      <c r="A5033" s="287" t="s">
        <v>461</v>
      </c>
      <c r="B5033" s="288">
        <v>46011</v>
      </c>
      <c r="C5033" s="287" t="s">
        <v>339</v>
      </c>
      <c r="D5033" s="287">
        <v>0</v>
      </c>
      <c r="E5033" s="287">
        <v>0</v>
      </c>
      <c r="F5033" s="287">
        <v>0</v>
      </c>
      <c r="G5033" s="287"/>
      <c r="H5033" s="287"/>
      <c r="I5033" s="287">
        <v>0</v>
      </c>
      <c r="J5033" s="287"/>
      <c r="K5033" s="287">
        <v>0</v>
      </c>
    </row>
    <row r="5034" spans="1:11">
      <c r="A5034" s="287" t="s">
        <v>461</v>
      </c>
      <c r="B5034" s="288">
        <v>46018</v>
      </c>
      <c r="C5034" s="287" t="s">
        <v>339</v>
      </c>
      <c r="D5034" s="287">
        <v>0</v>
      </c>
      <c r="E5034" s="287">
        <v>0</v>
      </c>
      <c r="F5034" s="287">
        <v>0</v>
      </c>
      <c r="G5034" s="287"/>
      <c r="H5034" s="287"/>
      <c r="I5034" s="287">
        <v>0</v>
      </c>
      <c r="J5034" s="287"/>
      <c r="K5034" s="287">
        <v>0</v>
      </c>
    </row>
    <row r="5035" spans="1:11">
      <c r="A5035" s="287" t="s">
        <v>461</v>
      </c>
      <c r="B5035" s="288">
        <v>46025</v>
      </c>
      <c r="C5035" s="287" t="s">
        <v>339</v>
      </c>
      <c r="D5035" s="287">
        <v>0</v>
      </c>
      <c r="E5035" s="287">
        <v>0</v>
      </c>
      <c r="F5035" s="287">
        <v>0</v>
      </c>
      <c r="G5035" s="287"/>
      <c r="H5035" s="287"/>
      <c r="I5035" s="287">
        <v>0</v>
      </c>
      <c r="J5035" s="287"/>
      <c r="K5035" s="287">
        <v>0</v>
      </c>
    </row>
    <row r="5036" spans="1:11">
      <c r="A5036" s="287" t="s">
        <v>461</v>
      </c>
      <c r="B5036" s="288">
        <v>46032</v>
      </c>
      <c r="C5036" s="287" t="s">
        <v>339</v>
      </c>
      <c r="D5036" s="287">
        <v>0</v>
      </c>
      <c r="E5036" s="287">
        <v>0</v>
      </c>
      <c r="F5036" s="287">
        <v>0</v>
      </c>
      <c r="G5036" s="287"/>
      <c r="H5036" s="287"/>
      <c r="I5036" s="287">
        <v>0</v>
      </c>
      <c r="J5036" s="287"/>
      <c r="K5036" s="287">
        <v>0</v>
      </c>
    </row>
    <row r="5037" spans="1:11">
      <c r="A5037" s="287" t="s">
        <v>461</v>
      </c>
      <c r="B5037" s="288">
        <v>46039</v>
      </c>
      <c r="C5037" s="287" t="s">
        <v>339</v>
      </c>
      <c r="D5037" s="287">
        <v>0</v>
      </c>
      <c r="E5037" s="287">
        <v>0</v>
      </c>
      <c r="F5037" s="287">
        <v>0</v>
      </c>
      <c r="G5037" s="287"/>
      <c r="H5037" s="287"/>
      <c r="I5037" s="287">
        <v>0</v>
      </c>
      <c r="J5037" s="287"/>
      <c r="K5037" s="287">
        <v>0</v>
      </c>
    </row>
    <row r="5038" spans="1:11">
      <c r="A5038" s="287" t="s">
        <v>461</v>
      </c>
      <c r="B5038" s="288">
        <v>46046</v>
      </c>
      <c r="C5038" s="287" t="s">
        <v>339</v>
      </c>
      <c r="D5038" s="287">
        <v>0</v>
      </c>
      <c r="E5038" s="287">
        <v>0</v>
      </c>
      <c r="F5038" s="287">
        <v>0</v>
      </c>
      <c r="G5038" s="287"/>
      <c r="H5038" s="287"/>
      <c r="I5038" s="287">
        <v>0</v>
      </c>
      <c r="J5038" s="287"/>
      <c r="K5038" s="287">
        <v>0</v>
      </c>
    </row>
    <row r="5039" spans="1:11">
      <c r="A5039" s="287" t="s">
        <v>461</v>
      </c>
      <c r="B5039" s="288">
        <v>46053</v>
      </c>
      <c r="C5039" s="287" t="s">
        <v>339</v>
      </c>
      <c r="D5039" s="287">
        <v>0</v>
      </c>
      <c r="E5039" s="287">
        <v>0</v>
      </c>
      <c r="F5039" s="287">
        <v>0</v>
      </c>
      <c r="G5039" s="287"/>
      <c r="H5039" s="287"/>
      <c r="I5039" s="287">
        <v>0</v>
      </c>
      <c r="J5039" s="287"/>
      <c r="K5039" s="287">
        <v>0</v>
      </c>
    </row>
    <row r="5040" spans="1:11">
      <c r="A5040" s="287" t="s">
        <v>461</v>
      </c>
      <c r="B5040" s="288">
        <v>46060</v>
      </c>
      <c r="C5040" s="287" t="s">
        <v>339</v>
      </c>
      <c r="D5040" s="287">
        <v>0</v>
      </c>
      <c r="E5040" s="287">
        <v>0</v>
      </c>
      <c r="F5040" s="287">
        <v>0</v>
      </c>
      <c r="G5040" s="287"/>
      <c r="H5040" s="287"/>
      <c r="I5040" s="287">
        <v>0</v>
      </c>
      <c r="J5040" s="287"/>
      <c r="K5040" s="287">
        <v>0</v>
      </c>
    </row>
    <row r="5041" spans="1:11">
      <c r="A5041" s="287" t="s">
        <v>461</v>
      </c>
      <c r="B5041" s="288">
        <v>46067</v>
      </c>
      <c r="C5041" s="287" t="s">
        <v>339</v>
      </c>
      <c r="D5041" s="287">
        <v>0</v>
      </c>
      <c r="E5041" s="287">
        <v>0</v>
      </c>
      <c r="F5041" s="287">
        <v>0</v>
      </c>
      <c r="G5041" s="287"/>
      <c r="H5041" s="287"/>
      <c r="I5041" s="287">
        <v>0</v>
      </c>
      <c r="J5041" s="287"/>
      <c r="K5041" s="287">
        <v>0</v>
      </c>
    </row>
    <row r="5042" spans="1:11">
      <c r="A5042" s="287" t="s">
        <v>461</v>
      </c>
      <c r="B5042" s="288">
        <v>46074</v>
      </c>
      <c r="C5042" s="287" t="s">
        <v>339</v>
      </c>
      <c r="D5042" s="287">
        <v>0</v>
      </c>
      <c r="E5042" s="287">
        <v>0</v>
      </c>
      <c r="F5042" s="287">
        <v>0</v>
      </c>
      <c r="G5042" s="287"/>
      <c r="H5042" s="287"/>
      <c r="I5042" s="287">
        <v>0</v>
      </c>
      <c r="J5042" s="287"/>
      <c r="K5042" s="287">
        <v>0</v>
      </c>
    </row>
    <row r="5043" spans="1:11">
      <c r="A5043" s="287" t="s">
        <v>461</v>
      </c>
      <c r="B5043" s="288">
        <v>46081</v>
      </c>
      <c r="C5043" s="287" t="s">
        <v>339</v>
      </c>
      <c r="D5043" s="287">
        <v>0</v>
      </c>
      <c r="E5043" s="287">
        <v>0</v>
      </c>
      <c r="F5043" s="287">
        <v>0</v>
      </c>
      <c r="G5043" s="287"/>
      <c r="H5043" s="287"/>
      <c r="I5043" s="287">
        <v>0</v>
      </c>
      <c r="J5043" s="287"/>
      <c r="K5043" s="287">
        <v>0</v>
      </c>
    </row>
    <row r="5044" spans="1:11">
      <c r="A5044" s="287" t="s">
        <v>461</v>
      </c>
      <c r="B5044" s="288">
        <v>46088</v>
      </c>
      <c r="C5044" s="287" t="s">
        <v>339</v>
      </c>
      <c r="D5044" s="287">
        <v>0</v>
      </c>
      <c r="E5044" s="287">
        <v>0</v>
      </c>
      <c r="F5044" s="287">
        <v>0</v>
      </c>
      <c r="G5044" s="287"/>
      <c r="H5044" s="287"/>
      <c r="I5044" s="287">
        <v>0</v>
      </c>
      <c r="J5044" s="287"/>
      <c r="K5044" s="287">
        <v>0</v>
      </c>
    </row>
    <row r="5045" spans="1:11">
      <c r="A5045" s="287" t="s">
        <v>461</v>
      </c>
      <c r="B5045" s="288">
        <v>46095</v>
      </c>
      <c r="C5045" s="287" t="s">
        <v>339</v>
      </c>
      <c r="D5045" s="287">
        <v>0</v>
      </c>
      <c r="E5045" s="287">
        <v>0</v>
      </c>
      <c r="F5045" s="287">
        <v>0</v>
      </c>
      <c r="G5045" s="287"/>
      <c r="H5045" s="287"/>
      <c r="I5045" s="287">
        <v>0</v>
      </c>
      <c r="J5045" s="287"/>
      <c r="K5045" s="287">
        <v>0</v>
      </c>
    </row>
    <row r="5046" spans="1:11">
      <c r="A5046" s="287" t="s">
        <v>461</v>
      </c>
      <c r="B5046" s="288">
        <v>46102</v>
      </c>
      <c r="C5046" s="287" t="s">
        <v>339</v>
      </c>
      <c r="D5046" s="287">
        <v>0</v>
      </c>
      <c r="E5046" s="287">
        <v>0</v>
      </c>
      <c r="F5046" s="287">
        <v>0</v>
      </c>
      <c r="G5046" s="287"/>
      <c r="H5046" s="287"/>
      <c r="I5046" s="287">
        <v>0</v>
      </c>
      <c r="J5046" s="287"/>
      <c r="K5046" s="287">
        <v>0</v>
      </c>
    </row>
    <row r="5047" spans="1:11">
      <c r="A5047" s="287" t="s">
        <v>461</v>
      </c>
      <c r="B5047" s="288">
        <v>46109</v>
      </c>
      <c r="C5047" s="287" t="s">
        <v>339</v>
      </c>
      <c r="D5047" s="287">
        <v>0</v>
      </c>
      <c r="E5047" s="287">
        <v>0</v>
      </c>
      <c r="F5047" s="287">
        <v>0</v>
      </c>
      <c r="G5047" s="287"/>
      <c r="H5047" s="287"/>
      <c r="I5047" s="287">
        <v>0</v>
      </c>
      <c r="J5047" s="287"/>
      <c r="K5047" s="287">
        <v>0</v>
      </c>
    </row>
    <row r="5048" spans="1:11">
      <c r="A5048" s="287" t="s">
        <v>461</v>
      </c>
      <c r="B5048" s="288">
        <v>46116</v>
      </c>
      <c r="C5048" s="287" t="s">
        <v>339</v>
      </c>
      <c r="D5048" s="287">
        <v>0</v>
      </c>
      <c r="E5048" s="287">
        <v>0</v>
      </c>
      <c r="F5048" s="287">
        <v>0</v>
      </c>
      <c r="G5048" s="287"/>
      <c r="H5048" s="287"/>
      <c r="I5048" s="287">
        <v>0</v>
      </c>
      <c r="J5048" s="287"/>
      <c r="K5048" s="287">
        <v>0</v>
      </c>
    </row>
    <row r="5049" spans="1:11">
      <c r="A5049" s="287" t="s">
        <v>461</v>
      </c>
      <c r="B5049" s="288">
        <v>46123</v>
      </c>
      <c r="C5049" s="287" t="s">
        <v>339</v>
      </c>
      <c r="D5049" s="287">
        <v>0</v>
      </c>
      <c r="E5049" s="287">
        <v>0</v>
      </c>
      <c r="F5049" s="287">
        <v>0</v>
      </c>
      <c r="G5049" s="287"/>
      <c r="H5049" s="287"/>
      <c r="I5049" s="287">
        <v>0</v>
      </c>
      <c r="J5049" s="287"/>
      <c r="K5049" s="287">
        <v>0</v>
      </c>
    </row>
    <row r="5050" spans="1:11">
      <c r="A5050" s="287" t="s">
        <v>461</v>
      </c>
      <c r="B5050" s="288">
        <v>46130</v>
      </c>
      <c r="C5050" s="287" t="s">
        <v>339</v>
      </c>
      <c r="D5050" s="287">
        <v>0</v>
      </c>
      <c r="E5050" s="287">
        <v>0</v>
      </c>
      <c r="F5050" s="287">
        <v>0</v>
      </c>
      <c r="G5050" s="287"/>
      <c r="H5050" s="287"/>
      <c r="I5050" s="287">
        <v>0</v>
      </c>
      <c r="J5050" s="287"/>
      <c r="K5050" s="287">
        <v>0</v>
      </c>
    </row>
    <row r="5051" spans="1:11">
      <c r="A5051" s="287" t="s">
        <v>461</v>
      </c>
      <c r="B5051" s="288">
        <v>46137</v>
      </c>
      <c r="C5051" s="287" t="s">
        <v>339</v>
      </c>
      <c r="D5051" s="287">
        <v>0</v>
      </c>
      <c r="E5051" s="287">
        <v>0</v>
      </c>
      <c r="F5051" s="287">
        <v>0</v>
      </c>
      <c r="G5051" s="287"/>
      <c r="H5051" s="287"/>
      <c r="I5051" s="287">
        <v>0</v>
      </c>
      <c r="J5051" s="287"/>
      <c r="K5051" s="287">
        <v>0</v>
      </c>
    </row>
    <row r="5052" spans="1:11">
      <c r="A5052" s="287" t="s">
        <v>462</v>
      </c>
      <c r="B5052" s="288">
        <v>45969</v>
      </c>
      <c r="C5052" s="287" t="s">
        <v>847</v>
      </c>
      <c r="D5052" s="287">
        <v>1</v>
      </c>
      <c r="E5052" s="287">
        <v>1</v>
      </c>
      <c r="F5052" s="287">
        <v>1</v>
      </c>
      <c r="G5052" s="287" t="s">
        <v>188</v>
      </c>
      <c r="H5052" s="287" t="s">
        <v>185</v>
      </c>
      <c r="I5052" s="287">
        <v>0</v>
      </c>
      <c r="J5052" s="287" t="s">
        <v>463</v>
      </c>
      <c r="K5052" s="287">
        <v>0</v>
      </c>
    </row>
    <row r="5053" spans="1:11">
      <c r="A5053" s="287" t="s">
        <v>462</v>
      </c>
      <c r="B5053" s="288">
        <v>45976</v>
      </c>
      <c r="C5053" s="287" t="s">
        <v>847</v>
      </c>
      <c r="D5053" s="287">
        <v>1</v>
      </c>
      <c r="E5053" s="287">
        <v>1</v>
      </c>
      <c r="F5053" s="287">
        <v>1</v>
      </c>
      <c r="G5053" s="287" t="s">
        <v>188</v>
      </c>
      <c r="H5053" s="287" t="s">
        <v>185</v>
      </c>
      <c r="I5053" s="287">
        <v>0</v>
      </c>
      <c r="J5053" s="287" t="s">
        <v>463</v>
      </c>
      <c r="K5053" s="287">
        <v>0</v>
      </c>
    </row>
    <row r="5054" spans="1:11">
      <c r="A5054" s="287" t="s">
        <v>462</v>
      </c>
      <c r="B5054" s="288">
        <v>45983</v>
      </c>
      <c r="C5054" s="287" t="s">
        <v>847</v>
      </c>
      <c r="D5054" s="287">
        <v>1</v>
      </c>
      <c r="E5054" s="287">
        <v>1</v>
      </c>
      <c r="F5054" s="287">
        <v>1</v>
      </c>
      <c r="G5054" s="287" t="s">
        <v>188</v>
      </c>
      <c r="H5054" s="287" t="s">
        <v>185</v>
      </c>
      <c r="I5054" s="287">
        <v>0</v>
      </c>
      <c r="J5054" s="287" t="s">
        <v>463</v>
      </c>
      <c r="K5054" s="287">
        <v>0</v>
      </c>
    </row>
    <row r="5055" spans="1:11">
      <c r="A5055" s="287" t="s">
        <v>462</v>
      </c>
      <c r="B5055" s="288">
        <v>45990</v>
      </c>
      <c r="C5055" s="287" t="s">
        <v>847</v>
      </c>
      <c r="D5055" s="287">
        <v>1</v>
      </c>
      <c r="E5055" s="287">
        <v>1</v>
      </c>
      <c r="F5055" s="287">
        <v>1</v>
      </c>
      <c r="G5055" s="287" t="s">
        <v>188</v>
      </c>
      <c r="H5055" s="287" t="s">
        <v>185</v>
      </c>
      <c r="I5055" s="287">
        <v>0</v>
      </c>
      <c r="J5055" s="287" t="s">
        <v>463</v>
      </c>
      <c r="K5055" s="287">
        <v>0</v>
      </c>
    </row>
    <row r="5056" spans="1:11">
      <c r="A5056" s="287" t="s">
        <v>462</v>
      </c>
      <c r="B5056" s="288">
        <v>45997</v>
      </c>
      <c r="C5056" s="287" t="s">
        <v>847</v>
      </c>
      <c r="D5056" s="287">
        <v>1</v>
      </c>
      <c r="E5056" s="287">
        <v>1</v>
      </c>
      <c r="F5056" s="287">
        <v>1</v>
      </c>
      <c r="G5056" s="287" t="s">
        <v>188</v>
      </c>
      <c r="H5056" s="287" t="s">
        <v>185</v>
      </c>
      <c r="I5056" s="287">
        <v>0</v>
      </c>
      <c r="J5056" s="287" t="s">
        <v>463</v>
      </c>
      <c r="K5056" s="287">
        <v>0</v>
      </c>
    </row>
    <row r="5057" spans="1:11">
      <c r="A5057" s="287" t="s">
        <v>462</v>
      </c>
      <c r="B5057" s="288">
        <v>46004</v>
      </c>
      <c r="C5057" s="287" t="s">
        <v>847</v>
      </c>
      <c r="D5057" s="287">
        <v>1</v>
      </c>
      <c r="E5057" s="287">
        <v>1</v>
      </c>
      <c r="F5057" s="287">
        <v>1</v>
      </c>
      <c r="G5057" s="287" t="s">
        <v>188</v>
      </c>
      <c r="H5057" s="287" t="s">
        <v>185</v>
      </c>
      <c r="I5057" s="287">
        <v>0</v>
      </c>
      <c r="J5057" s="287" t="s">
        <v>463</v>
      </c>
      <c r="K5057" s="287">
        <v>0</v>
      </c>
    </row>
    <row r="5058" spans="1:11">
      <c r="A5058" s="287" t="s">
        <v>462</v>
      </c>
      <c r="B5058" s="288">
        <v>46011</v>
      </c>
      <c r="C5058" s="287" t="s">
        <v>847</v>
      </c>
      <c r="D5058" s="287">
        <v>1</v>
      </c>
      <c r="E5058" s="287">
        <v>1</v>
      </c>
      <c r="F5058" s="287">
        <v>1</v>
      </c>
      <c r="G5058" s="287" t="s">
        <v>188</v>
      </c>
      <c r="H5058" s="287" t="s">
        <v>185</v>
      </c>
      <c r="I5058" s="287">
        <v>0</v>
      </c>
      <c r="J5058" s="287" t="s">
        <v>463</v>
      </c>
      <c r="K5058" s="287">
        <v>0</v>
      </c>
    </row>
    <row r="5059" spans="1:11">
      <c r="A5059" s="287" t="s">
        <v>462</v>
      </c>
      <c r="B5059" s="288">
        <v>46018</v>
      </c>
      <c r="C5059" s="287" t="s">
        <v>847</v>
      </c>
      <c r="D5059" s="287">
        <v>1</v>
      </c>
      <c r="E5059" s="287">
        <v>1</v>
      </c>
      <c r="F5059" s="287">
        <v>1</v>
      </c>
      <c r="G5059" s="287" t="s">
        <v>188</v>
      </c>
      <c r="H5059" s="287" t="s">
        <v>185</v>
      </c>
      <c r="I5059" s="287">
        <v>0</v>
      </c>
      <c r="J5059" s="287" t="s">
        <v>463</v>
      </c>
      <c r="K5059" s="287">
        <v>0</v>
      </c>
    </row>
    <row r="5060" spans="1:11">
      <c r="A5060" s="287" t="s">
        <v>462</v>
      </c>
      <c r="B5060" s="288">
        <v>46025</v>
      </c>
      <c r="C5060" s="287" t="s">
        <v>339</v>
      </c>
      <c r="D5060" s="287">
        <v>0</v>
      </c>
      <c r="E5060" s="287">
        <v>0</v>
      </c>
      <c r="F5060" s="287">
        <v>0</v>
      </c>
      <c r="G5060" s="287" t="s">
        <v>188</v>
      </c>
      <c r="H5060" s="287" t="s">
        <v>185</v>
      </c>
      <c r="I5060" s="287">
        <v>0</v>
      </c>
      <c r="J5060" s="287" t="s">
        <v>463</v>
      </c>
      <c r="K5060" s="287">
        <v>0</v>
      </c>
    </row>
    <row r="5061" spans="1:11">
      <c r="A5061" s="287" t="s">
        <v>462</v>
      </c>
      <c r="B5061" s="288">
        <v>46032</v>
      </c>
      <c r="C5061" s="287" t="s">
        <v>339</v>
      </c>
      <c r="D5061" s="287">
        <v>0</v>
      </c>
      <c r="E5061" s="287">
        <v>0</v>
      </c>
      <c r="F5061" s="287">
        <v>0</v>
      </c>
      <c r="G5061" s="287" t="s">
        <v>188</v>
      </c>
      <c r="H5061" s="287" t="s">
        <v>185</v>
      </c>
      <c r="I5061" s="287">
        <v>0</v>
      </c>
      <c r="J5061" s="287" t="s">
        <v>463</v>
      </c>
      <c r="K5061" s="287">
        <v>0</v>
      </c>
    </row>
    <row r="5062" spans="1:11">
      <c r="A5062" s="287" t="s">
        <v>462</v>
      </c>
      <c r="B5062" s="288">
        <v>46039</v>
      </c>
      <c r="C5062" s="287" t="s">
        <v>339</v>
      </c>
      <c r="D5062" s="287">
        <v>0</v>
      </c>
      <c r="E5062" s="287">
        <v>0</v>
      </c>
      <c r="F5062" s="287">
        <v>0</v>
      </c>
      <c r="G5062" s="287" t="s">
        <v>188</v>
      </c>
      <c r="H5062" s="287" t="s">
        <v>185</v>
      </c>
      <c r="I5062" s="287">
        <v>0</v>
      </c>
      <c r="J5062" s="287" t="s">
        <v>463</v>
      </c>
      <c r="K5062" s="287">
        <v>0</v>
      </c>
    </row>
    <row r="5063" spans="1:11">
      <c r="A5063" s="287" t="s">
        <v>462</v>
      </c>
      <c r="B5063" s="288">
        <v>46046</v>
      </c>
      <c r="C5063" s="287" t="s">
        <v>339</v>
      </c>
      <c r="D5063" s="287">
        <v>0</v>
      </c>
      <c r="E5063" s="287">
        <v>0</v>
      </c>
      <c r="F5063" s="287">
        <v>0</v>
      </c>
      <c r="G5063" s="287" t="s">
        <v>188</v>
      </c>
      <c r="H5063" s="287" t="s">
        <v>185</v>
      </c>
      <c r="I5063" s="287">
        <v>0</v>
      </c>
      <c r="J5063" s="287" t="s">
        <v>463</v>
      </c>
      <c r="K5063" s="287">
        <v>0</v>
      </c>
    </row>
    <row r="5064" spans="1:11">
      <c r="A5064" s="287" t="s">
        <v>462</v>
      </c>
      <c r="B5064" s="288">
        <v>46053</v>
      </c>
      <c r="C5064" s="287" t="s">
        <v>892</v>
      </c>
      <c r="D5064" s="287">
        <v>1</v>
      </c>
      <c r="E5064" s="287">
        <v>0</v>
      </c>
      <c r="F5064" s="287">
        <v>1</v>
      </c>
      <c r="G5064" s="287" t="s">
        <v>188</v>
      </c>
      <c r="H5064" s="287" t="s">
        <v>185</v>
      </c>
      <c r="I5064" s="287">
        <v>0</v>
      </c>
      <c r="J5064" s="287" t="s">
        <v>463</v>
      </c>
      <c r="K5064" s="287">
        <v>0</v>
      </c>
    </row>
    <row r="5065" spans="1:11">
      <c r="A5065" s="287" t="s">
        <v>462</v>
      </c>
      <c r="B5065" s="288">
        <v>46060</v>
      </c>
      <c r="C5065" s="287" t="s">
        <v>847</v>
      </c>
      <c r="D5065" s="287">
        <v>1</v>
      </c>
      <c r="E5065" s="287">
        <v>1</v>
      </c>
      <c r="F5065" s="287">
        <v>1</v>
      </c>
      <c r="G5065" s="287" t="s">
        <v>188</v>
      </c>
      <c r="H5065" s="287" t="s">
        <v>185</v>
      </c>
      <c r="I5065" s="287">
        <v>0</v>
      </c>
      <c r="J5065" s="287" t="s">
        <v>463</v>
      </c>
      <c r="K5065" s="287">
        <v>0</v>
      </c>
    </row>
    <row r="5066" spans="1:11">
      <c r="A5066" s="287" t="s">
        <v>462</v>
      </c>
      <c r="B5066" s="288">
        <v>46067</v>
      </c>
      <c r="C5066" s="287" t="s">
        <v>847</v>
      </c>
      <c r="D5066" s="287">
        <v>1</v>
      </c>
      <c r="E5066" s="287">
        <v>1</v>
      </c>
      <c r="F5066" s="287">
        <v>1</v>
      </c>
      <c r="G5066" s="287" t="s">
        <v>188</v>
      </c>
      <c r="H5066" s="287" t="s">
        <v>185</v>
      </c>
      <c r="I5066" s="287">
        <v>0</v>
      </c>
      <c r="J5066" s="287" t="s">
        <v>463</v>
      </c>
      <c r="K5066" s="287">
        <v>0</v>
      </c>
    </row>
    <row r="5067" spans="1:11">
      <c r="A5067" s="287" t="s">
        <v>462</v>
      </c>
      <c r="B5067" s="288">
        <v>46074</v>
      </c>
      <c r="C5067" s="287" t="s">
        <v>847</v>
      </c>
      <c r="D5067" s="287">
        <v>1</v>
      </c>
      <c r="E5067" s="287">
        <v>1</v>
      </c>
      <c r="F5067" s="287">
        <v>1</v>
      </c>
      <c r="G5067" s="287" t="s">
        <v>188</v>
      </c>
      <c r="H5067" s="287" t="s">
        <v>185</v>
      </c>
      <c r="I5067" s="287">
        <v>0</v>
      </c>
      <c r="J5067" s="287" t="s">
        <v>463</v>
      </c>
      <c r="K5067" s="287">
        <v>0</v>
      </c>
    </row>
    <row r="5068" spans="1:11">
      <c r="A5068" s="287" t="s">
        <v>462</v>
      </c>
      <c r="B5068" s="288">
        <v>46081</v>
      </c>
      <c r="C5068" s="287" t="s">
        <v>847</v>
      </c>
      <c r="D5068" s="287">
        <v>1</v>
      </c>
      <c r="E5068" s="287">
        <v>1</v>
      </c>
      <c r="F5068" s="287">
        <v>1</v>
      </c>
      <c r="G5068" s="287" t="s">
        <v>188</v>
      </c>
      <c r="H5068" s="287" t="s">
        <v>185</v>
      </c>
      <c r="I5068" s="287">
        <v>0</v>
      </c>
      <c r="J5068" s="287" t="s">
        <v>463</v>
      </c>
      <c r="K5068" s="287">
        <v>0</v>
      </c>
    </row>
    <row r="5069" spans="1:11">
      <c r="A5069" s="287" t="s">
        <v>462</v>
      </c>
      <c r="B5069" s="288">
        <v>46088</v>
      </c>
      <c r="C5069" s="287" t="s">
        <v>847</v>
      </c>
      <c r="D5069" s="287">
        <v>1</v>
      </c>
      <c r="E5069" s="287">
        <v>1</v>
      </c>
      <c r="F5069" s="287">
        <v>1</v>
      </c>
      <c r="G5069" s="287" t="s">
        <v>188</v>
      </c>
      <c r="H5069" s="287" t="s">
        <v>185</v>
      </c>
      <c r="I5069" s="287">
        <v>0</v>
      </c>
      <c r="J5069" s="287" t="s">
        <v>463</v>
      </c>
      <c r="K5069" s="287">
        <v>0</v>
      </c>
    </row>
    <row r="5070" spans="1:11">
      <c r="A5070" s="287" t="s">
        <v>462</v>
      </c>
      <c r="B5070" s="288">
        <v>46095</v>
      </c>
      <c r="C5070" s="287" t="s">
        <v>847</v>
      </c>
      <c r="D5070" s="287">
        <v>1</v>
      </c>
      <c r="E5070" s="287">
        <v>1</v>
      </c>
      <c r="F5070" s="287">
        <v>1</v>
      </c>
      <c r="G5070" s="287" t="s">
        <v>188</v>
      </c>
      <c r="H5070" s="287" t="s">
        <v>185</v>
      </c>
      <c r="I5070" s="287">
        <v>0</v>
      </c>
      <c r="J5070" s="287" t="s">
        <v>463</v>
      </c>
      <c r="K5070" s="287">
        <v>0</v>
      </c>
    </row>
    <row r="5071" spans="1:11">
      <c r="A5071" s="287" t="s">
        <v>462</v>
      </c>
      <c r="B5071" s="288">
        <v>46102</v>
      </c>
      <c r="C5071" s="287" t="s">
        <v>847</v>
      </c>
      <c r="D5071" s="287">
        <v>1</v>
      </c>
      <c r="E5071" s="287">
        <v>1</v>
      </c>
      <c r="F5071" s="287">
        <v>1</v>
      </c>
      <c r="G5071" s="287" t="s">
        <v>188</v>
      </c>
      <c r="H5071" s="287" t="s">
        <v>185</v>
      </c>
      <c r="I5071" s="287">
        <v>0</v>
      </c>
      <c r="J5071" s="287" t="s">
        <v>463</v>
      </c>
      <c r="K5071" s="287">
        <v>0</v>
      </c>
    </row>
    <row r="5072" spans="1:11">
      <c r="A5072" s="287" t="s">
        <v>462</v>
      </c>
      <c r="B5072" s="288">
        <v>46109</v>
      </c>
      <c r="C5072" s="287" t="s">
        <v>847</v>
      </c>
      <c r="D5072" s="287">
        <v>1</v>
      </c>
      <c r="E5072" s="287">
        <v>1</v>
      </c>
      <c r="F5072" s="287">
        <v>1</v>
      </c>
      <c r="G5072" s="287" t="s">
        <v>188</v>
      </c>
      <c r="H5072" s="287" t="s">
        <v>185</v>
      </c>
      <c r="I5072" s="287">
        <v>0</v>
      </c>
      <c r="J5072" s="287" t="s">
        <v>463</v>
      </c>
      <c r="K5072" s="287">
        <v>0</v>
      </c>
    </row>
    <row r="5073" spans="1:11">
      <c r="A5073" s="287" t="s">
        <v>462</v>
      </c>
      <c r="B5073" s="288">
        <v>46116</v>
      </c>
      <c r="C5073" s="287" t="s">
        <v>847</v>
      </c>
      <c r="D5073" s="287">
        <v>1</v>
      </c>
      <c r="E5073" s="287">
        <v>1</v>
      </c>
      <c r="F5073" s="287">
        <v>1</v>
      </c>
      <c r="G5073" s="287" t="s">
        <v>188</v>
      </c>
      <c r="H5073" s="287" t="s">
        <v>185</v>
      </c>
      <c r="I5073" s="287">
        <v>0</v>
      </c>
      <c r="J5073" s="287" t="s">
        <v>463</v>
      </c>
      <c r="K5073" s="287">
        <v>0</v>
      </c>
    </row>
    <row r="5074" spans="1:11">
      <c r="A5074" s="287" t="s">
        <v>462</v>
      </c>
      <c r="B5074" s="288">
        <v>46123</v>
      </c>
      <c r="C5074" s="287" t="s">
        <v>847</v>
      </c>
      <c r="D5074" s="287">
        <v>1</v>
      </c>
      <c r="E5074" s="287">
        <v>1</v>
      </c>
      <c r="F5074" s="287">
        <v>1</v>
      </c>
      <c r="G5074" s="287" t="s">
        <v>188</v>
      </c>
      <c r="H5074" s="287" t="s">
        <v>185</v>
      </c>
      <c r="I5074" s="287">
        <v>0</v>
      </c>
      <c r="J5074" s="287" t="s">
        <v>463</v>
      </c>
      <c r="K5074" s="287">
        <v>0</v>
      </c>
    </row>
    <row r="5075" spans="1:11">
      <c r="A5075" s="287" t="s">
        <v>462</v>
      </c>
      <c r="B5075" s="288">
        <v>46130</v>
      </c>
      <c r="C5075" s="287" t="s">
        <v>847</v>
      </c>
      <c r="D5075" s="287">
        <v>1</v>
      </c>
      <c r="E5075" s="287">
        <v>1</v>
      </c>
      <c r="F5075" s="287">
        <v>1</v>
      </c>
      <c r="G5075" s="287" t="s">
        <v>188</v>
      </c>
      <c r="H5075" s="287" t="s">
        <v>185</v>
      </c>
      <c r="I5075" s="287">
        <v>0</v>
      </c>
      <c r="J5075" s="287" t="s">
        <v>463</v>
      </c>
      <c r="K5075" s="287">
        <v>0</v>
      </c>
    </row>
    <row r="5076" spans="1:11">
      <c r="A5076" s="287" t="s">
        <v>462</v>
      </c>
      <c r="B5076" s="288">
        <v>46137</v>
      </c>
      <c r="C5076" s="287" t="s">
        <v>847</v>
      </c>
      <c r="D5076" s="287">
        <v>1</v>
      </c>
      <c r="E5076" s="287">
        <v>1</v>
      </c>
      <c r="F5076" s="287">
        <v>1</v>
      </c>
      <c r="G5076" s="287" t="s">
        <v>188</v>
      </c>
      <c r="H5076" s="287" t="s">
        <v>185</v>
      </c>
      <c r="I5076" s="287">
        <v>0</v>
      </c>
      <c r="J5076" s="287" t="s">
        <v>463</v>
      </c>
      <c r="K5076" s="287">
        <v>0</v>
      </c>
    </row>
    <row r="5077" spans="1:11">
      <c r="A5077" s="287" t="s">
        <v>464</v>
      </c>
      <c r="B5077" s="288">
        <v>45969</v>
      </c>
      <c r="C5077" s="287" t="s">
        <v>339</v>
      </c>
      <c r="D5077" s="287">
        <v>0</v>
      </c>
      <c r="E5077" s="287">
        <v>0</v>
      </c>
      <c r="F5077" s="287">
        <v>0</v>
      </c>
      <c r="G5077" s="287" t="s">
        <v>188</v>
      </c>
      <c r="H5077" s="287"/>
      <c r="I5077" s="287">
        <v>0</v>
      </c>
      <c r="J5077" s="287"/>
      <c r="K5077" s="287">
        <v>0</v>
      </c>
    </row>
    <row r="5078" spans="1:11">
      <c r="A5078" s="287" t="s">
        <v>464</v>
      </c>
      <c r="B5078" s="288">
        <v>45976</v>
      </c>
      <c r="C5078" s="287" t="s">
        <v>339</v>
      </c>
      <c r="D5078" s="287">
        <v>0</v>
      </c>
      <c r="E5078" s="287">
        <v>0</v>
      </c>
      <c r="F5078" s="287">
        <v>0</v>
      </c>
      <c r="G5078" s="287" t="s">
        <v>188</v>
      </c>
      <c r="H5078" s="287"/>
      <c r="I5078" s="287">
        <v>0</v>
      </c>
      <c r="J5078" s="287"/>
      <c r="K5078" s="287">
        <v>0</v>
      </c>
    </row>
    <row r="5079" spans="1:11">
      <c r="A5079" s="287" t="s">
        <v>464</v>
      </c>
      <c r="B5079" s="288">
        <v>45983</v>
      </c>
      <c r="C5079" s="287" t="s">
        <v>339</v>
      </c>
      <c r="D5079" s="287">
        <v>0</v>
      </c>
      <c r="E5079" s="287">
        <v>0</v>
      </c>
      <c r="F5079" s="287">
        <v>0</v>
      </c>
      <c r="G5079" s="287" t="s">
        <v>188</v>
      </c>
      <c r="H5079" s="287"/>
      <c r="I5079" s="287">
        <v>0</v>
      </c>
      <c r="J5079" s="287"/>
      <c r="K5079" s="287">
        <v>0</v>
      </c>
    </row>
    <row r="5080" spans="1:11">
      <c r="A5080" s="287" t="s">
        <v>464</v>
      </c>
      <c r="B5080" s="288">
        <v>45990</v>
      </c>
      <c r="C5080" s="287" t="s">
        <v>339</v>
      </c>
      <c r="D5080" s="287">
        <v>0</v>
      </c>
      <c r="E5080" s="287">
        <v>0</v>
      </c>
      <c r="F5080" s="287">
        <v>0</v>
      </c>
      <c r="G5080" s="287" t="s">
        <v>188</v>
      </c>
      <c r="H5080" s="287"/>
      <c r="I5080" s="287">
        <v>0</v>
      </c>
      <c r="J5080" s="287"/>
      <c r="K5080" s="287">
        <v>0</v>
      </c>
    </row>
    <row r="5081" spans="1:11">
      <c r="A5081" s="287" t="s">
        <v>464</v>
      </c>
      <c r="B5081" s="288">
        <v>45997</v>
      </c>
      <c r="C5081" s="287" t="s">
        <v>339</v>
      </c>
      <c r="D5081" s="287">
        <v>0</v>
      </c>
      <c r="E5081" s="287">
        <v>0</v>
      </c>
      <c r="F5081" s="287">
        <v>0</v>
      </c>
      <c r="G5081" s="287" t="s">
        <v>188</v>
      </c>
      <c r="H5081" s="287"/>
      <c r="I5081" s="287">
        <v>0</v>
      </c>
      <c r="J5081" s="287"/>
      <c r="K5081" s="287">
        <v>0</v>
      </c>
    </row>
    <row r="5082" spans="1:11">
      <c r="A5082" s="287" t="s">
        <v>464</v>
      </c>
      <c r="B5082" s="288">
        <v>46004</v>
      </c>
      <c r="C5082" s="287" t="s">
        <v>339</v>
      </c>
      <c r="D5082" s="287">
        <v>0</v>
      </c>
      <c r="E5082" s="287">
        <v>0</v>
      </c>
      <c r="F5082" s="287">
        <v>0</v>
      </c>
      <c r="G5082" s="287" t="s">
        <v>188</v>
      </c>
      <c r="H5082" s="287"/>
      <c r="I5082" s="287">
        <v>0</v>
      </c>
      <c r="J5082" s="287"/>
      <c r="K5082" s="287">
        <v>0</v>
      </c>
    </row>
    <row r="5083" spans="1:11">
      <c r="A5083" s="287" t="s">
        <v>464</v>
      </c>
      <c r="B5083" s="288">
        <v>46011</v>
      </c>
      <c r="C5083" s="287" t="s">
        <v>339</v>
      </c>
      <c r="D5083" s="287">
        <v>0</v>
      </c>
      <c r="E5083" s="287">
        <v>0</v>
      </c>
      <c r="F5083" s="287">
        <v>0</v>
      </c>
      <c r="G5083" s="287" t="s">
        <v>188</v>
      </c>
      <c r="H5083" s="287"/>
      <c r="I5083" s="287">
        <v>0</v>
      </c>
      <c r="J5083" s="287"/>
      <c r="K5083" s="287">
        <v>0</v>
      </c>
    </row>
    <row r="5084" spans="1:11">
      <c r="A5084" s="287" t="s">
        <v>464</v>
      </c>
      <c r="B5084" s="288">
        <v>46018</v>
      </c>
      <c r="C5084" s="287" t="s">
        <v>339</v>
      </c>
      <c r="D5084" s="287">
        <v>0</v>
      </c>
      <c r="E5084" s="287">
        <v>0</v>
      </c>
      <c r="F5084" s="287">
        <v>0</v>
      </c>
      <c r="G5084" s="287" t="s">
        <v>188</v>
      </c>
      <c r="H5084" s="287"/>
      <c r="I5084" s="287">
        <v>0</v>
      </c>
      <c r="J5084" s="287"/>
      <c r="K5084" s="287">
        <v>0</v>
      </c>
    </row>
    <row r="5085" spans="1:11">
      <c r="A5085" s="287" t="s">
        <v>464</v>
      </c>
      <c r="B5085" s="288">
        <v>46025</v>
      </c>
      <c r="C5085" s="287" t="s">
        <v>339</v>
      </c>
      <c r="D5085" s="287">
        <v>0</v>
      </c>
      <c r="E5085" s="287">
        <v>0</v>
      </c>
      <c r="F5085" s="287">
        <v>0</v>
      </c>
      <c r="G5085" s="287" t="s">
        <v>188</v>
      </c>
      <c r="H5085" s="287"/>
      <c r="I5085" s="287">
        <v>0</v>
      </c>
      <c r="J5085" s="287"/>
      <c r="K5085" s="287">
        <v>0</v>
      </c>
    </row>
    <row r="5086" spans="1:11">
      <c r="A5086" s="287" t="s">
        <v>464</v>
      </c>
      <c r="B5086" s="288">
        <v>46032</v>
      </c>
      <c r="C5086" s="287" t="s">
        <v>339</v>
      </c>
      <c r="D5086" s="287">
        <v>0</v>
      </c>
      <c r="E5086" s="287">
        <v>0</v>
      </c>
      <c r="F5086" s="287">
        <v>0</v>
      </c>
      <c r="G5086" s="287" t="s">
        <v>188</v>
      </c>
      <c r="H5086" s="287"/>
      <c r="I5086" s="287">
        <v>0</v>
      </c>
      <c r="J5086" s="287"/>
      <c r="K5086" s="287">
        <v>0</v>
      </c>
    </row>
    <row r="5087" spans="1:11">
      <c r="A5087" s="287" t="s">
        <v>464</v>
      </c>
      <c r="B5087" s="288">
        <v>46039</v>
      </c>
      <c r="C5087" s="287" t="s">
        <v>339</v>
      </c>
      <c r="D5087" s="287">
        <v>0</v>
      </c>
      <c r="E5087" s="287">
        <v>0</v>
      </c>
      <c r="F5087" s="287">
        <v>0</v>
      </c>
      <c r="G5087" s="287" t="s">
        <v>188</v>
      </c>
      <c r="H5087" s="287"/>
      <c r="I5087" s="287">
        <v>0</v>
      </c>
      <c r="J5087" s="287"/>
      <c r="K5087" s="287">
        <v>0</v>
      </c>
    </row>
    <row r="5088" spans="1:11">
      <c r="A5088" s="287" t="s">
        <v>464</v>
      </c>
      <c r="B5088" s="288">
        <v>46046</v>
      </c>
      <c r="C5088" s="287" t="s">
        <v>339</v>
      </c>
      <c r="D5088" s="287">
        <v>0</v>
      </c>
      <c r="E5088" s="287">
        <v>0</v>
      </c>
      <c r="F5088" s="287">
        <v>0</v>
      </c>
      <c r="G5088" s="287" t="s">
        <v>188</v>
      </c>
      <c r="H5088" s="287"/>
      <c r="I5088" s="287">
        <v>0</v>
      </c>
      <c r="J5088" s="287"/>
      <c r="K5088" s="287">
        <v>0</v>
      </c>
    </row>
    <row r="5089" spans="1:11">
      <c r="A5089" s="287" t="s">
        <v>464</v>
      </c>
      <c r="B5089" s="288">
        <v>46053</v>
      </c>
      <c r="C5089" s="287" t="s">
        <v>339</v>
      </c>
      <c r="D5089" s="287">
        <v>0</v>
      </c>
      <c r="E5089" s="287">
        <v>0</v>
      </c>
      <c r="F5089" s="287">
        <v>0</v>
      </c>
      <c r="G5089" s="287" t="s">
        <v>188</v>
      </c>
      <c r="H5089" s="287"/>
      <c r="I5089" s="287">
        <v>0</v>
      </c>
      <c r="J5089" s="287"/>
      <c r="K5089" s="287">
        <v>0</v>
      </c>
    </row>
    <row r="5090" spans="1:11">
      <c r="A5090" s="287" t="s">
        <v>464</v>
      </c>
      <c r="B5090" s="288">
        <v>46060</v>
      </c>
      <c r="C5090" s="287" t="s">
        <v>339</v>
      </c>
      <c r="D5090" s="287">
        <v>0</v>
      </c>
      <c r="E5090" s="287">
        <v>0</v>
      </c>
      <c r="F5090" s="287">
        <v>0</v>
      </c>
      <c r="G5090" s="287" t="s">
        <v>188</v>
      </c>
      <c r="H5090" s="287"/>
      <c r="I5090" s="287">
        <v>0</v>
      </c>
      <c r="J5090" s="287"/>
      <c r="K5090" s="287">
        <v>0</v>
      </c>
    </row>
    <row r="5091" spans="1:11">
      <c r="A5091" s="287" t="s">
        <v>464</v>
      </c>
      <c r="B5091" s="288">
        <v>46067</v>
      </c>
      <c r="C5091" s="287" t="s">
        <v>339</v>
      </c>
      <c r="D5091" s="287">
        <v>0</v>
      </c>
      <c r="E5091" s="287">
        <v>0</v>
      </c>
      <c r="F5091" s="287">
        <v>0</v>
      </c>
      <c r="G5091" s="287" t="s">
        <v>188</v>
      </c>
      <c r="H5091" s="287"/>
      <c r="I5091" s="287">
        <v>0</v>
      </c>
      <c r="J5091" s="287"/>
      <c r="K5091" s="287">
        <v>0</v>
      </c>
    </row>
    <row r="5092" spans="1:11">
      <c r="A5092" s="287" t="s">
        <v>464</v>
      </c>
      <c r="B5092" s="288">
        <v>46074</v>
      </c>
      <c r="C5092" s="287" t="s">
        <v>339</v>
      </c>
      <c r="D5092" s="287">
        <v>0</v>
      </c>
      <c r="E5092" s="287">
        <v>0</v>
      </c>
      <c r="F5092" s="287">
        <v>0</v>
      </c>
      <c r="G5092" s="287" t="s">
        <v>188</v>
      </c>
      <c r="H5092" s="287"/>
      <c r="I5092" s="287">
        <v>0</v>
      </c>
      <c r="J5092" s="287"/>
      <c r="K5092" s="287">
        <v>0</v>
      </c>
    </row>
    <row r="5093" spans="1:11">
      <c r="A5093" s="287" t="s">
        <v>464</v>
      </c>
      <c r="B5093" s="288">
        <v>46081</v>
      </c>
      <c r="C5093" s="287" t="s">
        <v>339</v>
      </c>
      <c r="D5093" s="287">
        <v>0</v>
      </c>
      <c r="E5093" s="287">
        <v>0</v>
      </c>
      <c r="F5093" s="287">
        <v>0</v>
      </c>
      <c r="G5093" s="287" t="s">
        <v>188</v>
      </c>
      <c r="H5093" s="287"/>
      <c r="I5093" s="287">
        <v>0</v>
      </c>
      <c r="J5093" s="287"/>
      <c r="K5093" s="287">
        <v>0</v>
      </c>
    </row>
    <row r="5094" spans="1:11">
      <c r="A5094" s="287" t="s">
        <v>464</v>
      </c>
      <c r="B5094" s="288">
        <v>46088</v>
      </c>
      <c r="C5094" s="287" t="s">
        <v>339</v>
      </c>
      <c r="D5094" s="287">
        <v>0</v>
      </c>
      <c r="E5094" s="287">
        <v>0</v>
      </c>
      <c r="F5094" s="287">
        <v>0</v>
      </c>
      <c r="G5094" s="287" t="s">
        <v>188</v>
      </c>
      <c r="H5094" s="287"/>
      <c r="I5094" s="287">
        <v>0</v>
      </c>
      <c r="J5094" s="287"/>
      <c r="K5094" s="287">
        <v>0</v>
      </c>
    </row>
    <row r="5095" spans="1:11">
      <c r="A5095" s="287" t="s">
        <v>464</v>
      </c>
      <c r="B5095" s="288">
        <v>46095</v>
      </c>
      <c r="C5095" s="287" t="s">
        <v>339</v>
      </c>
      <c r="D5095" s="287">
        <v>0</v>
      </c>
      <c r="E5095" s="287">
        <v>0</v>
      </c>
      <c r="F5095" s="287">
        <v>0</v>
      </c>
      <c r="G5095" s="287" t="s">
        <v>188</v>
      </c>
      <c r="H5095" s="287"/>
      <c r="I5095" s="287">
        <v>0</v>
      </c>
      <c r="J5095" s="287"/>
      <c r="K5095" s="287">
        <v>0</v>
      </c>
    </row>
    <row r="5096" spans="1:11">
      <c r="A5096" s="287" t="s">
        <v>464</v>
      </c>
      <c r="B5096" s="288">
        <v>46102</v>
      </c>
      <c r="C5096" s="287" t="s">
        <v>339</v>
      </c>
      <c r="D5096" s="287">
        <v>0</v>
      </c>
      <c r="E5096" s="287">
        <v>0</v>
      </c>
      <c r="F5096" s="287">
        <v>0</v>
      </c>
      <c r="G5096" s="287" t="s">
        <v>188</v>
      </c>
      <c r="H5096" s="287"/>
      <c r="I5096" s="287">
        <v>0</v>
      </c>
      <c r="J5096" s="287"/>
      <c r="K5096" s="287">
        <v>0</v>
      </c>
    </row>
    <row r="5097" spans="1:11">
      <c r="A5097" s="287" t="s">
        <v>464</v>
      </c>
      <c r="B5097" s="288">
        <v>46109</v>
      </c>
      <c r="C5097" s="287" t="s">
        <v>339</v>
      </c>
      <c r="D5097" s="287">
        <v>0</v>
      </c>
      <c r="E5097" s="287">
        <v>0</v>
      </c>
      <c r="F5097" s="287">
        <v>0</v>
      </c>
      <c r="G5097" s="287" t="s">
        <v>188</v>
      </c>
      <c r="H5097" s="287"/>
      <c r="I5097" s="287">
        <v>0</v>
      </c>
      <c r="J5097" s="287"/>
      <c r="K5097" s="287">
        <v>0</v>
      </c>
    </row>
    <row r="5098" spans="1:11">
      <c r="A5098" s="287" t="s">
        <v>464</v>
      </c>
      <c r="B5098" s="288">
        <v>46116</v>
      </c>
      <c r="C5098" s="287" t="s">
        <v>339</v>
      </c>
      <c r="D5098" s="287">
        <v>0</v>
      </c>
      <c r="E5098" s="287">
        <v>0</v>
      </c>
      <c r="F5098" s="287">
        <v>0</v>
      </c>
      <c r="G5098" s="287" t="s">
        <v>188</v>
      </c>
      <c r="H5098" s="287"/>
      <c r="I5098" s="287">
        <v>0</v>
      </c>
      <c r="J5098" s="287"/>
      <c r="K5098" s="287">
        <v>0</v>
      </c>
    </row>
    <row r="5099" spans="1:11">
      <c r="A5099" s="287" t="s">
        <v>464</v>
      </c>
      <c r="B5099" s="288">
        <v>46123</v>
      </c>
      <c r="C5099" s="287" t="s">
        <v>339</v>
      </c>
      <c r="D5099" s="287">
        <v>0</v>
      </c>
      <c r="E5099" s="287">
        <v>0</v>
      </c>
      <c r="F5099" s="287">
        <v>0</v>
      </c>
      <c r="G5099" s="287" t="s">
        <v>188</v>
      </c>
      <c r="H5099" s="287"/>
      <c r="I5099" s="287">
        <v>0</v>
      </c>
      <c r="J5099" s="287"/>
      <c r="K5099" s="287">
        <v>0</v>
      </c>
    </row>
    <row r="5100" spans="1:11">
      <c r="A5100" s="287" t="s">
        <v>464</v>
      </c>
      <c r="B5100" s="288">
        <v>46130</v>
      </c>
      <c r="C5100" s="287" t="s">
        <v>339</v>
      </c>
      <c r="D5100" s="287">
        <v>0</v>
      </c>
      <c r="E5100" s="287">
        <v>0</v>
      </c>
      <c r="F5100" s="287">
        <v>0</v>
      </c>
      <c r="G5100" s="287" t="s">
        <v>188</v>
      </c>
      <c r="H5100" s="287"/>
      <c r="I5100" s="287">
        <v>0</v>
      </c>
      <c r="J5100" s="287"/>
      <c r="K5100" s="287">
        <v>0</v>
      </c>
    </row>
    <row r="5101" spans="1:11">
      <c r="A5101" s="287" t="s">
        <v>464</v>
      </c>
      <c r="B5101" s="288">
        <v>46137</v>
      </c>
      <c r="C5101" s="287" t="s">
        <v>339</v>
      </c>
      <c r="D5101" s="287">
        <v>0</v>
      </c>
      <c r="E5101" s="287">
        <v>0</v>
      </c>
      <c r="F5101" s="287">
        <v>0</v>
      </c>
      <c r="G5101" s="287" t="s">
        <v>188</v>
      </c>
      <c r="H5101" s="287"/>
      <c r="I5101" s="287">
        <v>0</v>
      </c>
      <c r="J5101" s="287"/>
      <c r="K5101" s="287">
        <v>0</v>
      </c>
    </row>
    <row r="5102" spans="1:11">
      <c r="A5102" s="287" t="s">
        <v>465</v>
      </c>
      <c r="B5102" s="288">
        <v>45969</v>
      </c>
      <c r="C5102" s="287" t="s">
        <v>339</v>
      </c>
      <c r="D5102" s="287">
        <v>0</v>
      </c>
      <c r="E5102" s="287">
        <v>0</v>
      </c>
      <c r="F5102" s="287">
        <v>0</v>
      </c>
      <c r="G5102" s="287"/>
      <c r="H5102" s="287"/>
      <c r="I5102" s="287">
        <v>0</v>
      </c>
      <c r="J5102" s="287"/>
      <c r="K5102" s="287">
        <v>0</v>
      </c>
    </row>
    <row r="5103" spans="1:11">
      <c r="A5103" s="287" t="s">
        <v>465</v>
      </c>
      <c r="B5103" s="288">
        <v>45976</v>
      </c>
      <c r="C5103" s="287" t="s">
        <v>339</v>
      </c>
      <c r="D5103" s="287">
        <v>0</v>
      </c>
      <c r="E5103" s="287">
        <v>0</v>
      </c>
      <c r="F5103" s="287">
        <v>0</v>
      </c>
      <c r="G5103" s="287"/>
      <c r="H5103" s="287"/>
      <c r="I5103" s="287">
        <v>0</v>
      </c>
      <c r="J5103" s="287"/>
      <c r="K5103" s="287">
        <v>0</v>
      </c>
    </row>
    <row r="5104" spans="1:11">
      <c r="A5104" s="287" t="s">
        <v>465</v>
      </c>
      <c r="B5104" s="288">
        <v>45983</v>
      </c>
      <c r="C5104" s="287" t="s">
        <v>339</v>
      </c>
      <c r="D5104" s="287">
        <v>0</v>
      </c>
      <c r="E5104" s="287">
        <v>0</v>
      </c>
      <c r="F5104" s="287">
        <v>0</v>
      </c>
      <c r="G5104" s="287"/>
      <c r="H5104" s="287"/>
      <c r="I5104" s="287">
        <v>0</v>
      </c>
      <c r="J5104" s="287"/>
      <c r="K5104" s="287">
        <v>0</v>
      </c>
    </row>
    <row r="5105" spans="1:11">
      <c r="A5105" s="287" t="s">
        <v>465</v>
      </c>
      <c r="B5105" s="288">
        <v>45990</v>
      </c>
      <c r="C5105" s="287" t="s">
        <v>339</v>
      </c>
      <c r="D5105" s="287">
        <v>0</v>
      </c>
      <c r="E5105" s="287">
        <v>0</v>
      </c>
      <c r="F5105" s="287">
        <v>0</v>
      </c>
      <c r="G5105" s="287"/>
      <c r="H5105" s="287"/>
      <c r="I5105" s="287">
        <v>0</v>
      </c>
      <c r="J5105" s="287"/>
      <c r="K5105" s="287">
        <v>0</v>
      </c>
    </row>
    <row r="5106" spans="1:11">
      <c r="A5106" s="287" t="s">
        <v>465</v>
      </c>
      <c r="B5106" s="288">
        <v>45997</v>
      </c>
      <c r="C5106" s="287" t="s">
        <v>339</v>
      </c>
      <c r="D5106" s="287">
        <v>0</v>
      </c>
      <c r="E5106" s="287">
        <v>0</v>
      </c>
      <c r="F5106" s="287">
        <v>0</v>
      </c>
      <c r="G5106" s="287"/>
      <c r="H5106" s="287"/>
      <c r="I5106" s="287">
        <v>0</v>
      </c>
      <c r="J5106" s="287"/>
      <c r="K5106" s="287">
        <v>0</v>
      </c>
    </row>
    <row r="5107" spans="1:11">
      <c r="A5107" s="287" t="s">
        <v>465</v>
      </c>
      <c r="B5107" s="288">
        <v>46004</v>
      </c>
      <c r="C5107" s="287" t="s">
        <v>339</v>
      </c>
      <c r="D5107" s="287">
        <v>0</v>
      </c>
      <c r="E5107" s="287">
        <v>0</v>
      </c>
      <c r="F5107" s="287">
        <v>0</v>
      </c>
      <c r="G5107" s="287"/>
      <c r="H5107" s="287"/>
      <c r="I5107" s="287">
        <v>0</v>
      </c>
      <c r="J5107" s="287"/>
      <c r="K5107" s="287">
        <v>0</v>
      </c>
    </row>
    <row r="5108" spans="1:11">
      <c r="A5108" s="287" t="s">
        <v>465</v>
      </c>
      <c r="B5108" s="288">
        <v>46011</v>
      </c>
      <c r="C5108" s="287" t="s">
        <v>339</v>
      </c>
      <c r="D5108" s="287">
        <v>0</v>
      </c>
      <c r="E5108" s="287">
        <v>0</v>
      </c>
      <c r="F5108" s="287">
        <v>0</v>
      </c>
      <c r="G5108" s="287"/>
      <c r="H5108" s="287"/>
      <c r="I5108" s="287">
        <v>0</v>
      </c>
      <c r="J5108" s="287"/>
      <c r="K5108" s="287">
        <v>0</v>
      </c>
    </row>
    <row r="5109" spans="1:11">
      <c r="A5109" s="287" t="s">
        <v>465</v>
      </c>
      <c r="B5109" s="288">
        <v>46018</v>
      </c>
      <c r="C5109" s="287" t="s">
        <v>339</v>
      </c>
      <c r="D5109" s="287">
        <v>0</v>
      </c>
      <c r="E5109" s="287">
        <v>0</v>
      </c>
      <c r="F5109" s="287">
        <v>0</v>
      </c>
      <c r="G5109" s="287"/>
      <c r="H5109" s="287"/>
      <c r="I5109" s="287">
        <v>0</v>
      </c>
      <c r="J5109" s="287"/>
      <c r="K5109" s="287">
        <v>0</v>
      </c>
    </row>
    <row r="5110" spans="1:11">
      <c r="A5110" s="287" t="s">
        <v>465</v>
      </c>
      <c r="B5110" s="288">
        <v>46025</v>
      </c>
      <c r="C5110" s="287" t="s">
        <v>339</v>
      </c>
      <c r="D5110" s="287">
        <v>0</v>
      </c>
      <c r="E5110" s="287">
        <v>0</v>
      </c>
      <c r="F5110" s="287">
        <v>0</v>
      </c>
      <c r="G5110" s="287"/>
      <c r="H5110" s="287"/>
      <c r="I5110" s="287">
        <v>0</v>
      </c>
      <c r="J5110" s="287"/>
      <c r="K5110" s="287">
        <v>0</v>
      </c>
    </row>
    <row r="5111" spans="1:11">
      <c r="A5111" s="287" t="s">
        <v>465</v>
      </c>
      <c r="B5111" s="288">
        <v>46032</v>
      </c>
      <c r="C5111" s="287" t="s">
        <v>339</v>
      </c>
      <c r="D5111" s="287">
        <v>0</v>
      </c>
      <c r="E5111" s="287">
        <v>0</v>
      </c>
      <c r="F5111" s="287">
        <v>0</v>
      </c>
      <c r="G5111" s="287"/>
      <c r="H5111" s="287"/>
      <c r="I5111" s="287">
        <v>0</v>
      </c>
      <c r="J5111" s="287"/>
      <c r="K5111" s="287">
        <v>0</v>
      </c>
    </row>
    <row r="5112" spans="1:11">
      <c r="A5112" s="287" t="s">
        <v>465</v>
      </c>
      <c r="B5112" s="288">
        <v>46039</v>
      </c>
      <c r="C5112" s="287" t="s">
        <v>339</v>
      </c>
      <c r="D5112" s="287">
        <v>0</v>
      </c>
      <c r="E5112" s="287">
        <v>0</v>
      </c>
      <c r="F5112" s="287">
        <v>0</v>
      </c>
      <c r="G5112" s="287"/>
      <c r="H5112" s="287"/>
      <c r="I5112" s="287">
        <v>0</v>
      </c>
      <c r="J5112" s="287"/>
      <c r="K5112" s="287">
        <v>0</v>
      </c>
    </row>
    <row r="5113" spans="1:11">
      <c r="A5113" s="287" t="s">
        <v>465</v>
      </c>
      <c r="B5113" s="288">
        <v>46046</v>
      </c>
      <c r="C5113" s="287" t="s">
        <v>339</v>
      </c>
      <c r="D5113" s="287">
        <v>0</v>
      </c>
      <c r="E5113" s="287">
        <v>0</v>
      </c>
      <c r="F5113" s="287">
        <v>0</v>
      </c>
      <c r="G5113" s="287"/>
      <c r="H5113" s="287"/>
      <c r="I5113" s="287">
        <v>0</v>
      </c>
      <c r="J5113" s="287"/>
      <c r="K5113" s="287">
        <v>0</v>
      </c>
    </row>
    <row r="5114" spans="1:11">
      <c r="A5114" s="287" t="s">
        <v>465</v>
      </c>
      <c r="B5114" s="288">
        <v>46053</v>
      </c>
      <c r="C5114" s="287" t="s">
        <v>339</v>
      </c>
      <c r="D5114" s="287">
        <v>0</v>
      </c>
      <c r="E5114" s="287">
        <v>0</v>
      </c>
      <c r="F5114" s="287">
        <v>0</v>
      </c>
      <c r="G5114" s="287"/>
      <c r="H5114" s="287"/>
      <c r="I5114" s="287">
        <v>0</v>
      </c>
      <c r="J5114" s="287"/>
      <c r="K5114" s="287">
        <v>0</v>
      </c>
    </row>
    <row r="5115" spans="1:11">
      <c r="A5115" s="287" t="s">
        <v>465</v>
      </c>
      <c r="B5115" s="288">
        <v>46060</v>
      </c>
      <c r="C5115" s="287" t="s">
        <v>339</v>
      </c>
      <c r="D5115" s="287">
        <v>0</v>
      </c>
      <c r="E5115" s="287">
        <v>0</v>
      </c>
      <c r="F5115" s="287">
        <v>0</v>
      </c>
      <c r="G5115" s="287"/>
      <c r="H5115" s="287"/>
      <c r="I5115" s="287">
        <v>0</v>
      </c>
      <c r="J5115" s="287"/>
      <c r="K5115" s="287">
        <v>0</v>
      </c>
    </row>
    <row r="5116" spans="1:11">
      <c r="A5116" s="287" t="s">
        <v>465</v>
      </c>
      <c r="B5116" s="288">
        <v>46067</v>
      </c>
      <c r="C5116" s="287" t="s">
        <v>339</v>
      </c>
      <c r="D5116" s="287">
        <v>0</v>
      </c>
      <c r="E5116" s="287">
        <v>0</v>
      </c>
      <c r="F5116" s="287">
        <v>0</v>
      </c>
      <c r="G5116" s="287"/>
      <c r="H5116" s="287"/>
      <c r="I5116" s="287">
        <v>0</v>
      </c>
      <c r="J5116" s="287"/>
      <c r="K5116" s="287">
        <v>0</v>
      </c>
    </row>
    <row r="5117" spans="1:11">
      <c r="A5117" s="287" t="s">
        <v>465</v>
      </c>
      <c r="B5117" s="288">
        <v>46074</v>
      </c>
      <c r="C5117" s="287" t="s">
        <v>339</v>
      </c>
      <c r="D5117" s="287">
        <v>0</v>
      </c>
      <c r="E5117" s="287">
        <v>0</v>
      </c>
      <c r="F5117" s="287">
        <v>0</v>
      </c>
      <c r="G5117" s="287"/>
      <c r="H5117" s="287"/>
      <c r="I5117" s="287">
        <v>0</v>
      </c>
      <c r="J5117" s="287"/>
      <c r="K5117" s="287">
        <v>0</v>
      </c>
    </row>
    <row r="5118" spans="1:11">
      <c r="A5118" s="287" t="s">
        <v>465</v>
      </c>
      <c r="B5118" s="288">
        <v>46081</v>
      </c>
      <c r="C5118" s="287" t="s">
        <v>339</v>
      </c>
      <c r="D5118" s="287">
        <v>0</v>
      </c>
      <c r="E5118" s="287">
        <v>0</v>
      </c>
      <c r="F5118" s="287">
        <v>0</v>
      </c>
      <c r="G5118" s="287"/>
      <c r="H5118" s="287"/>
      <c r="I5118" s="287">
        <v>0</v>
      </c>
      <c r="J5118" s="287"/>
      <c r="K5118" s="287">
        <v>0</v>
      </c>
    </row>
    <row r="5119" spans="1:11">
      <c r="A5119" s="287" t="s">
        <v>465</v>
      </c>
      <c r="B5119" s="288">
        <v>46088</v>
      </c>
      <c r="C5119" s="287" t="s">
        <v>339</v>
      </c>
      <c r="D5119" s="287">
        <v>0</v>
      </c>
      <c r="E5119" s="287">
        <v>0</v>
      </c>
      <c r="F5119" s="287">
        <v>0</v>
      </c>
      <c r="G5119" s="287"/>
      <c r="H5119" s="287"/>
      <c r="I5119" s="287">
        <v>0</v>
      </c>
      <c r="J5119" s="287"/>
      <c r="K5119" s="287">
        <v>0</v>
      </c>
    </row>
    <row r="5120" spans="1:11">
      <c r="A5120" s="287" t="s">
        <v>465</v>
      </c>
      <c r="B5120" s="288">
        <v>46095</v>
      </c>
      <c r="C5120" s="287" t="s">
        <v>339</v>
      </c>
      <c r="D5120" s="287">
        <v>0</v>
      </c>
      <c r="E5120" s="287">
        <v>0</v>
      </c>
      <c r="F5120" s="287">
        <v>0</v>
      </c>
      <c r="G5120" s="287"/>
      <c r="H5120" s="287"/>
      <c r="I5120" s="287">
        <v>0</v>
      </c>
      <c r="J5120" s="287"/>
      <c r="K5120" s="287">
        <v>0</v>
      </c>
    </row>
    <row r="5121" spans="1:11">
      <c r="A5121" s="287" t="s">
        <v>465</v>
      </c>
      <c r="B5121" s="288">
        <v>46102</v>
      </c>
      <c r="C5121" s="287" t="s">
        <v>339</v>
      </c>
      <c r="D5121" s="287">
        <v>0</v>
      </c>
      <c r="E5121" s="287">
        <v>0</v>
      </c>
      <c r="F5121" s="287">
        <v>0</v>
      </c>
      <c r="G5121" s="287"/>
      <c r="H5121" s="287"/>
      <c r="I5121" s="287">
        <v>0</v>
      </c>
      <c r="J5121" s="287"/>
      <c r="K5121" s="287">
        <v>0</v>
      </c>
    </row>
    <row r="5122" spans="1:11">
      <c r="A5122" s="287" t="s">
        <v>465</v>
      </c>
      <c r="B5122" s="288">
        <v>46109</v>
      </c>
      <c r="C5122" s="287" t="s">
        <v>339</v>
      </c>
      <c r="D5122" s="287">
        <v>0</v>
      </c>
      <c r="E5122" s="287">
        <v>0</v>
      </c>
      <c r="F5122" s="287">
        <v>0</v>
      </c>
      <c r="G5122" s="287"/>
      <c r="H5122" s="287"/>
      <c r="I5122" s="287">
        <v>0</v>
      </c>
      <c r="J5122" s="287"/>
      <c r="K5122" s="287">
        <v>0</v>
      </c>
    </row>
    <row r="5123" spans="1:11">
      <c r="A5123" s="287" t="s">
        <v>465</v>
      </c>
      <c r="B5123" s="288">
        <v>46116</v>
      </c>
      <c r="C5123" s="287" t="s">
        <v>339</v>
      </c>
      <c r="D5123" s="287">
        <v>0</v>
      </c>
      <c r="E5123" s="287">
        <v>0</v>
      </c>
      <c r="F5123" s="287">
        <v>0</v>
      </c>
      <c r="G5123" s="287"/>
      <c r="H5123" s="287"/>
      <c r="I5123" s="287">
        <v>0</v>
      </c>
      <c r="J5123" s="287"/>
      <c r="K5123" s="287">
        <v>0</v>
      </c>
    </row>
    <row r="5124" spans="1:11">
      <c r="A5124" s="287" t="s">
        <v>465</v>
      </c>
      <c r="B5124" s="288">
        <v>46123</v>
      </c>
      <c r="C5124" s="287" t="s">
        <v>339</v>
      </c>
      <c r="D5124" s="287">
        <v>0</v>
      </c>
      <c r="E5124" s="287">
        <v>0</v>
      </c>
      <c r="F5124" s="287">
        <v>0</v>
      </c>
      <c r="G5124" s="287"/>
      <c r="H5124" s="287"/>
      <c r="I5124" s="287">
        <v>0</v>
      </c>
      <c r="J5124" s="287"/>
      <c r="K5124" s="287">
        <v>0</v>
      </c>
    </row>
    <row r="5125" spans="1:11">
      <c r="A5125" s="287" t="s">
        <v>465</v>
      </c>
      <c r="B5125" s="288">
        <v>46130</v>
      </c>
      <c r="C5125" s="287" t="s">
        <v>339</v>
      </c>
      <c r="D5125" s="287">
        <v>0</v>
      </c>
      <c r="E5125" s="287">
        <v>0</v>
      </c>
      <c r="F5125" s="287">
        <v>0</v>
      </c>
      <c r="G5125" s="287"/>
      <c r="H5125" s="287"/>
      <c r="I5125" s="287">
        <v>0</v>
      </c>
      <c r="J5125" s="287"/>
      <c r="K5125" s="287">
        <v>0</v>
      </c>
    </row>
    <row r="5126" spans="1:11">
      <c r="A5126" s="287" t="s">
        <v>465</v>
      </c>
      <c r="B5126" s="288">
        <v>46137</v>
      </c>
      <c r="C5126" s="287" t="s">
        <v>339</v>
      </c>
      <c r="D5126" s="287">
        <v>0</v>
      </c>
      <c r="E5126" s="287">
        <v>0</v>
      </c>
      <c r="F5126" s="287">
        <v>0</v>
      </c>
      <c r="G5126" s="287"/>
      <c r="H5126" s="287"/>
      <c r="I5126" s="287">
        <v>0</v>
      </c>
      <c r="J5126" s="287"/>
      <c r="K5126" s="287">
        <v>0</v>
      </c>
    </row>
    <row r="5127" spans="1:11">
      <c r="A5127" s="287" t="s">
        <v>466</v>
      </c>
      <c r="B5127" s="288">
        <v>45969</v>
      </c>
      <c r="C5127" s="287" t="s">
        <v>893</v>
      </c>
      <c r="D5127" s="287">
        <v>1</v>
      </c>
      <c r="E5127" s="287">
        <v>1</v>
      </c>
      <c r="F5127" s="287">
        <v>0</v>
      </c>
      <c r="G5127" s="287" t="s">
        <v>185</v>
      </c>
      <c r="H5127" s="287"/>
      <c r="I5127" s="287">
        <v>0</v>
      </c>
      <c r="J5127" s="287"/>
      <c r="K5127" s="287">
        <v>0</v>
      </c>
    </row>
    <row r="5128" spans="1:11">
      <c r="A5128" s="287" t="s">
        <v>466</v>
      </c>
      <c r="B5128" s="288">
        <v>45976</v>
      </c>
      <c r="C5128" s="287" t="s">
        <v>893</v>
      </c>
      <c r="D5128" s="287">
        <v>1</v>
      </c>
      <c r="E5128" s="287">
        <v>1</v>
      </c>
      <c r="F5128" s="287">
        <v>0</v>
      </c>
      <c r="G5128" s="287" t="s">
        <v>185</v>
      </c>
      <c r="H5128" s="287"/>
      <c r="I5128" s="287">
        <v>0</v>
      </c>
      <c r="J5128" s="287"/>
      <c r="K5128" s="287">
        <v>0</v>
      </c>
    </row>
    <row r="5129" spans="1:11">
      <c r="A5129" s="287" t="s">
        <v>466</v>
      </c>
      <c r="B5129" s="288">
        <v>45983</v>
      </c>
      <c r="C5129" s="287" t="s">
        <v>893</v>
      </c>
      <c r="D5129" s="287">
        <v>1</v>
      </c>
      <c r="E5129" s="287">
        <v>1</v>
      </c>
      <c r="F5129" s="287">
        <v>0</v>
      </c>
      <c r="G5129" s="287" t="s">
        <v>185</v>
      </c>
      <c r="H5129" s="287"/>
      <c r="I5129" s="287">
        <v>0</v>
      </c>
      <c r="J5129" s="287"/>
      <c r="K5129" s="287">
        <v>0</v>
      </c>
    </row>
    <row r="5130" spans="1:11">
      <c r="A5130" s="287" t="s">
        <v>466</v>
      </c>
      <c r="B5130" s="288">
        <v>45990</v>
      </c>
      <c r="C5130" s="287" t="s">
        <v>339</v>
      </c>
      <c r="D5130" s="287">
        <v>0</v>
      </c>
      <c r="E5130" s="287">
        <v>0</v>
      </c>
      <c r="F5130" s="287">
        <v>0</v>
      </c>
      <c r="G5130" s="287" t="s">
        <v>185</v>
      </c>
      <c r="H5130" s="287"/>
      <c r="I5130" s="287">
        <v>0</v>
      </c>
      <c r="J5130" s="287"/>
      <c r="K5130" s="287">
        <v>0</v>
      </c>
    </row>
    <row r="5131" spans="1:11">
      <c r="A5131" s="287" t="s">
        <v>466</v>
      </c>
      <c r="B5131" s="288">
        <v>45997</v>
      </c>
      <c r="C5131" s="287" t="s">
        <v>339</v>
      </c>
      <c r="D5131" s="287">
        <v>0</v>
      </c>
      <c r="E5131" s="287">
        <v>0</v>
      </c>
      <c r="F5131" s="287">
        <v>0</v>
      </c>
      <c r="G5131" s="287" t="s">
        <v>185</v>
      </c>
      <c r="H5131" s="287"/>
      <c r="I5131" s="287">
        <v>0</v>
      </c>
      <c r="J5131" s="287"/>
      <c r="K5131" s="287">
        <v>0</v>
      </c>
    </row>
    <row r="5132" spans="1:11">
      <c r="A5132" s="287" t="s">
        <v>466</v>
      </c>
      <c r="B5132" s="288">
        <v>46004</v>
      </c>
      <c r="C5132" s="287" t="s">
        <v>893</v>
      </c>
      <c r="D5132" s="287">
        <v>1</v>
      </c>
      <c r="E5132" s="287">
        <v>1</v>
      </c>
      <c r="F5132" s="287">
        <v>0</v>
      </c>
      <c r="G5132" s="287" t="s">
        <v>185</v>
      </c>
      <c r="H5132" s="287"/>
      <c r="I5132" s="287">
        <v>0</v>
      </c>
      <c r="J5132" s="287"/>
      <c r="K5132" s="287">
        <v>0</v>
      </c>
    </row>
    <row r="5133" spans="1:11">
      <c r="A5133" s="287" t="s">
        <v>466</v>
      </c>
      <c r="B5133" s="288">
        <v>46011</v>
      </c>
      <c r="C5133" s="287" t="s">
        <v>339</v>
      </c>
      <c r="D5133" s="287">
        <v>0</v>
      </c>
      <c r="E5133" s="287">
        <v>0</v>
      </c>
      <c r="F5133" s="287">
        <v>0</v>
      </c>
      <c r="G5133" s="287" t="s">
        <v>185</v>
      </c>
      <c r="H5133" s="287"/>
      <c r="I5133" s="287">
        <v>0</v>
      </c>
      <c r="J5133" s="287"/>
      <c r="K5133" s="287">
        <v>0</v>
      </c>
    </row>
    <row r="5134" spans="1:11">
      <c r="A5134" s="287" t="s">
        <v>466</v>
      </c>
      <c r="B5134" s="288">
        <v>46018</v>
      </c>
      <c r="C5134" s="287" t="s">
        <v>339</v>
      </c>
      <c r="D5134" s="287">
        <v>0</v>
      </c>
      <c r="E5134" s="287">
        <v>0</v>
      </c>
      <c r="F5134" s="287">
        <v>0</v>
      </c>
      <c r="G5134" s="287" t="s">
        <v>185</v>
      </c>
      <c r="H5134" s="287"/>
      <c r="I5134" s="287">
        <v>0</v>
      </c>
      <c r="J5134" s="287"/>
      <c r="K5134" s="287">
        <v>0</v>
      </c>
    </row>
    <row r="5135" spans="1:11">
      <c r="A5135" s="287" t="s">
        <v>466</v>
      </c>
      <c r="B5135" s="288">
        <v>46025</v>
      </c>
      <c r="C5135" s="287" t="s">
        <v>893</v>
      </c>
      <c r="D5135" s="287">
        <v>1</v>
      </c>
      <c r="E5135" s="287">
        <v>1</v>
      </c>
      <c r="F5135" s="287">
        <v>0</v>
      </c>
      <c r="G5135" s="287" t="s">
        <v>185</v>
      </c>
      <c r="H5135" s="287"/>
      <c r="I5135" s="287">
        <v>0</v>
      </c>
      <c r="J5135" s="287"/>
      <c r="K5135" s="287">
        <v>0</v>
      </c>
    </row>
    <row r="5136" spans="1:11">
      <c r="A5136" s="287" t="s">
        <v>466</v>
      </c>
      <c r="B5136" s="288">
        <v>46032</v>
      </c>
      <c r="C5136" s="287" t="s">
        <v>339</v>
      </c>
      <c r="D5136" s="287">
        <v>0</v>
      </c>
      <c r="E5136" s="287">
        <v>0</v>
      </c>
      <c r="F5136" s="287">
        <v>0</v>
      </c>
      <c r="G5136" s="287" t="s">
        <v>185</v>
      </c>
      <c r="H5136" s="287"/>
      <c r="I5136" s="287">
        <v>0</v>
      </c>
      <c r="J5136" s="287"/>
      <c r="K5136" s="287">
        <v>0</v>
      </c>
    </row>
    <row r="5137" spans="1:11">
      <c r="A5137" s="287" t="s">
        <v>466</v>
      </c>
      <c r="B5137" s="288">
        <v>46039</v>
      </c>
      <c r="C5137" s="287" t="s">
        <v>893</v>
      </c>
      <c r="D5137" s="287">
        <v>1</v>
      </c>
      <c r="E5137" s="287">
        <v>1</v>
      </c>
      <c r="F5137" s="287">
        <v>0</v>
      </c>
      <c r="G5137" s="287" t="s">
        <v>185</v>
      </c>
      <c r="H5137" s="287"/>
      <c r="I5137" s="287">
        <v>0</v>
      </c>
      <c r="J5137" s="287"/>
      <c r="K5137" s="287">
        <v>0</v>
      </c>
    </row>
    <row r="5138" spans="1:11">
      <c r="A5138" s="287" t="s">
        <v>466</v>
      </c>
      <c r="B5138" s="288">
        <v>46046</v>
      </c>
      <c r="C5138" s="287" t="s">
        <v>893</v>
      </c>
      <c r="D5138" s="287">
        <v>1</v>
      </c>
      <c r="E5138" s="287">
        <v>1</v>
      </c>
      <c r="F5138" s="287">
        <v>0</v>
      </c>
      <c r="G5138" s="287" t="s">
        <v>185</v>
      </c>
      <c r="H5138" s="287"/>
      <c r="I5138" s="287">
        <v>0</v>
      </c>
      <c r="J5138" s="287"/>
      <c r="K5138" s="287">
        <v>0</v>
      </c>
    </row>
    <row r="5139" spans="1:11">
      <c r="A5139" s="287" t="s">
        <v>466</v>
      </c>
      <c r="B5139" s="288">
        <v>46053</v>
      </c>
      <c r="C5139" s="287" t="s">
        <v>893</v>
      </c>
      <c r="D5139" s="287">
        <v>1</v>
      </c>
      <c r="E5139" s="287">
        <v>1</v>
      </c>
      <c r="F5139" s="287">
        <v>0</v>
      </c>
      <c r="G5139" s="287" t="s">
        <v>185</v>
      </c>
      <c r="H5139" s="287"/>
      <c r="I5139" s="287">
        <v>0</v>
      </c>
      <c r="J5139" s="287"/>
      <c r="K5139" s="287">
        <v>0</v>
      </c>
    </row>
    <row r="5140" spans="1:11">
      <c r="A5140" s="287" t="s">
        <v>466</v>
      </c>
      <c r="B5140" s="288">
        <v>46060</v>
      </c>
      <c r="C5140" s="287" t="s">
        <v>893</v>
      </c>
      <c r="D5140" s="287">
        <v>1</v>
      </c>
      <c r="E5140" s="287">
        <v>1</v>
      </c>
      <c r="F5140" s="287">
        <v>0</v>
      </c>
      <c r="G5140" s="287" t="s">
        <v>185</v>
      </c>
      <c r="H5140" s="287"/>
      <c r="I5140" s="287">
        <v>0</v>
      </c>
      <c r="J5140" s="287"/>
      <c r="K5140" s="287">
        <v>0</v>
      </c>
    </row>
    <row r="5141" spans="1:11">
      <c r="A5141" s="287" t="s">
        <v>466</v>
      </c>
      <c r="B5141" s="288">
        <v>46067</v>
      </c>
      <c r="C5141" s="287" t="s">
        <v>893</v>
      </c>
      <c r="D5141" s="287">
        <v>1</v>
      </c>
      <c r="E5141" s="287">
        <v>1</v>
      </c>
      <c r="F5141" s="287">
        <v>0</v>
      </c>
      <c r="G5141" s="287" t="s">
        <v>185</v>
      </c>
      <c r="H5141" s="287"/>
      <c r="I5141" s="287">
        <v>0</v>
      </c>
      <c r="J5141" s="287"/>
      <c r="K5141" s="287">
        <v>0</v>
      </c>
    </row>
    <row r="5142" spans="1:11">
      <c r="A5142" s="287" t="s">
        <v>466</v>
      </c>
      <c r="B5142" s="288">
        <v>46074</v>
      </c>
      <c r="C5142" s="287" t="s">
        <v>893</v>
      </c>
      <c r="D5142" s="287">
        <v>1</v>
      </c>
      <c r="E5142" s="287">
        <v>1</v>
      </c>
      <c r="F5142" s="287">
        <v>0</v>
      </c>
      <c r="G5142" s="287" t="s">
        <v>185</v>
      </c>
      <c r="H5142" s="287"/>
      <c r="I5142" s="287">
        <v>0</v>
      </c>
      <c r="J5142" s="287"/>
      <c r="K5142" s="287">
        <v>0</v>
      </c>
    </row>
    <row r="5143" spans="1:11">
      <c r="A5143" s="287" t="s">
        <v>466</v>
      </c>
      <c r="B5143" s="288">
        <v>46081</v>
      </c>
      <c r="C5143" s="287" t="s">
        <v>893</v>
      </c>
      <c r="D5143" s="287">
        <v>1</v>
      </c>
      <c r="E5143" s="287">
        <v>1</v>
      </c>
      <c r="F5143" s="287">
        <v>0</v>
      </c>
      <c r="G5143" s="287" t="s">
        <v>185</v>
      </c>
      <c r="H5143" s="287"/>
      <c r="I5143" s="287">
        <v>0</v>
      </c>
      <c r="J5143" s="287"/>
      <c r="K5143" s="287">
        <v>0</v>
      </c>
    </row>
    <row r="5144" spans="1:11">
      <c r="A5144" s="287" t="s">
        <v>466</v>
      </c>
      <c r="B5144" s="288">
        <v>46088</v>
      </c>
      <c r="C5144" s="287" t="s">
        <v>893</v>
      </c>
      <c r="D5144" s="287">
        <v>1</v>
      </c>
      <c r="E5144" s="287">
        <v>1</v>
      </c>
      <c r="F5144" s="287">
        <v>0</v>
      </c>
      <c r="G5144" s="287" t="s">
        <v>185</v>
      </c>
      <c r="H5144" s="287"/>
      <c r="I5144" s="287">
        <v>0</v>
      </c>
      <c r="J5144" s="287"/>
      <c r="K5144" s="287">
        <v>0</v>
      </c>
    </row>
    <row r="5145" spans="1:11">
      <c r="A5145" s="287" t="s">
        <v>466</v>
      </c>
      <c r="B5145" s="288">
        <v>46095</v>
      </c>
      <c r="C5145" s="287" t="s">
        <v>893</v>
      </c>
      <c r="D5145" s="287">
        <v>1</v>
      </c>
      <c r="E5145" s="287">
        <v>1</v>
      </c>
      <c r="F5145" s="287">
        <v>0</v>
      </c>
      <c r="G5145" s="287" t="s">
        <v>185</v>
      </c>
      <c r="H5145" s="287"/>
      <c r="I5145" s="287">
        <v>0</v>
      </c>
      <c r="J5145" s="287"/>
      <c r="K5145" s="287">
        <v>0</v>
      </c>
    </row>
    <row r="5146" spans="1:11">
      <c r="A5146" s="287" t="s">
        <v>466</v>
      </c>
      <c r="B5146" s="288">
        <v>46102</v>
      </c>
      <c r="C5146" s="287" t="s">
        <v>893</v>
      </c>
      <c r="D5146" s="287">
        <v>1</v>
      </c>
      <c r="E5146" s="287">
        <v>1</v>
      </c>
      <c r="F5146" s="287">
        <v>0</v>
      </c>
      <c r="G5146" s="287" t="s">
        <v>185</v>
      </c>
      <c r="H5146" s="287"/>
      <c r="I5146" s="287">
        <v>0</v>
      </c>
      <c r="J5146" s="287"/>
      <c r="K5146" s="287">
        <v>0</v>
      </c>
    </row>
    <row r="5147" spans="1:11">
      <c r="A5147" s="287" t="s">
        <v>466</v>
      </c>
      <c r="B5147" s="288">
        <v>46109</v>
      </c>
      <c r="C5147" s="287" t="s">
        <v>893</v>
      </c>
      <c r="D5147" s="287">
        <v>1</v>
      </c>
      <c r="E5147" s="287">
        <v>1</v>
      </c>
      <c r="F5147" s="287">
        <v>0</v>
      </c>
      <c r="G5147" s="287" t="s">
        <v>185</v>
      </c>
      <c r="H5147" s="287"/>
      <c r="I5147" s="287">
        <v>0</v>
      </c>
      <c r="J5147" s="287"/>
      <c r="K5147" s="287">
        <v>0</v>
      </c>
    </row>
    <row r="5148" spans="1:11">
      <c r="A5148" s="287" t="s">
        <v>466</v>
      </c>
      <c r="B5148" s="288">
        <v>46116</v>
      </c>
      <c r="C5148" s="287" t="s">
        <v>339</v>
      </c>
      <c r="D5148" s="287">
        <v>0</v>
      </c>
      <c r="E5148" s="287">
        <v>0</v>
      </c>
      <c r="F5148" s="287">
        <v>0</v>
      </c>
      <c r="G5148" s="287" t="s">
        <v>185</v>
      </c>
      <c r="H5148" s="287"/>
      <c r="I5148" s="287">
        <v>0</v>
      </c>
      <c r="J5148" s="287"/>
      <c r="K5148" s="287">
        <v>0</v>
      </c>
    </row>
    <row r="5149" spans="1:11">
      <c r="A5149" s="287" t="s">
        <v>466</v>
      </c>
      <c r="B5149" s="288">
        <v>46123</v>
      </c>
      <c r="C5149" s="287" t="s">
        <v>893</v>
      </c>
      <c r="D5149" s="287">
        <v>1</v>
      </c>
      <c r="E5149" s="287">
        <v>1</v>
      </c>
      <c r="F5149" s="287">
        <v>0</v>
      </c>
      <c r="G5149" s="287" t="s">
        <v>185</v>
      </c>
      <c r="H5149" s="287"/>
      <c r="I5149" s="287">
        <v>0</v>
      </c>
      <c r="J5149" s="287"/>
      <c r="K5149" s="287">
        <v>0</v>
      </c>
    </row>
    <row r="5150" spans="1:11">
      <c r="A5150" s="287" t="s">
        <v>466</v>
      </c>
      <c r="B5150" s="288">
        <v>46130</v>
      </c>
      <c r="C5150" s="287" t="s">
        <v>893</v>
      </c>
      <c r="D5150" s="287">
        <v>1</v>
      </c>
      <c r="E5150" s="287">
        <v>1</v>
      </c>
      <c r="F5150" s="287">
        <v>0</v>
      </c>
      <c r="G5150" s="287" t="s">
        <v>185</v>
      </c>
      <c r="H5150" s="287"/>
      <c r="I5150" s="287">
        <v>0</v>
      </c>
      <c r="J5150" s="287"/>
      <c r="K5150" s="287">
        <v>0</v>
      </c>
    </row>
    <row r="5151" spans="1:11">
      <c r="A5151" s="287" t="s">
        <v>466</v>
      </c>
      <c r="B5151" s="288">
        <v>46137</v>
      </c>
      <c r="C5151" s="287" t="s">
        <v>339</v>
      </c>
      <c r="D5151" s="287">
        <v>0</v>
      </c>
      <c r="E5151" s="287">
        <v>0</v>
      </c>
      <c r="F5151" s="287">
        <v>0</v>
      </c>
      <c r="G5151" s="287" t="s">
        <v>185</v>
      </c>
      <c r="H5151" s="287"/>
      <c r="I5151" s="287">
        <v>0</v>
      </c>
      <c r="J5151" s="287"/>
      <c r="K5151" s="287">
        <v>0</v>
      </c>
    </row>
    <row r="5152" spans="1:11">
      <c r="A5152" s="287" t="s">
        <v>467</v>
      </c>
      <c r="B5152" s="288">
        <v>45969</v>
      </c>
      <c r="C5152" s="287" t="s">
        <v>339</v>
      </c>
      <c r="D5152" s="287">
        <v>0</v>
      </c>
      <c r="E5152" s="287">
        <v>0</v>
      </c>
      <c r="F5152" s="287">
        <v>0</v>
      </c>
      <c r="G5152" s="287" t="s">
        <v>188</v>
      </c>
      <c r="H5152" s="287"/>
      <c r="I5152" s="287">
        <v>0</v>
      </c>
      <c r="J5152" s="287"/>
      <c r="K5152" s="287">
        <v>0</v>
      </c>
    </row>
    <row r="5153" spans="1:11">
      <c r="A5153" s="287" t="s">
        <v>467</v>
      </c>
      <c r="B5153" s="288">
        <v>45976</v>
      </c>
      <c r="C5153" s="287" t="s">
        <v>339</v>
      </c>
      <c r="D5153" s="287">
        <v>0</v>
      </c>
      <c r="E5153" s="287">
        <v>0</v>
      </c>
      <c r="F5153" s="287">
        <v>0</v>
      </c>
      <c r="G5153" s="287" t="s">
        <v>188</v>
      </c>
      <c r="H5153" s="287"/>
      <c r="I5153" s="287">
        <v>0</v>
      </c>
      <c r="J5153" s="287"/>
      <c r="K5153" s="287">
        <v>0</v>
      </c>
    </row>
    <row r="5154" spans="1:11">
      <c r="A5154" s="287" t="s">
        <v>467</v>
      </c>
      <c r="B5154" s="288">
        <v>45983</v>
      </c>
      <c r="C5154" s="287" t="s">
        <v>339</v>
      </c>
      <c r="D5154" s="287">
        <v>0</v>
      </c>
      <c r="E5154" s="287">
        <v>0</v>
      </c>
      <c r="F5154" s="287">
        <v>0</v>
      </c>
      <c r="G5154" s="287" t="s">
        <v>188</v>
      </c>
      <c r="H5154" s="287"/>
      <c r="I5154" s="287">
        <v>0</v>
      </c>
      <c r="J5154" s="287"/>
      <c r="K5154" s="287">
        <v>0</v>
      </c>
    </row>
    <row r="5155" spans="1:11">
      <c r="A5155" s="287" t="s">
        <v>467</v>
      </c>
      <c r="B5155" s="288">
        <v>45990</v>
      </c>
      <c r="C5155" s="287" t="s">
        <v>339</v>
      </c>
      <c r="D5155" s="287">
        <v>0</v>
      </c>
      <c r="E5155" s="287">
        <v>0</v>
      </c>
      <c r="F5155" s="287">
        <v>0</v>
      </c>
      <c r="G5155" s="287" t="s">
        <v>188</v>
      </c>
      <c r="H5155" s="287"/>
      <c r="I5155" s="287">
        <v>0</v>
      </c>
      <c r="J5155" s="287"/>
      <c r="K5155" s="287">
        <v>0</v>
      </c>
    </row>
    <row r="5156" spans="1:11">
      <c r="A5156" s="287" t="s">
        <v>467</v>
      </c>
      <c r="B5156" s="288">
        <v>45997</v>
      </c>
      <c r="C5156" s="287" t="s">
        <v>339</v>
      </c>
      <c r="D5156" s="287">
        <v>0</v>
      </c>
      <c r="E5156" s="287">
        <v>0</v>
      </c>
      <c r="F5156" s="287">
        <v>0</v>
      </c>
      <c r="G5156" s="287" t="s">
        <v>188</v>
      </c>
      <c r="H5156" s="287"/>
      <c r="I5156" s="287">
        <v>0</v>
      </c>
      <c r="J5156" s="287"/>
      <c r="K5156" s="287">
        <v>0</v>
      </c>
    </row>
    <row r="5157" spans="1:11">
      <c r="A5157" s="287" t="s">
        <v>467</v>
      </c>
      <c r="B5157" s="288">
        <v>46004</v>
      </c>
      <c r="C5157" s="287" t="s">
        <v>339</v>
      </c>
      <c r="D5157" s="287">
        <v>0</v>
      </c>
      <c r="E5157" s="287">
        <v>0</v>
      </c>
      <c r="F5157" s="287">
        <v>0</v>
      </c>
      <c r="G5157" s="287" t="s">
        <v>188</v>
      </c>
      <c r="H5157" s="287"/>
      <c r="I5157" s="287">
        <v>0</v>
      </c>
      <c r="J5157" s="287"/>
      <c r="K5157" s="287">
        <v>0</v>
      </c>
    </row>
    <row r="5158" spans="1:11">
      <c r="A5158" s="287" t="s">
        <v>467</v>
      </c>
      <c r="B5158" s="288">
        <v>46011</v>
      </c>
      <c r="C5158" s="287" t="s">
        <v>339</v>
      </c>
      <c r="D5158" s="287">
        <v>0</v>
      </c>
      <c r="E5158" s="287">
        <v>0</v>
      </c>
      <c r="F5158" s="287">
        <v>0</v>
      </c>
      <c r="G5158" s="287" t="s">
        <v>188</v>
      </c>
      <c r="H5158" s="287"/>
      <c r="I5158" s="287">
        <v>0</v>
      </c>
      <c r="J5158" s="287"/>
      <c r="K5158" s="287">
        <v>0</v>
      </c>
    </row>
    <row r="5159" spans="1:11">
      <c r="A5159" s="287" t="s">
        <v>467</v>
      </c>
      <c r="B5159" s="288">
        <v>46018</v>
      </c>
      <c r="C5159" s="287" t="s">
        <v>339</v>
      </c>
      <c r="D5159" s="287">
        <v>0</v>
      </c>
      <c r="E5159" s="287">
        <v>0</v>
      </c>
      <c r="F5159" s="287">
        <v>0</v>
      </c>
      <c r="G5159" s="287" t="s">
        <v>188</v>
      </c>
      <c r="H5159" s="287"/>
      <c r="I5159" s="287">
        <v>0</v>
      </c>
      <c r="J5159" s="287"/>
      <c r="K5159" s="287">
        <v>0</v>
      </c>
    </row>
    <row r="5160" spans="1:11">
      <c r="A5160" s="287" t="s">
        <v>467</v>
      </c>
      <c r="B5160" s="288">
        <v>46025</v>
      </c>
      <c r="C5160" s="287" t="s">
        <v>339</v>
      </c>
      <c r="D5160" s="287">
        <v>0</v>
      </c>
      <c r="E5160" s="287">
        <v>0</v>
      </c>
      <c r="F5160" s="287">
        <v>0</v>
      </c>
      <c r="G5160" s="287" t="s">
        <v>188</v>
      </c>
      <c r="H5160" s="287"/>
      <c r="I5160" s="287">
        <v>0</v>
      </c>
      <c r="J5160" s="287"/>
      <c r="K5160" s="287">
        <v>0</v>
      </c>
    </row>
    <row r="5161" spans="1:11">
      <c r="A5161" s="287" t="s">
        <v>467</v>
      </c>
      <c r="B5161" s="288">
        <v>46032</v>
      </c>
      <c r="C5161" s="287" t="s">
        <v>339</v>
      </c>
      <c r="D5161" s="287">
        <v>0</v>
      </c>
      <c r="E5161" s="287">
        <v>0</v>
      </c>
      <c r="F5161" s="287">
        <v>0</v>
      </c>
      <c r="G5161" s="287" t="s">
        <v>188</v>
      </c>
      <c r="H5161" s="287"/>
      <c r="I5161" s="287">
        <v>0</v>
      </c>
      <c r="J5161" s="287"/>
      <c r="K5161" s="287">
        <v>0</v>
      </c>
    </row>
    <row r="5162" spans="1:11">
      <c r="A5162" s="287" t="s">
        <v>467</v>
      </c>
      <c r="B5162" s="288">
        <v>46039</v>
      </c>
      <c r="C5162" s="287" t="s">
        <v>339</v>
      </c>
      <c r="D5162" s="287">
        <v>0</v>
      </c>
      <c r="E5162" s="287">
        <v>0</v>
      </c>
      <c r="F5162" s="287">
        <v>0</v>
      </c>
      <c r="G5162" s="287" t="s">
        <v>188</v>
      </c>
      <c r="H5162" s="287"/>
      <c r="I5162" s="287">
        <v>0</v>
      </c>
      <c r="J5162" s="287"/>
      <c r="K5162" s="287">
        <v>0</v>
      </c>
    </row>
    <row r="5163" spans="1:11">
      <c r="A5163" s="287" t="s">
        <v>467</v>
      </c>
      <c r="B5163" s="288">
        <v>46046</v>
      </c>
      <c r="C5163" s="287" t="s">
        <v>847</v>
      </c>
      <c r="D5163" s="287">
        <v>1</v>
      </c>
      <c r="E5163" s="287">
        <v>1</v>
      </c>
      <c r="F5163" s="287">
        <v>1</v>
      </c>
      <c r="G5163" s="287" t="s">
        <v>188</v>
      </c>
      <c r="H5163" s="287"/>
      <c r="I5163" s="287">
        <v>0</v>
      </c>
      <c r="J5163" s="287"/>
      <c r="K5163" s="287">
        <v>0</v>
      </c>
    </row>
    <row r="5164" spans="1:11">
      <c r="A5164" s="287" t="s">
        <v>467</v>
      </c>
      <c r="B5164" s="288">
        <v>46053</v>
      </c>
      <c r="C5164" s="287" t="s">
        <v>847</v>
      </c>
      <c r="D5164" s="287">
        <v>1</v>
      </c>
      <c r="E5164" s="287">
        <v>1</v>
      </c>
      <c r="F5164" s="287">
        <v>1</v>
      </c>
      <c r="G5164" s="287" t="s">
        <v>188</v>
      </c>
      <c r="H5164" s="287"/>
      <c r="I5164" s="287">
        <v>0</v>
      </c>
      <c r="J5164" s="287"/>
      <c r="K5164" s="287">
        <v>0</v>
      </c>
    </row>
    <row r="5165" spans="1:11">
      <c r="A5165" s="287" t="s">
        <v>467</v>
      </c>
      <c r="B5165" s="288">
        <v>46060</v>
      </c>
      <c r="C5165" s="287" t="s">
        <v>847</v>
      </c>
      <c r="D5165" s="287">
        <v>1</v>
      </c>
      <c r="E5165" s="287">
        <v>1</v>
      </c>
      <c r="F5165" s="287">
        <v>1</v>
      </c>
      <c r="G5165" s="287" t="s">
        <v>188</v>
      </c>
      <c r="H5165" s="287"/>
      <c r="I5165" s="287">
        <v>0</v>
      </c>
      <c r="J5165" s="287"/>
      <c r="K5165" s="287">
        <v>0</v>
      </c>
    </row>
    <row r="5166" spans="1:11">
      <c r="A5166" s="287" t="s">
        <v>467</v>
      </c>
      <c r="B5166" s="288">
        <v>46067</v>
      </c>
      <c r="C5166" s="287" t="s">
        <v>847</v>
      </c>
      <c r="D5166" s="287">
        <v>1</v>
      </c>
      <c r="E5166" s="287">
        <v>1</v>
      </c>
      <c r="F5166" s="287">
        <v>1</v>
      </c>
      <c r="G5166" s="287" t="s">
        <v>188</v>
      </c>
      <c r="H5166" s="287"/>
      <c r="I5166" s="287">
        <v>0</v>
      </c>
      <c r="J5166" s="287"/>
      <c r="K5166" s="287">
        <v>0</v>
      </c>
    </row>
    <row r="5167" spans="1:11">
      <c r="A5167" s="287" t="s">
        <v>467</v>
      </c>
      <c r="B5167" s="288">
        <v>46074</v>
      </c>
      <c r="C5167" s="287" t="s">
        <v>847</v>
      </c>
      <c r="D5167" s="287">
        <v>1</v>
      </c>
      <c r="E5167" s="287">
        <v>1</v>
      </c>
      <c r="F5167" s="287">
        <v>1</v>
      </c>
      <c r="G5167" s="287" t="s">
        <v>188</v>
      </c>
      <c r="H5167" s="287"/>
      <c r="I5167" s="287">
        <v>0</v>
      </c>
      <c r="J5167" s="287"/>
      <c r="K5167" s="287">
        <v>0</v>
      </c>
    </row>
    <row r="5168" spans="1:11">
      <c r="A5168" s="287" t="s">
        <v>467</v>
      </c>
      <c r="B5168" s="288">
        <v>46081</v>
      </c>
      <c r="C5168" s="287" t="s">
        <v>847</v>
      </c>
      <c r="D5168" s="287">
        <v>1</v>
      </c>
      <c r="E5168" s="287">
        <v>1</v>
      </c>
      <c r="F5168" s="287">
        <v>1</v>
      </c>
      <c r="G5168" s="287" t="s">
        <v>188</v>
      </c>
      <c r="H5168" s="287"/>
      <c r="I5168" s="287">
        <v>0</v>
      </c>
      <c r="J5168" s="287"/>
      <c r="K5168" s="287">
        <v>0</v>
      </c>
    </row>
    <row r="5169" spans="1:11">
      <c r="A5169" s="287" t="s">
        <v>467</v>
      </c>
      <c r="B5169" s="288">
        <v>46088</v>
      </c>
      <c r="C5169" s="287" t="s">
        <v>847</v>
      </c>
      <c r="D5169" s="287">
        <v>1</v>
      </c>
      <c r="E5169" s="287">
        <v>1</v>
      </c>
      <c r="F5169" s="287">
        <v>1</v>
      </c>
      <c r="G5169" s="287" t="s">
        <v>188</v>
      </c>
      <c r="H5169" s="287"/>
      <c r="I5169" s="287">
        <v>0</v>
      </c>
      <c r="J5169" s="287"/>
      <c r="K5169" s="287">
        <v>0</v>
      </c>
    </row>
    <row r="5170" spans="1:11">
      <c r="A5170" s="287" t="s">
        <v>467</v>
      </c>
      <c r="B5170" s="288">
        <v>46095</v>
      </c>
      <c r="C5170" s="287" t="s">
        <v>847</v>
      </c>
      <c r="D5170" s="287">
        <v>1</v>
      </c>
      <c r="E5170" s="287">
        <v>1</v>
      </c>
      <c r="F5170" s="287">
        <v>1</v>
      </c>
      <c r="G5170" s="287" t="s">
        <v>188</v>
      </c>
      <c r="H5170" s="287"/>
      <c r="I5170" s="287">
        <v>0</v>
      </c>
      <c r="J5170" s="287"/>
      <c r="K5170" s="287">
        <v>0</v>
      </c>
    </row>
    <row r="5171" spans="1:11">
      <c r="A5171" s="287" t="s">
        <v>467</v>
      </c>
      <c r="B5171" s="288">
        <v>46102</v>
      </c>
      <c r="C5171" s="287" t="s">
        <v>847</v>
      </c>
      <c r="D5171" s="287">
        <v>1</v>
      </c>
      <c r="E5171" s="287">
        <v>1</v>
      </c>
      <c r="F5171" s="287">
        <v>1</v>
      </c>
      <c r="G5171" s="287" t="s">
        <v>188</v>
      </c>
      <c r="H5171" s="287"/>
      <c r="I5171" s="287">
        <v>0</v>
      </c>
      <c r="J5171" s="287"/>
      <c r="K5171" s="287">
        <v>0</v>
      </c>
    </row>
    <row r="5172" spans="1:11">
      <c r="A5172" s="287" t="s">
        <v>467</v>
      </c>
      <c r="B5172" s="288">
        <v>46109</v>
      </c>
      <c r="C5172" s="287" t="s">
        <v>339</v>
      </c>
      <c r="D5172" s="287">
        <v>0</v>
      </c>
      <c r="E5172" s="287">
        <v>0</v>
      </c>
      <c r="F5172" s="287">
        <v>0</v>
      </c>
      <c r="G5172" s="287" t="s">
        <v>188</v>
      </c>
      <c r="H5172" s="287"/>
      <c r="I5172" s="287">
        <v>0</v>
      </c>
      <c r="J5172" s="287"/>
      <c r="K5172" s="287">
        <v>0</v>
      </c>
    </row>
    <row r="5173" spans="1:11">
      <c r="A5173" s="287" t="s">
        <v>467</v>
      </c>
      <c r="B5173" s="288">
        <v>46116</v>
      </c>
      <c r="C5173" s="287" t="s">
        <v>339</v>
      </c>
      <c r="D5173" s="287">
        <v>0</v>
      </c>
      <c r="E5173" s="287">
        <v>0</v>
      </c>
      <c r="F5173" s="287">
        <v>0</v>
      </c>
      <c r="G5173" s="287" t="s">
        <v>188</v>
      </c>
      <c r="H5173" s="287"/>
      <c r="I5173" s="287">
        <v>0</v>
      </c>
      <c r="J5173" s="287"/>
      <c r="K5173" s="287">
        <v>0</v>
      </c>
    </row>
    <row r="5174" spans="1:11">
      <c r="A5174" s="287" t="s">
        <v>467</v>
      </c>
      <c r="B5174" s="288">
        <v>46123</v>
      </c>
      <c r="C5174" s="287" t="s">
        <v>339</v>
      </c>
      <c r="D5174" s="287">
        <v>0</v>
      </c>
      <c r="E5174" s="287">
        <v>0</v>
      </c>
      <c r="F5174" s="287">
        <v>0</v>
      </c>
      <c r="G5174" s="287" t="s">
        <v>188</v>
      </c>
      <c r="H5174" s="287"/>
      <c r="I5174" s="287">
        <v>0</v>
      </c>
      <c r="J5174" s="287"/>
      <c r="K5174" s="287">
        <v>0</v>
      </c>
    </row>
    <row r="5175" spans="1:11">
      <c r="A5175" s="287" t="s">
        <v>467</v>
      </c>
      <c r="B5175" s="288">
        <v>46130</v>
      </c>
      <c r="C5175" s="287" t="s">
        <v>339</v>
      </c>
      <c r="D5175" s="287">
        <v>0</v>
      </c>
      <c r="E5175" s="287">
        <v>0</v>
      </c>
      <c r="F5175" s="287">
        <v>0</v>
      </c>
      <c r="G5175" s="287" t="s">
        <v>188</v>
      </c>
      <c r="H5175" s="287"/>
      <c r="I5175" s="287">
        <v>0</v>
      </c>
      <c r="J5175" s="287"/>
      <c r="K5175" s="287">
        <v>0</v>
      </c>
    </row>
    <row r="5176" spans="1:11">
      <c r="A5176" s="287" t="s">
        <v>467</v>
      </c>
      <c r="B5176" s="288">
        <v>46137</v>
      </c>
      <c r="C5176" s="287" t="s">
        <v>339</v>
      </c>
      <c r="D5176" s="287">
        <v>0</v>
      </c>
      <c r="E5176" s="287">
        <v>0</v>
      </c>
      <c r="F5176" s="287">
        <v>0</v>
      </c>
      <c r="G5176" s="287" t="s">
        <v>188</v>
      </c>
      <c r="H5176" s="287"/>
      <c r="I5176" s="287">
        <v>0</v>
      </c>
      <c r="J5176" s="287"/>
      <c r="K5176" s="287">
        <v>0</v>
      </c>
    </row>
    <row r="5177" spans="1:11">
      <c r="A5177" s="287" t="s">
        <v>468</v>
      </c>
      <c r="B5177" s="288">
        <v>45969</v>
      </c>
      <c r="C5177" s="287" t="s">
        <v>339</v>
      </c>
      <c r="D5177" s="287">
        <v>0</v>
      </c>
      <c r="E5177" s="287">
        <v>0</v>
      </c>
      <c r="F5177" s="287">
        <v>0</v>
      </c>
      <c r="G5177" s="287" t="s">
        <v>188</v>
      </c>
      <c r="H5177" s="287" t="s">
        <v>188</v>
      </c>
      <c r="I5177" s="287">
        <v>1</v>
      </c>
      <c r="J5177" s="287" t="s">
        <v>469</v>
      </c>
      <c r="K5177" s="287">
        <v>0</v>
      </c>
    </row>
    <row r="5178" spans="1:11">
      <c r="A5178" s="287" t="s">
        <v>468</v>
      </c>
      <c r="B5178" s="288">
        <v>45976</v>
      </c>
      <c r="C5178" s="287" t="s">
        <v>847</v>
      </c>
      <c r="D5178" s="287">
        <v>1</v>
      </c>
      <c r="E5178" s="287">
        <v>1</v>
      </c>
      <c r="F5178" s="287">
        <v>1</v>
      </c>
      <c r="G5178" s="287" t="s">
        <v>188</v>
      </c>
      <c r="H5178" s="287" t="s">
        <v>188</v>
      </c>
      <c r="I5178" s="287">
        <v>1</v>
      </c>
      <c r="J5178" s="287" t="s">
        <v>469</v>
      </c>
      <c r="K5178" s="287">
        <v>0</v>
      </c>
    </row>
    <row r="5179" spans="1:11">
      <c r="A5179" s="287" t="s">
        <v>468</v>
      </c>
      <c r="B5179" s="288">
        <v>45983</v>
      </c>
      <c r="C5179" s="287" t="s">
        <v>339</v>
      </c>
      <c r="D5179" s="287">
        <v>0</v>
      </c>
      <c r="E5179" s="287">
        <v>0</v>
      </c>
      <c r="F5179" s="287">
        <v>0</v>
      </c>
      <c r="G5179" s="287" t="s">
        <v>188</v>
      </c>
      <c r="H5179" s="287" t="s">
        <v>188</v>
      </c>
      <c r="I5179" s="287">
        <v>1</v>
      </c>
      <c r="J5179" s="287" t="s">
        <v>469</v>
      </c>
      <c r="K5179" s="287">
        <v>0</v>
      </c>
    </row>
    <row r="5180" spans="1:11">
      <c r="A5180" s="287" t="s">
        <v>468</v>
      </c>
      <c r="B5180" s="288">
        <v>45990</v>
      </c>
      <c r="C5180" s="287" t="s">
        <v>847</v>
      </c>
      <c r="D5180" s="287">
        <v>1</v>
      </c>
      <c r="E5180" s="287">
        <v>1</v>
      </c>
      <c r="F5180" s="287">
        <v>1</v>
      </c>
      <c r="G5180" s="287" t="s">
        <v>188</v>
      </c>
      <c r="H5180" s="287" t="s">
        <v>188</v>
      </c>
      <c r="I5180" s="287">
        <v>1</v>
      </c>
      <c r="J5180" s="287" t="s">
        <v>469</v>
      </c>
      <c r="K5180" s="287">
        <v>0</v>
      </c>
    </row>
    <row r="5181" spans="1:11">
      <c r="A5181" s="287" t="s">
        <v>468</v>
      </c>
      <c r="B5181" s="288">
        <v>45997</v>
      </c>
      <c r="C5181" s="287" t="s">
        <v>847</v>
      </c>
      <c r="D5181" s="287">
        <v>1</v>
      </c>
      <c r="E5181" s="287">
        <v>1</v>
      </c>
      <c r="F5181" s="287">
        <v>1</v>
      </c>
      <c r="G5181" s="287" t="s">
        <v>188</v>
      </c>
      <c r="H5181" s="287" t="s">
        <v>188</v>
      </c>
      <c r="I5181" s="287">
        <v>1</v>
      </c>
      <c r="J5181" s="287" t="s">
        <v>469</v>
      </c>
      <c r="K5181" s="287">
        <v>0</v>
      </c>
    </row>
    <row r="5182" spans="1:11">
      <c r="A5182" s="287" t="s">
        <v>468</v>
      </c>
      <c r="B5182" s="288">
        <v>46004</v>
      </c>
      <c r="C5182" s="287" t="s">
        <v>339</v>
      </c>
      <c r="D5182" s="287">
        <v>0</v>
      </c>
      <c r="E5182" s="287">
        <v>0</v>
      </c>
      <c r="F5182" s="287">
        <v>0</v>
      </c>
      <c r="G5182" s="287" t="s">
        <v>188</v>
      </c>
      <c r="H5182" s="287" t="s">
        <v>188</v>
      </c>
      <c r="I5182" s="287">
        <v>1</v>
      </c>
      <c r="J5182" s="287" t="s">
        <v>469</v>
      </c>
      <c r="K5182" s="287">
        <v>0</v>
      </c>
    </row>
    <row r="5183" spans="1:11">
      <c r="A5183" s="287" t="s">
        <v>468</v>
      </c>
      <c r="B5183" s="288">
        <v>46011</v>
      </c>
      <c r="C5183" s="287" t="s">
        <v>847</v>
      </c>
      <c r="D5183" s="287">
        <v>1</v>
      </c>
      <c r="E5183" s="287">
        <v>1</v>
      </c>
      <c r="F5183" s="287">
        <v>1</v>
      </c>
      <c r="G5183" s="287" t="s">
        <v>188</v>
      </c>
      <c r="H5183" s="287" t="s">
        <v>188</v>
      </c>
      <c r="I5183" s="287">
        <v>1</v>
      </c>
      <c r="J5183" s="287" t="s">
        <v>469</v>
      </c>
      <c r="K5183" s="287">
        <v>0</v>
      </c>
    </row>
    <row r="5184" spans="1:11">
      <c r="A5184" s="287" t="s">
        <v>468</v>
      </c>
      <c r="B5184" s="288">
        <v>46018</v>
      </c>
      <c r="C5184" s="287" t="s">
        <v>339</v>
      </c>
      <c r="D5184" s="287">
        <v>0</v>
      </c>
      <c r="E5184" s="287">
        <v>0</v>
      </c>
      <c r="F5184" s="287">
        <v>0</v>
      </c>
      <c r="G5184" s="287" t="s">
        <v>188</v>
      </c>
      <c r="H5184" s="287" t="s">
        <v>188</v>
      </c>
      <c r="I5184" s="287">
        <v>1</v>
      </c>
      <c r="J5184" s="287" t="s">
        <v>469</v>
      </c>
      <c r="K5184" s="287">
        <v>0</v>
      </c>
    </row>
    <row r="5185" spans="1:11">
      <c r="A5185" s="287" t="s">
        <v>468</v>
      </c>
      <c r="B5185" s="288">
        <v>46025</v>
      </c>
      <c r="C5185" s="287" t="s">
        <v>339</v>
      </c>
      <c r="D5185" s="287">
        <v>0</v>
      </c>
      <c r="E5185" s="287">
        <v>0</v>
      </c>
      <c r="F5185" s="287">
        <v>0</v>
      </c>
      <c r="G5185" s="287" t="s">
        <v>188</v>
      </c>
      <c r="H5185" s="287" t="s">
        <v>188</v>
      </c>
      <c r="I5185" s="287">
        <v>1</v>
      </c>
      <c r="J5185" s="287" t="s">
        <v>469</v>
      </c>
      <c r="K5185" s="287">
        <v>0</v>
      </c>
    </row>
    <row r="5186" spans="1:11">
      <c r="A5186" s="287" t="s">
        <v>468</v>
      </c>
      <c r="B5186" s="288">
        <v>46032</v>
      </c>
      <c r="C5186" s="287" t="s">
        <v>339</v>
      </c>
      <c r="D5186" s="287">
        <v>0</v>
      </c>
      <c r="E5186" s="287">
        <v>0</v>
      </c>
      <c r="F5186" s="287">
        <v>0</v>
      </c>
      <c r="G5186" s="287" t="s">
        <v>188</v>
      </c>
      <c r="H5186" s="287" t="s">
        <v>188</v>
      </c>
      <c r="I5186" s="287">
        <v>1</v>
      </c>
      <c r="J5186" s="287" t="s">
        <v>469</v>
      </c>
      <c r="K5186" s="287">
        <v>0</v>
      </c>
    </row>
    <row r="5187" spans="1:11">
      <c r="A5187" s="287" t="s">
        <v>468</v>
      </c>
      <c r="B5187" s="288">
        <v>46039</v>
      </c>
      <c r="C5187" s="287" t="s">
        <v>847</v>
      </c>
      <c r="D5187" s="287">
        <v>1</v>
      </c>
      <c r="E5187" s="287">
        <v>1</v>
      </c>
      <c r="F5187" s="287">
        <v>1</v>
      </c>
      <c r="G5187" s="287" t="s">
        <v>188</v>
      </c>
      <c r="H5187" s="287" t="s">
        <v>188</v>
      </c>
      <c r="I5187" s="287">
        <v>1</v>
      </c>
      <c r="J5187" s="287" t="s">
        <v>469</v>
      </c>
      <c r="K5187" s="287">
        <v>0</v>
      </c>
    </row>
    <row r="5188" spans="1:11">
      <c r="A5188" s="287" t="s">
        <v>468</v>
      </c>
      <c r="B5188" s="288">
        <v>46046</v>
      </c>
      <c r="C5188" s="287" t="s">
        <v>847</v>
      </c>
      <c r="D5188" s="287">
        <v>1</v>
      </c>
      <c r="E5188" s="287">
        <v>1</v>
      </c>
      <c r="F5188" s="287">
        <v>1</v>
      </c>
      <c r="G5188" s="287" t="s">
        <v>188</v>
      </c>
      <c r="H5188" s="287" t="s">
        <v>188</v>
      </c>
      <c r="I5188" s="287">
        <v>1</v>
      </c>
      <c r="J5188" s="287" t="s">
        <v>469</v>
      </c>
      <c r="K5188" s="287">
        <v>0</v>
      </c>
    </row>
    <row r="5189" spans="1:11">
      <c r="A5189" s="287" t="s">
        <v>468</v>
      </c>
      <c r="B5189" s="288">
        <v>46053</v>
      </c>
      <c r="C5189" s="287" t="s">
        <v>847</v>
      </c>
      <c r="D5189" s="287">
        <v>1</v>
      </c>
      <c r="E5189" s="287">
        <v>1</v>
      </c>
      <c r="F5189" s="287">
        <v>1</v>
      </c>
      <c r="G5189" s="287" t="s">
        <v>188</v>
      </c>
      <c r="H5189" s="287" t="s">
        <v>188</v>
      </c>
      <c r="I5189" s="287">
        <v>1</v>
      </c>
      <c r="J5189" s="287" t="s">
        <v>469</v>
      </c>
      <c r="K5189" s="287">
        <v>0</v>
      </c>
    </row>
    <row r="5190" spans="1:11">
      <c r="A5190" s="287" t="s">
        <v>468</v>
      </c>
      <c r="B5190" s="288">
        <v>46060</v>
      </c>
      <c r="C5190" s="287" t="s">
        <v>339</v>
      </c>
      <c r="D5190" s="287">
        <v>0</v>
      </c>
      <c r="E5190" s="287">
        <v>0</v>
      </c>
      <c r="F5190" s="287">
        <v>0</v>
      </c>
      <c r="G5190" s="287" t="s">
        <v>188</v>
      </c>
      <c r="H5190" s="287" t="s">
        <v>188</v>
      </c>
      <c r="I5190" s="287">
        <v>1</v>
      </c>
      <c r="J5190" s="287" t="s">
        <v>469</v>
      </c>
      <c r="K5190" s="287">
        <v>0</v>
      </c>
    </row>
    <row r="5191" spans="1:11">
      <c r="A5191" s="287" t="s">
        <v>468</v>
      </c>
      <c r="B5191" s="288">
        <v>46067</v>
      </c>
      <c r="C5191" s="287" t="s">
        <v>847</v>
      </c>
      <c r="D5191" s="287">
        <v>1</v>
      </c>
      <c r="E5191" s="287">
        <v>1</v>
      </c>
      <c r="F5191" s="287">
        <v>1</v>
      </c>
      <c r="G5191" s="287" t="s">
        <v>188</v>
      </c>
      <c r="H5191" s="287" t="s">
        <v>188</v>
      </c>
      <c r="I5191" s="287">
        <v>1</v>
      </c>
      <c r="J5191" s="287" t="s">
        <v>469</v>
      </c>
      <c r="K5191" s="287">
        <v>0</v>
      </c>
    </row>
    <row r="5192" spans="1:11">
      <c r="A5192" s="287" t="s">
        <v>468</v>
      </c>
      <c r="B5192" s="288">
        <v>46074</v>
      </c>
      <c r="C5192" s="287" t="s">
        <v>339</v>
      </c>
      <c r="D5192" s="287">
        <v>0</v>
      </c>
      <c r="E5192" s="287">
        <v>0</v>
      </c>
      <c r="F5192" s="287">
        <v>0</v>
      </c>
      <c r="G5192" s="287" t="s">
        <v>188</v>
      </c>
      <c r="H5192" s="287" t="s">
        <v>188</v>
      </c>
      <c r="I5192" s="287">
        <v>1</v>
      </c>
      <c r="J5192" s="287" t="s">
        <v>469</v>
      </c>
      <c r="K5192" s="287">
        <v>0</v>
      </c>
    </row>
    <row r="5193" spans="1:11">
      <c r="A5193" s="287" t="s">
        <v>468</v>
      </c>
      <c r="B5193" s="288">
        <v>46081</v>
      </c>
      <c r="C5193" s="287" t="s">
        <v>847</v>
      </c>
      <c r="D5193" s="287">
        <v>1</v>
      </c>
      <c r="E5193" s="287">
        <v>1</v>
      </c>
      <c r="F5193" s="287">
        <v>1</v>
      </c>
      <c r="G5193" s="287" t="s">
        <v>188</v>
      </c>
      <c r="H5193" s="287" t="s">
        <v>188</v>
      </c>
      <c r="I5193" s="287">
        <v>1</v>
      </c>
      <c r="J5193" s="287" t="s">
        <v>469</v>
      </c>
      <c r="K5193" s="287">
        <v>0</v>
      </c>
    </row>
    <row r="5194" spans="1:11">
      <c r="A5194" s="287" t="s">
        <v>468</v>
      </c>
      <c r="B5194" s="288">
        <v>46088</v>
      </c>
      <c r="C5194" s="287" t="s">
        <v>847</v>
      </c>
      <c r="D5194" s="287">
        <v>1</v>
      </c>
      <c r="E5194" s="287">
        <v>1</v>
      </c>
      <c r="F5194" s="287">
        <v>1</v>
      </c>
      <c r="G5194" s="287" t="s">
        <v>188</v>
      </c>
      <c r="H5194" s="287" t="s">
        <v>188</v>
      </c>
      <c r="I5194" s="287">
        <v>1</v>
      </c>
      <c r="J5194" s="287" t="s">
        <v>469</v>
      </c>
      <c r="K5194" s="287">
        <v>0</v>
      </c>
    </row>
    <row r="5195" spans="1:11">
      <c r="A5195" s="287" t="s">
        <v>468</v>
      </c>
      <c r="B5195" s="288">
        <v>46095</v>
      </c>
      <c r="C5195" s="287" t="s">
        <v>847</v>
      </c>
      <c r="D5195" s="287">
        <v>1</v>
      </c>
      <c r="E5195" s="287">
        <v>1</v>
      </c>
      <c r="F5195" s="287">
        <v>1</v>
      </c>
      <c r="G5195" s="287" t="s">
        <v>188</v>
      </c>
      <c r="H5195" s="287" t="s">
        <v>188</v>
      </c>
      <c r="I5195" s="287">
        <v>1</v>
      </c>
      <c r="J5195" s="287" t="s">
        <v>469</v>
      </c>
      <c r="K5195" s="287">
        <v>0</v>
      </c>
    </row>
    <row r="5196" spans="1:11">
      <c r="A5196" s="287" t="s">
        <v>468</v>
      </c>
      <c r="B5196" s="288">
        <v>46102</v>
      </c>
      <c r="C5196" s="287" t="s">
        <v>339</v>
      </c>
      <c r="D5196" s="287">
        <v>0</v>
      </c>
      <c r="E5196" s="287">
        <v>0</v>
      </c>
      <c r="F5196" s="287">
        <v>0</v>
      </c>
      <c r="G5196" s="287" t="s">
        <v>188</v>
      </c>
      <c r="H5196" s="287" t="s">
        <v>188</v>
      </c>
      <c r="I5196" s="287">
        <v>1</v>
      </c>
      <c r="J5196" s="287" t="s">
        <v>469</v>
      </c>
      <c r="K5196" s="287">
        <v>0</v>
      </c>
    </row>
    <row r="5197" spans="1:11">
      <c r="A5197" s="287" t="s">
        <v>468</v>
      </c>
      <c r="B5197" s="288">
        <v>46109</v>
      </c>
      <c r="C5197" s="287" t="s">
        <v>847</v>
      </c>
      <c r="D5197" s="287">
        <v>1</v>
      </c>
      <c r="E5197" s="287">
        <v>1</v>
      </c>
      <c r="F5197" s="287">
        <v>1</v>
      </c>
      <c r="G5197" s="287" t="s">
        <v>188</v>
      </c>
      <c r="H5197" s="287" t="s">
        <v>188</v>
      </c>
      <c r="I5197" s="287">
        <v>1</v>
      </c>
      <c r="J5197" s="287" t="s">
        <v>469</v>
      </c>
      <c r="K5197" s="287">
        <v>0</v>
      </c>
    </row>
    <row r="5198" spans="1:11">
      <c r="A5198" s="287" t="s">
        <v>468</v>
      </c>
      <c r="B5198" s="288">
        <v>46116</v>
      </c>
      <c r="C5198" s="287" t="s">
        <v>339</v>
      </c>
      <c r="D5198" s="287">
        <v>0</v>
      </c>
      <c r="E5198" s="287">
        <v>0</v>
      </c>
      <c r="F5198" s="287">
        <v>0</v>
      </c>
      <c r="G5198" s="287" t="s">
        <v>188</v>
      </c>
      <c r="H5198" s="287" t="s">
        <v>188</v>
      </c>
      <c r="I5198" s="287">
        <v>1</v>
      </c>
      <c r="J5198" s="287" t="s">
        <v>469</v>
      </c>
      <c r="K5198" s="287">
        <v>0</v>
      </c>
    </row>
    <row r="5199" spans="1:11">
      <c r="A5199" s="287" t="s">
        <v>468</v>
      </c>
      <c r="B5199" s="288">
        <v>46123</v>
      </c>
      <c r="C5199" s="287" t="s">
        <v>847</v>
      </c>
      <c r="D5199" s="287">
        <v>1</v>
      </c>
      <c r="E5199" s="287">
        <v>1</v>
      </c>
      <c r="F5199" s="287">
        <v>1</v>
      </c>
      <c r="G5199" s="287" t="s">
        <v>188</v>
      </c>
      <c r="H5199" s="287" t="s">
        <v>188</v>
      </c>
      <c r="I5199" s="287">
        <v>1</v>
      </c>
      <c r="J5199" s="287" t="s">
        <v>469</v>
      </c>
      <c r="K5199" s="287">
        <v>0</v>
      </c>
    </row>
    <row r="5200" spans="1:11">
      <c r="A5200" s="287" t="s">
        <v>468</v>
      </c>
      <c r="B5200" s="288">
        <v>46130</v>
      </c>
      <c r="C5200" s="287" t="s">
        <v>339</v>
      </c>
      <c r="D5200" s="287">
        <v>0</v>
      </c>
      <c r="E5200" s="287">
        <v>0</v>
      </c>
      <c r="F5200" s="287">
        <v>0</v>
      </c>
      <c r="G5200" s="287" t="s">
        <v>188</v>
      </c>
      <c r="H5200" s="287" t="s">
        <v>188</v>
      </c>
      <c r="I5200" s="287">
        <v>1</v>
      </c>
      <c r="J5200" s="287" t="s">
        <v>469</v>
      </c>
      <c r="K5200" s="287">
        <v>0</v>
      </c>
    </row>
    <row r="5201" spans="1:11">
      <c r="A5201" s="287" t="s">
        <v>468</v>
      </c>
      <c r="B5201" s="288">
        <v>46137</v>
      </c>
      <c r="C5201" s="287" t="s">
        <v>847</v>
      </c>
      <c r="D5201" s="287">
        <v>1</v>
      </c>
      <c r="E5201" s="287">
        <v>1</v>
      </c>
      <c r="F5201" s="287">
        <v>1</v>
      </c>
      <c r="G5201" s="287" t="s">
        <v>188</v>
      </c>
      <c r="H5201" s="287" t="s">
        <v>188</v>
      </c>
      <c r="I5201" s="287">
        <v>1</v>
      </c>
      <c r="J5201" s="287" t="s">
        <v>469</v>
      </c>
      <c r="K5201" s="287">
        <v>0</v>
      </c>
    </row>
    <row r="5202" spans="1:11">
      <c r="A5202" s="287" t="s">
        <v>470</v>
      </c>
      <c r="B5202" s="288">
        <v>45969</v>
      </c>
      <c r="C5202" s="287" t="s">
        <v>893</v>
      </c>
      <c r="D5202" s="287">
        <v>1</v>
      </c>
      <c r="E5202" s="287">
        <v>1</v>
      </c>
      <c r="F5202" s="287">
        <v>0</v>
      </c>
      <c r="G5202" s="287" t="s">
        <v>188</v>
      </c>
      <c r="H5202" s="287"/>
      <c r="I5202" s="287">
        <v>0</v>
      </c>
      <c r="J5202" s="287" t="s">
        <v>471</v>
      </c>
      <c r="K5202" s="287">
        <v>0</v>
      </c>
    </row>
    <row r="5203" spans="1:11">
      <c r="A5203" s="287" t="s">
        <v>470</v>
      </c>
      <c r="B5203" s="288">
        <v>45976</v>
      </c>
      <c r="C5203" s="287" t="s">
        <v>339</v>
      </c>
      <c r="D5203" s="287">
        <v>0</v>
      </c>
      <c r="E5203" s="287">
        <v>0</v>
      </c>
      <c r="F5203" s="287">
        <v>0</v>
      </c>
      <c r="G5203" s="287" t="s">
        <v>188</v>
      </c>
      <c r="H5203" s="287"/>
      <c r="I5203" s="287">
        <v>0</v>
      </c>
      <c r="J5203" s="287" t="s">
        <v>471</v>
      </c>
      <c r="K5203" s="287">
        <v>0</v>
      </c>
    </row>
    <row r="5204" spans="1:11">
      <c r="A5204" s="287" t="s">
        <v>470</v>
      </c>
      <c r="B5204" s="288">
        <v>45983</v>
      </c>
      <c r="C5204" s="287" t="s">
        <v>893</v>
      </c>
      <c r="D5204" s="287">
        <v>1</v>
      </c>
      <c r="E5204" s="287">
        <v>1</v>
      </c>
      <c r="F5204" s="287">
        <v>0</v>
      </c>
      <c r="G5204" s="287" t="s">
        <v>188</v>
      </c>
      <c r="H5204" s="287"/>
      <c r="I5204" s="287">
        <v>0</v>
      </c>
      <c r="J5204" s="287" t="s">
        <v>471</v>
      </c>
      <c r="K5204" s="287">
        <v>0</v>
      </c>
    </row>
    <row r="5205" spans="1:11">
      <c r="A5205" s="287" t="s">
        <v>470</v>
      </c>
      <c r="B5205" s="288">
        <v>45990</v>
      </c>
      <c r="C5205" s="287" t="s">
        <v>339</v>
      </c>
      <c r="D5205" s="287">
        <v>0</v>
      </c>
      <c r="E5205" s="287">
        <v>0</v>
      </c>
      <c r="F5205" s="287">
        <v>0</v>
      </c>
      <c r="G5205" s="287" t="s">
        <v>188</v>
      </c>
      <c r="H5205" s="287"/>
      <c r="I5205" s="287">
        <v>0</v>
      </c>
      <c r="J5205" s="287" t="s">
        <v>471</v>
      </c>
      <c r="K5205" s="287">
        <v>0</v>
      </c>
    </row>
    <row r="5206" spans="1:11">
      <c r="A5206" s="287" t="s">
        <v>470</v>
      </c>
      <c r="B5206" s="288">
        <v>45997</v>
      </c>
      <c r="C5206" s="287" t="s">
        <v>893</v>
      </c>
      <c r="D5206" s="287">
        <v>1</v>
      </c>
      <c r="E5206" s="287">
        <v>1</v>
      </c>
      <c r="F5206" s="287">
        <v>0</v>
      </c>
      <c r="G5206" s="287" t="s">
        <v>188</v>
      </c>
      <c r="H5206" s="287"/>
      <c r="I5206" s="287">
        <v>0</v>
      </c>
      <c r="J5206" s="287" t="s">
        <v>471</v>
      </c>
      <c r="K5206" s="287">
        <v>0</v>
      </c>
    </row>
    <row r="5207" spans="1:11">
      <c r="A5207" s="287" t="s">
        <v>470</v>
      </c>
      <c r="B5207" s="288">
        <v>46004</v>
      </c>
      <c r="C5207" s="287" t="s">
        <v>339</v>
      </c>
      <c r="D5207" s="287">
        <v>0</v>
      </c>
      <c r="E5207" s="287">
        <v>0</v>
      </c>
      <c r="F5207" s="287">
        <v>0</v>
      </c>
      <c r="G5207" s="287" t="s">
        <v>188</v>
      </c>
      <c r="H5207" s="287"/>
      <c r="I5207" s="287">
        <v>0</v>
      </c>
      <c r="J5207" s="287" t="s">
        <v>471</v>
      </c>
      <c r="K5207" s="287">
        <v>0</v>
      </c>
    </row>
    <row r="5208" spans="1:11">
      <c r="A5208" s="287" t="s">
        <v>470</v>
      </c>
      <c r="B5208" s="288">
        <v>46011</v>
      </c>
      <c r="C5208" s="287" t="s">
        <v>339</v>
      </c>
      <c r="D5208" s="287">
        <v>0</v>
      </c>
      <c r="E5208" s="287">
        <v>0</v>
      </c>
      <c r="F5208" s="287">
        <v>0</v>
      </c>
      <c r="G5208" s="287" t="s">
        <v>188</v>
      </c>
      <c r="H5208" s="287"/>
      <c r="I5208" s="287">
        <v>0</v>
      </c>
      <c r="J5208" s="287" t="s">
        <v>471</v>
      </c>
      <c r="K5208" s="287">
        <v>0</v>
      </c>
    </row>
    <row r="5209" spans="1:11">
      <c r="A5209" s="287" t="s">
        <v>470</v>
      </c>
      <c r="B5209" s="288">
        <v>46018</v>
      </c>
      <c r="C5209" s="287" t="s">
        <v>339</v>
      </c>
      <c r="D5209" s="287">
        <v>0</v>
      </c>
      <c r="E5209" s="287">
        <v>0</v>
      </c>
      <c r="F5209" s="287">
        <v>0</v>
      </c>
      <c r="G5209" s="287" t="s">
        <v>188</v>
      </c>
      <c r="H5209" s="287"/>
      <c r="I5209" s="287">
        <v>0</v>
      </c>
      <c r="J5209" s="287" t="s">
        <v>471</v>
      </c>
      <c r="K5209" s="287">
        <v>0</v>
      </c>
    </row>
    <row r="5210" spans="1:11">
      <c r="A5210" s="287" t="s">
        <v>470</v>
      </c>
      <c r="B5210" s="288">
        <v>46025</v>
      </c>
      <c r="C5210" s="287" t="s">
        <v>339</v>
      </c>
      <c r="D5210" s="287">
        <v>0</v>
      </c>
      <c r="E5210" s="287">
        <v>0</v>
      </c>
      <c r="F5210" s="287">
        <v>0</v>
      </c>
      <c r="G5210" s="287" t="s">
        <v>188</v>
      </c>
      <c r="H5210" s="287"/>
      <c r="I5210" s="287">
        <v>0</v>
      </c>
      <c r="J5210" s="287" t="s">
        <v>471</v>
      </c>
      <c r="K5210" s="287">
        <v>0</v>
      </c>
    </row>
    <row r="5211" spans="1:11">
      <c r="A5211" s="287" t="s">
        <v>470</v>
      </c>
      <c r="B5211" s="288">
        <v>46032</v>
      </c>
      <c r="C5211" s="287" t="s">
        <v>339</v>
      </c>
      <c r="D5211" s="287">
        <v>0</v>
      </c>
      <c r="E5211" s="287">
        <v>0</v>
      </c>
      <c r="F5211" s="287">
        <v>0</v>
      </c>
      <c r="G5211" s="287" t="s">
        <v>188</v>
      </c>
      <c r="H5211" s="287"/>
      <c r="I5211" s="287">
        <v>0</v>
      </c>
      <c r="J5211" s="287" t="s">
        <v>471</v>
      </c>
      <c r="K5211" s="287">
        <v>0</v>
      </c>
    </row>
    <row r="5212" spans="1:11">
      <c r="A5212" s="287" t="s">
        <v>470</v>
      </c>
      <c r="B5212" s="288">
        <v>46039</v>
      </c>
      <c r="C5212" s="287" t="s">
        <v>893</v>
      </c>
      <c r="D5212" s="287">
        <v>1</v>
      </c>
      <c r="E5212" s="287">
        <v>1</v>
      </c>
      <c r="F5212" s="287">
        <v>0</v>
      </c>
      <c r="G5212" s="287" t="s">
        <v>188</v>
      </c>
      <c r="H5212" s="287"/>
      <c r="I5212" s="287">
        <v>0</v>
      </c>
      <c r="J5212" s="287" t="s">
        <v>471</v>
      </c>
      <c r="K5212" s="287">
        <v>0</v>
      </c>
    </row>
    <row r="5213" spans="1:11">
      <c r="A5213" s="287" t="s">
        <v>470</v>
      </c>
      <c r="B5213" s="288">
        <v>46046</v>
      </c>
      <c r="C5213" s="287" t="s">
        <v>339</v>
      </c>
      <c r="D5213" s="287">
        <v>0</v>
      </c>
      <c r="E5213" s="287">
        <v>0</v>
      </c>
      <c r="F5213" s="287">
        <v>0</v>
      </c>
      <c r="G5213" s="287" t="s">
        <v>188</v>
      </c>
      <c r="H5213" s="287"/>
      <c r="I5213" s="287">
        <v>0</v>
      </c>
      <c r="J5213" s="287" t="s">
        <v>471</v>
      </c>
      <c r="K5213" s="287">
        <v>0</v>
      </c>
    </row>
    <row r="5214" spans="1:11">
      <c r="A5214" s="287" t="s">
        <v>470</v>
      </c>
      <c r="B5214" s="288">
        <v>46053</v>
      </c>
      <c r="C5214" s="287" t="s">
        <v>893</v>
      </c>
      <c r="D5214" s="287">
        <v>1</v>
      </c>
      <c r="E5214" s="287">
        <v>1</v>
      </c>
      <c r="F5214" s="287">
        <v>0</v>
      </c>
      <c r="G5214" s="287" t="s">
        <v>188</v>
      </c>
      <c r="H5214" s="287"/>
      <c r="I5214" s="287">
        <v>0</v>
      </c>
      <c r="J5214" s="287" t="s">
        <v>471</v>
      </c>
      <c r="K5214" s="287">
        <v>0</v>
      </c>
    </row>
    <row r="5215" spans="1:11">
      <c r="A5215" s="287" t="s">
        <v>470</v>
      </c>
      <c r="B5215" s="288">
        <v>46060</v>
      </c>
      <c r="C5215" s="287" t="s">
        <v>339</v>
      </c>
      <c r="D5215" s="287">
        <v>0</v>
      </c>
      <c r="E5215" s="287">
        <v>0</v>
      </c>
      <c r="F5215" s="287">
        <v>0</v>
      </c>
      <c r="G5215" s="287" t="s">
        <v>188</v>
      </c>
      <c r="H5215" s="287"/>
      <c r="I5215" s="287">
        <v>0</v>
      </c>
      <c r="J5215" s="287" t="s">
        <v>471</v>
      </c>
      <c r="K5215" s="287">
        <v>0</v>
      </c>
    </row>
    <row r="5216" spans="1:11">
      <c r="A5216" s="287" t="s">
        <v>470</v>
      </c>
      <c r="B5216" s="288">
        <v>46067</v>
      </c>
      <c r="C5216" s="287" t="s">
        <v>339</v>
      </c>
      <c r="D5216" s="287">
        <v>0</v>
      </c>
      <c r="E5216" s="287">
        <v>0</v>
      </c>
      <c r="F5216" s="287">
        <v>0</v>
      </c>
      <c r="G5216" s="287" t="s">
        <v>188</v>
      </c>
      <c r="H5216" s="287"/>
      <c r="I5216" s="287">
        <v>0</v>
      </c>
      <c r="J5216" s="287" t="s">
        <v>471</v>
      </c>
      <c r="K5216" s="287">
        <v>0</v>
      </c>
    </row>
    <row r="5217" spans="1:11">
      <c r="A5217" s="287" t="s">
        <v>470</v>
      </c>
      <c r="B5217" s="288">
        <v>46074</v>
      </c>
      <c r="C5217" s="287" t="s">
        <v>339</v>
      </c>
      <c r="D5217" s="287">
        <v>0</v>
      </c>
      <c r="E5217" s="287">
        <v>0</v>
      </c>
      <c r="F5217" s="287">
        <v>0</v>
      </c>
      <c r="G5217" s="287" t="s">
        <v>188</v>
      </c>
      <c r="H5217" s="287"/>
      <c r="I5217" s="287">
        <v>0</v>
      </c>
      <c r="J5217" s="287" t="s">
        <v>471</v>
      </c>
      <c r="K5217" s="287">
        <v>0</v>
      </c>
    </row>
    <row r="5218" spans="1:11">
      <c r="A5218" s="287" t="s">
        <v>470</v>
      </c>
      <c r="B5218" s="288">
        <v>46081</v>
      </c>
      <c r="C5218" s="287" t="s">
        <v>893</v>
      </c>
      <c r="D5218" s="287">
        <v>1</v>
      </c>
      <c r="E5218" s="287">
        <v>1</v>
      </c>
      <c r="F5218" s="287">
        <v>0</v>
      </c>
      <c r="G5218" s="287" t="s">
        <v>188</v>
      </c>
      <c r="H5218" s="287"/>
      <c r="I5218" s="287">
        <v>0</v>
      </c>
      <c r="J5218" s="287" t="s">
        <v>471</v>
      </c>
      <c r="K5218" s="287">
        <v>0</v>
      </c>
    </row>
    <row r="5219" spans="1:11">
      <c r="A5219" s="287" t="s">
        <v>470</v>
      </c>
      <c r="B5219" s="288">
        <v>46088</v>
      </c>
      <c r="C5219" s="287" t="s">
        <v>339</v>
      </c>
      <c r="D5219" s="287">
        <v>0</v>
      </c>
      <c r="E5219" s="287">
        <v>0</v>
      </c>
      <c r="F5219" s="287">
        <v>0</v>
      </c>
      <c r="G5219" s="287" t="s">
        <v>188</v>
      </c>
      <c r="H5219" s="287"/>
      <c r="I5219" s="287">
        <v>0</v>
      </c>
      <c r="J5219" s="287" t="s">
        <v>471</v>
      </c>
      <c r="K5219" s="287">
        <v>0</v>
      </c>
    </row>
    <row r="5220" spans="1:11">
      <c r="A5220" s="287" t="s">
        <v>470</v>
      </c>
      <c r="B5220" s="288">
        <v>46095</v>
      </c>
      <c r="C5220" s="287" t="s">
        <v>893</v>
      </c>
      <c r="D5220" s="287">
        <v>1</v>
      </c>
      <c r="E5220" s="287">
        <v>1</v>
      </c>
      <c r="F5220" s="287">
        <v>0</v>
      </c>
      <c r="G5220" s="287" t="s">
        <v>188</v>
      </c>
      <c r="H5220" s="287"/>
      <c r="I5220" s="287">
        <v>0</v>
      </c>
      <c r="J5220" s="287" t="s">
        <v>471</v>
      </c>
      <c r="K5220" s="287">
        <v>0</v>
      </c>
    </row>
    <row r="5221" spans="1:11">
      <c r="A5221" s="287" t="s">
        <v>470</v>
      </c>
      <c r="B5221" s="288">
        <v>46102</v>
      </c>
      <c r="C5221" s="287" t="s">
        <v>339</v>
      </c>
      <c r="D5221" s="287">
        <v>0</v>
      </c>
      <c r="E5221" s="287">
        <v>0</v>
      </c>
      <c r="F5221" s="287">
        <v>0</v>
      </c>
      <c r="G5221" s="287" t="s">
        <v>188</v>
      </c>
      <c r="H5221" s="287"/>
      <c r="I5221" s="287">
        <v>0</v>
      </c>
      <c r="J5221" s="287" t="s">
        <v>471</v>
      </c>
      <c r="K5221" s="287">
        <v>0</v>
      </c>
    </row>
    <row r="5222" spans="1:11">
      <c r="A5222" s="287" t="s">
        <v>470</v>
      </c>
      <c r="B5222" s="288">
        <v>46109</v>
      </c>
      <c r="C5222" s="287" t="s">
        <v>893</v>
      </c>
      <c r="D5222" s="287">
        <v>1</v>
      </c>
      <c r="E5222" s="287">
        <v>1</v>
      </c>
      <c r="F5222" s="287">
        <v>0</v>
      </c>
      <c r="G5222" s="287" t="s">
        <v>188</v>
      </c>
      <c r="H5222" s="287"/>
      <c r="I5222" s="287">
        <v>0</v>
      </c>
      <c r="J5222" s="287" t="s">
        <v>471</v>
      </c>
      <c r="K5222" s="287">
        <v>0</v>
      </c>
    </row>
    <row r="5223" spans="1:11">
      <c r="A5223" s="287" t="s">
        <v>470</v>
      </c>
      <c r="B5223" s="288">
        <v>46116</v>
      </c>
      <c r="C5223" s="287" t="s">
        <v>339</v>
      </c>
      <c r="D5223" s="287">
        <v>0</v>
      </c>
      <c r="E5223" s="287">
        <v>0</v>
      </c>
      <c r="F5223" s="287">
        <v>0</v>
      </c>
      <c r="G5223" s="287" t="s">
        <v>188</v>
      </c>
      <c r="H5223" s="287"/>
      <c r="I5223" s="287">
        <v>0</v>
      </c>
      <c r="J5223" s="287" t="s">
        <v>471</v>
      </c>
      <c r="K5223" s="287">
        <v>0</v>
      </c>
    </row>
    <row r="5224" spans="1:11">
      <c r="A5224" s="287" t="s">
        <v>470</v>
      </c>
      <c r="B5224" s="288">
        <v>46123</v>
      </c>
      <c r="C5224" s="287" t="s">
        <v>893</v>
      </c>
      <c r="D5224" s="287">
        <v>1</v>
      </c>
      <c r="E5224" s="287">
        <v>1</v>
      </c>
      <c r="F5224" s="287">
        <v>0</v>
      </c>
      <c r="G5224" s="287" t="s">
        <v>188</v>
      </c>
      <c r="H5224" s="287"/>
      <c r="I5224" s="287">
        <v>0</v>
      </c>
      <c r="J5224" s="287" t="s">
        <v>471</v>
      </c>
      <c r="K5224" s="287">
        <v>0</v>
      </c>
    </row>
    <row r="5225" spans="1:11">
      <c r="A5225" s="287" t="s">
        <v>470</v>
      </c>
      <c r="B5225" s="288">
        <v>46130</v>
      </c>
      <c r="C5225" s="287" t="s">
        <v>339</v>
      </c>
      <c r="D5225" s="287">
        <v>0</v>
      </c>
      <c r="E5225" s="287">
        <v>0</v>
      </c>
      <c r="F5225" s="287">
        <v>0</v>
      </c>
      <c r="G5225" s="287" t="s">
        <v>188</v>
      </c>
      <c r="H5225" s="287"/>
      <c r="I5225" s="287">
        <v>0</v>
      </c>
      <c r="J5225" s="287" t="s">
        <v>471</v>
      </c>
      <c r="K5225" s="287">
        <v>0</v>
      </c>
    </row>
    <row r="5226" spans="1:11">
      <c r="A5226" s="287" t="s">
        <v>470</v>
      </c>
      <c r="B5226" s="288">
        <v>46137</v>
      </c>
      <c r="C5226" s="287" t="s">
        <v>893</v>
      </c>
      <c r="D5226" s="287">
        <v>1</v>
      </c>
      <c r="E5226" s="287">
        <v>1</v>
      </c>
      <c r="F5226" s="287">
        <v>0</v>
      </c>
      <c r="G5226" s="287" t="s">
        <v>188</v>
      </c>
      <c r="H5226" s="287"/>
      <c r="I5226" s="287">
        <v>0</v>
      </c>
      <c r="J5226" s="287" t="s">
        <v>471</v>
      </c>
      <c r="K5226" s="287">
        <v>0</v>
      </c>
    </row>
    <row r="5227" spans="1:11">
      <c r="A5227" s="287" t="s">
        <v>472</v>
      </c>
      <c r="B5227" s="288">
        <v>45969</v>
      </c>
      <c r="C5227" s="287" t="s">
        <v>847</v>
      </c>
      <c r="D5227" s="287">
        <v>1</v>
      </c>
      <c r="E5227" s="287">
        <v>1</v>
      </c>
      <c r="F5227" s="287">
        <v>1</v>
      </c>
      <c r="G5227" s="287" t="s">
        <v>185</v>
      </c>
      <c r="H5227" s="287" t="s">
        <v>185</v>
      </c>
      <c r="I5227" s="287">
        <v>1</v>
      </c>
      <c r="J5227" s="287"/>
      <c r="K5227" s="287">
        <v>0</v>
      </c>
    </row>
    <row r="5228" spans="1:11">
      <c r="A5228" s="287" t="s">
        <v>472</v>
      </c>
      <c r="B5228" s="288">
        <v>45976</v>
      </c>
      <c r="C5228" s="287" t="s">
        <v>847</v>
      </c>
      <c r="D5228" s="287">
        <v>1</v>
      </c>
      <c r="E5228" s="287">
        <v>1</v>
      </c>
      <c r="F5228" s="287">
        <v>1</v>
      </c>
      <c r="G5228" s="287" t="s">
        <v>185</v>
      </c>
      <c r="H5228" s="287" t="s">
        <v>185</v>
      </c>
      <c r="I5228" s="287">
        <v>1</v>
      </c>
      <c r="J5228" s="287"/>
      <c r="K5228" s="287">
        <v>0</v>
      </c>
    </row>
    <row r="5229" spans="1:11">
      <c r="A5229" s="287" t="s">
        <v>472</v>
      </c>
      <c r="B5229" s="288">
        <v>45983</v>
      </c>
      <c r="C5229" s="287" t="s">
        <v>847</v>
      </c>
      <c r="D5229" s="287">
        <v>1</v>
      </c>
      <c r="E5229" s="287">
        <v>1</v>
      </c>
      <c r="F5229" s="287">
        <v>1</v>
      </c>
      <c r="G5229" s="287" t="s">
        <v>185</v>
      </c>
      <c r="H5229" s="287" t="s">
        <v>185</v>
      </c>
      <c r="I5229" s="287">
        <v>1</v>
      </c>
      <c r="J5229" s="287"/>
      <c r="K5229" s="287">
        <v>0</v>
      </c>
    </row>
    <row r="5230" spans="1:11">
      <c r="A5230" s="287" t="s">
        <v>472</v>
      </c>
      <c r="B5230" s="288">
        <v>45990</v>
      </c>
      <c r="C5230" s="287" t="s">
        <v>847</v>
      </c>
      <c r="D5230" s="287">
        <v>1</v>
      </c>
      <c r="E5230" s="287">
        <v>1</v>
      </c>
      <c r="F5230" s="287">
        <v>1</v>
      </c>
      <c r="G5230" s="287" t="s">
        <v>185</v>
      </c>
      <c r="H5230" s="287" t="s">
        <v>185</v>
      </c>
      <c r="I5230" s="287">
        <v>1</v>
      </c>
      <c r="J5230" s="287"/>
      <c r="K5230" s="287">
        <v>0</v>
      </c>
    </row>
    <row r="5231" spans="1:11">
      <c r="A5231" s="287" t="s">
        <v>472</v>
      </c>
      <c r="B5231" s="288">
        <v>45997</v>
      </c>
      <c r="C5231" s="287" t="s">
        <v>847</v>
      </c>
      <c r="D5231" s="287">
        <v>1</v>
      </c>
      <c r="E5231" s="287">
        <v>1</v>
      </c>
      <c r="F5231" s="287">
        <v>1</v>
      </c>
      <c r="G5231" s="287" t="s">
        <v>185</v>
      </c>
      <c r="H5231" s="287" t="s">
        <v>185</v>
      </c>
      <c r="I5231" s="287">
        <v>1</v>
      </c>
      <c r="J5231" s="287"/>
      <c r="K5231" s="287">
        <v>0</v>
      </c>
    </row>
    <row r="5232" spans="1:11">
      <c r="A5232" s="287" t="s">
        <v>472</v>
      </c>
      <c r="B5232" s="288">
        <v>46004</v>
      </c>
      <c r="C5232" s="287" t="s">
        <v>847</v>
      </c>
      <c r="D5232" s="287">
        <v>1</v>
      </c>
      <c r="E5232" s="287">
        <v>1</v>
      </c>
      <c r="F5232" s="287">
        <v>1</v>
      </c>
      <c r="G5232" s="287" t="s">
        <v>185</v>
      </c>
      <c r="H5232" s="287" t="s">
        <v>185</v>
      </c>
      <c r="I5232" s="287">
        <v>1</v>
      </c>
      <c r="J5232" s="287"/>
      <c r="K5232" s="287">
        <v>0</v>
      </c>
    </row>
    <row r="5233" spans="1:11">
      <c r="A5233" s="287" t="s">
        <v>472</v>
      </c>
      <c r="B5233" s="288">
        <v>46011</v>
      </c>
      <c r="C5233" s="287" t="s">
        <v>847</v>
      </c>
      <c r="D5233" s="287">
        <v>1</v>
      </c>
      <c r="E5233" s="287">
        <v>1</v>
      </c>
      <c r="F5233" s="287">
        <v>1</v>
      </c>
      <c r="G5233" s="287" t="s">
        <v>185</v>
      </c>
      <c r="H5233" s="287" t="s">
        <v>185</v>
      </c>
      <c r="I5233" s="287">
        <v>1</v>
      </c>
      <c r="J5233" s="287"/>
      <c r="K5233" s="287">
        <v>0</v>
      </c>
    </row>
    <row r="5234" spans="1:11">
      <c r="A5234" s="287" t="s">
        <v>472</v>
      </c>
      <c r="B5234" s="288">
        <v>46018</v>
      </c>
      <c r="C5234" s="287" t="s">
        <v>847</v>
      </c>
      <c r="D5234" s="287">
        <v>1</v>
      </c>
      <c r="E5234" s="287">
        <v>1</v>
      </c>
      <c r="F5234" s="287">
        <v>1</v>
      </c>
      <c r="G5234" s="287" t="s">
        <v>185</v>
      </c>
      <c r="H5234" s="287" t="s">
        <v>185</v>
      </c>
      <c r="I5234" s="287">
        <v>1</v>
      </c>
      <c r="J5234" s="287"/>
      <c r="K5234" s="287">
        <v>0</v>
      </c>
    </row>
    <row r="5235" spans="1:11">
      <c r="A5235" s="287" t="s">
        <v>472</v>
      </c>
      <c r="B5235" s="288">
        <v>46025</v>
      </c>
      <c r="C5235" s="287" t="s">
        <v>847</v>
      </c>
      <c r="D5235" s="287">
        <v>1</v>
      </c>
      <c r="E5235" s="287">
        <v>1</v>
      </c>
      <c r="F5235" s="287">
        <v>1</v>
      </c>
      <c r="G5235" s="287" t="s">
        <v>185</v>
      </c>
      <c r="H5235" s="287" t="s">
        <v>185</v>
      </c>
      <c r="I5235" s="287">
        <v>1</v>
      </c>
      <c r="J5235" s="287"/>
      <c r="K5235" s="287">
        <v>0</v>
      </c>
    </row>
    <row r="5236" spans="1:11">
      <c r="A5236" s="287" t="s">
        <v>472</v>
      </c>
      <c r="B5236" s="288">
        <v>46032</v>
      </c>
      <c r="C5236" s="287" t="s">
        <v>847</v>
      </c>
      <c r="D5236" s="287">
        <v>1</v>
      </c>
      <c r="E5236" s="287">
        <v>1</v>
      </c>
      <c r="F5236" s="287">
        <v>1</v>
      </c>
      <c r="G5236" s="287" t="s">
        <v>185</v>
      </c>
      <c r="H5236" s="287" t="s">
        <v>185</v>
      </c>
      <c r="I5236" s="287">
        <v>1</v>
      </c>
      <c r="J5236" s="287"/>
      <c r="K5236" s="287">
        <v>0</v>
      </c>
    </row>
    <row r="5237" spans="1:11">
      <c r="A5237" s="287" t="s">
        <v>472</v>
      </c>
      <c r="B5237" s="288">
        <v>46039</v>
      </c>
      <c r="C5237" s="287" t="s">
        <v>847</v>
      </c>
      <c r="D5237" s="287">
        <v>1</v>
      </c>
      <c r="E5237" s="287">
        <v>1</v>
      </c>
      <c r="F5237" s="287">
        <v>1</v>
      </c>
      <c r="G5237" s="287" t="s">
        <v>185</v>
      </c>
      <c r="H5237" s="287" t="s">
        <v>185</v>
      </c>
      <c r="I5237" s="287">
        <v>1</v>
      </c>
      <c r="J5237" s="287"/>
      <c r="K5237" s="287">
        <v>0</v>
      </c>
    </row>
    <row r="5238" spans="1:11">
      <c r="A5238" s="287" t="s">
        <v>472</v>
      </c>
      <c r="B5238" s="288">
        <v>46046</v>
      </c>
      <c r="C5238" s="287" t="s">
        <v>847</v>
      </c>
      <c r="D5238" s="287">
        <v>1</v>
      </c>
      <c r="E5238" s="287">
        <v>1</v>
      </c>
      <c r="F5238" s="287">
        <v>1</v>
      </c>
      <c r="G5238" s="287" t="s">
        <v>185</v>
      </c>
      <c r="H5238" s="287" t="s">
        <v>185</v>
      </c>
      <c r="I5238" s="287">
        <v>1</v>
      </c>
      <c r="J5238" s="287"/>
      <c r="K5238" s="287">
        <v>0</v>
      </c>
    </row>
    <row r="5239" spans="1:11">
      <c r="A5239" s="287" t="s">
        <v>472</v>
      </c>
      <c r="B5239" s="288">
        <v>46053</v>
      </c>
      <c r="C5239" s="287" t="s">
        <v>847</v>
      </c>
      <c r="D5239" s="287">
        <v>1</v>
      </c>
      <c r="E5239" s="287">
        <v>1</v>
      </c>
      <c r="F5239" s="287">
        <v>1</v>
      </c>
      <c r="G5239" s="287" t="s">
        <v>185</v>
      </c>
      <c r="H5239" s="287" t="s">
        <v>185</v>
      </c>
      <c r="I5239" s="287">
        <v>1</v>
      </c>
      <c r="J5239" s="287"/>
      <c r="K5239" s="287">
        <v>0</v>
      </c>
    </row>
    <row r="5240" spans="1:11">
      <c r="A5240" s="287" t="s">
        <v>472</v>
      </c>
      <c r="B5240" s="288">
        <v>46060</v>
      </c>
      <c r="C5240" s="287" t="s">
        <v>847</v>
      </c>
      <c r="D5240" s="287">
        <v>1</v>
      </c>
      <c r="E5240" s="287">
        <v>1</v>
      </c>
      <c r="F5240" s="287">
        <v>1</v>
      </c>
      <c r="G5240" s="287" t="s">
        <v>185</v>
      </c>
      <c r="H5240" s="287" t="s">
        <v>185</v>
      </c>
      <c r="I5240" s="287">
        <v>1</v>
      </c>
      <c r="J5240" s="287"/>
      <c r="K5240" s="287">
        <v>0</v>
      </c>
    </row>
    <row r="5241" spans="1:11">
      <c r="A5241" s="287" t="s">
        <v>472</v>
      </c>
      <c r="B5241" s="288">
        <v>46067</v>
      </c>
      <c r="C5241" s="287" t="s">
        <v>847</v>
      </c>
      <c r="D5241" s="287">
        <v>1</v>
      </c>
      <c r="E5241" s="287">
        <v>1</v>
      </c>
      <c r="F5241" s="287">
        <v>1</v>
      </c>
      <c r="G5241" s="287" t="s">
        <v>185</v>
      </c>
      <c r="H5241" s="287" t="s">
        <v>185</v>
      </c>
      <c r="I5241" s="287">
        <v>1</v>
      </c>
      <c r="J5241" s="287"/>
      <c r="K5241" s="287">
        <v>0</v>
      </c>
    </row>
    <row r="5242" spans="1:11">
      <c r="A5242" s="287" t="s">
        <v>472</v>
      </c>
      <c r="B5242" s="288">
        <v>46074</v>
      </c>
      <c r="C5242" s="287" t="s">
        <v>847</v>
      </c>
      <c r="D5242" s="287">
        <v>1</v>
      </c>
      <c r="E5242" s="287">
        <v>1</v>
      </c>
      <c r="F5242" s="287">
        <v>1</v>
      </c>
      <c r="G5242" s="287" t="s">
        <v>185</v>
      </c>
      <c r="H5242" s="287" t="s">
        <v>185</v>
      </c>
      <c r="I5242" s="287">
        <v>1</v>
      </c>
      <c r="J5242" s="287"/>
      <c r="K5242" s="287">
        <v>0</v>
      </c>
    </row>
    <row r="5243" spans="1:11">
      <c r="A5243" s="287" t="s">
        <v>472</v>
      </c>
      <c r="B5243" s="288">
        <v>46081</v>
      </c>
      <c r="C5243" s="287" t="s">
        <v>847</v>
      </c>
      <c r="D5243" s="287">
        <v>1</v>
      </c>
      <c r="E5243" s="287">
        <v>1</v>
      </c>
      <c r="F5243" s="287">
        <v>1</v>
      </c>
      <c r="G5243" s="287" t="s">
        <v>185</v>
      </c>
      <c r="H5243" s="287" t="s">
        <v>185</v>
      </c>
      <c r="I5243" s="287">
        <v>1</v>
      </c>
      <c r="J5243" s="287"/>
      <c r="K5243" s="287">
        <v>0</v>
      </c>
    </row>
    <row r="5244" spans="1:11">
      <c r="A5244" s="287" t="s">
        <v>472</v>
      </c>
      <c r="B5244" s="288">
        <v>46088</v>
      </c>
      <c r="C5244" s="287" t="s">
        <v>847</v>
      </c>
      <c r="D5244" s="287">
        <v>1</v>
      </c>
      <c r="E5244" s="287">
        <v>1</v>
      </c>
      <c r="F5244" s="287">
        <v>1</v>
      </c>
      <c r="G5244" s="287" t="s">
        <v>185</v>
      </c>
      <c r="H5244" s="287" t="s">
        <v>185</v>
      </c>
      <c r="I5244" s="287">
        <v>1</v>
      </c>
      <c r="J5244" s="287"/>
      <c r="K5244" s="287">
        <v>0</v>
      </c>
    </row>
    <row r="5245" spans="1:11">
      <c r="A5245" s="287" t="s">
        <v>472</v>
      </c>
      <c r="B5245" s="288">
        <v>46095</v>
      </c>
      <c r="C5245" s="287" t="s">
        <v>847</v>
      </c>
      <c r="D5245" s="287">
        <v>1</v>
      </c>
      <c r="E5245" s="287">
        <v>1</v>
      </c>
      <c r="F5245" s="287">
        <v>1</v>
      </c>
      <c r="G5245" s="287" t="s">
        <v>185</v>
      </c>
      <c r="H5245" s="287" t="s">
        <v>185</v>
      </c>
      <c r="I5245" s="287">
        <v>1</v>
      </c>
      <c r="J5245" s="287"/>
      <c r="K5245" s="287">
        <v>0</v>
      </c>
    </row>
    <row r="5246" spans="1:11">
      <c r="A5246" s="287" t="s">
        <v>472</v>
      </c>
      <c r="B5246" s="288">
        <v>46102</v>
      </c>
      <c r="C5246" s="287" t="s">
        <v>847</v>
      </c>
      <c r="D5246" s="287">
        <v>1</v>
      </c>
      <c r="E5246" s="287">
        <v>1</v>
      </c>
      <c r="F5246" s="287">
        <v>1</v>
      </c>
      <c r="G5246" s="287" t="s">
        <v>185</v>
      </c>
      <c r="H5246" s="287" t="s">
        <v>185</v>
      </c>
      <c r="I5246" s="287">
        <v>1</v>
      </c>
      <c r="J5246" s="287"/>
      <c r="K5246" s="287">
        <v>0</v>
      </c>
    </row>
    <row r="5247" spans="1:11">
      <c r="A5247" s="287" t="s">
        <v>472</v>
      </c>
      <c r="B5247" s="288">
        <v>46109</v>
      </c>
      <c r="C5247" s="287" t="s">
        <v>847</v>
      </c>
      <c r="D5247" s="287">
        <v>1</v>
      </c>
      <c r="E5247" s="287">
        <v>1</v>
      </c>
      <c r="F5247" s="287">
        <v>1</v>
      </c>
      <c r="G5247" s="287" t="s">
        <v>185</v>
      </c>
      <c r="H5247" s="287" t="s">
        <v>185</v>
      </c>
      <c r="I5247" s="287">
        <v>1</v>
      </c>
      <c r="J5247" s="287"/>
      <c r="K5247" s="287">
        <v>0</v>
      </c>
    </row>
    <row r="5248" spans="1:11">
      <c r="A5248" s="287" t="s">
        <v>472</v>
      </c>
      <c r="B5248" s="288">
        <v>46116</v>
      </c>
      <c r="C5248" s="287" t="s">
        <v>847</v>
      </c>
      <c r="D5248" s="287">
        <v>1</v>
      </c>
      <c r="E5248" s="287">
        <v>1</v>
      </c>
      <c r="F5248" s="287">
        <v>1</v>
      </c>
      <c r="G5248" s="287" t="s">
        <v>185</v>
      </c>
      <c r="H5248" s="287" t="s">
        <v>185</v>
      </c>
      <c r="I5248" s="287">
        <v>1</v>
      </c>
      <c r="J5248" s="287"/>
      <c r="K5248" s="287">
        <v>0</v>
      </c>
    </row>
    <row r="5249" spans="1:11">
      <c r="A5249" s="287" t="s">
        <v>472</v>
      </c>
      <c r="B5249" s="288">
        <v>46123</v>
      </c>
      <c r="C5249" s="287" t="s">
        <v>847</v>
      </c>
      <c r="D5249" s="287">
        <v>1</v>
      </c>
      <c r="E5249" s="287">
        <v>1</v>
      </c>
      <c r="F5249" s="287">
        <v>1</v>
      </c>
      <c r="G5249" s="287" t="s">
        <v>185</v>
      </c>
      <c r="H5249" s="287" t="s">
        <v>185</v>
      </c>
      <c r="I5249" s="287">
        <v>1</v>
      </c>
      <c r="J5249" s="287"/>
      <c r="K5249" s="287">
        <v>0</v>
      </c>
    </row>
    <row r="5250" spans="1:11">
      <c r="A5250" s="287" t="s">
        <v>472</v>
      </c>
      <c r="B5250" s="288">
        <v>46130</v>
      </c>
      <c r="C5250" s="287" t="s">
        <v>847</v>
      </c>
      <c r="D5250" s="287">
        <v>1</v>
      </c>
      <c r="E5250" s="287">
        <v>1</v>
      </c>
      <c r="F5250" s="287">
        <v>1</v>
      </c>
      <c r="G5250" s="287" t="s">
        <v>185</v>
      </c>
      <c r="H5250" s="287" t="s">
        <v>185</v>
      </c>
      <c r="I5250" s="287">
        <v>1</v>
      </c>
      <c r="J5250" s="287"/>
      <c r="K5250" s="287">
        <v>0</v>
      </c>
    </row>
    <row r="5251" spans="1:11">
      <c r="A5251" s="287" t="s">
        <v>472</v>
      </c>
      <c r="B5251" s="288">
        <v>46137</v>
      </c>
      <c r="C5251" s="287" t="s">
        <v>847</v>
      </c>
      <c r="D5251" s="287">
        <v>1</v>
      </c>
      <c r="E5251" s="287">
        <v>1</v>
      </c>
      <c r="F5251" s="287">
        <v>1</v>
      </c>
      <c r="G5251" s="287" t="s">
        <v>185</v>
      </c>
      <c r="H5251" s="287" t="s">
        <v>185</v>
      </c>
      <c r="I5251" s="287">
        <v>1</v>
      </c>
      <c r="J5251" s="287"/>
      <c r="K5251" s="287">
        <v>0</v>
      </c>
    </row>
    <row r="5252" spans="1:11">
      <c r="A5252" s="287" t="s">
        <v>473</v>
      </c>
      <c r="B5252" s="288">
        <v>45969</v>
      </c>
      <c r="C5252" s="287" t="s">
        <v>339</v>
      </c>
      <c r="D5252" s="287">
        <v>0</v>
      </c>
      <c r="E5252" s="287">
        <v>0</v>
      </c>
      <c r="F5252" s="287">
        <v>0</v>
      </c>
      <c r="G5252" s="287"/>
      <c r="H5252" s="287"/>
      <c r="I5252" s="287">
        <v>0</v>
      </c>
      <c r="J5252" s="287"/>
      <c r="K5252" s="287">
        <v>0</v>
      </c>
    </row>
    <row r="5253" spans="1:11">
      <c r="A5253" s="287" t="s">
        <v>473</v>
      </c>
      <c r="B5253" s="288">
        <v>45976</v>
      </c>
      <c r="C5253" s="287" t="s">
        <v>339</v>
      </c>
      <c r="D5253" s="287">
        <v>0</v>
      </c>
      <c r="E5253" s="287">
        <v>0</v>
      </c>
      <c r="F5253" s="287">
        <v>0</v>
      </c>
      <c r="G5253" s="287"/>
      <c r="H5253" s="287"/>
      <c r="I5253" s="287">
        <v>0</v>
      </c>
      <c r="J5253" s="287"/>
      <c r="K5253" s="287">
        <v>0</v>
      </c>
    </row>
    <row r="5254" spans="1:11">
      <c r="A5254" s="287" t="s">
        <v>473</v>
      </c>
      <c r="B5254" s="288">
        <v>45983</v>
      </c>
      <c r="C5254" s="287" t="s">
        <v>339</v>
      </c>
      <c r="D5254" s="287">
        <v>0</v>
      </c>
      <c r="E5254" s="287">
        <v>0</v>
      </c>
      <c r="F5254" s="287">
        <v>0</v>
      </c>
      <c r="G5254" s="287"/>
      <c r="H5254" s="287"/>
      <c r="I5254" s="287">
        <v>0</v>
      </c>
      <c r="J5254" s="287"/>
      <c r="K5254" s="287">
        <v>0</v>
      </c>
    </row>
    <row r="5255" spans="1:11">
      <c r="A5255" s="287" t="s">
        <v>473</v>
      </c>
      <c r="B5255" s="288">
        <v>45990</v>
      </c>
      <c r="C5255" s="287" t="s">
        <v>339</v>
      </c>
      <c r="D5255" s="287">
        <v>0</v>
      </c>
      <c r="E5255" s="287">
        <v>0</v>
      </c>
      <c r="F5255" s="287">
        <v>0</v>
      </c>
      <c r="G5255" s="287"/>
      <c r="H5255" s="287"/>
      <c r="I5255" s="287">
        <v>0</v>
      </c>
      <c r="J5255" s="287"/>
      <c r="K5255" s="287">
        <v>0</v>
      </c>
    </row>
    <row r="5256" spans="1:11">
      <c r="A5256" s="287" t="s">
        <v>473</v>
      </c>
      <c r="B5256" s="288">
        <v>45997</v>
      </c>
      <c r="C5256" s="287" t="s">
        <v>339</v>
      </c>
      <c r="D5256" s="287">
        <v>0</v>
      </c>
      <c r="E5256" s="287">
        <v>0</v>
      </c>
      <c r="F5256" s="287">
        <v>0</v>
      </c>
      <c r="G5256" s="287"/>
      <c r="H5256" s="287"/>
      <c r="I5256" s="287">
        <v>0</v>
      </c>
      <c r="J5256" s="287"/>
      <c r="K5256" s="287">
        <v>0</v>
      </c>
    </row>
    <row r="5257" spans="1:11">
      <c r="A5257" s="287" t="s">
        <v>473</v>
      </c>
      <c r="B5257" s="288">
        <v>46004</v>
      </c>
      <c r="C5257" s="287" t="s">
        <v>339</v>
      </c>
      <c r="D5257" s="287">
        <v>0</v>
      </c>
      <c r="E5257" s="287">
        <v>0</v>
      </c>
      <c r="F5257" s="287">
        <v>0</v>
      </c>
      <c r="G5257" s="287"/>
      <c r="H5257" s="287"/>
      <c r="I5257" s="287">
        <v>0</v>
      </c>
      <c r="J5257" s="287"/>
      <c r="K5257" s="287">
        <v>0</v>
      </c>
    </row>
    <row r="5258" spans="1:11">
      <c r="A5258" s="287" t="s">
        <v>473</v>
      </c>
      <c r="B5258" s="288">
        <v>46011</v>
      </c>
      <c r="C5258" s="287" t="s">
        <v>339</v>
      </c>
      <c r="D5258" s="287">
        <v>0</v>
      </c>
      <c r="E5258" s="287">
        <v>0</v>
      </c>
      <c r="F5258" s="287">
        <v>0</v>
      </c>
      <c r="G5258" s="287"/>
      <c r="H5258" s="287"/>
      <c r="I5258" s="287">
        <v>0</v>
      </c>
      <c r="J5258" s="287"/>
      <c r="K5258" s="287">
        <v>0</v>
      </c>
    </row>
    <row r="5259" spans="1:11">
      <c r="A5259" s="287" t="s">
        <v>473</v>
      </c>
      <c r="B5259" s="288">
        <v>46018</v>
      </c>
      <c r="C5259" s="287" t="s">
        <v>339</v>
      </c>
      <c r="D5259" s="287">
        <v>0</v>
      </c>
      <c r="E5259" s="287">
        <v>0</v>
      </c>
      <c r="F5259" s="287">
        <v>0</v>
      </c>
      <c r="G5259" s="287"/>
      <c r="H5259" s="287"/>
      <c r="I5259" s="287">
        <v>0</v>
      </c>
      <c r="J5259" s="287"/>
      <c r="K5259" s="287">
        <v>0</v>
      </c>
    </row>
    <row r="5260" spans="1:11">
      <c r="A5260" s="287" t="s">
        <v>473</v>
      </c>
      <c r="B5260" s="288">
        <v>46025</v>
      </c>
      <c r="C5260" s="287" t="s">
        <v>339</v>
      </c>
      <c r="D5260" s="287">
        <v>0</v>
      </c>
      <c r="E5260" s="287">
        <v>0</v>
      </c>
      <c r="F5260" s="287">
        <v>0</v>
      </c>
      <c r="G5260" s="287"/>
      <c r="H5260" s="287"/>
      <c r="I5260" s="287">
        <v>0</v>
      </c>
      <c r="J5260" s="287"/>
      <c r="K5260" s="287">
        <v>0</v>
      </c>
    </row>
    <row r="5261" spans="1:11">
      <c r="A5261" s="287" t="s">
        <v>473</v>
      </c>
      <c r="B5261" s="288">
        <v>46032</v>
      </c>
      <c r="C5261" s="287" t="s">
        <v>339</v>
      </c>
      <c r="D5261" s="287">
        <v>0</v>
      </c>
      <c r="E5261" s="287">
        <v>0</v>
      </c>
      <c r="F5261" s="287">
        <v>0</v>
      </c>
      <c r="G5261" s="287"/>
      <c r="H5261" s="287"/>
      <c r="I5261" s="287">
        <v>0</v>
      </c>
      <c r="J5261" s="287"/>
      <c r="K5261" s="287">
        <v>0</v>
      </c>
    </row>
    <row r="5262" spans="1:11">
      <c r="A5262" s="287" t="s">
        <v>473</v>
      </c>
      <c r="B5262" s="288">
        <v>46039</v>
      </c>
      <c r="C5262" s="287" t="s">
        <v>339</v>
      </c>
      <c r="D5262" s="287">
        <v>0</v>
      </c>
      <c r="E5262" s="287">
        <v>0</v>
      </c>
      <c r="F5262" s="287">
        <v>0</v>
      </c>
      <c r="G5262" s="287"/>
      <c r="H5262" s="287"/>
      <c r="I5262" s="287">
        <v>0</v>
      </c>
      <c r="J5262" s="287"/>
      <c r="K5262" s="287">
        <v>0</v>
      </c>
    </row>
    <row r="5263" spans="1:11">
      <c r="A5263" s="287" t="s">
        <v>473</v>
      </c>
      <c r="B5263" s="288">
        <v>46046</v>
      </c>
      <c r="C5263" s="287" t="s">
        <v>339</v>
      </c>
      <c r="D5263" s="287">
        <v>0</v>
      </c>
      <c r="E5263" s="287">
        <v>0</v>
      </c>
      <c r="F5263" s="287">
        <v>0</v>
      </c>
      <c r="G5263" s="287"/>
      <c r="H5263" s="287"/>
      <c r="I5263" s="287">
        <v>0</v>
      </c>
      <c r="J5263" s="287"/>
      <c r="K5263" s="287">
        <v>0</v>
      </c>
    </row>
    <row r="5264" spans="1:11">
      <c r="A5264" s="287" t="s">
        <v>473</v>
      </c>
      <c r="B5264" s="288">
        <v>46053</v>
      </c>
      <c r="C5264" s="287" t="s">
        <v>339</v>
      </c>
      <c r="D5264" s="287">
        <v>0</v>
      </c>
      <c r="E5264" s="287">
        <v>0</v>
      </c>
      <c r="F5264" s="287">
        <v>0</v>
      </c>
      <c r="G5264" s="287"/>
      <c r="H5264" s="287"/>
      <c r="I5264" s="287">
        <v>0</v>
      </c>
      <c r="J5264" s="287"/>
      <c r="K5264" s="287">
        <v>0</v>
      </c>
    </row>
    <row r="5265" spans="1:11">
      <c r="A5265" s="287" t="s">
        <v>473</v>
      </c>
      <c r="B5265" s="288">
        <v>46060</v>
      </c>
      <c r="C5265" s="287" t="s">
        <v>339</v>
      </c>
      <c r="D5265" s="287">
        <v>0</v>
      </c>
      <c r="E5265" s="287">
        <v>0</v>
      </c>
      <c r="F5265" s="287">
        <v>0</v>
      </c>
      <c r="G5265" s="287"/>
      <c r="H5265" s="287"/>
      <c r="I5265" s="287">
        <v>0</v>
      </c>
      <c r="J5265" s="287"/>
      <c r="K5265" s="287">
        <v>0</v>
      </c>
    </row>
    <row r="5266" spans="1:11">
      <c r="A5266" s="287" t="s">
        <v>473</v>
      </c>
      <c r="B5266" s="288">
        <v>46067</v>
      </c>
      <c r="C5266" s="287" t="s">
        <v>339</v>
      </c>
      <c r="D5266" s="287">
        <v>0</v>
      </c>
      <c r="E5266" s="287">
        <v>0</v>
      </c>
      <c r="F5266" s="287">
        <v>0</v>
      </c>
      <c r="G5266" s="287"/>
      <c r="H5266" s="287"/>
      <c r="I5266" s="287">
        <v>0</v>
      </c>
      <c r="J5266" s="287"/>
      <c r="K5266" s="287">
        <v>0</v>
      </c>
    </row>
    <row r="5267" spans="1:11">
      <c r="A5267" s="287" t="s">
        <v>473</v>
      </c>
      <c r="B5267" s="288">
        <v>46074</v>
      </c>
      <c r="C5267" s="287" t="s">
        <v>339</v>
      </c>
      <c r="D5267" s="287">
        <v>0</v>
      </c>
      <c r="E5267" s="287">
        <v>0</v>
      </c>
      <c r="F5267" s="287">
        <v>0</v>
      </c>
      <c r="G5267" s="287"/>
      <c r="H5267" s="287"/>
      <c r="I5267" s="287">
        <v>0</v>
      </c>
      <c r="J5267" s="287"/>
      <c r="K5267" s="287">
        <v>0</v>
      </c>
    </row>
    <row r="5268" spans="1:11">
      <c r="A5268" s="287" t="s">
        <v>473</v>
      </c>
      <c r="B5268" s="288">
        <v>46081</v>
      </c>
      <c r="C5268" s="287" t="s">
        <v>339</v>
      </c>
      <c r="D5268" s="287">
        <v>0</v>
      </c>
      <c r="E5268" s="287">
        <v>0</v>
      </c>
      <c r="F5268" s="287">
        <v>0</v>
      </c>
      <c r="G5268" s="287"/>
      <c r="H5268" s="287"/>
      <c r="I5268" s="287">
        <v>0</v>
      </c>
      <c r="J5268" s="287"/>
      <c r="K5268" s="287">
        <v>0</v>
      </c>
    </row>
    <row r="5269" spans="1:11">
      <c r="A5269" s="287" t="s">
        <v>473</v>
      </c>
      <c r="B5269" s="288">
        <v>46088</v>
      </c>
      <c r="C5269" s="287" t="s">
        <v>339</v>
      </c>
      <c r="D5269" s="287">
        <v>0</v>
      </c>
      <c r="E5269" s="287">
        <v>0</v>
      </c>
      <c r="F5269" s="287">
        <v>0</v>
      </c>
      <c r="G5269" s="287"/>
      <c r="H5269" s="287"/>
      <c r="I5269" s="287">
        <v>0</v>
      </c>
      <c r="J5269" s="287"/>
      <c r="K5269" s="287">
        <v>0</v>
      </c>
    </row>
    <row r="5270" spans="1:11">
      <c r="A5270" s="287" t="s">
        <v>473</v>
      </c>
      <c r="B5270" s="288">
        <v>46095</v>
      </c>
      <c r="C5270" s="287" t="s">
        <v>339</v>
      </c>
      <c r="D5270" s="287">
        <v>0</v>
      </c>
      <c r="E5270" s="287">
        <v>0</v>
      </c>
      <c r="F5270" s="287">
        <v>0</v>
      </c>
      <c r="G5270" s="287"/>
      <c r="H5270" s="287"/>
      <c r="I5270" s="287">
        <v>0</v>
      </c>
      <c r="J5270" s="287"/>
      <c r="K5270" s="287">
        <v>0</v>
      </c>
    </row>
    <row r="5271" spans="1:11">
      <c r="A5271" s="287" t="s">
        <v>473</v>
      </c>
      <c r="B5271" s="288">
        <v>46102</v>
      </c>
      <c r="C5271" s="287" t="s">
        <v>339</v>
      </c>
      <c r="D5271" s="287">
        <v>0</v>
      </c>
      <c r="E5271" s="287">
        <v>0</v>
      </c>
      <c r="F5271" s="287">
        <v>0</v>
      </c>
      <c r="G5271" s="287"/>
      <c r="H5271" s="287"/>
      <c r="I5271" s="287">
        <v>0</v>
      </c>
      <c r="J5271" s="287"/>
      <c r="K5271" s="287">
        <v>0</v>
      </c>
    </row>
    <row r="5272" spans="1:11">
      <c r="A5272" s="287" t="s">
        <v>473</v>
      </c>
      <c r="B5272" s="288">
        <v>46109</v>
      </c>
      <c r="C5272" s="287" t="s">
        <v>339</v>
      </c>
      <c r="D5272" s="287">
        <v>0</v>
      </c>
      <c r="E5272" s="287">
        <v>0</v>
      </c>
      <c r="F5272" s="287">
        <v>0</v>
      </c>
      <c r="G5272" s="287"/>
      <c r="H5272" s="287"/>
      <c r="I5272" s="287">
        <v>0</v>
      </c>
      <c r="J5272" s="287"/>
      <c r="K5272" s="287">
        <v>0</v>
      </c>
    </row>
    <row r="5273" spans="1:11">
      <c r="A5273" s="287" t="s">
        <v>473</v>
      </c>
      <c r="B5273" s="288">
        <v>46116</v>
      </c>
      <c r="C5273" s="287" t="s">
        <v>339</v>
      </c>
      <c r="D5273" s="287">
        <v>0</v>
      </c>
      <c r="E5273" s="287">
        <v>0</v>
      </c>
      <c r="F5273" s="287">
        <v>0</v>
      </c>
      <c r="G5273" s="287"/>
      <c r="H5273" s="287"/>
      <c r="I5273" s="287">
        <v>0</v>
      </c>
      <c r="J5273" s="287"/>
      <c r="K5273" s="287">
        <v>0</v>
      </c>
    </row>
    <row r="5274" spans="1:11">
      <c r="A5274" s="287" t="s">
        <v>473</v>
      </c>
      <c r="B5274" s="288">
        <v>46123</v>
      </c>
      <c r="C5274" s="287" t="s">
        <v>339</v>
      </c>
      <c r="D5274" s="287">
        <v>0</v>
      </c>
      <c r="E5274" s="287">
        <v>0</v>
      </c>
      <c r="F5274" s="287">
        <v>0</v>
      </c>
      <c r="G5274" s="287"/>
      <c r="H5274" s="287"/>
      <c r="I5274" s="287">
        <v>0</v>
      </c>
      <c r="J5274" s="287"/>
      <c r="K5274" s="287">
        <v>0</v>
      </c>
    </row>
    <row r="5275" spans="1:11">
      <c r="A5275" s="287" t="s">
        <v>473</v>
      </c>
      <c r="B5275" s="288">
        <v>46130</v>
      </c>
      <c r="C5275" s="287" t="s">
        <v>339</v>
      </c>
      <c r="D5275" s="287">
        <v>0</v>
      </c>
      <c r="E5275" s="287">
        <v>0</v>
      </c>
      <c r="F5275" s="287">
        <v>0</v>
      </c>
      <c r="G5275" s="287"/>
      <c r="H5275" s="287"/>
      <c r="I5275" s="287">
        <v>0</v>
      </c>
      <c r="J5275" s="287"/>
      <c r="K5275" s="287">
        <v>0</v>
      </c>
    </row>
    <row r="5276" spans="1:11">
      <c r="A5276" s="287" t="s">
        <v>473</v>
      </c>
      <c r="B5276" s="288">
        <v>46137</v>
      </c>
      <c r="C5276" s="287" t="s">
        <v>339</v>
      </c>
      <c r="D5276" s="287">
        <v>0</v>
      </c>
      <c r="E5276" s="287">
        <v>0</v>
      </c>
      <c r="F5276" s="287">
        <v>0</v>
      </c>
      <c r="G5276" s="287"/>
      <c r="H5276" s="287"/>
      <c r="I5276" s="287">
        <v>0</v>
      </c>
      <c r="J5276" s="287"/>
      <c r="K5276" s="287">
        <v>0</v>
      </c>
    </row>
    <row r="5277" spans="1:11">
      <c r="A5277" s="287" t="s">
        <v>474</v>
      </c>
      <c r="B5277" s="288">
        <v>45969</v>
      </c>
      <c r="C5277" s="287" t="s">
        <v>339</v>
      </c>
      <c r="D5277" s="287">
        <v>0</v>
      </c>
      <c r="E5277" s="287">
        <v>0</v>
      </c>
      <c r="F5277" s="287">
        <v>0</v>
      </c>
      <c r="G5277" s="287"/>
      <c r="H5277" s="287"/>
      <c r="I5277" s="287">
        <v>0</v>
      </c>
      <c r="J5277" s="287"/>
      <c r="K5277" s="287">
        <v>0</v>
      </c>
    </row>
    <row r="5278" spans="1:11">
      <c r="A5278" s="287" t="s">
        <v>474</v>
      </c>
      <c r="B5278" s="288">
        <v>45976</v>
      </c>
      <c r="C5278" s="287" t="s">
        <v>339</v>
      </c>
      <c r="D5278" s="287">
        <v>0</v>
      </c>
      <c r="E5278" s="287">
        <v>0</v>
      </c>
      <c r="F5278" s="287">
        <v>0</v>
      </c>
      <c r="G5278" s="287"/>
      <c r="H5278" s="287"/>
      <c r="I5278" s="287">
        <v>0</v>
      </c>
      <c r="J5278" s="287"/>
      <c r="K5278" s="287">
        <v>0</v>
      </c>
    </row>
    <row r="5279" spans="1:11">
      <c r="A5279" s="287" t="s">
        <v>474</v>
      </c>
      <c r="B5279" s="288">
        <v>45983</v>
      </c>
      <c r="C5279" s="287" t="s">
        <v>339</v>
      </c>
      <c r="D5279" s="287">
        <v>0</v>
      </c>
      <c r="E5279" s="287">
        <v>0</v>
      </c>
      <c r="F5279" s="287">
        <v>0</v>
      </c>
      <c r="G5279" s="287"/>
      <c r="H5279" s="287"/>
      <c r="I5279" s="287">
        <v>0</v>
      </c>
      <c r="J5279" s="287"/>
      <c r="K5279" s="287">
        <v>0</v>
      </c>
    </row>
    <row r="5280" spans="1:11">
      <c r="A5280" s="287" t="s">
        <v>474</v>
      </c>
      <c r="B5280" s="288">
        <v>45990</v>
      </c>
      <c r="C5280" s="287" t="s">
        <v>339</v>
      </c>
      <c r="D5280" s="287">
        <v>0</v>
      </c>
      <c r="E5280" s="287">
        <v>0</v>
      </c>
      <c r="F5280" s="287">
        <v>0</v>
      </c>
      <c r="G5280" s="287"/>
      <c r="H5280" s="287"/>
      <c r="I5280" s="287">
        <v>0</v>
      </c>
      <c r="J5280" s="287"/>
      <c r="K5280" s="287">
        <v>0</v>
      </c>
    </row>
    <row r="5281" spans="1:11">
      <c r="A5281" s="287" t="s">
        <v>474</v>
      </c>
      <c r="B5281" s="288">
        <v>45997</v>
      </c>
      <c r="C5281" s="287" t="s">
        <v>339</v>
      </c>
      <c r="D5281" s="287">
        <v>0</v>
      </c>
      <c r="E5281" s="287">
        <v>0</v>
      </c>
      <c r="F5281" s="287">
        <v>0</v>
      </c>
      <c r="G5281" s="287"/>
      <c r="H5281" s="287"/>
      <c r="I5281" s="287">
        <v>0</v>
      </c>
      <c r="J5281" s="287"/>
      <c r="K5281" s="287">
        <v>0</v>
      </c>
    </row>
    <row r="5282" spans="1:11">
      <c r="A5282" s="287" t="s">
        <v>474</v>
      </c>
      <c r="B5282" s="288">
        <v>46004</v>
      </c>
      <c r="C5282" s="287" t="s">
        <v>339</v>
      </c>
      <c r="D5282" s="287">
        <v>0</v>
      </c>
      <c r="E5282" s="287">
        <v>0</v>
      </c>
      <c r="F5282" s="287">
        <v>0</v>
      </c>
      <c r="G5282" s="287"/>
      <c r="H5282" s="287"/>
      <c r="I5282" s="287">
        <v>0</v>
      </c>
      <c r="J5282" s="287"/>
      <c r="K5282" s="287">
        <v>0</v>
      </c>
    </row>
    <row r="5283" spans="1:11">
      <c r="A5283" s="287" t="s">
        <v>474</v>
      </c>
      <c r="B5283" s="288">
        <v>46011</v>
      </c>
      <c r="C5283" s="287" t="s">
        <v>339</v>
      </c>
      <c r="D5283" s="287">
        <v>0</v>
      </c>
      <c r="E5283" s="287">
        <v>0</v>
      </c>
      <c r="F5283" s="287">
        <v>0</v>
      </c>
      <c r="G5283" s="287"/>
      <c r="H5283" s="287"/>
      <c r="I5283" s="287">
        <v>0</v>
      </c>
      <c r="J5283" s="287"/>
      <c r="K5283" s="287">
        <v>0</v>
      </c>
    </row>
    <row r="5284" spans="1:11">
      <c r="A5284" s="287" t="s">
        <v>474</v>
      </c>
      <c r="B5284" s="288">
        <v>46018</v>
      </c>
      <c r="C5284" s="287" t="s">
        <v>339</v>
      </c>
      <c r="D5284" s="287">
        <v>0</v>
      </c>
      <c r="E5284" s="287">
        <v>0</v>
      </c>
      <c r="F5284" s="287">
        <v>0</v>
      </c>
      <c r="G5284" s="287"/>
      <c r="H5284" s="287"/>
      <c r="I5284" s="287">
        <v>0</v>
      </c>
      <c r="J5284" s="287"/>
      <c r="K5284" s="287">
        <v>0</v>
      </c>
    </row>
    <row r="5285" spans="1:11">
      <c r="A5285" s="287" t="s">
        <v>474</v>
      </c>
      <c r="B5285" s="288">
        <v>46025</v>
      </c>
      <c r="C5285" s="287" t="s">
        <v>339</v>
      </c>
      <c r="D5285" s="287">
        <v>0</v>
      </c>
      <c r="E5285" s="287">
        <v>0</v>
      </c>
      <c r="F5285" s="287">
        <v>0</v>
      </c>
      <c r="G5285" s="287"/>
      <c r="H5285" s="287"/>
      <c r="I5285" s="287">
        <v>0</v>
      </c>
      <c r="J5285" s="287"/>
      <c r="K5285" s="287">
        <v>0</v>
      </c>
    </row>
    <row r="5286" spans="1:11">
      <c r="A5286" s="287" t="s">
        <v>474</v>
      </c>
      <c r="B5286" s="288">
        <v>46032</v>
      </c>
      <c r="C5286" s="287" t="s">
        <v>339</v>
      </c>
      <c r="D5286" s="287">
        <v>0</v>
      </c>
      <c r="E5286" s="287">
        <v>0</v>
      </c>
      <c r="F5286" s="287">
        <v>0</v>
      </c>
      <c r="G5286" s="287"/>
      <c r="H5286" s="287"/>
      <c r="I5286" s="287">
        <v>0</v>
      </c>
      <c r="J5286" s="287"/>
      <c r="K5286" s="287">
        <v>0</v>
      </c>
    </row>
    <row r="5287" spans="1:11">
      <c r="A5287" s="287" t="s">
        <v>474</v>
      </c>
      <c r="B5287" s="288">
        <v>46039</v>
      </c>
      <c r="C5287" s="287" t="s">
        <v>339</v>
      </c>
      <c r="D5287" s="287">
        <v>0</v>
      </c>
      <c r="E5287" s="287">
        <v>0</v>
      </c>
      <c r="F5287" s="287">
        <v>0</v>
      </c>
      <c r="G5287" s="287"/>
      <c r="H5287" s="287"/>
      <c r="I5287" s="287">
        <v>0</v>
      </c>
      <c r="J5287" s="287"/>
      <c r="K5287" s="287">
        <v>0</v>
      </c>
    </row>
    <row r="5288" spans="1:11">
      <c r="A5288" s="287" t="s">
        <v>474</v>
      </c>
      <c r="B5288" s="288">
        <v>46046</v>
      </c>
      <c r="C5288" s="287" t="s">
        <v>339</v>
      </c>
      <c r="D5288" s="287">
        <v>0</v>
      </c>
      <c r="E5288" s="287">
        <v>0</v>
      </c>
      <c r="F5288" s="287">
        <v>0</v>
      </c>
      <c r="G5288" s="287"/>
      <c r="H5288" s="287"/>
      <c r="I5288" s="287">
        <v>0</v>
      </c>
      <c r="J5288" s="287"/>
      <c r="K5288" s="287">
        <v>0</v>
      </c>
    </row>
    <row r="5289" spans="1:11">
      <c r="A5289" s="287" t="s">
        <v>474</v>
      </c>
      <c r="B5289" s="288">
        <v>46053</v>
      </c>
      <c r="C5289" s="287" t="s">
        <v>339</v>
      </c>
      <c r="D5289" s="287">
        <v>0</v>
      </c>
      <c r="E5289" s="287">
        <v>0</v>
      </c>
      <c r="F5289" s="287">
        <v>0</v>
      </c>
      <c r="G5289" s="287"/>
      <c r="H5289" s="287"/>
      <c r="I5289" s="287">
        <v>0</v>
      </c>
      <c r="J5289" s="287"/>
      <c r="K5289" s="287">
        <v>0</v>
      </c>
    </row>
    <row r="5290" spans="1:11">
      <c r="A5290" s="287" t="s">
        <v>474</v>
      </c>
      <c r="B5290" s="288">
        <v>46060</v>
      </c>
      <c r="C5290" s="287" t="s">
        <v>339</v>
      </c>
      <c r="D5290" s="287">
        <v>0</v>
      </c>
      <c r="E5290" s="287">
        <v>0</v>
      </c>
      <c r="F5290" s="287">
        <v>0</v>
      </c>
      <c r="G5290" s="287"/>
      <c r="H5290" s="287"/>
      <c r="I5290" s="287">
        <v>0</v>
      </c>
      <c r="J5290" s="287"/>
      <c r="K5290" s="287">
        <v>0</v>
      </c>
    </row>
    <row r="5291" spans="1:11">
      <c r="A5291" s="287" t="s">
        <v>474</v>
      </c>
      <c r="B5291" s="288">
        <v>46067</v>
      </c>
      <c r="C5291" s="287" t="s">
        <v>339</v>
      </c>
      <c r="D5291" s="287">
        <v>0</v>
      </c>
      <c r="E5291" s="287">
        <v>0</v>
      </c>
      <c r="F5291" s="287">
        <v>0</v>
      </c>
      <c r="G5291" s="287"/>
      <c r="H5291" s="287"/>
      <c r="I5291" s="287">
        <v>0</v>
      </c>
      <c r="J5291" s="287"/>
      <c r="K5291" s="287">
        <v>0</v>
      </c>
    </row>
    <row r="5292" spans="1:11">
      <c r="A5292" s="287" t="s">
        <v>474</v>
      </c>
      <c r="B5292" s="288">
        <v>46074</v>
      </c>
      <c r="C5292" s="287" t="s">
        <v>339</v>
      </c>
      <c r="D5292" s="287">
        <v>0</v>
      </c>
      <c r="E5292" s="287">
        <v>0</v>
      </c>
      <c r="F5292" s="287">
        <v>0</v>
      </c>
      <c r="G5292" s="287"/>
      <c r="H5292" s="287"/>
      <c r="I5292" s="287">
        <v>0</v>
      </c>
      <c r="J5292" s="287"/>
      <c r="K5292" s="287">
        <v>0</v>
      </c>
    </row>
    <row r="5293" spans="1:11">
      <c r="A5293" s="287" t="s">
        <v>474</v>
      </c>
      <c r="B5293" s="288">
        <v>46081</v>
      </c>
      <c r="C5293" s="287" t="s">
        <v>339</v>
      </c>
      <c r="D5293" s="287">
        <v>0</v>
      </c>
      <c r="E5293" s="287">
        <v>0</v>
      </c>
      <c r="F5293" s="287">
        <v>0</v>
      </c>
      <c r="G5293" s="287"/>
      <c r="H5293" s="287"/>
      <c r="I5293" s="287">
        <v>0</v>
      </c>
      <c r="J5293" s="287"/>
      <c r="K5293" s="287">
        <v>0</v>
      </c>
    </row>
    <row r="5294" spans="1:11">
      <c r="A5294" s="287" t="s">
        <v>474</v>
      </c>
      <c r="B5294" s="288">
        <v>46088</v>
      </c>
      <c r="C5294" s="287" t="s">
        <v>339</v>
      </c>
      <c r="D5294" s="287">
        <v>0</v>
      </c>
      <c r="E5294" s="287">
        <v>0</v>
      </c>
      <c r="F5294" s="287">
        <v>0</v>
      </c>
      <c r="G5294" s="287"/>
      <c r="H5294" s="287"/>
      <c r="I5294" s="287">
        <v>0</v>
      </c>
      <c r="J5294" s="287"/>
      <c r="K5294" s="287">
        <v>0</v>
      </c>
    </row>
    <row r="5295" spans="1:11">
      <c r="A5295" s="287" t="s">
        <v>474</v>
      </c>
      <c r="B5295" s="288">
        <v>46095</v>
      </c>
      <c r="C5295" s="287" t="s">
        <v>339</v>
      </c>
      <c r="D5295" s="287">
        <v>0</v>
      </c>
      <c r="E5295" s="287">
        <v>0</v>
      </c>
      <c r="F5295" s="287">
        <v>0</v>
      </c>
      <c r="G5295" s="287"/>
      <c r="H5295" s="287"/>
      <c r="I5295" s="287">
        <v>0</v>
      </c>
      <c r="J5295" s="287"/>
      <c r="K5295" s="287">
        <v>0</v>
      </c>
    </row>
    <row r="5296" spans="1:11">
      <c r="A5296" s="287" t="s">
        <v>474</v>
      </c>
      <c r="B5296" s="288">
        <v>46102</v>
      </c>
      <c r="C5296" s="287" t="s">
        <v>339</v>
      </c>
      <c r="D5296" s="287">
        <v>0</v>
      </c>
      <c r="E5296" s="287">
        <v>0</v>
      </c>
      <c r="F5296" s="287">
        <v>0</v>
      </c>
      <c r="G5296" s="287"/>
      <c r="H5296" s="287"/>
      <c r="I5296" s="287">
        <v>0</v>
      </c>
      <c r="J5296" s="287"/>
      <c r="K5296" s="287">
        <v>0</v>
      </c>
    </row>
    <row r="5297" spans="1:11">
      <c r="A5297" s="287" t="s">
        <v>474</v>
      </c>
      <c r="B5297" s="288">
        <v>46109</v>
      </c>
      <c r="C5297" s="287" t="s">
        <v>339</v>
      </c>
      <c r="D5297" s="287">
        <v>0</v>
      </c>
      <c r="E5297" s="287">
        <v>0</v>
      </c>
      <c r="F5297" s="287">
        <v>0</v>
      </c>
      <c r="G5297" s="287"/>
      <c r="H5297" s="287"/>
      <c r="I5297" s="287">
        <v>0</v>
      </c>
      <c r="J5297" s="287"/>
      <c r="K5297" s="287">
        <v>0</v>
      </c>
    </row>
    <row r="5298" spans="1:11">
      <c r="A5298" s="287" t="s">
        <v>474</v>
      </c>
      <c r="B5298" s="288">
        <v>46116</v>
      </c>
      <c r="C5298" s="287" t="s">
        <v>339</v>
      </c>
      <c r="D5298" s="287">
        <v>0</v>
      </c>
      <c r="E5298" s="287">
        <v>0</v>
      </c>
      <c r="F5298" s="287">
        <v>0</v>
      </c>
      <c r="G5298" s="287"/>
      <c r="H5298" s="287"/>
      <c r="I5298" s="287">
        <v>0</v>
      </c>
      <c r="J5298" s="287"/>
      <c r="K5298" s="287">
        <v>0</v>
      </c>
    </row>
    <row r="5299" spans="1:11">
      <c r="A5299" s="287" t="s">
        <v>474</v>
      </c>
      <c r="B5299" s="288">
        <v>46123</v>
      </c>
      <c r="C5299" s="287" t="s">
        <v>339</v>
      </c>
      <c r="D5299" s="287">
        <v>0</v>
      </c>
      <c r="E5299" s="287">
        <v>0</v>
      </c>
      <c r="F5299" s="287">
        <v>0</v>
      </c>
      <c r="G5299" s="287"/>
      <c r="H5299" s="287"/>
      <c r="I5299" s="287">
        <v>0</v>
      </c>
      <c r="J5299" s="287"/>
      <c r="K5299" s="287">
        <v>0</v>
      </c>
    </row>
    <row r="5300" spans="1:11">
      <c r="A5300" s="287" t="s">
        <v>474</v>
      </c>
      <c r="B5300" s="288">
        <v>46130</v>
      </c>
      <c r="C5300" s="287" t="s">
        <v>339</v>
      </c>
      <c r="D5300" s="287">
        <v>0</v>
      </c>
      <c r="E5300" s="287">
        <v>0</v>
      </c>
      <c r="F5300" s="287">
        <v>0</v>
      </c>
      <c r="G5300" s="287"/>
      <c r="H5300" s="287"/>
      <c r="I5300" s="287">
        <v>0</v>
      </c>
      <c r="J5300" s="287"/>
      <c r="K5300" s="287">
        <v>0</v>
      </c>
    </row>
    <row r="5301" spans="1:11">
      <c r="A5301" s="287" t="s">
        <v>474</v>
      </c>
      <c r="B5301" s="288">
        <v>46137</v>
      </c>
      <c r="C5301" s="287" t="s">
        <v>339</v>
      </c>
      <c r="D5301" s="287">
        <v>0</v>
      </c>
      <c r="E5301" s="287">
        <v>0</v>
      </c>
      <c r="F5301" s="287">
        <v>0</v>
      </c>
      <c r="G5301" s="287"/>
      <c r="H5301" s="287"/>
      <c r="I5301" s="287">
        <v>0</v>
      </c>
      <c r="J5301" s="287"/>
      <c r="K5301" s="287">
        <v>0</v>
      </c>
    </row>
    <row r="5302" spans="1:11">
      <c r="A5302" s="287" t="s">
        <v>475</v>
      </c>
      <c r="B5302" s="288">
        <v>45969</v>
      </c>
      <c r="C5302" s="287" t="s">
        <v>847</v>
      </c>
      <c r="D5302" s="287">
        <v>1</v>
      </c>
      <c r="E5302" s="287">
        <v>1</v>
      </c>
      <c r="F5302" s="287">
        <v>1</v>
      </c>
      <c r="G5302" s="287" t="s">
        <v>185</v>
      </c>
      <c r="H5302" s="287" t="s">
        <v>179</v>
      </c>
      <c r="I5302" s="287">
        <v>1</v>
      </c>
      <c r="J5302" s="287"/>
      <c r="K5302" s="287">
        <v>0</v>
      </c>
    </row>
    <row r="5303" spans="1:11">
      <c r="A5303" s="287" t="s">
        <v>475</v>
      </c>
      <c r="B5303" s="288">
        <v>45976</v>
      </c>
      <c r="C5303" s="287" t="s">
        <v>847</v>
      </c>
      <c r="D5303" s="287">
        <v>1</v>
      </c>
      <c r="E5303" s="287">
        <v>1</v>
      </c>
      <c r="F5303" s="287">
        <v>1</v>
      </c>
      <c r="G5303" s="287" t="s">
        <v>185</v>
      </c>
      <c r="H5303" s="287" t="s">
        <v>179</v>
      </c>
      <c r="I5303" s="287">
        <v>1</v>
      </c>
      <c r="J5303" s="287"/>
      <c r="K5303" s="287">
        <v>0</v>
      </c>
    </row>
    <row r="5304" spans="1:11">
      <c r="A5304" s="287" t="s">
        <v>475</v>
      </c>
      <c r="B5304" s="288">
        <v>45983</v>
      </c>
      <c r="C5304" s="287" t="s">
        <v>847</v>
      </c>
      <c r="D5304" s="287">
        <v>1</v>
      </c>
      <c r="E5304" s="287">
        <v>1</v>
      </c>
      <c r="F5304" s="287">
        <v>1</v>
      </c>
      <c r="G5304" s="287" t="s">
        <v>185</v>
      </c>
      <c r="H5304" s="287" t="s">
        <v>179</v>
      </c>
      <c r="I5304" s="287">
        <v>1</v>
      </c>
      <c r="J5304" s="287"/>
      <c r="K5304" s="287">
        <v>0</v>
      </c>
    </row>
    <row r="5305" spans="1:11">
      <c r="A5305" s="287" t="s">
        <v>475</v>
      </c>
      <c r="B5305" s="288">
        <v>45990</v>
      </c>
      <c r="C5305" s="287" t="s">
        <v>339</v>
      </c>
      <c r="D5305" s="287">
        <v>0</v>
      </c>
      <c r="E5305" s="287">
        <v>0</v>
      </c>
      <c r="F5305" s="287">
        <v>0</v>
      </c>
      <c r="G5305" s="287" t="s">
        <v>185</v>
      </c>
      <c r="H5305" s="287" t="s">
        <v>179</v>
      </c>
      <c r="I5305" s="287">
        <v>1</v>
      </c>
      <c r="J5305" s="287"/>
      <c r="K5305" s="287">
        <v>0</v>
      </c>
    </row>
    <row r="5306" spans="1:11">
      <c r="A5306" s="287" t="s">
        <v>475</v>
      </c>
      <c r="B5306" s="288">
        <v>45997</v>
      </c>
      <c r="C5306" s="287" t="s">
        <v>339</v>
      </c>
      <c r="D5306" s="287">
        <v>0</v>
      </c>
      <c r="E5306" s="287">
        <v>0</v>
      </c>
      <c r="F5306" s="287">
        <v>0</v>
      </c>
      <c r="G5306" s="287" t="s">
        <v>185</v>
      </c>
      <c r="H5306" s="287" t="s">
        <v>179</v>
      </c>
      <c r="I5306" s="287">
        <v>1</v>
      </c>
      <c r="J5306" s="287"/>
      <c r="K5306" s="287">
        <v>0</v>
      </c>
    </row>
    <row r="5307" spans="1:11">
      <c r="A5307" s="287" t="s">
        <v>475</v>
      </c>
      <c r="B5307" s="288">
        <v>46004</v>
      </c>
      <c r="C5307" s="287" t="s">
        <v>847</v>
      </c>
      <c r="D5307" s="287">
        <v>1</v>
      </c>
      <c r="E5307" s="287">
        <v>1</v>
      </c>
      <c r="F5307" s="287">
        <v>1</v>
      </c>
      <c r="G5307" s="287" t="s">
        <v>185</v>
      </c>
      <c r="H5307" s="287" t="s">
        <v>179</v>
      </c>
      <c r="I5307" s="287">
        <v>1</v>
      </c>
      <c r="J5307" s="287"/>
      <c r="K5307" s="287">
        <v>0</v>
      </c>
    </row>
    <row r="5308" spans="1:11">
      <c r="A5308" s="287" t="s">
        <v>475</v>
      </c>
      <c r="B5308" s="288">
        <v>46011</v>
      </c>
      <c r="C5308" s="287" t="s">
        <v>892</v>
      </c>
      <c r="D5308" s="287">
        <v>1</v>
      </c>
      <c r="E5308" s="287">
        <v>0</v>
      </c>
      <c r="F5308" s="287">
        <v>1</v>
      </c>
      <c r="G5308" s="287" t="s">
        <v>185</v>
      </c>
      <c r="H5308" s="287" t="s">
        <v>179</v>
      </c>
      <c r="I5308" s="287">
        <v>1</v>
      </c>
      <c r="J5308" s="287"/>
      <c r="K5308" s="287">
        <v>0</v>
      </c>
    </row>
    <row r="5309" spans="1:11">
      <c r="A5309" s="287" t="s">
        <v>475</v>
      </c>
      <c r="B5309" s="288">
        <v>46018</v>
      </c>
      <c r="C5309" s="287" t="s">
        <v>339</v>
      </c>
      <c r="D5309" s="287">
        <v>0</v>
      </c>
      <c r="E5309" s="287">
        <v>0</v>
      </c>
      <c r="F5309" s="287">
        <v>0</v>
      </c>
      <c r="G5309" s="287" t="s">
        <v>185</v>
      </c>
      <c r="H5309" s="287" t="s">
        <v>179</v>
      </c>
      <c r="I5309" s="287">
        <v>1</v>
      </c>
      <c r="J5309" s="287"/>
      <c r="K5309" s="287">
        <v>0</v>
      </c>
    </row>
    <row r="5310" spans="1:11">
      <c r="A5310" s="287" t="s">
        <v>475</v>
      </c>
      <c r="B5310" s="288">
        <v>46025</v>
      </c>
      <c r="C5310" s="287" t="s">
        <v>339</v>
      </c>
      <c r="D5310" s="287">
        <v>0</v>
      </c>
      <c r="E5310" s="287">
        <v>0</v>
      </c>
      <c r="F5310" s="287">
        <v>0</v>
      </c>
      <c r="G5310" s="287" t="s">
        <v>185</v>
      </c>
      <c r="H5310" s="287" t="s">
        <v>179</v>
      </c>
      <c r="I5310" s="287">
        <v>1</v>
      </c>
      <c r="J5310" s="287"/>
      <c r="K5310" s="287">
        <v>0</v>
      </c>
    </row>
    <row r="5311" spans="1:11">
      <c r="A5311" s="287" t="s">
        <v>475</v>
      </c>
      <c r="B5311" s="288">
        <v>46032</v>
      </c>
      <c r="C5311" s="287" t="s">
        <v>847</v>
      </c>
      <c r="D5311" s="287">
        <v>1</v>
      </c>
      <c r="E5311" s="287">
        <v>1</v>
      </c>
      <c r="F5311" s="287">
        <v>1</v>
      </c>
      <c r="G5311" s="287" t="s">
        <v>185</v>
      </c>
      <c r="H5311" s="287" t="s">
        <v>179</v>
      </c>
      <c r="I5311" s="287">
        <v>1</v>
      </c>
      <c r="J5311" s="287"/>
      <c r="K5311" s="287">
        <v>0</v>
      </c>
    </row>
    <row r="5312" spans="1:11">
      <c r="A5312" s="287" t="s">
        <v>475</v>
      </c>
      <c r="B5312" s="288">
        <v>46039</v>
      </c>
      <c r="C5312" s="287" t="s">
        <v>847</v>
      </c>
      <c r="D5312" s="287">
        <v>1</v>
      </c>
      <c r="E5312" s="287">
        <v>1</v>
      </c>
      <c r="F5312" s="287">
        <v>1</v>
      </c>
      <c r="G5312" s="287" t="s">
        <v>185</v>
      </c>
      <c r="H5312" s="287" t="s">
        <v>179</v>
      </c>
      <c r="I5312" s="287">
        <v>1</v>
      </c>
      <c r="J5312" s="287"/>
      <c r="K5312" s="287">
        <v>0</v>
      </c>
    </row>
    <row r="5313" spans="1:11">
      <c r="A5313" s="287" t="s">
        <v>475</v>
      </c>
      <c r="B5313" s="288">
        <v>46046</v>
      </c>
      <c r="C5313" s="287" t="s">
        <v>847</v>
      </c>
      <c r="D5313" s="287">
        <v>1</v>
      </c>
      <c r="E5313" s="287">
        <v>1</v>
      </c>
      <c r="F5313" s="287">
        <v>1</v>
      </c>
      <c r="G5313" s="287" t="s">
        <v>185</v>
      </c>
      <c r="H5313" s="287" t="s">
        <v>179</v>
      </c>
      <c r="I5313" s="287">
        <v>1</v>
      </c>
      <c r="J5313" s="287"/>
      <c r="K5313" s="287">
        <v>0</v>
      </c>
    </row>
    <row r="5314" spans="1:11">
      <c r="A5314" s="287" t="s">
        <v>475</v>
      </c>
      <c r="B5314" s="288">
        <v>46053</v>
      </c>
      <c r="C5314" s="287" t="s">
        <v>847</v>
      </c>
      <c r="D5314" s="287">
        <v>1</v>
      </c>
      <c r="E5314" s="287">
        <v>1</v>
      </c>
      <c r="F5314" s="287">
        <v>1</v>
      </c>
      <c r="G5314" s="287" t="s">
        <v>185</v>
      </c>
      <c r="H5314" s="287" t="s">
        <v>179</v>
      </c>
      <c r="I5314" s="287">
        <v>1</v>
      </c>
      <c r="J5314" s="287"/>
      <c r="K5314" s="287">
        <v>0</v>
      </c>
    </row>
    <row r="5315" spans="1:11">
      <c r="A5315" s="287" t="s">
        <v>475</v>
      </c>
      <c r="B5315" s="288">
        <v>46060</v>
      </c>
      <c r="C5315" s="287" t="s">
        <v>847</v>
      </c>
      <c r="D5315" s="287">
        <v>1</v>
      </c>
      <c r="E5315" s="287">
        <v>1</v>
      </c>
      <c r="F5315" s="287">
        <v>1</v>
      </c>
      <c r="G5315" s="287" t="s">
        <v>185</v>
      </c>
      <c r="H5315" s="287" t="s">
        <v>179</v>
      </c>
      <c r="I5315" s="287">
        <v>1</v>
      </c>
      <c r="J5315" s="287"/>
      <c r="K5315" s="287">
        <v>0</v>
      </c>
    </row>
    <row r="5316" spans="1:11">
      <c r="A5316" s="287" t="s">
        <v>475</v>
      </c>
      <c r="B5316" s="288">
        <v>46067</v>
      </c>
      <c r="C5316" s="287" t="s">
        <v>847</v>
      </c>
      <c r="D5316" s="287">
        <v>1</v>
      </c>
      <c r="E5316" s="287">
        <v>1</v>
      </c>
      <c r="F5316" s="287">
        <v>1</v>
      </c>
      <c r="G5316" s="287" t="s">
        <v>185</v>
      </c>
      <c r="H5316" s="287" t="s">
        <v>179</v>
      </c>
      <c r="I5316" s="287">
        <v>1</v>
      </c>
      <c r="J5316" s="287"/>
      <c r="K5316" s="287">
        <v>0</v>
      </c>
    </row>
    <row r="5317" spans="1:11">
      <c r="A5317" s="287" t="s">
        <v>475</v>
      </c>
      <c r="B5317" s="288">
        <v>46074</v>
      </c>
      <c r="C5317" s="287" t="s">
        <v>847</v>
      </c>
      <c r="D5317" s="287">
        <v>1</v>
      </c>
      <c r="E5317" s="287">
        <v>1</v>
      </c>
      <c r="F5317" s="287">
        <v>1</v>
      </c>
      <c r="G5317" s="287" t="s">
        <v>185</v>
      </c>
      <c r="H5317" s="287" t="s">
        <v>179</v>
      </c>
      <c r="I5317" s="287">
        <v>1</v>
      </c>
      <c r="J5317" s="287"/>
      <c r="K5317" s="287">
        <v>0</v>
      </c>
    </row>
    <row r="5318" spans="1:11">
      <c r="A5318" s="287" t="s">
        <v>475</v>
      </c>
      <c r="B5318" s="288">
        <v>46081</v>
      </c>
      <c r="C5318" s="287" t="s">
        <v>847</v>
      </c>
      <c r="D5318" s="287">
        <v>1</v>
      </c>
      <c r="E5318" s="287">
        <v>1</v>
      </c>
      <c r="F5318" s="287">
        <v>1</v>
      </c>
      <c r="G5318" s="287" t="s">
        <v>185</v>
      </c>
      <c r="H5318" s="287" t="s">
        <v>179</v>
      </c>
      <c r="I5318" s="287">
        <v>1</v>
      </c>
      <c r="J5318" s="287"/>
      <c r="K5318" s="287">
        <v>0</v>
      </c>
    </row>
    <row r="5319" spans="1:11">
      <c r="A5319" s="287" t="s">
        <v>475</v>
      </c>
      <c r="B5319" s="288">
        <v>46088</v>
      </c>
      <c r="C5319" s="287" t="s">
        <v>847</v>
      </c>
      <c r="D5319" s="287">
        <v>1</v>
      </c>
      <c r="E5319" s="287">
        <v>1</v>
      </c>
      <c r="F5319" s="287">
        <v>1</v>
      </c>
      <c r="G5319" s="287" t="s">
        <v>185</v>
      </c>
      <c r="H5319" s="287" t="s">
        <v>179</v>
      </c>
      <c r="I5319" s="287">
        <v>1</v>
      </c>
      <c r="J5319" s="287"/>
      <c r="K5319" s="287">
        <v>0</v>
      </c>
    </row>
    <row r="5320" spans="1:11">
      <c r="A5320" s="287" t="s">
        <v>475</v>
      </c>
      <c r="B5320" s="288">
        <v>46095</v>
      </c>
      <c r="C5320" s="287" t="s">
        <v>847</v>
      </c>
      <c r="D5320" s="287">
        <v>1</v>
      </c>
      <c r="E5320" s="287">
        <v>1</v>
      </c>
      <c r="F5320" s="287">
        <v>1</v>
      </c>
      <c r="G5320" s="287" t="s">
        <v>185</v>
      </c>
      <c r="H5320" s="287" t="s">
        <v>179</v>
      </c>
      <c r="I5320" s="287">
        <v>1</v>
      </c>
      <c r="J5320" s="287"/>
      <c r="K5320" s="287">
        <v>0</v>
      </c>
    </row>
    <row r="5321" spans="1:11">
      <c r="A5321" s="287" t="s">
        <v>475</v>
      </c>
      <c r="B5321" s="288">
        <v>46102</v>
      </c>
      <c r="C5321" s="287" t="s">
        <v>339</v>
      </c>
      <c r="D5321" s="287">
        <v>0</v>
      </c>
      <c r="E5321" s="287">
        <v>0</v>
      </c>
      <c r="F5321" s="287">
        <v>0</v>
      </c>
      <c r="G5321" s="287" t="s">
        <v>185</v>
      </c>
      <c r="H5321" s="287" t="s">
        <v>179</v>
      </c>
      <c r="I5321" s="287">
        <v>1</v>
      </c>
      <c r="J5321" s="287"/>
      <c r="K5321" s="287">
        <v>0</v>
      </c>
    </row>
    <row r="5322" spans="1:11">
      <c r="A5322" s="287" t="s">
        <v>475</v>
      </c>
      <c r="B5322" s="288">
        <v>46109</v>
      </c>
      <c r="C5322" s="287" t="s">
        <v>339</v>
      </c>
      <c r="D5322" s="287">
        <v>0</v>
      </c>
      <c r="E5322" s="287">
        <v>0</v>
      </c>
      <c r="F5322" s="287">
        <v>0</v>
      </c>
      <c r="G5322" s="287" t="s">
        <v>185</v>
      </c>
      <c r="H5322" s="287" t="s">
        <v>179</v>
      </c>
      <c r="I5322" s="287">
        <v>1</v>
      </c>
      <c r="J5322" s="287"/>
      <c r="K5322" s="287">
        <v>0</v>
      </c>
    </row>
    <row r="5323" spans="1:11">
      <c r="A5323" s="287" t="s">
        <v>475</v>
      </c>
      <c r="B5323" s="288">
        <v>46116</v>
      </c>
      <c r="C5323" s="287" t="s">
        <v>339</v>
      </c>
      <c r="D5323" s="287">
        <v>0</v>
      </c>
      <c r="E5323" s="287">
        <v>0</v>
      </c>
      <c r="F5323" s="287">
        <v>0</v>
      </c>
      <c r="G5323" s="287" t="s">
        <v>185</v>
      </c>
      <c r="H5323" s="287" t="s">
        <v>179</v>
      </c>
      <c r="I5323" s="287">
        <v>1</v>
      </c>
      <c r="J5323" s="287"/>
      <c r="K5323" s="287">
        <v>0</v>
      </c>
    </row>
    <row r="5324" spans="1:11">
      <c r="A5324" s="287" t="s">
        <v>475</v>
      </c>
      <c r="B5324" s="288">
        <v>46123</v>
      </c>
      <c r="C5324" s="287" t="s">
        <v>847</v>
      </c>
      <c r="D5324" s="287">
        <v>1</v>
      </c>
      <c r="E5324" s="287">
        <v>1</v>
      </c>
      <c r="F5324" s="287">
        <v>1</v>
      </c>
      <c r="G5324" s="287" t="s">
        <v>185</v>
      </c>
      <c r="H5324" s="287" t="s">
        <v>179</v>
      </c>
      <c r="I5324" s="287">
        <v>1</v>
      </c>
      <c r="J5324" s="287"/>
      <c r="K5324" s="287">
        <v>0</v>
      </c>
    </row>
    <row r="5325" spans="1:11">
      <c r="A5325" s="287" t="s">
        <v>475</v>
      </c>
      <c r="B5325" s="288">
        <v>46130</v>
      </c>
      <c r="C5325" s="287" t="s">
        <v>847</v>
      </c>
      <c r="D5325" s="287">
        <v>1</v>
      </c>
      <c r="E5325" s="287">
        <v>1</v>
      </c>
      <c r="F5325" s="287">
        <v>1</v>
      </c>
      <c r="G5325" s="287" t="s">
        <v>185</v>
      </c>
      <c r="H5325" s="287" t="s">
        <v>179</v>
      </c>
      <c r="I5325" s="287">
        <v>1</v>
      </c>
      <c r="J5325" s="287"/>
      <c r="K5325" s="287">
        <v>0</v>
      </c>
    </row>
    <row r="5326" spans="1:11">
      <c r="A5326" s="287" t="s">
        <v>475</v>
      </c>
      <c r="B5326" s="288">
        <v>46137</v>
      </c>
      <c r="C5326" s="287" t="s">
        <v>339</v>
      </c>
      <c r="D5326" s="287">
        <v>0</v>
      </c>
      <c r="E5326" s="287">
        <v>0</v>
      </c>
      <c r="F5326" s="287">
        <v>0</v>
      </c>
      <c r="G5326" s="287" t="s">
        <v>185</v>
      </c>
      <c r="H5326" s="287" t="s">
        <v>179</v>
      </c>
      <c r="I5326" s="287">
        <v>1</v>
      </c>
      <c r="J5326" s="287"/>
      <c r="K5326" s="287">
        <v>0</v>
      </c>
    </row>
    <row r="5327" spans="1:11">
      <c r="A5327" s="287" t="s">
        <v>476</v>
      </c>
      <c r="B5327" s="288">
        <v>45969</v>
      </c>
      <c r="C5327" s="287" t="s">
        <v>847</v>
      </c>
      <c r="D5327" s="287">
        <v>1</v>
      </c>
      <c r="E5327" s="287">
        <v>1</v>
      </c>
      <c r="F5327" s="287">
        <v>1</v>
      </c>
      <c r="G5327" s="287" t="s">
        <v>188</v>
      </c>
      <c r="H5327" s="287"/>
      <c r="I5327" s="287">
        <v>0</v>
      </c>
      <c r="J5327" s="287"/>
      <c r="K5327" s="287">
        <v>0</v>
      </c>
    </row>
    <row r="5328" spans="1:11">
      <c r="A5328" s="287" t="s">
        <v>476</v>
      </c>
      <c r="B5328" s="288">
        <v>45976</v>
      </c>
      <c r="C5328" s="287" t="s">
        <v>339</v>
      </c>
      <c r="D5328" s="287">
        <v>0</v>
      </c>
      <c r="E5328" s="287">
        <v>0</v>
      </c>
      <c r="F5328" s="287">
        <v>0</v>
      </c>
      <c r="G5328" s="287" t="s">
        <v>188</v>
      </c>
      <c r="H5328" s="287"/>
      <c r="I5328" s="287">
        <v>0</v>
      </c>
      <c r="J5328" s="287"/>
      <c r="K5328" s="287">
        <v>0</v>
      </c>
    </row>
    <row r="5329" spans="1:11">
      <c r="A5329" s="287" t="s">
        <v>476</v>
      </c>
      <c r="B5329" s="288">
        <v>45983</v>
      </c>
      <c r="C5329" s="287" t="s">
        <v>847</v>
      </c>
      <c r="D5329" s="287">
        <v>1</v>
      </c>
      <c r="E5329" s="287">
        <v>1</v>
      </c>
      <c r="F5329" s="287">
        <v>1</v>
      </c>
      <c r="G5329" s="287" t="s">
        <v>188</v>
      </c>
      <c r="H5329" s="287"/>
      <c r="I5329" s="287">
        <v>0</v>
      </c>
      <c r="J5329" s="287"/>
      <c r="K5329" s="287">
        <v>0</v>
      </c>
    </row>
    <row r="5330" spans="1:11">
      <c r="A5330" s="287" t="s">
        <v>476</v>
      </c>
      <c r="B5330" s="288">
        <v>45990</v>
      </c>
      <c r="C5330" s="287" t="s">
        <v>847</v>
      </c>
      <c r="D5330" s="287">
        <v>1</v>
      </c>
      <c r="E5330" s="287">
        <v>1</v>
      </c>
      <c r="F5330" s="287">
        <v>1</v>
      </c>
      <c r="G5330" s="287" t="s">
        <v>188</v>
      </c>
      <c r="H5330" s="287"/>
      <c r="I5330" s="287">
        <v>0</v>
      </c>
      <c r="J5330" s="287"/>
      <c r="K5330" s="287">
        <v>0</v>
      </c>
    </row>
    <row r="5331" spans="1:11">
      <c r="A5331" s="287" t="s">
        <v>476</v>
      </c>
      <c r="B5331" s="288">
        <v>45997</v>
      </c>
      <c r="C5331" s="287" t="s">
        <v>847</v>
      </c>
      <c r="D5331" s="287">
        <v>1</v>
      </c>
      <c r="E5331" s="287">
        <v>1</v>
      </c>
      <c r="F5331" s="287">
        <v>1</v>
      </c>
      <c r="G5331" s="287" t="s">
        <v>188</v>
      </c>
      <c r="H5331" s="287"/>
      <c r="I5331" s="287">
        <v>0</v>
      </c>
      <c r="J5331" s="287"/>
      <c r="K5331" s="287">
        <v>0</v>
      </c>
    </row>
    <row r="5332" spans="1:11">
      <c r="A5332" s="287" t="s">
        <v>476</v>
      </c>
      <c r="B5332" s="288">
        <v>46004</v>
      </c>
      <c r="C5332" s="287" t="s">
        <v>339</v>
      </c>
      <c r="D5332" s="287">
        <v>0</v>
      </c>
      <c r="E5332" s="287">
        <v>0</v>
      </c>
      <c r="F5332" s="287">
        <v>0</v>
      </c>
      <c r="G5332" s="287" t="s">
        <v>188</v>
      </c>
      <c r="H5332" s="287"/>
      <c r="I5332" s="287">
        <v>0</v>
      </c>
      <c r="J5332" s="287"/>
      <c r="K5332" s="287">
        <v>0</v>
      </c>
    </row>
    <row r="5333" spans="1:11">
      <c r="A5333" s="287" t="s">
        <v>476</v>
      </c>
      <c r="B5333" s="288">
        <v>46011</v>
      </c>
      <c r="C5333" s="287" t="s">
        <v>339</v>
      </c>
      <c r="D5333" s="287">
        <v>0</v>
      </c>
      <c r="E5333" s="287">
        <v>0</v>
      </c>
      <c r="F5333" s="287">
        <v>0</v>
      </c>
      <c r="G5333" s="287" t="s">
        <v>188</v>
      </c>
      <c r="H5333" s="287"/>
      <c r="I5333" s="287">
        <v>0</v>
      </c>
      <c r="J5333" s="287"/>
      <c r="K5333" s="287">
        <v>0</v>
      </c>
    </row>
    <row r="5334" spans="1:11">
      <c r="A5334" s="287" t="s">
        <v>476</v>
      </c>
      <c r="B5334" s="288">
        <v>46018</v>
      </c>
      <c r="C5334" s="287" t="s">
        <v>339</v>
      </c>
      <c r="D5334" s="287">
        <v>0</v>
      </c>
      <c r="E5334" s="287">
        <v>0</v>
      </c>
      <c r="F5334" s="287">
        <v>0</v>
      </c>
      <c r="G5334" s="287" t="s">
        <v>188</v>
      </c>
      <c r="H5334" s="287"/>
      <c r="I5334" s="287">
        <v>0</v>
      </c>
      <c r="J5334" s="287"/>
      <c r="K5334" s="287">
        <v>0</v>
      </c>
    </row>
    <row r="5335" spans="1:11">
      <c r="A5335" s="287" t="s">
        <v>476</v>
      </c>
      <c r="B5335" s="288">
        <v>46025</v>
      </c>
      <c r="C5335" s="287" t="s">
        <v>339</v>
      </c>
      <c r="D5335" s="287">
        <v>0</v>
      </c>
      <c r="E5335" s="287">
        <v>0</v>
      </c>
      <c r="F5335" s="287">
        <v>0</v>
      </c>
      <c r="G5335" s="287" t="s">
        <v>188</v>
      </c>
      <c r="H5335" s="287"/>
      <c r="I5335" s="287">
        <v>0</v>
      </c>
      <c r="J5335" s="287"/>
      <c r="K5335" s="287">
        <v>0</v>
      </c>
    </row>
    <row r="5336" spans="1:11">
      <c r="A5336" s="287" t="s">
        <v>476</v>
      </c>
      <c r="B5336" s="288">
        <v>46032</v>
      </c>
      <c r="C5336" s="287" t="s">
        <v>847</v>
      </c>
      <c r="D5336" s="287">
        <v>1</v>
      </c>
      <c r="E5336" s="287">
        <v>1</v>
      </c>
      <c r="F5336" s="287">
        <v>1</v>
      </c>
      <c r="G5336" s="287" t="s">
        <v>188</v>
      </c>
      <c r="H5336" s="287"/>
      <c r="I5336" s="287">
        <v>0</v>
      </c>
      <c r="J5336" s="287"/>
      <c r="K5336" s="287">
        <v>0</v>
      </c>
    </row>
    <row r="5337" spans="1:11">
      <c r="A5337" s="287" t="s">
        <v>476</v>
      </c>
      <c r="B5337" s="288">
        <v>46039</v>
      </c>
      <c r="C5337" s="287" t="s">
        <v>847</v>
      </c>
      <c r="D5337" s="287">
        <v>1</v>
      </c>
      <c r="E5337" s="287">
        <v>1</v>
      </c>
      <c r="F5337" s="287">
        <v>1</v>
      </c>
      <c r="G5337" s="287" t="s">
        <v>188</v>
      </c>
      <c r="H5337" s="287"/>
      <c r="I5337" s="287">
        <v>0</v>
      </c>
      <c r="J5337" s="287"/>
      <c r="K5337" s="287">
        <v>0</v>
      </c>
    </row>
    <row r="5338" spans="1:11">
      <c r="A5338" s="287" t="s">
        <v>476</v>
      </c>
      <c r="B5338" s="288">
        <v>46046</v>
      </c>
      <c r="C5338" s="287" t="s">
        <v>847</v>
      </c>
      <c r="D5338" s="287">
        <v>1</v>
      </c>
      <c r="E5338" s="287">
        <v>1</v>
      </c>
      <c r="F5338" s="287">
        <v>1</v>
      </c>
      <c r="G5338" s="287" t="s">
        <v>188</v>
      </c>
      <c r="H5338" s="287"/>
      <c r="I5338" s="287">
        <v>0</v>
      </c>
      <c r="J5338" s="287"/>
      <c r="K5338" s="287">
        <v>0</v>
      </c>
    </row>
    <row r="5339" spans="1:11">
      <c r="A5339" s="287" t="s">
        <v>476</v>
      </c>
      <c r="B5339" s="288">
        <v>46053</v>
      </c>
      <c r="C5339" s="287" t="s">
        <v>847</v>
      </c>
      <c r="D5339" s="287">
        <v>1</v>
      </c>
      <c r="E5339" s="287">
        <v>1</v>
      </c>
      <c r="F5339" s="287">
        <v>1</v>
      </c>
      <c r="G5339" s="287" t="s">
        <v>188</v>
      </c>
      <c r="H5339" s="287"/>
      <c r="I5339" s="287">
        <v>0</v>
      </c>
      <c r="J5339" s="287"/>
      <c r="K5339" s="287">
        <v>0</v>
      </c>
    </row>
    <row r="5340" spans="1:11">
      <c r="A5340" s="287" t="s">
        <v>476</v>
      </c>
      <c r="B5340" s="288">
        <v>46060</v>
      </c>
      <c r="C5340" s="287" t="s">
        <v>847</v>
      </c>
      <c r="D5340" s="287">
        <v>1</v>
      </c>
      <c r="E5340" s="287">
        <v>1</v>
      </c>
      <c r="F5340" s="287">
        <v>1</v>
      </c>
      <c r="G5340" s="287" t="s">
        <v>188</v>
      </c>
      <c r="H5340" s="287"/>
      <c r="I5340" s="287">
        <v>0</v>
      </c>
      <c r="J5340" s="287"/>
      <c r="K5340" s="287">
        <v>0</v>
      </c>
    </row>
    <row r="5341" spans="1:11">
      <c r="A5341" s="287" t="s">
        <v>476</v>
      </c>
      <c r="B5341" s="288">
        <v>46067</v>
      </c>
      <c r="C5341" s="287" t="s">
        <v>847</v>
      </c>
      <c r="D5341" s="287">
        <v>1</v>
      </c>
      <c r="E5341" s="287">
        <v>1</v>
      </c>
      <c r="F5341" s="287">
        <v>1</v>
      </c>
      <c r="G5341" s="287" t="s">
        <v>188</v>
      </c>
      <c r="H5341" s="287"/>
      <c r="I5341" s="287">
        <v>0</v>
      </c>
      <c r="J5341" s="287"/>
      <c r="K5341" s="287">
        <v>0</v>
      </c>
    </row>
    <row r="5342" spans="1:11">
      <c r="A5342" s="287" t="s">
        <v>476</v>
      </c>
      <c r="B5342" s="288">
        <v>46074</v>
      </c>
      <c r="C5342" s="287" t="s">
        <v>847</v>
      </c>
      <c r="D5342" s="287">
        <v>1</v>
      </c>
      <c r="E5342" s="287">
        <v>1</v>
      </c>
      <c r="F5342" s="287">
        <v>1</v>
      </c>
      <c r="G5342" s="287" t="s">
        <v>188</v>
      </c>
      <c r="H5342" s="287"/>
      <c r="I5342" s="287">
        <v>0</v>
      </c>
      <c r="J5342" s="287"/>
      <c r="K5342" s="287">
        <v>0</v>
      </c>
    </row>
    <row r="5343" spans="1:11">
      <c r="A5343" s="287" t="s">
        <v>476</v>
      </c>
      <c r="B5343" s="288">
        <v>46081</v>
      </c>
      <c r="C5343" s="287" t="s">
        <v>847</v>
      </c>
      <c r="D5343" s="287">
        <v>1</v>
      </c>
      <c r="E5343" s="287">
        <v>1</v>
      </c>
      <c r="F5343" s="287">
        <v>1</v>
      </c>
      <c r="G5343" s="287" t="s">
        <v>188</v>
      </c>
      <c r="H5343" s="287"/>
      <c r="I5343" s="287">
        <v>0</v>
      </c>
      <c r="J5343" s="287"/>
      <c r="K5343" s="287">
        <v>0</v>
      </c>
    </row>
    <row r="5344" spans="1:11">
      <c r="A5344" s="287" t="s">
        <v>476</v>
      </c>
      <c r="B5344" s="288">
        <v>46088</v>
      </c>
      <c r="C5344" s="287" t="s">
        <v>847</v>
      </c>
      <c r="D5344" s="287">
        <v>1</v>
      </c>
      <c r="E5344" s="287">
        <v>1</v>
      </c>
      <c r="F5344" s="287">
        <v>1</v>
      </c>
      <c r="G5344" s="287" t="s">
        <v>188</v>
      </c>
      <c r="H5344" s="287"/>
      <c r="I5344" s="287">
        <v>0</v>
      </c>
      <c r="J5344" s="287"/>
      <c r="K5344" s="287">
        <v>0</v>
      </c>
    </row>
    <row r="5345" spans="1:11">
      <c r="A5345" s="287" t="s">
        <v>476</v>
      </c>
      <c r="B5345" s="288">
        <v>46095</v>
      </c>
      <c r="C5345" s="287" t="s">
        <v>847</v>
      </c>
      <c r="D5345" s="287">
        <v>1</v>
      </c>
      <c r="E5345" s="287">
        <v>1</v>
      </c>
      <c r="F5345" s="287">
        <v>1</v>
      </c>
      <c r="G5345" s="287" t="s">
        <v>188</v>
      </c>
      <c r="H5345" s="287"/>
      <c r="I5345" s="287">
        <v>0</v>
      </c>
      <c r="J5345" s="287"/>
      <c r="K5345" s="287">
        <v>0</v>
      </c>
    </row>
    <row r="5346" spans="1:11">
      <c r="A5346" s="287" t="s">
        <v>476</v>
      </c>
      <c r="B5346" s="288">
        <v>46102</v>
      </c>
      <c r="C5346" s="287" t="s">
        <v>339</v>
      </c>
      <c r="D5346" s="287">
        <v>0</v>
      </c>
      <c r="E5346" s="287">
        <v>0</v>
      </c>
      <c r="F5346" s="287">
        <v>0</v>
      </c>
      <c r="G5346" s="287" t="s">
        <v>188</v>
      </c>
      <c r="H5346" s="287"/>
      <c r="I5346" s="287">
        <v>0</v>
      </c>
      <c r="J5346" s="287"/>
      <c r="K5346" s="287">
        <v>0</v>
      </c>
    </row>
    <row r="5347" spans="1:11">
      <c r="A5347" s="287" t="s">
        <v>476</v>
      </c>
      <c r="B5347" s="288">
        <v>46109</v>
      </c>
      <c r="C5347" s="287" t="s">
        <v>847</v>
      </c>
      <c r="D5347" s="287">
        <v>1</v>
      </c>
      <c r="E5347" s="287">
        <v>1</v>
      </c>
      <c r="F5347" s="287">
        <v>1</v>
      </c>
      <c r="G5347" s="287" t="s">
        <v>188</v>
      </c>
      <c r="H5347" s="287"/>
      <c r="I5347" s="287">
        <v>0</v>
      </c>
      <c r="J5347" s="287"/>
      <c r="K5347" s="287">
        <v>0</v>
      </c>
    </row>
    <row r="5348" spans="1:11">
      <c r="A5348" s="287" t="s">
        <v>476</v>
      </c>
      <c r="B5348" s="288">
        <v>46116</v>
      </c>
      <c r="C5348" s="287" t="s">
        <v>339</v>
      </c>
      <c r="D5348" s="287">
        <v>0</v>
      </c>
      <c r="E5348" s="287">
        <v>0</v>
      </c>
      <c r="F5348" s="287">
        <v>0</v>
      </c>
      <c r="G5348" s="287" t="s">
        <v>188</v>
      </c>
      <c r="H5348" s="287"/>
      <c r="I5348" s="287">
        <v>0</v>
      </c>
      <c r="J5348" s="287"/>
      <c r="K5348" s="287">
        <v>0</v>
      </c>
    </row>
    <row r="5349" spans="1:11">
      <c r="A5349" s="287" t="s">
        <v>476</v>
      </c>
      <c r="B5349" s="288">
        <v>46123</v>
      </c>
      <c r="C5349" s="287" t="s">
        <v>847</v>
      </c>
      <c r="D5349" s="287">
        <v>1</v>
      </c>
      <c r="E5349" s="287">
        <v>1</v>
      </c>
      <c r="F5349" s="287">
        <v>1</v>
      </c>
      <c r="G5349" s="287" t="s">
        <v>188</v>
      </c>
      <c r="H5349" s="287"/>
      <c r="I5349" s="287">
        <v>0</v>
      </c>
      <c r="J5349" s="287"/>
      <c r="K5349" s="287">
        <v>0</v>
      </c>
    </row>
    <row r="5350" spans="1:11">
      <c r="A5350" s="287" t="s">
        <v>476</v>
      </c>
      <c r="B5350" s="288">
        <v>46130</v>
      </c>
      <c r="C5350" s="287" t="s">
        <v>847</v>
      </c>
      <c r="D5350" s="287">
        <v>1</v>
      </c>
      <c r="E5350" s="287">
        <v>1</v>
      </c>
      <c r="F5350" s="287">
        <v>1</v>
      </c>
      <c r="G5350" s="287" t="s">
        <v>188</v>
      </c>
      <c r="H5350" s="287"/>
      <c r="I5350" s="287">
        <v>0</v>
      </c>
      <c r="J5350" s="287"/>
      <c r="K5350" s="287">
        <v>0</v>
      </c>
    </row>
    <row r="5351" spans="1:11">
      <c r="A5351" s="287" t="s">
        <v>476</v>
      </c>
      <c r="B5351" s="288">
        <v>46137</v>
      </c>
      <c r="C5351" s="287" t="s">
        <v>339</v>
      </c>
      <c r="D5351" s="287">
        <v>0</v>
      </c>
      <c r="E5351" s="287">
        <v>0</v>
      </c>
      <c r="F5351" s="287">
        <v>0</v>
      </c>
      <c r="G5351" s="287" t="s">
        <v>188</v>
      </c>
      <c r="H5351" s="287"/>
      <c r="I5351" s="287">
        <v>0</v>
      </c>
      <c r="J5351" s="287"/>
      <c r="K5351" s="287">
        <v>0</v>
      </c>
    </row>
    <row r="5352" spans="1:11">
      <c r="A5352" s="287" t="s">
        <v>477</v>
      </c>
      <c r="B5352" s="288">
        <v>45969</v>
      </c>
      <c r="C5352" s="287" t="s">
        <v>339</v>
      </c>
      <c r="D5352" s="287">
        <v>0</v>
      </c>
      <c r="E5352" s="287">
        <v>0</v>
      </c>
      <c r="F5352" s="287">
        <v>0</v>
      </c>
      <c r="G5352" s="287"/>
      <c r="H5352" s="287"/>
      <c r="I5352" s="287">
        <v>0</v>
      </c>
      <c r="J5352" s="287"/>
      <c r="K5352" s="287">
        <v>0</v>
      </c>
    </row>
    <row r="5353" spans="1:11">
      <c r="A5353" s="287" t="s">
        <v>477</v>
      </c>
      <c r="B5353" s="288">
        <v>45976</v>
      </c>
      <c r="C5353" s="287" t="s">
        <v>339</v>
      </c>
      <c r="D5353" s="287">
        <v>0</v>
      </c>
      <c r="E5353" s="287">
        <v>0</v>
      </c>
      <c r="F5353" s="287">
        <v>0</v>
      </c>
      <c r="G5353" s="287"/>
      <c r="H5353" s="287"/>
      <c r="I5353" s="287">
        <v>0</v>
      </c>
      <c r="J5353" s="287"/>
      <c r="K5353" s="287">
        <v>0</v>
      </c>
    </row>
    <row r="5354" spans="1:11">
      <c r="A5354" s="287" t="s">
        <v>477</v>
      </c>
      <c r="B5354" s="288">
        <v>45983</v>
      </c>
      <c r="C5354" s="287" t="s">
        <v>339</v>
      </c>
      <c r="D5354" s="287">
        <v>0</v>
      </c>
      <c r="E5354" s="287">
        <v>0</v>
      </c>
      <c r="F5354" s="287">
        <v>0</v>
      </c>
      <c r="G5354" s="287"/>
      <c r="H5354" s="287"/>
      <c r="I5354" s="287">
        <v>0</v>
      </c>
      <c r="J5354" s="287"/>
      <c r="K5354" s="287">
        <v>0</v>
      </c>
    </row>
    <row r="5355" spans="1:11">
      <c r="A5355" s="287" t="s">
        <v>477</v>
      </c>
      <c r="B5355" s="288">
        <v>45990</v>
      </c>
      <c r="C5355" s="287" t="s">
        <v>339</v>
      </c>
      <c r="D5355" s="287">
        <v>0</v>
      </c>
      <c r="E5355" s="287">
        <v>0</v>
      </c>
      <c r="F5355" s="287">
        <v>0</v>
      </c>
      <c r="G5355" s="287"/>
      <c r="H5355" s="287"/>
      <c r="I5355" s="287">
        <v>0</v>
      </c>
      <c r="J5355" s="287"/>
      <c r="K5355" s="287">
        <v>0</v>
      </c>
    </row>
    <row r="5356" spans="1:11">
      <c r="A5356" s="287" t="s">
        <v>477</v>
      </c>
      <c r="B5356" s="288">
        <v>45997</v>
      </c>
      <c r="C5356" s="287" t="s">
        <v>339</v>
      </c>
      <c r="D5356" s="287">
        <v>0</v>
      </c>
      <c r="E5356" s="287">
        <v>0</v>
      </c>
      <c r="F5356" s="287">
        <v>0</v>
      </c>
      <c r="G5356" s="287"/>
      <c r="H5356" s="287"/>
      <c r="I5356" s="287">
        <v>0</v>
      </c>
      <c r="J5356" s="287"/>
      <c r="K5356" s="287">
        <v>0</v>
      </c>
    </row>
    <row r="5357" spans="1:11">
      <c r="A5357" s="287" t="s">
        <v>477</v>
      </c>
      <c r="B5357" s="288">
        <v>46004</v>
      </c>
      <c r="C5357" s="287" t="s">
        <v>339</v>
      </c>
      <c r="D5357" s="287">
        <v>0</v>
      </c>
      <c r="E5357" s="287">
        <v>0</v>
      </c>
      <c r="F5357" s="287">
        <v>0</v>
      </c>
      <c r="G5357" s="287"/>
      <c r="H5357" s="287"/>
      <c r="I5357" s="287">
        <v>0</v>
      </c>
      <c r="J5357" s="287"/>
      <c r="K5357" s="287">
        <v>0</v>
      </c>
    </row>
    <row r="5358" spans="1:11">
      <c r="A5358" s="287" t="s">
        <v>477</v>
      </c>
      <c r="B5358" s="288">
        <v>46011</v>
      </c>
      <c r="C5358" s="287" t="s">
        <v>339</v>
      </c>
      <c r="D5358" s="287">
        <v>0</v>
      </c>
      <c r="E5358" s="287">
        <v>0</v>
      </c>
      <c r="F5358" s="287">
        <v>0</v>
      </c>
      <c r="G5358" s="287"/>
      <c r="H5358" s="287"/>
      <c r="I5358" s="287">
        <v>0</v>
      </c>
      <c r="J5358" s="287"/>
      <c r="K5358" s="287">
        <v>0</v>
      </c>
    </row>
    <row r="5359" spans="1:11">
      <c r="A5359" s="287" t="s">
        <v>477</v>
      </c>
      <c r="B5359" s="288">
        <v>46018</v>
      </c>
      <c r="C5359" s="287" t="s">
        <v>339</v>
      </c>
      <c r="D5359" s="287">
        <v>0</v>
      </c>
      <c r="E5359" s="287">
        <v>0</v>
      </c>
      <c r="F5359" s="287">
        <v>0</v>
      </c>
      <c r="G5359" s="287"/>
      <c r="H5359" s="287"/>
      <c r="I5359" s="287">
        <v>0</v>
      </c>
      <c r="J5359" s="287"/>
      <c r="K5359" s="287">
        <v>0</v>
      </c>
    </row>
    <row r="5360" spans="1:11">
      <c r="A5360" s="287" t="s">
        <v>477</v>
      </c>
      <c r="B5360" s="288">
        <v>46025</v>
      </c>
      <c r="C5360" s="287" t="s">
        <v>339</v>
      </c>
      <c r="D5360" s="287">
        <v>0</v>
      </c>
      <c r="E5360" s="287">
        <v>0</v>
      </c>
      <c r="F5360" s="287">
        <v>0</v>
      </c>
      <c r="G5360" s="287"/>
      <c r="H5360" s="287"/>
      <c r="I5360" s="287">
        <v>0</v>
      </c>
      <c r="J5360" s="287"/>
      <c r="K5360" s="287">
        <v>0</v>
      </c>
    </row>
    <row r="5361" spans="1:11">
      <c r="A5361" s="287" t="s">
        <v>477</v>
      </c>
      <c r="B5361" s="288">
        <v>46032</v>
      </c>
      <c r="C5361" s="287" t="s">
        <v>339</v>
      </c>
      <c r="D5361" s="287">
        <v>0</v>
      </c>
      <c r="E5361" s="287">
        <v>0</v>
      </c>
      <c r="F5361" s="287">
        <v>0</v>
      </c>
      <c r="G5361" s="287"/>
      <c r="H5361" s="287"/>
      <c r="I5361" s="287">
        <v>0</v>
      </c>
      <c r="J5361" s="287"/>
      <c r="K5361" s="287">
        <v>0</v>
      </c>
    </row>
    <row r="5362" spans="1:11">
      <c r="A5362" s="287" t="s">
        <v>477</v>
      </c>
      <c r="B5362" s="288">
        <v>46039</v>
      </c>
      <c r="C5362" s="287" t="s">
        <v>339</v>
      </c>
      <c r="D5362" s="287">
        <v>0</v>
      </c>
      <c r="E5362" s="287">
        <v>0</v>
      </c>
      <c r="F5362" s="287">
        <v>0</v>
      </c>
      <c r="G5362" s="287"/>
      <c r="H5362" s="287"/>
      <c r="I5362" s="287">
        <v>0</v>
      </c>
      <c r="J5362" s="287"/>
      <c r="K5362" s="287">
        <v>0</v>
      </c>
    </row>
    <row r="5363" spans="1:11">
      <c r="A5363" s="287" t="s">
        <v>477</v>
      </c>
      <c r="B5363" s="288">
        <v>46046</v>
      </c>
      <c r="C5363" s="287" t="s">
        <v>339</v>
      </c>
      <c r="D5363" s="287">
        <v>0</v>
      </c>
      <c r="E5363" s="287">
        <v>0</v>
      </c>
      <c r="F5363" s="287">
        <v>0</v>
      </c>
      <c r="G5363" s="287"/>
      <c r="H5363" s="287"/>
      <c r="I5363" s="287">
        <v>0</v>
      </c>
      <c r="J5363" s="287"/>
      <c r="K5363" s="287">
        <v>0</v>
      </c>
    </row>
    <row r="5364" spans="1:11">
      <c r="A5364" s="287" t="s">
        <v>477</v>
      </c>
      <c r="B5364" s="288">
        <v>46053</v>
      </c>
      <c r="C5364" s="287" t="s">
        <v>339</v>
      </c>
      <c r="D5364" s="287">
        <v>0</v>
      </c>
      <c r="E5364" s="287">
        <v>0</v>
      </c>
      <c r="F5364" s="287">
        <v>0</v>
      </c>
      <c r="G5364" s="287"/>
      <c r="H5364" s="287"/>
      <c r="I5364" s="287">
        <v>0</v>
      </c>
      <c r="J5364" s="287"/>
      <c r="K5364" s="287">
        <v>0</v>
      </c>
    </row>
    <row r="5365" spans="1:11">
      <c r="A5365" s="287" t="s">
        <v>477</v>
      </c>
      <c r="B5365" s="288">
        <v>46060</v>
      </c>
      <c r="C5365" s="287" t="s">
        <v>339</v>
      </c>
      <c r="D5365" s="287">
        <v>0</v>
      </c>
      <c r="E5365" s="287">
        <v>0</v>
      </c>
      <c r="F5365" s="287">
        <v>0</v>
      </c>
      <c r="G5365" s="287"/>
      <c r="H5365" s="287"/>
      <c r="I5365" s="287">
        <v>0</v>
      </c>
      <c r="J5365" s="287"/>
      <c r="K5365" s="287">
        <v>0</v>
      </c>
    </row>
    <row r="5366" spans="1:11">
      <c r="A5366" s="287" t="s">
        <v>477</v>
      </c>
      <c r="B5366" s="288">
        <v>46067</v>
      </c>
      <c r="C5366" s="287" t="s">
        <v>339</v>
      </c>
      <c r="D5366" s="287">
        <v>0</v>
      </c>
      <c r="E5366" s="287">
        <v>0</v>
      </c>
      <c r="F5366" s="287">
        <v>0</v>
      </c>
      <c r="G5366" s="287"/>
      <c r="H5366" s="287"/>
      <c r="I5366" s="287">
        <v>0</v>
      </c>
      <c r="J5366" s="287"/>
      <c r="K5366" s="287">
        <v>0</v>
      </c>
    </row>
    <row r="5367" spans="1:11">
      <c r="A5367" s="287" t="s">
        <v>477</v>
      </c>
      <c r="B5367" s="288">
        <v>46074</v>
      </c>
      <c r="C5367" s="287" t="s">
        <v>339</v>
      </c>
      <c r="D5367" s="287">
        <v>0</v>
      </c>
      <c r="E5367" s="287">
        <v>0</v>
      </c>
      <c r="F5367" s="287">
        <v>0</v>
      </c>
      <c r="G5367" s="287"/>
      <c r="H5367" s="287"/>
      <c r="I5367" s="287">
        <v>0</v>
      </c>
      <c r="J5367" s="287"/>
      <c r="K5367" s="287">
        <v>0</v>
      </c>
    </row>
    <row r="5368" spans="1:11">
      <c r="A5368" s="287" t="s">
        <v>477</v>
      </c>
      <c r="B5368" s="288">
        <v>46081</v>
      </c>
      <c r="C5368" s="287" t="s">
        <v>339</v>
      </c>
      <c r="D5368" s="287">
        <v>0</v>
      </c>
      <c r="E5368" s="287">
        <v>0</v>
      </c>
      <c r="F5368" s="287">
        <v>0</v>
      </c>
      <c r="G5368" s="287"/>
      <c r="H5368" s="287"/>
      <c r="I5368" s="287">
        <v>0</v>
      </c>
      <c r="J5368" s="287"/>
      <c r="K5368" s="287">
        <v>0</v>
      </c>
    </row>
    <row r="5369" spans="1:11">
      <c r="A5369" s="287" t="s">
        <v>477</v>
      </c>
      <c r="B5369" s="288">
        <v>46088</v>
      </c>
      <c r="C5369" s="287" t="s">
        <v>339</v>
      </c>
      <c r="D5369" s="287">
        <v>0</v>
      </c>
      <c r="E5369" s="287">
        <v>0</v>
      </c>
      <c r="F5369" s="287">
        <v>0</v>
      </c>
      <c r="G5369" s="287"/>
      <c r="H5369" s="287"/>
      <c r="I5369" s="287">
        <v>0</v>
      </c>
      <c r="J5369" s="287"/>
      <c r="K5369" s="287">
        <v>0</v>
      </c>
    </row>
    <row r="5370" spans="1:11">
      <c r="A5370" s="287" t="s">
        <v>477</v>
      </c>
      <c r="B5370" s="288">
        <v>46095</v>
      </c>
      <c r="C5370" s="287" t="s">
        <v>339</v>
      </c>
      <c r="D5370" s="287">
        <v>0</v>
      </c>
      <c r="E5370" s="287">
        <v>0</v>
      </c>
      <c r="F5370" s="287">
        <v>0</v>
      </c>
      <c r="G5370" s="287"/>
      <c r="H5370" s="287"/>
      <c r="I5370" s="287">
        <v>0</v>
      </c>
      <c r="J5370" s="287"/>
      <c r="K5370" s="287">
        <v>0</v>
      </c>
    </row>
    <row r="5371" spans="1:11">
      <c r="A5371" s="287" t="s">
        <v>477</v>
      </c>
      <c r="B5371" s="288">
        <v>46102</v>
      </c>
      <c r="C5371" s="287" t="s">
        <v>339</v>
      </c>
      <c r="D5371" s="287">
        <v>0</v>
      </c>
      <c r="E5371" s="287">
        <v>0</v>
      </c>
      <c r="F5371" s="287">
        <v>0</v>
      </c>
      <c r="G5371" s="287"/>
      <c r="H5371" s="287"/>
      <c r="I5371" s="287">
        <v>0</v>
      </c>
      <c r="J5371" s="287"/>
      <c r="K5371" s="287">
        <v>0</v>
      </c>
    </row>
    <row r="5372" spans="1:11">
      <c r="A5372" s="287" t="s">
        <v>477</v>
      </c>
      <c r="B5372" s="288">
        <v>46109</v>
      </c>
      <c r="C5372" s="287" t="s">
        <v>339</v>
      </c>
      <c r="D5372" s="287">
        <v>0</v>
      </c>
      <c r="E5372" s="287">
        <v>0</v>
      </c>
      <c r="F5372" s="287">
        <v>0</v>
      </c>
      <c r="G5372" s="287"/>
      <c r="H5372" s="287"/>
      <c r="I5372" s="287">
        <v>0</v>
      </c>
      <c r="J5372" s="287"/>
      <c r="K5372" s="287">
        <v>0</v>
      </c>
    </row>
    <row r="5373" spans="1:11">
      <c r="A5373" s="287" t="s">
        <v>477</v>
      </c>
      <c r="B5373" s="288">
        <v>46116</v>
      </c>
      <c r="C5373" s="287" t="s">
        <v>339</v>
      </c>
      <c r="D5373" s="287">
        <v>0</v>
      </c>
      <c r="E5373" s="287">
        <v>0</v>
      </c>
      <c r="F5373" s="287">
        <v>0</v>
      </c>
      <c r="G5373" s="287"/>
      <c r="H5373" s="287"/>
      <c r="I5373" s="287">
        <v>0</v>
      </c>
      <c r="J5373" s="287"/>
      <c r="K5373" s="287">
        <v>0</v>
      </c>
    </row>
    <row r="5374" spans="1:11">
      <c r="A5374" s="287" t="s">
        <v>477</v>
      </c>
      <c r="B5374" s="288">
        <v>46123</v>
      </c>
      <c r="C5374" s="287" t="s">
        <v>339</v>
      </c>
      <c r="D5374" s="287">
        <v>0</v>
      </c>
      <c r="E5374" s="287">
        <v>0</v>
      </c>
      <c r="F5374" s="287">
        <v>0</v>
      </c>
      <c r="G5374" s="287"/>
      <c r="H5374" s="287"/>
      <c r="I5374" s="287">
        <v>0</v>
      </c>
      <c r="J5374" s="287"/>
      <c r="K5374" s="287">
        <v>0</v>
      </c>
    </row>
    <row r="5375" spans="1:11">
      <c r="A5375" s="287" t="s">
        <v>477</v>
      </c>
      <c r="B5375" s="288">
        <v>46130</v>
      </c>
      <c r="C5375" s="287" t="s">
        <v>339</v>
      </c>
      <c r="D5375" s="287">
        <v>0</v>
      </c>
      <c r="E5375" s="287">
        <v>0</v>
      </c>
      <c r="F5375" s="287">
        <v>0</v>
      </c>
      <c r="G5375" s="287"/>
      <c r="H5375" s="287"/>
      <c r="I5375" s="287">
        <v>0</v>
      </c>
      <c r="J5375" s="287"/>
      <c r="K5375" s="287">
        <v>0</v>
      </c>
    </row>
    <row r="5376" spans="1:11">
      <c r="A5376" s="287" t="s">
        <v>477</v>
      </c>
      <c r="B5376" s="288">
        <v>46137</v>
      </c>
      <c r="C5376" s="287" t="s">
        <v>339</v>
      </c>
      <c r="D5376" s="287">
        <v>0</v>
      </c>
      <c r="E5376" s="287">
        <v>0</v>
      </c>
      <c r="F5376" s="287">
        <v>0</v>
      </c>
      <c r="G5376" s="287"/>
      <c r="H5376" s="287"/>
      <c r="I5376" s="287">
        <v>0</v>
      </c>
      <c r="J5376" s="287"/>
      <c r="K5376" s="287">
        <v>0</v>
      </c>
    </row>
    <row r="5377" spans="1:11">
      <c r="A5377" s="287" t="s">
        <v>478</v>
      </c>
      <c r="B5377" s="288">
        <v>45969</v>
      </c>
      <c r="C5377" s="287" t="s">
        <v>847</v>
      </c>
      <c r="D5377" s="287">
        <v>1</v>
      </c>
      <c r="E5377" s="287">
        <v>1</v>
      </c>
      <c r="F5377" s="287">
        <v>1</v>
      </c>
      <c r="G5377" s="287" t="s">
        <v>185</v>
      </c>
      <c r="H5377" s="287"/>
      <c r="I5377" s="287">
        <v>0</v>
      </c>
      <c r="J5377" s="287"/>
      <c r="K5377" s="287">
        <v>0</v>
      </c>
    </row>
    <row r="5378" spans="1:11">
      <c r="A5378" s="287" t="s">
        <v>478</v>
      </c>
      <c r="B5378" s="288">
        <v>45976</v>
      </c>
      <c r="C5378" s="287" t="s">
        <v>847</v>
      </c>
      <c r="D5378" s="287">
        <v>1</v>
      </c>
      <c r="E5378" s="287">
        <v>1</v>
      </c>
      <c r="F5378" s="287">
        <v>1</v>
      </c>
      <c r="G5378" s="287" t="s">
        <v>185</v>
      </c>
      <c r="H5378" s="287"/>
      <c r="I5378" s="287">
        <v>0</v>
      </c>
      <c r="J5378" s="287"/>
      <c r="K5378" s="287">
        <v>0</v>
      </c>
    </row>
    <row r="5379" spans="1:11">
      <c r="A5379" s="287" t="s">
        <v>478</v>
      </c>
      <c r="B5379" s="288">
        <v>45983</v>
      </c>
      <c r="C5379" s="287" t="s">
        <v>847</v>
      </c>
      <c r="D5379" s="287">
        <v>1</v>
      </c>
      <c r="E5379" s="287">
        <v>1</v>
      </c>
      <c r="F5379" s="287">
        <v>1</v>
      </c>
      <c r="G5379" s="287" t="s">
        <v>185</v>
      </c>
      <c r="H5379" s="287"/>
      <c r="I5379" s="287">
        <v>0</v>
      </c>
      <c r="J5379" s="287"/>
      <c r="K5379" s="287">
        <v>0</v>
      </c>
    </row>
    <row r="5380" spans="1:11">
      <c r="A5380" s="287" t="s">
        <v>478</v>
      </c>
      <c r="B5380" s="288">
        <v>45990</v>
      </c>
      <c r="C5380" s="287" t="s">
        <v>847</v>
      </c>
      <c r="D5380" s="287">
        <v>1</v>
      </c>
      <c r="E5380" s="287">
        <v>1</v>
      </c>
      <c r="F5380" s="287">
        <v>1</v>
      </c>
      <c r="G5380" s="287" t="s">
        <v>185</v>
      </c>
      <c r="H5380" s="287"/>
      <c r="I5380" s="287">
        <v>0</v>
      </c>
      <c r="J5380" s="287"/>
      <c r="K5380" s="287">
        <v>0</v>
      </c>
    </row>
    <row r="5381" spans="1:11">
      <c r="A5381" s="287" t="s">
        <v>478</v>
      </c>
      <c r="B5381" s="288">
        <v>45997</v>
      </c>
      <c r="C5381" s="287" t="s">
        <v>893</v>
      </c>
      <c r="D5381" s="287">
        <v>1</v>
      </c>
      <c r="E5381" s="287">
        <v>1</v>
      </c>
      <c r="F5381" s="287">
        <v>0</v>
      </c>
      <c r="G5381" s="287" t="s">
        <v>185</v>
      </c>
      <c r="H5381" s="287"/>
      <c r="I5381" s="287">
        <v>0</v>
      </c>
      <c r="J5381" s="287"/>
      <c r="K5381" s="287">
        <v>0</v>
      </c>
    </row>
    <row r="5382" spans="1:11">
      <c r="A5382" s="287" t="s">
        <v>478</v>
      </c>
      <c r="B5382" s="288">
        <v>46004</v>
      </c>
      <c r="C5382" s="287" t="s">
        <v>847</v>
      </c>
      <c r="D5382" s="287">
        <v>1</v>
      </c>
      <c r="E5382" s="287">
        <v>1</v>
      </c>
      <c r="F5382" s="287">
        <v>1</v>
      </c>
      <c r="G5382" s="287" t="s">
        <v>185</v>
      </c>
      <c r="H5382" s="287"/>
      <c r="I5382" s="287">
        <v>0</v>
      </c>
      <c r="J5382" s="287"/>
      <c r="K5382" s="287">
        <v>0</v>
      </c>
    </row>
    <row r="5383" spans="1:11">
      <c r="A5383" s="287" t="s">
        <v>478</v>
      </c>
      <c r="B5383" s="288">
        <v>46011</v>
      </c>
      <c r="C5383" s="287" t="s">
        <v>893</v>
      </c>
      <c r="D5383" s="287">
        <v>1</v>
      </c>
      <c r="E5383" s="287">
        <v>1</v>
      </c>
      <c r="F5383" s="287">
        <v>0</v>
      </c>
      <c r="G5383" s="287" t="s">
        <v>185</v>
      </c>
      <c r="H5383" s="287"/>
      <c r="I5383" s="287">
        <v>0</v>
      </c>
      <c r="J5383" s="287"/>
      <c r="K5383" s="287">
        <v>0</v>
      </c>
    </row>
    <row r="5384" spans="1:11">
      <c r="A5384" s="287" t="s">
        <v>478</v>
      </c>
      <c r="B5384" s="288">
        <v>46018</v>
      </c>
      <c r="C5384" s="287" t="s">
        <v>892</v>
      </c>
      <c r="D5384" s="287">
        <v>1</v>
      </c>
      <c r="E5384" s="287">
        <v>0</v>
      </c>
      <c r="F5384" s="287">
        <v>1</v>
      </c>
      <c r="G5384" s="287" t="s">
        <v>185</v>
      </c>
      <c r="H5384" s="287"/>
      <c r="I5384" s="287">
        <v>0</v>
      </c>
      <c r="J5384" s="287"/>
      <c r="K5384" s="287">
        <v>0</v>
      </c>
    </row>
    <row r="5385" spans="1:11">
      <c r="A5385" s="287" t="s">
        <v>478</v>
      </c>
      <c r="B5385" s="288">
        <v>46025</v>
      </c>
      <c r="C5385" s="287" t="s">
        <v>847</v>
      </c>
      <c r="D5385" s="287">
        <v>1</v>
      </c>
      <c r="E5385" s="287">
        <v>1</v>
      </c>
      <c r="F5385" s="287">
        <v>1</v>
      </c>
      <c r="G5385" s="287" t="s">
        <v>185</v>
      </c>
      <c r="H5385" s="287"/>
      <c r="I5385" s="287">
        <v>0</v>
      </c>
      <c r="J5385" s="287"/>
      <c r="K5385" s="287">
        <v>0</v>
      </c>
    </row>
    <row r="5386" spans="1:11">
      <c r="A5386" s="287" t="s">
        <v>478</v>
      </c>
      <c r="B5386" s="288">
        <v>46032</v>
      </c>
      <c r="C5386" s="287" t="s">
        <v>893</v>
      </c>
      <c r="D5386" s="287">
        <v>1</v>
      </c>
      <c r="E5386" s="287">
        <v>1</v>
      </c>
      <c r="F5386" s="287">
        <v>0</v>
      </c>
      <c r="G5386" s="287" t="s">
        <v>185</v>
      </c>
      <c r="H5386" s="287"/>
      <c r="I5386" s="287">
        <v>0</v>
      </c>
      <c r="J5386" s="287"/>
      <c r="K5386" s="287">
        <v>0</v>
      </c>
    </row>
    <row r="5387" spans="1:11">
      <c r="A5387" s="287" t="s">
        <v>478</v>
      </c>
      <c r="B5387" s="288">
        <v>46039</v>
      </c>
      <c r="C5387" s="287" t="s">
        <v>892</v>
      </c>
      <c r="D5387" s="287">
        <v>1</v>
      </c>
      <c r="E5387" s="287">
        <v>0</v>
      </c>
      <c r="F5387" s="287">
        <v>1</v>
      </c>
      <c r="G5387" s="287" t="s">
        <v>185</v>
      </c>
      <c r="H5387" s="287"/>
      <c r="I5387" s="287">
        <v>0</v>
      </c>
      <c r="J5387" s="287"/>
      <c r="K5387" s="287">
        <v>0</v>
      </c>
    </row>
    <row r="5388" spans="1:11">
      <c r="A5388" s="287" t="s">
        <v>478</v>
      </c>
      <c r="B5388" s="288">
        <v>46046</v>
      </c>
      <c r="C5388" s="287" t="s">
        <v>847</v>
      </c>
      <c r="D5388" s="287">
        <v>1</v>
      </c>
      <c r="E5388" s="287">
        <v>1</v>
      </c>
      <c r="F5388" s="287">
        <v>1</v>
      </c>
      <c r="G5388" s="287" t="s">
        <v>185</v>
      </c>
      <c r="H5388" s="287"/>
      <c r="I5388" s="287">
        <v>0</v>
      </c>
      <c r="J5388" s="287"/>
      <c r="K5388" s="287">
        <v>0</v>
      </c>
    </row>
    <row r="5389" spans="1:11">
      <c r="A5389" s="287" t="s">
        <v>478</v>
      </c>
      <c r="B5389" s="288">
        <v>46053</v>
      </c>
      <c r="C5389" s="287" t="s">
        <v>847</v>
      </c>
      <c r="D5389" s="287">
        <v>1</v>
      </c>
      <c r="E5389" s="287">
        <v>1</v>
      </c>
      <c r="F5389" s="287">
        <v>1</v>
      </c>
      <c r="G5389" s="287" t="s">
        <v>185</v>
      </c>
      <c r="H5389" s="287"/>
      <c r="I5389" s="287">
        <v>0</v>
      </c>
      <c r="J5389" s="287"/>
      <c r="K5389" s="287">
        <v>0</v>
      </c>
    </row>
    <row r="5390" spans="1:11">
      <c r="A5390" s="287" t="s">
        <v>478</v>
      </c>
      <c r="B5390" s="288">
        <v>46060</v>
      </c>
      <c r="C5390" s="287" t="s">
        <v>847</v>
      </c>
      <c r="D5390" s="287">
        <v>1</v>
      </c>
      <c r="E5390" s="287">
        <v>1</v>
      </c>
      <c r="F5390" s="287">
        <v>1</v>
      </c>
      <c r="G5390" s="287" t="s">
        <v>185</v>
      </c>
      <c r="H5390" s="287"/>
      <c r="I5390" s="287">
        <v>0</v>
      </c>
      <c r="J5390" s="287"/>
      <c r="K5390" s="287">
        <v>0</v>
      </c>
    </row>
    <row r="5391" spans="1:11">
      <c r="A5391" s="287" t="s">
        <v>478</v>
      </c>
      <c r="B5391" s="288">
        <v>46067</v>
      </c>
      <c r="C5391" s="287" t="s">
        <v>847</v>
      </c>
      <c r="D5391" s="287">
        <v>1</v>
      </c>
      <c r="E5391" s="287">
        <v>1</v>
      </c>
      <c r="F5391" s="287">
        <v>1</v>
      </c>
      <c r="G5391" s="287" t="s">
        <v>185</v>
      </c>
      <c r="H5391" s="287"/>
      <c r="I5391" s="287">
        <v>0</v>
      </c>
      <c r="J5391" s="287"/>
      <c r="K5391" s="287">
        <v>0</v>
      </c>
    </row>
    <row r="5392" spans="1:11">
      <c r="A5392" s="287" t="s">
        <v>478</v>
      </c>
      <c r="B5392" s="288">
        <v>46074</v>
      </c>
      <c r="C5392" s="287" t="s">
        <v>847</v>
      </c>
      <c r="D5392" s="287">
        <v>1</v>
      </c>
      <c r="E5392" s="287">
        <v>1</v>
      </c>
      <c r="F5392" s="287">
        <v>1</v>
      </c>
      <c r="G5392" s="287" t="s">
        <v>185</v>
      </c>
      <c r="H5392" s="287"/>
      <c r="I5392" s="287">
        <v>0</v>
      </c>
      <c r="J5392" s="287"/>
      <c r="K5392" s="287">
        <v>0</v>
      </c>
    </row>
    <row r="5393" spans="1:11">
      <c r="A5393" s="287" t="s">
        <v>478</v>
      </c>
      <c r="B5393" s="288">
        <v>46081</v>
      </c>
      <c r="C5393" s="287" t="s">
        <v>847</v>
      </c>
      <c r="D5393" s="287">
        <v>1</v>
      </c>
      <c r="E5393" s="287">
        <v>1</v>
      </c>
      <c r="F5393" s="287">
        <v>1</v>
      </c>
      <c r="G5393" s="287" t="s">
        <v>185</v>
      </c>
      <c r="H5393" s="287"/>
      <c r="I5393" s="287">
        <v>0</v>
      </c>
      <c r="J5393" s="287"/>
      <c r="K5393" s="287">
        <v>0</v>
      </c>
    </row>
    <row r="5394" spans="1:11">
      <c r="A5394" s="287" t="s">
        <v>478</v>
      </c>
      <c r="B5394" s="288">
        <v>46088</v>
      </c>
      <c r="C5394" s="287" t="s">
        <v>847</v>
      </c>
      <c r="D5394" s="287">
        <v>1</v>
      </c>
      <c r="E5394" s="287">
        <v>1</v>
      </c>
      <c r="F5394" s="287">
        <v>1</v>
      </c>
      <c r="G5394" s="287" t="s">
        <v>185</v>
      </c>
      <c r="H5394" s="287"/>
      <c r="I5394" s="287">
        <v>0</v>
      </c>
      <c r="J5394" s="287"/>
      <c r="K5394" s="287">
        <v>0</v>
      </c>
    </row>
    <row r="5395" spans="1:11">
      <c r="A5395" s="287" t="s">
        <v>478</v>
      </c>
      <c r="B5395" s="288">
        <v>46095</v>
      </c>
      <c r="C5395" s="287" t="s">
        <v>847</v>
      </c>
      <c r="D5395" s="287">
        <v>1</v>
      </c>
      <c r="E5395" s="287">
        <v>1</v>
      </c>
      <c r="F5395" s="287">
        <v>1</v>
      </c>
      <c r="G5395" s="287" t="s">
        <v>185</v>
      </c>
      <c r="H5395" s="287"/>
      <c r="I5395" s="287">
        <v>0</v>
      </c>
      <c r="J5395" s="287"/>
      <c r="K5395" s="287">
        <v>0</v>
      </c>
    </row>
    <row r="5396" spans="1:11">
      <c r="A5396" s="287" t="s">
        <v>478</v>
      </c>
      <c r="B5396" s="288">
        <v>46102</v>
      </c>
      <c r="C5396" s="287" t="s">
        <v>847</v>
      </c>
      <c r="D5396" s="287">
        <v>1</v>
      </c>
      <c r="E5396" s="287">
        <v>1</v>
      </c>
      <c r="F5396" s="287">
        <v>1</v>
      </c>
      <c r="G5396" s="287" t="s">
        <v>185</v>
      </c>
      <c r="H5396" s="287"/>
      <c r="I5396" s="287">
        <v>0</v>
      </c>
      <c r="J5396" s="287"/>
      <c r="K5396" s="287">
        <v>0</v>
      </c>
    </row>
    <row r="5397" spans="1:11">
      <c r="A5397" s="287" t="s">
        <v>478</v>
      </c>
      <c r="B5397" s="288">
        <v>46109</v>
      </c>
      <c r="C5397" s="287" t="s">
        <v>847</v>
      </c>
      <c r="D5397" s="287">
        <v>1</v>
      </c>
      <c r="E5397" s="287">
        <v>1</v>
      </c>
      <c r="F5397" s="287">
        <v>1</v>
      </c>
      <c r="G5397" s="287" t="s">
        <v>185</v>
      </c>
      <c r="H5397" s="287"/>
      <c r="I5397" s="287">
        <v>0</v>
      </c>
      <c r="J5397" s="287"/>
      <c r="K5397" s="287">
        <v>0</v>
      </c>
    </row>
    <row r="5398" spans="1:11">
      <c r="A5398" s="287" t="s">
        <v>478</v>
      </c>
      <c r="B5398" s="288">
        <v>46116</v>
      </c>
      <c r="C5398" s="287" t="s">
        <v>339</v>
      </c>
      <c r="D5398" s="287">
        <v>0</v>
      </c>
      <c r="E5398" s="287">
        <v>0</v>
      </c>
      <c r="F5398" s="287">
        <v>0</v>
      </c>
      <c r="G5398" s="287" t="s">
        <v>185</v>
      </c>
      <c r="H5398" s="287"/>
      <c r="I5398" s="287">
        <v>0</v>
      </c>
      <c r="J5398" s="287"/>
      <c r="K5398" s="287">
        <v>0</v>
      </c>
    </row>
    <row r="5399" spans="1:11">
      <c r="A5399" s="287" t="s">
        <v>478</v>
      </c>
      <c r="B5399" s="288">
        <v>46123</v>
      </c>
      <c r="C5399" s="287" t="s">
        <v>339</v>
      </c>
      <c r="D5399" s="287">
        <v>0</v>
      </c>
      <c r="E5399" s="287">
        <v>0</v>
      </c>
      <c r="F5399" s="287">
        <v>0</v>
      </c>
      <c r="G5399" s="287" t="s">
        <v>185</v>
      </c>
      <c r="H5399" s="287"/>
      <c r="I5399" s="287">
        <v>0</v>
      </c>
      <c r="J5399" s="287"/>
      <c r="K5399" s="287">
        <v>0</v>
      </c>
    </row>
    <row r="5400" spans="1:11">
      <c r="A5400" s="287" t="s">
        <v>478</v>
      </c>
      <c r="B5400" s="288">
        <v>46130</v>
      </c>
      <c r="C5400" s="287" t="s">
        <v>339</v>
      </c>
      <c r="D5400" s="287">
        <v>0</v>
      </c>
      <c r="E5400" s="287">
        <v>0</v>
      </c>
      <c r="F5400" s="287">
        <v>0</v>
      </c>
      <c r="G5400" s="287" t="s">
        <v>185</v>
      </c>
      <c r="H5400" s="287"/>
      <c r="I5400" s="287">
        <v>0</v>
      </c>
      <c r="J5400" s="287"/>
      <c r="K5400" s="287">
        <v>0</v>
      </c>
    </row>
    <row r="5401" spans="1:11">
      <c r="A5401" s="287" t="s">
        <v>478</v>
      </c>
      <c r="B5401" s="288">
        <v>46137</v>
      </c>
      <c r="C5401" s="287" t="s">
        <v>339</v>
      </c>
      <c r="D5401" s="287">
        <v>0</v>
      </c>
      <c r="E5401" s="287">
        <v>0</v>
      </c>
      <c r="F5401" s="287">
        <v>0</v>
      </c>
      <c r="G5401" s="287" t="s">
        <v>185</v>
      </c>
      <c r="H5401" s="287"/>
      <c r="I5401" s="287">
        <v>0</v>
      </c>
      <c r="J5401" s="287"/>
      <c r="K5401" s="287">
        <v>0</v>
      </c>
    </row>
    <row r="5402" spans="1:11">
      <c r="A5402" s="287" t="s">
        <v>479</v>
      </c>
      <c r="B5402" s="288">
        <v>45969</v>
      </c>
      <c r="C5402" s="287" t="s">
        <v>892</v>
      </c>
      <c r="D5402" s="287">
        <v>1</v>
      </c>
      <c r="E5402" s="287">
        <v>0</v>
      </c>
      <c r="F5402" s="287">
        <v>1</v>
      </c>
      <c r="G5402" s="287" t="s">
        <v>185</v>
      </c>
      <c r="H5402" s="287" t="s">
        <v>185</v>
      </c>
      <c r="I5402" s="287">
        <v>0</v>
      </c>
      <c r="J5402" s="287"/>
      <c r="K5402" s="287">
        <v>0</v>
      </c>
    </row>
    <row r="5403" spans="1:11">
      <c r="A5403" s="287" t="s">
        <v>479</v>
      </c>
      <c r="B5403" s="288">
        <v>45976</v>
      </c>
      <c r="C5403" s="287" t="s">
        <v>892</v>
      </c>
      <c r="D5403" s="287">
        <v>1</v>
      </c>
      <c r="E5403" s="287">
        <v>0</v>
      </c>
      <c r="F5403" s="287">
        <v>1</v>
      </c>
      <c r="G5403" s="287" t="s">
        <v>185</v>
      </c>
      <c r="H5403" s="287" t="s">
        <v>185</v>
      </c>
      <c r="I5403" s="287">
        <v>0</v>
      </c>
      <c r="J5403" s="287"/>
      <c r="K5403" s="287">
        <v>0</v>
      </c>
    </row>
    <row r="5404" spans="1:11">
      <c r="A5404" s="287" t="s">
        <v>479</v>
      </c>
      <c r="B5404" s="288">
        <v>45983</v>
      </c>
      <c r="C5404" s="287" t="s">
        <v>892</v>
      </c>
      <c r="D5404" s="287">
        <v>1</v>
      </c>
      <c r="E5404" s="287">
        <v>0</v>
      </c>
      <c r="F5404" s="287">
        <v>1</v>
      </c>
      <c r="G5404" s="287" t="s">
        <v>185</v>
      </c>
      <c r="H5404" s="287" t="s">
        <v>185</v>
      </c>
      <c r="I5404" s="287">
        <v>0</v>
      </c>
      <c r="J5404" s="287"/>
      <c r="K5404" s="287">
        <v>0</v>
      </c>
    </row>
    <row r="5405" spans="1:11">
      <c r="A5405" s="287" t="s">
        <v>479</v>
      </c>
      <c r="B5405" s="288">
        <v>45990</v>
      </c>
      <c r="C5405" s="287" t="s">
        <v>339</v>
      </c>
      <c r="D5405" s="287">
        <v>0</v>
      </c>
      <c r="E5405" s="287">
        <v>0</v>
      </c>
      <c r="F5405" s="287">
        <v>0</v>
      </c>
      <c r="G5405" s="287" t="s">
        <v>185</v>
      </c>
      <c r="H5405" s="287" t="s">
        <v>185</v>
      </c>
      <c r="I5405" s="287">
        <v>0</v>
      </c>
      <c r="J5405" s="287"/>
      <c r="K5405" s="287">
        <v>0</v>
      </c>
    </row>
    <row r="5406" spans="1:11">
      <c r="A5406" s="287" t="s">
        <v>479</v>
      </c>
      <c r="B5406" s="288">
        <v>45997</v>
      </c>
      <c r="C5406" s="287" t="s">
        <v>892</v>
      </c>
      <c r="D5406" s="287">
        <v>1</v>
      </c>
      <c r="E5406" s="287">
        <v>0</v>
      </c>
      <c r="F5406" s="287">
        <v>1</v>
      </c>
      <c r="G5406" s="287" t="s">
        <v>185</v>
      </c>
      <c r="H5406" s="287" t="s">
        <v>185</v>
      </c>
      <c r="I5406" s="287">
        <v>0</v>
      </c>
      <c r="J5406" s="287"/>
      <c r="K5406" s="287">
        <v>0</v>
      </c>
    </row>
    <row r="5407" spans="1:11">
      <c r="A5407" s="287" t="s">
        <v>479</v>
      </c>
      <c r="B5407" s="288">
        <v>46004</v>
      </c>
      <c r="C5407" s="287" t="s">
        <v>892</v>
      </c>
      <c r="D5407" s="287">
        <v>1</v>
      </c>
      <c r="E5407" s="287">
        <v>0</v>
      </c>
      <c r="F5407" s="287">
        <v>1</v>
      </c>
      <c r="G5407" s="287" t="s">
        <v>185</v>
      </c>
      <c r="H5407" s="287" t="s">
        <v>185</v>
      </c>
      <c r="I5407" s="287">
        <v>0</v>
      </c>
      <c r="J5407" s="287"/>
      <c r="K5407" s="287">
        <v>0</v>
      </c>
    </row>
    <row r="5408" spans="1:11">
      <c r="A5408" s="287" t="s">
        <v>479</v>
      </c>
      <c r="B5408" s="288">
        <v>46011</v>
      </c>
      <c r="C5408" s="287" t="s">
        <v>892</v>
      </c>
      <c r="D5408" s="287">
        <v>1</v>
      </c>
      <c r="E5408" s="287">
        <v>0</v>
      </c>
      <c r="F5408" s="287">
        <v>1</v>
      </c>
      <c r="G5408" s="287" t="s">
        <v>185</v>
      </c>
      <c r="H5408" s="287" t="s">
        <v>185</v>
      </c>
      <c r="I5408" s="287">
        <v>0</v>
      </c>
      <c r="J5408" s="287"/>
      <c r="K5408" s="287">
        <v>0</v>
      </c>
    </row>
    <row r="5409" spans="1:11">
      <c r="A5409" s="287" t="s">
        <v>479</v>
      </c>
      <c r="B5409" s="288">
        <v>46018</v>
      </c>
      <c r="C5409" s="287" t="s">
        <v>339</v>
      </c>
      <c r="D5409" s="287">
        <v>0</v>
      </c>
      <c r="E5409" s="287">
        <v>0</v>
      </c>
      <c r="F5409" s="287">
        <v>0</v>
      </c>
      <c r="G5409" s="287" t="s">
        <v>185</v>
      </c>
      <c r="H5409" s="287" t="s">
        <v>185</v>
      </c>
      <c r="I5409" s="287">
        <v>0</v>
      </c>
      <c r="J5409" s="287"/>
      <c r="K5409" s="287">
        <v>0</v>
      </c>
    </row>
    <row r="5410" spans="1:11">
      <c r="A5410" s="287" t="s">
        <v>479</v>
      </c>
      <c r="B5410" s="288">
        <v>46025</v>
      </c>
      <c r="C5410" s="287" t="s">
        <v>892</v>
      </c>
      <c r="D5410" s="287">
        <v>1</v>
      </c>
      <c r="E5410" s="287">
        <v>0</v>
      </c>
      <c r="F5410" s="287">
        <v>1</v>
      </c>
      <c r="G5410" s="287" t="s">
        <v>185</v>
      </c>
      <c r="H5410" s="287" t="s">
        <v>185</v>
      </c>
      <c r="I5410" s="287">
        <v>0</v>
      </c>
      <c r="J5410" s="287"/>
      <c r="K5410" s="287">
        <v>0</v>
      </c>
    </row>
    <row r="5411" spans="1:11">
      <c r="A5411" s="287" t="s">
        <v>479</v>
      </c>
      <c r="B5411" s="288">
        <v>46032</v>
      </c>
      <c r="C5411" s="287" t="s">
        <v>892</v>
      </c>
      <c r="D5411" s="287">
        <v>1</v>
      </c>
      <c r="E5411" s="287">
        <v>0</v>
      </c>
      <c r="F5411" s="287">
        <v>1</v>
      </c>
      <c r="G5411" s="287" t="s">
        <v>185</v>
      </c>
      <c r="H5411" s="287" t="s">
        <v>185</v>
      </c>
      <c r="I5411" s="287">
        <v>0</v>
      </c>
      <c r="J5411" s="287"/>
      <c r="K5411" s="287">
        <v>0</v>
      </c>
    </row>
    <row r="5412" spans="1:11">
      <c r="A5412" s="287" t="s">
        <v>479</v>
      </c>
      <c r="B5412" s="288">
        <v>46039</v>
      </c>
      <c r="C5412" s="287" t="s">
        <v>892</v>
      </c>
      <c r="D5412" s="287">
        <v>1</v>
      </c>
      <c r="E5412" s="287">
        <v>0</v>
      </c>
      <c r="F5412" s="287">
        <v>1</v>
      </c>
      <c r="G5412" s="287" t="s">
        <v>185</v>
      </c>
      <c r="H5412" s="287" t="s">
        <v>185</v>
      </c>
      <c r="I5412" s="287">
        <v>0</v>
      </c>
      <c r="J5412" s="287"/>
      <c r="K5412" s="287">
        <v>0</v>
      </c>
    </row>
    <row r="5413" spans="1:11">
      <c r="A5413" s="287" t="s">
        <v>479</v>
      </c>
      <c r="B5413" s="288">
        <v>46046</v>
      </c>
      <c r="C5413" s="287" t="s">
        <v>892</v>
      </c>
      <c r="D5413" s="287">
        <v>1</v>
      </c>
      <c r="E5413" s="287">
        <v>0</v>
      </c>
      <c r="F5413" s="287">
        <v>1</v>
      </c>
      <c r="G5413" s="287" t="s">
        <v>185</v>
      </c>
      <c r="H5413" s="287" t="s">
        <v>185</v>
      </c>
      <c r="I5413" s="287">
        <v>0</v>
      </c>
      <c r="J5413" s="287"/>
      <c r="K5413" s="287">
        <v>0</v>
      </c>
    </row>
    <row r="5414" spans="1:11">
      <c r="A5414" s="287" t="s">
        <v>479</v>
      </c>
      <c r="B5414" s="288">
        <v>46053</v>
      </c>
      <c r="C5414" s="287" t="s">
        <v>892</v>
      </c>
      <c r="D5414" s="287">
        <v>1</v>
      </c>
      <c r="E5414" s="287">
        <v>0</v>
      </c>
      <c r="F5414" s="287">
        <v>1</v>
      </c>
      <c r="G5414" s="287" t="s">
        <v>185</v>
      </c>
      <c r="H5414" s="287" t="s">
        <v>185</v>
      </c>
      <c r="I5414" s="287">
        <v>0</v>
      </c>
      <c r="J5414" s="287"/>
      <c r="K5414" s="287">
        <v>0</v>
      </c>
    </row>
    <row r="5415" spans="1:11">
      <c r="A5415" s="287" t="s">
        <v>479</v>
      </c>
      <c r="B5415" s="288">
        <v>46060</v>
      </c>
      <c r="C5415" s="287" t="s">
        <v>892</v>
      </c>
      <c r="D5415" s="287">
        <v>1</v>
      </c>
      <c r="E5415" s="287">
        <v>0</v>
      </c>
      <c r="F5415" s="287">
        <v>1</v>
      </c>
      <c r="G5415" s="287" t="s">
        <v>185</v>
      </c>
      <c r="H5415" s="287" t="s">
        <v>185</v>
      </c>
      <c r="I5415" s="287">
        <v>0</v>
      </c>
      <c r="J5415" s="287"/>
      <c r="K5415" s="287">
        <v>0</v>
      </c>
    </row>
    <row r="5416" spans="1:11">
      <c r="A5416" s="287" t="s">
        <v>479</v>
      </c>
      <c r="B5416" s="288">
        <v>46067</v>
      </c>
      <c r="C5416" s="287" t="s">
        <v>892</v>
      </c>
      <c r="D5416" s="287">
        <v>1</v>
      </c>
      <c r="E5416" s="287">
        <v>0</v>
      </c>
      <c r="F5416" s="287">
        <v>1</v>
      </c>
      <c r="G5416" s="287" t="s">
        <v>185</v>
      </c>
      <c r="H5416" s="287" t="s">
        <v>185</v>
      </c>
      <c r="I5416" s="287">
        <v>0</v>
      </c>
      <c r="J5416" s="287"/>
      <c r="K5416" s="287">
        <v>0</v>
      </c>
    </row>
    <row r="5417" spans="1:11">
      <c r="A5417" s="287" t="s">
        <v>479</v>
      </c>
      <c r="B5417" s="288">
        <v>46074</v>
      </c>
      <c r="C5417" s="287" t="s">
        <v>892</v>
      </c>
      <c r="D5417" s="287">
        <v>1</v>
      </c>
      <c r="E5417" s="287">
        <v>0</v>
      </c>
      <c r="F5417" s="287">
        <v>1</v>
      </c>
      <c r="G5417" s="287" t="s">
        <v>185</v>
      </c>
      <c r="H5417" s="287" t="s">
        <v>185</v>
      </c>
      <c r="I5417" s="287">
        <v>0</v>
      </c>
      <c r="J5417" s="287"/>
      <c r="K5417" s="287">
        <v>0</v>
      </c>
    </row>
    <row r="5418" spans="1:11">
      <c r="A5418" s="287" t="s">
        <v>479</v>
      </c>
      <c r="B5418" s="288">
        <v>46081</v>
      </c>
      <c r="C5418" s="287" t="s">
        <v>892</v>
      </c>
      <c r="D5418" s="287">
        <v>1</v>
      </c>
      <c r="E5418" s="287">
        <v>0</v>
      </c>
      <c r="F5418" s="287">
        <v>1</v>
      </c>
      <c r="G5418" s="287" t="s">
        <v>185</v>
      </c>
      <c r="H5418" s="287" t="s">
        <v>185</v>
      </c>
      <c r="I5418" s="287">
        <v>0</v>
      </c>
      <c r="J5418" s="287"/>
      <c r="K5418" s="287">
        <v>0</v>
      </c>
    </row>
    <row r="5419" spans="1:11">
      <c r="A5419" s="287" t="s">
        <v>479</v>
      </c>
      <c r="B5419" s="288">
        <v>46088</v>
      </c>
      <c r="C5419" s="287" t="s">
        <v>892</v>
      </c>
      <c r="D5419" s="287">
        <v>1</v>
      </c>
      <c r="E5419" s="287">
        <v>0</v>
      </c>
      <c r="F5419" s="287">
        <v>1</v>
      </c>
      <c r="G5419" s="287" t="s">
        <v>185</v>
      </c>
      <c r="H5419" s="287" t="s">
        <v>185</v>
      </c>
      <c r="I5419" s="287">
        <v>0</v>
      </c>
      <c r="J5419" s="287"/>
      <c r="K5419" s="287">
        <v>0</v>
      </c>
    </row>
    <row r="5420" spans="1:11">
      <c r="A5420" s="287" t="s">
        <v>479</v>
      </c>
      <c r="B5420" s="288">
        <v>46095</v>
      </c>
      <c r="C5420" s="287" t="s">
        <v>892</v>
      </c>
      <c r="D5420" s="287">
        <v>1</v>
      </c>
      <c r="E5420" s="287">
        <v>0</v>
      </c>
      <c r="F5420" s="287">
        <v>1</v>
      </c>
      <c r="G5420" s="287" t="s">
        <v>185</v>
      </c>
      <c r="H5420" s="287" t="s">
        <v>185</v>
      </c>
      <c r="I5420" s="287">
        <v>0</v>
      </c>
      <c r="J5420" s="287"/>
      <c r="K5420" s="287">
        <v>0</v>
      </c>
    </row>
    <row r="5421" spans="1:11">
      <c r="A5421" s="287" t="s">
        <v>479</v>
      </c>
      <c r="B5421" s="288">
        <v>46102</v>
      </c>
      <c r="C5421" s="287" t="s">
        <v>892</v>
      </c>
      <c r="D5421" s="287">
        <v>1</v>
      </c>
      <c r="E5421" s="287">
        <v>0</v>
      </c>
      <c r="F5421" s="287">
        <v>1</v>
      </c>
      <c r="G5421" s="287" t="s">
        <v>185</v>
      </c>
      <c r="H5421" s="287" t="s">
        <v>185</v>
      </c>
      <c r="I5421" s="287">
        <v>0</v>
      </c>
      <c r="J5421" s="287"/>
      <c r="K5421" s="287">
        <v>0</v>
      </c>
    </row>
    <row r="5422" spans="1:11">
      <c r="A5422" s="287" t="s">
        <v>479</v>
      </c>
      <c r="B5422" s="288">
        <v>46109</v>
      </c>
      <c r="C5422" s="287" t="s">
        <v>892</v>
      </c>
      <c r="D5422" s="287">
        <v>1</v>
      </c>
      <c r="E5422" s="287">
        <v>0</v>
      </c>
      <c r="F5422" s="287">
        <v>1</v>
      </c>
      <c r="G5422" s="287" t="s">
        <v>185</v>
      </c>
      <c r="H5422" s="287" t="s">
        <v>185</v>
      </c>
      <c r="I5422" s="287">
        <v>0</v>
      </c>
      <c r="J5422" s="287"/>
      <c r="K5422" s="287">
        <v>0</v>
      </c>
    </row>
    <row r="5423" spans="1:11">
      <c r="A5423" s="287" t="s">
        <v>479</v>
      </c>
      <c r="B5423" s="288">
        <v>46116</v>
      </c>
      <c r="C5423" s="287" t="s">
        <v>892</v>
      </c>
      <c r="D5423" s="287">
        <v>1</v>
      </c>
      <c r="E5423" s="287">
        <v>0</v>
      </c>
      <c r="F5423" s="287">
        <v>1</v>
      </c>
      <c r="G5423" s="287" t="s">
        <v>185</v>
      </c>
      <c r="H5423" s="287" t="s">
        <v>185</v>
      </c>
      <c r="I5423" s="287">
        <v>0</v>
      </c>
      <c r="J5423" s="287"/>
      <c r="K5423" s="287">
        <v>0</v>
      </c>
    </row>
    <row r="5424" spans="1:11">
      <c r="A5424" s="287" t="s">
        <v>479</v>
      </c>
      <c r="B5424" s="288">
        <v>46123</v>
      </c>
      <c r="C5424" s="287" t="s">
        <v>892</v>
      </c>
      <c r="D5424" s="287">
        <v>1</v>
      </c>
      <c r="E5424" s="287">
        <v>0</v>
      </c>
      <c r="F5424" s="287">
        <v>1</v>
      </c>
      <c r="G5424" s="287" t="s">
        <v>185</v>
      </c>
      <c r="H5424" s="287" t="s">
        <v>185</v>
      </c>
      <c r="I5424" s="287">
        <v>0</v>
      </c>
      <c r="J5424" s="287"/>
      <c r="K5424" s="287">
        <v>0</v>
      </c>
    </row>
    <row r="5425" spans="1:11">
      <c r="A5425" s="287" t="s">
        <v>479</v>
      </c>
      <c r="B5425" s="288">
        <v>46130</v>
      </c>
      <c r="C5425" s="287" t="s">
        <v>892</v>
      </c>
      <c r="D5425" s="287">
        <v>1</v>
      </c>
      <c r="E5425" s="287">
        <v>0</v>
      </c>
      <c r="F5425" s="287">
        <v>1</v>
      </c>
      <c r="G5425" s="287" t="s">
        <v>185</v>
      </c>
      <c r="H5425" s="287" t="s">
        <v>185</v>
      </c>
      <c r="I5425" s="287">
        <v>0</v>
      </c>
      <c r="J5425" s="287"/>
      <c r="K5425" s="287">
        <v>0</v>
      </c>
    </row>
    <row r="5426" spans="1:11">
      <c r="A5426" s="287" t="s">
        <v>479</v>
      </c>
      <c r="B5426" s="288">
        <v>46137</v>
      </c>
      <c r="C5426" s="287" t="s">
        <v>339</v>
      </c>
      <c r="D5426" s="287">
        <v>0</v>
      </c>
      <c r="E5426" s="287">
        <v>0</v>
      </c>
      <c r="F5426" s="287">
        <v>0</v>
      </c>
      <c r="G5426" s="287" t="s">
        <v>185</v>
      </c>
      <c r="H5426" s="287" t="s">
        <v>185</v>
      </c>
      <c r="I5426" s="287">
        <v>0</v>
      </c>
      <c r="J5426" s="287"/>
      <c r="K5426" s="287">
        <v>0</v>
      </c>
    </row>
    <row r="5427" spans="1:11">
      <c r="A5427" s="287" t="s">
        <v>480</v>
      </c>
      <c r="B5427" s="288">
        <v>45969</v>
      </c>
      <c r="C5427" s="287" t="s">
        <v>339</v>
      </c>
      <c r="D5427" s="287">
        <v>0</v>
      </c>
      <c r="E5427" s="287">
        <v>0</v>
      </c>
      <c r="F5427" s="287">
        <v>0</v>
      </c>
      <c r="G5427" s="287" t="s">
        <v>185</v>
      </c>
      <c r="H5427" s="287" t="s">
        <v>179</v>
      </c>
      <c r="I5427" s="287">
        <v>1</v>
      </c>
      <c r="J5427" s="287"/>
      <c r="K5427" s="287">
        <v>0</v>
      </c>
    </row>
    <row r="5428" spans="1:11">
      <c r="A5428" s="287" t="s">
        <v>480</v>
      </c>
      <c r="B5428" s="288">
        <v>45976</v>
      </c>
      <c r="C5428" s="287" t="s">
        <v>339</v>
      </c>
      <c r="D5428" s="287">
        <v>0</v>
      </c>
      <c r="E5428" s="287">
        <v>0</v>
      </c>
      <c r="F5428" s="287">
        <v>0</v>
      </c>
      <c r="G5428" s="287" t="s">
        <v>185</v>
      </c>
      <c r="H5428" s="287" t="s">
        <v>179</v>
      </c>
      <c r="I5428" s="287">
        <v>1</v>
      </c>
      <c r="J5428" s="287"/>
      <c r="K5428" s="287">
        <v>0</v>
      </c>
    </row>
    <row r="5429" spans="1:11">
      <c r="A5429" s="287" t="s">
        <v>480</v>
      </c>
      <c r="B5429" s="288">
        <v>45983</v>
      </c>
      <c r="C5429" s="287" t="s">
        <v>339</v>
      </c>
      <c r="D5429" s="287">
        <v>0</v>
      </c>
      <c r="E5429" s="287">
        <v>0</v>
      </c>
      <c r="F5429" s="287">
        <v>0</v>
      </c>
      <c r="G5429" s="287" t="s">
        <v>185</v>
      </c>
      <c r="H5429" s="287" t="s">
        <v>179</v>
      </c>
      <c r="I5429" s="287">
        <v>1</v>
      </c>
      <c r="J5429" s="287"/>
      <c r="K5429" s="287">
        <v>0</v>
      </c>
    </row>
    <row r="5430" spans="1:11">
      <c r="A5430" s="287" t="s">
        <v>480</v>
      </c>
      <c r="B5430" s="288">
        <v>45990</v>
      </c>
      <c r="C5430" s="287" t="s">
        <v>847</v>
      </c>
      <c r="D5430" s="287">
        <v>1</v>
      </c>
      <c r="E5430" s="287">
        <v>1</v>
      </c>
      <c r="F5430" s="287">
        <v>1</v>
      </c>
      <c r="G5430" s="287" t="s">
        <v>185</v>
      </c>
      <c r="H5430" s="287" t="s">
        <v>179</v>
      </c>
      <c r="I5430" s="287">
        <v>1</v>
      </c>
      <c r="J5430" s="287"/>
      <c r="K5430" s="287">
        <v>0</v>
      </c>
    </row>
    <row r="5431" spans="1:11">
      <c r="A5431" s="287" t="s">
        <v>480</v>
      </c>
      <c r="B5431" s="288">
        <v>45997</v>
      </c>
      <c r="C5431" s="287" t="s">
        <v>339</v>
      </c>
      <c r="D5431" s="287">
        <v>0</v>
      </c>
      <c r="E5431" s="287">
        <v>0</v>
      </c>
      <c r="F5431" s="287">
        <v>0</v>
      </c>
      <c r="G5431" s="287" t="s">
        <v>185</v>
      </c>
      <c r="H5431" s="287" t="s">
        <v>179</v>
      </c>
      <c r="I5431" s="287">
        <v>1</v>
      </c>
      <c r="J5431" s="287"/>
      <c r="K5431" s="287">
        <v>0</v>
      </c>
    </row>
    <row r="5432" spans="1:11">
      <c r="A5432" s="287" t="s">
        <v>480</v>
      </c>
      <c r="B5432" s="288">
        <v>46004</v>
      </c>
      <c r="C5432" s="287" t="s">
        <v>339</v>
      </c>
      <c r="D5432" s="287">
        <v>0</v>
      </c>
      <c r="E5432" s="287">
        <v>0</v>
      </c>
      <c r="F5432" s="287">
        <v>0</v>
      </c>
      <c r="G5432" s="287" t="s">
        <v>185</v>
      </c>
      <c r="H5432" s="287" t="s">
        <v>179</v>
      </c>
      <c r="I5432" s="287">
        <v>1</v>
      </c>
      <c r="J5432" s="287"/>
      <c r="K5432" s="287">
        <v>0</v>
      </c>
    </row>
    <row r="5433" spans="1:11">
      <c r="A5433" s="287" t="s">
        <v>480</v>
      </c>
      <c r="B5433" s="288">
        <v>46011</v>
      </c>
      <c r="C5433" s="287" t="s">
        <v>847</v>
      </c>
      <c r="D5433" s="287">
        <v>1</v>
      </c>
      <c r="E5433" s="287">
        <v>1</v>
      </c>
      <c r="F5433" s="287">
        <v>1</v>
      </c>
      <c r="G5433" s="287" t="s">
        <v>185</v>
      </c>
      <c r="H5433" s="287" t="s">
        <v>179</v>
      </c>
      <c r="I5433" s="287">
        <v>1</v>
      </c>
      <c r="J5433" s="287"/>
      <c r="K5433" s="287">
        <v>0</v>
      </c>
    </row>
    <row r="5434" spans="1:11">
      <c r="A5434" s="287" t="s">
        <v>480</v>
      </c>
      <c r="B5434" s="288">
        <v>46018</v>
      </c>
      <c r="C5434" s="287" t="s">
        <v>339</v>
      </c>
      <c r="D5434" s="287">
        <v>0</v>
      </c>
      <c r="E5434" s="287">
        <v>0</v>
      </c>
      <c r="F5434" s="287">
        <v>0</v>
      </c>
      <c r="G5434" s="287" t="s">
        <v>185</v>
      </c>
      <c r="H5434" s="287" t="s">
        <v>179</v>
      </c>
      <c r="I5434" s="287">
        <v>1</v>
      </c>
      <c r="J5434" s="287"/>
      <c r="K5434" s="287">
        <v>0</v>
      </c>
    </row>
    <row r="5435" spans="1:11">
      <c r="A5435" s="287" t="s">
        <v>480</v>
      </c>
      <c r="B5435" s="288">
        <v>46025</v>
      </c>
      <c r="C5435" s="287" t="s">
        <v>339</v>
      </c>
      <c r="D5435" s="287">
        <v>0</v>
      </c>
      <c r="E5435" s="287">
        <v>0</v>
      </c>
      <c r="F5435" s="287">
        <v>0</v>
      </c>
      <c r="G5435" s="287" t="s">
        <v>185</v>
      </c>
      <c r="H5435" s="287" t="s">
        <v>179</v>
      </c>
      <c r="I5435" s="287">
        <v>1</v>
      </c>
      <c r="J5435" s="287"/>
      <c r="K5435" s="287">
        <v>0</v>
      </c>
    </row>
    <row r="5436" spans="1:11">
      <c r="A5436" s="287" t="s">
        <v>480</v>
      </c>
      <c r="B5436" s="288">
        <v>46032</v>
      </c>
      <c r="C5436" s="287" t="s">
        <v>339</v>
      </c>
      <c r="D5436" s="287">
        <v>0</v>
      </c>
      <c r="E5436" s="287">
        <v>0</v>
      </c>
      <c r="F5436" s="287">
        <v>0</v>
      </c>
      <c r="G5436" s="287" t="s">
        <v>185</v>
      </c>
      <c r="H5436" s="287" t="s">
        <v>179</v>
      </c>
      <c r="I5436" s="287">
        <v>1</v>
      </c>
      <c r="J5436" s="287"/>
      <c r="K5436" s="287">
        <v>0</v>
      </c>
    </row>
    <row r="5437" spans="1:11">
      <c r="A5437" s="287" t="s">
        <v>480</v>
      </c>
      <c r="B5437" s="288">
        <v>46039</v>
      </c>
      <c r="C5437" s="287" t="s">
        <v>339</v>
      </c>
      <c r="D5437" s="287">
        <v>0</v>
      </c>
      <c r="E5437" s="287">
        <v>0</v>
      </c>
      <c r="F5437" s="287">
        <v>0</v>
      </c>
      <c r="G5437" s="287" t="s">
        <v>185</v>
      </c>
      <c r="H5437" s="287" t="s">
        <v>179</v>
      </c>
      <c r="I5437" s="287">
        <v>1</v>
      </c>
      <c r="J5437" s="287"/>
      <c r="K5437" s="287">
        <v>0</v>
      </c>
    </row>
    <row r="5438" spans="1:11">
      <c r="A5438" s="287" t="s">
        <v>480</v>
      </c>
      <c r="B5438" s="288">
        <v>46046</v>
      </c>
      <c r="C5438" s="287" t="s">
        <v>339</v>
      </c>
      <c r="D5438" s="287">
        <v>0</v>
      </c>
      <c r="E5438" s="287">
        <v>0</v>
      </c>
      <c r="F5438" s="287">
        <v>0</v>
      </c>
      <c r="G5438" s="287" t="s">
        <v>185</v>
      </c>
      <c r="H5438" s="287" t="s">
        <v>179</v>
      </c>
      <c r="I5438" s="287">
        <v>1</v>
      </c>
      <c r="J5438" s="287"/>
      <c r="K5438" s="287">
        <v>0</v>
      </c>
    </row>
    <row r="5439" spans="1:11">
      <c r="A5439" s="287" t="s">
        <v>480</v>
      </c>
      <c r="B5439" s="288">
        <v>46053</v>
      </c>
      <c r="C5439" s="287" t="s">
        <v>847</v>
      </c>
      <c r="D5439" s="287">
        <v>1</v>
      </c>
      <c r="E5439" s="287">
        <v>1</v>
      </c>
      <c r="F5439" s="287">
        <v>1</v>
      </c>
      <c r="G5439" s="287" t="s">
        <v>185</v>
      </c>
      <c r="H5439" s="287" t="s">
        <v>179</v>
      </c>
      <c r="I5439" s="287">
        <v>1</v>
      </c>
      <c r="J5439" s="287"/>
      <c r="K5439" s="287">
        <v>0</v>
      </c>
    </row>
    <row r="5440" spans="1:11">
      <c r="A5440" s="287" t="s">
        <v>480</v>
      </c>
      <c r="B5440" s="288">
        <v>46060</v>
      </c>
      <c r="C5440" s="287" t="s">
        <v>339</v>
      </c>
      <c r="D5440" s="287">
        <v>0</v>
      </c>
      <c r="E5440" s="287">
        <v>0</v>
      </c>
      <c r="F5440" s="287">
        <v>0</v>
      </c>
      <c r="G5440" s="287" t="s">
        <v>185</v>
      </c>
      <c r="H5440" s="287" t="s">
        <v>179</v>
      </c>
      <c r="I5440" s="287">
        <v>1</v>
      </c>
      <c r="J5440" s="287"/>
      <c r="K5440" s="287">
        <v>0</v>
      </c>
    </row>
    <row r="5441" spans="1:11">
      <c r="A5441" s="287" t="s">
        <v>480</v>
      </c>
      <c r="B5441" s="288">
        <v>46067</v>
      </c>
      <c r="C5441" s="287" t="s">
        <v>339</v>
      </c>
      <c r="D5441" s="287">
        <v>0</v>
      </c>
      <c r="E5441" s="287">
        <v>0</v>
      </c>
      <c r="F5441" s="287">
        <v>0</v>
      </c>
      <c r="G5441" s="287" t="s">
        <v>185</v>
      </c>
      <c r="H5441" s="287" t="s">
        <v>179</v>
      </c>
      <c r="I5441" s="287">
        <v>1</v>
      </c>
      <c r="J5441" s="287"/>
      <c r="K5441" s="287">
        <v>0</v>
      </c>
    </row>
    <row r="5442" spans="1:11">
      <c r="A5442" s="287" t="s">
        <v>480</v>
      </c>
      <c r="B5442" s="288">
        <v>46074</v>
      </c>
      <c r="C5442" s="287" t="s">
        <v>847</v>
      </c>
      <c r="D5442" s="287">
        <v>1</v>
      </c>
      <c r="E5442" s="287">
        <v>1</v>
      </c>
      <c r="F5442" s="287">
        <v>1</v>
      </c>
      <c r="G5442" s="287" t="s">
        <v>185</v>
      </c>
      <c r="H5442" s="287" t="s">
        <v>179</v>
      </c>
      <c r="I5442" s="287">
        <v>1</v>
      </c>
      <c r="J5442" s="287"/>
      <c r="K5442" s="287">
        <v>0</v>
      </c>
    </row>
    <row r="5443" spans="1:11">
      <c r="A5443" s="287" t="s">
        <v>480</v>
      </c>
      <c r="B5443" s="288">
        <v>46081</v>
      </c>
      <c r="C5443" s="287" t="s">
        <v>339</v>
      </c>
      <c r="D5443" s="287">
        <v>0</v>
      </c>
      <c r="E5443" s="287">
        <v>0</v>
      </c>
      <c r="F5443" s="287">
        <v>0</v>
      </c>
      <c r="G5443" s="287" t="s">
        <v>185</v>
      </c>
      <c r="H5443" s="287" t="s">
        <v>179</v>
      </c>
      <c r="I5443" s="287">
        <v>1</v>
      </c>
      <c r="J5443" s="287"/>
      <c r="K5443" s="287">
        <v>0</v>
      </c>
    </row>
    <row r="5444" spans="1:11">
      <c r="A5444" s="287" t="s">
        <v>480</v>
      </c>
      <c r="B5444" s="288">
        <v>46088</v>
      </c>
      <c r="C5444" s="287" t="s">
        <v>339</v>
      </c>
      <c r="D5444" s="287">
        <v>0</v>
      </c>
      <c r="E5444" s="287">
        <v>0</v>
      </c>
      <c r="F5444" s="287">
        <v>0</v>
      </c>
      <c r="G5444" s="287" t="s">
        <v>185</v>
      </c>
      <c r="H5444" s="287" t="s">
        <v>179</v>
      </c>
      <c r="I5444" s="287">
        <v>1</v>
      </c>
      <c r="J5444" s="287"/>
      <c r="K5444" s="287">
        <v>0</v>
      </c>
    </row>
    <row r="5445" spans="1:11">
      <c r="A5445" s="287" t="s">
        <v>480</v>
      </c>
      <c r="B5445" s="288">
        <v>46095</v>
      </c>
      <c r="C5445" s="287" t="s">
        <v>847</v>
      </c>
      <c r="D5445" s="287">
        <v>1</v>
      </c>
      <c r="E5445" s="287">
        <v>1</v>
      </c>
      <c r="F5445" s="287">
        <v>1</v>
      </c>
      <c r="G5445" s="287" t="s">
        <v>185</v>
      </c>
      <c r="H5445" s="287" t="s">
        <v>179</v>
      </c>
      <c r="I5445" s="287">
        <v>1</v>
      </c>
      <c r="J5445" s="287"/>
      <c r="K5445" s="287">
        <v>0</v>
      </c>
    </row>
    <row r="5446" spans="1:11">
      <c r="A5446" s="287" t="s">
        <v>480</v>
      </c>
      <c r="B5446" s="288">
        <v>46102</v>
      </c>
      <c r="C5446" s="287" t="s">
        <v>339</v>
      </c>
      <c r="D5446" s="287">
        <v>0</v>
      </c>
      <c r="E5446" s="287">
        <v>0</v>
      </c>
      <c r="F5446" s="287">
        <v>0</v>
      </c>
      <c r="G5446" s="287" t="s">
        <v>185</v>
      </c>
      <c r="H5446" s="287" t="s">
        <v>179</v>
      </c>
      <c r="I5446" s="287">
        <v>1</v>
      </c>
      <c r="J5446" s="287"/>
      <c r="K5446" s="287">
        <v>0</v>
      </c>
    </row>
    <row r="5447" spans="1:11">
      <c r="A5447" s="287" t="s">
        <v>480</v>
      </c>
      <c r="B5447" s="288">
        <v>46109</v>
      </c>
      <c r="C5447" s="287" t="s">
        <v>339</v>
      </c>
      <c r="D5447" s="287">
        <v>0</v>
      </c>
      <c r="E5447" s="287">
        <v>0</v>
      </c>
      <c r="F5447" s="287">
        <v>0</v>
      </c>
      <c r="G5447" s="287" t="s">
        <v>185</v>
      </c>
      <c r="H5447" s="287" t="s">
        <v>179</v>
      </c>
      <c r="I5447" s="287">
        <v>1</v>
      </c>
      <c r="J5447" s="287"/>
      <c r="K5447" s="287">
        <v>0</v>
      </c>
    </row>
    <row r="5448" spans="1:11">
      <c r="A5448" s="287" t="s">
        <v>480</v>
      </c>
      <c r="B5448" s="288">
        <v>46116</v>
      </c>
      <c r="C5448" s="287" t="s">
        <v>847</v>
      </c>
      <c r="D5448" s="287">
        <v>1</v>
      </c>
      <c r="E5448" s="287">
        <v>1</v>
      </c>
      <c r="F5448" s="287">
        <v>1</v>
      </c>
      <c r="G5448" s="287" t="s">
        <v>185</v>
      </c>
      <c r="H5448" s="287" t="s">
        <v>179</v>
      </c>
      <c r="I5448" s="287">
        <v>1</v>
      </c>
      <c r="J5448" s="287"/>
      <c r="K5448" s="287">
        <v>0</v>
      </c>
    </row>
    <row r="5449" spans="1:11">
      <c r="A5449" s="287" t="s">
        <v>480</v>
      </c>
      <c r="B5449" s="288">
        <v>46123</v>
      </c>
      <c r="C5449" s="287" t="s">
        <v>339</v>
      </c>
      <c r="D5449" s="287">
        <v>0</v>
      </c>
      <c r="E5449" s="287">
        <v>0</v>
      </c>
      <c r="F5449" s="287">
        <v>0</v>
      </c>
      <c r="G5449" s="287" t="s">
        <v>185</v>
      </c>
      <c r="H5449" s="287" t="s">
        <v>179</v>
      </c>
      <c r="I5449" s="287">
        <v>1</v>
      </c>
      <c r="J5449" s="287"/>
      <c r="K5449" s="287">
        <v>0</v>
      </c>
    </row>
    <row r="5450" spans="1:11">
      <c r="A5450" s="287" t="s">
        <v>480</v>
      </c>
      <c r="B5450" s="288">
        <v>46130</v>
      </c>
      <c r="C5450" s="287" t="s">
        <v>339</v>
      </c>
      <c r="D5450" s="287">
        <v>0</v>
      </c>
      <c r="E5450" s="287">
        <v>0</v>
      </c>
      <c r="F5450" s="287">
        <v>0</v>
      </c>
      <c r="G5450" s="287" t="s">
        <v>185</v>
      </c>
      <c r="H5450" s="287" t="s">
        <v>179</v>
      </c>
      <c r="I5450" s="287">
        <v>1</v>
      </c>
      <c r="J5450" s="287"/>
      <c r="K5450" s="287">
        <v>0</v>
      </c>
    </row>
    <row r="5451" spans="1:11">
      <c r="A5451" s="287" t="s">
        <v>480</v>
      </c>
      <c r="B5451" s="288">
        <v>46137</v>
      </c>
      <c r="C5451" s="287" t="s">
        <v>847</v>
      </c>
      <c r="D5451" s="287">
        <v>1</v>
      </c>
      <c r="E5451" s="287">
        <v>1</v>
      </c>
      <c r="F5451" s="287">
        <v>1</v>
      </c>
      <c r="G5451" s="287" t="s">
        <v>185</v>
      </c>
      <c r="H5451" s="287" t="s">
        <v>179</v>
      </c>
      <c r="I5451" s="287">
        <v>1</v>
      </c>
      <c r="J5451" s="287"/>
      <c r="K5451" s="287">
        <v>0</v>
      </c>
    </row>
    <row r="5452" spans="1:11">
      <c r="A5452" s="287" t="s">
        <v>481</v>
      </c>
      <c r="B5452" s="288">
        <v>45969</v>
      </c>
      <c r="C5452" s="287" t="s">
        <v>847</v>
      </c>
      <c r="D5452" s="287">
        <v>1</v>
      </c>
      <c r="E5452" s="287">
        <v>1</v>
      </c>
      <c r="F5452" s="287">
        <v>1</v>
      </c>
      <c r="G5452" s="287" t="s">
        <v>185</v>
      </c>
      <c r="H5452" s="287" t="s">
        <v>179</v>
      </c>
      <c r="I5452" s="287">
        <v>1</v>
      </c>
      <c r="J5452" s="287" t="s">
        <v>482</v>
      </c>
      <c r="K5452" s="287">
        <v>0</v>
      </c>
    </row>
    <row r="5453" spans="1:11">
      <c r="A5453" s="287" t="s">
        <v>481</v>
      </c>
      <c r="B5453" s="288">
        <v>45976</v>
      </c>
      <c r="C5453" s="287" t="s">
        <v>847</v>
      </c>
      <c r="D5453" s="287">
        <v>1</v>
      </c>
      <c r="E5453" s="287">
        <v>1</v>
      </c>
      <c r="F5453" s="287">
        <v>1</v>
      </c>
      <c r="G5453" s="287" t="s">
        <v>185</v>
      </c>
      <c r="H5453" s="287" t="s">
        <v>179</v>
      </c>
      <c r="I5453" s="287">
        <v>1</v>
      </c>
      <c r="J5453" s="287" t="s">
        <v>482</v>
      </c>
      <c r="K5453" s="287">
        <v>0</v>
      </c>
    </row>
    <row r="5454" spans="1:11">
      <c r="A5454" s="287" t="s">
        <v>481</v>
      </c>
      <c r="B5454" s="288">
        <v>45983</v>
      </c>
      <c r="C5454" s="287" t="s">
        <v>847</v>
      </c>
      <c r="D5454" s="287">
        <v>1</v>
      </c>
      <c r="E5454" s="287">
        <v>1</v>
      </c>
      <c r="F5454" s="287">
        <v>1</v>
      </c>
      <c r="G5454" s="287" t="s">
        <v>185</v>
      </c>
      <c r="H5454" s="287" t="s">
        <v>179</v>
      </c>
      <c r="I5454" s="287">
        <v>1</v>
      </c>
      <c r="J5454" s="287" t="s">
        <v>482</v>
      </c>
      <c r="K5454" s="287">
        <v>0</v>
      </c>
    </row>
    <row r="5455" spans="1:11">
      <c r="A5455" s="287" t="s">
        <v>481</v>
      </c>
      <c r="B5455" s="288">
        <v>45990</v>
      </c>
      <c r="C5455" s="287" t="s">
        <v>339</v>
      </c>
      <c r="D5455" s="287">
        <v>0</v>
      </c>
      <c r="E5455" s="287">
        <v>0</v>
      </c>
      <c r="F5455" s="287">
        <v>0</v>
      </c>
      <c r="G5455" s="287" t="s">
        <v>185</v>
      </c>
      <c r="H5455" s="287" t="s">
        <v>179</v>
      </c>
      <c r="I5455" s="287">
        <v>1</v>
      </c>
      <c r="J5455" s="287" t="s">
        <v>482</v>
      </c>
      <c r="K5455" s="287">
        <v>0</v>
      </c>
    </row>
    <row r="5456" spans="1:11">
      <c r="A5456" s="287" t="s">
        <v>481</v>
      </c>
      <c r="B5456" s="288">
        <v>45997</v>
      </c>
      <c r="C5456" s="287" t="s">
        <v>339</v>
      </c>
      <c r="D5456" s="287">
        <v>0</v>
      </c>
      <c r="E5456" s="287">
        <v>0</v>
      </c>
      <c r="F5456" s="287">
        <v>0</v>
      </c>
      <c r="G5456" s="287" t="s">
        <v>185</v>
      </c>
      <c r="H5456" s="287" t="s">
        <v>179</v>
      </c>
      <c r="I5456" s="287">
        <v>1</v>
      </c>
      <c r="J5456" s="287" t="s">
        <v>482</v>
      </c>
      <c r="K5456" s="287">
        <v>0</v>
      </c>
    </row>
    <row r="5457" spans="1:11">
      <c r="A5457" s="287" t="s">
        <v>481</v>
      </c>
      <c r="B5457" s="288">
        <v>46004</v>
      </c>
      <c r="C5457" s="287" t="s">
        <v>339</v>
      </c>
      <c r="D5457" s="287">
        <v>0</v>
      </c>
      <c r="E5457" s="287">
        <v>0</v>
      </c>
      <c r="F5457" s="287">
        <v>0</v>
      </c>
      <c r="G5457" s="287" t="s">
        <v>185</v>
      </c>
      <c r="H5457" s="287" t="s">
        <v>179</v>
      </c>
      <c r="I5457" s="287">
        <v>1</v>
      </c>
      <c r="J5457" s="287" t="s">
        <v>482</v>
      </c>
      <c r="K5457" s="287">
        <v>0</v>
      </c>
    </row>
    <row r="5458" spans="1:11">
      <c r="A5458" s="287" t="s">
        <v>481</v>
      </c>
      <c r="B5458" s="288">
        <v>46011</v>
      </c>
      <c r="C5458" s="287" t="s">
        <v>847</v>
      </c>
      <c r="D5458" s="287">
        <v>1</v>
      </c>
      <c r="E5458" s="287">
        <v>1</v>
      </c>
      <c r="F5458" s="287">
        <v>1</v>
      </c>
      <c r="G5458" s="287" t="s">
        <v>185</v>
      </c>
      <c r="H5458" s="287" t="s">
        <v>179</v>
      </c>
      <c r="I5458" s="287">
        <v>1</v>
      </c>
      <c r="J5458" s="287" t="s">
        <v>482</v>
      </c>
      <c r="K5458" s="287">
        <v>0</v>
      </c>
    </row>
    <row r="5459" spans="1:11">
      <c r="A5459" s="287" t="s">
        <v>481</v>
      </c>
      <c r="B5459" s="288">
        <v>46018</v>
      </c>
      <c r="C5459" s="287" t="s">
        <v>893</v>
      </c>
      <c r="D5459" s="287">
        <v>1</v>
      </c>
      <c r="E5459" s="287">
        <v>1</v>
      </c>
      <c r="F5459" s="287">
        <v>0</v>
      </c>
      <c r="G5459" s="287" t="s">
        <v>185</v>
      </c>
      <c r="H5459" s="287" t="s">
        <v>179</v>
      </c>
      <c r="I5459" s="287">
        <v>1</v>
      </c>
      <c r="J5459" s="287" t="s">
        <v>482</v>
      </c>
      <c r="K5459" s="287">
        <v>0</v>
      </c>
    </row>
    <row r="5460" spans="1:11">
      <c r="A5460" s="287" t="s">
        <v>481</v>
      </c>
      <c r="B5460" s="288">
        <v>46025</v>
      </c>
      <c r="C5460" s="287" t="s">
        <v>339</v>
      </c>
      <c r="D5460" s="287">
        <v>0</v>
      </c>
      <c r="E5460" s="287">
        <v>0</v>
      </c>
      <c r="F5460" s="287">
        <v>0</v>
      </c>
      <c r="G5460" s="287" t="s">
        <v>185</v>
      </c>
      <c r="H5460" s="287" t="s">
        <v>179</v>
      </c>
      <c r="I5460" s="287">
        <v>1</v>
      </c>
      <c r="J5460" s="287" t="s">
        <v>482</v>
      </c>
      <c r="K5460" s="287">
        <v>0</v>
      </c>
    </row>
    <row r="5461" spans="1:11">
      <c r="A5461" s="287" t="s">
        <v>481</v>
      </c>
      <c r="B5461" s="288">
        <v>46032</v>
      </c>
      <c r="C5461" s="287" t="s">
        <v>893</v>
      </c>
      <c r="D5461" s="287">
        <v>1</v>
      </c>
      <c r="E5461" s="287">
        <v>1</v>
      </c>
      <c r="F5461" s="287">
        <v>0</v>
      </c>
      <c r="G5461" s="287" t="s">
        <v>185</v>
      </c>
      <c r="H5461" s="287" t="s">
        <v>179</v>
      </c>
      <c r="I5461" s="287">
        <v>1</v>
      </c>
      <c r="J5461" s="287" t="s">
        <v>482</v>
      </c>
      <c r="K5461" s="287">
        <v>0</v>
      </c>
    </row>
    <row r="5462" spans="1:11">
      <c r="A5462" s="287" t="s">
        <v>481</v>
      </c>
      <c r="B5462" s="288">
        <v>46039</v>
      </c>
      <c r="C5462" s="287" t="s">
        <v>847</v>
      </c>
      <c r="D5462" s="287">
        <v>1</v>
      </c>
      <c r="E5462" s="287">
        <v>1</v>
      </c>
      <c r="F5462" s="287">
        <v>1</v>
      </c>
      <c r="G5462" s="287" t="s">
        <v>185</v>
      </c>
      <c r="H5462" s="287" t="s">
        <v>179</v>
      </c>
      <c r="I5462" s="287">
        <v>1</v>
      </c>
      <c r="J5462" s="287" t="s">
        <v>482</v>
      </c>
      <c r="K5462" s="287">
        <v>0</v>
      </c>
    </row>
    <row r="5463" spans="1:11">
      <c r="A5463" s="287" t="s">
        <v>481</v>
      </c>
      <c r="B5463" s="288">
        <v>46046</v>
      </c>
      <c r="C5463" s="287" t="s">
        <v>847</v>
      </c>
      <c r="D5463" s="287">
        <v>1</v>
      </c>
      <c r="E5463" s="287">
        <v>1</v>
      </c>
      <c r="F5463" s="287">
        <v>1</v>
      </c>
      <c r="G5463" s="287" t="s">
        <v>185</v>
      </c>
      <c r="H5463" s="287" t="s">
        <v>179</v>
      </c>
      <c r="I5463" s="287">
        <v>1</v>
      </c>
      <c r="J5463" s="287" t="s">
        <v>482</v>
      </c>
      <c r="K5463" s="287">
        <v>0</v>
      </c>
    </row>
    <row r="5464" spans="1:11">
      <c r="A5464" s="287" t="s">
        <v>481</v>
      </c>
      <c r="B5464" s="288">
        <v>46053</v>
      </c>
      <c r="C5464" s="287" t="s">
        <v>847</v>
      </c>
      <c r="D5464" s="287">
        <v>1</v>
      </c>
      <c r="E5464" s="287">
        <v>1</v>
      </c>
      <c r="F5464" s="287">
        <v>1</v>
      </c>
      <c r="G5464" s="287" t="s">
        <v>185</v>
      </c>
      <c r="H5464" s="287" t="s">
        <v>179</v>
      </c>
      <c r="I5464" s="287">
        <v>1</v>
      </c>
      <c r="J5464" s="287" t="s">
        <v>482</v>
      </c>
      <c r="K5464" s="287">
        <v>0</v>
      </c>
    </row>
    <row r="5465" spans="1:11">
      <c r="A5465" s="287" t="s">
        <v>481</v>
      </c>
      <c r="B5465" s="288">
        <v>46060</v>
      </c>
      <c r="C5465" s="287" t="s">
        <v>847</v>
      </c>
      <c r="D5465" s="287">
        <v>1</v>
      </c>
      <c r="E5465" s="287">
        <v>1</v>
      </c>
      <c r="F5465" s="287">
        <v>1</v>
      </c>
      <c r="G5465" s="287" t="s">
        <v>185</v>
      </c>
      <c r="H5465" s="287" t="s">
        <v>179</v>
      </c>
      <c r="I5465" s="287">
        <v>1</v>
      </c>
      <c r="J5465" s="287" t="s">
        <v>482</v>
      </c>
      <c r="K5465" s="287">
        <v>0</v>
      </c>
    </row>
    <row r="5466" spans="1:11">
      <c r="A5466" s="287" t="s">
        <v>481</v>
      </c>
      <c r="B5466" s="288">
        <v>46067</v>
      </c>
      <c r="C5466" s="287" t="s">
        <v>847</v>
      </c>
      <c r="D5466" s="287">
        <v>1</v>
      </c>
      <c r="E5466" s="287">
        <v>1</v>
      </c>
      <c r="F5466" s="287">
        <v>1</v>
      </c>
      <c r="G5466" s="287" t="s">
        <v>185</v>
      </c>
      <c r="H5466" s="287" t="s">
        <v>179</v>
      </c>
      <c r="I5466" s="287">
        <v>1</v>
      </c>
      <c r="J5466" s="287" t="s">
        <v>482</v>
      </c>
      <c r="K5466" s="287">
        <v>0</v>
      </c>
    </row>
    <row r="5467" spans="1:11">
      <c r="A5467" s="287" t="s">
        <v>481</v>
      </c>
      <c r="B5467" s="288">
        <v>46074</v>
      </c>
      <c r="C5467" s="287" t="s">
        <v>847</v>
      </c>
      <c r="D5467" s="287">
        <v>1</v>
      </c>
      <c r="E5467" s="287">
        <v>1</v>
      </c>
      <c r="F5467" s="287">
        <v>1</v>
      </c>
      <c r="G5467" s="287" t="s">
        <v>185</v>
      </c>
      <c r="H5467" s="287" t="s">
        <v>179</v>
      </c>
      <c r="I5467" s="287">
        <v>1</v>
      </c>
      <c r="J5467" s="287" t="s">
        <v>482</v>
      </c>
      <c r="K5467" s="287">
        <v>0</v>
      </c>
    </row>
    <row r="5468" spans="1:11">
      <c r="A5468" s="287" t="s">
        <v>481</v>
      </c>
      <c r="B5468" s="288">
        <v>46081</v>
      </c>
      <c r="C5468" s="287" t="s">
        <v>847</v>
      </c>
      <c r="D5468" s="287">
        <v>1</v>
      </c>
      <c r="E5468" s="287">
        <v>1</v>
      </c>
      <c r="F5468" s="287">
        <v>1</v>
      </c>
      <c r="G5468" s="287" t="s">
        <v>185</v>
      </c>
      <c r="H5468" s="287" t="s">
        <v>179</v>
      </c>
      <c r="I5468" s="287">
        <v>1</v>
      </c>
      <c r="J5468" s="287" t="s">
        <v>482</v>
      </c>
      <c r="K5468" s="287">
        <v>0</v>
      </c>
    </row>
    <row r="5469" spans="1:11">
      <c r="A5469" s="287" t="s">
        <v>481</v>
      </c>
      <c r="B5469" s="288">
        <v>46088</v>
      </c>
      <c r="C5469" s="287" t="s">
        <v>847</v>
      </c>
      <c r="D5469" s="287">
        <v>1</v>
      </c>
      <c r="E5469" s="287">
        <v>1</v>
      </c>
      <c r="F5469" s="287">
        <v>1</v>
      </c>
      <c r="G5469" s="287" t="s">
        <v>185</v>
      </c>
      <c r="H5469" s="287" t="s">
        <v>179</v>
      </c>
      <c r="I5469" s="287">
        <v>1</v>
      </c>
      <c r="J5469" s="287" t="s">
        <v>482</v>
      </c>
      <c r="K5469" s="287">
        <v>0</v>
      </c>
    </row>
    <row r="5470" spans="1:11">
      <c r="A5470" s="287" t="s">
        <v>481</v>
      </c>
      <c r="B5470" s="288">
        <v>46095</v>
      </c>
      <c r="C5470" s="287" t="s">
        <v>847</v>
      </c>
      <c r="D5470" s="287">
        <v>1</v>
      </c>
      <c r="E5470" s="287">
        <v>1</v>
      </c>
      <c r="F5470" s="287">
        <v>1</v>
      </c>
      <c r="G5470" s="287" t="s">
        <v>185</v>
      </c>
      <c r="H5470" s="287" t="s">
        <v>179</v>
      </c>
      <c r="I5470" s="287">
        <v>1</v>
      </c>
      <c r="J5470" s="287" t="s">
        <v>482</v>
      </c>
      <c r="K5470" s="287">
        <v>0</v>
      </c>
    </row>
    <row r="5471" spans="1:11">
      <c r="A5471" s="287" t="s">
        <v>481</v>
      </c>
      <c r="B5471" s="288">
        <v>46102</v>
      </c>
      <c r="C5471" s="287" t="s">
        <v>339</v>
      </c>
      <c r="D5471" s="287">
        <v>0</v>
      </c>
      <c r="E5471" s="287">
        <v>0</v>
      </c>
      <c r="F5471" s="287">
        <v>0</v>
      </c>
      <c r="G5471" s="287" t="s">
        <v>185</v>
      </c>
      <c r="H5471" s="287" t="s">
        <v>179</v>
      </c>
      <c r="I5471" s="287">
        <v>1</v>
      </c>
      <c r="J5471" s="287" t="s">
        <v>482</v>
      </c>
      <c r="K5471" s="287">
        <v>0</v>
      </c>
    </row>
    <row r="5472" spans="1:11">
      <c r="A5472" s="287" t="s">
        <v>481</v>
      </c>
      <c r="B5472" s="288">
        <v>46109</v>
      </c>
      <c r="C5472" s="287" t="s">
        <v>339</v>
      </c>
      <c r="D5472" s="287">
        <v>0</v>
      </c>
      <c r="E5472" s="287">
        <v>0</v>
      </c>
      <c r="F5472" s="287">
        <v>0</v>
      </c>
      <c r="G5472" s="287" t="s">
        <v>185</v>
      </c>
      <c r="H5472" s="287" t="s">
        <v>179</v>
      </c>
      <c r="I5472" s="287">
        <v>1</v>
      </c>
      <c r="J5472" s="287" t="s">
        <v>482</v>
      </c>
      <c r="K5472" s="287">
        <v>0</v>
      </c>
    </row>
    <row r="5473" spans="1:11">
      <c r="A5473" s="287" t="s">
        <v>481</v>
      </c>
      <c r="B5473" s="288">
        <v>46116</v>
      </c>
      <c r="C5473" s="287" t="s">
        <v>339</v>
      </c>
      <c r="D5473" s="287">
        <v>0</v>
      </c>
      <c r="E5473" s="287">
        <v>0</v>
      </c>
      <c r="F5473" s="287">
        <v>0</v>
      </c>
      <c r="G5473" s="287" t="s">
        <v>185</v>
      </c>
      <c r="H5473" s="287" t="s">
        <v>179</v>
      </c>
      <c r="I5473" s="287">
        <v>1</v>
      </c>
      <c r="J5473" s="287" t="s">
        <v>482</v>
      </c>
      <c r="K5473" s="287">
        <v>0</v>
      </c>
    </row>
    <row r="5474" spans="1:11">
      <c r="A5474" s="287" t="s">
        <v>481</v>
      </c>
      <c r="B5474" s="288">
        <v>46123</v>
      </c>
      <c r="C5474" s="287" t="s">
        <v>847</v>
      </c>
      <c r="D5474" s="287">
        <v>1</v>
      </c>
      <c r="E5474" s="287">
        <v>1</v>
      </c>
      <c r="F5474" s="287">
        <v>1</v>
      </c>
      <c r="G5474" s="287" t="s">
        <v>185</v>
      </c>
      <c r="H5474" s="287" t="s">
        <v>179</v>
      </c>
      <c r="I5474" s="287">
        <v>1</v>
      </c>
      <c r="J5474" s="287" t="s">
        <v>482</v>
      </c>
      <c r="K5474" s="287">
        <v>0</v>
      </c>
    </row>
    <row r="5475" spans="1:11">
      <c r="A5475" s="287" t="s">
        <v>481</v>
      </c>
      <c r="B5475" s="288">
        <v>46130</v>
      </c>
      <c r="C5475" s="287" t="s">
        <v>892</v>
      </c>
      <c r="D5475" s="287">
        <v>1</v>
      </c>
      <c r="E5475" s="287">
        <v>0</v>
      </c>
      <c r="F5475" s="287">
        <v>1</v>
      </c>
      <c r="G5475" s="287" t="s">
        <v>185</v>
      </c>
      <c r="H5475" s="287" t="s">
        <v>179</v>
      </c>
      <c r="I5475" s="287">
        <v>1</v>
      </c>
      <c r="J5475" s="287" t="s">
        <v>482</v>
      </c>
      <c r="K5475" s="287">
        <v>0</v>
      </c>
    </row>
    <row r="5476" spans="1:11">
      <c r="A5476" s="287" t="s">
        <v>481</v>
      </c>
      <c r="B5476" s="288">
        <v>46137</v>
      </c>
      <c r="C5476" s="287" t="s">
        <v>339</v>
      </c>
      <c r="D5476" s="287">
        <v>0</v>
      </c>
      <c r="E5476" s="287">
        <v>0</v>
      </c>
      <c r="F5476" s="287">
        <v>0</v>
      </c>
      <c r="G5476" s="287" t="s">
        <v>185</v>
      </c>
      <c r="H5476" s="287" t="s">
        <v>179</v>
      </c>
      <c r="I5476" s="287">
        <v>1</v>
      </c>
      <c r="J5476" s="287" t="s">
        <v>482</v>
      </c>
      <c r="K5476" s="287">
        <v>0</v>
      </c>
    </row>
    <row r="5477" spans="1:11">
      <c r="A5477" s="287" t="s">
        <v>483</v>
      </c>
      <c r="B5477" s="288">
        <v>45969</v>
      </c>
      <c r="C5477" s="287" t="s">
        <v>339</v>
      </c>
      <c r="D5477" s="287">
        <v>0</v>
      </c>
      <c r="E5477" s="287">
        <v>0</v>
      </c>
      <c r="F5477" s="287">
        <v>0</v>
      </c>
      <c r="G5477" s="287" t="s">
        <v>179</v>
      </c>
      <c r="H5477" s="287" t="s">
        <v>185</v>
      </c>
      <c r="I5477" s="287">
        <v>1</v>
      </c>
      <c r="J5477" s="287"/>
      <c r="K5477" s="287">
        <v>0</v>
      </c>
    </row>
    <row r="5478" spans="1:11">
      <c r="A5478" s="287" t="s">
        <v>483</v>
      </c>
      <c r="B5478" s="288">
        <v>45976</v>
      </c>
      <c r="C5478" s="287" t="s">
        <v>339</v>
      </c>
      <c r="D5478" s="287">
        <v>0</v>
      </c>
      <c r="E5478" s="287">
        <v>0</v>
      </c>
      <c r="F5478" s="287">
        <v>0</v>
      </c>
      <c r="G5478" s="287" t="s">
        <v>179</v>
      </c>
      <c r="H5478" s="287" t="s">
        <v>185</v>
      </c>
      <c r="I5478" s="287">
        <v>1</v>
      </c>
      <c r="J5478" s="287"/>
      <c r="K5478" s="287">
        <v>0</v>
      </c>
    </row>
    <row r="5479" spans="1:11">
      <c r="A5479" s="287" t="s">
        <v>483</v>
      </c>
      <c r="B5479" s="288">
        <v>45983</v>
      </c>
      <c r="C5479" s="287" t="s">
        <v>339</v>
      </c>
      <c r="D5479" s="287">
        <v>0</v>
      </c>
      <c r="E5479" s="287">
        <v>0</v>
      </c>
      <c r="F5479" s="287">
        <v>0</v>
      </c>
      <c r="G5479" s="287" t="s">
        <v>179</v>
      </c>
      <c r="H5479" s="287" t="s">
        <v>185</v>
      </c>
      <c r="I5479" s="287">
        <v>1</v>
      </c>
      <c r="J5479" s="287"/>
      <c r="K5479" s="287">
        <v>0</v>
      </c>
    </row>
    <row r="5480" spans="1:11">
      <c r="A5480" s="287" t="s">
        <v>483</v>
      </c>
      <c r="B5480" s="288">
        <v>45990</v>
      </c>
      <c r="C5480" s="287" t="s">
        <v>339</v>
      </c>
      <c r="D5480" s="287">
        <v>0</v>
      </c>
      <c r="E5480" s="287">
        <v>0</v>
      </c>
      <c r="F5480" s="287">
        <v>0</v>
      </c>
      <c r="G5480" s="287" t="s">
        <v>179</v>
      </c>
      <c r="H5480" s="287" t="s">
        <v>185</v>
      </c>
      <c r="I5480" s="287">
        <v>1</v>
      </c>
      <c r="J5480" s="287"/>
      <c r="K5480" s="287">
        <v>0</v>
      </c>
    </row>
    <row r="5481" spans="1:11">
      <c r="A5481" s="287" t="s">
        <v>483</v>
      </c>
      <c r="B5481" s="288">
        <v>45997</v>
      </c>
      <c r="C5481" s="287" t="s">
        <v>339</v>
      </c>
      <c r="D5481" s="287">
        <v>0</v>
      </c>
      <c r="E5481" s="287">
        <v>0</v>
      </c>
      <c r="F5481" s="287">
        <v>0</v>
      </c>
      <c r="G5481" s="287" t="s">
        <v>179</v>
      </c>
      <c r="H5481" s="287" t="s">
        <v>185</v>
      </c>
      <c r="I5481" s="287">
        <v>1</v>
      </c>
      <c r="J5481" s="287"/>
      <c r="K5481" s="287">
        <v>0</v>
      </c>
    </row>
    <row r="5482" spans="1:11">
      <c r="A5482" s="287" t="s">
        <v>483</v>
      </c>
      <c r="B5482" s="288">
        <v>46004</v>
      </c>
      <c r="C5482" s="287" t="s">
        <v>339</v>
      </c>
      <c r="D5482" s="287">
        <v>0</v>
      </c>
      <c r="E5482" s="287">
        <v>0</v>
      </c>
      <c r="F5482" s="287">
        <v>0</v>
      </c>
      <c r="G5482" s="287" t="s">
        <v>179</v>
      </c>
      <c r="H5482" s="287" t="s">
        <v>185</v>
      </c>
      <c r="I5482" s="287">
        <v>1</v>
      </c>
      <c r="J5482" s="287"/>
      <c r="K5482" s="287">
        <v>0</v>
      </c>
    </row>
    <row r="5483" spans="1:11">
      <c r="A5483" s="287" t="s">
        <v>483</v>
      </c>
      <c r="B5483" s="288">
        <v>46011</v>
      </c>
      <c r="C5483" s="287" t="s">
        <v>339</v>
      </c>
      <c r="D5483" s="287">
        <v>0</v>
      </c>
      <c r="E5483" s="287">
        <v>0</v>
      </c>
      <c r="F5483" s="287">
        <v>0</v>
      </c>
      <c r="G5483" s="287" t="s">
        <v>179</v>
      </c>
      <c r="H5483" s="287" t="s">
        <v>185</v>
      </c>
      <c r="I5483" s="287">
        <v>1</v>
      </c>
      <c r="J5483" s="287"/>
      <c r="K5483" s="287">
        <v>0</v>
      </c>
    </row>
    <row r="5484" spans="1:11">
      <c r="A5484" s="287" t="s">
        <v>483</v>
      </c>
      <c r="B5484" s="288">
        <v>46018</v>
      </c>
      <c r="C5484" s="287" t="s">
        <v>847</v>
      </c>
      <c r="D5484" s="287">
        <v>1</v>
      </c>
      <c r="E5484" s="287">
        <v>1</v>
      </c>
      <c r="F5484" s="287">
        <v>1</v>
      </c>
      <c r="G5484" s="287" t="s">
        <v>179</v>
      </c>
      <c r="H5484" s="287" t="s">
        <v>185</v>
      </c>
      <c r="I5484" s="287">
        <v>1</v>
      </c>
      <c r="J5484" s="287"/>
      <c r="K5484" s="287">
        <v>0</v>
      </c>
    </row>
    <row r="5485" spans="1:11">
      <c r="A5485" s="287" t="s">
        <v>483</v>
      </c>
      <c r="B5485" s="288">
        <v>46025</v>
      </c>
      <c r="C5485" s="287" t="s">
        <v>847</v>
      </c>
      <c r="D5485" s="287">
        <v>1</v>
      </c>
      <c r="E5485" s="287">
        <v>1</v>
      </c>
      <c r="F5485" s="287">
        <v>1</v>
      </c>
      <c r="G5485" s="287" t="s">
        <v>179</v>
      </c>
      <c r="H5485" s="287" t="s">
        <v>185</v>
      </c>
      <c r="I5485" s="287">
        <v>1</v>
      </c>
      <c r="J5485" s="287"/>
      <c r="K5485" s="287">
        <v>0</v>
      </c>
    </row>
    <row r="5486" spans="1:11">
      <c r="A5486" s="287" t="s">
        <v>483</v>
      </c>
      <c r="B5486" s="288">
        <v>46032</v>
      </c>
      <c r="C5486" s="287" t="s">
        <v>847</v>
      </c>
      <c r="D5486" s="287">
        <v>1</v>
      </c>
      <c r="E5486" s="287">
        <v>1</v>
      </c>
      <c r="F5486" s="287">
        <v>1</v>
      </c>
      <c r="G5486" s="287" t="s">
        <v>179</v>
      </c>
      <c r="H5486" s="287" t="s">
        <v>185</v>
      </c>
      <c r="I5486" s="287">
        <v>1</v>
      </c>
      <c r="J5486" s="287"/>
      <c r="K5486" s="287">
        <v>0</v>
      </c>
    </row>
    <row r="5487" spans="1:11">
      <c r="A5487" s="287" t="s">
        <v>483</v>
      </c>
      <c r="B5487" s="288">
        <v>46039</v>
      </c>
      <c r="C5487" s="287" t="s">
        <v>847</v>
      </c>
      <c r="D5487" s="287">
        <v>1</v>
      </c>
      <c r="E5487" s="287">
        <v>1</v>
      </c>
      <c r="F5487" s="287">
        <v>1</v>
      </c>
      <c r="G5487" s="287" t="s">
        <v>179</v>
      </c>
      <c r="H5487" s="287" t="s">
        <v>185</v>
      </c>
      <c r="I5487" s="287">
        <v>1</v>
      </c>
      <c r="J5487" s="287"/>
      <c r="K5487" s="287">
        <v>0</v>
      </c>
    </row>
    <row r="5488" spans="1:11">
      <c r="A5488" s="287" t="s">
        <v>483</v>
      </c>
      <c r="B5488" s="288">
        <v>46046</v>
      </c>
      <c r="C5488" s="287" t="s">
        <v>847</v>
      </c>
      <c r="D5488" s="287">
        <v>1</v>
      </c>
      <c r="E5488" s="287">
        <v>1</v>
      </c>
      <c r="F5488" s="287">
        <v>1</v>
      </c>
      <c r="G5488" s="287" t="s">
        <v>179</v>
      </c>
      <c r="H5488" s="287" t="s">
        <v>185</v>
      </c>
      <c r="I5488" s="287">
        <v>1</v>
      </c>
      <c r="J5488" s="287"/>
      <c r="K5488" s="287">
        <v>0</v>
      </c>
    </row>
    <row r="5489" spans="1:11">
      <c r="A5489" s="287" t="s">
        <v>483</v>
      </c>
      <c r="B5489" s="288">
        <v>46053</v>
      </c>
      <c r="C5489" s="287" t="s">
        <v>847</v>
      </c>
      <c r="D5489" s="287">
        <v>1</v>
      </c>
      <c r="E5489" s="287">
        <v>1</v>
      </c>
      <c r="F5489" s="287">
        <v>1</v>
      </c>
      <c r="G5489" s="287" t="s">
        <v>179</v>
      </c>
      <c r="H5489" s="287" t="s">
        <v>185</v>
      </c>
      <c r="I5489" s="287">
        <v>1</v>
      </c>
      <c r="J5489" s="287"/>
      <c r="K5489" s="287">
        <v>0</v>
      </c>
    </row>
    <row r="5490" spans="1:11">
      <c r="A5490" s="287" t="s">
        <v>483</v>
      </c>
      <c r="B5490" s="288">
        <v>46060</v>
      </c>
      <c r="C5490" s="287" t="s">
        <v>847</v>
      </c>
      <c r="D5490" s="287">
        <v>1</v>
      </c>
      <c r="E5490" s="287">
        <v>1</v>
      </c>
      <c r="F5490" s="287">
        <v>1</v>
      </c>
      <c r="G5490" s="287" t="s">
        <v>179</v>
      </c>
      <c r="H5490" s="287" t="s">
        <v>185</v>
      </c>
      <c r="I5490" s="287">
        <v>1</v>
      </c>
      <c r="J5490" s="287"/>
      <c r="K5490" s="287">
        <v>0</v>
      </c>
    </row>
    <row r="5491" spans="1:11">
      <c r="A5491" s="287" t="s">
        <v>483</v>
      </c>
      <c r="B5491" s="288">
        <v>46067</v>
      </c>
      <c r="C5491" s="287" t="s">
        <v>847</v>
      </c>
      <c r="D5491" s="287">
        <v>1</v>
      </c>
      <c r="E5491" s="287">
        <v>1</v>
      </c>
      <c r="F5491" s="287">
        <v>1</v>
      </c>
      <c r="G5491" s="287" t="s">
        <v>179</v>
      </c>
      <c r="H5491" s="287" t="s">
        <v>185</v>
      </c>
      <c r="I5491" s="287">
        <v>1</v>
      </c>
      <c r="J5491" s="287"/>
      <c r="K5491" s="287">
        <v>0</v>
      </c>
    </row>
    <row r="5492" spans="1:11">
      <c r="A5492" s="287" t="s">
        <v>483</v>
      </c>
      <c r="B5492" s="288">
        <v>46074</v>
      </c>
      <c r="C5492" s="287" t="s">
        <v>847</v>
      </c>
      <c r="D5492" s="287">
        <v>1</v>
      </c>
      <c r="E5492" s="287">
        <v>1</v>
      </c>
      <c r="F5492" s="287">
        <v>1</v>
      </c>
      <c r="G5492" s="287" t="s">
        <v>179</v>
      </c>
      <c r="H5492" s="287" t="s">
        <v>185</v>
      </c>
      <c r="I5492" s="287">
        <v>1</v>
      </c>
      <c r="J5492" s="287"/>
      <c r="K5492" s="287">
        <v>0</v>
      </c>
    </row>
    <row r="5493" spans="1:11">
      <c r="A5493" s="287" t="s">
        <v>483</v>
      </c>
      <c r="B5493" s="288">
        <v>46081</v>
      </c>
      <c r="C5493" s="287" t="s">
        <v>847</v>
      </c>
      <c r="D5493" s="287">
        <v>1</v>
      </c>
      <c r="E5493" s="287">
        <v>1</v>
      </c>
      <c r="F5493" s="287">
        <v>1</v>
      </c>
      <c r="G5493" s="287" t="s">
        <v>179</v>
      </c>
      <c r="H5493" s="287" t="s">
        <v>185</v>
      </c>
      <c r="I5493" s="287">
        <v>1</v>
      </c>
      <c r="J5493" s="287"/>
      <c r="K5493" s="287">
        <v>0</v>
      </c>
    </row>
    <row r="5494" spans="1:11">
      <c r="A5494" s="287" t="s">
        <v>483</v>
      </c>
      <c r="B5494" s="288">
        <v>46088</v>
      </c>
      <c r="C5494" s="287" t="s">
        <v>847</v>
      </c>
      <c r="D5494" s="287">
        <v>1</v>
      </c>
      <c r="E5494" s="287">
        <v>1</v>
      </c>
      <c r="F5494" s="287">
        <v>1</v>
      </c>
      <c r="G5494" s="287" t="s">
        <v>179</v>
      </c>
      <c r="H5494" s="287" t="s">
        <v>185</v>
      </c>
      <c r="I5494" s="287">
        <v>1</v>
      </c>
      <c r="J5494" s="287"/>
      <c r="K5494" s="287">
        <v>0</v>
      </c>
    </row>
    <row r="5495" spans="1:11">
      <c r="A5495" s="287" t="s">
        <v>483</v>
      </c>
      <c r="B5495" s="288">
        <v>46095</v>
      </c>
      <c r="C5495" s="287" t="s">
        <v>847</v>
      </c>
      <c r="D5495" s="287">
        <v>1</v>
      </c>
      <c r="E5495" s="287">
        <v>1</v>
      </c>
      <c r="F5495" s="287">
        <v>1</v>
      </c>
      <c r="G5495" s="287" t="s">
        <v>179</v>
      </c>
      <c r="H5495" s="287" t="s">
        <v>185</v>
      </c>
      <c r="I5495" s="287">
        <v>1</v>
      </c>
      <c r="J5495" s="287"/>
      <c r="K5495" s="287">
        <v>0</v>
      </c>
    </row>
    <row r="5496" spans="1:11">
      <c r="A5496" s="287" t="s">
        <v>483</v>
      </c>
      <c r="B5496" s="288">
        <v>46102</v>
      </c>
      <c r="C5496" s="287" t="s">
        <v>847</v>
      </c>
      <c r="D5496" s="287">
        <v>1</v>
      </c>
      <c r="E5496" s="287">
        <v>1</v>
      </c>
      <c r="F5496" s="287">
        <v>1</v>
      </c>
      <c r="G5496" s="287" t="s">
        <v>179</v>
      </c>
      <c r="H5496" s="287" t="s">
        <v>185</v>
      </c>
      <c r="I5496" s="287">
        <v>1</v>
      </c>
      <c r="J5496" s="287"/>
      <c r="K5496" s="287">
        <v>0</v>
      </c>
    </row>
    <row r="5497" spans="1:11">
      <c r="A5497" s="287" t="s">
        <v>483</v>
      </c>
      <c r="B5497" s="288">
        <v>46109</v>
      </c>
      <c r="C5497" s="287" t="s">
        <v>847</v>
      </c>
      <c r="D5497" s="287">
        <v>1</v>
      </c>
      <c r="E5497" s="287">
        <v>1</v>
      </c>
      <c r="F5497" s="287">
        <v>1</v>
      </c>
      <c r="G5497" s="287" t="s">
        <v>179</v>
      </c>
      <c r="H5497" s="287" t="s">
        <v>185</v>
      </c>
      <c r="I5497" s="287">
        <v>1</v>
      </c>
      <c r="J5497" s="287"/>
      <c r="K5497" s="287">
        <v>0</v>
      </c>
    </row>
    <row r="5498" spans="1:11">
      <c r="A5498" s="287" t="s">
        <v>483</v>
      </c>
      <c r="B5498" s="288">
        <v>46116</v>
      </c>
      <c r="C5498" s="287" t="s">
        <v>847</v>
      </c>
      <c r="D5498" s="287">
        <v>1</v>
      </c>
      <c r="E5498" s="287">
        <v>1</v>
      </c>
      <c r="F5498" s="287">
        <v>1</v>
      </c>
      <c r="G5498" s="287" t="s">
        <v>179</v>
      </c>
      <c r="H5498" s="287" t="s">
        <v>185</v>
      </c>
      <c r="I5498" s="287">
        <v>1</v>
      </c>
      <c r="J5498" s="287"/>
      <c r="K5498" s="287">
        <v>0</v>
      </c>
    </row>
    <row r="5499" spans="1:11">
      <c r="A5499" s="287" t="s">
        <v>483</v>
      </c>
      <c r="B5499" s="288">
        <v>46123</v>
      </c>
      <c r="C5499" s="287" t="s">
        <v>847</v>
      </c>
      <c r="D5499" s="287">
        <v>1</v>
      </c>
      <c r="E5499" s="287">
        <v>1</v>
      </c>
      <c r="F5499" s="287">
        <v>1</v>
      </c>
      <c r="G5499" s="287" t="s">
        <v>179</v>
      </c>
      <c r="H5499" s="287" t="s">
        <v>185</v>
      </c>
      <c r="I5499" s="287">
        <v>1</v>
      </c>
      <c r="J5499" s="287"/>
      <c r="K5499" s="287">
        <v>0</v>
      </c>
    </row>
    <row r="5500" spans="1:11">
      <c r="A5500" s="287" t="s">
        <v>483</v>
      </c>
      <c r="B5500" s="288">
        <v>46130</v>
      </c>
      <c r="C5500" s="287" t="s">
        <v>847</v>
      </c>
      <c r="D5500" s="287">
        <v>1</v>
      </c>
      <c r="E5500" s="287">
        <v>1</v>
      </c>
      <c r="F5500" s="287">
        <v>1</v>
      </c>
      <c r="G5500" s="287" t="s">
        <v>179</v>
      </c>
      <c r="H5500" s="287" t="s">
        <v>185</v>
      </c>
      <c r="I5500" s="287">
        <v>1</v>
      </c>
      <c r="J5500" s="287"/>
      <c r="K5500" s="287">
        <v>0</v>
      </c>
    </row>
    <row r="5501" spans="1:11">
      <c r="A5501" s="287" t="s">
        <v>483</v>
      </c>
      <c r="B5501" s="288">
        <v>46137</v>
      </c>
      <c r="C5501" s="287" t="s">
        <v>847</v>
      </c>
      <c r="D5501" s="287">
        <v>1</v>
      </c>
      <c r="E5501" s="287">
        <v>1</v>
      </c>
      <c r="F5501" s="287">
        <v>1</v>
      </c>
      <c r="G5501" s="287" t="s">
        <v>179</v>
      </c>
      <c r="H5501" s="287" t="s">
        <v>185</v>
      </c>
      <c r="I5501" s="287">
        <v>1</v>
      </c>
      <c r="J5501" s="287"/>
      <c r="K5501" s="287">
        <v>0</v>
      </c>
    </row>
    <row r="5502" spans="1:11">
      <c r="A5502" s="287" t="s">
        <v>485</v>
      </c>
      <c r="B5502" s="288">
        <v>45969</v>
      </c>
      <c r="C5502" s="287" t="s">
        <v>892</v>
      </c>
      <c r="D5502" s="287">
        <v>1</v>
      </c>
      <c r="E5502" s="287">
        <v>0</v>
      </c>
      <c r="F5502" s="287">
        <v>1</v>
      </c>
      <c r="G5502" s="287" t="s">
        <v>179</v>
      </c>
      <c r="H5502" s="287" t="s">
        <v>185</v>
      </c>
      <c r="I5502" s="287">
        <v>0</v>
      </c>
      <c r="J5502" s="287" t="s">
        <v>486</v>
      </c>
      <c r="K5502" s="287">
        <v>0</v>
      </c>
    </row>
    <row r="5503" spans="1:11">
      <c r="A5503" s="287" t="s">
        <v>485</v>
      </c>
      <c r="B5503" s="288">
        <v>45976</v>
      </c>
      <c r="C5503" s="287" t="s">
        <v>892</v>
      </c>
      <c r="D5503" s="287">
        <v>1</v>
      </c>
      <c r="E5503" s="287">
        <v>0</v>
      </c>
      <c r="F5503" s="287">
        <v>1</v>
      </c>
      <c r="G5503" s="287" t="s">
        <v>179</v>
      </c>
      <c r="H5503" s="287" t="s">
        <v>185</v>
      </c>
      <c r="I5503" s="287">
        <v>0</v>
      </c>
      <c r="J5503" s="287" t="s">
        <v>486</v>
      </c>
      <c r="K5503" s="287">
        <v>0</v>
      </c>
    </row>
    <row r="5504" spans="1:11">
      <c r="A5504" s="287" t="s">
        <v>485</v>
      </c>
      <c r="B5504" s="288">
        <v>45983</v>
      </c>
      <c r="C5504" s="287" t="s">
        <v>847</v>
      </c>
      <c r="D5504" s="287">
        <v>1</v>
      </c>
      <c r="E5504" s="287">
        <v>1</v>
      </c>
      <c r="F5504" s="287">
        <v>1</v>
      </c>
      <c r="G5504" s="287" t="s">
        <v>179</v>
      </c>
      <c r="H5504" s="287" t="s">
        <v>185</v>
      </c>
      <c r="I5504" s="287">
        <v>0</v>
      </c>
      <c r="J5504" s="287" t="s">
        <v>486</v>
      </c>
      <c r="K5504" s="287">
        <v>0</v>
      </c>
    </row>
    <row r="5505" spans="1:11">
      <c r="A5505" s="287" t="s">
        <v>485</v>
      </c>
      <c r="B5505" s="288">
        <v>45990</v>
      </c>
      <c r="C5505" s="287" t="s">
        <v>847</v>
      </c>
      <c r="D5505" s="287">
        <v>1</v>
      </c>
      <c r="E5505" s="287">
        <v>1</v>
      </c>
      <c r="F5505" s="287">
        <v>1</v>
      </c>
      <c r="G5505" s="287" t="s">
        <v>179</v>
      </c>
      <c r="H5505" s="287" t="s">
        <v>185</v>
      </c>
      <c r="I5505" s="287">
        <v>0</v>
      </c>
      <c r="J5505" s="287" t="s">
        <v>486</v>
      </c>
      <c r="K5505" s="287">
        <v>0</v>
      </c>
    </row>
    <row r="5506" spans="1:11">
      <c r="A5506" s="287" t="s">
        <v>485</v>
      </c>
      <c r="B5506" s="288">
        <v>45997</v>
      </c>
      <c r="C5506" s="287" t="s">
        <v>339</v>
      </c>
      <c r="D5506" s="287">
        <v>0</v>
      </c>
      <c r="E5506" s="287">
        <v>0</v>
      </c>
      <c r="F5506" s="287">
        <v>0</v>
      </c>
      <c r="G5506" s="287" t="s">
        <v>179</v>
      </c>
      <c r="H5506" s="287" t="s">
        <v>185</v>
      </c>
      <c r="I5506" s="287">
        <v>0</v>
      </c>
      <c r="J5506" s="287" t="s">
        <v>486</v>
      </c>
      <c r="K5506" s="287">
        <v>0</v>
      </c>
    </row>
    <row r="5507" spans="1:11">
      <c r="A5507" s="287" t="s">
        <v>485</v>
      </c>
      <c r="B5507" s="288">
        <v>46004</v>
      </c>
      <c r="C5507" s="287" t="s">
        <v>847</v>
      </c>
      <c r="D5507" s="287">
        <v>1</v>
      </c>
      <c r="E5507" s="287">
        <v>1</v>
      </c>
      <c r="F5507" s="287">
        <v>1</v>
      </c>
      <c r="G5507" s="287" t="s">
        <v>179</v>
      </c>
      <c r="H5507" s="287" t="s">
        <v>185</v>
      </c>
      <c r="I5507" s="287">
        <v>0</v>
      </c>
      <c r="J5507" s="287" t="s">
        <v>486</v>
      </c>
      <c r="K5507" s="287">
        <v>0</v>
      </c>
    </row>
    <row r="5508" spans="1:11">
      <c r="A5508" s="287" t="s">
        <v>485</v>
      </c>
      <c r="B5508" s="288">
        <v>46011</v>
      </c>
      <c r="C5508" s="287" t="s">
        <v>339</v>
      </c>
      <c r="D5508" s="287">
        <v>0</v>
      </c>
      <c r="E5508" s="287">
        <v>0</v>
      </c>
      <c r="F5508" s="287">
        <v>0</v>
      </c>
      <c r="G5508" s="287" t="s">
        <v>179</v>
      </c>
      <c r="H5508" s="287" t="s">
        <v>185</v>
      </c>
      <c r="I5508" s="287">
        <v>0</v>
      </c>
      <c r="J5508" s="287" t="s">
        <v>486</v>
      </c>
      <c r="K5508" s="287">
        <v>0</v>
      </c>
    </row>
    <row r="5509" spans="1:11">
      <c r="A5509" s="287" t="s">
        <v>485</v>
      </c>
      <c r="B5509" s="288">
        <v>46018</v>
      </c>
      <c r="C5509" s="287" t="s">
        <v>847</v>
      </c>
      <c r="D5509" s="287">
        <v>1</v>
      </c>
      <c r="E5509" s="287">
        <v>1</v>
      </c>
      <c r="F5509" s="287">
        <v>1</v>
      </c>
      <c r="G5509" s="287" t="s">
        <v>179</v>
      </c>
      <c r="H5509" s="287" t="s">
        <v>185</v>
      </c>
      <c r="I5509" s="287">
        <v>0</v>
      </c>
      <c r="J5509" s="287" t="s">
        <v>486</v>
      </c>
      <c r="K5509" s="287">
        <v>0</v>
      </c>
    </row>
    <row r="5510" spans="1:11">
      <c r="A5510" s="287" t="s">
        <v>485</v>
      </c>
      <c r="B5510" s="288">
        <v>46025</v>
      </c>
      <c r="C5510" s="287" t="s">
        <v>893</v>
      </c>
      <c r="D5510" s="287">
        <v>1</v>
      </c>
      <c r="E5510" s="287">
        <v>1</v>
      </c>
      <c r="F5510" s="287">
        <v>0</v>
      </c>
      <c r="G5510" s="287" t="s">
        <v>179</v>
      </c>
      <c r="H5510" s="287" t="s">
        <v>185</v>
      </c>
      <c r="I5510" s="287">
        <v>0</v>
      </c>
      <c r="J5510" s="287" t="s">
        <v>486</v>
      </c>
      <c r="K5510" s="287">
        <v>0</v>
      </c>
    </row>
    <row r="5511" spans="1:11">
      <c r="A5511" s="287" t="s">
        <v>485</v>
      </c>
      <c r="B5511" s="288">
        <v>46032</v>
      </c>
      <c r="C5511" s="287" t="s">
        <v>339</v>
      </c>
      <c r="D5511" s="287">
        <v>0</v>
      </c>
      <c r="E5511" s="287">
        <v>0</v>
      </c>
      <c r="F5511" s="287">
        <v>0</v>
      </c>
      <c r="G5511" s="287" t="s">
        <v>179</v>
      </c>
      <c r="H5511" s="287" t="s">
        <v>185</v>
      </c>
      <c r="I5511" s="287">
        <v>0</v>
      </c>
      <c r="J5511" s="287" t="s">
        <v>486</v>
      </c>
      <c r="K5511" s="287">
        <v>0</v>
      </c>
    </row>
    <row r="5512" spans="1:11">
      <c r="A5512" s="287" t="s">
        <v>485</v>
      </c>
      <c r="B5512" s="288">
        <v>46039</v>
      </c>
      <c r="C5512" s="287" t="s">
        <v>339</v>
      </c>
      <c r="D5512" s="287">
        <v>0</v>
      </c>
      <c r="E5512" s="287">
        <v>0</v>
      </c>
      <c r="F5512" s="287">
        <v>0</v>
      </c>
      <c r="G5512" s="287" t="s">
        <v>179</v>
      </c>
      <c r="H5512" s="287" t="s">
        <v>185</v>
      </c>
      <c r="I5512" s="287">
        <v>0</v>
      </c>
      <c r="J5512" s="287" t="s">
        <v>486</v>
      </c>
      <c r="K5512" s="287">
        <v>0</v>
      </c>
    </row>
    <row r="5513" spans="1:11">
      <c r="A5513" s="287" t="s">
        <v>485</v>
      </c>
      <c r="B5513" s="288">
        <v>46046</v>
      </c>
      <c r="C5513" s="287" t="s">
        <v>339</v>
      </c>
      <c r="D5513" s="287">
        <v>0</v>
      </c>
      <c r="E5513" s="287">
        <v>0</v>
      </c>
      <c r="F5513" s="287">
        <v>0</v>
      </c>
      <c r="G5513" s="287" t="s">
        <v>179</v>
      </c>
      <c r="H5513" s="287" t="s">
        <v>185</v>
      </c>
      <c r="I5513" s="287">
        <v>0</v>
      </c>
      <c r="J5513" s="287" t="s">
        <v>486</v>
      </c>
      <c r="K5513" s="287">
        <v>0</v>
      </c>
    </row>
    <row r="5514" spans="1:11">
      <c r="A5514" s="287" t="s">
        <v>485</v>
      </c>
      <c r="B5514" s="288">
        <v>46053</v>
      </c>
      <c r="C5514" s="287" t="s">
        <v>339</v>
      </c>
      <c r="D5514" s="287">
        <v>0</v>
      </c>
      <c r="E5514" s="287">
        <v>0</v>
      </c>
      <c r="F5514" s="287">
        <v>0</v>
      </c>
      <c r="G5514" s="287" t="s">
        <v>179</v>
      </c>
      <c r="H5514" s="287" t="s">
        <v>185</v>
      </c>
      <c r="I5514" s="287">
        <v>0</v>
      </c>
      <c r="J5514" s="287" t="s">
        <v>486</v>
      </c>
      <c r="K5514" s="287">
        <v>0</v>
      </c>
    </row>
    <row r="5515" spans="1:11">
      <c r="A5515" s="287" t="s">
        <v>485</v>
      </c>
      <c r="B5515" s="288">
        <v>46060</v>
      </c>
      <c r="C5515" s="287" t="s">
        <v>339</v>
      </c>
      <c r="D5515" s="287">
        <v>0</v>
      </c>
      <c r="E5515" s="287">
        <v>0</v>
      </c>
      <c r="F5515" s="287">
        <v>0</v>
      </c>
      <c r="G5515" s="287" t="s">
        <v>179</v>
      </c>
      <c r="H5515" s="287" t="s">
        <v>185</v>
      </c>
      <c r="I5515" s="287">
        <v>0</v>
      </c>
      <c r="J5515" s="287" t="s">
        <v>486</v>
      </c>
      <c r="K5515" s="287">
        <v>0</v>
      </c>
    </row>
    <row r="5516" spans="1:11">
      <c r="A5516" s="287" t="s">
        <v>485</v>
      </c>
      <c r="B5516" s="288">
        <v>46067</v>
      </c>
      <c r="C5516" s="287" t="s">
        <v>339</v>
      </c>
      <c r="D5516" s="287">
        <v>0</v>
      </c>
      <c r="E5516" s="287">
        <v>0</v>
      </c>
      <c r="F5516" s="287">
        <v>0</v>
      </c>
      <c r="G5516" s="287" t="s">
        <v>179</v>
      </c>
      <c r="H5516" s="287" t="s">
        <v>185</v>
      </c>
      <c r="I5516" s="287">
        <v>0</v>
      </c>
      <c r="J5516" s="287" t="s">
        <v>486</v>
      </c>
      <c r="K5516" s="287">
        <v>0</v>
      </c>
    </row>
    <row r="5517" spans="1:11">
      <c r="A5517" s="287" t="s">
        <v>485</v>
      </c>
      <c r="B5517" s="288">
        <v>46074</v>
      </c>
      <c r="C5517" s="287" t="s">
        <v>847</v>
      </c>
      <c r="D5517" s="287">
        <v>1</v>
      </c>
      <c r="E5517" s="287">
        <v>1</v>
      </c>
      <c r="F5517" s="287">
        <v>1</v>
      </c>
      <c r="G5517" s="287" t="s">
        <v>179</v>
      </c>
      <c r="H5517" s="287" t="s">
        <v>185</v>
      </c>
      <c r="I5517" s="287">
        <v>0</v>
      </c>
      <c r="J5517" s="287" t="s">
        <v>486</v>
      </c>
      <c r="K5517" s="287">
        <v>0</v>
      </c>
    </row>
    <row r="5518" spans="1:11">
      <c r="A5518" s="287" t="s">
        <v>485</v>
      </c>
      <c r="B5518" s="288">
        <v>46081</v>
      </c>
      <c r="C5518" s="287" t="s">
        <v>847</v>
      </c>
      <c r="D5518" s="287">
        <v>1</v>
      </c>
      <c r="E5518" s="287">
        <v>1</v>
      </c>
      <c r="F5518" s="287">
        <v>1</v>
      </c>
      <c r="G5518" s="287" t="s">
        <v>179</v>
      </c>
      <c r="H5518" s="287" t="s">
        <v>185</v>
      </c>
      <c r="I5518" s="287">
        <v>0</v>
      </c>
      <c r="J5518" s="287" t="s">
        <v>486</v>
      </c>
      <c r="K5518" s="287">
        <v>0</v>
      </c>
    </row>
    <row r="5519" spans="1:11">
      <c r="A5519" s="287" t="s">
        <v>485</v>
      </c>
      <c r="B5519" s="288">
        <v>46088</v>
      </c>
      <c r="C5519" s="287" t="s">
        <v>847</v>
      </c>
      <c r="D5519" s="287">
        <v>1</v>
      </c>
      <c r="E5519" s="287">
        <v>1</v>
      </c>
      <c r="F5519" s="287">
        <v>1</v>
      </c>
      <c r="G5519" s="287" t="s">
        <v>179</v>
      </c>
      <c r="H5519" s="287" t="s">
        <v>185</v>
      </c>
      <c r="I5519" s="287">
        <v>0</v>
      </c>
      <c r="J5519" s="287" t="s">
        <v>486</v>
      </c>
      <c r="K5519" s="287">
        <v>0</v>
      </c>
    </row>
    <row r="5520" spans="1:11">
      <c r="A5520" s="287" t="s">
        <v>485</v>
      </c>
      <c r="B5520" s="288">
        <v>46095</v>
      </c>
      <c r="C5520" s="287" t="s">
        <v>847</v>
      </c>
      <c r="D5520" s="287">
        <v>1</v>
      </c>
      <c r="E5520" s="287">
        <v>1</v>
      </c>
      <c r="F5520" s="287">
        <v>1</v>
      </c>
      <c r="G5520" s="287" t="s">
        <v>179</v>
      </c>
      <c r="H5520" s="287" t="s">
        <v>185</v>
      </c>
      <c r="I5520" s="287">
        <v>0</v>
      </c>
      <c r="J5520" s="287" t="s">
        <v>486</v>
      </c>
      <c r="K5520" s="287">
        <v>0</v>
      </c>
    </row>
    <row r="5521" spans="1:11">
      <c r="A5521" s="287" t="s">
        <v>485</v>
      </c>
      <c r="B5521" s="288">
        <v>46102</v>
      </c>
      <c r="C5521" s="287" t="s">
        <v>847</v>
      </c>
      <c r="D5521" s="287">
        <v>1</v>
      </c>
      <c r="E5521" s="287">
        <v>1</v>
      </c>
      <c r="F5521" s="287">
        <v>1</v>
      </c>
      <c r="G5521" s="287" t="s">
        <v>179</v>
      </c>
      <c r="H5521" s="287" t="s">
        <v>185</v>
      </c>
      <c r="I5521" s="287">
        <v>0</v>
      </c>
      <c r="J5521" s="287" t="s">
        <v>486</v>
      </c>
      <c r="K5521" s="287">
        <v>0</v>
      </c>
    </row>
    <row r="5522" spans="1:11">
      <c r="A5522" s="287" t="s">
        <v>485</v>
      </c>
      <c r="B5522" s="288">
        <v>46109</v>
      </c>
      <c r="C5522" s="287" t="s">
        <v>847</v>
      </c>
      <c r="D5522" s="287">
        <v>1</v>
      </c>
      <c r="E5522" s="287">
        <v>1</v>
      </c>
      <c r="F5522" s="287">
        <v>1</v>
      </c>
      <c r="G5522" s="287" t="s">
        <v>179</v>
      </c>
      <c r="H5522" s="287" t="s">
        <v>185</v>
      </c>
      <c r="I5522" s="287">
        <v>0</v>
      </c>
      <c r="J5522" s="287" t="s">
        <v>486</v>
      </c>
      <c r="K5522" s="287">
        <v>0</v>
      </c>
    </row>
    <row r="5523" spans="1:11">
      <c r="A5523" s="287" t="s">
        <v>485</v>
      </c>
      <c r="B5523" s="288">
        <v>46116</v>
      </c>
      <c r="C5523" s="287" t="s">
        <v>893</v>
      </c>
      <c r="D5523" s="287">
        <v>1</v>
      </c>
      <c r="E5523" s="287">
        <v>1</v>
      </c>
      <c r="F5523" s="287">
        <v>0</v>
      </c>
      <c r="G5523" s="287" t="s">
        <v>179</v>
      </c>
      <c r="H5523" s="287" t="s">
        <v>185</v>
      </c>
      <c r="I5523" s="287">
        <v>0</v>
      </c>
      <c r="J5523" s="287" t="s">
        <v>486</v>
      </c>
      <c r="K5523" s="287">
        <v>0</v>
      </c>
    </row>
    <row r="5524" spans="1:11">
      <c r="A5524" s="287" t="s">
        <v>485</v>
      </c>
      <c r="B5524" s="288">
        <v>46123</v>
      </c>
      <c r="C5524" s="287" t="s">
        <v>339</v>
      </c>
      <c r="D5524" s="287">
        <v>0</v>
      </c>
      <c r="E5524" s="287">
        <v>0</v>
      </c>
      <c r="F5524" s="287">
        <v>0</v>
      </c>
      <c r="G5524" s="287" t="s">
        <v>179</v>
      </c>
      <c r="H5524" s="287" t="s">
        <v>185</v>
      </c>
      <c r="I5524" s="287">
        <v>0</v>
      </c>
      <c r="J5524" s="287" t="s">
        <v>486</v>
      </c>
      <c r="K5524" s="287">
        <v>0</v>
      </c>
    </row>
    <row r="5525" spans="1:11">
      <c r="A5525" s="287" t="s">
        <v>485</v>
      </c>
      <c r="B5525" s="288">
        <v>46130</v>
      </c>
      <c r="C5525" s="287" t="s">
        <v>847</v>
      </c>
      <c r="D5525" s="287">
        <v>1</v>
      </c>
      <c r="E5525" s="287">
        <v>1</v>
      </c>
      <c r="F5525" s="287">
        <v>1</v>
      </c>
      <c r="G5525" s="287" t="s">
        <v>179</v>
      </c>
      <c r="H5525" s="287" t="s">
        <v>185</v>
      </c>
      <c r="I5525" s="287">
        <v>0</v>
      </c>
      <c r="J5525" s="287" t="s">
        <v>486</v>
      </c>
      <c r="K5525" s="287">
        <v>0</v>
      </c>
    </row>
    <row r="5526" spans="1:11">
      <c r="A5526" s="287" t="s">
        <v>485</v>
      </c>
      <c r="B5526" s="288">
        <v>46137</v>
      </c>
      <c r="C5526" s="287" t="s">
        <v>847</v>
      </c>
      <c r="D5526" s="287">
        <v>1</v>
      </c>
      <c r="E5526" s="287">
        <v>1</v>
      </c>
      <c r="F5526" s="287">
        <v>1</v>
      </c>
      <c r="G5526" s="287" t="s">
        <v>179</v>
      </c>
      <c r="H5526" s="287" t="s">
        <v>185</v>
      </c>
      <c r="I5526" s="287">
        <v>0</v>
      </c>
      <c r="J5526" s="287" t="s">
        <v>486</v>
      </c>
      <c r="K5526" s="287">
        <v>0</v>
      </c>
    </row>
    <row r="5527" spans="1:11">
      <c r="A5527" s="287" t="s">
        <v>487</v>
      </c>
      <c r="B5527" s="288">
        <v>45969</v>
      </c>
      <c r="C5527" s="287" t="s">
        <v>892</v>
      </c>
      <c r="D5527" s="287">
        <v>1</v>
      </c>
      <c r="E5527" s="287">
        <v>0</v>
      </c>
      <c r="F5527" s="287">
        <v>1</v>
      </c>
      <c r="G5527" s="287" t="s">
        <v>185</v>
      </c>
      <c r="H5527" s="287"/>
      <c r="I5527" s="287">
        <v>0</v>
      </c>
      <c r="J5527" s="287" t="s">
        <v>488</v>
      </c>
      <c r="K5527" s="287">
        <v>0</v>
      </c>
    </row>
    <row r="5528" spans="1:11">
      <c r="A5528" s="287" t="s">
        <v>487</v>
      </c>
      <c r="B5528" s="288">
        <v>45976</v>
      </c>
      <c r="C5528" s="287" t="s">
        <v>339</v>
      </c>
      <c r="D5528" s="287">
        <v>0</v>
      </c>
      <c r="E5528" s="287">
        <v>0</v>
      </c>
      <c r="F5528" s="287">
        <v>0</v>
      </c>
      <c r="G5528" s="287" t="s">
        <v>185</v>
      </c>
      <c r="H5528" s="287"/>
      <c r="I5528" s="287">
        <v>0</v>
      </c>
      <c r="J5528" s="287" t="s">
        <v>488</v>
      </c>
      <c r="K5528" s="287">
        <v>0</v>
      </c>
    </row>
    <row r="5529" spans="1:11">
      <c r="A5529" s="287" t="s">
        <v>487</v>
      </c>
      <c r="B5529" s="288">
        <v>45983</v>
      </c>
      <c r="C5529" s="287" t="s">
        <v>847</v>
      </c>
      <c r="D5529" s="287">
        <v>1</v>
      </c>
      <c r="E5529" s="287">
        <v>1</v>
      </c>
      <c r="F5529" s="287">
        <v>1</v>
      </c>
      <c r="G5529" s="287" t="s">
        <v>185</v>
      </c>
      <c r="H5529" s="287"/>
      <c r="I5529" s="287">
        <v>0</v>
      </c>
      <c r="J5529" s="287" t="s">
        <v>488</v>
      </c>
      <c r="K5529" s="287">
        <v>0</v>
      </c>
    </row>
    <row r="5530" spans="1:11">
      <c r="A5530" s="287" t="s">
        <v>487</v>
      </c>
      <c r="B5530" s="288">
        <v>45990</v>
      </c>
      <c r="C5530" s="287" t="s">
        <v>339</v>
      </c>
      <c r="D5530" s="287">
        <v>0</v>
      </c>
      <c r="E5530" s="287">
        <v>0</v>
      </c>
      <c r="F5530" s="287">
        <v>0</v>
      </c>
      <c r="G5530" s="287" t="s">
        <v>185</v>
      </c>
      <c r="H5530" s="287"/>
      <c r="I5530" s="287">
        <v>0</v>
      </c>
      <c r="J5530" s="287" t="s">
        <v>488</v>
      </c>
      <c r="K5530" s="287">
        <v>0</v>
      </c>
    </row>
    <row r="5531" spans="1:11">
      <c r="A5531" s="287" t="s">
        <v>487</v>
      </c>
      <c r="B5531" s="288">
        <v>45997</v>
      </c>
      <c r="C5531" s="287" t="s">
        <v>339</v>
      </c>
      <c r="D5531" s="287">
        <v>0</v>
      </c>
      <c r="E5531" s="287">
        <v>0</v>
      </c>
      <c r="F5531" s="287">
        <v>0</v>
      </c>
      <c r="G5531" s="287" t="s">
        <v>185</v>
      </c>
      <c r="H5531" s="287"/>
      <c r="I5531" s="287">
        <v>0</v>
      </c>
      <c r="J5531" s="287" t="s">
        <v>488</v>
      </c>
      <c r="K5531" s="287">
        <v>0</v>
      </c>
    </row>
    <row r="5532" spans="1:11">
      <c r="A5532" s="287" t="s">
        <v>487</v>
      </c>
      <c r="B5532" s="288">
        <v>46004</v>
      </c>
      <c r="C5532" s="287" t="s">
        <v>339</v>
      </c>
      <c r="D5532" s="287">
        <v>0</v>
      </c>
      <c r="E5532" s="287">
        <v>0</v>
      </c>
      <c r="F5532" s="287">
        <v>0</v>
      </c>
      <c r="G5532" s="287" t="s">
        <v>185</v>
      </c>
      <c r="H5532" s="287"/>
      <c r="I5532" s="287">
        <v>0</v>
      </c>
      <c r="J5532" s="287" t="s">
        <v>488</v>
      </c>
      <c r="K5532" s="287">
        <v>0</v>
      </c>
    </row>
    <row r="5533" spans="1:11">
      <c r="A5533" s="287" t="s">
        <v>487</v>
      </c>
      <c r="B5533" s="288">
        <v>46011</v>
      </c>
      <c r="C5533" s="287" t="s">
        <v>847</v>
      </c>
      <c r="D5533" s="287">
        <v>1</v>
      </c>
      <c r="E5533" s="287">
        <v>1</v>
      </c>
      <c r="F5533" s="287">
        <v>1</v>
      </c>
      <c r="G5533" s="287" t="s">
        <v>185</v>
      </c>
      <c r="H5533" s="287"/>
      <c r="I5533" s="287">
        <v>0</v>
      </c>
      <c r="J5533" s="287" t="s">
        <v>488</v>
      </c>
      <c r="K5533" s="287">
        <v>0</v>
      </c>
    </row>
    <row r="5534" spans="1:11">
      <c r="A5534" s="287" t="s">
        <v>487</v>
      </c>
      <c r="B5534" s="288">
        <v>46018</v>
      </c>
      <c r="C5534" s="287" t="s">
        <v>847</v>
      </c>
      <c r="D5534" s="287">
        <v>1</v>
      </c>
      <c r="E5534" s="287">
        <v>1</v>
      </c>
      <c r="F5534" s="287">
        <v>1</v>
      </c>
      <c r="G5534" s="287" t="s">
        <v>185</v>
      </c>
      <c r="H5534" s="287"/>
      <c r="I5534" s="287">
        <v>0</v>
      </c>
      <c r="J5534" s="287" t="s">
        <v>488</v>
      </c>
      <c r="K5534" s="287">
        <v>0</v>
      </c>
    </row>
    <row r="5535" spans="1:11">
      <c r="A5535" s="287" t="s">
        <v>487</v>
      </c>
      <c r="B5535" s="288">
        <v>46025</v>
      </c>
      <c r="C5535" s="287" t="s">
        <v>847</v>
      </c>
      <c r="D5535" s="287">
        <v>1</v>
      </c>
      <c r="E5535" s="287">
        <v>1</v>
      </c>
      <c r="F5535" s="287">
        <v>1</v>
      </c>
      <c r="G5535" s="287" t="s">
        <v>185</v>
      </c>
      <c r="H5535" s="287"/>
      <c r="I5535" s="287">
        <v>0</v>
      </c>
      <c r="J5535" s="287" t="s">
        <v>488</v>
      </c>
      <c r="K5535" s="287">
        <v>0</v>
      </c>
    </row>
    <row r="5536" spans="1:11">
      <c r="A5536" s="287" t="s">
        <v>487</v>
      </c>
      <c r="B5536" s="288">
        <v>46032</v>
      </c>
      <c r="C5536" s="287" t="s">
        <v>847</v>
      </c>
      <c r="D5536" s="287">
        <v>1</v>
      </c>
      <c r="E5536" s="287">
        <v>1</v>
      </c>
      <c r="F5536" s="287">
        <v>1</v>
      </c>
      <c r="G5536" s="287" t="s">
        <v>185</v>
      </c>
      <c r="H5536" s="287"/>
      <c r="I5536" s="287">
        <v>0</v>
      </c>
      <c r="J5536" s="287" t="s">
        <v>488</v>
      </c>
      <c r="K5536" s="287">
        <v>0</v>
      </c>
    </row>
    <row r="5537" spans="1:11">
      <c r="A5537" s="287" t="s">
        <v>487</v>
      </c>
      <c r="B5537" s="288">
        <v>46039</v>
      </c>
      <c r="C5537" s="287" t="s">
        <v>847</v>
      </c>
      <c r="D5537" s="287">
        <v>1</v>
      </c>
      <c r="E5537" s="287">
        <v>1</v>
      </c>
      <c r="F5537" s="287">
        <v>1</v>
      </c>
      <c r="G5537" s="287" t="s">
        <v>185</v>
      </c>
      <c r="H5537" s="287"/>
      <c r="I5537" s="287">
        <v>0</v>
      </c>
      <c r="J5537" s="287" t="s">
        <v>488</v>
      </c>
      <c r="K5537" s="287">
        <v>0</v>
      </c>
    </row>
    <row r="5538" spans="1:11">
      <c r="A5538" s="287" t="s">
        <v>487</v>
      </c>
      <c r="B5538" s="288">
        <v>46046</v>
      </c>
      <c r="C5538" s="287" t="s">
        <v>847</v>
      </c>
      <c r="D5538" s="287">
        <v>1</v>
      </c>
      <c r="E5538" s="287">
        <v>1</v>
      </c>
      <c r="F5538" s="287">
        <v>1</v>
      </c>
      <c r="G5538" s="287" t="s">
        <v>185</v>
      </c>
      <c r="H5538" s="287"/>
      <c r="I5538" s="287">
        <v>0</v>
      </c>
      <c r="J5538" s="287" t="s">
        <v>488</v>
      </c>
      <c r="K5538" s="287">
        <v>0</v>
      </c>
    </row>
    <row r="5539" spans="1:11">
      <c r="A5539" s="287" t="s">
        <v>487</v>
      </c>
      <c r="B5539" s="288">
        <v>46053</v>
      </c>
      <c r="C5539" s="287" t="s">
        <v>847</v>
      </c>
      <c r="D5539" s="287">
        <v>1</v>
      </c>
      <c r="E5539" s="287">
        <v>1</v>
      </c>
      <c r="F5539" s="287">
        <v>1</v>
      </c>
      <c r="G5539" s="287" t="s">
        <v>185</v>
      </c>
      <c r="H5539" s="287"/>
      <c r="I5539" s="287">
        <v>0</v>
      </c>
      <c r="J5539" s="287" t="s">
        <v>488</v>
      </c>
      <c r="K5539" s="287">
        <v>0</v>
      </c>
    </row>
    <row r="5540" spans="1:11">
      <c r="A5540" s="287" t="s">
        <v>487</v>
      </c>
      <c r="B5540" s="288">
        <v>46060</v>
      </c>
      <c r="C5540" s="287" t="s">
        <v>847</v>
      </c>
      <c r="D5540" s="287">
        <v>1</v>
      </c>
      <c r="E5540" s="287">
        <v>1</v>
      </c>
      <c r="F5540" s="287">
        <v>1</v>
      </c>
      <c r="G5540" s="287" t="s">
        <v>185</v>
      </c>
      <c r="H5540" s="287"/>
      <c r="I5540" s="287">
        <v>0</v>
      </c>
      <c r="J5540" s="287" t="s">
        <v>488</v>
      </c>
      <c r="K5540" s="287">
        <v>0</v>
      </c>
    </row>
    <row r="5541" spans="1:11">
      <c r="A5541" s="287" t="s">
        <v>487</v>
      </c>
      <c r="B5541" s="288">
        <v>46067</v>
      </c>
      <c r="C5541" s="287" t="s">
        <v>847</v>
      </c>
      <c r="D5541" s="287">
        <v>1</v>
      </c>
      <c r="E5541" s="287">
        <v>1</v>
      </c>
      <c r="F5541" s="287">
        <v>1</v>
      </c>
      <c r="G5541" s="287" t="s">
        <v>185</v>
      </c>
      <c r="H5541" s="287"/>
      <c r="I5541" s="287">
        <v>0</v>
      </c>
      <c r="J5541" s="287" t="s">
        <v>488</v>
      </c>
      <c r="K5541" s="287">
        <v>0</v>
      </c>
    </row>
    <row r="5542" spans="1:11">
      <c r="A5542" s="287" t="s">
        <v>487</v>
      </c>
      <c r="B5542" s="288">
        <v>46074</v>
      </c>
      <c r="C5542" s="287" t="s">
        <v>847</v>
      </c>
      <c r="D5542" s="287">
        <v>1</v>
      </c>
      <c r="E5542" s="287">
        <v>1</v>
      </c>
      <c r="F5542" s="287">
        <v>1</v>
      </c>
      <c r="G5542" s="287" t="s">
        <v>185</v>
      </c>
      <c r="H5542" s="287"/>
      <c r="I5542" s="287">
        <v>0</v>
      </c>
      <c r="J5542" s="287" t="s">
        <v>488</v>
      </c>
      <c r="K5542" s="287">
        <v>0</v>
      </c>
    </row>
    <row r="5543" spans="1:11">
      <c r="A5543" s="287" t="s">
        <v>487</v>
      </c>
      <c r="B5543" s="288">
        <v>46081</v>
      </c>
      <c r="C5543" s="287" t="s">
        <v>847</v>
      </c>
      <c r="D5543" s="287">
        <v>1</v>
      </c>
      <c r="E5543" s="287">
        <v>1</v>
      </c>
      <c r="F5543" s="287">
        <v>1</v>
      </c>
      <c r="G5543" s="287" t="s">
        <v>185</v>
      </c>
      <c r="H5543" s="287"/>
      <c r="I5543" s="287">
        <v>0</v>
      </c>
      <c r="J5543" s="287" t="s">
        <v>488</v>
      </c>
      <c r="K5543" s="287">
        <v>0</v>
      </c>
    </row>
    <row r="5544" spans="1:11">
      <c r="A5544" s="287" t="s">
        <v>487</v>
      </c>
      <c r="B5544" s="288">
        <v>46088</v>
      </c>
      <c r="C5544" s="287" t="s">
        <v>339</v>
      </c>
      <c r="D5544" s="287">
        <v>0</v>
      </c>
      <c r="E5544" s="287">
        <v>0</v>
      </c>
      <c r="F5544" s="287">
        <v>0</v>
      </c>
      <c r="G5544" s="287" t="s">
        <v>185</v>
      </c>
      <c r="H5544" s="287"/>
      <c r="I5544" s="287">
        <v>0</v>
      </c>
      <c r="J5544" s="287" t="s">
        <v>488</v>
      </c>
      <c r="K5544" s="287">
        <v>0</v>
      </c>
    </row>
    <row r="5545" spans="1:11">
      <c r="A5545" s="287" t="s">
        <v>487</v>
      </c>
      <c r="B5545" s="288">
        <v>46095</v>
      </c>
      <c r="C5545" s="287" t="s">
        <v>847</v>
      </c>
      <c r="D5545" s="287">
        <v>1</v>
      </c>
      <c r="E5545" s="287">
        <v>1</v>
      </c>
      <c r="F5545" s="287">
        <v>1</v>
      </c>
      <c r="G5545" s="287" t="s">
        <v>185</v>
      </c>
      <c r="H5545" s="287"/>
      <c r="I5545" s="287">
        <v>0</v>
      </c>
      <c r="J5545" s="287" t="s">
        <v>488</v>
      </c>
      <c r="K5545" s="287">
        <v>0</v>
      </c>
    </row>
    <row r="5546" spans="1:11">
      <c r="A5546" s="287" t="s">
        <v>487</v>
      </c>
      <c r="B5546" s="288">
        <v>46102</v>
      </c>
      <c r="C5546" s="287" t="s">
        <v>847</v>
      </c>
      <c r="D5546" s="287">
        <v>1</v>
      </c>
      <c r="E5546" s="287">
        <v>1</v>
      </c>
      <c r="F5546" s="287">
        <v>1</v>
      </c>
      <c r="G5546" s="287" t="s">
        <v>185</v>
      </c>
      <c r="H5546" s="287"/>
      <c r="I5546" s="287">
        <v>0</v>
      </c>
      <c r="J5546" s="287" t="s">
        <v>488</v>
      </c>
      <c r="K5546" s="287">
        <v>0</v>
      </c>
    </row>
    <row r="5547" spans="1:11">
      <c r="A5547" s="287" t="s">
        <v>487</v>
      </c>
      <c r="B5547" s="288">
        <v>46109</v>
      </c>
      <c r="C5547" s="287" t="s">
        <v>847</v>
      </c>
      <c r="D5547" s="287">
        <v>1</v>
      </c>
      <c r="E5547" s="287">
        <v>1</v>
      </c>
      <c r="F5547" s="287">
        <v>1</v>
      </c>
      <c r="G5547" s="287" t="s">
        <v>185</v>
      </c>
      <c r="H5547" s="287"/>
      <c r="I5547" s="287">
        <v>0</v>
      </c>
      <c r="J5547" s="287" t="s">
        <v>488</v>
      </c>
      <c r="K5547" s="287">
        <v>0</v>
      </c>
    </row>
    <row r="5548" spans="1:11">
      <c r="A5548" s="287" t="s">
        <v>487</v>
      </c>
      <c r="B5548" s="288">
        <v>46116</v>
      </c>
      <c r="C5548" s="287" t="s">
        <v>847</v>
      </c>
      <c r="D5548" s="287">
        <v>1</v>
      </c>
      <c r="E5548" s="287">
        <v>1</v>
      </c>
      <c r="F5548" s="287">
        <v>1</v>
      </c>
      <c r="G5548" s="287" t="s">
        <v>185</v>
      </c>
      <c r="H5548" s="287"/>
      <c r="I5548" s="287">
        <v>0</v>
      </c>
      <c r="J5548" s="287" t="s">
        <v>488</v>
      </c>
      <c r="K5548" s="287">
        <v>0</v>
      </c>
    </row>
    <row r="5549" spans="1:11">
      <c r="A5549" s="287" t="s">
        <v>487</v>
      </c>
      <c r="B5549" s="288">
        <v>46123</v>
      </c>
      <c r="C5549" s="287" t="s">
        <v>339</v>
      </c>
      <c r="D5549" s="287">
        <v>0</v>
      </c>
      <c r="E5549" s="287">
        <v>0</v>
      </c>
      <c r="F5549" s="287">
        <v>0</v>
      </c>
      <c r="G5549" s="287" t="s">
        <v>185</v>
      </c>
      <c r="H5549" s="287"/>
      <c r="I5549" s="287">
        <v>0</v>
      </c>
      <c r="J5549" s="287" t="s">
        <v>488</v>
      </c>
      <c r="K5549" s="287">
        <v>0</v>
      </c>
    </row>
    <row r="5550" spans="1:11">
      <c r="A5550" s="287" t="s">
        <v>487</v>
      </c>
      <c r="B5550" s="288">
        <v>46130</v>
      </c>
      <c r="C5550" s="287" t="s">
        <v>339</v>
      </c>
      <c r="D5550" s="287">
        <v>0</v>
      </c>
      <c r="E5550" s="287">
        <v>0</v>
      </c>
      <c r="F5550" s="287">
        <v>0</v>
      </c>
      <c r="G5550" s="287" t="s">
        <v>185</v>
      </c>
      <c r="H5550" s="287"/>
      <c r="I5550" s="287">
        <v>0</v>
      </c>
      <c r="J5550" s="287" t="s">
        <v>488</v>
      </c>
      <c r="K5550" s="287">
        <v>0</v>
      </c>
    </row>
    <row r="5551" spans="1:11">
      <c r="A5551" s="287" t="s">
        <v>487</v>
      </c>
      <c r="B5551" s="288">
        <v>46137</v>
      </c>
      <c r="C5551" s="287" t="s">
        <v>339</v>
      </c>
      <c r="D5551" s="287">
        <v>0</v>
      </c>
      <c r="E5551" s="287">
        <v>0</v>
      </c>
      <c r="F5551" s="287">
        <v>0</v>
      </c>
      <c r="G5551" s="287" t="s">
        <v>185</v>
      </c>
      <c r="H5551" s="287"/>
      <c r="I5551" s="287">
        <v>0</v>
      </c>
      <c r="J5551" s="287" t="s">
        <v>488</v>
      </c>
      <c r="K5551" s="287">
        <v>0</v>
      </c>
    </row>
    <row r="5552" spans="1:11">
      <c r="A5552" s="287" t="s">
        <v>489</v>
      </c>
      <c r="B5552" s="288">
        <v>45969</v>
      </c>
      <c r="C5552" s="287" t="s">
        <v>339</v>
      </c>
      <c r="D5552" s="287">
        <v>0</v>
      </c>
      <c r="E5552" s="287">
        <v>0</v>
      </c>
      <c r="F5552" s="287">
        <v>0</v>
      </c>
      <c r="G5552" s="287" t="s">
        <v>185</v>
      </c>
      <c r="H5552" s="287"/>
      <c r="I5552" s="287">
        <v>1</v>
      </c>
      <c r="J5552" s="287" t="s">
        <v>490</v>
      </c>
      <c r="K5552" s="287">
        <v>0</v>
      </c>
    </row>
    <row r="5553" spans="1:11">
      <c r="A5553" s="287" t="s">
        <v>489</v>
      </c>
      <c r="B5553" s="288">
        <v>45976</v>
      </c>
      <c r="C5553" s="287" t="s">
        <v>339</v>
      </c>
      <c r="D5553" s="287">
        <v>0</v>
      </c>
      <c r="E5553" s="287">
        <v>0</v>
      </c>
      <c r="F5553" s="287">
        <v>0</v>
      </c>
      <c r="G5553" s="287" t="s">
        <v>185</v>
      </c>
      <c r="H5553" s="287"/>
      <c r="I5553" s="287">
        <v>1</v>
      </c>
      <c r="J5553" s="287" t="s">
        <v>490</v>
      </c>
      <c r="K5553" s="287">
        <v>0</v>
      </c>
    </row>
    <row r="5554" spans="1:11">
      <c r="A5554" s="287" t="s">
        <v>489</v>
      </c>
      <c r="B5554" s="288">
        <v>45983</v>
      </c>
      <c r="C5554" s="287" t="s">
        <v>847</v>
      </c>
      <c r="D5554" s="287">
        <v>1</v>
      </c>
      <c r="E5554" s="287">
        <v>1</v>
      </c>
      <c r="F5554" s="287">
        <v>1</v>
      </c>
      <c r="G5554" s="287" t="s">
        <v>185</v>
      </c>
      <c r="H5554" s="287"/>
      <c r="I5554" s="287">
        <v>1</v>
      </c>
      <c r="J5554" s="287" t="s">
        <v>490</v>
      </c>
      <c r="K5554" s="287">
        <v>0</v>
      </c>
    </row>
    <row r="5555" spans="1:11">
      <c r="A5555" s="287" t="s">
        <v>489</v>
      </c>
      <c r="B5555" s="288">
        <v>45990</v>
      </c>
      <c r="C5555" s="287" t="s">
        <v>847</v>
      </c>
      <c r="D5555" s="287">
        <v>1</v>
      </c>
      <c r="E5555" s="287">
        <v>1</v>
      </c>
      <c r="F5555" s="287">
        <v>1</v>
      </c>
      <c r="G5555" s="287" t="s">
        <v>185</v>
      </c>
      <c r="H5555" s="287"/>
      <c r="I5555" s="287">
        <v>1</v>
      </c>
      <c r="J5555" s="287" t="s">
        <v>490</v>
      </c>
      <c r="K5555" s="287">
        <v>0</v>
      </c>
    </row>
    <row r="5556" spans="1:11">
      <c r="A5556" s="287" t="s">
        <v>489</v>
      </c>
      <c r="B5556" s="288">
        <v>45997</v>
      </c>
      <c r="C5556" s="287" t="s">
        <v>892</v>
      </c>
      <c r="D5556" s="287">
        <v>1</v>
      </c>
      <c r="E5556" s="287">
        <v>0</v>
      </c>
      <c r="F5556" s="287">
        <v>1</v>
      </c>
      <c r="G5556" s="287" t="s">
        <v>185</v>
      </c>
      <c r="H5556" s="287"/>
      <c r="I5556" s="287">
        <v>1</v>
      </c>
      <c r="J5556" s="287" t="s">
        <v>490</v>
      </c>
      <c r="K5556" s="287">
        <v>0</v>
      </c>
    </row>
    <row r="5557" spans="1:11">
      <c r="A5557" s="287" t="s">
        <v>489</v>
      </c>
      <c r="B5557" s="288">
        <v>46004</v>
      </c>
      <c r="C5557" s="287" t="s">
        <v>847</v>
      </c>
      <c r="D5557" s="287">
        <v>1</v>
      </c>
      <c r="E5557" s="287">
        <v>1</v>
      </c>
      <c r="F5557" s="287">
        <v>1</v>
      </c>
      <c r="G5557" s="287" t="s">
        <v>185</v>
      </c>
      <c r="H5557" s="287"/>
      <c r="I5557" s="287">
        <v>1</v>
      </c>
      <c r="J5557" s="287" t="s">
        <v>490</v>
      </c>
      <c r="K5557" s="287">
        <v>0</v>
      </c>
    </row>
    <row r="5558" spans="1:11">
      <c r="A5558" s="287" t="s">
        <v>489</v>
      </c>
      <c r="B5558" s="288">
        <v>46011</v>
      </c>
      <c r="C5558" s="287" t="s">
        <v>847</v>
      </c>
      <c r="D5558" s="287">
        <v>1</v>
      </c>
      <c r="E5558" s="287">
        <v>1</v>
      </c>
      <c r="F5558" s="287">
        <v>1</v>
      </c>
      <c r="G5558" s="287" t="s">
        <v>185</v>
      </c>
      <c r="H5558" s="287"/>
      <c r="I5558" s="287">
        <v>1</v>
      </c>
      <c r="J5558" s="287" t="s">
        <v>490</v>
      </c>
      <c r="K5558" s="287">
        <v>0</v>
      </c>
    </row>
    <row r="5559" spans="1:11">
      <c r="A5559" s="287" t="s">
        <v>489</v>
      </c>
      <c r="B5559" s="288">
        <v>46018</v>
      </c>
      <c r="C5559" s="287" t="s">
        <v>847</v>
      </c>
      <c r="D5559" s="287">
        <v>1</v>
      </c>
      <c r="E5559" s="287">
        <v>1</v>
      </c>
      <c r="F5559" s="287">
        <v>1</v>
      </c>
      <c r="G5559" s="287" t="s">
        <v>185</v>
      </c>
      <c r="H5559" s="287"/>
      <c r="I5559" s="287">
        <v>1</v>
      </c>
      <c r="J5559" s="287" t="s">
        <v>490</v>
      </c>
      <c r="K5559" s="287">
        <v>0</v>
      </c>
    </row>
    <row r="5560" spans="1:11">
      <c r="A5560" s="287" t="s">
        <v>489</v>
      </c>
      <c r="B5560" s="288">
        <v>46025</v>
      </c>
      <c r="C5560" s="287" t="s">
        <v>339</v>
      </c>
      <c r="D5560" s="287">
        <v>0</v>
      </c>
      <c r="E5560" s="287">
        <v>0</v>
      </c>
      <c r="F5560" s="287">
        <v>0</v>
      </c>
      <c r="G5560" s="287" t="s">
        <v>185</v>
      </c>
      <c r="H5560" s="287"/>
      <c r="I5560" s="287">
        <v>1</v>
      </c>
      <c r="J5560" s="287" t="s">
        <v>490</v>
      </c>
      <c r="K5560" s="287">
        <v>0</v>
      </c>
    </row>
    <row r="5561" spans="1:11">
      <c r="A5561" s="287" t="s">
        <v>489</v>
      </c>
      <c r="B5561" s="288">
        <v>46032</v>
      </c>
      <c r="C5561" s="287" t="s">
        <v>847</v>
      </c>
      <c r="D5561" s="287">
        <v>1</v>
      </c>
      <c r="E5561" s="287">
        <v>1</v>
      </c>
      <c r="F5561" s="287">
        <v>1</v>
      </c>
      <c r="G5561" s="287" t="s">
        <v>185</v>
      </c>
      <c r="H5561" s="287"/>
      <c r="I5561" s="287">
        <v>1</v>
      </c>
      <c r="J5561" s="287" t="s">
        <v>490</v>
      </c>
      <c r="K5561" s="287">
        <v>0</v>
      </c>
    </row>
    <row r="5562" spans="1:11">
      <c r="A5562" s="287" t="s">
        <v>489</v>
      </c>
      <c r="B5562" s="288">
        <v>46039</v>
      </c>
      <c r="C5562" s="287" t="s">
        <v>847</v>
      </c>
      <c r="D5562" s="287">
        <v>1</v>
      </c>
      <c r="E5562" s="287">
        <v>1</v>
      </c>
      <c r="F5562" s="287">
        <v>1</v>
      </c>
      <c r="G5562" s="287" t="s">
        <v>185</v>
      </c>
      <c r="H5562" s="287"/>
      <c r="I5562" s="287">
        <v>1</v>
      </c>
      <c r="J5562" s="287" t="s">
        <v>490</v>
      </c>
      <c r="K5562" s="287">
        <v>0</v>
      </c>
    </row>
    <row r="5563" spans="1:11">
      <c r="A5563" s="287" t="s">
        <v>489</v>
      </c>
      <c r="B5563" s="288">
        <v>46046</v>
      </c>
      <c r="C5563" s="287" t="s">
        <v>339</v>
      </c>
      <c r="D5563" s="287">
        <v>0</v>
      </c>
      <c r="E5563" s="287">
        <v>0</v>
      </c>
      <c r="F5563" s="287">
        <v>0</v>
      </c>
      <c r="G5563" s="287" t="s">
        <v>185</v>
      </c>
      <c r="H5563" s="287"/>
      <c r="I5563" s="287">
        <v>1</v>
      </c>
      <c r="J5563" s="287" t="s">
        <v>490</v>
      </c>
      <c r="K5563" s="287">
        <v>0</v>
      </c>
    </row>
    <row r="5564" spans="1:11">
      <c r="A5564" s="287" t="s">
        <v>489</v>
      </c>
      <c r="B5564" s="288">
        <v>46053</v>
      </c>
      <c r="C5564" s="287" t="s">
        <v>339</v>
      </c>
      <c r="D5564" s="287">
        <v>0</v>
      </c>
      <c r="E5564" s="287">
        <v>0</v>
      </c>
      <c r="F5564" s="287">
        <v>0</v>
      </c>
      <c r="G5564" s="287" t="s">
        <v>185</v>
      </c>
      <c r="H5564" s="287"/>
      <c r="I5564" s="287">
        <v>1</v>
      </c>
      <c r="J5564" s="287" t="s">
        <v>490</v>
      </c>
      <c r="K5564" s="287">
        <v>0</v>
      </c>
    </row>
    <row r="5565" spans="1:11">
      <c r="A5565" s="287" t="s">
        <v>489</v>
      </c>
      <c r="B5565" s="288">
        <v>46060</v>
      </c>
      <c r="C5565" s="287" t="s">
        <v>847</v>
      </c>
      <c r="D5565" s="287">
        <v>1</v>
      </c>
      <c r="E5565" s="287">
        <v>1</v>
      </c>
      <c r="F5565" s="287">
        <v>1</v>
      </c>
      <c r="G5565" s="287" t="s">
        <v>185</v>
      </c>
      <c r="H5565" s="287"/>
      <c r="I5565" s="287">
        <v>1</v>
      </c>
      <c r="J5565" s="287" t="s">
        <v>490</v>
      </c>
      <c r="K5565" s="287">
        <v>0</v>
      </c>
    </row>
    <row r="5566" spans="1:11">
      <c r="A5566" s="287" t="s">
        <v>489</v>
      </c>
      <c r="B5566" s="288">
        <v>46067</v>
      </c>
      <c r="C5566" s="287" t="s">
        <v>847</v>
      </c>
      <c r="D5566" s="287">
        <v>1</v>
      </c>
      <c r="E5566" s="287">
        <v>1</v>
      </c>
      <c r="F5566" s="287">
        <v>1</v>
      </c>
      <c r="G5566" s="287" t="s">
        <v>185</v>
      </c>
      <c r="H5566" s="287"/>
      <c r="I5566" s="287">
        <v>1</v>
      </c>
      <c r="J5566" s="287" t="s">
        <v>490</v>
      </c>
      <c r="K5566" s="287">
        <v>0</v>
      </c>
    </row>
    <row r="5567" spans="1:11">
      <c r="A5567" s="287" t="s">
        <v>489</v>
      </c>
      <c r="B5567" s="288">
        <v>46074</v>
      </c>
      <c r="C5567" s="287" t="s">
        <v>847</v>
      </c>
      <c r="D5567" s="287">
        <v>1</v>
      </c>
      <c r="E5567" s="287">
        <v>1</v>
      </c>
      <c r="F5567" s="287">
        <v>1</v>
      </c>
      <c r="G5567" s="287" t="s">
        <v>185</v>
      </c>
      <c r="H5567" s="287"/>
      <c r="I5567" s="287">
        <v>1</v>
      </c>
      <c r="J5567" s="287" t="s">
        <v>490</v>
      </c>
      <c r="K5567" s="287">
        <v>0</v>
      </c>
    </row>
    <row r="5568" spans="1:11">
      <c r="A5568" s="287" t="s">
        <v>489</v>
      </c>
      <c r="B5568" s="288">
        <v>46081</v>
      </c>
      <c r="C5568" s="287" t="s">
        <v>339</v>
      </c>
      <c r="D5568" s="287">
        <v>0</v>
      </c>
      <c r="E5568" s="287">
        <v>0</v>
      </c>
      <c r="F5568" s="287">
        <v>0</v>
      </c>
      <c r="G5568" s="287" t="s">
        <v>185</v>
      </c>
      <c r="H5568" s="287"/>
      <c r="I5568" s="287">
        <v>1</v>
      </c>
      <c r="J5568" s="287" t="s">
        <v>490</v>
      </c>
      <c r="K5568" s="287">
        <v>0</v>
      </c>
    </row>
    <row r="5569" spans="1:11">
      <c r="A5569" s="287" t="s">
        <v>489</v>
      </c>
      <c r="B5569" s="288">
        <v>46088</v>
      </c>
      <c r="C5569" s="287" t="s">
        <v>847</v>
      </c>
      <c r="D5569" s="287">
        <v>1</v>
      </c>
      <c r="E5569" s="287">
        <v>1</v>
      </c>
      <c r="F5569" s="287">
        <v>1</v>
      </c>
      <c r="G5569" s="287" t="s">
        <v>185</v>
      </c>
      <c r="H5569" s="287"/>
      <c r="I5569" s="287">
        <v>1</v>
      </c>
      <c r="J5569" s="287" t="s">
        <v>490</v>
      </c>
      <c r="K5569" s="287">
        <v>0</v>
      </c>
    </row>
    <row r="5570" spans="1:11">
      <c r="A5570" s="287" t="s">
        <v>489</v>
      </c>
      <c r="B5570" s="288">
        <v>46095</v>
      </c>
      <c r="C5570" s="287" t="s">
        <v>847</v>
      </c>
      <c r="D5570" s="287">
        <v>1</v>
      </c>
      <c r="E5570" s="287">
        <v>1</v>
      </c>
      <c r="F5570" s="287">
        <v>1</v>
      </c>
      <c r="G5570" s="287" t="s">
        <v>185</v>
      </c>
      <c r="H5570" s="287"/>
      <c r="I5570" s="287">
        <v>1</v>
      </c>
      <c r="J5570" s="287" t="s">
        <v>490</v>
      </c>
      <c r="K5570" s="287">
        <v>0</v>
      </c>
    </row>
    <row r="5571" spans="1:11">
      <c r="A5571" s="287" t="s">
        <v>489</v>
      </c>
      <c r="B5571" s="288">
        <v>46102</v>
      </c>
      <c r="C5571" s="287" t="s">
        <v>847</v>
      </c>
      <c r="D5571" s="287">
        <v>1</v>
      </c>
      <c r="E5571" s="287">
        <v>1</v>
      </c>
      <c r="F5571" s="287">
        <v>1</v>
      </c>
      <c r="G5571" s="287" t="s">
        <v>185</v>
      </c>
      <c r="H5571" s="287"/>
      <c r="I5571" s="287">
        <v>1</v>
      </c>
      <c r="J5571" s="287" t="s">
        <v>490</v>
      </c>
      <c r="K5571" s="287">
        <v>0</v>
      </c>
    </row>
    <row r="5572" spans="1:11">
      <c r="A5572" s="287" t="s">
        <v>489</v>
      </c>
      <c r="B5572" s="288">
        <v>46109</v>
      </c>
      <c r="C5572" s="287" t="s">
        <v>339</v>
      </c>
      <c r="D5572" s="287">
        <v>0</v>
      </c>
      <c r="E5572" s="287">
        <v>0</v>
      </c>
      <c r="F5572" s="287">
        <v>0</v>
      </c>
      <c r="G5572" s="287" t="s">
        <v>185</v>
      </c>
      <c r="H5572" s="287"/>
      <c r="I5572" s="287">
        <v>1</v>
      </c>
      <c r="J5572" s="287" t="s">
        <v>490</v>
      </c>
      <c r="K5572" s="287">
        <v>0</v>
      </c>
    </row>
    <row r="5573" spans="1:11">
      <c r="A5573" s="287" t="s">
        <v>489</v>
      </c>
      <c r="B5573" s="288">
        <v>46116</v>
      </c>
      <c r="C5573" s="287" t="s">
        <v>847</v>
      </c>
      <c r="D5573" s="287">
        <v>1</v>
      </c>
      <c r="E5573" s="287">
        <v>1</v>
      </c>
      <c r="F5573" s="287">
        <v>1</v>
      </c>
      <c r="G5573" s="287" t="s">
        <v>185</v>
      </c>
      <c r="H5573" s="287"/>
      <c r="I5573" s="287">
        <v>1</v>
      </c>
      <c r="J5573" s="287" t="s">
        <v>490</v>
      </c>
      <c r="K5573" s="287">
        <v>0</v>
      </c>
    </row>
    <row r="5574" spans="1:11">
      <c r="A5574" s="287" t="s">
        <v>489</v>
      </c>
      <c r="B5574" s="288">
        <v>46123</v>
      </c>
      <c r="C5574" s="287" t="s">
        <v>847</v>
      </c>
      <c r="D5574" s="287">
        <v>1</v>
      </c>
      <c r="E5574" s="287">
        <v>1</v>
      </c>
      <c r="F5574" s="287">
        <v>1</v>
      </c>
      <c r="G5574" s="287" t="s">
        <v>185</v>
      </c>
      <c r="H5574" s="287"/>
      <c r="I5574" s="287">
        <v>1</v>
      </c>
      <c r="J5574" s="287" t="s">
        <v>490</v>
      </c>
      <c r="K5574" s="287">
        <v>0</v>
      </c>
    </row>
    <row r="5575" spans="1:11">
      <c r="A5575" s="287" t="s">
        <v>489</v>
      </c>
      <c r="B5575" s="288">
        <v>46130</v>
      </c>
      <c r="C5575" s="287" t="s">
        <v>847</v>
      </c>
      <c r="D5575" s="287">
        <v>1</v>
      </c>
      <c r="E5575" s="287">
        <v>1</v>
      </c>
      <c r="F5575" s="287">
        <v>1</v>
      </c>
      <c r="G5575" s="287" t="s">
        <v>185</v>
      </c>
      <c r="H5575" s="287"/>
      <c r="I5575" s="287">
        <v>1</v>
      </c>
      <c r="J5575" s="287" t="s">
        <v>490</v>
      </c>
      <c r="K5575" s="287">
        <v>0</v>
      </c>
    </row>
    <row r="5576" spans="1:11">
      <c r="A5576" s="287" t="s">
        <v>489</v>
      </c>
      <c r="B5576" s="288">
        <v>46137</v>
      </c>
      <c r="C5576" s="287" t="s">
        <v>339</v>
      </c>
      <c r="D5576" s="287">
        <v>0</v>
      </c>
      <c r="E5576" s="287">
        <v>0</v>
      </c>
      <c r="F5576" s="287">
        <v>0</v>
      </c>
      <c r="G5576" s="287" t="s">
        <v>185</v>
      </c>
      <c r="H5576" s="287"/>
      <c r="I5576" s="287">
        <v>1</v>
      </c>
      <c r="J5576" s="287" t="s">
        <v>490</v>
      </c>
      <c r="K5576" s="287">
        <v>0</v>
      </c>
    </row>
    <row r="5577" spans="1:11">
      <c r="A5577" s="287" t="s">
        <v>491</v>
      </c>
      <c r="B5577" s="288">
        <v>45969</v>
      </c>
      <c r="C5577" s="287" t="s">
        <v>847</v>
      </c>
      <c r="D5577" s="287">
        <v>1</v>
      </c>
      <c r="E5577" s="287">
        <v>1</v>
      </c>
      <c r="F5577" s="287">
        <v>1</v>
      </c>
      <c r="G5577" s="287" t="s">
        <v>179</v>
      </c>
      <c r="H5577" s="287" t="s">
        <v>185</v>
      </c>
      <c r="I5577" s="287">
        <v>1</v>
      </c>
      <c r="J5577" s="287"/>
      <c r="K5577" s="287">
        <v>0</v>
      </c>
    </row>
    <row r="5578" spans="1:11">
      <c r="A5578" s="287" t="s">
        <v>491</v>
      </c>
      <c r="B5578" s="288">
        <v>45976</v>
      </c>
      <c r="C5578" s="287" t="s">
        <v>847</v>
      </c>
      <c r="D5578" s="287">
        <v>1</v>
      </c>
      <c r="E5578" s="287">
        <v>1</v>
      </c>
      <c r="F5578" s="287">
        <v>1</v>
      </c>
      <c r="G5578" s="287" t="s">
        <v>179</v>
      </c>
      <c r="H5578" s="287" t="s">
        <v>185</v>
      </c>
      <c r="I5578" s="287">
        <v>1</v>
      </c>
      <c r="J5578" s="287"/>
      <c r="K5578" s="287">
        <v>0</v>
      </c>
    </row>
    <row r="5579" spans="1:11">
      <c r="A5579" s="287" t="s">
        <v>491</v>
      </c>
      <c r="B5579" s="288">
        <v>45983</v>
      </c>
      <c r="C5579" s="287" t="s">
        <v>847</v>
      </c>
      <c r="D5579" s="287">
        <v>1</v>
      </c>
      <c r="E5579" s="287">
        <v>1</v>
      </c>
      <c r="F5579" s="287">
        <v>1</v>
      </c>
      <c r="G5579" s="287" t="s">
        <v>179</v>
      </c>
      <c r="H5579" s="287" t="s">
        <v>185</v>
      </c>
      <c r="I5579" s="287">
        <v>1</v>
      </c>
      <c r="J5579" s="287"/>
      <c r="K5579" s="287">
        <v>0</v>
      </c>
    </row>
    <row r="5580" spans="1:11">
      <c r="A5580" s="287" t="s">
        <v>491</v>
      </c>
      <c r="B5580" s="288">
        <v>45990</v>
      </c>
      <c r="C5580" s="287" t="s">
        <v>339</v>
      </c>
      <c r="D5580" s="287">
        <v>0</v>
      </c>
      <c r="E5580" s="287">
        <v>0</v>
      </c>
      <c r="F5580" s="287">
        <v>0</v>
      </c>
      <c r="G5580" s="287" t="s">
        <v>179</v>
      </c>
      <c r="H5580" s="287" t="s">
        <v>185</v>
      </c>
      <c r="I5580" s="287">
        <v>1</v>
      </c>
      <c r="J5580" s="287"/>
      <c r="K5580" s="287">
        <v>0</v>
      </c>
    </row>
    <row r="5581" spans="1:11">
      <c r="A5581" s="287" t="s">
        <v>491</v>
      </c>
      <c r="B5581" s="288">
        <v>45997</v>
      </c>
      <c r="C5581" s="287" t="s">
        <v>339</v>
      </c>
      <c r="D5581" s="287">
        <v>0</v>
      </c>
      <c r="E5581" s="287">
        <v>0</v>
      </c>
      <c r="F5581" s="287">
        <v>0</v>
      </c>
      <c r="G5581" s="287" t="s">
        <v>179</v>
      </c>
      <c r="H5581" s="287" t="s">
        <v>185</v>
      </c>
      <c r="I5581" s="287">
        <v>1</v>
      </c>
      <c r="J5581" s="287"/>
      <c r="K5581" s="287">
        <v>0</v>
      </c>
    </row>
    <row r="5582" spans="1:11">
      <c r="A5582" s="287" t="s">
        <v>491</v>
      </c>
      <c r="B5582" s="288">
        <v>46004</v>
      </c>
      <c r="C5582" s="287" t="s">
        <v>339</v>
      </c>
      <c r="D5582" s="287">
        <v>0</v>
      </c>
      <c r="E5582" s="287">
        <v>0</v>
      </c>
      <c r="F5582" s="287">
        <v>0</v>
      </c>
      <c r="G5582" s="287" t="s">
        <v>179</v>
      </c>
      <c r="H5582" s="287" t="s">
        <v>185</v>
      </c>
      <c r="I5582" s="287">
        <v>1</v>
      </c>
      <c r="J5582" s="287"/>
      <c r="K5582" s="287">
        <v>0</v>
      </c>
    </row>
    <row r="5583" spans="1:11">
      <c r="A5583" s="287" t="s">
        <v>491</v>
      </c>
      <c r="B5583" s="288">
        <v>46011</v>
      </c>
      <c r="C5583" s="287" t="s">
        <v>339</v>
      </c>
      <c r="D5583" s="287">
        <v>0</v>
      </c>
      <c r="E5583" s="287">
        <v>0</v>
      </c>
      <c r="F5583" s="287">
        <v>0</v>
      </c>
      <c r="G5583" s="287" t="s">
        <v>179</v>
      </c>
      <c r="H5583" s="287" t="s">
        <v>185</v>
      </c>
      <c r="I5583" s="287">
        <v>1</v>
      </c>
      <c r="J5583" s="287"/>
      <c r="K5583" s="287">
        <v>0</v>
      </c>
    </row>
    <row r="5584" spans="1:11">
      <c r="A5584" s="287" t="s">
        <v>491</v>
      </c>
      <c r="B5584" s="288">
        <v>46018</v>
      </c>
      <c r="C5584" s="287" t="s">
        <v>339</v>
      </c>
      <c r="D5584" s="287">
        <v>0</v>
      </c>
      <c r="E5584" s="287">
        <v>0</v>
      </c>
      <c r="F5584" s="287">
        <v>0</v>
      </c>
      <c r="G5584" s="287" t="s">
        <v>179</v>
      </c>
      <c r="H5584" s="287" t="s">
        <v>185</v>
      </c>
      <c r="I5584" s="287">
        <v>1</v>
      </c>
      <c r="J5584" s="287"/>
      <c r="K5584" s="287">
        <v>0</v>
      </c>
    </row>
    <row r="5585" spans="1:11">
      <c r="A5585" s="287" t="s">
        <v>491</v>
      </c>
      <c r="B5585" s="288">
        <v>46025</v>
      </c>
      <c r="C5585" s="287" t="s">
        <v>339</v>
      </c>
      <c r="D5585" s="287">
        <v>0</v>
      </c>
      <c r="E5585" s="287">
        <v>0</v>
      </c>
      <c r="F5585" s="287">
        <v>0</v>
      </c>
      <c r="G5585" s="287" t="s">
        <v>179</v>
      </c>
      <c r="H5585" s="287" t="s">
        <v>185</v>
      </c>
      <c r="I5585" s="287">
        <v>1</v>
      </c>
      <c r="J5585" s="287"/>
      <c r="K5585" s="287">
        <v>0</v>
      </c>
    </row>
    <row r="5586" spans="1:11">
      <c r="A5586" s="287" t="s">
        <v>491</v>
      </c>
      <c r="B5586" s="288">
        <v>46032</v>
      </c>
      <c r="C5586" s="287" t="s">
        <v>847</v>
      </c>
      <c r="D5586" s="287">
        <v>1</v>
      </c>
      <c r="E5586" s="287">
        <v>1</v>
      </c>
      <c r="F5586" s="287">
        <v>1</v>
      </c>
      <c r="G5586" s="287" t="s">
        <v>179</v>
      </c>
      <c r="H5586" s="287" t="s">
        <v>185</v>
      </c>
      <c r="I5586" s="287">
        <v>1</v>
      </c>
      <c r="J5586" s="287"/>
      <c r="K5586" s="287">
        <v>0</v>
      </c>
    </row>
    <row r="5587" spans="1:11">
      <c r="A5587" s="287" t="s">
        <v>491</v>
      </c>
      <c r="B5587" s="288">
        <v>46039</v>
      </c>
      <c r="C5587" s="287" t="s">
        <v>847</v>
      </c>
      <c r="D5587" s="287">
        <v>1</v>
      </c>
      <c r="E5587" s="287">
        <v>1</v>
      </c>
      <c r="F5587" s="287">
        <v>1</v>
      </c>
      <c r="G5587" s="287" t="s">
        <v>179</v>
      </c>
      <c r="H5587" s="287" t="s">
        <v>185</v>
      </c>
      <c r="I5587" s="287">
        <v>1</v>
      </c>
      <c r="J5587" s="287"/>
      <c r="K5587" s="287">
        <v>0</v>
      </c>
    </row>
    <row r="5588" spans="1:11">
      <c r="A5588" s="287" t="s">
        <v>491</v>
      </c>
      <c r="B5588" s="288">
        <v>46046</v>
      </c>
      <c r="C5588" s="287" t="s">
        <v>847</v>
      </c>
      <c r="D5588" s="287">
        <v>1</v>
      </c>
      <c r="E5588" s="287">
        <v>1</v>
      </c>
      <c r="F5588" s="287">
        <v>1</v>
      </c>
      <c r="G5588" s="287" t="s">
        <v>179</v>
      </c>
      <c r="H5588" s="287" t="s">
        <v>185</v>
      </c>
      <c r="I5588" s="287">
        <v>1</v>
      </c>
      <c r="J5588" s="287"/>
      <c r="K5588" s="287">
        <v>0</v>
      </c>
    </row>
    <row r="5589" spans="1:11">
      <c r="A5589" s="287" t="s">
        <v>491</v>
      </c>
      <c r="B5589" s="288">
        <v>46053</v>
      </c>
      <c r="C5589" s="287" t="s">
        <v>847</v>
      </c>
      <c r="D5589" s="287">
        <v>1</v>
      </c>
      <c r="E5589" s="287">
        <v>1</v>
      </c>
      <c r="F5589" s="287">
        <v>1</v>
      </c>
      <c r="G5589" s="287" t="s">
        <v>179</v>
      </c>
      <c r="H5589" s="287" t="s">
        <v>185</v>
      </c>
      <c r="I5589" s="287">
        <v>1</v>
      </c>
      <c r="J5589" s="287"/>
      <c r="K5589" s="287">
        <v>0</v>
      </c>
    </row>
    <row r="5590" spans="1:11">
      <c r="A5590" s="287" t="s">
        <v>491</v>
      </c>
      <c r="B5590" s="288">
        <v>46060</v>
      </c>
      <c r="C5590" s="287" t="s">
        <v>847</v>
      </c>
      <c r="D5590" s="287">
        <v>1</v>
      </c>
      <c r="E5590" s="287">
        <v>1</v>
      </c>
      <c r="F5590" s="287">
        <v>1</v>
      </c>
      <c r="G5590" s="287" t="s">
        <v>179</v>
      </c>
      <c r="H5590" s="287" t="s">
        <v>185</v>
      </c>
      <c r="I5590" s="287">
        <v>1</v>
      </c>
      <c r="J5590" s="287"/>
      <c r="K5590" s="287">
        <v>0</v>
      </c>
    </row>
    <row r="5591" spans="1:11">
      <c r="A5591" s="287" t="s">
        <v>491</v>
      </c>
      <c r="B5591" s="288">
        <v>46067</v>
      </c>
      <c r="C5591" s="287" t="s">
        <v>339</v>
      </c>
      <c r="D5591" s="287">
        <v>0</v>
      </c>
      <c r="E5591" s="287">
        <v>0</v>
      </c>
      <c r="F5591" s="287">
        <v>0</v>
      </c>
      <c r="G5591" s="287" t="s">
        <v>179</v>
      </c>
      <c r="H5591" s="287" t="s">
        <v>185</v>
      </c>
      <c r="I5591" s="287">
        <v>1</v>
      </c>
      <c r="J5591" s="287"/>
      <c r="K5591" s="287">
        <v>0</v>
      </c>
    </row>
    <row r="5592" spans="1:11">
      <c r="A5592" s="287" t="s">
        <v>491</v>
      </c>
      <c r="B5592" s="288">
        <v>46074</v>
      </c>
      <c r="C5592" s="287" t="s">
        <v>339</v>
      </c>
      <c r="D5592" s="287">
        <v>0</v>
      </c>
      <c r="E5592" s="287">
        <v>0</v>
      </c>
      <c r="F5592" s="287">
        <v>0</v>
      </c>
      <c r="G5592" s="287" t="s">
        <v>179</v>
      </c>
      <c r="H5592" s="287" t="s">
        <v>185</v>
      </c>
      <c r="I5592" s="287">
        <v>1</v>
      </c>
      <c r="J5592" s="287"/>
      <c r="K5592" s="287">
        <v>0</v>
      </c>
    </row>
    <row r="5593" spans="1:11">
      <c r="A5593" s="287" t="s">
        <v>491</v>
      </c>
      <c r="B5593" s="288">
        <v>46081</v>
      </c>
      <c r="C5593" s="287" t="s">
        <v>847</v>
      </c>
      <c r="D5593" s="287">
        <v>1</v>
      </c>
      <c r="E5593" s="287">
        <v>1</v>
      </c>
      <c r="F5593" s="287">
        <v>1</v>
      </c>
      <c r="G5593" s="287" t="s">
        <v>179</v>
      </c>
      <c r="H5593" s="287" t="s">
        <v>185</v>
      </c>
      <c r="I5593" s="287">
        <v>1</v>
      </c>
      <c r="J5593" s="287"/>
      <c r="K5593" s="287">
        <v>0</v>
      </c>
    </row>
    <row r="5594" spans="1:11">
      <c r="A5594" s="287" t="s">
        <v>491</v>
      </c>
      <c r="B5594" s="288">
        <v>46088</v>
      </c>
      <c r="C5594" s="287" t="s">
        <v>847</v>
      </c>
      <c r="D5594" s="287">
        <v>1</v>
      </c>
      <c r="E5594" s="287">
        <v>1</v>
      </c>
      <c r="F5594" s="287">
        <v>1</v>
      </c>
      <c r="G5594" s="287" t="s">
        <v>179</v>
      </c>
      <c r="H5594" s="287" t="s">
        <v>185</v>
      </c>
      <c r="I5594" s="287">
        <v>1</v>
      </c>
      <c r="J5594" s="287"/>
      <c r="K5594" s="287">
        <v>0</v>
      </c>
    </row>
    <row r="5595" spans="1:11">
      <c r="A5595" s="287" t="s">
        <v>491</v>
      </c>
      <c r="B5595" s="288">
        <v>46095</v>
      </c>
      <c r="C5595" s="287" t="s">
        <v>847</v>
      </c>
      <c r="D5595" s="287">
        <v>1</v>
      </c>
      <c r="E5595" s="287">
        <v>1</v>
      </c>
      <c r="F5595" s="287">
        <v>1</v>
      </c>
      <c r="G5595" s="287" t="s">
        <v>179</v>
      </c>
      <c r="H5595" s="287" t="s">
        <v>185</v>
      </c>
      <c r="I5595" s="287">
        <v>1</v>
      </c>
      <c r="J5595" s="287"/>
      <c r="K5595" s="287">
        <v>0</v>
      </c>
    </row>
    <row r="5596" spans="1:11">
      <c r="A5596" s="287" t="s">
        <v>491</v>
      </c>
      <c r="B5596" s="288">
        <v>46102</v>
      </c>
      <c r="C5596" s="287" t="s">
        <v>847</v>
      </c>
      <c r="D5596" s="287">
        <v>1</v>
      </c>
      <c r="E5596" s="287">
        <v>1</v>
      </c>
      <c r="F5596" s="287">
        <v>1</v>
      </c>
      <c r="G5596" s="287" t="s">
        <v>179</v>
      </c>
      <c r="H5596" s="287" t="s">
        <v>185</v>
      </c>
      <c r="I5596" s="287">
        <v>1</v>
      </c>
      <c r="J5596" s="287"/>
      <c r="K5596" s="287">
        <v>0</v>
      </c>
    </row>
    <row r="5597" spans="1:11">
      <c r="A5597" s="287" t="s">
        <v>491</v>
      </c>
      <c r="B5597" s="288">
        <v>46109</v>
      </c>
      <c r="C5597" s="287" t="s">
        <v>847</v>
      </c>
      <c r="D5597" s="287">
        <v>1</v>
      </c>
      <c r="E5597" s="287">
        <v>1</v>
      </c>
      <c r="F5597" s="287">
        <v>1</v>
      </c>
      <c r="G5597" s="287" t="s">
        <v>179</v>
      </c>
      <c r="H5597" s="287" t="s">
        <v>185</v>
      </c>
      <c r="I5597" s="287">
        <v>1</v>
      </c>
      <c r="J5597" s="287"/>
      <c r="K5597" s="287">
        <v>0</v>
      </c>
    </row>
    <row r="5598" spans="1:11">
      <c r="A5598" s="287" t="s">
        <v>491</v>
      </c>
      <c r="B5598" s="288">
        <v>46116</v>
      </c>
      <c r="C5598" s="287" t="s">
        <v>847</v>
      </c>
      <c r="D5598" s="287">
        <v>1</v>
      </c>
      <c r="E5598" s="287">
        <v>1</v>
      </c>
      <c r="F5598" s="287">
        <v>1</v>
      </c>
      <c r="G5598" s="287" t="s">
        <v>179</v>
      </c>
      <c r="H5598" s="287" t="s">
        <v>185</v>
      </c>
      <c r="I5598" s="287">
        <v>1</v>
      </c>
      <c r="J5598" s="287"/>
      <c r="K5598" s="287">
        <v>0</v>
      </c>
    </row>
    <row r="5599" spans="1:11">
      <c r="A5599" s="287" t="s">
        <v>491</v>
      </c>
      <c r="B5599" s="288">
        <v>46123</v>
      </c>
      <c r="C5599" s="287" t="s">
        <v>847</v>
      </c>
      <c r="D5599" s="287">
        <v>1</v>
      </c>
      <c r="E5599" s="287">
        <v>1</v>
      </c>
      <c r="F5599" s="287">
        <v>1</v>
      </c>
      <c r="G5599" s="287" t="s">
        <v>179</v>
      </c>
      <c r="H5599" s="287" t="s">
        <v>185</v>
      </c>
      <c r="I5599" s="287">
        <v>1</v>
      </c>
      <c r="J5599" s="287"/>
      <c r="K5599" s="287">
        <v>0</v>
      </c>
    </row>
    <row r="5600" spans="1:11">
      <c r="A5600" s="287" t="s">
        <v>491</v>
      </c>
      <c r="B5600" s="288">
        <v>46130</v>
      </c>
      <c r="C5600" s="287" t="s">
        <v>847</v>
      </c>
      <c r="D5600" s="287">
        <v>1</v>
      </c>
      <c r="E5600" s="287">
        <v>1</v>
      </c>
      <c r="F5600" s="287">
        <v>1</v>
      </c>
      <c r="G5600" s="287" t="s">
        <v>179</v>
      </c>
      <c r="H5600" s="287" t="s">
        <v>185</v>
      </c>
      <c r="I5600" s="287">
        <v>1</v>
      </c>
      <c r="J5600" s="287"/>
      <c r="K5600" s="287">
        <v>0</v>
      </c>
    </row>
    <row r="5601" spans="1:11">
      <c r="A5601" s="287" t="s">
        <v>491</v>
      </c>
      <c r="B5601" s="288">
        <v>46137</v>
      </c>
      <c r="C5601" s="287" t="s">
        <v>847</v>
      </c>
      <c r="D5601" s="287">
        <v>1</v>
      </c>
      <c r="E5601" s="287">
        <v>1</v>
      </c>
      <c r="F5601" s="287">
        <v>1</v>
      </c>
      <c r="G5601" s="287" t="s">
        <v>179</v>
      </c>
      <c r="H5601" s="287" t="s">
        <v>185</v>
      </c>
      <c r="I5601" s="287">
        <v>1</v>
      </c>
      <c r="J5601" s="287"/>
      <c r="K5601" s="287">
        <v>0</v>
      </c>
    </row>
    <row r="5602" spans="1:11">
      <c r="A5602" s="287" t="s">
        <v>492</v>
      </c>
      <c r="B5602" s="288">
        <v>45969</v>
      </c>
      <c r="C5602" s="287" t="s">
        <v>847</v>
      </c>
      <c r="D5602" s="287">
        <v>1</v>
      </c>
      <c r="E5602" s="287">
        <v>1</v>
      </c>
      <c r="F5602" s="287">
        <v>1</v>
      </c>
      <c r="G5602" s="287" t="s">
        <v>188</v>
      </c>
      <c r="H5602" s="287" t="s">
        <v>188</v>
      </c>
      <c r="I5602" s="287">
        <v>1</v>
      </c>
      <c r="J5602" s="287"/>
      <c r="K5602" s="287">
        <v>0</v>
      </c>
    </row>
    <row r="5603" spans="1:11">
      <c r="A5603" s="287" t="s">
        <v>492</v>
      </c>
      <c r="B5603" s="288">
        <v>45976</v>
      </c>
      <c r="C5603" s="287" t="s">
        <v>339</v>
      </c>
      <c r="D5603" s="287">
        <v>0</v>
      </c>
      <c r="E5603" s="287">
        <v>0</v>
      </c>
      <c r="F5603" s="287">
        <v>0</v>
      </c>
      <c r="G5603" s="287" t="s">
        <v>188</v>
      </c>
      <c r="H5603" s="287" t="s">
        <v>188</v>
      </c>
      <c r="I5603" s="287">
        <v>1</v>
      </c>
      <c r="J5603" s="287"/>
      <c r="K5603" s="287">
        <v>0</v>
      </c>
    </row>
    <row r="5604" spans="1:11">
      <c r="A5604" s="287" t="s">
        <v>492</v>
      </c>
      <c r="B5604" s="288">
        <v>45983</v>
      </c>
      <c r="C5604" s="287" t="s">
        <v>847</v>
      </c>
      <c r="D5604" s="287">
        <v>1</v>
      </c>
      <c r="E5604" s="287">
        <v>1</v>
      </c>
      <c r="F5604" s="287">
        <v>1</v>
      </c>
      <c r="G5604" s="287" t="s">
        <v>188</v>
      </c>
      <c r="H5604" s="287" t="s">
        <v>188</v>
      </c>
      <c r="I5604" s="287">
        <v>1</v>
      </c>
      <c r="J5604" s="287"/>
      <c r="K5604" s="287">
        <v>0</v>
      </c>
    </row>
    <row r="5605" spans="1:11">
      <c r="A5605" s="287" t="s">
        <v>492</v>
      </c>
      <c r="B5605" s="288">
        <v>45990</v>
      </c>
      <c r="C5605" s="287" t="s">
        <v>847</v>
      </c>
      <c r="D5605" s="287">
        <v>1</v>
      </c>
      <c r="E5605" s="287">
        <v>1</v>
      </c>
      <c r="F5605" s="287">
        <v>1</v>
      </c>
      <c r="G5605" s="287" t="s">
        <v>188</v>
      </c>
      <c r="H5605" s="287" t="s">
        <v>188</v>
      </c>
      <c r="I5605" s="287">
        <v>1</v>
      </c>
      <c r="J5605" s="287"/>
      <c r="K5605" s="287">
        <v>0</v>
      </c>
    </row>
    <row r="5606" spans="1:11">
      <c r="A5606" s="287" t="s">
        <v>492</v>
      </c>
      <c r="B5606" s="288">
        <v>45997</v>
      </c>
      <c r="C5606" s="287" t="s">
        <v>339</v>
      </c>
      <c r="D5606" s="287">
        <v>0</v>
      </c>
      <c r="E5606" s="287">
        <v>0</v>
      </c>
      <c r="F5606" s="287">
        <v>0</v>
      </c>
      <c r="G5606" s="287" t="s">
        <v>188</v>
      </c>
      <c r="H5606" s="287" t="s">
        <v>188</v>
      </c>
      <c r="I5606" s="287">
        <v>1</v>
      </c>
      <c r="J5606" s="287"/>
      <c r="K5606" s="287">
        <v>0</v>
      </c>
    </row>
    <row r="5607" spans="1:11">
      <c r="A5607" s="287" t="s">
        <v>492</v>
      </c>
      <c r="B5607" s="288">
        <v>46004</v>
      </c>
      <c r="C5607" s="287" t="s">
        <v>339</v>
      </c>
      <c r="D5607" s="287">
        <v>0</v>
      </c>
      <c r="E5607" s="287">
        <v>0</v>
      </c>
      <c r="F5607" s="287">
        <v>0</v>
      </c>
      <c r="G5607" s="287" t="s">
        <v>188</v>
      </c>
      <c r="H5607" s="287" t="s">
        <v>188</v>
      </c>
      <c r="I5607" s="287">
        <v>1</v>
      </c>
      <c r="J5607" s="287"/>
      <c r="K5607" s="287">
        <v>0</v>
      </c>
    </row>
    <row r="5608" spans="1:11">
      <c r="A5608" s="287" t="s">
        <v>492</v>
      </c>
      <c r="B5608" s="288">
        <v>46011</v>
      </c>
      <c r="C5608" s="287" t="s">
        <v>847</v>
      </c>
      <c r="D5608" s="287">
        <v>1</v>
      </c>
      <c r="E5608" s="287">
        <v>1</v>
      </c>
      <c r="F5608" s="287">
        <v>1</v>
      </c>
      <c r="G5608" s="287" t="s">
        <v>188</v>
      </c>
      <c r="H5608" s="287" t="s">
        <v>188</v>
      </c>
      <c r="I5608" s="287">
        <v>1</v>
      </c>
      <c r="J5608" s="287"/>
      <c r="K5608" s="287">
        <v>0</v>
      </c>
    </row>
    <row r="5609" spans="1:11">
      <c r="A5609" s="287" t="s">
        <v>492</v>
      </c>
      <c r="B5609" s="288">
        <v>46018</v>
      </c>
      <c r="C5609" s="287" t="s">
        <v>339</v>
      </c>
      <c r="D5609" s="287">
        <v>0</v>
      </c>
      <c r="E5609" s="287">
        <v>0</v>
      </c>
      <c r="F5609" s="287">
        <v>0</v>
      </c>
      <c r="G5609" s="287" t="s">
        <v>188</v>
      </c>
      <c r="H5609" s="287" t="s">
        <v>188</v>
      </c>
      <c r="I5609" s="287">
        <v>1</v>
      </c>
      <c r="J5609" s="287"/>
      <c r="K5609" s="287">
        <v>0</v>
      </c>
    </row>
    <row r="5610" spans="1:11">
      <c r="A5610" s="287" t="s">
        <v>492</v>
      </c>
      <c r="B5610" s="288">
        <v>46025</v>
      </c>
      <c r="C5610" s="287" t="s">
        <v>339</v>
      </c>
      <c r="D5610" s="287">
        <v>0</v>
      </c>
      <c r="E5610" s="287">
        <v>0</v>
      </c>
      <c r="F5610" s="287">
        <v>0</v>
      </c>
      <c r="G5610" s="287" t="s">
        <v>188</v>
      </c>
      <c r="H5610" s="287" t="s">
        <v>188</v>
      </c>
      <c r="I5610" s="287">
        <v>1</v>
      </c>
      <c r="J5610" s="287"/>
      <c r="K5610" s="287">
        <v>0</v>
      </c>
    </row>
    <row r="5611" spans="1:11">
      <c r="A5611" s="287" t="s">
        <v>492</v>
      </c>
      <c r="B5611" s="288">
        <v>46032</v>
      </c>
      <c r="C5611" s="287" t="s">
        <v>339</v>
      </c>
      <c r="D5611" s="287">
        <v>0</v>
      </c>
      <c r="E5611" s="287">
        <v>0</v>
      </c>
      <c r="F5611" s="287">
        <v>0</v>
      </c>
      <c r="G5611" s="287" t="s">
        <v>188</v>
      </c>
      <c r="H5611" s="287" t="s">
        <v>188</v>
      </c>
      <c r="I5611" s="287">
        <v>1</v>
      </c>
      <c r="J5611" s="287"/>
      <c r="K5611" s="287">
        <v>0</v>
      </c>
    </row>
    <row r="5612" spans="1:11">
      <c r="A5612" s="287" t="s">
        <v>492</v>
      </c>
      <c r="B5612" s="288">
        <v>46039</v>
      </c>
      <c r="C5612" s="287" t="s">
        <v>339</v>
      </c>
      <c r="D5612" s="287">
        <v>0</v>
      </c>
      <c r="E5612" s="287">
        <v>0</v>
      </c>
      <c r="F5612" s="287">
        <v>0</v>
      </c>
      <c r="G5612" s="287" t="s">
        <v>188</v>
      </c>
      <c r="H5612" s="287" t="s">
        <v>188</v>
      </c>
      <c r="I5612" s="287">
        <v>1</v>
      </c>
      <c r="J5612" s="287"/>
      <c r="K5612" s="287">
        <v>0</v>
      </c>
    </row>
    <row r="5613" spans="1:11">
      <c r="A5613" s="287" t="s">
        <v>492</v>
      </c>
      <c r="B5613" s="288">
        <v>46046</v>
      </c>
      <c r="C5613" s="287" t="s">
        <v>893</v>
      </c>
      <c r="D5613" s="287">
        <v>1</v>
      </c>
      <c r="E5613" s="287">
        <v>1</v>
      </c>
      <c r="F5613" s="287">
        <v>0</v>
      </c>
      <c r="G5613" s="287" t="s">
        <v>188</v>
      </c>
      <c r="H5613" s="287" t="s">
        <v>188</v>
      </c>
      <c r="I5613" s="287">
        <v>1</v>
      </c>
      <c r="J5613" s="287"/>
      <c r="K5613" s="287">
        <v>0</v>
      </c>
    </row>
    <row r="5614" spans="1:11">
      <c r="A5614" s="287" t="s">
        <v>492</v>
      </c>
      <c r="B5614" s="288">
        <v>46053</v>
      </c>
      <c r="C5614" s="287" t="s">
        <v>847</v>
      </c>
      <c r="D5614" s="287">
        <v>1</v>
      </c>
      <c r="E5614" s="287">
        <v>1</v>
      </c>
      <c r="F5614" s="287">
        <v>1</v>
      </c>
      <c r="G5614" s="287" t="s">
        <v>188</v>
      </c>
      <c r="H5614" s="287" t="s">
        <v>188</v>
      </c>
      <c r="I5614" s="287">
        <v>1</v>
      </c>
      <c r="J5614" s="287"/>
      <c r="K5614" s="287">
        <v>0</v>
      </c>
    </row>
    <row r="5615" spans="1:11">
      <c r="A5615" s="287" t="s">
        <v>492</v>
      </c>
      <c r="B5615" s="288">
        <v>46060</v>
      </c>
      <c r="C5615" s="287" t="s">
        <v>847</v>
      </c>
      <c r="D5615" s="287">
        <v>1</v>
      </c>
      <c r="E5615" s="287">
        <v>1</v>
      </c>
      <c r="F5615" s="287">
        <v>1</v>
      </c>
      <c r="G5615" s="287" t="s">
        <v>188</v>
      </c>
      <c r="H5615" s="287" t="s">
        <v>188</v>
      </c>
      <c r="I5615" s="287">
        <v>1</v>
      </c>
      <c r="J5615" s="287"/>
      <c r="K5615" s="287">
        <v>0</v>
      </c>
    </row>
    <row r="5616" spans="1:11">
      <c r="A5616" s="287" t="s">
        <v>492</v>
      </c>
      <c r="B5616" s="288">
        <v>46067</v>
      </c>
      <c r="C5616" s="287" t="s">
        <v>847</v>
      </c>
      <c r="D5616" s="287">
        <v>1</v>
      </c>
      <c r="E5616" s="287">
        <v>1</v>
      </c>
      <c r="F5616" s="287">
        <v>1</v>
      </c>
      <c r="G5616" s="287" t="s">
        <v>188</v>
      </c>
      <c r="H5616" s="287" t="s">
        <v>188</v>
      </c>
      <c r="I5616" s="287">
        <v>1</v>
      </c>
      <c r="J5616" s="287"/>
      <c r="K5616" s="287">
        <v>0</v>
      </c>
    </row>
    <row r="5617" spans="1:11">
      <c r="A5617" s="287" t="s">
        <v>492</v>
      </c>
      <c r="B5617" s="288">
        <v>46074</v>
      </c>
      <c r="C5617" s="287" t="s">
        <v>847</v>
      </c>
      <c r="D5617" s="287">
        <v>1</v>
      </c>
      <c r="E5617" s="287">
        <v>1</v>
      </c>
      <c r="F5617" s="287">
        <v>1</v>
      </c>
      <c r="G5617" s="287" t="s">
        <v>188</v>
      </c>
      <c r="H5617" s="287" t="s">
        <v>188</v>
      </c>
      <c r="I5617" s="287">
        <v>1</v>
      </c>
      <c r="J5617" s="287"/>
      <c r="K5617" s="287">
        <v>0</v>
      </c>
    </row>
    <row r="5618" spans="1:11">
      <c r="A5618" s="287" t="s">
        <v>492</v>
      </c>
      <c r="B5618" s="288">
        <v>46081</v>
      </c>
      <c r="C5618" s="287" t="s">
        <v>847</v>
      </c>
      <c r="D5618" s="287">
        <v>1</v>
      </c>
      <c r="E5618" s="287">
        <v>1</v>
      </c>
      <c r="F5618" s="287">
        <v>1</v>
      </c>
      <c r="G5618" s="287" t="s">
        <v>188</v>
      </c>
      <c r="H5618" s="287" t="s">
        <v>188</v>
      </c>
      <c r="I5618" s="287">
        <v>1</v>
      </c>
      <c r="J5618" s="287"/>
      <c r="K5618" s="287">
        <v>0</v>
      </c>
    </row>
    <row r="5619" spans="1:11">
      <c r="A5619" s="287" t="s">
        <v>492</v>
      </c>
      <c r="B5619" s="288">
        <v>46088</v>
      </c>
      <c r="C5619" s="287" t="s">
        <v>847</v>
      </c>
      <c r="D5619" s="287">
        <v>1</v>
      </c>
      <c r="E5619" s="287">
        <v>1</v>
      </c>
      <c r="F5619" s="287">
        <v>1</v>
      </c>
      <c r="G5619" s="287" t="s">
        <v>188</v>
      </c>
      <c r="H5619" s="287" t="s">
        <v>188</v>
      </c>
      <c r="I5619" s="287">
        <v>1</v>
      </c>
      <c r="J5619" s="287"/>
      <c r="K5619" s="287">
        <v>0</v>
      </c>
    </row>
    <row r="5620" spans="1:11">
      <c r="A5620" s="287" t="s">
        <v>492</v>
      </c>
      <c r="B5620" s="288">
        <v>46095</v>
      </c>
      <c r="C5620" s="287" t="s">
        <v>847</v>
      </c>
      <c r="D5620" s="287">
        <v>1</v>
      </c>
      <c r="E5620" s="287">
        <v>1</v>
      </c>
      <c r="F5620" s="287">
        <v>1</v>
      </c>
      <c r="G5620" s="287" t="s">
        <v>188</v>
      </c>
      <c r="H5620" s="287" t="s">
        <v>188</v>
      </c>
      <c r="I5620" s="287">
        <v>1</v>
      </c>
      <c r="J5620" s="287"/>
      <c r="K5620" s="287">
        <v>0</v>
      </c>
    </row>
    <row r="5621" spans="1:11">
      <c r="A5621" s="287" t="s">
        <v>492</v>
      </c>
      <c r="B5621" s="288">
        <v>46102</v>
      </c>
      <c r="C5621" s="287" t="s">
        <v>847</v>
      </c>
      <c r="D5621" s="287">
        <v>1</v>
      </c>
      <c r="E5621" s="287">
        <v>1</v>
      </c>
      <c r="F5621" s="287">
        <v>1</v>
      </c>
      <c r="G5621" s="287" t="s">
        <v>188</v>
      </c>
      <c r="H5621" s="287" t="s">
        <v>188</v>
      </c>
      <c r="I5621" s="287">
        <v>1</v>
      </c>
      <c r="J5621" s="287"/>
      <c r="K5621" s="287">
        <v>0</v>
      </c>
    </row>
    <row r="5622" spans="1:11">
      <c r="A5622" s="287" t="s">
        <v>492</v>
      </c>
      <c r="B5622" s="288">
        <v>46109</v>
      </c>
      <c r="C5622" s="287" t="s">
        <v>339</v>
      </c>
      <c r="D5622" s="287">
        <v>0</v>
      </c>
      <c r="E5622" s="287">
        <v>0</v>
      </c>
      <c r="F5622" s="287">
        <v>0</v>
      </c>
      <c r="G5622" s="287" t="s">
        <v>188</v>
      </c>
      <c r="H5622" s="287" t="s">
        <v>188</v>
      </c>
      <c r="I5622" s="287">
        <v>1</v>
      </c>
      <c r="J5622" s="287"/>
      <c r="K5622" s="287">
        <v>0</v>
      </c>
    </row>
    <row r="5623" spans="1:11">
      <c r="A5623" s="287" t="s">
        <v>492</v>
      </c>
      <c r="B5623" s="288">
        <v>46116</v>
      </c>
      <c r="C5623" s="287" t="s">
        <v>847</v>
      </c>
      <c r="D5623" s="287">
        <v>1</v>
      </c>
      <c r="E5623" s="287">
        <v>1</v>
      </c>
      <c r="F5623" s="287">
        <v>1</v>
      </c>
      <c r="G5623" s="287" t="s">
        <v>188</v>
      </c>
      <c r="H5623" s="287" t="s">
        <v>188</v>
      </c>
      <c r="I5623" s="287">
        <v>1</v>
      </c>
      <c r="J5623" s="287"/>
      <c r="K5623" s="287">
        <v>0</v>
      </c>
    </row>
    <row r="5624" spans="1:11">
      <c r="A5624" s="287" t="s">
        <v>492</v>
      </c>
      <c r="B5624" s="288">
        <v>46123</v>
      </c>
      <c r="C5624" s="287" t="s">
        <v>847</v>
      </c>
      <c r="D5624" s="287">
        <v>1</v>
      </c>
      <c r="E5624" s="287">
        <v>1</v>
      </c>
      <c r="F5624" s="287">
        <v>1</v>
      </c>
      <c r="G5624" s="287" t="s">
        <v>188</v>
      </c>
      <c r="H5624" s="287" t="s">
        <v>188</v>
      </c>
      <c r="I5624" s="287">
        <v>1</v>
      </c>
      <c r="J5624" s="287"/>
      <c r="K5624" s="287">
        <v>0</v>
      </c>
    </row>
    <row r="5625" spans="1:11">
      <c r="A5625" s="287" t="s">
        <v>492</v>
      </c>
      <c r="B5625" s="288">
        <v>46130</v>
      </c>
      <c r="C5625" s="287" t="s">
        <v>847</v>
      </c>
      <c r="D5625" s="287">
        <v>1</v>
      </c>
      <c r="E5625" s="287">
        <v>1</v>
      </c>
      <c r="F5625" s="287">
        <v>1</v>
      </c>
      <c r="G5625" s="287" t="s">
        <v>188</v>
      </c>
      <c r="H5625" s="287" t="s">
        <v>188</v>
      </c>
      <c r="I5625" s="287">
        <v>1</v>
      </c>
      <c r="J5625" s="287"/>
      <c r="K5625" s="287">
        <v>0</v>
      </c>
    </row>
    <row r="5626" spans="1:11">
      <c r="A5626" s="287" t="s">
        <v>492</v>
      </c>
      <c r="B5626" s="288">
        <v>46137</v>
      </c>
      <c r="C5626" s="287" t="s">
        <v>847</v>
      </c>
      <c r="D5626" s="287">
        <v>1</v>
      </c>
      <c r="E5626" s="287">
        <v>1</v>
      </c>
      <c r="F5626" s="287">
        <v>1</v>
      </c>
      <c r="G5626" s="287" t="s">
        <v>188</v>
      </c>
      <c r="H5626" s="287" t="s">
        <v>188</v>
      </c>
      <c r="I5626" s="287">
        <v>1</v>
      </c>
      <c r="J5626" s="287"/>
      <c r="K5626" s="287">
        <v>0</v>
      </c>
    </row>
    <row r="5627" spans="1:11">
      <c r="A5627" s="287" t="s">
        <v>493</v>
      </c>
      <c r="B5627" s="288">
        <v>45969</v>
      </c>
      <c r="C5627" s="287" t="s">
        <v>847</v>
      </c>
      <c r="D5627" s="287">
        <v>1</v>
      </c>
      <c r="E5627" s="287">
        <v>1</v>
      </c>
      <c r="F5627" s="287">
        <v>1</v>
      </c>
      <c r="G5627" s="287" t="s">
        <v>185</v>
      </c>
      <c r="H5627" s="287"/>
      <c r="I5627" s="287">
        <v>1</v>
      </c>
      <c r="J5627" s="287" t="s">
        <v>494</v>
      </c>
      <c r="K5627" s="287">
        <v>0</v>
      </c>
    </row>
    <row r="5628" spans="1:11">
      <c r="A5628" s="287" t="s">
        <v>493</v>
      </c>
      <c r="B5628" s="288">
        <v>45976</v>
      </c>
      <c r="C5628" s="287" t="s">
        <v>847</v>
      </c>
      <c r="D5628" s="287">
        <v>1</v>
      </c>
      <c r="E5628" s="287">
        <v>1</v>
      </c>
      <c r="F5628" s="287">
        <v>1</v>
      </c>
      <c r="G5628" s="287" t="s">
        <v>185</v>
      </c>
      <c r="H5628" s="287"/>
      <c r="I5628" s="287">
        <v>1</v>
      </c>
      <c r="J5628" s="287" t="s">
        <v>494</v>
      </c>
      <c r="K5628" s="287">
        <v>0</v>
      </c>
    </row>
    <row r="5629" spans="1:11">
      <c r="A5629" s="287" t="s">
        <v>493</v>
      </c>
      <c r="B5629" s="288">
        <v>45983</v>
      </c>
      <c r="C5629" s="287" t="s">
        <v>847</v>
      </c>
      <c r="D5629" s="287">
        <v>1</v>
      </c>
      <c r="E5629" s="287">
        <v>1</v>
      </c>
      <c r="F5629" s="287">
        <v>1</v>
      </c>
      <c r="G5629" s="287" t="s">
        <v>185</v>
      </c>
      <c r="H5629" s="287"/>
      <c r="I5629" s="287">
        <v>1</v>
      </c>
      <c r="J5629" s="287" t="s">
        <v>494</v>
      </c>
      <c r="K5629" s="287">
        <v>0</v>
      </c>
    </row>
    <row r="5630" spans="1:11">
      <c r="A5630" s="287" t="s">
        <v>493</v>
      </c>
      <c r="B5630" s="288">
        <v>45990</v>
      </c>
      <c r="C5630" s="287" t="s">
        <v>847</v>
      </c>
      <c r="D5630" s="287">
        <v>1</v>
      </c>
      <c r="E5630" s="287">
        <v>1</v>
      </c>
      <c r="F5630" s="287">
        <v>1</v>
      </c>
      <c r="G5630" s="287" t="s">
        <v>185</v>
      </c>
      <c r="H5630" s="287"/>
      <c r="I5630" s="287">
        <v>1</v>
      </c>
      <c r="J5630" s="287" t="s">
        <v>494</v>
      </c>
      <c r="K5630" s="287">
        <v>0</v>
      </c>
    </row>
    <row r="5631" spans="1:11">
      <c r="A5631" s="287" t="s">
        <v>493</v>
      </c>
      <c r="B5631" s="288">
        <v>45997</v>
      </c>
      <c r="C5631" s="287" t="s">
        <v>847</v>
      </c>
      <c r="D5631" s="287">
        <v>1</v>
      </c>
      <c r="E5631" s="287">
        <v>1</v>
      </c>
      <c r="F5631" s="287">
        <v>1</v>
      </c>
      <c r="G5631" s="287" t="s">
        <v>185</v>
      </c>
      <c r="H5631" s="287"/>
      <c r="I5631" s="287">
        <v>1</v>
      </c>
      <c r="J5631" s="287" t="s">
        <v>494</v>
      </c>
      <c r="K5631" s="287">
        <v>0</v>
      </c>
    </row>
    <row r="5632" spans="1:11">
      <c r="A5632" s="287" t="s">
        <v>493</v>
      </c>
      <c r="B5632" s="288">
        <v>46004</v>
      </c>
      <c r="C5632" s="287" t="s">
        <v>893</v>
      </c>
      <c r="D5632" s="287">
        <v>1</v>
      </c>
      <c r="E5632" s="287">
        <v>1</v>
      </c>
      <c r="F5632" s="287">
        <v>0</v>
      </c>
      <c r="G5632" s="287" t="s">
        <v>185</v>
      </c>
      <c r="H5632" s="287"/>
      <c r="I5632" s="287">
        <v>1</v>
      </c>
      <c r="J5632" s="287" t="s">
        <v>494</v>
      </c>
      <c r="K5632" s="287">
        <v>0</v>
      </c>
    </row>
    <row r="5633" spans="1:11">
      <c r="A5633" s="287" t="s">
        <v>493</v>
      </c>
      <c r="B5633" s="288">
        <v>46011</v>
      </c>
      <c r="C5633" s="287" t="s">
        <v>847</v>
      </c>
      <c r="D5633" s="287">
        <v>1</v>
      </c>
      <c r="E5633" s="287">
        <v>1</v>
      </c>
      <c r="F5633" s="287">
        <v>1</v>
      </c>
      <c r="G5633" s="287" t="s">
        <v>185</v>
      </c>
      <c r="H5633" s="287"/>
      <c r="I5633" s="287">
        <v>1</v>
      </c>
      <c r="J5633" s="287" t="s">
        <v>494</v>
      </c>
      <c r="K5633" s="287">
        <v>0</v>
      </c>
    </row>
    <row r="5634" spans="1:11">
      <c r="A5634" s="287" t="s">
        <v>493</v>
      </c>
      <c r="B5634" s="288">
        <v>46018</v>
      </c>
      <c r="C5634" s="287" t="s">
        <v>847</v>
      </c>
      <c r="D5634" s="287">
        <v>1</v>
      </c>
      <c r="E5634" s="287">
        <v>1</v>
      </c>
      <c r="F5634" s="287">
        <v>1</v>
      </c>
      <c r="G5634" s="287" t="s">
        <v>185</v>
      </c>
      <c r="H5634" s="287"/>
      <c r="I5634" s="287">
        <v>1</v>
      </c>
      <c r="J5634" s="287" t="s">
        <v>494</v>
      </c>
      <c r="K5634" s="287">
        <v>0</v>
      </c>
    </row>
    <row r="5635" spans="1:11">
      <c r="A5635" s="287" t="s">
        <v>493</v>
      </c>
      <c r="B5635" s="288">
        <v>46025</v>
      </c>
      <c r="C5635" s="287" t="s">
        <v>847</v>
      </c>
      <c r="D5635" s="287">
        <v>1</v>
      </c>
      <c r="E5635" s="287">
        <v>1</v>
      </c>
      <c r="F5635" s="287">
        <v>1</v>
      </c>
      <c r="G5635" s="287" t="s">
        <v>185</v>
      </c>
      <c r="H5635" s="287"/>
      <c r="I5635" s="287">
        <v>1</v>
      </c>
      <c r="J5635" s="287" t="s">
        <v>494</v>
      </c>
      <c r="K5635" s="287">
        <v>0</v>
      </c>
    </row>
    <row r="5636" spans="1:11">
      <c r="A5636" s="287" t="s">
        <v>493</v>
      </c>
      <c r="B5636" s="288">
        <v>46032</v>
      </c>
      <c r="C5636" s="287" t="s">
        <v>847</v>
      </c>
      <c r="D5636" s="287">
        <v>1</v>
      </c>
      <c r="E5636" s="287">
        <v>1</v>
      </c>
      <c r="F5636" s="287">
        <v>1</v>
      </c>
      <c r="G5636" s="287" t="s">
        <v>185</v>
      </c>
      <c r="H5636" s="287"/>
      <c r="I5636" s="287">
        <v>1</v>
      </c>
      <c r="J5636" s="287" t="s">
        <v>494</v>
      </c>
      <c r="K5636" s="287">
        <v>0</v>
      </c>
    </row>
    <row r="5637" spans="1:11">
      <c r="A5637" s="287" t="s">
        <v>493</v>
      </c>
      <c r="B5637" s="288">
        <v>46039</v>
      </c>
      <c r="C5637" s="287" t="s">
        <v>847</v>
      </c>
      <c r="D5637" s="287">
        <v>1</v>
      </c>
      <c r="E5637" s="287">
        <v>1</v>
      </c>
      <c r="F5637" s="287">
        <v>1</v>
      </c>
      <c r="G5637" s="287" t="s">
        <v>185</v>
      </c>
      <c r="H5637" s="287"/>
      <c r="I5637" s="287">
        <v>1</v>
      </c>
      <c r="J5637" s="287" t="s">
        <v>494</v>
      </c>
      <c r="K5637" s="287">
        <v>0</v>
      </c>
    </row>
    <row r="5638" spans="1:11">
      <c r="A5638" s="287" t="s">
        <v>493</v>
      </c>
      <c r="B5638" s="288">
        <v>46046</v>
      </c>
      <c r="C5638" s="287" t="s">
        <v>847</v>
      </c>
      <c r="D5638" s="287">
        <v>1</v>
      </c>
      <c r="E5638" s="287">
        <v>1</v>
      </c>
      <c r="F5638" s="287">
        <v>1</v>
      </c>
      <c r="G5638" s="287" t="s">
        <v>185</v>
      </c>
      <c r="H5638" s="287"/>
      <c r="I5638" s="287">
        <v>1</v>
      </c>
      <c r="J5638" s="287" t="s">
        <v>494</v>
      </c>
      <c r="K5638" s="287">
        <v>0</v>
      </c>
    </row>
    <row r="5639" spans="1:11">
      <c r="A5639" s="287" t="s">
        <v>493</v>
      </c>
      <c r="B5639" s="288">
        <v>46053</v>
      </c>
      <c r="C5639" s="287" t="s">
        <v>847</v>
      </c>
      <c r="D5639" s="287">
        <v>1</v>
      </c>
      <c r="E5639" s="287">
        <v>1</v>
      </c>
      <c r="F5639" s="287">
        <v>1</v>
      </c>
      <c r="G5639" s="287" t="s">
        <v>185</v>
      </c>
      <c r="H5639" s="287"/>
      <c r="I5639" s="287">
        <v>1</v>
      </c>
      <c r="J5639" s="287" t="s">
        <v>494</v>
      </c>
      <c r="K5639" s="287">
        <v>0</v>
      </c>
    </row>
    <row r="5640" spans="1:11">
      <c r="A5640" s="287" t="s">
        <v>493</v>
      </c>
      <c r="B5640" s="288">
        <v>46060</v>
      </c>
      <c r="C5640" s="287" t="s">
        <v>847</v>
      </c>
      <c r="D5640" s="287">
        <v>1</v>
      </c>
      <c r="E5640" s="287">
        <v>1</v>
      </c>
      <c r="F5640" s="287">
        <v>1</v>
      </c>
      <c r="G5640" s="287" t="s">
        <v>185</v>
      </c>
      <c r="H5640" s="287"/>
      <c r="I5640" s="287">
        <v>1</v>
      </c>
      <c r="J5640" s="287" t="s">
        <v>494</v>
      </c>
      <c r="K5640" s="287">
        <v>0</v>
      </c>
    </row>
    <row r="5641" spans="1:11">
      <c r="A5641" s="287" t="s">
        <v>493</v>
      </c>
      <c r="B5641" s="288">
        <v>46067</v>
      </c>
      <c r="C5641" s="287" t="s">
        <v>847</v>
      </c>
      <c r="D5641" s="287">
        <v>1</v>
      </c>
      <c r="E5641" s="287">
        <v>1</v>
      </c>
      <c r="F5641" s="287">
        <v>1</v>
      </c>
      <c r="G5641" s="287" t="s">
        <v>185</v>
      </c>
      <c r="H5641" s="287"/>
      <c r="I5641" s="287">
        <v>1</v>
      </c>
      <c r="J5641" s="287" t="s">
        <v>494</v>
      </c>
      <c r="K5641" s="287">
        <v>0</v>
      </c>
    </row>
    <row r="5642" spans="1:11">
      <c r="A5642" s="287" t="s">
        <v>493</v>
      </c>
      <c r="B5642" s="288">
        <v>46074</v>
      </c>
      <c r="C5642" s="287" t="s">
        <v>847</v>
      </c>
      <c r="D5642" s="287">
        <v>1</v>
      </c>
      <c r="E5642" s="287">
        <v>1</v>
      </c>
      <c r="F5642" s="287">
        <v>1</v>
      </c>
      <c r="G5642" s="287" t="s">
        <v>185</v>
      </c>
      <c r="H5642" s="287"/>
      <c r="I5642" s="287">
        <v>1</v>
      </c>
      <c r="J5642" s="287" t="s">
        <v>494</v>
      </c>
      <c r="K5642" s="287">
        <v>0</v>
      </c>
    </row>
    <row r="5643" spans="1:11">
      <c r="A5643" s="287" t="s">
        <v>493</v>
      </c>
      <c r="B5643" s="288">
        <v>46081</v>
      </c>
      <c r="C5643" s="287" t="s">
        <v>339</v>
      </c>
      <c r="D5643" s="287">
        <v>0</v>
      </c>
      <c r="E5643" s="287">
        <v>0</v>
      </c>
      <c r="F5643" s="287">
        <v>0</v>
      </c>
      <c r="G5643" s="287" t="s">
        <v>185</v>
      </c>
      <c r="H5643" s="287"/>
      <c r="I5643" s="287">
        <v>1</v>
      </c>
      <c r="J5643" s="287" t="s">
        <v>494</v>
      </c>
      <c r="K5643" s="287">
        <v>0</v>
      </c>
    </row>
    <row r="5644" spans="1:11">
      <c r="A5644" s="287" t="s">
        <v>493</v>
      </c>
      <c r="B5644" s="288">
        <v>46088</v>
      </c>
      <c r="C5644" s="287" t="s">
        <v>847</v>
      </c>
      <c r="D5644" s="287">
        <v>1</v>
      </c>
      <c r="E5644" s="287">
        <v>1</v>
      </c>
      <c r="F5644" s="287">
        <v>1</v>
      </c>
      <c r="G5644" s="287" t="s">
        <v>185</v>
      </c>
      <c r="H5644" s="287"/>
      <c r="I5644" s="287">
        <v>1</v>
      </c>
      <c r="J5644" s="287" t="s">
        <v>494</v>
      </c>
      <c r="K5644" s="287">
        <v>0</v>
      </c>
    </row>
    <row r="5645" spans="1:11">
      <c r="A5645" s="287" t="s">
        <v>493</v>
      </c>
      <c r="B5645" s="288">
        <v>46095</v>
      </c>
      <c r="C5645" s="287" t="s">
        <v>847</v>
      </c>
      <c r="D5645" s="287">
        <v>1</v>
      </c>
      <c r="E5645" s="287">
        <v>1</v>
      </c>
      <c r="F5645" s="287">
        <v>1</v>
      </c>
      <c r="G5645" s="287" t="s">
        <v>185</v>
      </c>
      <c r="H5645" s="287"/>
      <c r="I5645" s="287">
        <v>1</v>
      </c>
      <c r="J5645" s="287" t="s">
        <v>494</v>
      </c>
      <c r="K5645" s="287">
        <v>0</v>
      </c>
    </row>
    <row r="5646" spans="1:11">
      <c r="A5646" s="287" t="s">
        <v>493</v>
      </c>
      <c r="B5646" s="288">
        <v>46102</v>
      </c>
      <c r="C5646" s="287" t="s">
        <v>847</v>
      </c>
      <c r="D5646" s="287">
        <v>1</v>
      </c>
      <c r="E5646" s="287">
        <v>1</v>
      </c>
      <c r="F5646" s="287">
        <v>1</v>
      </c>
      <c r="G5646" s="287" t="s">
        <v>185</v>
      </c>
      <c r="H5646" s="287"/>
      <c r="I5646" s="287">
        <v>1</v>
      </c>
      <c r="J5646" s="287" t="s">
        <v>494</v>
      </c>
      <c r="K5646" s="287">
        <v>0</v>
      </c>
    </row>
    <row r="5647" spans="1:11">
      <c r="A5647" s="287" t="s">
        <v>493</v>
      </c>
      <c r="B5647" s="288">
        <v>46109</v>
      </c>
      <c r="C5647" s="287" t="s">
        <v>847</v>
      </c>
      <c r="D5647" s="287">
        <v>1</v>
      </c>
      <c r="E5647" s="287">
        <v>1</v>
      </c>
      <c r="F5647" s="287">
        <v>1</v>
      </c>
      <c r="G5647" s="287" t="s">
        <v>185</v>
      </c>
      <c r="H5647" s="287"/>
      <c r="I5647" s="287">
        <v>1</v>
      </c>
      <c r="J5647" s="287" t="s">
        <v>494</v>
      </c>
      <c r="K5647" s="287">
        <v>0</v>
      </c>
    </row>
    <row r="5648" spans="1:11">
      <c r="A5648" s="287" t="s">
        <v>493</v>
      </c>
      <c r="B5648" s="288">
        <v>46116</v>
      </c>
      <c r="C5648" s="287" t="s">
        <v>847</v>
      </c>
      <c r="D5648" s="287">
        <v>1</v>
      </c>
      <c r="E5648" s="287">
        <v>1</v>
      </c>
      <c r="F5648" s="287">
        <v>1</v>
      </c>
      <c r="G5648" s="287" t="s">
        <v>185</v>
      </c>
      <c r="H5648" s="287"/>
      <c r="I5648" s="287">
        <v>1</v>
      </c>
      <c r="J5648" s="287" t="s">
        <v>494</v>
      </c>
      <c r="K5648" s="287">
        <v>0</v>
      </c>
    </row>
    <row r="5649" spans="1:11">
      <c r="A5649" s="287" t="s">
        <v>493</v>
      </c>
      <c r="B5649" s="288">
        <v>46123</v>
      </c>
      <c r="C5649" s="287" t="s">
        <v>847</v>
      </c>
      <c r="D5649" s="287">
        <v>1</v>
      </c>
      <c r="E5649" s="287">
        <v>1</v>
      </c>
      <c r="F5649" s="287">
        <v>1</v>
      </c>
      <c r="G5649" s="287" t="s">
        <v>185</v>
      </c>
      <c r="H5649" s="287"/>
      <c r="I5649" s="287">
        <v>1</v>
      </c>
      <c r="J5649" s="287" t="s">
        <v>494</v>
      </c>
      <c r="K5649" s="287">
        <v>0</v>
      </c>
    </row>
    <row r="5650" spans="1:11">
      <c r="A5650" s="287" t="s">
        <v>493</v>
      </c>
      <c r="B5650" s="288">
        <v>46130</v>
      </c>
      <c r="C5650" s="287" t="s">
        <v>847</v>
      </c>
      <c r="D5650" s="287">
        <v>1</v>
      </c>
      <c r="E5650" s="287">
        <v>1</v>
      </c>
      <c r="F5650" s="287">
        <v>1</v>
      </c>
      <c r="G5650" s="287" t="s">
        <v>185</v>
      </c>
      <c r="H5650" s="287"/>
      <c r="I5650" s="287">
        <v>1</v>
      </c>
      <c r="J5650" s="287" t="s">
        <v>494</v>
      </c>
      <c r="K5650" s="287">
        <v>0</v>
      </c>
    </row>
    <row r="5651" spans="1:11">
      <c r="A5651" s="287" t="s">
        <v>493</v>
      </c>
      <c r="B5651" s="288">
        <v>46137</v>
      </c>
      <c r="C5651" s="287" t="s">
        <v>847</v>
      </c>
      <c r="D5651" s="287">
        <v>1</v>
      </c>
      <c r="E5651" s="287">
        <v>1</v>
      </c>
      <c r="F5651" s="287">
        <v>1</v>
      </c>
      <c r="G5651" s="287" t="s">
        <v>185</v>
      </c>
      <c r="H5651" s="287"/>
      <c r="I5651" s="287">
        <v>1</v>
      </c>
      <c r="J5651" s="287" t="s">
        <v>494</v>
      </c>
      <c r="K5651" s="287">
        <v>0</v>
      </c>
    </row>
    <row r="5652" spans="1:11">
      <c r="A5652" s="287" t="s">
        <v>495</v>
      </c>
      <c r="B5652" s="288">
        <v>45969</v>
      </c>
      <c r="C5652" s="287" t="s">
        <v>892</v>
      </c>
      <c r="D5652" s="287">
        <v>1</v>
      </c>
      <c r="E5652" s="287">
        <v>0</v>
      </c>
      <c r="F5652" s="287">
        <v>1</v>
      </c>
      <c r="G5652" s="287" t="s">
        <v>179</v>
      </c>
      <c r="H5652" s="287" t="s">
        <v>185</v>
      </c>
      <c r="I5652" s="287">
        <v>0</v>
      </c>
      <c r="J5652" s="287"/>
      <c r="K5652" s="287">
        <v>0</v>
      </c>
    </row>
    <row r="5653" spans="1:11">
      <c r="A5653" s="287" t="s">
        <v>495</v>
      </c>
      <c r="B5653" s="288">
        <v>45976</v>
      </c>
      <c r="C5653" s="287" t="s">
        <v>892</v>
      </c>
      <c r="D5653" s="287">
        <v>1</v>
      </c>
      <c r="E5653" s="287">
        <v>0</v>
      </c>
      <c r="F5653" s="287">
        <v>1</v>
      </c>
      <c r="G5653" s="287" t="s">
        <v>179</v>
      </c>
      <c r="H5653" s="287" t="s">
        <v>185</v>
      </c>
      <c r="I5653" s="287">
        <v>0</v>
      </c>
      <c r="J5653" s="287"/>
      <c r="K5653" s="287">
        <v>0</v>
      </c>
    </row>
    <row r="5654" spans="1:11">
      <c r="A5654" s="287" t="s">
        <v>495</v>
      </c>
      <c r="B5654" s="288">
        <v>45983</v>
      </c>
      <c r="C5654" s="287" t="s">
        <v>847</v>
      </c>
      <c r="D5654" s="287">
        <v>1</v>
      </c>
      <c r="E5654" s="287">
        <v>1</v>
      </c>
      <c r="F5654" s="287">
        <v>1</v>
      </c>
      <c r="G5654" s="287" t="s">
        <v>179</v>
      </c>
      <c r="H5654" s="287" t="s">
        <v>185</v>
      </c>
      <c r="I5654" s="287">
        <v>0</v>
      </c>
      <c r="J5654" s="287"/>
      <c r="K5654" s="287">
        <v>0</v>
      </c>
    </row>
    <row r="5655" spans="1:11">
      <c r="A5655" s="287" t="s">
        <v>495</v>
      </c>
      <c r="B5655" s="288">
        <v>45990</v>
      </c>
      <c r="C5655" s="287" t="s">
        <v>339</v>
      </c>
      <c r="D5655" s="287">
        <v>0</v>
      </c>
      <c r="E5655" s="287">
        <v>0</v>
      </c>
      <c r="F5655" s="287">
        <v>0</v>
      </c>
      <c r="G5655" s="287" t="s">
        <v>179</v>
      </c>
      <c r="H5655" s="287" t="s">
        <v>185</v>
      </c>
      <c r="I5655" s="287">
        <v>0</v>
      </c>
      <c r="J5655" s="287"/>
      <c r="K5655" s="287">
        <v>0</v>
      </c>
    </row>
    <row r="5656" spans="1:11">
      <c r="A5656" s="287" t="s">
        <v>495</v>
      </c>
      <c r="B5656" s="288">
        <v>45997</v>
      </c>
      <c r="C5656" s="287" t="s">
        <v>339</v>
      </c>
      <c r="D5656" s="287">
        <v>0</v>
      </c>
      <c r="E5656" s="287">
        <v>0</v>
      </c>
      <c r="F5656" s="287">
        <v>0</v>
      </c>
      <c r="G5656" s="287" t="s">
        <v>179</v>
      </c>
      <c r="H5656" s="287" t="s">
        <v>185</v>
      </c>
      <c r="I5656" s="287">
        <v>0</v>
      </c>
      <c r="J5656" s="287"/>
      <c r="K5656" s="287">
        <v>0</v>
      </c>
    </row>
    <row r="5657" spans="1:11">
      <c r="A5657" s="287" t="s">
        <v>495</v>
      </c>
      <c r="B5657" s="288">
        <v>46004</v>
      </c>
      <c r="C5657" s="287" t="s">
        <v>847</v>
      </c>
      <c r="D5657" s="287">
        <v>1</v>
      </c>
      <c r="E5657" s="287">
        <v>1</v>
      </c>
      <c r="F5657" s="287">
        <v>1</v>
      </c>
      <c r="G5657" s="287" t="s">
        <v>179</v>
      </c>
      <c r="H5657" s="287" t="s">
        <v>185</v>
      </c>
      <c r="I5657" s="287">
        <v>0</v>
      </c>
      <c r="J5657" s="287"/>
      <c r="K5657" s="287">
        <v>0</v>
      </c>
    </row>
    <row r="5658" spans="1:11">
      <c r="A5658" s="287" t="s">
        <v>495</v>
      </c>
      <c r="B5658" s="288">
        <v>46011</v>
      </c>
      <c r="C5658" s="287" t="s">
        <v>339</v>
      </c>
      <c r="D5658" s="287">
        <v>0</v>
      </c>
      <c r="E5658" s="287">
        <v>0</v>
      </c>
      <c r="F5658" s="287">
        <v>0</v>
      </c>
      <c r="G5658" s="287" t="s">
        <v>179</v>
      </c>
      <c r="H5658" s="287" t="s">
        <v>185</v>
      </c>
      <c r="I5658" s="287">
        <v>0</v>
      </c>
      <c r="J5658" s="287"/>
      <c r="K5658" s="287">
        <v>0</v>
      </c>
    </row>
    <row r="5659" spans="1:11">
      <c r="A5659" s="287" t="s">
        <v>495</v>
      </c>
      <c r="B5659" s="288">
        <v>46018</v>
      </c>
      <c r="C5659" s="287" t="s">
        <v>339</v>
      </c>
      <c r="D5659" s="287">
        <v>0</v>
      </c>
      <c r="E5659" s="287">
        <v>0</v>
      </c>
      <c r="F5659" s="287">
        <v>0</v>
      </c>
      <c r="G5659" s="287" t="s">
        <v>179</v>
      </c>
      <c r="H5659" s="287" t="s">
        <v>185</v>
      </c>
      <c r="I5659" s="287">
        <v>0</v>
      </c>
      <c r="J5659" s="287"/>
      <c r="K5659" s="287">
        <v>0</v>
      </c>
    </row>
    <row r="5660" spans="1:11">
      <c r="A5660" s="287" t="s">
        <v>495</v>
      </c>
      <c r="B5660" s="288">
        <v>46025</v>
      </c>
      <c r="C5660" s="287" t="s">
        <v>339</v>
      </c>
      <c r="D5660" s="287">
        <v>0</v>
      </c>
      <c r="E5660" s="287">
        <v>0</v>
      </c>
      <c r="F5660" s="287">
        <v>0</v>
      </c>
      <c r="G5660" s="287" t="s">
        <v>179</v>
      </c>
      <c r="H5660" s="287" t="s">
        <v>185</v>
      </c>
      <c r="I5660" s="287">
        <v>0</v>
      </c>
      <c r="J5660" s="287"/>
      <c r="K5660" s="287">
        <v>0</v>
      </c>
    </row>
    <row r="5661" spans="1:11">
      <c r="A5661" s="287" t="s">
        <v>495</v>
      </c>
      <c r="B5661" s="288">
        <v>46032</v>
      </c>
      <c r="C5661" s="287" t="s">
        <v>847</v>
      </c>
      <c r="D5661" s="287">
        <v>1</v>
      </c>
      <c r="E5661" s="287">
        <v>1</v>
      </c>
      <c r="F5661" s="287">
        <v>1</v>
      </c>
      <c r="G5661" s="287" t="s">
        <v>179</v>
      </c>
      <c r="H5661" s="287" t="s">
        <v>185</v>
      </c>
      <c r="I5661" s="287">
        <v>0</v>
      </c>
      <c r="J5661" s="287"/>
      <c r="K5661" s="287">
        <v>0</v>
      </c>
    </row>
    <row r="5662" spans="1:11">
      <c r="A5662" s="287" t="s">
        <v>495</v>
      </c>
      <c r="B5662" s="288">
        <v>46039</v>
      </c>
      <c r="C5662" s="287" t="s">
        <v>847</v>
      </c>
      <c r="D5662" s="287">
        <v>1</v>
      </c>
      <c r="E5662" s="287">
        <v>1</v>
      </c>
      <c r="F5662" s="287">
        <v>1</v>
      </c>
      <c r="G5662" s="287" t="s">
        <v>179</v>
      </c>
      <c r="H5662" s="287" t="s">
        <v>185</v>
      </c>
      <c r="I5662" s="287">
        <v>0</v>
      </c>
      <c r="J5662" s="287"/>
      <c r="K5662" s="287">
        <v>0</v>
      </c>
    </row>
    <row r="5663" spans="1:11">
      <c r="A5663" s="287" t="s">
        <v>495</v>
      </c>
      <c r="B5663" s="288">
        <v>46046</v>
      </c>
      <c r="C5663" s="287" t="s">
        <v>847</v>
      </c>
      <c r="D5663" s="287">
        <v>1</v>
      </c>
      <c r="E5663" s="287">
        <v>1</v>
      </c>
      <c r="F5663" s="287">
        <v>1</v>
      </c>
      <c r="G5663" s="287" t="s">
        <v>179</v>
      </c>
      <c r="H5663" s="287" t="s">
        <v>185</v>
      </c>
      <c r="I5663" s="287">
        <v>0</v>
      </c>
      <c r="J5663" s="287"/>
      <c r="K5663" s="287">
        <v>0</v>
      </c>
    </row>
    <row r="5664" spans="1:11">
      <c r="A5664" s="287" t="s">
        <v>495</v>
      </c>
      <c r="B5664" s="288">
        <v>46053</v>
      </c>
      <c r="C5664" s="287" t="s">
        <v>847</v>
      </c>
      <c r="D5664" s="287">
        <v>1</v>
      </c>
      <c r="E5664" s="287">
        <v>1</v>
      </c>
      <c r="F5664" s="287">
        <v>1</v>
      </c>
      <c r="G5664" s="287" t="s">
        <v>179</v>
      </c>
      <c r="H5664" s="287" t="s">
        <v>185</v>
      </c>
      <c r="I5664" s="287">
        <v>0</v>
      </c>
      <c r="J5664" s="287"/>
      <c r="K5664" s="287">
        <v>0</v>
      </c>
    </row>
    <row r="5665" spans="1:11">
      <c r="A5665" s="287" t="s">
        <v>495</v>
      </c>
      <c r="B5665" s="288">
        <v>46060</v>
      </c>
      <c r="C5665" s="287" t="s">
        <v>847</v>
      </c>
      <c r="D5665" s="287">
        <v>1</v>
      </c>
      <c r="E5665" s="287">
        <v>1</v>
      </c>
      <c r="F5665" s="287">
        <v>1</v>
      </c>
      <c r="G5665" s="287" t="s">
        <v>179</v>
      </c>
      <c r="H5665" s="287" t="s">
        <v>185</v>
      </c>
      <c r="I5665" s="287">
        <v>0</v>
      </c>
      <c r="J5665" s="287"/>
      <c r="K5665" s="287">
        <v>0</v>
      </c>
    </row>
    <row r="5666" spans="1:11">
      <c r="A5666" s="287" t="s">
        <v>495</v>
      </c>
      <c r="B5666" s="288">
        <v>46067</v>
      </c>
      <c r="C5666" s="287" t="s">
        <v>847</v>
      </c>
      <c r="D5666" s="287">
        <v>1</v>
      </c>
      <c r="E5666" s="287">
        <v>1</v>
      </c>
      <c r="F5666" s="287">
        <v>1</v>
      </c>
      <c r="G5666" s="287" t="s">
        <v>179</v>
      </c>
      <c r="H5666" s="287" t="s">
        <v>185</v>
      </c>
      <c r="I5666" s="287">
        <v>0</v>
      </c>
      <c r="J5666" s="287"/>
      <c r="K5666" s="287">
        <v>0</v>
      </c>
    </row>
    <row r="5667" spans="1:11">
      <c r="A5667" s="287" t="s">
        <v>495</v>
      </c>
      <c r="B5667" s="288">
        <v>46074</v>
      </c>
      <c r="C5667" s="287" t="s">
        <v>847</v>
      </c>
      <c r="D5667" s="287">
        <v>1</v>
      </c>
      <c r="E5667" s="287">
        <v>1</v>
      </c>
      <c r="F5667" s="287">
        <v>1</v>
      </c>
      <c r="G5667" s="287" t="s">
        <v>179</v>
      </c>
      <c r="H5667" s="287" t="s">
        <v>185</v>
      </c>
      <c r="I5667" s="287">
        <v>0</v>
      </c>
      <c r="J5667" s="287"/>
      <c r="K5667" s="287">
        <v>0</v>
      </c>
    </row>
    <row r="5668" spans="1:11">
      <c r="A5668" s="287" t="s">
        <v>495</v>
      </c>
      <c r="B5668" s="288">
        <v>46081</v>
      </c>
      <c r="C5668" s="287" t="s">
        <v>847</v>
      </c>
      <c r="D5668" s="287">
        <v>1</v>
      </c>
      <c r="E5668" s="287">
        <v>1</v>
      </c>
      <c r="F5668" s="287">
        <v>1</v>
      </c>
      <c r="G5668" s="287" t="s">
        <v>179</v>
      </c>
      <c r="H5668" s="287" t="s">
        <v>185</v>
      </c>
      <c r="I5668" s="287">
        <v>0</v>
      </c>
      <c r="J5668" s="287"/>
      <c r="K5668" s="287">
        <v>0</v>
      </c>
    </row>
    <row r="5669" spans="1:11">
      <c r="A5669" s="287" t="s">
        <v>495</v>
      </c>
      <c r="B5669" s="288">
        <v>46088</v>
      </c>
      <c r="C5669" s="287" t="s">
        <v>847</v>
      </c>
      <c r="D5669" s="287">
        <v>1</v>
      </c>
      <c r="E5669" s="287">
        <v>1</v>
      </c>
      <c r="F5669" s="287">
        <v>1</v>
      </c>
      <c r="G5669" s="287" t="s">
        <v>179</v>
      </c>
      <c r="H5669" s="287" t="s">
        <v>185</v>
      </c>
      <c r="I5669" s="287">
        <v>0</v>
      </c>
      <c r="J5669" s="287"/>
      <c r="K5669" s="287">
        <v>0</v>
      </c>
    </row>
    <row r="5670" spans="1:11">
      <c r="A5670" s="287" t="s">
        <v>495</v>
      </c>
      <c r="B5670" s="288">
        <v>46095</v>
      </c>
      <c r="C5670" s="287" t="s">
        <v>847</v>
      </c>
      <c r="D5670" s="287">
        <v>1</v>
      </c>
      <c r="E5670" s="287">
        <v>1</v>
      </c>
      <c r="F5670" s="287">
        <v>1</v>
      </c>
      <c r="G5670" s="287" t="s">
        <v>179</v>
      </c>
      <c r="H5670" s="287" t="s">
        <v>185</v>
      </c>
      <c r="I5670" s="287">
        <v>0</v>
      </c>
      <c r="J5670" s="287"/>
      <c r="K5670" s="287">
        <v>0</v>
      </c>
    </row>
    <row r="5671" spans="1:11">
      <c r="A5671" s="287" t="s">
        <v>495</v>
      </c>
      <c r="B5671" s="288">
        <v>46102</v>
      </c>
      <c r="C5671" s="287" t="s">
        <v>847</v>
      </c>
      <c r="D5671" s="287">
        <v>1</v>
      </c>
      <c r="E5671" s="287">
        <v>1</v>
      </c>
      <c r="F5671" s="287">
        <v>1</v>
      </c>
      <c r="G5671" s="287" t="s">
        <v>179</v>
      </c>
      <c r="H5671" s="287" t="s">
        <v>185</v>
      </c>
      <c r="I5671" s="287">
        <v>0</v>
      </c>
      <c r="J5671" s="287"/>
      <c r="K5671" s="287">
        <v>0</v>
      </c>
    </row>
    <row r="5672" spans="1:11">
      <c r="A5672" s="287" t="s">
        <v>495</v>
      </c>
      <c r="B5672" s="288">
        <v>46109</v>
      </c>
      <c r="C5672" s="287" t="s">
        <v>847</v>
      </c>
      <c r="D5672" s="287">
        <v>1</v>
      </c>
      <c r="E5672" s="287">
        <v>1</v>
      </c>
      <c r="F5672" s="287">
        <v>1</v>
      </c>
      <c r="G5672" s="287" t="s">
        <v>179</v>
      </c>
      <c r="H5672" s="287" t="s">
        <v>185</v>
      </c>
      <c r="I5672" s="287">
        <v>0</v>
      </c>
      <c r="J5672" s="287"/>
      <c r="K5672" s="287">
        <v>0</v>
      </c>
    </row>
    <row r="5673" spans="1:11">
      <c r="A5673" s="287" t="s">
        <v>495</v>
      </c>
      <c r="B5673" s="288">
        <v>46116</v>
      </c>
      <c r="C5673" s="287" t="s">
        <v>847</v>
      </c>
      <c r="D5673" s="287">
        <v>1</v>
      </c>
      <c r="E5673" s="287">
        <v>1</v>
      </c>
      <c r="F5673" s="287">
        <v>1</v>
      </c>
      <c r="G5673" s="287" t="s">
        <v>179</v>
      </c>
      <c r="H5673" s="287" t="s">
        <v>185</v>
      </c>
      <c r="I5673" s="287">
        <v>0</v>
      </c>
      <c r="J5673" s="287"/>
      <c r="K5673" s="287">
        <v>0</v>
      </c>
    </row>
    <row r="5674" spans="1:11">
      <c r="A5674" s="287" t="s">
        <v>495</v>
      </c>
      <c r="B5674" s="288">
        <v>46123</v>
      </c>
      <c r="C5674" s="287" t="s">
        <v>847</v>
      </c>
      <c r="D5674" s="287">
        <v>1</v>
      </c>
      <c r="E5674" s="287">
        <v>1</v>
      </c>
      <c r="F5674" s="287">
        <v>1</v>
      </c>
      <c r="G5674" s="287" t="s">
        <v>179</v>
      </c>
      <c r="H5674" s="287" t="s">
        <v>185</v>
      </c>
      <c r="I5674" s="287">
        <v>0</v>
      </c>
      <c r="J5674" s="287"/>
      <c r="K5674" s="287">
        <v>0</v>
      </c>
    </row>
    <row r="5675" spans="1:11">
      <c r="A5675" s="287" t="s">
        <v>495</v>
      </c>
      <c r="B5675" s="288">
        <v>46130</v>
      </c>
      <c r="C5675" s="287" t="s">
        <v>847</v>
      </c>
      <c r="D5675" s="287">
        <v>1</v>
      </c>
      <c r="E5675" s="287">
        <v>1</v>
      </c>
      <c r="F5675" s="287">
        <v>1</v>
      </c>
      <c r="G5675" s="287" t="s">
        <v>179</v>
      </c>
      <c r="H5675" s="287" t="s">
        <v>185</v>
      </c>
      <c r="I5675" s="287">
        <v>0</v>
      </c>
      <c r="J5675" s="287"/>
      <c r="K5675" s="287">
        <v>0</v>
      </c>
    </row>
    <row r="5676" spans="1:11">
      <c r="A5676" s="287" t="s">
        <v>495</v>
      </c>
      <c r="B5676" s="288">
        <v>46137</v>
      </c>
      <c r="C5676" s="287" t="s">
        <v>847</v>
      </c>
      <c r="D5676" s="287">
        <v>1</v>
      </c>
      <c r="E5676" s="287">
        <v>1</v>
      </c>
      <c r="F5676" s="287">
        <v>1</v>
      </c>
      <c r="G5676" s="287" t="s">
        <v>179</v>
      </c>
      <c r="H5676" s="287" t="s">
        <v>185</v>
      </c>
      <c r="I5676" s="287">
        <v>0</v>
      </c>
      <c r="J5676" s="287"/>
      <c r="K5676" s="287">
        <v>0</v>
      </c>
    </row>
    <row r="5677" spans="1:11">
      <c r="A5677" s="287" t="s">
        <v>496</v>
      </c>
      <c r="B5677" s="288">
        <v>45969</v>
      </c>
      <c r="C5677" s="287" t="s">
        <v>339</v>
      </c>
      <c r="D5677" s="287">
        <v>0</v>
      </c>
      <c r="E5677" s="287">
        <v>0</v>
      </c>
      <c r="F5677" s="287">
        <v>0</v>
      </c>
      <c r="G5677" s="287" t="s">
        <v>179</v>
      </c>
      <c r="H5677" s="287"/>
      <c r="I5677" s="287">
        <v>1</v>
      </c>
      <c r="J5677" s="287"/>
      <c r="K5677" s="287">
        <v>0</v>
      </c>
    </row>
    <row r="5678" spans="1:11">
      <c r="A5678" s="287" t="s">
        <v>496</v>
      </c>
      <c r="B5678" s="288">
        <v>45976</v>
      </c>
      <c r="C5678" s="287" t="s">
        <v>339</v>
      </c>
      <c r="D5678" s="287">
        <v>0</v>
      </c>
      <c r="E5678" s="287">
        <v>0</v>
      </c>
      <c r="F5678" s="287">
        <v>0</v>
      </c>
      <c r="G5678" s="287" t="s">
        <v>179</v>
      </c>
      <c r="H5678" s="287"/>
      <c r="I5678" s="287">
        <v>1</v>
      </c>
      <c r="J5678" s="287"/>
      <c r="K5678" s="287">
        <v>0</v>
      </c>
    </row>
    <row r="5679" spans="1:11">
      <c r="A5679" s="287" t="s">
        <v>496</v>
      </c>
      <c r="B5679" s="288">
        <v>45983</v>
      </c>
      <c r="C5679" s="287" t="s">
        <v>339</v>
      </c>
      <c r="D5679" s="287">
        <v>0</v>
      </c>
      <c r="E5679" s="287">
        <v>0</v>
      </c>
      <c r="F5679" s="287">
        <v>0</v>
      </c>
      <c r="G5679" s="287" t="s">
        <v>179</v>
      </c>
      <c r="H5679" s="287"/>
      <c r="I5679" s="287">
        <v>1</v>
      </c>
      <c r="J5679" s="287"/>
      <c r="K5679" s="287">
        <v>0</v>
      </c>
    </row>
    <row r="5680" spans="1:11">
      <c r="A5680" s="287" t="s">
        <v>496</v>
      </c>
      <c r="B5680" s="288">
        <v>45990</v>
      </c>
      <c r="C5680" s="287" t="s">
        <v>339</v>
      </c>
      <c r="D5680" s="287">
        <v>0</v>
      </c>
      <c r="E5680" s="287">
        <v>0</v>
      </c>
      <c r="F5680" s="287">
        <v>0</v>
      </c>
      <c r="G5680" s="287" t="s">
        <v>179</v>
      </c>
      <c r="H5680" s="287"/>
      <c r="I5680" s="287">
        <v>1</v>
      </c>
      <c r="J5680" s="287"/>
      <c r="K5680" s="287">
        <v>0</v>
      </c>
    </row>
    <row r="5681" spans="1:11">
      <c r="A5681" s="287" t="s">
        <v>496</v>
      </c>
      <c r="B5681" s="288">
        <v>45997</v>
      </c>
      <c r="C5681" s="287" t="s">
        <v>847</v>
      </c>
      <c r="D5681" s="287">
        <v>1</v>
      </c>
      <c r="E5681" s="287">
        <v>1</v>
      </c>
      <c r="F5681" s="287">
        <v>1</v>
      </c>
      <c r="G5681" s="287" t="s">
        <v>179</v>
      </c>
      <c r="H5681" s="287"/>
      <c r="I5681" s="287">
        <v>1</v>
      </c>
      <c r="J5681" s="287"/>
      <c r="K5681" s="287">
        <v>0</v>
      </c>
    </row>
    <row r="5682" spans="1:11">
      <c r="A5682" s="287" t="s">
        <v>496</v>
      </c>
      <c r="B5682" s="288">
        <v>46004</v>
      </c>
      <c r="C5682" s="287" t="s">
        <v>339</v>
      </c>
      <c r="D5682" s="287">
        <v>0</v>
      </c>
      <c r="E5682" s="287">
        <v>0</v>
      </c>
      <c r="F5682" s="287">
        <v>0</v>
      </c>
      <c r="G5682" s="287" t="s">
        <v>179</v>
      </c>
      <c r="H5682" s="287"/>
      <c r="I5682" s="287">
        <v>1</v>
      </c>
      <c r="J5682" s="287"/>
      <c r="K5682" s="287">
        <v>0</v>
      </c>
    </row>
    <row r="5683" spans="1:11">
      <c r="A5683" s="287" t="s">
        <v>496</v>
      </c>
      <c r="B5683" s="288">
        <v>46011</v>
      </c>
      <c r="C5683" s="287" t="s">
        <v>339</v>
      </c>
      <c r="D5683" s="287">
        <v>0</v>
      </c>
      <c r="E5683" s="287">
        <v>0</v>
      </c>
      <c r="F5683" s="287">
        <v>0</v>
      </c>
      <c r="G5683" s="287" t="s">
        <v>179</v>
      </c>
      <c r="H5683" s="287"/>
      <c r="I5683" s="287">
        <v>1</v>
      </c>
      <c r="J5683" s="287"/>
      <c r="K5683" s="287">
        <v>0</v>
      </c>
    </row>
    <row r="5684" spans="1:11">
      <c r="A5684" s="287" t="s">
        <v>496</v>
      </c>
      <c r="B5684" s="288">
        <v>46018</v>
      </c>
      <c r="C5684" s="287" t="s">
        <v>339</v>
      </c>
      <c r="D5684" s="287">
        <v>0</v>
      </c>
      <c r="E5684" s="287">
        <v>0</v>
      </c>
      <c r="F5684" s="287">
        <v>0</v>
      </c>
      <c r="G5684" s="287" t="s">
        <v>179</v>
      </c>
      <c r="H5684" s="287"/>
      <c r="I5684" s="287">
        <v>1</v>
      </c>
      <c r="J5684" s="287"/>
      <c r="K5684" s="287">
        <v>0</v>
      </c>
    </row>
    <row r="5685" spans="1:11">
      <c r="A5685" s="287" t="s">
        <v>496</v>
      </c>
      <c r="B5685" s="288">
        <v>46025</v>
      </c>
      <c r="C5685" s="287" t="s">
        <v>339</v>
      </c>
      <c r="D5685" s="287">
        <v>0</v>
      </c>
      <c r="E5685" s="287">
        <v>0</v>
      </c>
      <c r="F5685" s="287">
        <v>0</v>
      </c>
      <c r="G5685" s="287" t="s">
        <v>179</v>
      </c>
      <c r="H5685" s="287"/>
      <c r="I5685" s="287">
        <v>1</v>
      </c>
      <c r="J5685" s="287"/>
      <c r="K5685" s="287">
        <v>0</v>
      </c>
    </row>
    <row r="5686" spans="1:11">
      <c r="A5686" s="287" t="s">
        <v>496</v>
      </c>
      <c r="B5686" s="288">
        <v>46032</v>
      </c>
      <c r="C5686" s="287" t="s">
        <v>339</v>
      </c>
      <c r="D5686" s="287">
        <v>0</v>
      </c>
      <c r="E5686" s="287">
        <v>0</v>
      </c>
      <c r="F5686" s="287">
        <v>0</v>
      </c>
      <c r="G5686" s="287" t="s">
        <v>179</v>
      </c>
      <c r="H5686" s="287"/>
      <c r="I5686" s="287">
        <v>1</v>
      </c>
      <c r="J5686" s="287"/>
      <c r="K5686" s="287">
        <v>0</v>
      </c>
    </row>
    <row r="5687" spans="1:11">
      <c r="A5687" s="287" t="s">
        <v>496</v>
      </c>
      <c r="B5687" s="288">
        <v>46039</v>
      </c>
      <c r="C5687" s="287" t="s">
        <v>847</v>
      </c>
      <c r="D5687" s="287">
        <v>1</v>
      </c>
      <c r="E5687" s="287">
        <v>1</v>
      </c>
      <c r="F5687" s="287">
        <v>1</v>
      </c>
      <c r="G5687" s="287" t="s">
        <v>179</v>
      </c>
      <c r="H5687" s="287"/>
      <c r="I5687" s="287">
        <v>1</v>
      </c>
      <c r="J5687" s="287"/>
      <c r="K5687" s="287">
        <v>0</v>
      </c>
    </row>
    <row r="5688" spans="1:11">
      <c r="A5688" s="287" t="s">
        <v>496</v>
      </c>
      <c r="B5688" s="288">
        <v>46046</v>
      </c>
      <c r="C5688" s="287" t="s">
        <v>847</v>
      </c>
      <c r="D5688" s="287">
        <v>1</v>
      </c>
      <c r="E5688" s="287">
        <v>1</v>
      </c>
      <c r="F5688" s="287">
        <v>1</v>
      </c>
      <c r="G5688" s="287" t="s">
        <v>179</v>
      </c>
      <c r="H5688" s="287"/>
      <c r="I5688" s="287">
        <v>1</v>
      </c>
      <c r="J5688" s="287"/>
      <c r="K5688" s="287">
        <v>0</v>
      </c>
    </row>
    <row r="5689" spans="1:11">
      <c r="A5689" s="287" t="s">
        <v>496</v>
      </c>
      <c r="B5689" s="288">
        <v>46053</v>
      </c>
      <c r="C5689" s="287" t="s">
        <v>847</v>
      </c>
      <c r="D5689" s="287">
        <v>1</v>
      </c>
      <c r="E5689" s="287">
        <v>1</v>
      </c>
      <c r="F5689" s="287">
        <v>1</v>
      </c>
      <c r="G5689" s="287" t="s">
        <v>179</v>
      </c>
      <c r="H5689" s="287"/>
      <c r="I5689" s="287">
        <v>1</v>
      </c>
      <c r="J5689" s="287"/>
      <c r="K5689" s="287">
        <v>0</v>
      </c>
    </row>
    <row r="5690" spans="1:11">
      <c r="A5690" s="287" t="s">
        <v>496</v>
      </c>
      <c r="B5690" s="288">
        <v>46060</v>
      </c>
      <c r="C5690" s="287" t="s">
        <v>847</v>
      </c>
      <c r="D5690" s="287">
        <v>1</v>
      </c>
      <c r="E5690" s="287">
        <v>1</v>
      </c>
      <c r="F5690" s="287">
        <v>1</v>
      </c>
      <c r="G5690" s="287" t="s">
        <v>179</v>
      </c>
      <c r="H5690" s="287"/>
      <c r="I5690" s="287">
        <v>1</v>
      </c>
      <c r="J5690" s="287"/>
      <c r="K5690" s="287">
        <v>0</v>
      </c>
    </row>
    <row r="5691" spans="1:11">
      <c r="A5691" s="287" t="s">
        <v>496</v>
      </c>
      <c r="B5691" s="288">
        <v>46067</v>
      </c>
      <c r="C5691" s="287" t="s">
        <v>847</v>
      </c>
      <c r="D5691" s="287">
        <v>1</v>
      </c>
      <c r="E5691" s="287">
        <v>1</v>
      </c>
      <c r="F5691" s="287">
        <v>1</v>
      </c>
      <c r="G5691" s="287" t="s">
        <v>179</v>
      </c>
      <c r="H5691" s="287"/>
      <c r="I5691" s="287">
        <v>1</v>
      </c>
      <c r="J5691" s="287"/>
      <c r="K5691" s="287">
        <v>0</v>
      </c>
    </row>
    <row r="5692" spans="1:11">
      <c r="A5692" s="287" t="s">
        <v>496</v>
      </c>
      <c r="B5692" s="288">
        <v>46074</v>
      </c>
      <c r="C5692" s="287" t="s">
        <v>847</v>
      </c>
      <c r="D5692" s="287">
        <v>1</v>
      </c>
      <c r="E5692" s="287">
        <v>1</v>
      </c>
      <c r="F5692" s="287">
        <v>1</v>
      </c>
      <c r="G5692" s="287" t="s">
        <v>179</v>
      </c>
      <c r="H5692" s="287"/>
      <c r="I5692" s="287">
        <v>1</v>
      </c>
      <c r="J5692" s="287"/>
      <c r="K5692" s="287">
        <v>0</v>
      </c>
    </row>
    <row r="5693" spans="1:11">
      <c r="A5693" s="287" t="s">
        <v>496</v>
      </c>
      <c r="B5693" s="288">
        <v>46081</v>
      </c>
      <c r="C5693" s="287" t="s">
        <v>847</v>
      </c>
      <c r="D5693" s="287">
        <v>1</v>
      </c>
      <c r="E5693" s="287">
        <v>1</v>
      </c>
      <c r="F5693" s="287">
        <v>1</v>
      </c>
      <c r="G5693" s="287" t="s">
        <v>179</v>
      </c>
      <c r="H5693" s="287"/>
      <c r="I5693" s="287">
        <v>1</v>
      </c>
      <c r="J5693" s="287"/>
      <c r="K5693" s="287">
        <v>0</v>
      </c>
    </row>
    <row r="5694" spans="1:11">
      <c r="A5694" s="287" t="s">
        <v>496</v>
      </c>
      <c r="B5694" s="288">
        <v>46088</v>
      </c>
      <c r="C5694" s="287" t="s">
        <v>847</v>
      </c>
      <c r="D5694" s="287">
        <v>1</v>
      </c>
      <c r="E5694" s="287">
        <v>1</v>
      </c>
      <c r="F5694" s="287">
        <v>1</v>
      </c>
      <c r="G5694" s="287" t="s">
        <v>179</v>
      </c>
      <c r="H5694" s="287"/>
      <c r="I5694" s="287">
        <v>1</v>
      </c>
      <c r="J5694" s="287"/>
      <c r="K5694" s="287">
        <v>0</v>
      </c>
    </row>
    <row r="5695" spans="1:11">
      <c r="A5695" s="287" t="s">
        <v>496</v>
      </c>
      <c r="B5695" s="288">
        <v>46095</v>
      </c>
      <c r="C5695" s="287" t="s">
        <v>847</v>
      </c>
      <c r="D5695" s="287">
        <v>1</v>
      </c>
      <c r="E5695" s="287">
        <v>1</v>
      </c>
      <c r="F5695" s="287">
        <v>1</v>
      </c>
      <c r="G5695" s="287" t="s">
        <v>179</v>
      </c>
      <c r="H5695" s="287"/>
      <c r="I5695" s="287">
        <v>1</v>
      </c>
      <c r="J5695" s="287"/>
      <c r="K5695" s="287">
        <v>0</v>
      </c>
    </row>
    <row r="5696" spans="1:11">
      <c r="A5696" s="287" t="s">
        <v>496</v>
      </c>
      <c r="B5696" s="288">
        <v>46102</v>
      </c>
      <c r="C5696" s="287" t="s">
        <v>847</v>
      </c>
      <c r="D5696" s="287">
        <v>1</v>
      </c>
      <c r="E5696" s="287">
        <v>1</v>
      </c>
      <c r="F5696" s="287">
        <v>1</v>
      </c>
      <c r="G5696" s="287" t="s">
        <v>179</v>
      </c>
      <c r="H5696" s="287"/>
      <c r="I5696" s="287">
        <v>1</v>
      </c>
      <c r="J5696" s="287"/>
      <c r="K5696" s="287">
        <v>0</v>
      </c>
    </row>
    <row r="5697" spans="1:11">
      <c r="A5697" s="287" t="s">
        <v>496</v>
      </c>
      <c r="B5697" s="288">
        <v>46109</v>
      </c>
      <c r="C5697" s="287" t="s">
        <v>847</v>
      </c>
      <c r="D5697" s="287">
        <v>1</v>
      </c>
      <c r="E5697" s="287">
        <v>1</v>
      </c>
      <c r="F5697" s="287">
        <v>1</v>
      </c>
      <c r="G5697" s="287" t="s">
        <v>179</v>
      </c>
      <c r="H5697" s="287"/>
      <c r="I5697" s="287">
        <v>1</v>
      </c>
      <c r="J5697" s="287"/>
      <c r="K5697" s="287">
        <v>0</v>
      </c>
    </row>
    <row r="5698" spans="1:11">
      <c r="A5698" s="287" t="s">
        <v>496</v>
      </c>
      <c r="B5698" s="288">
        <v>46116</v>
      </c>
      <c r="C5698" s="287" t="s">
        <v>339</v>
      </c>
      <c r="D5698" s="287">
        <v>0</v>
      </c>
      <c r="E5698" s="287">
        <v>0</v>
      </c>
      <c r="F5698" s="287">
        <v>0</v>
      </c>
      <c r="G5698" s="287" t="s">
        <v>179</v>
      </c>
      <c r="H5698" s="287"/>
      <c r="I5698" s="287">
        <v>1</v>
      </c>
      <c r="J5698" s="287"/>
      <c r="K5698" s="287">
        <v>0</v>
      </c>
    </row>
    <row r="5699" spans="1:11">
      <c r="A5699" s="287" t="s">
        <v>496</v>
      </c>
      <c r="B5699" s="288">
        <v>46123</v>
      </c>
      <c r="C5699" s="287" t="s">
        <v>847</v>
      </c>
      <c r="D5699" s="287">
        <v>1</v>
      </c>
      <c r="E5699" s="287">
        <v>1</v>
      </c>
      <c r="F5699" s="287">
        <v>1</v>
      </c>
      <c r="G5699" s="287" t="s">
        <v>179</v>
      </c>
      <c r="H5699" s="287"/>
      <c r="I5699" s="287">
        <v>1</v>
      </c>
      <c r="J5699" s="287"/>
      <c r="K5699" s="287">
        <v>0</v>
      </c>
    </row>
    <row r="5700" spans="1:11">
      <c r="A5700" s="287" t="s">
        <v>496</v>
      </c>
      <c r="B5700" s="288">
        <v>46130</v>
      </c>
      <c r="C5700" s="287" t="s">
        <v>339</v>
      </c>
      <c r="D5700" s="287">
        <v>0</v>
      </c>
      <c r="E5700" s="287">
        <v>0</v>
      </c>
      <c r="F5700" s="287">
        <v>0</v>
      </c>
      <c r="G5700" s="287" t="s">
        <v>179</v>
      </c>
      <c r="H5700" s="287"/>
      <c r="I5700" s="287">
        <v>1</v>
      </c>
      <c r="J5700" s="287"/>
      <c r="K5700" s="287">
        <v>0</v>
      </c>
    </row>
    <row r="5701" spans="1:11">
      <c r="A5701" s="287" t="s">
        <v>496</v>
      </c>
      <c r="B5701" s="288">
        <v>46137</v>
      </c>
      <c r="C5701" s="287" t="s">
        <v>339</v>
      </c>
      <c r="D5701" s="287">
        <v>0</v>
      </c>
      <c r="E5701" s="287">
        <v>0</v>
      </c>
      <c r="F5701" s="287">
        <v>0</v>
      </c>
      <c r="G5701" s="287" t="s">
        <v>179</v>
      </c>
      <c r="H5701" s="287"/>
      <c r="I5701" s="287">
        <v>1</v>
      </c>
      <c r="J5701" s="287"/>
      <c r="K5701" s="287">
        <v>0</v>
      </c>
    </row>
    <row r="5702" spans="1:11">
      <c r="A5702" s="287" t="s">
        <v>497</v>
      </c>
      <c r="B5702" s="288">
        <v>45969</v>
      </c>
      <c r="C5702" s="287" t="s">
        <v>847</v>
      </c>
      <c r="D5702" s="287">
        <v>1</v>
      </c>
      <c r="E5702" s="287">
        <v>1</v>
      </c>
      <c r="F5702" s="287">
        <v>1</v>
      </c>
      <c r="G5702" s="287" t="s">
        <v>185</v>
      </c>
      <c r="H5702" s="287"/>
      <c r="I5702" s="287">
        <v>1</v>
      </c>
      <c r="J5702" s="287"/>
      <c r="K5702" s="287">
        <v>0</v>
      </c>
    </row>
    <row r="5703" spans="1:11">
      <c r="A5703" s="287" t="s">
        <v>497</v>
      </c>
      <c r="B5703" s="288">
        <v>45976</v>
      </c>
      <c r="C5703" s="287" t="s">
        <v>847</v>
      </c>
      <c r="D5703" s="287">
        <v>1</v>
      </c>
      <c r="E5703" s="287">
        <v>1</v>
      </c>
      <c r="F5703" s="287">
        <v>1</v>
      </c>
      <c r="G5703" s="287" t="s">
        <v>185</v>
      </c>
      <c r="H5703" s="287"/>
      <c r="I5703" s="287">
        <v>1</v>
      </c>
      <c r="J5703" s="287"/>
      <c r="K5703" s="287">
        <v>0</v>
      </c>
    </row>
    <row r="5704" spans="1:11">
      <c r="A5704" s="287" t="s">
        <v>497</v>
      </c>
      <c r="B5704" s="288">
        <v>45983</v>
      </c>
      <c r="C5704" s="287" t="s">
        <v>847</v>
      </c>
      <c r="D5704" s="287">
        <v>1</v>
      </c>
      <c r="E5704" s="287">
        <v>1</v>
      </c>
      <c r="F5704" s="287">
        <v>1</v>
      </c>
      <c r="G5704" s="287" t="s">
        <v>185</v>
      </c>
      <c r="H5704" s="287"/>
      <c r="I5704" s="287">
        <v>1</v>
      </c>
      <c r="J5704" s="287"/>
      <c r="K5704" s="287">
        <v>0</v>
      </c>
    </row>
    <row r="5705" spans="1:11">
      <c r="A5705" s="287" t="s">
        <v>497</v>
      </c>
      <c r="B5705" s="288">
        <v>45990</v>
      </c>
      <c r="C5705" s="287" t="s">
        <v>847</v>
      </c>
      <c r="D5705" s="287">
        <v>1</v>
      </c>
      <c r="E5705" s="287">
        <v>1</v>
      </c>
      <c r="F5705" s="287">
        <v>1</v>
      </c>
      <c r="G5705" s="287" t="s">
        <v>185</v>
      </c>
      <c r="H5705" s="287"/>
      <c r="I5705" s="287">
        <v>1</v>
      </c>
      <c r="J5705" s="287"/>
      <c r="K5705" s="287">
        <v>0</v>
      </c>
    </row>
    <row r="5706" spans="1:11">
      <c r="A5706" s="287" t="s">
        <v>497</v>
      </c>
      <c r="B5706" s="288">
        <v>45997</v>
      </c>
      <c r="C5706" s="287" t="s">
        <v>847</v>
      </c>
      <c r="D5706" s="287">
        <v>1</v>
      </c>
      <c r="E5706" s="287">
        <v>1</v>
      </c>
      <c r="F5706" s="287">
        <v>1</v>
      </c>
      <c r="G5706" s="287" t="s">
        <v>185</v>
      </c>
      <c r="H5706" s="287"/>
      <c r="I5706" s="287">
        <v>1</v>
      </c>
      <c r="J5706" s="287"/>
      <c r="K5706" s="287">
        <v>0</v>
      </c>
    </row>
    <row r="5707" spans="1:11">
      <c r="A5707" s="287" t="s">
        <v>497</v>
      </c>
      <c r="B5707" s="288">
        <v>46004</v>
      </c>
      <c r="C5707" s="287" t="s">
        <v>847</v>
      </c>
      <c r="D5707" s="287">
        <v>1</v>
      </c>
      <c r="E5707" s="287">
        <v>1</v>
      </c>
      <c r="F5707" s="287">
        <v>1</v>
      </c>
      <c r="G5707" s="287" t="s">
        <v>185</v>
      </c>
      <c r="H5707" s="287"/>
      <c r="I5707" s="287">
        <v>1</v>
      </c>
      <c r="J5707" s="287"/>
      <c r="K5707" s="287">
        <v>0</v>
      </c>
    </row>
    <row r="5708" spans="1:11">
      <c r="A5708" s="287" t="s">
        <v>497</v>
      </c>
      <c r="B5708" s="288">
        <v>46011</v>
      </c>
      <c r="C5708" s="287" t="s">
        <v>847</v>
      </c>
      <c r="D5708" s="287">
        <v>1</v>
      </c>
      <c r="E5708" s="287">
        <v>1</v>
      </c>
      <c r="F5708" s="287">
        <v>1</v>
      </c>
      <c r="G5708" s="287" t="s">
        <v>185</v>
      </c>
      <c r="H5708" s="287"/>
      <c r="I5708" s="287">
        <v>1</v>
      </c>
      <c r="J5708" s="287"/>
      <c r="K5708" s="287">
        <v>0</v>
      </c>
    </row>
    <row r="5709" spans="1:11">
      <c r="A5709" s="287" t="s">
        <v>497</v>
      </c>
      <c r="B5709" s="288">
        <v>46018</v>
      </c>
      <c r="C5709" s="287" t="s">
        <v>339</v>
      </c>
      <c r="D5709" s="287">
        <v>0</v>
      </c>
      <c r="E5709" s="287">
        <v>0</v>
      </c>
      <c r="F5709" s="287">
        <v>0</v>
      </c>
      <c r="G5709" s="287" t="s">
        <v>185</v>
      </c>
      <c r="H5709" s="287"/>
      <c r="I5709" s="287">
        <v>1</v>
      </c>
      <c r="J5709" s="287"/>
      <c r="K5709" s="287">
        <v>0</v>
      </c>
    </row>
    <row r="5710" spans="1:11">
      <c r="A5710" s="287" t="s">
        <v>497</v>
      </c>
      <c r="B5710" s="288">
        <v>46025</v>
      </c>
      <c r="C5710" s="287" t="s">
        <v>892</v>
      </c>
      <c r="D5710" s="287">
        <v>1</v>
      </c>
      <c r="E5710" s="287">
        <v>0</v>
      </c>
      <c r="F5710" s="287">
        <v>1</v>
      </c>
      <c r="G5710" s="287" t="s">
        <v>185</v>
      </c>
      <c r="H5710" s="287"/>
      <c r="I5710" s="287">
        <v>1</v>
      </c>
      <c r="J5710" s="287"/>
      <c r="K5710" s="287">
        <v>0</v>
      </c>
    </row>
    <row r="5711" spans="1:11">
      <c r="A5711" s="287" t="s">
        <v>497</v>
      </c>
      <c r="B5711" s="288">
        <v>46032</v>
      </c>
      <c r="C5711" s="287" t="s">
        <v>339</v>
      </c>
      <c r="D5711" s="287">
        <v>0</v>
      </c>
      <c r="E5711" s="287">
        <v>0</v>
      </c>
      <c r="F5711" s="287">
        <v>0</v>
      </c>
      <c r="G5711" s="287" t="s">
        <v>185</v>
      </c>
      <c r="H5711" s="287"/>
      <c r="I5711" s="287">
        <v>1</v>
      </c>
      <c r="J5711" s="287"/>
      <c r="K5711" s="287">
        <v>0</v>
      </c>
    </row>
    <row r="5712" spans="1:11">
      <c r="A5712" s="287" t="s">
        <v>497</v>
      </c>
      <c r="B5712" s="288">
        <v>46039</v>
      </c>
      <c r="C5712" s="287" t="s">
        <v>339</v>
      </c>
      <c r="D5712" s="287">
        <v>0</v>
      </c>
      <c r="E5712" s="287">
        <v>0</v>
      </c>
      <c r="F5712" s="287">
        <v>0</v>
      </c>
      <c r="G5712" s="287" t="s">
        <v>185</v>
      </c>
      <c r="H5712" s="287"/>
      <c r="I5712" s="287">
        <v>1</v>
      </c>
      <c r="J5712" s="287"/>
      <c r="K5712" s="287">
        <v>0</v>
      </c>
    </row>
    <row r="5713" spans="1:11">
      <c r="A5713" s="287" t="s">
        <v>497</v>
      </c>
      <c r="B5713" s="288">
        <v>46046</v>
      </c>
      <c r="C5713" s="287" t="s">
        <v>893</v>
      </c>
      <c r="D5713" s="287">
        <v>1</v>
      </c>
      <c r="E5713" s="287">
        <v>1</v>
      </c>
      <c r="F5713" s="287">
        <v>0</v>
      </c>
      <c r="G5713" s="287" t="s">
        <v>185</v>
      </c>
      <c r="H5713" s="287"/>
      <c r="I5713" s="287">
        <v>1</v>
      </c>
      <c r="J5713" s="287"/>
      <c r="K5713" s="287">
        <v>0</v>
      </c>
    </row>
    <row r="5714" spans="1:11">
      <c r="A5714" s="287" t="s">
        <v>497</v>
      </c>
      <c r="B5714" s="288">
        <v>46053</v>
      </c>
      <c r="C5714" s="287" t="s">
        <v>847</v>
      </c>
      <c r="D5714" s="287">
        <v>1</v>
      </c>
      <c r="E5714" s="287">
        <v>1</v>
      </c>
      <c r="F5714" s="287">
        <v>1</v>
      </c>
      <c r="G5714" s="287" t="s">
        <v>185</v>
      </c>
      <c r="H5714" s="287"/>
      <c r="I5714" s="287">
        <v>1</v>
      </c>
      <c r="J5714" s="287"/>
      <c r="K5714" s="287">
        <v>0</v>
      </c>
    </row>
    <row r="5715" spans="1:11">
      <c r="A5715" s="287" t="s">
        <v>497</v>
      </c>
      <c r="B5715" s="288">
        <v>46060</v>
      </c>
      <c r="C5715" s="287" t="s">
        <v>847</v>
      </c>
      <c r="D5715" s="287">
        <v>1</v>
      </c>
      <c r="E5715" s="287">
        <v>1</v>
      </c>
      <c r="F5715" s="287">
        <v>1</v>
      </c>
      <c r="G5715" s="287" t="s">
        <v>185</v>
      </c>
      <c r="H5715" s="287"/>
      <c r="I5715" s="287">
        <v>1</v>
      </c>
      <c r="J5715" s="287"/>
      <c r="K5715" s="287">
        <v>0</v>
      </c>
    </row>
    <row r="5716" spans="1:11">
      <c r="A5716" s="287" t="s">
        <v>497</v>
      </c>
      <c r="B5716" s="288">
        <v>46067</v>
      </c>
      <c r="C5716" s="287" t="s">
        <v>892</v>
      </c>
      <c r="D5716" s="287">
        <v>1</v>
      </c>
      <c r="E5716" s="287">
        <v>0</v>
      </c>
      <c r="F5716" s="287">
        <v>1</v>
      </c>
      <c r="G5716" s="287" t="s">
        <v>185</v>
      </c>
      <c r="H5716" s="287"/>
      <c r="I5716" s="287">
        <v>1</v>
      </c>
      <c r="J5716" s="287"/>
      <c r="K5716" s="287">
        <v>0</v>
      </c>
    </row>
    <row r="5717" spans="1:11">
      <c r="A5717" s="287" t="s">
        <v>497</v>
      </c>
      <c r="B5717" s="288">
        <v>46074</v>
      </c>
      <c r="C5717" s="287" t="s">
        <v>847</v>
      </c>
      <c r="D5717" s="287">
        <v>1</v>
      </c>
      <c r="E5717" s="287">
        <v>1</v>
      </c>
      <c r="F5717" s="287">
        <v>1</v>
      </c>
      <c r="G5717" s="287" t="s">
        <v>185</v>
      </c>
      <c r="H5717" s="287"/>
      <c r="I5717" s="287">
        <v>1</v>
      </c>
      <c r="J5717" s="287"/>
      <c r="K5717" s="287">
        <v>0</v>
      </c>
    </row>
    <row r="5718" spans="1:11">
      <c r="A5718" s="287" t="s">
        <v>497</v>
      </c>
      <c r="B5718" s="288">
        <v>46081</v>
      </c>
      <c r="C5718" s="287" t="s">
        <v>847</v>
      </c>
      <c r="D5718" s="287">
        <v>1</v>
      </c>
      <c r="E5718" s="287">
        <v>1</v>
      </c>
      <c r="F5718" s="287">
        <v>1</v>
      </c>
      <c r="G5718" s="287" t="s">
        <v>185</v>
      </c>
      <c r="H5718" s="287"/>
      <c r="I5718" s="287">
        <v>1</v>
      </c>
      <c r="J5718" s="287"/>
      <c r="K5718" s="287">
        <v>0</v>
      </c>
    </row>
    <row r="5719" spans="1:11">
      <c r="A5719" s="287" t="s">
        <v>497</v>
      </c>
      <c r="B5719" s="288">
        <v>46088</v>
      </c>
      <c r="C5719" s="287" t="s">
        <v>847</v>
      </c>
      <c r="D5719" s="287">
        <v>1</v>
      </c>
      <c r="E5719" s="287">
        <v>1</v>
      </c>
      <c r="F5719" s="287">
        <v>1</v>
      </c>
      <c r="G5719" s="287" t="s">
        <v>185</v>
      </c>
      <c r="H5719" s="287"/>
      <c r="I5719" s="287">
        <v>1</v>
      </c>
      <c r="J5719" s="287"/>
      <c r="K5719" s="287">
        <v>0</v>
      </c>
    </row>
    <row r="5720" spans="1:11">
      <c r="A5720" s="287" t="s">
        <v>497</v>
      </c>
      <c r="B5720" s="288">
        <v>46095</v>
      </c>
      <c r="C5720" s="287" t="s">
        <v>847</v>
      </c>
      <c r="D5720" s="287">
        <v>1</v>
      </c>
      <c r="E5720" s="287">
        <v>1</v>
      </c>
      <c r="F5720" s="287">
        <v>1</v>
      </c>
      <c r="G5720" s="287" t="s">
        <v>185</v>
      </c>
      <c r="H5720" s="287"/>
      <c r="I5720" s="287">
        <v>1</v>
      </c>
      <c r="J5720" s="287"/>
      <c r="K5720" s="287">
        <v>0</v>
      </c>
    </row>
    <row r="5721" spans="1:11">
      <c r="A5721" s="287" t="s">
        <v>497</v>
      </c>
      <c r="B5721" s="288">
        <v>46102</v>
      </c>
      <c r="C5721" s="287" t="s">
        <v>847</v>
      </c>
      <c r="D5721" s="287">
        <v>1</v>
      </c>
      <c r="E5721" s="287">
        <v>1</v>
      </c>
      <c r="F5721" s="287">
        <v>1</v>
      </c>
      <c r="G5721" s="287" t="s">
        <v>185</v>
      </c>
      <c r="H5721" s="287"/>
      <c r="I5721" s="287">
        <v>1</v>
      </c>
      <c r="J5721" s="287"/>
      <c r="K5721" s="287">
        <v>0</v>
      </c>
    </row>
    <row r="5722" spans="1:11">
      <c r="A5722" s="287" t="s">
        <v>497</v>
      </c>
      <c r="B5722" s="288">
        <v>46109</v>
      </c>
      <c r="C5722" s="287" t="s">
        <v>847</v>
      </c>
      <c r="D5722" s="287">
        <v>1</v>
      </c>
      <c r="E5722" s="287">
        <v>1</v>
      </c>
      <c r="F5722" s="287">
        <v>1</v>
      </c>
      <c r="G5722" s="287" t="s">
        <v>185</v>
      </c>
      <c r="H5722" s="287"/>
      <c r="I5722" s="287">
        <v>1</v>
      </c>
      <c r="J5722" s="287"/>
      <c r="K5722" s="287">
        <v>0</v>
      </c>
    </row>
    <row r="5723" spans="1:11">
      <c r="A5723" s="287" t="s">
        <v>497</v>
      </c>
      <c r="B5723" s="288">
        <v>46116</v>
      </c>
      <c r="C5723" s="287" t="s">
        <v>339</v>
      </c>
      <c r="D5723" s="287">
        <v>0</v>
      </c>
      <c r="E5723" s="287">
        <v>0</v>
      </c>
      <c r="F5723" s="287">
        <v>0</v>
      </c>
      <c r="G5723" s="287" t="s">
        <v>185</v>
      </c>
      <c r="H5723" s="287"/>
      <c r="I5723" s="287">
        <v>1</v>
      </c>
      <c r="J5723" s="287"/>
      <c r="K5723" s="287">
        <v>0</v>
      </c>
    </row>
    <row r="5724" spans="1:11">
      <c r="A5724" s="287" t="s">
        <v>497</v>
      </c>
      <c r="B5724" s="288">
        <v>46123</v>
      </c>
      <c r="C5724" s="287" t="s">
        <v>847</v>
      </c>
      <c r="D5724" s="287">
        <v>1</v>
      </c>
      <c r="E5724" s="287">
        <v>1</v>
      </c>
      <c r="F5724" s="287">
        <v>1</v>
      </c>
      <c r="G5724" s="287" t="s">
        <v>185</v>
      </c>
      <c r="H5724" s="287"/>
      <c r="I5724" s="287">
        <v>1</v>
      </c>
      <c r="J5724" s="287"/>
      <c r="K5724" s="287">
        <v>0</v>
      </c>
    </row>
    <row r="5725" spans="1:11">
      <c r="A5725" s="287" t="s">
        <v>497</v>
      </c>
      <c r="B5725" s="288">
        <v>46130</v>
      </c>
      <c r="C5725" s="287" t="s">
        <v>847</v>
      </c>
      <c r="D5725" s="287">
        <v>1</v>
      </c>
      <c r="E5725" s="287">
        <v>1</v>
      </c>
      <c r="F5725" s="287">
        <v>1</v>
      </c>
      <c r="G5725" s="287" t="s">
        <v>185</v>
      </c>
      <c r="H5725" s="287"/>
      <c r="I5725" s="287">
        <v>1</v>
      </c>
      <c r="J5725" s="287"/>
      <c r="K5725" s="287">
        <v>0</v>
      </c>
    </row>
    <row r="5726" spans="1:11">
      <c r="A5726" s="287" t="s">
        <v>497</v>
      </c>
      <c r="B5726" s="288">
        <v>46137</v>
      </c>
      <c r="C5726" s="287" t="s">
        <v>847</v>
      </c>
      <c r="D5726" s="287">
        <v>1</v>
      </c>
      <c r="E5726" s="287">
        <v>1</v>
      </c>
      <c r="F5726" s="287">
        <v>1</v>
      </c>
      <c r="G5726" s="287" t="s">
        <v>185</v>
      </c>
      <c r="H5726" s="287"/>
      <c r="I5726" s="287">
        <v>1</v>
      </c>
      <c r="J5726" s="287"/>
      <c r="K5726" s="287">
        <v>0</v>
      </c>
    </row>
    <row r="5727" spans="1:11">
      <c r="A5727" s="287" t="s">
        <v>498</v>
      </c>
      <c r="B5727" s="288">
        <v>45969</v>
      </c>
      <c r="C5727" s="287" t="s">
        <v>893</v>
      </c>
      <c r="D5727" s="287">
        <v>1</v>
      </c>
      <c r="E5727" s="287">
        <v>1</v>
      </c>
      <c r="F5727" s="287">
        <v>0</v>
      </c>
      <c r="G5727" s="287" t="s">
        <v>185</v>
      </c>
      <c r="H5727" s="287" t="s">
        <v>185</v>
      </c>
      <c r="I5727" s="287">
        <v>1</v>
      </c>
      <c r="J5727" s="287"/>
      <c r="K5727" s="287">
        <v>0</v>
      </c>
    </row>
    <row r="5728" spans="1:11">
      <c r="A5728" s="287" t="s">
        <v>498</v>
      </c>
      <c r="B5728" s="288">
        <v>45976</v>
      </c>
      <c r="C5728" s="287" t="s">
        <v>893</v>
      </c>
      <c r="D5728" s="287">
        <v>1</v>
      </c>
      <c r="E5728" s="287">
        <v>1</v>
      </c>
      <c r="F5728" s="287">
        <v>0</v>
      </c>
      <c r="G5728" s="287" t="s">
        <v>185</v>
      </c>
      <c r="H5728" s="287" t="s">
        <v>185</v>
      </c>
      <c r="I5728" s="287">
        <v>1</v>
      </c>
      <c r="J5728" s="287"/>
      <c r="K5728" s="287">
        <v>0</v>
      </c>
    </row>
    <row r="5729" spans="1:11">
      <c r="A5729" s="287" t="s">
        <v>498</v>
      </c>
      <c r="B5729" s="288">
        <v>45983</v>
      </c>
      <c r="C5729" s="287" t="s">
        <v>893</v>
      </c>
      <c r="D5729" s="287">
        <v>1</v>
      </c>
      <c r="E5729" s="287">
        <v>1</v>
      </c>
      <c r="F5729" s="287">
        <v>0</v>
      </c>
      <c r="G5729" s="287" t="s">
        <v>185</v>
      </c>
      <c r="H5729" s="287" t="s">
        <v>185</v>
      </c>
      <c r="I5729" s="287">
        <v>1</v>
      </c>
      <c r="J5729" s="287"/>
      <c r="K5729" s="287">
        <v>0</v>
      </c>
    </row>
    <row r="5730" spans="1:11">
      <c r="A5730" s="287" t="s">
        <v>498</v>
      </c>
      <c r="B5730" s="288">
        <v>45990</v>
      </c>
      <c r="C5730" s="287" t="s">
        <v>893</v>
      </c>
      <c r="D5730" s="287">
        <v>1</v>
      </c>
      <c r="E5730" s="287">
        <v>1</v>
      </c>
      <c r="F5730" s="287">
        <v>0</v>
      </c>
      <c r="G5730" s="287" t="s">
        <v>185</v>
      </c>
      <c r="H5730" s="287" t="s">
        <v>185</v>
      </c>
      <c r="I5730" s="287">
        <v>1</v>
      </c>
      <c r="J5730" s="287"/>
      <c r="K5730" s="287">
        <v>0</v>
      </c>
    </row>
    <row r="5731" spans="1:11">
      <c r="A5731" s="287" t="s">
        <v>498</v>
      </c>
      <c r="B5731" s="288">
        <v>45997</v>
      </c>
      <c r="C5731" s="287" t="s">
        <v>893</v>
      </c>
      <c r="D5731" s="287">
        <v>1</v>
      </c>
      <c r="E5731" s="287">
        <v>1</v>
      </c>
      <c r="F5731" s="287">
        <v>0</v>
      </c>
      <c r="G5731" s="287" t="s">
        <v>185</v>
      </c>
      <c r="H5731" s="287" t="s">
        <v>185</v>
      </c>
      <c r="I5731" s="287">
        <v>1</v>
      </c>
      <c r="J5731" s="287"/>
      <c r="K5731" s="287">
        <v>0</v>
      </c>
    </row>
    <row r="5732" spans="1:11">
      <c r="A5732" s="287" t="s">
        <v>498</v>
      </c>
      <c r="B5732" s="288">
        <v>46004</v>
      </c>
      <c r="C5732" s="287" t="s">
        <v>847</v>
      </c>
      <c r="D5732" s="287">
        <v>1</v>
      </c>
      <c r="E5732" s="287">
        <v>1</v>
      </c>
      <c r="F5732" s="287">
        <v>1</v>
      </c>
      <c r="G5732" s="287" t="s">
        <v>185</v>
      </c>
      <c r="H5732" s="287" t="s">
        <v>185</v>
      </c>
      <c r="I5732" s="287">
        <v>1</v>
      </c>
      <c r="J5732" s="287"/>
      <c r="K5732" s="287">
        <v>0</v>
      </c>
    </row>
    <row r="5733" spans="1:11">
      <c r="A5733" s="287" t="s">
        <v>498</v>
      </c>
      <c r="B5733" s="288">
        <v>46011</v>
      </c>
      <c r="C5733" s="287" t="s">
        <v>847</v>
      </c>
      <c r="D5733" s="287">
        <v>1</v>
      </c>
      <c r="E5733" s="287">
        <v>1</v>
      </c>
      <c r="F5733" s="287">
        <v>1</v>
      </c>
      <c r="G5733" s="287" t="s">
        <v>185</v>
      </c>
      <c r="H5733" s="287" t="s">
        <v>185</v>
      </c>
      <c r="I5733" s="287">
        <v>1</v>
      </c>
      <c r="J5733" s="287"/>
      <c r="K5733" s="287">
        <v>0</v>
      </c>
    </row>
    <row r="5734" spans="1:11">
      <c r="A5734" s="287" t="s">
        <v>498</v>
      </c>
      <c r="B5734" s="288">
        <v>46018</v>
      </c>
      <c r="C5734" s="287" t="s">
        <v>339</v>
      </c>
      <c r="D5734" s="287">
        <v>0</v>
      </c>
      <c r="E5734" s="287">
        <v>0</v>
      </c>
      <c r="F5734" s="287">
        <v>0</v>
      </c>
      <c r="G5734" s="287" t="s">
        <v>185</v>
      </c>
      <c r="H5734" s="287" t="s">
        <v>185</v>
      </c>
      <c r="I5734" s="287">
        <v>1</v>
      </c>
      <c r="J5734" s="287"/>
      <c r="K5734" s="287">
        <v>0</v>
      </c>
    </row>
    <row r="5735" spans="1:11">
      <c r="A5735" s="287" t="s">
        <v>498</v>
      </c>
      <c r="B5735" s="288">
        <v>46025</v>
      </c>
      <c r="C5735" s="287" t="s">
        <v>339</v>
      </c>
      <c r="D5735" s="287">
        <v>0</v>
      </c>
      <c r="E5735" s="287">
        <v>0</v>
      </c>
      <c r="F5735" s="287">
        <v>0</v>
      </c>
      <c r="G5735" s="287" t="s">
        <v>185</v>
      </c>
      <c r="H5735" s="287" t="s">
        <v>185</v>
      </c>
      <c r="I5735" s="287">
        <v>1</v>
      </c>
      <c r="J5735" s="287"/>
      <c r="K5735" s="287">
        <v>0</v>
      </c>
    </row>
    <row r="5736" spans="1:11">
      <c r="A5736" s="287" t="s">
        <v>498</v>
      </c>
      <c r="B5736" s="288">
        <v>46032</v>
      </c>
      <c r="C5736" s="287" t="s">
        <v>892</v>
      </c>
      <c r="D5736" s="287">
        <v>1</v>
      </c>
      <c r="E5736" s="287">
        <v>0</v>
      </c>
      <c r="F5736" s="287">
        <v>1</v>
      </c>
      <c r="G5736" s="287" t="s">
        <v>185</v>
      </c>
      <c r="H5736" s="287" t="s">
        <v>185</v>
      </c>
      <c r="I5736" s="287">
        <v>1</v>
      </c>
      <c r="J5736" s="287"/>
      <c r="K5736" s="287">
        <v>0</v>
      </c>
    </row>
    <row r="5737" spans="1:11">
      <c r="A5737" s="287" t="s">
        <v>498</v>
      </c>
      <c r="B5737" s="288">
        <v>46039</v>
      </c>
      <c r="C5737" s="287" t="s">
        <v>847</v>
      </c>
      <c r="D5737" s="287">
        <v>1</v>
      </c>
      <c r="E5737" s="287">
        <v>1</v>
      </c>
      <c r="F5737" s="287">
        <v>1</v>
      </c>
      <c r="G5737" s="287" t="s">
        <v>185</v>
      </c>
      <c r="H5737" s="287" t="s">
        <v>185</v>
      </c>
      <c r="I5737" s="287">
        <v>1</v>
      </c>
      <c r="J5737" s="287"/>
      <c r="K5737" s="287">
        <v>0</v>
      </c>
    </row>
    <row r="5738" spans="1:11">
      <c r="A5738" s="287" t="s">
        <v>498</v>
      </c>
      <c r="B5738" s="288">
        <v>46046</v>
      </c>
      <c r="C5738" s="287" t="s">
        <v>893</v>
      </c>
      <c r="D5738" s="287">
        <v>1</v>
      </c>
      <c r="E5738" s="287">
        <v>1</v>
      </c>
      <c r="F5738" s="287">
        <v>0</v>
      </c>
      <c r="G5738" s="287" t="s">
        <v>185</v>
      </c>
      <c r="H5738" s="287" t="s">
        <v>185</v>
      </c>
      <c r="I5738" s="287">
        <v>1</v>
      </c>
      <c r="J5738" s="287"/>
      <c r="K5738" s="287">
        <v>0</v>
      </c>
    </row>
    <row r="5739" spans="1:11">
      <c r="A5739" s="287" t="s">
        <v>498</v>
      </c>
      <c r="B5739" s="288">
        <v>46053</v>
      </c>
      <c r="C5739" s="287" t="s">
        <v>847</v>
      </c>
      <c r="D5739" s="287">
        <v>1</v>
      </c>
      <c r="E5739" s="287">
        <v>1</v>
      </c>
      <c r="F5739" s="287">
        <v>1</v>
      </c>
      <c r="G5739" s="287" t="s">
        <v>185</v>
      </c>
      <c r="H5739" s="287" t="s">
        <v>185</v>
      </c>
      <c r="I5739" s="287">
        <v>1</v>
      </c>
      <c r="J5739" s="287"/>
      <c r="K5739" s="287">
        <v>0</v>
      </c>
    </row>
    <row r="5740" spans="1:11">
      <c r="A5740" s="287" t="s">
        <v>498</v>
      </c>
      <c r="B5740" s="288">
        <v>46060</v>
      </c>
      <c r="C5740" s="287" t="s">
        <v>339</v>
      </c>
      <c r="D5740" s="287">
        <v>0</v>
      </c>
      <c r="E5740" s="287">
        <v>0</v>
      </c>
      <c r="F5740" s="287">
        <v>0</v>
      </c>
      <c r="G5740" s="287" t="s">
        <v>185</v>
      </c>
      <c r="H5740" s="287" t="s">
        <v>185</v>
      </c>
      <c r="I5740" s="287">
        <v>1</v>
      </c>
      <c r="J5740" s="287"/>
      <c r="K5740" s="287">
        <v>0</v>
      </c>
    </row>
    <row r="5741" spans="1:11">
      <c r="A5741" s="287" t="s">
        <v>498</v>
      </c>
      <c r="B5741" s="288">
        <v>46067</v>
      </c>
      <c r="C5741" s="287" t="s">
        <v>339</v>
      </c>
      <c r="D5741" s="287">
        <v>0</v>
      </c>
      <c r="E5741" s="287">
        <v>0</v>
      </c>
      <c r="F5741" s="287">
        <v>0</v>
      </c>
      <c r="G5741" s="287" t="s">
        <v>185</v>
      </c>
      <c r="H5741" s="287" t="s">
        <v>185</v>
      </c>
      <c r="I5741" s="287">
        <v>1</v>
      </c>
      <c r="J5741" s="287"/>
      <c r="K5741" s="287">
        <v>0</v>
      </c>
    </row>
    <row r="5742" spans="1:11">
      <c r="A5742" s="287" t="s">
        <v>498</v>
      </c>
      <c r="B5742" s="288">
        <v>46074</v>
      </c>
      <c r="C5742" s="287" t="s">
        <v>339</v>
      </c>
      <c r="D5742" s="287">
        <v>0</v>
      </c>
      <c r="E5742" s="287">
        <v>0</v>
      </c>
      <c r="F5742" s="287">
        <v>0</v>
      </c>
      <c r="G5742" s="287" t="s">
        <v>185</v>
      </c>
      <c r="H5742" s="287" t="s">
        <v>185</v>
      </c>
      <c r="I5742" s="287">
        <v>1</v>
      </c>
      <c r="J5742" s="287"/>
      <c r="K5742" s="287">
        <v>0</v>
      </c>
    </row>
    <row r="5743" spans="1:11">
      <c r="A5743" s="287" t="s">
        <v>498</v>
      </c>
      <c r="B5743" s="288">
        <v>46081</v>
      </c>
      <c r="C5743" s="287" t="s">
        <v>339</v>
      </c>
      <c r="D5743" s="287">
        <v>0</v>
      </c>
      <c r="E5743" s="287">
        <v>0</v>
      </c>
      <c r="F5743" s="287">
        <v>0</v>
      </c>
      <c r="G5743" s="287" t="s">
        <v>185</v>
      </c>
      <c r="H5743" s="287" t="s">
        <v>185</v>
      </c>
      <c r="I5743" s="287">
        <v>1</v>
      </c>
      <c r="J5743" s="287"/>
      <c r="K5743" s="287">
        <v>0</v>
      </c>
    </row>
    <row r="5744" spans="1:11">
      <c r="A5744" s="287" t="s">
        <v>498</v>
      </c>
      <c r="B5744" s="288">
        <v>46088</v>
      </c>
      <c r="C5744" s="287" t="s">
        <v>339</v>
      </c>
      <c r="D5744" s="287">
        <v>0</v>
      </c>
      <c r="E5744" s="287">
        <v>0</v>
      </c>
      <c r="F5744" s="287">
        <v>0</v>
      </c>
      <c r="G5744" s="287" t="s">
        <v>185</v>
      </c>
      <c r="H5744" s="287" t="s">
        <v>185</v>
      </c>
      <c r="I5744" s="287">
        <v>1</v>
      </c>
      <c r="J5744" s="287"/>
      <c r="K5744" s="287">
        <v>0</v>
      </c>
    </row>
    <row r="5745" spans="1:11">
      <c r="A5745" s="287" t="s">
        <v>498</v>
      </c>
      <c r="B5745" s="288">
        <v>46095</v>
      </c>
      <c r="C5745" s="287" t="s">
        <v>847</v>
      </c>
      <c r="D5745" s="287">
        <v>1</v>
      </c>
      <c r="E5745" s="287">
        <v>1</v>
      </c>
      <c r="F5745" s="287">
        <v>1</v>
      </c>
      <c r="G5745" s="287" t="s">
        <v>185</v>
      </c>
      <c r="H5745" s="287" t="s">
        <v>185</v>
      </c>
      <c r="I5745" s="287">
        <v>1</v>
      </c>
      <c r="J5745" s="287"/>
      <c r="K5745" s="287">
        <v>0</v>
      </c>
    </row>
    <row r="5746" spans="1:11">
      <c r="A5746" s="287" t="s">
        <v>498</v>
      </c>
      <c r="B5746" s="288">
        <v>46102</v>
      </c>
      <c r="C5746" s="287" t="s">
        <v>893</v>
      </c>
      <c r="D5746" s="287">
        <v>1</v>
      </c>
      <c r="E5746" s="287">
        <v>1</v>
      </c>
      <c r="F5746" s="287">
        <v>0</v>
      </c>
      <c r="G5746" s="287" t="s">
        <v>185</v>
      </c>
      <c r="H5746" s="287" t="s">
        <v>185</v>
      </c>
      <c r="I5746" s="287">
        <v>1</v>
      </c>
      <c r="J5746" s="287"/>
      <c r="K5746" s="287">
        <v>0</v>
      </c>
    </row>
    <row r="5747" spans="1:11">
      <c r="A5747" s="287" t="s">
        <v>498</v>
      </c>
      <c r="B5747" s="288">
        <v>46109</v>
      </c>
      <c r="C5747" s="287" t="s">
        <v>847</v>
      </c>
      <c r="D5747" s="287">
        <v>1</v>
      </c>
      <c r="E5747" s="287">
        <v>1</v>
      </c>
      <c r="F5747" s="287">
        <v>1</v>
      </c>
      <c r="G5747" s="287" t="s">
        <v>185</v>
      </c>
      <c r="H5747" s="287" t="s">
        <v>185</v>
      </c>
      <c r="I5747" s="287">
        <v>1</v>
      </c>
      <c r="J5747" s="287"/>
      <c r="K5747" s="287">
        <v>0</v>
      </c>
    </row>
    <row r="5748" spans="1:11">
      <c r="A5748" s="287" t="s">
        <v>498</v>
      </c>
      <c r="B5748" s="288">
        <v>46116</v>
      </c>
      <c r="C5748" s="287" t="s">
        <v>847</v>
      </c>
      <c r="D5748" s="287">
        <v>1</v>
      </c>
      <c r="E5748" s="287">
        <v>1</v>
      </c>
      <c r="F5748" s="287">
        <v>1</v>
      </c>
      <c r="G5748" s="287" t="s">
        <v>185</v>
      </c>
      <c r="H5748" s="287" t="s">
        <v>185</v>
      </c>
      <c r="I5748" s="287">
        <v>1</v>
      </c>
      <c r="J5748" s="287"/>
      <c r="K5748" s="287">
        <v>0</v>
      </c>
    </row>
    <row r="5749" spans="1:11">
      <c r="A5749" s="287" t="s">
        <v>498</v>
      </c>
      <c r="B5749" s="288">
        <v>46123</v>
      </c>
      <c r="C5749" s="287" t="s">
        <v>847</v>
      </c>
      <c r="D5749" s="287">
        <v>1</v>
      </c>
      <c r="E5749" s="287">
        <v>1</v>
      </c>
      <c r="F5749" s="287">
        <v>1</v>
      </c>
      <c r="G5749" s="287" t="s">
        <v>185</v>
      </c>
      <c r="H5749" s="287" t="s">
        <v>185</v>
      </c>
      <c r="I5749" s="287">
        <v>1</v>
      </c>
      <c r="J5749" s="287"/>
      <c r="K5749" s="287">
        <v>0</v>
      </c>
    </row>
    <row r="5750" spans="1:11">
      <c r="A5750" s="287" t="s">
        <v>498</v>
      </c>
      <c r="B5750" s="288">
        <v>46130</v>
      </c>
      <c r="C5750" s="287" t="s">
        <v>847</v>
      </c>
      <c r="D5750" s="287">
        <v>1</v>
      </c>
      <c r="E5750" s="287">
        <v>1</v>
      </c>
      <c r="F5750" s="287">
        <v>1</v>
      </c>
      <c r="G5750" s="287" t="s">
        <v>185</v>
      </c>
      <c r="H5750" s="287" t="s">
        <v>185</v>
      </c>
      <c r="I5750" s="287">
        <v>1</v>
      </c>
      <c r="J5750" s="287"/>
      <c r="K5750" s="287">
        <v>0</v>
      </c>
    </row>
    <row r="5751" spans="1:11">
      <c r="A5751" s="287" t="s">
        <v>498</v>
      </c>
      <c r="B5751" s="288">
        <v>46137</v>
      </c>
      <c r="C5751" s="287" t="s">
        <v>893</v>
      </c>
      <c r="D5751" s="287">
        <v>1</v>
      </c>
      <c r="E5751" s="287">
        <v>1</v>
      </c>
      <c r="F5751" s="287">
        <v>0</v>
      </c>
      <c r="G5751" s="287" t="s">
        <v>185</v>
      </c>
      <c r="H5751" s="287" t="s">
        <v>185</v>
      </c>
      <c r="I5751" s="287">
        <v>1</v>
      </c>
      <c r="J5751" s="287"/>
      <c r="K5751" s="287">
        <v>0</v>
      </c>
    </row>
    <row r="5752" spans="1:11">
      <c r="A5752" s="287" t="s">
        <v>499</v>
      </c>
      <c r="B5752" s="288">
        <v>45969</v>
      </c>
      <c r="C5752" s="287" t="s">
        <v>339</v>
      </c>
      <c r="D5752" s="287">
        <v>0</v>
      </c>
      <c r="E5752" s="287">
        <v>0</v>
      </c>
      <c r="F5752" s="287">
        <v>0</v>
      </c>
      <c r="G5752" s="287" t="s">
        <v>185</v>
      </c>
      <c r="H5752" s="287"/>
      <c r="I5752" s="287">
        <v>0</v>
      </c>
      <c r="J5752" s="287"/>
      <c r="K5752" s="287">
        <v>0</v>
      </c>
    </row>
    <row r="5753" spans="1:11">
      <c r="A5753" s="287" t="s">
        <v>499</v>
      </c>
      <c r="B5753" s="288">
        <v>45976</v>
      </c>
      <c r="C5753" s="287" t="s">
        <v>892</v>
      </c>
      <c r="D5753" s="287">
        <v>1</v>
      </c>
      <c r="E5753" s="287">
        <v>0</v>
      </c>
      <c r="F5753" s="287">
        <v>1</v>
      </c>
      <c r="G5753" s="287" t="s">
        <v>185</v>
      </c>
      <c r="H5753" s="287"/>
      <c r="I5753" s="287">
        <v>0</v>
      </c>
      <c r="J5753" s="287"/>
      <c r="K5753" s="287">
        <v>0</v>
      </c>
    </row>
    <row r="5754" spans="1:11">
      <c r="A5754" s="287" t="s">
        <v>499</v>
      </c>
      <c r="B5754" s="288">
        <v>45983</v>
      </c>
      <c r="C5754" s="287" t="s">
        <v>847</v>
      </c>
      <c r="D5754" s="287">
        <v>1</v>
      </c>
      <c r="E5754" s="287">
        <v>1</v>
      </c>
      <c r="F5754" s="287">
        <v>1</v>
      </c>
      <c r="G5754" s="287" t="s">
        <v>185</v>
      </c>
      <c r="H5754" s="287"/>
      <c r="I5754" s="287">
        <v>0</v>
      </c>
      <c r="J5754" s="287"/>
      <c r="K5754" s="287">
        <v>0</v>
      </c>
    </row>
    <row r="5755" spans="1:11">
      <c r="A5755" s="287" t="s">
        <v>499</v>
      </c>
      <c r="B5755" s="288">
        <v>45990</v>
      </c>
      <c r="C5755" s="287" t="s">
        <v>847</v>
      </c>
      <c r="D5755" s="287">
        <v>1</v>
      </c>
      <c r="E5755" s="287">
        <v>1</v>
      </c>
      <c r="F5755" s="287">
        <v>1</v>
      </c>
      <c r="G5755" s="287" t="s">
        <v>185</v>
      </c>
      <c r="H5755" s="287"/>
      <c r="I5755" s="287">
        <v>0</v>
      </c>
      <c r="J5755" s="287"/>
      <c r="K5755" s="287">
        <v>0</v>
      </c>
    </row>
    <row r="5756" spans="1:11">
      <c r="A5756" s="287" t="s">
        <v>499</v>
      </c>
      <c r="B5756" s="288">
        <v>45997</v>
      </c>
      <c r="C5756" s="287" t="s">
        <v>339</v>
      </c>
      <c r="D5756" s="287">
        <v>0</v>
      </c>
      <c r="E5756" s="287">
        <v>0</v>
      </c>
      <c r="F5756" s="287">
        <v>0</v>
      </c>
      <c r="G5756" s="287" t="s">
        <v>185</v>
      </c>
      <c r="H5756" s="287"/>
      <c r="I5756" s="287">
        <v>0</v>
      </c>
      <c r="J5756" s="287"/>
      <c r="K5756" s="287">
        <v>0</v>
      </c>
    </row>
    <row r="5757" spans="1:11">
      <c r="A5757" s="287" t="s">
        <v>499</v>
      </c>
      <c r="B5757" s="288">
        <v>46004</v>
      </c>
      <c r="C5757" s="287" t="s">
        <v>847</v>
      </c>
      <c r="D5757" s="287">
        <v>1</v>
      </c>
      <c r="E5757" s="287">
        <v>1</v>
      </c>
      <c r="F5757" s="287">
        <v>1</v>
      </c>
      <c r="G5757" s="287" t="s">
        <v>185</v>
      </c>
      <c r="H5757" s="287"/>
      <c r="I5757" s="287">
        <v>0</v>
      </c>
      <c r="J5757" s="287"/>
      <c r="K5757" s="287">
        <v>0</v>
      </c>
    </row>
    <row r="5758" spans="1:11">
      <c r="A5758" s="287" t="s">
        <v>499</v>
      </c>
      <c r="B5758" s="288">
        <v>46011</v>
      </c>
      <c r="C5758" s="287" t="s">
        <v>339</v>
      </c>
      <c r="D5758" s="287">
        <v>0</v>
      </c>
      <c r="E5758" s="287">
        <v>0</v>
      </c>
      <c r="F5758" s="287">
        <v>0</v>
      </c>
      <c r="G5758" s="287" t="s">
        <v>185</v>
      </c>
      <c r="H5758" s="287"/>
      <c r="I5758" s="287">
        <v>0</v>
      </c>
      <c r="J5758" s="287"/>
      <c r="K5758" s="287">
        <v>0</v>
      </c>
    </row>
    <row r="5759" spans="1:11">
      <c r="A5759" s="287" t="s">
        <v>499</v>
      </c>
      <c r="B5759" s="288">
        <v>46018</v>
      </c>
      <c r="C5759" s="287" t="s">
        <v>339</v>
      </c>
      <c r="D5759" s="287">
        <v>0</v>
      </c>
      <c r="E5759" s="287">
        <v>0</v>
      </c>
      <c r="F5759" s="287">
        <v>0</v>
      </c>
      <c r="G5759" s="287" t="s">
        <v>185</v>
      </c>
      <c r="H5759" s="287"/>
      <c r="I5759" s="287">
        <v>0</v>
      </c>
      <c r="J5759" s="287"/>
      <c r="K5759" s="287">
        <v>0</v>
      </c>
    </row>
    <row r="5760" spans="1:11">
      <c r="A5760" s="287" t="s">
        <v>499</v>
      </c>
      <c r="B5760" s="288">
        <v>46025</v>
      </c>
      <c r="C5760" s="287" t="s">
        <v>847</v>
      </c>
      <c r="D5760" s="287">
        <v>1</v>
      </c>
      <c r="E5760" s="287">
        <v>1</v>
      </c>
      <c r="F5760" s="287">
        <v>1</v>
      </c>
      <c r="G5760" s="287" t="s">
        <v>185</v>
      </c>
      <c r="H5760" s="287"/>
      <c r="I5760" s="287">
        <v>0</v>
      </c>
      <c r="J5760" s="287"/>
      <c r="K5760" s="287">
        <v>0</v>
      </c>
    </row>
    <row r="5761" spans="1:11">
      <c r="A5761" s="287" t="s">
        <v>499</v>
      </c>
      <c r="B5761" s="288">
        <v>46032</v>
      </c>
      <c r="C5761" s="287" t="s">
        <v>847</v>
      </c>
      <c r="D5761" s="287">
        <v>1</v>
      </c>
      <c r="E5761" s="287">
        <v>1</v>
      </c>
      <c r="F5761" s="287">
        <v>1</v>
      </c>
      <c r="G5761" s="287" t="s">
        <v>185</v>
      </c>
      <c r="H5761" s="287"/>
      <c r="I5761" s="287">
        <v>0</v>
      </c>
      <c r="J5761" s="287"/>
      <c r="K5761" s="287">
        <v>0</v>
      </c>
    </row>
    <row r="5762" spans="1:11">
      <c r="A5762" s="287" t="s">
        <v>499</v>
      </c>
      <c r="B5762" s="288">
        <v>46039</v>
      </c>
      <c r="C5762" s="287" t="s">
        <v>847</v>
      </c>
      <c r="D5762" s="287">
        <v>1</v>
      </c>
      <c r="E5762" s="287">
        <v>1</v>
      </c>
      <c r="F5762" s="287">
        <v>1</v>
      </c>
      <c r="G5762" s="287" t="s">
        <v>185</v>
      </c>
      <c r="H5762" s="287"/>
      <c r="I5762" s="287">
        <v>0</v>
      </c>
      <c r="J5762" s="287"/>
      <c r="K5762" s="287">
        <v>0</v>
      </c>
    </row>
    <row r="5763" spans="1:11">
      <c r="A5763" s="287" t="s">
        <v>499</v>
      </c>
      <c r="B5763" s="288">
        <v>46046</v>
      </c>
      <c r="C5763" s="287" t="s">
        <v>847</v>
      </c>
      <c r="D5763" s="287">
        <v>1</v>
      </c>
      <c r="E5763" s="287">
        <v>1</v>
      </c>
      <c r="F5763" s="287">
        <v>1</v>
      </c>
      <c r="G5763" s="287" t="s">
        <v>185</v>
      </c>
      <c r="H5763" s="287"/>
      <c r="I5763" s="287">
        <v>0</v>
      </c>
      <c r="J5763" s="287"/>
      <c r="K5763" s="287">
        <v>0</v>
      </c>
    </row>
    <row r="5764" spans="1:11">
      <c r="A5764" s="287" t="s">
        <v>499</v>
      </c>
      <c r="B5764" s="288">
        <v>46053</v>
      </c>
      <c r="C5764" s="287" t="s">
        <v>847</v>
      </c>
      <c r="D5764" s="287">
        <v>1</v>
      </c>
      <c r="E5764" s="287">
        <v>1</v>
      </c>
      <c r="F5764" s="287">
        <v>1</v>
      </c>
      <c r="G5764" s="287" t="s">
        <v>185</v>
      </c>
      <c r="H5764" s="287"/>
      <c r="I5764" s="287">
        <v>0</v>
      </c>
      <c r="J5764" s="287"/>
      <c r="K5764" s="287">
        <v>0</v>
      </c>
    </row>
    <row r="5765" spans="1:11">
      <c r="A5765" s="287" t="s">
        <v>499</v>
      </c>
      <c r="B5765" s="288">
        <v>46060</v>
      </c>
      <c r="C5765" s="287" t="s">
        <v>847</v>
      </c>
      <c r="D5765" s="287">
        <v>1</v>
      </c>
      <c r="E5765" s="287">
        <v>1</v>
      </c>
      <c r="F5765" s="287">
        <v>1</v>
      </c>
      <c r="G5765" s="287" t="s">
        <v>185</v>
      </c>
      <c r="H5765" s="287"/>
      <c r="I5765" s="287">
        <v>0</v>
      </c>
      <c r="J5765" s="287"/>
      <c r="K5765" s="287">
        <v>0</v>
      </c>
    </row>
    <row r="5766" spans="1:11">
      <c r="A5766" s="287" t="s">
        <v>499</v>
      </c>
      <c r="B5766" s="288">
        <v>46067</v>
      </c>
      <c r="C5766" s="287" t="s">
        <v>847</v>
      </c>
      <c r="D5766" s="287">
        <v>1</v>
      </c>
      <c r="E5766" s="287">
        <v>1</v>
      </c>
      <c r="F5766" s="287">
        <v>1</v>
      </c>
      <c r="G5766" s="287" t="s">
        <v>185</v>
      </c>
      <c r="H5766" s="287"/>
      <c r="I5766" s="287">
        <v>0</v>
      </c>
      <c r="J5766" s="287"/>
      <c r="K5766" s="287">
        <v>0</v>
      </c>
    </row>
    <row r="5767" spans="1:11">
      <c r="A5767" s="287" t="s">
        <v>499</v>
      </c>
      <c r="B5767" s="288">
        <v>46074</v>
      </c>
      <c r="C5767" s="287" t="s">
        <v>847</v>
      </c>
      <c r="D5767" s="287">
        <v>1</v>
      </c>
      <c r="E5767" s="287">
        <v>1</v>
      </c>
      <c r="F5767" s="287">
        <v>1</v>
      </c>
      <c r="G5767" s="287" t="s">
        <v>185</v>
      </c>
      <c r="H5767" s="287"/>
      <c r="I5767" s="287">
        <v>0</v>
      </c>
      <c r="J5767" s="287"/>
      <c r="K5767" s="287">
        <v>0</v>
      </c>
    </row>
    <row r="5768" spans="1:11">
      <c r="A5768" s="287" t="s">
        <v>499</v>
      </c>
      <c r="B5768" s="288">
        <v>46081</v>
      </c>
      <c r="C5768" s="287" t="s">
        <v>847</v>
      </c>
      <c r="D5768" s="287">
        <v>1</v>
      </c>
      <c r="E5768" s="287">
        <v>1</v>
      </c>
      <c r="F5768" s="287">
        <v>1</v>
      </c>
      <c r="G5768" s="287" t="s">
        <v>185</v>
      </c>
      <c r="H5768" s="287"/>
      <c r="I5768" s="287">
        <v>0</v>
      </c>
      <c r="J5768" s="287"/>
      <c r="K5768" s="287">
        <v>0</v>
      </c>
    </row>
    <row r="5769" spans="1:11">
      <c r="A5769" s="287" t="s">
        <v>499</v>
      </c>
      <c r="B5769" s="288">
        <v>46088</v>
      </c>
      <c r="C5769" s="287" t="s">
        <v>847</v>
      </c>
      <c r="D5769" s="287">
        <v>1</v>
      </c>
      <c r="E5769" s="287">
        <v>1</v>
      </c>
      <c r="F5769" s="287">
        <v>1</v>
      </c>
      <c r="G5769" s="287" t="s">
        <v>185</v>
      </c>
      <c r="H5769" s="287"/>
      <c r="I5769" s="287">
        <v>0</v>
      </c>
      <c r="J5769" s="287"/>
      <c r="K5769" s="287">
        <v>0</v>
      </c>
    </row>
    <row r="5770" spans="1:11">
      <c r="A5770" s="287" t="s">
        <v>499</v>
      </c>
      <c r="B5770" s="288">
        <v>46095</v>
      </c>
      <c r="C5770" s="287" t="s">
        <v>847</v>
      </c>
      <c r="D5770" s="287">
        <v>1</v>
      </c>
      <c r="E5770" s="287">
        <v>1</v>
      </c>
      <c r="F5770" s="287">
        <v>1</v>
      </c>
      <c r="G5770" s="287" t="s">
        <v>185</v>
      </c>
      <c r="H5770" s="287"/>
      <c r="I5770" s="287">
        <v>0</v>
      </c>
      <c r="J5770" s="287"/>
      <c r="K5770" s="287">
        <v>0</v>
      </c>
    </row>
    <row r="5771" spans="1:11">
      <c r="A5771" s="287" t="s">
        <v>499</v>
      </c>
      <c r="B5771" s="288">
        <v>46102</v>
      </c>
      <c r="C5771" s="287" t="s">
        <v>847</v>
      </c>
      <c r="D5771" s="287">
        <v>1</v>
      </c>
      <c r="E5771" s="287">
        <v>1</v>
      </c>
      <c r="F5771" s="287">
        <v>1</v>
      </c>
      <c r="G5771" s="287" t="s">
        <v>185</v>
      </c>
      <c r="H5771" s="287"/>
      <c r="I5771" s="287">
        <v>0</v>
      </c>
      <c r="J5771" s="287"/>
      <c r="K5771" s="287">
        <v>0</v>
      </c>
    </row>
    <row r="5772" spans="1:11">
      <c r="A5772" s="287" t="s">
        <v>499</v>
      </c>
      <c r="B5772" s="288">
        <v>46109</v>
      </c>
      <c r="C5772" s="287" t="s">
        <v>847</v>
      </c>
      <c r="D5772" s="287">
        <v>1</v>
      </c>
      <c r="E5772" s="287">
        <v>1</v>
      </c>
      <c r="F5772" s="287">
        <v>1</v>
      </c>
      <c r="G5772" s="287" t="s">
        <v>185</v>
      </c>
      <c r="H5772" s="287"/>
      <c r="I5772" s="287">
        <v>0</v>
      </c>
      <c r="J5772" s="287"/>
      <c r="K5772" s="287">
        <v>0</v>
      </c>
    </row>
    <row r="5773" spans="1:11">
      <c r="A5773" s="287" t="s">
        <v>499</v>
      </c>
      <c r="B5773" s="288">
        <v>46116</v>
      </c>
      <c r="C5773" s="287" t="s">
        <v>339</v>
      </c>
      <c r="D5773" s="287">
        <v>0</v>
      </c>
      <c r="E5773" s="287">
        <v>0</v>
      </c>
      <c r="F5773" s="287">
        <v>0</v>
      </c>
      <c r="G5773" s="287" t="s">
        <v>185</v>
      </c>
      <c r="H5773" s="287"/>
      <c r="I5773" s="287">
        <v>0</v>
      </c>
      <c r="J5773" s="287"/>
      <c r="K5773" s="287">
        <v>0</v>
      </c>
    </row>
    <row r="5774" spans="1:11">
      <c r="A5774" s="287" t="s">
        <v>499</v>
      </c>
      <c r="B5774" s="288">
        <v>46123</v>
      </c>
      <c r="C5774" s="287" t="s">
        <v>847</v>
      </c>
      <c r="D5774" s="287">
        <v>1</v>
      </c>
      <c r="E5774" s="287">
        <v>1</v>
      </c>
      <c r="F5774" s="287">
        <v>1</v>
      </c>
      <c r="G5774" s="287" t="s">
        <v>185</v>
      </c>
      <c r="H5774" s="287"/>
      <c r="I5774" s="287">
        <v>0</v>
      </c>
      <c r="J5774" s="287"/>
      <c r="K5774" s="287">
        <v>0</v>
      </c>
    </row>
    <row r="5775" spans="1:11">
      <c r="A5775" s="287" t="s">
        <v>499</v>
      </c>
      <c r="B5775" s="288">
        <v>46130</v>
      </c>
      <c r="C5775" s="287" t="s">
        <v>847</v>
      </c>
      <c r="D5775" s="287">
        <v>1</v>
      </c>
      <c r="E5775" s="287">
        <v>1</v>
      </c>
      <c r="F5775" s="287">
        <v>1</v>
      </c>
      <c r="G5775" s="287" t="s">
        <v>185</v>
      </c>
      <c r="H5775" s="287"/>
      <c r="I5775" s="287">
        <v>0</v>
      </c>
      <c r="J5775" s="287"/>
      <c r="K5775" s="287">
        <v>0</v>
      </c>
    </row>
    <row r="5776" spans="1:11">
      <c r="A5776" s="287" t="s">
        <v>499</v>
      </c>
      <c r="B5776" s="288">
        <v>46137</v>
      </c>
      <c r="C5776" s="287" t="s">
        <v>847</v>
      </c>
      <c r="D5776" s="287">
        <v>1</v>
      </c>
      <c r="E5776" s="287">
        <v>1</v>
      </c>
      <c r="F5776" s="287">
        <v>1</v>
      </c>
      <c r="G5776" s="287" t="s">
        <v>185</v>
      </c>
      <c r="H5776" s="287"/>
      <c r="I5776" s="287">
        <v>0</v>
      </c>
      <c r="J5776" s="287"/>
      <c r="K5776" s="287">
        <v>0</v>
      </c>
    </row>
    <row r="5777" spans="1:11">
      <c r="A5777" s="287" t="s">
        <v>500</v>
      </c>
      <c r="B5777" s="288">
        <v>45969</v>
      </c>
      <c r="C5777" s="287" t="s">
        <v>339</v>
      </c>
      <c r="D5777" s="287">
        <v>0</v>
      </c>
      <c r="E5777" s="287">
        <v>0</v>
      </c>
      <c r="F5777" s="287">
        <v>0</v>
      </c>
      <c r="G5777" s="287" t="s">
        <v>185</v>
      </c>
      <c r="H5777" s="287"/>
      <c r="I5777" s="287">
        <v>1</v>
      </c>
      <c r="J5777" s="287"/>
      <c r="K5777" s="287">
        <v>0</v>
      </c>
    </row>
    <row r="5778" spans="1:11">
      <c r="A5778" s="287" t="s">
        <v>500</v>
      </c>
      <c r="B5778" s="288">
        <v>45976</v>
      </c>
      <c r="C5778" s="287" t="s">
        <v>892</v>
      </c>
      <c r="D5778" s="287">
        <v>1</v>
      </c>
      <c r="E5778" s="287">
        <v>0</v>
      </c>
      <c r="F5778" s="287">
        <v>1</v>
      </c>
      <c r="G5778" s="287" t="s">
        <v>185</v>
      </c>
      <c r="H5778" s="287"/>
      <c r="I5778" s="287">
        <v>1</v>
      </c>
      <c r="J5778" s="287"/>
      <c r="K5778" s="287">
        <v>0</v>
      </c>
    </row>
    <row r="5779" spans="1:11">
      <c r="A5779" s="287" t="s">
        <v>500</v>
      </c>
      <c r="B5779" s="288">
        <v>45983</v>
      </c>
      <c r="C5779" s="287" t="s">
        <v>892</v>
      </c>
      <c r="D5779" s="287">
        <v>1</v>
      </c>
      <c r="E5779" s="287">
        <v>0</v>
      </c>
      <c r="F5779" s="287">
        <v>1</v>
      </c>
      <c r="G5779" s="287" t="s">
        <v>185</v>
      </c>
      <c r="H5779" s="287"/>
      <c r="I5779" s="287">
        <v>1</v>
      </c>
      <c r="J5779" s="287"/>
      <c r="K5779" s="287">
        <v>0</v>
      </c>
    </row>
    <row r="5780" spans="1:11">
      <c r="A5780" s="287" t="s">
        <v>500</v>
      </c>
      <c r="B5780" s="288">
        <v>45990</v>
      </c>
      <c r="C5780" s="287" t="s">
        <v>892</v>
      </c>
      <c r="D5780" s="287">
        <v>1</v>
      </c>
      <c r="E5780" s="287">
        <v>0</v>
      </c>
      <c r="F5780" s="287">
        <v>1</v>
      </c>
      <c r="G5780" s="287" t="s">
        <v>185</v>
      </c>
      <c r="H5780" s="287"/>
      <c r="I5780" s="287">
        <v>1</v>
      </c>
      <c r="J5780" s="287"/>
      <c r="K5780" s="287">
        <v>0</v>
      </c>
    </row>
    <row r="5781" spans="1:11">
      <c r="A5781" s="287" t="s">
        <v>500</v>
      </c>
      <c r="B5781" s="288">
        <v>45997</v>
      </c>
      <c r="C5781" s="287" t="s">
        <v>892</v>
      </c>
      <c r="D5781" s="287">
        <v>1</v>
      </c>
      <c r="E5781" s="287">
        <v>0</v>
      </c>
      <c r="F5781" s="287">
        <v>1</v>
      </c>
      <c r="G5781" s="287" t="s">
        <v>185</v>
      </c>
      <c r="H5781" s="287"/>
      <c r="I5781" s="287">
        <v>1</v>
      </c>
      <c r="J5781" s="287"/>
      <c r="K5781" s="287">
        <v>0</v>
      </c>
    </row>
    <row r="5782" spans="1:11">
      <c r="A5782" s="287" t="s">
        <v>500</v>
      </c>
      <c r="B5782" s="288">
        <v>46004</v>
      </c>
      <c r="C5782" s="287" t="s">
        <v>892</v>
      </c>
      <c r="D5782" s="287">
        <v>1</v>
      </c>
      <c r="E5782" s="287">
        <v>0</v>
      </c>
      <c r="F5782" s="287">
        <v>1</v>
      </c>
      <c r="G5782" s="287" t="s">
        <v>185</v>
      </c>
      <c r="H5782" s="287"/>
      <c r="I5782" s="287">
        <v>1</v>
      </c>
      <c r="J5782" s="287"/>
      <c r="K5782" s="287">
        <v>0</v>
      </c>
    </row>
    <row r="5783" spans="1:11">
      <c r="A5783" s="287" t="s">
        <v>500</v>
      </c>
      <c r="B5783" s="288">
        <v>46011</v>
      </c>
      <c r="C5783" s="287" t="s">
        <v>892</v>
      </c>
      <c r="D5783" s="287">
        <v>1</v>
      </c>
      <c r="E5783" s="287">
        <v>0</v>
      </c>
      <c r="F5783" s="287">
        <v>1</v>
      </c>
      <c r="G5783" s="287" t="s">
        <v>185</v>
      </c>
      <c r="H5783" s="287"/>
      <c r="I5783" s="287">
        <v>1</v>
      </c>
      <c r="J5783" s="287"/>
      <c r="K5783" s="287">
        <v>0</v>
      </c>
    </row>
    <row r="5784" spans="1:11">
      <c r="A5784" s="287" t="s">
        <v>500</v>
      </c>
      <c r="B5784" s="288">
        <v>46018</v>
      </c>
      <c r="C5784" s="287" t="s">
        <v>847</v>
      </c>
      <c r="D5784" s="287">
        <v>1</v>
      </c>
      <c r="E5784" s="287">
        <v>1</v>
      </c>
      <c r="F5784" s="287">
        <v>1</v>
      </c>
      <c r="G5784" s="287" t="s">
        <v>185</v>
      </c>
      <c r="H5784" s="287"/>
      <c r="I5784" s="287">
        <v>1</v>
      </c>
      <c r="J5784" s="287"/>
      <c r="K5784" s="287">
        <v>0</v>
      </c>
    </row>
    <row r="5785" spans="1:11">
      <c r="A5785" s="287" t="s">
        <v>500</v>
      </c>
      <c r="B5785" s="288">
        <v>46025</v>
      </c>
      <c r="C5785" s="287" t="s">
        <v>892</v>
      </c>
      <c r="D5785" s="287">
        <v>1</v>
      </c>
      <c r="E5785" s="287">
        <v>0</v>
      </c>
      <c r="F5785" s="287">
        <v>1</v>
      </c>
      <c r="G5785" s="287" t="s">
        <v>185</v>
      </c>
      <c r="H5785" s="287"/>
      <c r="I5785" s="287">
        <v>1</v>
      </c>
      <c r="J5785" s="287"/>
      <c r="K5785" s="287">
        <v>0</v>
      </c>
    </row>
    <row r="5786" spans="1:11">
      <c r="A5786" s="287" t="s">
        <v>500</v>
      </c>
      <c r="B5786" s="288">
        <v>46032</v>
      </c>
      <c r="C5786" s="287" t="s">
        <v>892</v>
      </c>
      <c r="D5786" s="287">
        <v>1</v>
      </c>
      <c r="E5786" s="287">
        <v>0</v>
      </c>
      <c r="F5786" s="287">
        <v>1</v>
      </c>
      <c r="G5786" s="287" t="s">
        <v>185</v>
      </c>
      <c r="H5786" s="287"/>
      <c r="I5786" s="287">
        <v>1</v>
      </c>
      <c r="J5786" s="287"/>
      <c r="K5786" s="287">
        <v>0</v>
      </c>
    </row>
    <row r="5787" spans="1:11">
      <c r="A5787" s="287" t="s">
        <v>500</v>
      </c>
      <c r="B5787" s="288">
        <v>46039</v>
      </c>
      <c r="C5787" s="287" t="s">
        <v>339</v>
      </c>
      <c r="D5787" s="287">
        <v>0</v>
      </c>
      <c r="E5787" s="287">
        <v>0</v>
      </c>
      <c r="F5787" s="287">
        <v>0</v>
      </c>
      <c r="G5787" s="287" t="s">
        <v>185</v>
      </c>
      <c r="H5787" s="287"/>
      <c r="I5787" s="287">
        <v>1</v>
      </c>
      <c r="J5787" s="287"/>
      <c r="K5787" s="287">
        <v>0</v>
      </c>
    </row>
    <row r="5788" spans="1:11">
      <c r="A5788" s="287" t="s">
        <v>500</v>
      </c>
      <c r="B5788" s="288">
        <v>46046</v>
      </c>
      <c r="C5788" s="287" t="s">
        <v>892</v>
      </c>
      <c r="D5788" s="287">
        <v>1</v>
      </c>
      <c r="E5788" s="287">
        <v>0</v>
      </c>
      <c r="F5788" s="287">
        <v>1</v>
      </c>
      <c r="G5788" s="287" t="s">
        <v>185</v>
      </c>
      <c r="H5788" s="287"/>
      <c r="I5788" s="287">
        <v>1</v>
      </c>
      <c r="J5788" s="287"/>
      <c r="K5788" s="287">
        <v>0</v>
      </c>
    </row>
    <row r="5789" spans="1:11">
      <c r="A5789" s="287" t="s">
        <v>500</v>
      </c>
      <c r="B5789" s="288">
        <v>46053</v>
      </c>
      <c r="C5789" s="287" t="s">
        <v>892</v>
      </c>
      <c r="D5789" s="287">
        <v>1</v>
      </c>
      <c r="E5789" s="287">
        <v>0</v>
      </c>
      <c r="F5789" s="287">
        <v>1</v>
      </c>
      <c r="G5789" s="287" t="s">
        <v>185</v>
      </c>
      <c r="H5789" s="287"/>
      <c r="I5789" s="287">
        <v>1</v>
      </c>
      <c r="J5789" s="287"/>
      <c r="K5789" s="287">
        <v>0</v>
      </c>
    </row>
    <row r="5790" spans="1:11">
      <c r="A5790" s="287" t="s">
        <v>500</v>
      </c>
      <c r="B5790" s="288">
        <v>46060</v>
      </c>
      <c r="C5790" s="287" t="s">
        <v>892</v>
      </c>
      <c r="D5790" s="287">
        <v>1</v>
      </c>
      <c r="E5790" s="287">
        <v>0</v>
      </c>
      <c r="F5790" s="287">
        <v>1</v>
      </c>
      <c r="G5790" s="287" t="s">
        <v>185</v>
      </c>
      <c r="H5790" s="287"/>
      <c r="I5790" s="287">
        <v>1</v>
      </c>
      <c r="J5790" s="287"/>
      <c r="K5790" s="287">
        <v>0</v>
      </c>
    </row>
    <row r="5791" spans="1:11">
      <c r="A5791" s="287" t="s">
        <v>500</v>
      </c>
      <c r="B5791" s="288">
        <v>46067</v>
      </c>
      <c r="C5791" s="287" t="s">
        <v>339</v>
      </c>
      <c r="D5791" s="287">
        <v>0</v>
      </c>
      <c r="E5791" s="287">
        <v>0</v>
      </c>
      <c r="F5791" s="287">
        <v>0</v>
      </c>
      <c r="G5791" s="287" t="s">
        <v>185</v>
      </c>
      <c r="H5791" s="287"/>
      <c r="I5791" s="287">
        <v>1</v>
      </c>
      <c r="J5791" s="287"/>
      <c r="K5791" s="287">
        <v>0</v>
      </c>
    </row>
    <row r="5792" spans="1:11">
      <c r="A5792" s="287" t="s">
        <v>500</v>
      </c>
      <c r="B5792" s="288">
        <v>46074</v>
      </c>
      <c r="C5792" s="287" t="s">
        <v>892</v>
      </c>
      <c r="D5792" s="287">
        <v>1</v>
      </c>
      <c r="E5792" s="287">
        <v>0</v>
      </c>
      <c r="F5792" s="287">
        <v>1</v>
      </c>
      <c r="G5792" s="287" t="s">
        <v>185</v>
      </c>
      <c r="H5792" s="287"/>
      <c r="I5792" s="287">
        <v>1</v>
      </c>
      <c r="J5792" s="287"/>
      <c r="K5792" s="287">
        <v>0</v>
      </c>
    </row>
    <row r="5793" spans="1:11">
      <c r="A5793" s="287" t="s">
        <v>500</v>
      </c>
      <c r="B5793" s="288">
        <v>46081</v>
      </c>
      <c r="C5793" s="287" t="s">
        <v>339</v>
      </c>
      <c r="D5793" s="287">
        <v>0</v>
      </c>
      <c r="E5793" s="287">
        <v>0</v>
      </c>
      <c r="F5793" s="287">
        <v>0</v>
      </c>
      <c r="G5793" s="287" t="s">
        <v>185</v>
      </c>
      <c r="H5793" s="287"/>
      <c r="I5793" s="287">
        <v>1</v>
      </c>
      <c r="J5793" s="287"/>
      <c r="K5793" s="287">
        <v>0</v>
      </c>
    </row>
    <row r="5794" spans="1:11">
      <c r="A5794" s="287" t="s">
        <v>500</v>
      </c>
      <c r="B5794" s="288">
        <v>46088</v>
      </c>
      <c r="C5794" s="287" t="s">
        <v>339</v>
      </c>
      <c r="D5794" s="287">
        <v>0</v>
      </c>
      <c r="E5794" s="287">
        <v>0</v>
      </c>
      <c r="F5794" s="287">
        <v>0</v>
      </c>
      <c r="G5794" s="287" t="s">
        <v>185</v>
      </c>
      <c r="H5794" s="287"/>
      <c r="I5794" s="287">
        <v>1</v>
      </c>
      <c r="J5794" s="287"/>
      <c r="K5794" s="287">
        <v>0</v>
      </c>
    </row>
    <row r="5795" spans="1:11">
      <c r="A5795" s="287" t="s">
        <v>500</v>
      </c>
      <c r="B5795" s="288">
        <v>46095</v>
      </c>
      <c r="C5795" s="287" t="s">
        <v>892</v>
      </c>
      <c r="D5795" s="287">
        <v>1</v>
      </c>
      <c r="E5795" s="287">
        <v>0</v>
      </c>
      <c r="F5795" s="287">
        <v>1</v>
      </c>
      <c r="G5795" s="287" t="s">
        <v>185</v>
      </c>
      <c r="H5795" s="287"/>
      <c r="I5795" s="287">
        <v>1</v>
      </c>
      <c r="J5795" s="287"/>
      <c r="K5795" s="287">
        <v>0</v>
      </c>
    </row>
    <row r="5796" spans="1:11">
      <c r="A5796" s="287" t="s">
        <v>500</v>
      </c>
      <c r="B5796" s="288">
        <v>46102</v>
      </c>
      <c r="C5796" s="287" t="s">
        <v>892</v>
      </c>
      <c r="D5796" s="287">
        <v>1</v>
      </c>
      <c r="E5796" s="287">
        <v>0</v>
      </c>
      <c r="F5796" s="287">
        <v>1</v>
      </c>
      <c r="G5796" s="287" t="s">
        <v>185</v>
      </c>
      <c r="H5796" s="287"/>
      <c r="I5796" s="287">
        <v>1</v>
      </c>
      <c r="J5796" s="287"/>
      <c r="K5796" s="287">
        <v>0</v>
      </c>
    </row>
    <row r="5797" spans="1:11">
      <c r="A5797" s="287" t="s">
        <v>500</v>
      </c>
      <c r="B5797" s="288">
        <v>46109</v>
      </c>
      <c r="C5797" s="287" t="s">
        <v>892</v>
      </c>
      <c r="D5797" s="287">
        <v>1</v>
      </c>
      <c r="E5797" s="287">
        <v>0</v>
      </c>
      <c r="F5797" s="287">
        <v>1</v>
      </c>
      <c r="G5797" s="287" t="s">
        <v>185</v>
      </c>
      <c r="H5797" s="287"/>
      <c r="I5797" s="287">
        <v>1</v>
      </c>
      <c r="J5797" s="287"/>
      <c r="K5797" s="287">
        <v>0</v>
      </c>
    </row>
    <row r="5798" spans="1:11">
      <c r="A5798" s="287" t="s">
        <v>500</v>
      </c>
      <c r="B5798" s="288">
        <v>46116</v>
      </c>
      <c r="C5798" s="287" t="s">
        <v>339</v>
      </c>
      <c r="D5798" s="287">
        <v>0</v>
      </c>
      <c r="E5798" s="287">
        <v>0</v>
      </c>
      <c r="F5798" s="287">
        <v>0</v>
      </c>
      <c r="G5798" s="287" t="s">
        <v>185</v>
      </c>
      <c r="H5798" s="287"/>
      <c r="I5798" s="287">
        <v>1</v>
      </c>
      <c r="J5798" s="287"/>
      <c r="K5798" s="287">
        <v>0</v>
      </c>
    </row>
    <row r="5799" spans="1:11">
      <c r="A5799" s="287" t="s">
        <v>500</v>
      </c>
      <c r="B5799" s="288">
        <v>46123</v>
      </c>
      <c r="C5799" s="287" t="s">
        <v>892</v>
      </c>
      <c r="D5799" s="287">
        <v>1</v>
      </c>
      <c r="E5799" s="287">
        <v>0</v>
      </c>
      <c r="F5799" s="287">
        <v>1</v>
      </c>
      <c r="G5799" s="287" t="s">
        <v>185</v>
      </c>
      <c r="H5799" s="287"/>
      <c r="I5799" s="287">
        <v>1</v>
      </c>
      <c r="J5799" s="287"/>
      <c r="K5799" s="287">
        <v>0</v>
      </c>
    </row>
    <row r="5800" spans="1:11">
      <c r="A5800" s="287" t="s">
        <v>500</v>
      </c>
      <c r="B5800" s="288">
        <v>46130</v>
      </c>
      <c r="C5800" s="287" t="s">
        <v>892</v>
      </c>
      <c r="D5800" s="287">
        <v>1</v>
      </c>
      <c r="E5800" s="287">
        <v>0</v>
      </c>
      <c r="F5800" s="287">
        <v>1</v>
      </c>
      <c r="G5800" s="287" t="s">
        <v>185</v>
      </c>
      <c r="H5800" s="287"/>
      <c r="I5800" s="287">
        <v>1</v>
      </c>
      <c r="J5800" s="287"/>
      <c r="K5800" s="287">
        <v>0</v>
      </c>
    </row>
    <row r="5801" spans="1:11">
      <c r="A5801" s="287" t="s">
        <v>500</v>
      </c>
      <c r="B5801" s="288">
        <v>46137</v>
      </c>
      <c r="C5801" s="287" t="s">
        <v>892</v>
      </c>
      <c r="D5801" s="287">
        <v>1</v>
      </c>
      <c r="E5801" s="287">
        <v>0</v>
      </c>
      <c r="F5801" s="287">
        <v>1</v>
      </c>
      <c r="G5801" s="287" t="s">
        <v>185</v>
      </c>
      <c r="H5801" s="287"/>
      <c r="I5801" s="287">
        <v>1</v>
      </c>
      <c r="J5801" s="287"/>
      <c r="K5801" s="287">
        <v>0</v>
      </c>
    </row>
    <row r="5802" spans="1:11">
      <c r="A5802" s="287" t="s">
        <v>501</v>
      </c>
      <c r="B5802" s="288">
        <v>45969</v>
      </c>
      <c r="C5802" s="287" t="s">
        <v>339</v>
      </c>
      <c r="D5802" s="287">
        <v>0</v>
      </c>
      <c r="E5802" s="287">
        <v>0</v>
      </c>
      <c r="F5802" s="287">
        <v>0</v>
      </c>
      <c r="G5802" s="287"/>
      <c r="H5802" s="287"/>
      <c r="I5802" s="287">
        <v>0</v>
      </c>
      <c r="J5802" s="287"/>
      <c r="K5802" s="287">
        <v>0</v>
      </c>
    </row>
    <row r="5803" spans="1:11">
      <c r="A5803" s="287" t="s">
        <v>501</v>
      </c>
      <c r="B5803" s="288">
        <v>45976</v>
      </c>
      <c r="C5803" s="287" t="s">
        <v>339</v>
      </c>
      <c r="D5803" s="287">
        <v>0</v>
      </c>
      <c r="E5803" s="287">
        <v>0</v>
      </c>
      <c r="F5803" s="287">
        <v>0</v>
      </c>
      <c r="G5803" s="287"/>
      <c r="H5803" s="287"/>
      <c r="I5803" s="287">
        <v>0</v>
      </c>
      <c r="J5803" s="287"/>
      <c r="K5803" s="287">
        <v>0</v>
      </c>
    </row>
    <row r="5804" spans="1:11">
      <c r="A5804" s="287" t="s">
        <v>501</v>
      </c>
      <c r="B5804" s="288">
        <v>45983</v>
      </c>
      <c r="C5804" s="287" t="s">
        <v>339</v>
      </c>
      <c r="D5804" s="287">
        <v>0</v>
      </c>
      <c r="E5804" s="287">
        <v>0</v>
      </c>
      <c r="F5804" s="287">
        <v>0</v>
      </c>
      <c r="G5804" s="287"/>
      <c r="H5804" s="287"/>
      <c r="I5804" s="287">
        <v>0</v>
      </c>
      <c r="J5804" s="287"/>
      <c r="K5804" s="287">
        <v>0</v>
      </c>
    </row>
    <row r="5805" spans="1:11">
      <c r="A5805" s="287" t="s">
        <v>501</v>
      </c>
      <c r="B5805" s="288">
        <v>45990</v>
      </c>
      <c r="C5805" s="287" t="s">
        <v>339</v>
      </c>
      <c r="D5805" s="287">
        <v>0</v>
      </c>
      <c r="E5805" s="287">
        <v>0</v>
      </c>
      <c r="F5805" s="287">
        <v>0</v>
      </c>
      <c r="G5805" s="287"/>
      <c r="H5805" s="287"/>
      <c r="I5805" s="287">
        <v>0</v>
      </c>
      <c r="J5805" s="287"/>
      <c r="K5805" s="287">
        <v>0</v>
      </c>
    </row>
    <row r="5806" spans="1:11">
      <c r="A5806" s="287" t="s">
        <v>501</v>
      </c>
      <c r="B5806" s="288">
        <v>45997</v>
      </c>
      <c r="C5806" s="287" t="s">
        <v>339</v>
      </c>
      <c r="D5806" s="287">
        <v>0</v>
      </c>
      <c r="E5806" s="287">
        <v>0</v>
      </c>
      <c r="F5806" s="287">
        <v>0</v>
      </c>
      <c r="G5806" s="287"/>
      <c r="H5806" s="287"/>
      <c r="I5806" s="287">
        <v>0</v>
      </c>
      <c r="J5806" s="287"/>
      <c r="K5806" s="287">
        <v>0</v>
      </c>
    </row>
    <row r="5807" spans="1:11">
      <c r="A5807" s="287" t="s">
        <v>501</v>
      </c>
      <c r="B5807" s="288">
        <v>46004</v>
      </c>
      <c r="C5807" s="287" t="s">
        <v>339</v>
      </c>
      <c r="D5807" s="287">
        <v>0</v>
      </c>
      <c r="E5807" s="287">
        <v>0</v>
      </c>
      <c r="F5807" s="287">
        <v>0</v>
      </c>
      <c r="G5807" s="287"/>
      <c r="H5807" s="287"/>
      <c r="I5807" s="287">
        <v>0</v>
      </c>
      <c r="J5807" s="287"/>
      <c r="K5807" s="287">
        <v>0</v>
      </c>
    </row>
    <row r="5808" spans="1:11">
      <c r="A5808" s="287" t="s">
        <v>501</v>
      </c>
      <c r="B5808" s="288">
        <v>46011</v>
      </c>
      <c r="C5808" s="287" t="s">
        <v>339</v>
      </c>
      <c r="D5808" s="287">
        <v>0</v>
      </c>
      <c r="E5808" s="287">
        <v>0</v>
      </c>
      <c r="F5808" s="287">
        <v>0</v>
      </c>
      <c r="G5808" s="287"/>
      <c r="H5808" s="287"/>
      <c r="I5808" s="287">
        <v>0</v>
      </c>
      <c r="J5808" s="287"/>
      <c r="K5808" s="287">
        <v>0</v>
      </c>
    </row>
    <row r="5809" spans="1:11">
      <c r="A5809" s="287" t="s">
        <v>501</v>
      </c>
      <c r="B5809" s="288">
        <v>46018</v>
      </c>
      <c r="C5809" s="287" t="s">
        <v>339</v>
      </c>
      <c r="D5809" s="287">
        <v>0</v>
      </c>
      <c r="E5809" s="287">
        <v>0</v>
      </c>
      <c r="F5809" s="287">
        <v>0</v>
      </c>
      <c r="G5809" s="287"/>
      <c r="H5809" s="287"/>
      <c r="I5809" s="287">
        <v>0</v>
      </c>
      <c r="J5809" s="287"/>
      <c r="K5809" s="287">
        <v>0</v>
      </c>
    </row>
    <row r="5810" spans="1:11">
      <c r="A5810" s="287" t="s">
        <v>501</v>
      </c>
      <c r="B5810" s="288">
        <v>46025</v>
      </c>
      <c r="C5810" s="287" t="s">
        <v>339</v>
      </c>
      <c r="D5810" s="287">
        <v>0</v>
      </c>
      <c r="E5810" s="287">
        <v>0</v>
      </c>
      <c r="F5810" s="287">
        <v>0</v>
      </c>
      <c r="G5810" s="287"/>
      <c r="H5810" s="287"/>
      <c r="I5810" s="287">
        <v>0</v>
      </c>
      <c r="J5810" s="287"/>
      <c r="K5810" s="287">
        <v>0</v>
      </c>
    </row>
    <row r="5811" spans="1:11">
      <c r="A5811" s="287" t="s">
        <v>501</v>
      </c>
      <c r="B5811" s="288">
        <v>46032</v>
      </c>
      <c r="C5811" s="287" t="s">
        <v>339</v>
      </c>
      <c r="D5811" s="287">
        <v>0</v>
      </c>
      <c r="E5811" s="287">
        <v>0</v>
      </c>
      <c r="F5811" s="287">
        <v>0</v>
      </c>
      <c r="G5811" s="287"/>
      <c r="H5811" s="287"/>
      <c r="I5811" s="287">
        <v>0</v>
      </c>
      <c r="J5811" s="287"/>
      <c r="K5811" s="287">
        <v>0</v>
      </c>
    </row>
    <row r="5812" spans="1:11">
      <c r="A5812" s="287" t="s">
        <v>501</v>
      </c>
      <c r="B5812" s="288">
        <v>46039</v>
      </c>
      <c r="C5812" s="287" t="s">
        <v>339</v>
      </c>
      <c r="D5812" s="287">
        <v>0</v>
      </c>
      <c r="E5812" s="287">
        <v>0</v>
      </c>
      <c r="F5812" s="287">
        <v>0</v>
      </c>
      <c r="G5812" s="287"/>
      <c r="H5812" s="287"/>
      <c r="I5812" s="287">
        <v>0</v>
      </c>
      <c r="J5812" s="287"/>
      <c r="K5812" s="287">
        <v>0</v>
      </c>
    </row>
    <row r="5813" spans="1:11">
      <c r="A5813" s="287" t="s">
        <v>501</v>
      </c>
      <c r="B5813" s="288">
        <v>46046</v>
      </c>
      <c r="C5813" s="287" t="s">
        <v>339</v>
      </c>
      <c r="D5813" s="287">
        <v>0</v>
      </c>
      <c r="E5813" s="287">
        <v>0</v>
      </c>
      <c r="F5813" s="287">
        <v>0</v>
      </c>
      <c r="G5813" s="287"/>
      <c r="H5813" s="287"/>
      <c r="I5813" s="287">
        <v>0</v>
      </c>
      <c r="J5813" s="287"/>
      <c r="K5813" s="287">
        <v>0</v>
      </c>
    </row>
    <row r="5814" spans="1:11">
      <c r="A5814" s="287" t="s">
        <v>501</v>
      </c>
      <c r="B5814" s="288">
        <v>46053</v>
      </c>
      <c r="C5814" s="287" t="s">
        <v>339</v>
      </c>
      <c r="D5814" s="287">
        <v>0</v>
      </c>
      <c r="E5814" s="287">
        <v>0</v>
      </c>
      <c r="F5814" s="287">
        <v>0</v>
      </c>
      <c r="G5814" s="287"/>
      <c r="H5814" s="287"/>
      <c r="I5814" s="287">
        <v>0</v>
      </c>
      <c r="J5814" s="287"/>
      <c r="K5814" s="287">
        <v>0</v>
      </c>
    </row>
    <row r="5815" spans="1:11">
      <c r="A5815" s="287" t="s">
        <v>501</v>
      </c>
      <c r="B5815" s="288">
        <v>46060</v>
      </c>
      <c r="C5815" s="287" t="s">
        <v>339</v>
      </c>
      <c r="D5815" s="287">
        <v>0</v>
      </c>
      <c r="E5815" s="287">
        <v>0</v>
      </c>
      <c r="F5815" s="287">
        <v>0</v>
      </c>
      <c r="G5815" s="287"/>
      <c r="H5815" s="287"/>
      <c r="I5815" s="287">
        <v>0</v>
      </c>
      <c r="J5815" s="287"/>
      <c r="K5815" s="287">
        <v>0</v>
      </c>
    </row>
    <row r="5816" spans="1:11">
      <c r="A5816" s="287" t="s">
        <v>501</v>
      </c>
      <c r="B5816" s="288">
        <v>46067</v>
      </c>
      <c r="C5816" s="287" t="s">
        <v>339</v>
      </c>
      <c r="D5816" s="287">
        <v>0</v>
      </c>
      <c r="E5816" s="287">
        <v>0</v>
      </c>
      <c r="F5816" s="287">
        <v>0</v>
      </c>
      <c r="G5816" s="287"/>
      <c r="H5816" s="287"/>
      <c r="I5816" s="287">
        <v>0</v>
      </c>
      <c r="J5816" s="287"/>
      <c r="K5816" s="287">
        <v>0</v>
      </c>
    </row>
    <row r="5817" spans="1:11">
      <c r="A5817" s="287" t="s">
        <v>501</v>
      </c>
      <c r="B5817" s="288">
        <v>46074</v>
      </c>
      <c r="C5817" s="287" t="s">
        <v>339</v>
      </c>
      <c r="D5817" s="287">
        <v>0</v>
      </c>
      <c r="E5817" s="287">
        <v>0</v>
      </c>
      <c r="F5817" s="287">
        <v>0</v>
      </c>
      <c r="G5817" s="287"/>
      <c r="H5817" s="287"/>
      <c r="I5817" s="287">
        <v>0</v>
      </c>
      <c r="J5817" s="287"/>
      <c r="K5817" s="287">
        <v>0</v>
      </c>
    </row>
    <row r="5818" spans="1:11">
      <c r="A5818" s="287" t="s">
        <v>501</v>
      </c>
      <c r="B5818" s="288">
        <v>46081</v>
      </c>
      <c r="C5818" s="287" t="s">
        <v>339</v>
      </c>
      <c r="D5818" s="287">
        <v>0</v>
      </c>
      <c r="E5818" s="287">
        <v>0</v>
      </c>
      <c r="F5818" s="287">
        <v>0</v>
      </c>
      <c r="G5818" s="287"/>
      <c r="H5818" s="287"/>
      <c r="I5818" s="287">
        <v>0</v>
      </c>
      <c r="J5818" s="287"/>
      <c r="K5818" s="287">
        <v>0</v>
      </c>
    </row>
    <row r="5819" spans="1:11">
      <c r="A5819" s="287" t="s">
        <v>501</v>
      </c>
      <c r="B5819" s="288">
        <v>46088</v>
      </c>
      <c r="C5819" s="287" t="s">
        <v>339</v>
      </c>
      <c r="D5819" s="287">
        <v>0</v>
      </c>
      <c r="E5819" s="287">
        <v>0</v>
      </c>
      <c r="F5819" s="287">
        <v>0</v>
      </c>
      <c r="G5819" s="287"/>
      <c r="H5819" s="287"/>
      <c r="I5819" s="287">
        <v>0</v>
      </c>
      <c r="J5819" s="287"/>
      <c r="K5819" s="287">
        <v>0</v>
      </c>
    </row>
    <row r="5820" spans="1:11">
      <c r="A5820" s="287" t="s">
        <v>501</v>
      </c>
      <c r="B5820" s="288">
        <v>46095</v>
      </c>
      <c r="C5820" s="287" t="s">
        <v>339</v>
      </c>
      <c r="D5820" s="287">
        <v>0</v>
      </c>
      <c r="E5820" s="287">
        <v>0</v>
      </c>
      <c r="F5820" s="287">
        <v>0</v>
      </c>
      <c r="G5820" s="287"/>
      <c r="H5820" s="287"/>
      <c r="I5820" s="287">
        <v>0</v>
      </c>
      <c r="J5820" s="287"/>
      <c r="K5820" s="287">
        <v>0</v>
      </c>
    </row>
    <row r="5821" spans="1:11">
      <c r="A5821" s="287" t="s">
        <v>501</v>
      </c>
      <c r="B5821" s="288">
        <v>46102</v>
      </c>
      <c r="C5821" s="287" t="s">
        <v>339</v>
      </c>
      <c r="D5821" s="287">
        <v>0</v>
      </c>
      <c r="E5821" s="287">
        <v>0</v>
      </c>
      <c r="F5821" s="287">
        <v>0</v>
      </c>
      <c r="G5821" s="287"/>
      <c r="H5821" s="287"/>
      <c r="I5821" s="287">
        <v>0</v>
      </c>
      <c r="J5821" s="287"/>
      <c r="K5821" s="287">
        <v>0</v>
      </c>
    </row>
    <row r="5822" spans="1:11">
      <c r="A5822" s="287" t="s">
        <v>501</v>
      </c>
      <c r="B5822" s="288">
        <v>46109</v>
      </c>
      <c r="C5822" s="287" t="s">
        <v>339</v>
      </c>
      <c r="D5822" s="287">
        <v>0</v>
      </c>
      <c r="E5822" s="287">
        <v>0</v>
      </c>
      <c r="F5822" s="287">
        <v>0</v>
      </c>
      <c r="G5822" s="287"/>
      <c r="H5822" s="287"/>
      <c r="I5822" s="287">
        <v>0</v>
      </c>
      <c r="J5822" s="287"/>
      <c r="K5822" s="287">
        <v>0</v>
      </c>
    </row>
    <row r="5823" spans="1:11">
      <c r="A5823" s="287" t="s">
        <v>501</v>
      </c>
      <c r="B5823" s="288">
        <v>46116</v>
      </c>
      <c r="C5823" s="287" t="s">
        <v>339</v>
      </c>
      <c r="D5823" s="287">
        <v>0</v>
      </c>
      <c r="E5823" s="287">
        <v>0</v>
      </c>
      <c r="F5823" s="287">
        <v>0</v>
      </c>
      <c r="G5823" s="287"/>
      <c r="H5823" s="287"/>
      <c r="I5823" s="287">
        <v>0</v>
      </c>
      <c r="J5823" s="287"/>
      <c r="K5823" s="287">
        <v>0</v>
      </c>
    </row>
    <row r="5824" spans="1:11">
      <c r="A5824" s="287" t="s">
        <v>501</v>
      </c>
      <c r="B5824" s="288">
        <v>46123</v>
      </c>
      <c r="C5824" s="287" t="s">
        <v>339</v>
      </c>
      <c r="D5824" s="287">
        <v>0</v>
      </c>
      <c r="E5824" s="287">
        <v>0</v>
      </c>
      <c r="F5824" s="287">
        <v>0</v>
      </c>
      <c r="G5824" s="287"/>
      <c r="H5824" s="287"/>
      <c r="I5824" s="287">
        <v>0</v>
      </c>
      <c r="J5824" s="287"/>
      <c r="K5824" s="287">
        <v>0</v>
      </c>
    </row>
    <row r="5825" spans="1:11">
      <c r="A5825" s="287" t="s">
        <v>501</v>
      </c>
      <c r="B5825" s="288">
        <v>46130</v>
      </c>
      <c r="C5825" s="287" t="s">
        <v>339</v>
      </c>
      <c r="D5825" s="287">
        <v>0</v>
      </c>
      <c r="E5825" s="287">
        <v>0</v>
      </c>
      <c r="F5825" s="287">
        <v>0</v>
      </c>
      <c r="G5825" s="287"/>
      <c r="H5825" s="287"/>
      <c r="I5825" s="287">
        <v>0</v>
      </c>
      <c r="J5825" s="287"/>
      <c r="K5825" s="287">
        <v>0</v>
      </c>
    </row>
    <row r="5826" spans="1:11">
      <c r="A5826" s="287" t="s">
        <v>501</v>
      </c>
      <c r="B5826" s="288">
        <v>46137</v>
      </c>
      <c r="C5826" s="287" t="s">
        <v>339</v>
      </c>
      <c r="D5826" s="287">
        <v>0</v>
      </c>
      <c r="E5826" s="287">
        <v>0</v>
      </c>
      <c r="F5826" s="287">
        <v>0</v>
      </c>
      <c r="G5826" s="287"/>
      <c r="H5826" s="287"/>
      <c r="I5826" s="287">
        <v>0</v>
      </c>
      <c r="J5826" s="287"/>
      <c r="K5826" s="287">
        <v>0</v>
      </c>
    </row>
    <row r="5827" spans="1:11">
      <c r="A5827" s="287" t="s">
        <v>502</v>
      </c>
      <c r="B5827" s="288">
        <v>45969</v>
      </c>
      <c r="C5827" s="287" t="s">
        <v>339</v>
      </c>
      <c r="D5827" s="287">
        <v>0</v>
      </c>
      <c r="E5827" s="287">
        <v>0</v>
      </c>
      <c r="F5827" s="287">
        <v>0</v>
      </c>
      <c r="G5827" s="287" t="s">
        <v>188</v>
      </c>
      <c r="H5827" s="287" t="s">
        <v>185</v>
      </c>
      <c r="I5827" s="287">
        <v>0</v>
      </c>
      <c r="J5827" s="287"/>
      <c r="K5827" s="287">
        <v>0</v>
      </c>
    </row>
    <row r="5828" spans="1:11">
      <c r="A5828" s="287" t="s">
        <v>502</v>
      </c>
      <c r="B5828" s="288">
        <v>45976</v>
      </c>
      <c r="C5828" s="287" t="s">
        <v>847</v>
      </c>
      <c r="D5828" s="287">
        <v>1</v>
      </c>
      <c r="E5828" s="287">
        <v>1</v>
      </c>
      <c r="F5828" s="287">
        <v>1</v>
      </c>
      <c r="G5828" s="287" t="s">
        <v>188</v>
      </c>
      <c r="H5828" s="287" t="s">
        <v>185</v>
      </c>
      <c r="I5828" s="287">
        <v>0</v>
      </c>
      <c r="J5828" s="287"/>
      <c r="K5828" s="287">
        <v>0</v>
      </c>
    </row>
    <row r="5829" spans="1:11">
      <c r="A5829" s="287" t="s">
        <v>502</v>
      </c>
      <c r="B5829" s="288">
        <v>45983</v>
      </c>
      <c r="C5829" s="287" t="s">
        <v>339</v>
      </c>
      <c r="D5829" s="287">
        <v>0</v>
      </c>
      <c r="E5829" s="287">
        <v>0</v>
      </c>
      <c r="F5829" s="287">
        <v>0</v>
      </c>
      <c r="G5829" s="287" t="s">
        <v>188</v>
      </c>
      <c r="H5829" s="287" t="s">
        <v>185</v>
      </c>
      <c r="I5829" s="287">
        <v>0</v>
      </c>
      <c r="J5829" s="287"/>
      <c r="K5829" s="287">
        <v>0</v>
      </c>
    </row>
    <row r="5830" spans="1:11">
      <c r="A5830" s="287" t="s">
        <v>502</v>
      </c>
      <c r="B5830" s="288">
        <v>45990</v>
      </c>
      <c r="C5830" s="287" t="s">
        <v>847</v>
      </c>
      <c r="D5830" s="287">
        <v>1</v>
      </c>
      <c r="E5830" s="287">
        <v>1</v>
      </c>
      <c r="F5830" s="287">
        <v>1</v>
      </c>
      <c r="G5830" s="287" t="s">
        <v>188</v>
      </c>
      <c r="H5830" s="287" t="s">
        <v>185</v>
      </c>
      <c r="I5830" s="287">
        <v>0</v>
      </c>
      <c r="J5830" s="287"/>
      <c r="K5830" s="287">
        <v>0</v>
      </c>
    </row>
    <row r="5831" spans="1:11">
      <c r="A5831" s="287" t="s">
        <v>502</v>
      </c>
      <c r="B5831" s="288">
        <v>45997</v>
      </c>
      <c r="C5831" s="287" t="s">
        <v>339</v>
      </c>
      <c r="D5831" s="287">
        <v>0</v>
      </c>
      <c r="E5831" s="287">
        <v>0</v>
      </c>
      <c r="F5831" s="287">
        <v>0</v>
      </c>
      <c r="G5831" s="287" t="s">
        <v>188</v>
      </c>
      <c r="H5831" s="287" t="s">
        <v>185</v>
      </c>
      <c r="I5831" s="287">
        <v>0</v>
      </c>
      <c r="J5831" s="287"/>
      <c r="K5831" s="287">
        <v>0</v>
      </c>
    </row>
    <row r="5832" spans="1:11">
      <c r="A5832" s="287" t="s">
        <v>502</v>
      </c>
      <c r="B5832" s="288">
        <v>46004</v>
      </c>
      <c r="C5832" s="287" t="s">
        <v>847</v>
      </c>
      <c r="D5832" s="287">
        <v>1</v>
      </c>
      <c r="E5832" s="287">
        <v>1</v>
      </c>
      <c r="F5832" s="287">
        <v>1</v>
      </c>
      <c r="G5832" s="287" t="s">
        <v>188</v>
      </c>
      <c r="H5832" s="287" t="s">
        <v>185</v>
      </c>
      <c r="I5832" s="287">
        <v>0</v>
      </c>
      <c r="J5832" s="287"/>
      <c r="K5832" s="287">
        <v>0</v>
      </c>
    </row>
    <row r="5833" spans="1:11">
      <c r="A5833" s="287" t="s">
        <v>502</v>
      </c>
      <c r="B5833" s="288">
        <v>46011</v>
      </c>
      <c r="C5833" s="287" t="s">
        <v>339</v>
      </c>
      <c r="D5833" s="287">
        <v>0</v>
      </c>
      <c r="E5833" s="287">
        <v>0</v>
      </c>
      <c r="F5833" s="287">
        <v>0</v>
      </c>
      <c r="G5833" s="287" t="s">
        <v>188</v>
      </c>
      <c r="H5833" s="287" t="s">
        <v>185</v>
      </c>
      <c r="I5833" s="287">
        <v>0</v>
      </c>
      <c r="J5833" s="287"/>
      <c r="K5833" s="287">
        <v>0</v>
      </c>
    </row>
    <row r="5834" spans="1:11">
      <c r="A5834" s="287" t="s">
        <v>502</v>
      </c>
      <c r="B5834" s="288">
        <v>46018</v>
      </c>
      <c r="C5834" s="287" t="s">
        <v>339</v>
      </c>
      <c r="D5834" s="287">
        <v>0</v>
      </c>
      <c r="E5834" s="287">
        <v>0</v>
      </c>
      <c r="F5834" s="287">
        <v>0</v>
      </c>
      <c r="G5834" s="287" t="s">
        <v>188</v>
      </c>
      <c r="H5834" s="287" t="s">
        <v>185</v>
      </c>
      <c r="I5834" s="287">
        <v>0</v>
      </c>
      <c r="J5834" s="287"/>
      <c r="K5834" s="287">
        <v>0</v>
      </c>
    </row>
    <row r="5835" spans="1:11">
      <c r="A5835" s="287" t="s">
        <v>502</v>
      </c>
      <c r="B5835" s="288">
        <v>46025</v>
      </c>
      <c r="C5835" s="287" t="s">
        <v>847</v>
      </c>
      <c r="D5835" s="287">
        <v>1</v>
      </c>
      <c r="E5835" s="287">
        <v>1</v>
      </c>
      <c r="F5835" s="287">
        <v>1</v>
      </c>
      <c r="G5835" s="287" t="s">
        <v>188</v>
      </c>
      <c r="H5835" s="287" t="s">
        <v>185</v>
      </c>
      <c r="I5835" s="287">
        <v>0</v>
      </c>
      <c r="J5835" s="287"/>
      <c r="K5835" s="287">
        <v>0</v>
      </c>
    </row>
    <row r="5836" spans="1:11">
      <c r="A5836" s="287" t="s">
        <v>502</v>
      </c>
      <c r="B5836" s="288">
        <v>46032</v>
      </c>
      <c r="C5836" s="287" t="s">
        <v>339</v>
      </c>
      <c r="D5836" s="287">
        <v>0</v>
      </c>
      <c r="E5836" s="287">
        <v>0</v>
      </c>
      <c r="F5836" s="287">
        <v>0</v>
      </c>
      <c r="G5836" s="287" t="s">
        <v>188</v>
      </c>
      <c r="H5836" s="287" t="s">
        <v>185</v>
      </c>
      <c r="I5836" s="287">
        <v>0</v>
      </c>
      <c r="J5836" s="287"/>
      <c r="K5836" s="287">
        <v>0</v>
      </c>
    </row>
    <row r="5837" spans="1:11">
      <c r="A5837" s="287" t="s">
        <v>502</v>
      </c>
      <c r="B5837" s="288">
        <v>46039</v>
      </c>
      <c r="C5837" s="287" t="s">
        <v>847</v>
      </c>
      <c r="D5837" s="287">
        <v>1</v>
      </c>
      <c r="E5837" s="287">
        <v>1</v>
      </c>
      <c r="F5837" s="287">
        <v>1</v>
      </c>
      <c r="G5837" s="287" t="s">
        <v>188</v>
      </c>
      <c r="H5837" s="287" t="s">
        <v>185</v>
      </c>
      <c r="I5837" s="287">
        <v>0</v>
      </c>
      <c r="J5837" s="287"/>
      <c r="K5837" s="287">
        <v>0</v>
      </c>
    </row>
    <row r="5838" spans="1:11">
      <c r="A5838" s="287" t="s">
        <v>502</v>
      </c>
      <c r="B5838" s="288">
        <v>46046</v>
      </c>
      <c r="C5838" s="287" t="s">
        <v>339</v>
      </c>
      <c r="D5838" s="287">
        <v>0</v>
      </c>
      <c r="E5838" s="287">
        <v>0</v>
      </c>
      <c r="F5838" s="287">
        <v>0</v>
      </c>
      <c r="G5838" s="287" t="s">
        <v>188</v>
      </c>
      <c r="H5838" s="287" t="s">
        <v>185</v>
      </c>
      <c r="I5838" s="287">
        <v>0</v>
      </c>
      <c r="J5838" s="287"/>
      <c r="K5838" s="287">
        <v>0</v>
      </c>
    </row>
    <row r="5839" spans="1:11">
      <c r="A5839" s="287" t="s">
        <v>502</v>
      </c>
      <c r="B5839" s="288">
        <v>46053</v>
      </c>
      <c r="C5839" s="287" t="s">
        <v>847</v>
      </c>
      <c r="D5839" s="287">
        <v>1</v>
      </c>
      <c r="E5839" s="287">
        <v>1</v>
      </c>
      <c r="F5839" s="287">
        <v>1</v>
      </c>
      <c r="G5839" s="287" t="s">
        <v>188</v>
      </c>
      <c r="H5839" s="287" t="s">
        <v>185</v>
      </c>
      <c r="I5839" s="287">
        <v>0</v>
      </c>
      <c r="J5839" s="287"/>
      <c r="K5839" s="287">
        <v>0</v>
      </c>
    </row>
    <row r="5840" spans="1:11">
      <c r="A5840" s="287" t="s">
        <v>502</v>
      </c>
      <c r="B5840" s="288">
        <v>46060</v>
      </c>
      <c r="C5840" s="287" t="s">
        <v>339</v>
      </c>
      <c r="D5840" s="287">
        <v>0</v>
      </c>
      <c r="E5840" s="287">
        <v>0</v>
      </c>
      <c r="F5840" s="287">
        <v>0</v>
      </c>
      <c r="G5840" s="287" t="s">
        <v>188</v>
      </c>
      <c r="H5840" s="287" t="s">
        <v>185</v>
      </c>
      <c r="I5840" s="287">
        <v>0</v>
      </c>
      <c r="J5840" s="287"/>
      <c r="K5840" s="287">
        <v>0</v>
      </c>
    </row>
    <row r="5841" spans="1:11">
      <c r="A5841" s="287" t="s">
        <v>502</v>
      </c>
      <c r="B5841" s="288">
        <v>46067</v>
      </c>
      <c r="C5841" s="287" t="s">
        <v>339</v>
      </c>
      <c r="D5841" s="287">
        <v>0</v>
      </c>
      <c r="E5841" s="287">
        <v>0</v>
      </c>
      <c r="F5841" s="287">
        <v>0</v>
      </c>
      <c r="G5841" s="287" t="s">
        <v>188</v>
      </c>
      <c r="H5841" s="287" t="s">
        <v>185</v>
      </c>
      <c r="I5841" s="287">
        <v>0</v>
      </c>
      <c r="J5841" s="287"/>
      <c r="K5841" s="287">
        <v>0</v>
      </c>
    </row>
    <row r="5842" spans="1:11">
      <c r="A5842" s="287" t="s">
        <v>502</v>
      </c>
      <c r="B5842" s="288">
        <v>46074</v>
      </c>
      <c r="C5842" s="287" t="s">
        <v>847</v>
      </c>
      <c r="D5842" s="287">
        <v>1</v>
      </c>
      <c r="E5842" s="287">
        <v>1</v>
      </c>
      <c r="F5842" s="287">
        <v>1</v>
      </c>
      <c r="G5842" s="287" t="s">
        <v>188</v>
      </c>
      <c r="H5842" s="287" t="s">
        <v>185</v>
      </c>
      <c r="I5842" s="287">
        <v>0</v>
      </c>
      <c r="J5842" s="287"/>
      <c r="K5842" s="287">
        <v>0</v>
      </c>
    </row>
    <row r="5843" spans="1:11">
      <c r="A5843" s="287" t="s">
        <v>502</v>
      </c>
      <c r="B5843" s="288">
        <v>46081</v>
      </c>
      <c r="C5843" s="287" t="s">
        <v>339</v>
      </c>
      <c r="D5843" s="287">
        <v>0</v>
      </c>
      <c r="E5843" s="287">
        <v>0</v>
      </c>
      <c r="F5843" s="287">
        <v>0</v>
      </c>
      <c r="G5843" s="287" t="s">
        <v>188</v>
      </c>
      <c r="H5843" s="287" t="s">
        <v>185</v>
      </c>
      <c r="I5843" s="287">
        <v>0</v>
      </c>
      <c r="J5843" s="287"/>
      <c r="K5843" s="287">
        <v>0</v>
      </c>
    </row>
    <row r="5844" spans="1:11">
      <c r="A5844" s="287" t="s">
        <v>502</v>
      </c>
      <c r="B5844" s="288">
        <v>46088</v>
      </c>
      <c r="C5844" s="287" t="s">
        <v>847</v>
      </c>
      <c r="D5844" s="287">
        <v>1</v>
      </c>
      <c r="E5844" s="287">
        <v>1</v>
      </c>
      <c r="F5844" s="287">
        <v>1</v>
      </c>
      <c r="G5844" s="287" t="s">
        <v>188</v>
      </c>
      <c r="H5844" s="287" t="s">
        <v>185</v>
      </c>
      <c r="I5844" s="287">
        <v>0</v>
      </c>
      <c r="J5844" s="287"/>
      <c r="K5844" s="287">
        <v>0</v>
      </c>
    </row>
    <row r="5845" spans="1:11">
      <c r="A5845" s="287" t="s">
        <v>502</v>
      </c>
      <c r="B5845" s="288">
        <v>46095</v>
      </c>
      <c r="C5845" s="287" t="s">
        <v>339</v>
      </c>
      <c r="D5845" s="287">
        <v>0</v>
      </c>
      <c r="E5845" s="287">
        <v>0</v>
      </c>
      <c r="F5845" s="287">
        <v>0</v>
      </c>
      <c r="G5845" s="287" t="s">
        <v>188</v>
      </c>
      <c r="H5845" s="287" t="s">
        <v>185</v>
      </c>
      <c r="I5845" s="287">
        <v>0</v>
      </c>
      <c r="J5845" s="287"/>
      <c r="K5845" s="287">
        <v>0</v>
      </c>
    </row>
    <row r="5846" spans="1:11">
      <c r="A5846" s="287" t="s">
        <v>502</v>
      </c>
      <c r="B5846" s="288">
        <v>46102</v>
      </c>
      <c r="C5846" s="287" t="s">
        <v>847</v>
      </c>
      <c r="D5846" s="287">
        <v>1</v>
      </c>
      <c r="E5846" s="287">
        <v>1</v>
      </c>
      <c r="F5846" s="287">
        <v>1</v>
      </c>
      <c r="G5846" s="287" t="s">
        <v>188</v>
      </c>
      <c r="H5846" s="287" t="s">
        <v>185</v>
      </c>
      <c r="I5846" s="287">
        <v>0</v>
      </c>
      <c r="J5846" s="287"/>
      <c r="K5846" s="287">
        <v>0</v>
      </c>
    </row>
    <row r="5847" spans="1:11">
      <c r="A5847" s="287" t="s">
        <v>502</v>
      </c>
      <c r="B5847" s="288">
        <v>46109</v>
      </c>
      <c r="C5847" s="287" t="s">
        <v>339</v>
      </c>
      <c r="D5847" s="287">
        <v>0</v>
      </c>
      <c r="E5847" s="287">
        <v>0</v>
      </c>
      <c r="F5847" s="287">
        <v>0</v>
      </c>
      <c r="G5847" s="287" t="s">
        <v>188</v>
      </c>
      <c r="H5847" s="287" t="s">
        <v>185</v>
      </c>
      <c r="I5847" s="287">
        <v>0</v>
      </c>
      <c r="J5847" s="287"/>
      <c r="K5847" s="287">
        <v>0</v>
      </c>
    </row>
    <row r="5848" spans="1:11">
      <c r="A5848" s="287" t="s">
        <v>502</v>
      </c>
      <c r="B5848" s="288">
        <v>46116</v>
      </c>
      <c r="C5848" s="287" t="s">
        <v>339</v>
      </c>
      <c r="D5848" s="287">
        <v>0</v>
      </c>
      <c r="E5848" s="287">
        <v>0</v>
      </c>
      <c r="F5848" s="287">
        <v>0</v>
      </c>
      <c r="G5848" s="287" t="s">
        <v>188</v>
      </c>
      <c r="H5848" s="287" t="s">
        <v>185</v>
      </c>
      <c r="I5848" s="287">
        <v>0</v>
      </c>
      <c r="J5848" s="287"/>
      <c r="K5848" s="287">
        <v>0</v>
      </c>
    </row>
    <row r="5849" spans="1:11">
      <c r="A5849" s="287" t="s">
        <v>502</v>
      </c>
      <c r="B5849" s="288">
        <v>46123</v>
      </c>
      <c r="C5849" s="287" t="s">
        <v>847</v>
      </c>
      <c r="D5849" s="287">
        <v>1</v>
      </c>
      <c r="E5849" s="287">
        <v>1</v>
      </c>
      <c r="F5849" s="287">
        <v>1</v>
      </c>
      <c r="G5849" s="287" t="s">
        <v>188</v>
      </c>
      <c r="H5849" s="287" t="s">
        <v>185</v>
      </c>
      <c r="I5849" s="287">
        <v>0</v>
      </c>
      <c r="J5849" s="287"/>
      <c r="K5849" s="287">
        <v>0</v>
      </c>
    </row>
    <row r="5850" spans="1:11">
      <c r="A5850" s="287" t="s">
        <v>502</v>
      </c>
      <c r="B5850" s="288">
        <v>46130</v>
      </c>
      <c r="C5850" s="287" t="s">
        <v>339</v>
      </c>
      <c r="D5850" s="287">
        <v>0</v>
      </c>
      <c r="E5850" s="287">
        <v>0</v>
      </c>
      <c r="F5850" s="287">
        <v>0</v>
      </c>
      <c r="G5850" s="287" t="s">
        <v>188</v>
      </c>
      <c r="H5850" s="287" t="s">
        <v>185</v>
      </c>
      <c r="I5850" s="287">
        <v>0</v>
      </c>
      <c r="J5850" s="287"/>
      <c r="K5850" s="287">
        <v>0</v>
      </c>
    </row>
    <row r="5851" spans="1:11">
      <c r="A5851" s="287" t="s">
        <v>502</v>
      </c>
      <c r="B5851" s="288">
        <v>46137</v>
      </c>
      <c r="C5851" s="287" t="s">
        <v>339</v>
      </c>
      <c r="D5851" s="287">
        <v>0</v>
      </c>
      <c r="E5851" s="287">
        <v>0</v>
      </c>
      <c r="F5851" s="287">
        <v>0</v>
      </c>
      <c r="G5851" s="287" t="s">
        <v>188</v>
      </c>
      <c r="H5851" s="287" t="s">
        <v>185</v>
      </c>
      <c r="I5851" s="287">
        <v>0</v>
      </c>
      <c r="J5851" s="287"/>
      <c r="K5851" s="287">
        <v>0</v>
      </c>
    </row>
    <row r="5852" spans="1:11">
      <c r="A5852" s="287" t="s">
        <v>503</v>
      </c>
      <c r="B5852" s="288">
        <v>45969</v>
      </c>
      <c r="C5852" s="287" t="s">
        <v>339</v>
      </c>
      <c r="D5852" s="287">
        <v>0</v>
      </c>
      <c r="E5852" s="287">
        <v>0</v>
      </c>
      <c r="F5852" s="287">
        <v>0</v>
      </c>
      <c r="G5852" s="287" t="s">
        <v>188</v>
      </c>
      <c r="H5852" s="287" t="s">
        <v>185</v>
      </c>
      <c r="I5852" s="287">
        <v>0</v>
      </c>
      <c r="J5852" s="287"/>
      <c r="K5852" s="287">
        <v>0</v>
      </c>
    </row>
    <row r="5853" spans="1:11">
      <c r="A5853" s="287" t="s">
        <v>503</v>
      </c>
      <c r="B5853" s="288">
        <v>45976</v>
      </c>
      <c r="C5853" s="287" t="s">
        <v>339</v>
      </c>
      <c r="D5853" s="287">
        <v>0</v>
      </c>
      <c r="E5853" s="287">
        <v>0</v>
      </c>
      <c r="F5853" s="287">
        <v>0</v>
      </c>
      <c r="G5853" s="287" t="s">
        <v>188</v>
      </c>
      <c r="H5853" s="287" t="s">
        <v>185</v>
      </c>
      <c r="I5853" s="287">
        <v>0</v>
      </c>
      <c r="J5853" s="287"/>
      <c r="K5853" s="287">
        <v>0</v>
      </c>
    </row>
    <row r="5854" spans="1:11">
      <c r="A5854" s="287" t="s">
        <v>503</v>
      </c>
      <c r="B5854" s="288">
        <v>45983</v>
      </c>
      <c r="C5854" s="287" t="s">
        <v>339</v>
      </c>
      <c r="D5854" s="287">
        <v>0</v>
      </c>
      <c r="E5854" s="287">
        <v>0</v>
      </c>
      <c r="F5854" s="287">
        <v>0</v>
      </c>
      <c r="G5854" s="287" t="s">
        <v>188</v>
      </c>
      <c r="H5854" s="287" t="s">
        <v>185</v>
      </c>
      <c r="I5854" s="287">
        <v>0</v>
      </c>
      <c r="J5854" s="287"/>
      <c r="K5854" s="287">
        <v>0</v>
      </c>
    </row>
    <row r="5855" spans="1:11">
      <c r="A5855" s="287" t="s">
        <v>503</v>
      </c>
      <c r="B5855" s="288">
        <v>45990</v>
      </c>
      <c r="C5855" s="287" t="s">
        <v>339</v>
      </c>
      <c r="D5855" s="287">
        <v>0</v>
      </c>
      <c r="E5855" s="287">
        <v>0</v>
      </c>
      <c r="F5855" s="287">
        <v>0</v>
      </c>
      <c r="G5855" s="287" t="s">
        <v>188</v>
      </c>
      <c r="H5855" s="287" t="s">
        <v>185</v>
      </c>
      <c r="I5855" s="287">
        <v>0</v>
      </c>
      <c r="J5855" s="287"/>
      <c r="K5855" s="287">
        <v>0</v>
      </c>
    </row>
    <row r="5856" spans="1:11">
      <c r="A5856" s="287" t="s">
        <v>503</v>
      </c>
      <c r="B5856" s="288">
        <v>45997</v>
      </c>
      <c r="C5856" s="287" t="s">
        <v>339</v>
      </c>
      <c r="D5856" s="287">
        <v>0</v>
      </c>
      <c r="E5856" s="287">
        <v>0</v>
      </c>
      <c r="F5856" s="287">
        <v>0</v>
      </c>
      <c r="G5856" s="287" t="s">
        <v>188</v>
      </c>
      <c r="H5856" s="287" t="s">
        <v>185</v>
      </c>
      <c r="I5856" s="287">
        <v>0</v>
      </c>
      <c r="J5856" s="287"/>
      <c r="K5856" s="287">
        <v>0</v>
      </c>
    </row>
    <row r="5857" spans="1:11">
      <c r="A5857" s="287" t="s">
        <v>503</v>
      </c>
      <c r="B5857" s="288">
        <v>46004</v>
      </c>
      <c r="C5857" s="287" t="s">
        <v>339</v>
      </c>
      <c r="D5857" s="287">
        <v>0</v>
      </c>
      <c r="E5857" s="287">
        <v>0</v>
      </c>
      <c r="F5857" s="287">
        <v>0</v>
      </c>
      <c r="G5857" s="287" t="s">
        <v>188</v>
      </c>
      <c r="H5857" s="287" t="s">
        <v>185</v>
      </c>
      <c r="I5857" s="287">
        <v>0</v>
      </c>
      <c r="J5857" s="287"/>
      <c r="K5857" s="287">
        <v>0</v>
      </c>
    </row>
    <row r="5858" spans="1:11">
      <c r="A5858" s="287" t="s">
        <v>503</v>
      </c>
      <c r="B5858" s="288">
        <v>46011</v>
      </c>
      <c r="C5858" s="287" t="s">
        <v>339</v>
      </c>
      <c r="D5858" s="287">
        <v>0</v>
      </c>
      <c r="E5858" s="287">
        <v>0</v>
      </c>
      <c r="F5858" s="287">
        <v>0</v>
      </c>
      <c r="G5858" s="287" t="s">
        <v>188</v>
      </c>
      <c r="H5858" s="287" t="s">
        <v>185</v>
      </c>
      <c r="I5858" s="287">
        <v>0</v>
      </c>
      <c r="J5858" s="287"/>
      <c r="K5858" s="287">
        <v>0</v>
      </c>
    </row>
    <row r="5859" spans="1:11">
      <c r="A5859" s="287" t="s">
        <v>503</v>
      </c>
      <c r="B5859" s="288">
        <v>46018</v>
      </c>
      <c r="C5859" s="287" t="s">
        <v>339</v>
      </c>
      <c r="D5859" s="287">
        <v>0</v>
      </c>
      <c r="E5859" s="287">
        <v>0</v>
      </c>
      <c r="F5859" s="287">
        <v>0</v>
      </c>
      <c r="G5859" s="287" t="s">
        <v>188</v>
      </c>
      <c r="H5859" s="287" t="s">
        <v>185</v>
      </c>
      <c r="I5859" s="287">
        <v>0</v>
      </c>
      <c r="J5859" s="287"/>
      <c r="K5859" s="287">
        <v>0</v>
      </c>
    </row>
    <row r="5860" spans="1:11">
      <c r="A5860" s="287" t="s">
        <v>503</v>
      </c>
      <c r="B5860" s="288">
        <v>46025</v>
      </c>
      <c r="C5860" s="287" t="s">
        <v>339</v>
      </c>
      <c r="D5860" s="287">
        <v>0</v>
      </c>
      <c r="E5860" s="287">
        <v>0</v>
      </c>
      <c r="F5860" s="287">
        <v>0</v>
      </c>
      <c r="G5860" s="287" t="s">
        <v>188</v>
      </c>
      <c r="H5860" s="287" t="s">
        <v>185</v>
      </c>
      <c r="I5860" s="287">
        <v>0</v>
      </c>
      <c r="J5860" s="287"/>
      <c r="K5860" s="287">
        <v>0</v>
      </c>
    </row>
    <row r="5861" spans="1:11">
      <c r="A5861" s="287" t="s">
        <v>503</v>
      </c>
      <c r="B5861" s="288">
        <v>46032</v>
      </c>
      <c r="C5861" s="287" t="s">
        <v>339</v>
      </c>
      <c r="D5861" s="287">
        <v>0</v>
      </c>
      <c r="E5861" s="287">
        <v>0</v>
      </c>
      <c r="F5861" s="287">
        <v>0</v>
      </c>
      <c r="G5861" s="287" t="s">
        <v>188</v>
      </c>
      <c r="H5861" s="287" t="s">
        <v>185</v>
      </c>
      <c r="I5861" s="287">
        <v>0</v>
      </c>
      <c r="J5861" s="287"/>
      <c r="K5861" s="287">
        <v>0</v>
      </c>
    </row>
    <row r="5862" spans="1:11">
      <c r="A5862" s="287" t="s">
        <v>503</v>
      </c>
      <c r="B5862" s="288">
        <v>46039</v>
      </c>
      <c r="C5862" s="287" t="s">
        <v>339</v>
      </c>
      <c r="D5862" s="287">
        <v>0</v>
      </c>
      <c r="E5862" s="287">
        <v>0</v>
      </c>
      <c r="F5862" s="287">
        <v>0</v>
      </c>
      <c r="G5862" s="287" t="s">
        <v>188</v>
      </c>
      <c r="H5862" s="287" t="s">
        <v>185</v>
      </c>
      <c r="I5862" s="287">
        <v>0</v>
      </c>
      <c r="J5862" s="287"/>
      <c r="K5862" s="287">
        <v>0</v>
      </c>
    </row>
    <row r="5863" spans="1:11">
      <c r="A5863" s="287" t="s">
        <v>503</v>
      </c>
      <c r="B5863" s="288">
        <v>46046</v>
      </c>
      <c r="C5863" s="287" t="s">
        <v>339</v>
      </c>
      <c r="D5863" s="287">
        <v>0</v>
      </c>
      <c r="E5863" s="287">
        <v>0</v>
      </c>
      <c r="F5863" s="287">
        <v>0</v>
      </c>
      <c r="G5863" s="287" t="s">
        <v>188</v>
      </c>
      <c r="H5863" s="287" t="s">
        <v>185</v>
      </c>
      <c r="I5863" s="287">
        <v>0</v>
      </c>
      <c r="J5863" s="287"/>
      <c r="K5863" s="287">
        <v>0</v>
      </c>
    </row>
    <row r="5864" spans="1:11">
      <c r="A5864" s="287" t="s">
        <v>503</v>
      </c>
      <c r="B5864" s="288">
        <v>46053</v>
      </c>
      <c r="C5864" s="287" t="s">
        <v>339</v>
      </c>
      <c r="D5864" s="287">
        <v>0</v>
      </c>
      <c r="E5864" s="287">
        <v>0</v>
      </c>
      <c r="F5864" s="287">
        <v>0</v>
      </c>
      <c r="G5864" s="287" t="s">
        <v>188</v>
      </c>
      <c r="H5864" s="287" t="s">
        <v>185</v>
      </c>
      <c r="I5864" s="287">
        <v>0</v>
      </c>
      <c r="J5864" s="287"/>
      <c r="K5864" s="287">
        <v>0</v>
      </c>
    </row>
    <row r="5865" spans="1:11">
      <c r="A5865" s="287" t="s">
        <v>503</v>
      </c>
      <c r="B5865" s="288">
        <v>46060</v>
      </c>
      <c r="C5865" s="287" t="s">
        <v>892</v>
      </c>
      <c r="D5865" s="287">
        <v>1</v>
      </c>
      <c r="E5865" s="287">
        <v>0</v>
      </c>
      <c r="F5865" s="287">
        <v>1</v>
      </c>
      <c r="G5865" s="287" t="s">
        <v>188</v>
      </c>
      <c r="H5865" s="287" t="s">
        <v>185</v>
      </c>
      <c r="I5865" s="287">
        <v>0</v>
      </c>
      <c r="J5865" s="287"/>
      <c r="K5865" s="287">
        <v>0</v>
      </c>
    </row>
    <row r="5866" spans="1:11">
      <c r="A5866" s="287" t="s">
        <v>503</v>
      </c>
      <c r="B5866" s="288">
        <v>46067</v>
      </c>
      <c r="C5866" s="287" t="s">
        <v>339</v>
      </c>
      <c r="D5866" s="287">
        <v>0</v>
      </c>
      <c r="E5866" s="287">
        <v>0</v>
      </c>
      <c r="F5866" s="287">
        <v>0</v>
      </c>
      <c r="G5866" s="287" t="s">
        <v>188</v>
      </c>
      <c r="H5866" s="287" t="s">
        <v>185</v>
      </c>
      <c r="I5866" s="287">
        <v>0</v>
      </c>
      <c r="J5866" s="287"/>
      <c r="K5866" s="287">
        <v>0</v>
      </c>
    </row>
    <row r="5867" spans="1:11">
      <c r="A5867" s="287" t="s">
        <v>503</v>
      </c>
      <c r="B5867" s="288">
        <v>46074</v>
      </c>
      <c r="C5867" s="287" t="s">
        <v>847</v>
      </c>
      <c r="D5867" s="287">
        <v>1</v>
      </c>
      <c r="E5867" s="287">
        <v>1</v>
      </c>
      <c r="F5867" s="287">
        <v>1</v>
      </c>
      <c r="G5867" s="287" t="s">
        <v>188</v>
      </c>
      <c r="H5867" s="287" t="s">
        <v>185</v>
      </c>
      <c r="I5867" s="287">
        <v>0</v>
      </c>
      <c r="J5867" s="287"/>
      <c r="K5867" s="287">
        <v>0</v>
      </c>
    </row>
    <row r="5868" spans="1:11">
      <c r="A5868" s="287" t="s">
        <v>503</v>
      </c>
      <c r="B5868" s="288">
        <v>46081</v>
      </c>
      <c r="C5868" s="287" t="s">
        <v>847</v>
      </c>
      <c r="D5868" s="287">
        <v>1</v>
      </c>
      <c r="E5868" s="287">
        <v>1</v>
      </c>
      <c r="F5868" s="287">
        <v>1</v>
      </c>
      <c r="G5868" s="287" t="s">
        <v>188</v>
      </c>
      <c r="H5868" s="287" t="s">
        <v>185</v>
      </c>
      <c r="I5868" s="287">
        <v>0</v>
      </c>
      <c r="J5868" s="287"/>
      <c r="K5868" s="287">
        <v>0</v>
      </c>
    </row>
    <row r="5869" spans="1:11">
      <c r="A5869" s="287" t="s">
        <v>503</v>
      </c>
      <c r="B5869" s="288">
        <v>46088</v>
      </c>
      <c r="C5869" s="287" t="s">
        <v>847</v>
      </c>
      <c r="D5869" s="287">
        <v>1</v>
      </c>
      <c r="E5869" s="287">
        <v>1</v>
      </c>
      <c r="F5869" s="287">
        <v>1</v>
      </c>
      <c r="G5869" s="287" t="s">
        <v>188</v>
      </c>
      <c r="H5869" s="287" t="s">
        <v>185</v>
      </c>
      <c r="I5869" s="287">
        <v>0</v>
      </c>
      <c r="J5869" s="287"/>
      <c r="K5869" s="287">
        <v>0</v>
      </c>
    </row>
    <row r="5870" spans="1:11">
      <c r="A5870" s="287" t="s">
        <v>503</v>
      </c>
      <c r="B5870" s="288">
        <v>46095</v>
      </c>
      <c r="C5870" s="287" t="s">
        <v>892</v>
      </c>
      <c r="D5870" s="287">
        <v>1</v>
      </c>
      <c r="E5870" s="287">
        <v>0</v>
      </c>
      <c r="F5870" s="287">
        <v>1</v>
      </c>
      <c r="G5870" s="287" t="s">
        <v>188</v>
      </c>
      <c r="H5870" s="287" t="s">
        <v>185</v>
      </c>
      <c r="I5870" s="287">
        <v>0</v>
      </c>
      <c r="J5870" s="287"/>
      <c r="K5870" s="287">
        <v>0</v>
      </c>
    </row>
    <row r="5871" spans="1:11">
      <c r="A5871" s="287" t="s">
        <v>503</v>
      </c>
      <c r="B5871" s="288">
        <v>46102</v>
      </c>
      <c r="C5871" s="287" t="s">
        <v>339</v>
      </c>
      <c r="D5871" s="287">
        <v>0</v>
      </c>
      <c r="E5871" s="287">
        <v>0</v>
      </c>
      <c r="F5871" s="287">
        <v>0</v>
      </c>
      <c r="G5871" s="287" t="s">
        <v>188</v>
      </c>
      <c r="H5871" s="287" t="s">
        <v>185</v>
      </c>
      <c r="I5871" s="287">
        <v>0</v>
      </c>
      <c r="J5871" s="287"/>
      <c r="K5871" s="287">
        <v>0</v>
      </c>
    </row>
    <row r="5872" spans="1:11">
      <c r="A5872" s="287" t="s">
        <v>503</v>
      </c>
      <c r="B5872" s="288">
        <v>46109</v>
      </c>
      <c r="C5872" s="287" t="s">
        <v>339</v>
      </c>
      <c r="D5872" s="287">
        <v>0</v>
      </c>
      <c r="E5872" s="287">
        <v>0</v>
      </c>
      <c r="F5872" s="287">
        <v>0</v>
      </c>
      <c r="G5872" s="287" t="s">
        <v>188</v>
      </c>
      <c r="H5872" s="287" t="s">
        <v>185</v>
      </c>
      <c r="I5872" s="287">
        <v>0</v>
      </c>
      <c r="J5872" s="287"/>
      <c r="K5872" s="287">
        <v>0</v>
      </c>
    </row>
    <row r="5873" spans="1:11">
      <c r="A5873" s="287" t="s">
        <v>503</v>
      </c>
      <c r="B5873" s="288">
        <v>46116</v>
      </c>
      <c r="C5873" s="287" t="s">
        <v>339</v>
      </c>
      <c r="D5873" s="287">
        <v>0</v>
      </c>
      <c r="E5873" s="287">
        <v>0</v>
      </c>
      <c r="F5873" s="287">
        <v>0</v>
      </c>
      <c r="G5873" s="287" t="s">
        <v>188</v>
      </c>
      <c r="H5873" s="287" t="s">
        <v>185</v>
      </c>
      <c r="I5873" s="287">
        <v>0</v>
      </c>
      <c r="J5873" s="287"/>
      <c r="K5873" s="287">
        <v>0</v>
      </c>
    </row>
    <row r="5874" spans="1:11">
      <c r="A5874" s="287" t="s">
        <v>503</v>
      </c>
      <c r="B5874" s="288">
        <v>46123</v>
      </c>
      <c r="C5874" s="287" t="s">
        <v>847</v>
      </c>
      <c r="D5874" s="287">
        <v>1</v>
      </c>
      <c r="E5874" s="287">
        <v>1</v>
      </c>
      <c r="F5874" s="287">
        <v>1</v>
      </c>
      <c r="G5874" s="287" t="s">
        <v>188</v>
      </c>
      <c r="H5874" s="287" t="s">
        <v>185</v>
      </c>
      <c r="I5874" s="287">
        <v>0</v>
      </c>
      <c r="J5874" s="287"/>
      <c r="K5874" s="287">
        <v>0</v>
      </c>
    </row>
    <row r="5875" spans="1:11">
      <c r="A5875" s="287" t="s">
        <v>503</v>
      </c>
      <c r="B5875" s="288">
        <v>46130</v>
      </c>
      <c r="C5875" s="287" t="s">
        <v>847</v>
      </c>
      <c r="D5875" s="287">
        <v>1</v>
      </c>
      <c r="E5875" s="287">
        <v>1</v>
      </c>
      <c r="F5875" s="287">
        <v>1</v>
      </c>
      <c r="G5875" s="287" t="s">
        <v>188</v>
      </c>
      <c r="H5875" s="287" t="s">
        <v>185</v>
      </c>
      <c r="I5875" s="287">
        <v>0</v>
      </c>
      <c r="J5875" s="287"/>
      <c r="K5875" s="287">
        <v>0</v>
      </c>
    </row>
    <row r="5876" spans="1:11">
      <c r="A5876" s="287" t="s">
        <v>503</v>
      </c>
      <c r="B5876" s="288">
        <v>46137</v>
      </c>
      <c r="C5876" s="287" t="s">
        <v>847</v>
      </c>
      <c r="D5876" s="287">
        <v>1</v>
      </c>
      <c r="E5876" s="287">
        <v>1</v>
      </c>
      <c r="F5876" s="287">
        <v>1</v>
      </c>
      <c r="G5876" s="287" t="s">
        <v>188</v>
      </c>
      <c r="H5876" s="287" t="s">
        <v>185</v>
      </c>
      <c r="I5876" s="287">
        <v>0</v>
      </c>
      <c r="J5876" s="287"/>
      <c r="K5876" s="287">
        <v>0</v>
      </c>
    </row>
    <row r="5877" spans="1:11">
      <c r="A5877" s="287" t="s">
        <v>505</v>
      </c>
      <c r="B5877" s="288">
        <v>45969</v>
      </c>
      <c r="C5877" s="287" t="s">
        <v>339</v>
      </c>
      <c r="D5877" s="287">
        <v>0</v>
      </c>
      <c r="E5877" s="287">
        <v>0</v>
      </c>
      <c r="F5877" s="287">
        <v>0</v>
      </c>
      <c r="G5877" s="287" t="s">
        <v>185</v>
      </c>
      <c r="H5877" s="287"/>
      <c r="I5877" s="287">
        <v>1</v>
      </c>
      <c r="J5877" s="287"/>
      <c r="K5877" s="287">
        <v>0</v>
      </c>
    </row>
    <row r="5878" spans="1:11">
      <c r="A5878" s="287" t="s">
        <v>505</v>
      </c>
      <c r="B5878" s="288">
        <v>45976</v>
      </c>
      <c r="C5878" s="287" t="s">
        <v>893</v>
      </c>
      <c r="D5878" s="287">
        <v>1</v>
      </c>
      <c r="E5878" s="287">
        <v>1</v>
      </c>
      <c r="F5878" s="287">
        <v>0</v>
      </c>
      <c r="G5878" s="287" t="s">
        <v>185</v>
      </c>
      <c r="H5878" s="287"/>
      <c r="I5878" s="287">
        <v>1</v>
      </c>
      <c r="J5878" s="287"/>
      <c r="K5878" s="287">
        <v>0</v>
      </c>
    </row>
    <row r="5879" spans="1:11">
      <c r="A5879" s="287" t="s">
        <v>505</v>
      </c>
      <c r="B5879" s="288">
        <v>45983</v>
      </c>
      <c r="C5879" s="287" t="s">
        <v>339</v>
      </c>
      <c r="D5879" s="287">
        <v>0</v>
      </c>
      <c r="E5879" s="287">
        <v>0</v>
      </c>
      <c r="F5879" s="287">
        <v>0</v>
      </c>
      <c r="G5879" s="287" t="s">
        <v>185</v>
      </c>
      <c r="H5879" s="287"/>
      <c r="I5879" s="287">
        <v>1</v>
      </c>
      <c r="J5879" s="287"/>
      <c r="K5879" s="287">
        <v>0</v>
      </c>
    </row>
    <row r="5880" spans="1:11">
      <c r="A5880" s="287" t="s">
        <v>505</v>
      </c>
      <c r="B5880" s="288">
        <v>45990</v>
      </c>
      <c r="C5880" s="287" t="s">
        <v>847</v>
      </c>
      <c r="D5880" s="287">
        <v>1</v>
      </c>
      <c r="E5880" s="287">
        <v>1</v>
      </c>
      <c r="F5880" s="287">
        <v>1</v>
      </c>
      <c r="G5880" s="287" t="s">
        <v>185</v>
      </c>
      <c r="H5880" s="287"/>
      <c r="I5880" s="287">
        <v>1</v>
      </c>
      <c r="J5880" s="287"/>
      <c r="K5880" s="287">
        <v>0</v>
      </c>
    </row>
    <row r="5881" spans="1:11">
      <c r="A5881" s="287" t="s">
        <v>505</v>
      </c>
      <c r="B5881" s="288">
        <v>45997</v>
      </c>
      <c r="C5881" s="287" t="s">
        <v>847</v>
      </c>
      <c r="D5881" s="287">
        <v>1</v>
      </c>
      <c r="E5881" s="287">
        <v>1</v>
      </c>
      <c r="F5881" s="287">
        <v>1</v>
      </c>
      <c r="G5881" s="287" t="s">
        <v>185</v>
      </c>
      <c r="H5881" s="287"/>
      <c r="I5881" s="287">
        <v>1</v>
      </c>
      <c r="J5881" s="287"/>
      <c r="K5881" s="287">
        <v>0</v>
      </c>
    </row>
    <row r="5882" spans="1:11">
      <c r="A5882" s="287" t="s">
        <v>505</v>
      </c>
      <c r="B5882" s="288">
        <v>46004</v>
      </c>
      <c r="C5882" s="287" t="s">
        <v>847</v>
      </c>
      <c r="D5882" s="287">
        <v>1</v>
      </c>
      <c r="E5882" s="287">
        <v>1</v>
      </c>
      <c r="F5882" s="287">
        <v>1</v>
      </c>
      <c r="G5882" s="287" t="s">
        <v>185</v>
      </c>
      <c r="H5882" s="287"/>
      <c r="I5882" s="287">
        <v>1</v>
      </c>
      <c r="J5882" s="287"/>
      <c r="K5882" s="287">
        <v>0</v>
      </c>
    </row>
    <row r="5883" spans="1:11">
      <c r="A5883" s="287" t="s">
        <v>505</v>
      </c>
      <c r="B5883" s="288">
        <v>46011</v>
      </c>
      <c r="C5883" s="287" t="s">
        <v>339</v>
      </c>
      <c r="D5883" s="287">
        <v>0</v>
      </c>
      <c r="E5883" s="287">
        <v>0</v>
      </c>
      <c r="F5883" s="287">
        <v>0</v>
      </c>
      <c r="G5883" s="287" t="s">
        <v>185</v>
      </c>
      <c r="H5883" s="287"/>
      <c r="I5883" s="287">
        <v>1</v>
      </c>
      <c r="J5883" s="287"/>
      <c r="K5883" s="287">
        <v>0</v>
      </c>
    </row>
    <row r="5884" spans="1:11">
      <c r="A5884" s="287" t="s">
        <v>505</v>
      </c>
      <c r="B5884" s="288">
        <v>46018</v>
      </c>
      <c r="C5884" s="287" t="s">
        <v>339</v>
      </c>
      <c r="D5884" s="287">
        <v>0</v>
      </c>
      <c r="E5884" s="287">
        <v>0</v>
      </c>
      <c r="F5884" s="287">
        <v>0</v>
      </c>
      <c r="G5884" s="287" t="s">
        <v>185</v>
      </c>
      <c r="H5884" s="287"/>
      <c r="I5884" s="287">
        <v>1</v>
      </c>
      <c r="J5884" s="287"/>
      <c r="K5884" s="287">
        <v>0</v>
      </c>
    </row>
    <row r="5885" spans="1:11">
      <c r="A5885" s="287" t="s">
        <v>505</v>
      </c>
      <c r="B5885" s="288">
        <v>46025</v>
      </c>
      <c r="C5885" s="287" t="s">
        <v>339</v>
      </c>
      <c r="D5885" s="287">
        <v>0</v>
      </c>
      <c r="E5885" s="287">
        <v>0</v>
      </c>
      <c r="F5885" s="287">
        <v>0</v>
      </c>
      <c r="G5885" s="287" t="s">
        <v>185</v>
      </c>
      <c r="H5885" s="287"/>
      <c r="I5885" s="287">
        <v>1</v>
      </c>
      <c r="J5885" s="287"/>
      <c r="K5885" s="287">
        <v>0</v>
      </c>
    </row>
    <row r="5886" spans="1:11">
      <c r="A5886" s="287" t="s">
        <v>505</v>
      </c>
      <c r="B5886" s="288">
        <v>46032</v>
      </c>
      <c r="C5886" s="287" t="s">
        <v>339</v>
      </c>
      <c r="D5886" s="287">
        <v>0</v>
      </c>
      <c r="E5886" s="287">
        <v>0</v>
      </c>
      <c r="F5886" s="287">
        <v>0</v>
      </c>
      <c r="G5886" s="287" t="s">
        <v>185</v>
      </c>
      <c r="H5886" s="287"/>
      <c r="I5886" s="287">
        <v>1</v>
      </c>
      <c r="J5886" s="287"/>
      <c r="K5886" s="287">
        <v>0</v>
      </c>
    </row>
    <row r="5887" spans="1:11">
      <c r="A5887" s="287" t="s">
        <v>505</v>
      </c>
      <c r="B5887" s="288">
        <v>46039</v>
      </c>
      <c r="C5887" s="287" t="s">
        <v>339</v>
      </c>
      <c r="D5887" s="287">
        <v>0</v>
      </c>
      <c r="E5887" s="287">
        <v>0</v>
      </c>
      <c r="F5887" s="287">
        <v>0</v>
      </c>
      <c r="G5887" s="287" t="s">
        <v>185</v>
      </c>
      <c r="H5887" s="287"/>
      <c r="I5887" s="287">
        <v>1</v>
      </c>
      <c r="J5887" s="287"/>
      <c r="K5887" s="287">
        <v>0</v>
      </c>
    </row>
    <row r="5888" spans="1:11">
      <c r="A5888" s="287" t="s">
        <v>505</v>
      </c>
      <c r="B5888" s="288">
        <v>46046</v>
      </c>
      <c r="C5888" s="287" t="s">
        <v>847</v>
      </c>
      <c r="D5888" s="287">
        <v>1</v>
      </c>
      <c r="E5888" s="287">
        <v>1</v>
      </c>
      <c r="F5888" s="287">
        <v>1</v>
      </c>
      <c r="G5888" s="287" t="s">
        <v>185</v>
      </c>
      <c r="H5888" s="287"/>
      <c r="I5888" s="287">
        <v>1</v>
      </c>
      <c r="J5888" s="287"/>
      <c r="K5888" s="287">
        <v>0</v>
      </c>
    </row>
    <row r="5889" spans="1:11">
      <c r="A5889" s="287" t="s">
        <v>505</v>
      </c>
      <c r="B5889" s="288">
        <v>46053</v>
      </c>
      <c r="C5889" s="287" t="s">
        <v>847</v>
      </c>
      <c r="D5889" s="287">
        <v>1</v>
      </c>
      <c r="E5889" s="287">
        <v>1</v>
      </c>
      <c r="F5889" s="287">
        <v>1</v>
      </c>
      <c r="G5889" s="287" t="s">
        <v>185</v>
      </c>
      <c r="H5889" s="287"/>
      <c r="I5889" s="287">
        <v>1</v>
      </c>
      <c r="J5889" s="287"/>
      <c r="K5889" s="287">
        <v>0</v>
      </c>
    </row>
    <row r="5890" spans="1:11">
      <c r="A5890" s="287" t="s">
        <v>505</v>
      </c>
      <c r="B5890" s="288">
        <v>46060</v>
      </c>
      <c r="C5890" s="287" t="s">
        <v>847</v>
      </c>
      <c r="D5890" s="287">
        <v>1</v>
      </c>
      <c r="E5890" s="287">
        <v>1</v>
      </c>
      <c r="F5890" s="287">
        <v>1</v>
      </c>
      <c r="G5890" s="287" t="s">
        <v>185</v>
      </c>
      <c r="H5890" s="287"/>
      <c r="I5890" s="287">
        <v>1</v>
      </c>
      <c r="J5890" s="287"/>
      <c r="K5890" s="287">
        <v>0</v>
      </c>
    </row>
    <row r="5891" spans="1:11">
      <c r="A5891" s="287" t="s">
        <v>505</v>
      </c>
      <c r="B5891" s="288">
        <v>46067</v>
      </c>
      <c r="C5891" s="287" t="s">
        <v>847</v>
      </c>
      <c r="D5891" s="287">
        <v>1</v>
      </c>
      <c r="E5891" s="287">
        <v>1</v>
      </c>
      <c r="F5891" s="287">
        <v>1</v>
      </c>
      <c r="G5891" s="287" t="s">
        <v>185</v>
      </c>
      <c r="H5891" s="287"/>
      <c r="I5891" s="287">
        <v>1</v>
      </c>
      <c r="J5891" s="287"/>
      <c r="K5891" s="287">
        <v>0</v>
      </c>
    </row>
    <row r="5892" spans="1:11">
      <c r="A5892" s="287" t="s">
        <v>505</v>
      </c>
      <c r="B5892" s="288">
        <v>46074</v>
      </c>
      <c r="C5892" s="287" t="s">
        <v>847</v>
      </c>
      <c r="D5892" s="287">
        <v>1</v>
      </c>
      <c r="E5892" s="287">
        <v>1</v>
      </c>
      <c r="F5892" s="287">
        <v>1</v>
      </c>
      <c r="G5892" s="287" t="s">
        <v>185</v>
      </c>
      <c r="H5892" s="287"/>
      <c r="I5892" s="287">
        <v>1</v>
      </c>
      <c r="J5892" s="287"/>
      <c r="K5892" s="287">
        <v>0</v>
      </c>
    </row>
    <row r="5893" spans="1:11">
      <c r="A5893" s="287" t="s">
        <v>505</v>
      </c>
      <c r="B5893" s="288">
        <v>46081</v>
      </c>
      <c r="C5893" s="287" t="s">
        <v>847</v>
      </c>
      <c r="D5893" s="287">
        <v>1</v>
      </c>
      <c r="E5893" s="287">
        <v>1</v>
      </c>
      <c r="F5893" s="287">
        <v>1</v>
      </c>
      <c r="G5893" s="287" t="s">
        <v>185</v>
      </c>
      <c r="H5893" s="287"/>
      <c r="I5893" s="287">
        <v>1</v>
      </c>
      <c r="J5893" s="287"/>
      <c r="K5893" s="287">
        <v>0</v>
      </c>
    </row>
    <row r="5894" spans="1:11">
      <c r="A5894" s="287" t="s">
        <v>505</v>
      </c>
      <c r="B5894" s="288">
        <v>46088</v>
      </c>
      <c r="C5894" s="287" t="s">
        <v>847</v>
      </c>
      <c r="D5894" s="287">
        <v>1</v>
      </c>
      <c r="E5894" s="287">
        <v>1</v>
      </c>
      <c r="F5894" s="287">
        <v>1</v>
      </c>
      <c r="G5894" s="287" t="s">
        <v>185</v>
      </c>
      <c r="H5894" s="287"/>
      <c r="I5894" s="287">
        <v>1</v>
      </c>
      <c r="J5894" s="287"/>
      <c r="K5894" s="287">
        <v>0</v>
      </c>
    </row>
    <row r="5895" spans="1:11">
      <c r="A5895" s="287" t="s">
        <v>505</v>
      </c>
      <c r="B5895" s="288">
        <v>46095</v>
      </c>
      <c r="C5895" s="287" t="s">
        <v>847</v>
      </c>
      <c r="D5895" s="287">
        <v>1</v>
      </c>
      <c r="E5895" s="287">
        <v>1</v>
      </c>
      <c r="F5895" s="287">
        <v>1</v>
      </c>
      <c r="G5895" s="287" t="s">
        <v>185</v>
      </c>
      <c r="H5895" s="287"/>
      <c r="I5895" s="287">
        <v>1</v>
      </c>
      <c r="J5895" s="287"/>
      <c r="K5895" s="287">
        <v>0</v>
      </c>
    </row>
    <row r="5896" spans="1:11">
      <c r="A5896" s="287" t="s">
        <v>505</v>
      </c>
      <c r="B5896" s="288">
        <v>46102</v>
      </c>
      <c r="C5896" s="287" t="s">
        <v>847</v>
      </c>
      <c r="D5896" s="287">
        <v>1</v>
      </c>
      <c r="E5896" s="287">
        <v>1</v>
      </c>
      <c r="F5896" s="287">
        <v>1</v>
      </c>
      <c r="G5896" s="287" t="s">
        <v>185</v>
      </c>
      <c r="H5896" s="287"/>
      <c r="I5896" s="287">
        <v>1</v>
      </c>
      <c r="J5896" s="287"/>
      <c r="K5896" s="287">
        <v>0</v>
      </c>
    </row>
    <row r="5897" spans="1:11">
      <c r="A5897" s="287" t="s">
        <v>505</v>
      </c>
      <c r="B5897" s="288">
        <v>46109</v>
      </c>
      <c r="C5897" s="287" t="s">
        <v>847</v>
      </c>
      <c r="D5897" s="287">
        <v>1</v>
      </c>
      <c r="E5897" s="287">
        <v>1</v>
      </c>
      <c r="F5897" s="287">
        <v>1</v>
      </c>
      <c r="G5897" s="287" t="s">
        <v>185</v>
      </c>
      <c r="H5897" s="287"/>
      <c r="I5897" s="287">
        <v>1</v>
      </c>
      <c r="J5897" s="287"/>
      <c r="K5897" s="287">
        <v>0</v>
      </c>
    </row>
    <row r="5898" spans="1:11">
      <c r="A5898" s="287" t="s">
        <v>505</v>
      </c>
      <c r="B5898" s="288">
        <v>46116</v>
      </c>
      <c r="C5898" s="287" t="s">
        <v>847</v>
      </c>
      <c r="D5898" s="287">
        <v>1</v>
      </c>
      <c r="E5898" s="287">
        <v>1</v>
      </c>
      <c r="F5898" s="287">
        <v>1</v>
      </c>
      <c r="G5898" s="287" t="s">
        <v>185</v>
      </c>
      <c r="H5898" s="287"/>
      <c r="I5898" s="287">
        <v>1</v>
      </c>
      <c r="J5898" s="287"/>
      <c r="K5898" s="287">
        <v>0</v>
      </c>
    </row>
    <row r="5899" spans="1:11">
      <c r="A5899" s="287" t="s">
        <v>505</v>
      </c>
      <c r="B5899" s="288">
        <v>46123</v>
      </c>
      <c r="C5899" s="287" t="s">
        <v>339</v>
      </c>
      <c r="D5899" s="287">
        <v>0</v>
      </c>
      <c r="E5899" s="287">
        <v>0</v>
      </c>
      <c r="F5899" s="287">
        <v>0</v>
      </c>
      <c r="G5899" s="287" t="s">
        <v>185</v>
      </c>
      <c r="H5899" s="287"/>
      <c r="I5899" s="287">
        <v>1</v>
      </c>
      <c r="J5899" s="287"/>
      <c r="K5899" s="287">
        <v>0</v>
      </c>
    </row>
    <row r="5900" spans="1:11">
      <c r="A5900" s="287" t="s">
        <v>505</v>
      </c>
      <c r="B5900" s="288">
        <v>46130</v>
      </c>
      <c r="C5900" s="287" t="s">
        <v>847</v>
      </c>
      <c r="D5900" s="287">
        <v>1</v>
      </c>
      <c r="E5900" s="287">
        <v>1</v>
      </c>
      <c r="F5900" s="287">
        <v>1</v>
      </c>
      <c r="G5900" s="287" t="s">
        <v>185</v>
      </c>
      <c r="H5900" s="287"/>
      <c r="I5900" s="287">
        <v>1</v>
      </c>
      <c r="J5900" s="287"/>
      <c r="K5900" s="287">
        <v>0</v>
      </c>
    </row>
    <row r="5901" spans="1:11">
      <c r="A5901" s="287" t="s">
        <v>505</v>
      </c>
      <c r="B5901" s="288">
        <v>46137</v>
      </c>
      <c r="C5901" s="287" t="s">
        <v>847</v>
      </c>
      <c r="D5901" s="287">
        <v>1</v>
      </c>
      <c r="E5901" s="287">
        <v>1</v>
      </c>
      <c r="F5901" s="287">
        <v>1</v>
      </c>
      <c r="G5901" s="287" t="s">
        <v>185</v>
      </c>
      <c r="H5901" s="287"/>
      <c r="I5901" s="287">
        <v>1</v>
      </c>
      <c r="J5901" s="287"/>
      <c r="K5901" s="287">
        <v>0</v>
      </c>
    </row>
    <row r="5902" spans="1:11">
      <c r="A5902" s="287" t="s">
        <v>506</v>
      </c>
      <c r="B5902" s="288">
        <v>45969</v>
      </c>
      <c r="C5902" s="287" t="s">
        <v>339</v>
      </c>
      <c r="D5902" s="287">
        <v>0</v>
      </c>
      <c r="E5902" s="287">
        <v>0</v>
      </c>
      <c r="F5902" s="287">
        <v>0</v>
      </c>
      <c r="G5902" s="287" t="s">
        <v>185</v>
      </c>
      <c r="H5902" s="287" t="s">
        <v>188</v>
      </c>
      <c r="I5902" s="287">
        <v>0</v>
      </c>
      <c r="J5902" s="287"/>
      <c r="K5902" s="287">
        <v>0</v>
      </c>
    </row>
    <row r="5903" spans="1:11">
      <c r="A5903" s="287" t="s">
        <v>506</v>
      </c>
      <c r="B5903" s="288">
        <v>45976</v>
      </c>
      <c r="C5903" s="287" t="s">
        <v>339</v>
      </c>
      <c r="D5903" s="287">
        <v>0</v>
      </c>
      <c r="E5903" s="287">
        <v>0</v>
      </c>
      <c r="F5903" s="287">
        <v>0</v>
      </c>
      <c r="G5903" s="287" t="s">
        <v>185</v>
      </c>
      <c r="H5903" s="287" t="s">
        <v>188</v>
      </c>
      <c r="I5903" s="287">
        <v>0</v>
      </c>
      <c r="J5903" s="287"/>
      <c r="K5903" s="287">
        <v>0</v>
      </c>
    </row>
    <row r="5904" spans="1:11">
      <c r="A5904" s="287" t="s">
        <v>506</v>
      </c>
      <c r="B5904" s="288">
        <v>45983</v>
      </c>
      <c r="C5904" s="287" t="s">
        <v>339</v>
      </c>
      <c r="D5904" s="287">
        <v>0</v>
      </c>
      <c r="E5904" s="287">
        <v>0</v>
      </c>
      <c r="F5904" s="287">
        <v>0</v>
      </c>
      <c r="G5904" s="287" t="s">
        <v>185</v>
      </c>
      <c r="H5904" s="287" t="s">
        <v>188</v>
      </c>
      <c r="I5904" s="287">
        <v>0</v>
      </c>
      <c r="J5904" s="287"/>
      <c r="K5904" s="287">
        <v>0</v>
      </c>
    </row>
    <row r="5905" spans="1:11">
      <c r="A5905" s="287" t="s">
        <v>506</v>
      </c>
      <c r="B5905" s="288">
        <v>45990</v>
      </c>
      <c r="C5905" s="287" t="s">
        <v>339</v>
      </c>
      <c r="D5905" s="287">
        <v>0</v>
      </c>
      <c r="E5905" s="287">
        <v>0</v>
      </c>
      <c r="F5905" s="287">
        <v>0</v>
      </c>
      <c r="G5905" s="287" t="s">
        <v>185</v>
      </c>
      <c r="H5905" s="287" t="s">
        <v>188</v>
      </c>
      <c r="I5905" s="287">
        <v>0</v>
      </c>
      <c r="J5905" s="287"/>
      <c r="K5905" s="287">
        <v>0</v>
      </c>
    </row>
    <row r="5906" spans="1:11">
      <c r="A5906" s="287" t="s">
        <v>506</v>
      </c>
      <c r="B5906" s="288">
        <v>45997</v>
      </c>
      <c r="C5906" s="287" t="s">
        <v>339</v>
      </c>
      <c r="D5906" s="287">
        <v>0</v>
      </c>
      <c r="E5906" s="287">
        <v>0</v>
      </c>
      <c r="F5906" s="287">
        <v>0</v>
      </c>
      <c r="G5906" s="287" t="s">
        <v>185</v>
      </c>
      <c r="H5906" s="287" t="s">
        <v>188</v>
      </c>
      <c r="I5906" s="287">
        <v>0</v>
      </c>
      <c r="J5906" s="287"/>
      <c r="K5906" s="287">
        <v>0</v>
      </c>
    </row>
    <row r="5907" spans="1:11">
      <c r="A5907" s="287" t="s">
        <v>506</v>
      </c>
      <c r="B5907" s="288">
        <v>46004</v>
      </c>
      <c r="C5907" s="287" t="s">
        <v>847</v>
      </c>
      <c r="D5907" s="287">
        <v>1</v>
      </c>
      <c r="E5907" s="287">
        <v>1</v>
      </c>
      <c r="F5907" s="287">
        <v>1</v>
      </c>
      <c r="G5907" s="287" t="s">
        <v>185</v>
      </c>
      <c r="H5907" s="287" t="s">
        <v>188</v>
      </c>
      <c r="I5907" s="287">
        <v>0</v>
      </c>
      <c r="J5907" s="287"/>
      <c r="K5907" s="287">
        <v>0</v>
      </c>
    </row>
    <row r="5908" spans="1:11">
      <c r="A5908" s="287" t="s">
        <v>506</v>
      </c>
      <c r="B5908" s="288">
        <v>46011</v>
      </c>
      <c r="C5908" s="287" t="s">
        <v>339</v>
      </c>
      <c r="D5908" s="287">
        <v>0</v>
      </c>
      <c r="E5908" s="287">
        <v>0</v>
      </c>
      <c r="F5908" s="287">
        <v>0</v>
      </c>
      <c r="G5908" s="287" t="s">
        <v>185</v>
      </c>
      <c r="H5908" s="287" t="s">
        <v>188</v>
      </c>
      <c r="I5908" s="287">
        <v>0</v>
      </c>
      <c r="J5908" s="287"/>
      <c r="K5908" s="287">
        <v>0</v>
      </c>
    </row>
    <row r="5909" spans="1:11">
      <c r="A5909" s="287" t="s">
        <v>506</v>
      </c>
      <c r="B5909" s="288">
        <v>46018</v>
      </c>
      <c r="C5909" s="287" t="s">
        <v>339</v>
      </c>
      <c r="D5909" s="287">
        <v>0</v>
      </c>
      <c r="E5909" s="287">
        <v>0</v>
      </c>
      <c r="F5909" s="287">
        <v>0</v>
      </c>
      <c r="G5909" s="287" t="s">
        <v>185</v>
      </c>
      <c r="H5909" s="287" t="s">
        <v>188</v>
      </c>
      <c r="I5909" s="287">
        <v>0</v>
      </c>
      <c r="J5909" s="287"/>
      <c r="K5909" s="287">
        <v>0</v>
      </c>
    </row>
    <row r="5910" spans="1:11">
      <c r="A5910" s="287" t="s">
        <v>506</v>
      </c>
      <c r="B5910" s="288">
        <v>46025</v>
      </c>
      <c r="C5910" s="287" t="s">
        <v>339</v>
      </c>
      <c r="D5910" s="287">
        <v>0</v>
      </c>
      <c r="E5910" s="287">
        <v>0</v>
      </c>
      <c r="F5910" s="287">
        <v>0</v>
      </c>
      <c r="G5910" s="287" t="s">
        <v>185</v>
      </c>
      <c r="H5910" s="287" t="s">
        <v>188</v>
      </c>
      <c r="I5910" s="287">
        <v>0</v>
      </c>
      <c r="J5910" s="287"/>
      <c r="K5910" s="287">
        <v>0</v>
      </c>
    </row>
    <row r="5911" spans="1:11">
      <c r="A5911" s="287" t="s">
        <v>506</v>
      </c>
      <c r="B5911" s="288">
        <v>46032</v>
      </c>
      <c r="C5911" s="287" t="s">
        <v>339</v>
      </c>
      <c r="D5911" s="287">
        <v>0</v>
      </c>
      <c r="E5911" s="287">
        <v>0</v>
      </c>
      <c r="F5911" s="287">
        <v>0</v>
      </c>
      <c r="G5911" s="287" t="s">
        <v>185</v>
      </c>
      <c r="H5911" s="287" t="s">
        <v>188</v>
      </c>
      <c r="I5911" s="287">
        <v>0</v>
      </c>
      <c r="J5911" s="287"/>
      <c r="K5911" s="287">
        <v>0</v>
      </c>
    </row>
    <row r="5912" spans="1:11">
      <c r="A5912" s="287" t="s">
        <v>506</v>
      </c>
      <c r="B5912" s="288">
        <v>46039</v>
      </c>
      <c r="C5912" s="287" t="s">
        <v>847</v>
      </c>
      <c r="D5912" s="287">
        <v>1</v>
      </c>
      <c r="E5912" s="287">
        <v>1</v>
      </c>
      <c r="F5912" s="287">
        <v>1</v>
      </c>
      <c r="G5912" s="287" t="s">
        <v>185</v>
      </c>
      <c r="H5912" s="287" t="s">
        <v>188</v>
      </c>
      <c r="I5912" s="287">
        <v>0</v>
      </c>
      <c r="J5912" s="287"/>
      <c r="K5912" s="287">
        <v>0</v>
      </c>
    </row>
    <row r="5913" spans="1:11">
      <c r="A5913" s="287" t="s">
        <v>506</v>
      </c>
      <c r="B5913" s="288">
        <v>46046</v>
      </c>
      <c r="C5913" s="287" t="s">
        <v>847</v>
      </c>
      <c r="D5913" s="287">
        <v>1</v>
      </c>
      <c r="E5913" s="287">
        <v>1</v>
      </c>
      <c r="F5913" s="287">
        <v>1</v>
      </c>
      <c r="G5913" s="287" t="s">
        <v>185</v>
      </c>
      <c r="H5913" s="287" t="s">
        <v>188</v>
      </c>
      <c r="I5913" s="287">
        <v>0</v>
      </c>
      <c r="J5913" s="287"/>
      <c r="K5913" s="287">
        <v>0</v>
      </c>
    </row>
    <row r="5914" spans="1:11">
      <c r="A5914" s="287" t="s">
        <v>506</v>
      </c>
      <c r="B5914" s="288">
        <v>46053</v>
      </c>
      <c r="C5914" s="287" t="s">
        <v>847</v>
      </c>
      <c r="D5914" s="287">
        <v>1</v>
      </c>
      <c r="E5914" s="287">
        <v>1</v>
      </c>
      <c r="F5914" s="287">
        <v>1</v>
      </c>
      <c r="G5914" s="287" t="s">
        <v>185</v>
      </c>
      <c r="H5914" s="287" t="s">
        <v>188</v>
      </c>
      <c r="I5914" s="287">
        <v>0</v>
      </c>
      <c r="J5914" s="287"/>
      <c r="K5914" s="287">
        <v>0</v>
      </c>
    </row>
    <row r="5915" spans="1:11">
      <c r="A5915" s="287" t="s">
        <v>506</v>
      </c>
      <c r="B5915" s="288">
        <v>46060</v>
      </c>
      <c r="C5915" s="287" t="s">
        <v>847</v>
      </c>
      <c r="D5915" s="287">
        <v>1</v>
      </c>
      <c r="E5915" s="287">
        <v>1</v>
      </c>
      <c r="F5915" s="287">
        <v>1</v>
      </c>
      <c r="G5915" s="287" t="s">
        <v>185</v>
      </c>
      <c r="H5915" s="287" t="s">
        <v>188</v>
      </c>
      <c r="I5915" s="287">
        <v>0</v>
      </c>
      <c r="J5915" s="287"/>
      <c r="K5915" s="287">
        <v>0</v>
      </c>
    </row>
    <row r="5916" spans="1:11">
      <c r="A5916" s="287" t="s">
        <v>506</v>
      </c>
      <c r="B5916" s="288">
        <v>46067</v>
      </c>
      <c r="C5916" s="287" t="s">
        <v>847</v>
      </c>
      <c r="D5916" s="287">
        <v>1</v>
      </c>
      <c r="E5916" s="287">
        <v>1</v>
      </c>
      <c r="F5916" s="287">
        <v>1</v>
      </c>
      <c r="G5916" s="287" t="s">
        <v>185</v>
      </c>
      <c r="H5916" s="287" t="s">
        <v>188</v>
      </c>
      <c r="I5916" s="287">
        <v>0</v>
      </c>
      <c r="J5916" s="287"/>
      <c r="K5916" s="287">
        <v>0</v>
      </c>
    </row>
    <row r="5917" spans="1:11">
      <c r="A5917" s="287" t="s">
        <v>506</v>
      </c>
      <c r="B5917" s="288">
        <v>46074</v>
      </c>
      <c r="C5917" s="287" t="s">
        <v>847</v>
      </c>
      <c r="D5917" s="287">
        <v>1</v>
      </c>
      <c r="E5917" s="287">
        <v>1</v>
      </c>
      <c r="F5917" s="287">
        <v>1</v>
      </c>
      <c r="G5917" s="287" t="s">
        <v>185</v>
      </c>
      <c r="H5917" s="287" t="s">
        <v>188</v>
      </c>
      <c r="I5917" s="287">
        <v>0</v>
      </c>
      <c r="J5917" s="287"/>
      <c r="K5917" s="287">
        <v>0</v>
      </c>
    </row>
    <row r="5918" spans="1:11">
      <c r="A5918" s="287" t="s">
        <v>506</v>
      </c>
      <c r="B5918" s="288">
        <v>46081</v>
      </c>
      <c r="C5918" s="287" t="s">
        <v>847</v>
      </c>
      <c r="D5918" s="287">
        <v>1</v>
      </c>
      <c r="E5918" s="287">
        <v>1</v>
      </c>
      <c r="F5918" s="287">
        <v>1</v>
      </c>
      <c r="G5918" s="287" t="s">
        <v>185</v>
      </c>
      <c r="H5918" s="287" t="s">
        <v>188</v>
      </c>
      <c r="I5918" s="287">
        <v>0</v>
      </c>
      <c r="J5918" s="287"/>
      <c r="K5918" s="287">
        <v>0</v>
      </c>
    </row>
    <row r="5919" spans="1:11">
      <c r="A5919" s="287" t="s">
        <v>506</v>
      </c>
      <c r="B5919" s="288">
        <v>46088</v>
      </c>
      <c r="C5919" s="287" t="s">
        <v>847</v>
      </c>
      <c r="D5919" s="287">
        <v>1</v>
      </c>
      <c r="E5919" s="287">
        <v>1</v>
      </c>
      <c r="F5919" s="287">
        <v>1</v>
      </c>
      <c r="G5919" s="287" t="s">
        <v>185</v>
      </c>
      <c r="H5919" s="287" t="s">
        <v>188</v>
      </c>
      <c r="I5919" s="287">
        <v>0</v>
      </c>
      <c r="J5919" s="287"/>
      <c r="K5919" s="287">
        <v>0</v>
      </c>
    </row>
    <row r="5920" spans="1:11">
      <c r="A5920" s="287" t="s">
        <v>506</v>
      </c>
      <c r="B5920" s="288">
        <v>46095</v>
      </c>
      <c r="C5920" s="287" t="s">
        <v>847</v>
      </c>
      <c r="D5920" s="287">
        <v>1</v>
      </c>
      <c r="E5920" s="287">
        <v>1</v>
      </c>
      <c r="F5920" s="287">
        <v>1</v>
      </c>
      <c r="G5920" s="287" t="s">
        <v>185</v>
      </c>
      <c r="H5920" s="287" t="s">
        <v>188</v>
      </c>
      <c r="I5920" s="287">
        <v>0</v>
      </c>
      <c r="J5920" s="287"/>
      <c r="K5920" s="287">
        <v>0</v>
      </c>
    </row>
    <row r="5921" spans="1:11">
      <c r="A5921" s="287" t="s">
        <v>506</v>
      </c>
      <c r="B5921" s="288">
        <v>46102</v>
      </c>
      <c r="C5921" s="287" t="s">
        <v>847</v>
      </c>
      <c r="D5921" s="287">
        <v>1</v>
      </c>
      <c r="E5921" s="287">
        <v>1</v>
      </c>
      <c r="F5921" s="287">
        <v>1</v>
      </c>
      <c r="G5921" s="287" t="s">
        <v>185</v>
      </c>
      <c r="H5921" s="287" t="s">
        <v>188</v>
      </c>
      <c r="I5921" s="287">
        <v>0</v>
      </c>
      <c r="J5921" s="287"/>
      <c r="K5921" s="287">
        <v>0</v>
      </c>
    </row>
    <row r="5922" spans="1:11">
      <c r="A5922" s="287" t="s">
        <v>506</v>
      </c>
      <c r="B5922" s="288">
        <v>46109</v>
      </c>
      <c r="C5922" s="287" t="s">
        <v>847</v>
      </c>
      <c r="D5922" s="287">
        <v>1</v>
      </c>
      <c r="E5922" s="287">
        <v>1</v>
      </c>
      <c r="F5922" s="287">
        <v>1</v>
      </c>
      <c r="G5922" s="287" t="s">
        <v>185</v>
      </c>
      <c r="H5922" s="287" t="s">
        <v>188</v>
      </c>
      <c r="I5922" s="287">
        <v>0</v>
      </c>
      <c r="J5922" s="287"/>
      <c r="K5922" s="287">
        <v>0</v>
      </c>
    </row>
    <row r="5923" spans="1:11">
      <c r="A5923" s="287" t="s">
        <v>506</v>
      </c>
      <c r="B5923" s="288">
        <v>46116</v>
      </c>
      <c r="C5923" s="287" t="s">
        <v>847</v>
      </c>
      <c r="D5923" s="287">
        <v>1</v>
      </c>
      <c r="E5923" s="287">
        <v>1</v>
      </c>
      <c r="F5923" s="287">
        <v>1</v>
      </c>
      <c r="G5923" s="287" t="s">
        <v>185</v>
      </c>
      <c r="H5923" s="287" t="s">
        <v>188</v>
      </c>
      <c r="I5923" s="287">
        <v>0</v>
      </c>
      <c r="J5923" s="287"/>
      <c r="K5923" s="287">
        <v>0</v>
      </c>
    </row>
    <row r="5924" spans="1:11">
      <c r="A5924" s="287" t="s">
        <v>506</v>
      </c>
      <c r="B5924" s="288">
        <v>46123</v>
      </c>
      <c r="C5924" s="287" t="s">
        <v>847</v>
      </c>
      <c r="D5924" s="287">
        <v>1</v>
      </c>
      <c r="E5924" s="287">
        <v>1</v>
      </c>
      <c r="F5924" s="287">
        <v>1</v>
      </c>
      <c r="G5924" s="287" t="s">
        <v>185</v>
      </c>
      <c r="H5924" s="287" t="s">
        <v>188</v>
      </c>
      <c r="I5924" s="287">
        <v>0</v>
      </c>
      <c r="J5924" s="287"/>
      <c r="K5924" s="287">
        <v>0</v>
      </c>
    </row>
    <row r="5925" spans="1:11">
      <c r="A5925" s="287" t="s">
        <v>506</v>
      </c>
      <c r="B5925" s="288">
        <v>46130</v>
      </c>
      <c r="C5925" s="287" t="s">
        <v>847</v>
      </c>
      <c r="D5925" s="287">
        <v>1</v>
      </c>
      <c r="E5925" s="287">
        <v>1</v>
      </c>
      <c r="F5925" s="287">
        <v>1</v>
      </c>
      <c r="G5925" s="287" t="s">
        <v>185</v>
      </c>
      <c r="H5925" s="287" t="s">
        <v>188</v>
      </c>
      <c r="I5925" s="287">
        <v>0</v>
      </c>
      <c r="J5925" s="287"/>
      <c r="K5925" s="287">
        <v>0</v>
      </c>
    </row>
    <row r="5926" spans="1:11">
      <c r="A5926" s="287" t="s">
        <v>506</v>
      </c>
      <c r="B5926" s="288">
        <v>46137</v>
      </c>
      <c r="C5926" s="287" t="s">
        <v>847</v>
      </c>
      <c r="D5926" s="287">
        <v>1</v>
      </c>
      <c r="E5926" s="287">
        <v>1</v>
      </c>
      <c r="F5926" s="287">
        <v>1</v>
      </c>
      <c r="G5926" s="287" t="s">
        <v>185</v>
      </c>
      <c r="H5926" s="287" t="s">
        <v>188</v>
      </c>
      <c r="I5926" s="287">
        <v>0</v>
      </c>
      <c r="J5926" s="287"/>
      <c r="K5926" s="287">
        <v>0</v>
      </c>
    </row>
    <row r="5927" spans="1:11">
      <c r="A5927" s="287" t="s">
        <v>507</v>
      </c>
      <c r="B5927" s="288">
        <v>45969</v>
      </c>
      <c r="C5927" s="287" t="s">
        <v>339</v>
      </c>
      <c r="D5927" s="287">
        <v>0</v>
      </c>
      <c r="E5927" s="287">
        <v>0</v>
      </c>
      <c r="F5927" s="287">
        <v>0</v>
      </c>
      <c r="G5927" s="287" t="s">
        <v>179</v>
      </c>
      <c r="H5927" s="287" t="s">
        <v>265</v>
      </c>
      <c r="I5927" s="287">
        <v>1</v>
      </c>
      <c r="J5927" s="287"/>
      <c r="K5927" s="287">
        <v>0</v>
      </c>
    </row>
    <row r="5928" spans="1:11">
      <c r="A5928" s="287" t="s">
        <v>507</v>
      </c>
      <c r="B5928" s="288">
        <v>45976</v>
      </c>
      <c r="C5928" s="287" t="s">
        <v>339</v>
      </c>
      <c r="D5928" s="287">
        <v>0</v>
      </c>
      <c r="E5928" s="287">
        <v>0</v>
      </c>
      <c r="F5928" s="287">
        <v>0</v>
      </c>
      <c r="G5928" s="287" t="s">
        <v>179</v>
      </c>
      <c r="H5928" s="287" t="s">
        <v>265</v>
      </c>
      <c r="I5928" s="287">
        <v>1</v>
      </c>
      <c r="J5928" s="287"/>
      <c r="K5928" s="287">
        <v>0</v>
      </c>
    </row>
    <row r="5929" spans="1:11">
      <c r="A5929" s="287" t="s">
        <v>507</v>
      </c>
      <c r="B5929" s="288">
        <v>45983</v>
      </c>
      <c r="C5929" s="287" t="s">
        <v>339</v>
      </c>
      <c r="D5929" s="287">
        <v>0</v>
      </c>
      <c r="E5929" s="287">
        <v>0</v>
      </c>
      <c r="F5929" s="287">
        <v>0</v>
      </c>
      <c r="G5929" s="287" t="s">
        <v>179</v>
      </c>
      <c r="H5929" s="287" t="s">
        <v>265</v>
      </c>
      <c r="I5929" s="287">
        <v>1</v>
      </c>
      <c r="J5929" s="287"/>
      <c r="K5929" s="287">
        <v>0</v>
      </c>
    </row>
    <row r="5930" spans="1:11">
      <c r="A5930" s="287" t="s">
        <v>507</v>
      </c>
      <c r="B5930" s="288">
        <v>45990</v>
      </c>
      <c r="C5930" s="287" t="s">
        <v>339</v>
      </c>
      <c r="D5930" s="287">
        <v>0</v>
      </c>
      <c r="E5930" s="287">
        <v>0</v>
      </c>
      <c r="F5930" s="287">
        <v>0</v>
      </c>
      <c r="G5930" s="287" t="s">
        <v>179</v>
      </c>
      <c r="H5930" s="287" t="s">
        <v>265</v>
      </c>
      <c r="I5930" s="287">
        <v>1</v>
      </c>
      <c r="J5930" s="287"/>
      <c r="K5930" s="287">
        <v>0</v>
      </c>
    </row>
    <row r="5931" spans="1:11">
      <c r="A5931" s="287" t="s">
        <v>507</v>
      </c>
      <c r="B5931" s="288">
        <v>45997</v>
      </c>
      <c r="C5931" s="287" t="s">
        <v>339</v>
      </c>
      <c r="D5931" s="287">
        <v>0</v>
      </c>
      <c r="E5931" s="287">
        <v>0</v>
      </c>
      <c r="F5931" s="287">
        <v>0</v>
      </c>
      <c r="G5931" s="287" t="s">
        <v>179</v>
      </c>
      <c r="H5931" s="287" t="s">
        <v>265</v>
      </c>
      <c r="I5931" s="287">
        <v>1</v>
      </c>
      <c r="J5931" s="287"/>
      <c r="K5931" s="287">
        <v>0</v>
      </c>
    </row>
    <row r="5932" spans="1:11">
      <c r="A5932" s="287" t="s">
        <v>507</v>
      </c>
      <c r="B5932" s="288">
        <v>46004</v>
      </c>
      <c r="C5932" s="287" t="s">
        <v>339</v>
      </c>
      <c r="D5932" s="287">
        <v>0</v>
      </c>
      <c r="E5932" s="287">
        <v>0</v>
      </c>
      <c r="F5932" s="287">
        <v>0</v>
      </c>
      <c r="G5932" s="287" t="s">
        <v>179</v>
      </c>
      <c r="H5932" s="287" t="s">
        <v>265</v>
      </c>
      <c r="I5932" s="287">
        <v>1</v>
      </c>
      <c r="J5932" s="287"/>
      <c r="K5932" s="287">
        <v>0</v>
      </c>
    </row>
    <row r="5933" spans="1:11">
      <c r="A5933" s="287" t="s">
        <v>507</v>
      </c>
      <c r="B5933" s="288">
        <v>46011</v>
      </c>
      <c r="C5933" s="287" t="s">
        <v>339</v>
      </c>
      <c r="D5933" s="287">
        <v>0</v>
      </c>
      <c r="E5933" s="287">
        <v>0</v>
      </c>
      <c r="F5933" s="287">
        <v>0</v>
      </c>
      <c r="G5933" s="287" t="s">
        <v>179</v>
      </c>
      <c r="H5933" s="287" t="s">
        <v>265</v>
      </c>
      <c r="I5933" s="287">
        <v>1</v>
      </c>
      <c r="J5933" s="287"/>
      <c r="K5933" s="287">
        <v>0</v>
      </c>
    </row>
    <row r="5934" spans="1:11">
      <c r="A5934" s="287" t="s">
        <v>507</v>
      </c>
      <c r="B5934" s="288">
        <v>46018</v>
      </c>
      <c r="C5934" s="287" t="s">
        <v>339</v>
      </c>
      <c r="D5934" s="287">
        <v>0</v>
      </c>
      <c r="E5934" s="287">
        <v>0</v>
      </c>
      <c r="F5934" s="287">
        <v>0</v>
      </c>
      <c r="G5934" s="287" t="s">
        <v>179</v>
      </c>
      <c r="H5934" s="287" t="s">
        <v>265</v>
      </c>
      <c r="I5934" s="287">
        <v>1</v>
      </c>
      <c r="J5934" s="287"/>
      <c r="K5934" s="287">
        <v>0</v>
      </c>
    </row>
    <row r="5935" spans="1:11">
      <c r="A5935" s="287" t="s">
        <v>507</v>
      </c>
      <c r="B5935" s="288">
        <v>46025</v>
      </c>
      <c r="C5935" s="287" t="s">
        <v>339</v>
      </c>
      <c r="D5935" s="287">
        <v>0</v>
      </c>
      <c r="E5935" s="287">
        <v>0</v>
      </c>
      <c r="F5935" s="287">
        <v>0</v>
      </c>
      <c r="G5935" s="287" t="s">
        <v>179</v>
      </c>
      <c r="H5935" s="287" t="s">
        <v>265</v>
      </c>
      <c r="I5935" s="287">
        <v>1</v>
      </c>
      <c r="J5935" s="287"/>
      <c r="K5935" s="287">
        <v>0</v>
      </c>
    </row>
    <row r="5936" spans="1:11">
      <c r="A5936" s="287" t="s">
        <v>507</v>
      </c>
      <c r="B5936" s="288">
        <v>46032</v>
      </c>
      <c r="C5936" s="287" t="s">
        <v>339</v>
      </c>
      <c r="D5936" s="287">
        <v>0</v>
      </c>
      <c r="E5936" s="287">
        <v>0</v>
      </c>
      <c r="F5936" s="287">
        <v>0</v>
      </c>
      <c r="G5936" s="287" t="s">
        <v>179</v>
      </c>
      <c r="H5936" s="287" t="s">
        <v>265</v>
      </c>
      <c r="I5936" s="287">
        <v>1</v>
      </c>
      <c r="J5936" s="287"/>
      <c r="K5936" s="287">
        <v>0</v>
      </c>
    </row>
    <row r="5937" spans="1:11">
      <c r="A5937" s="287" t="s">
        <v>507</v>
      </c>
      <c r="B5937" s="288">
        <v>46039</v>
      </c>
      <c r="C5937" s="287" t="s">
        <v>847</v>
      </c>
      <c r="D5937" s="287">
        <v>1</v>
      </c>
      <c r="E5937" s="287">
        <v>1</v>
      </c>
      <c r="F5937" s="287">
        <v>1</v>
      </c>
      <c r="G5937" s="287" t="s">
        <v>179</v>
      </c>
      <c r="H5937" s="287" t="s">
        <v>265</v>
      </c>
      <c r="I5937" s="287">
        <v>1</v>
      </c>
      <c r="J5937" s="287"/>
      <c r="K5937" s="287">
        <v>0</v>
      </c>
    </row>
    <row r="5938" spans="1:11">
      <c r="A5938" s="287" t="s">
        <v>507</v>
      </c>
      <c r="B5938" s="288">
        <v>46046</v>
      </c>
      <c r="C5938" s="287" t="s">
        <v>339</v>
      </c>
      <c r="D5938" s="287">
        <v>0</v>
      </c>
      <c r="E5938" s="287">
        <v>0</v>
      </c>
      <c r="F5938" s="287">
        <v>0</v>
      </c>
      <c r="G5938" s="287" t="s">
        <v>179</v>
      </c>
      <c r="H5938" s="287" t="s">
        <v>265</v>
      </c>
      <c r="I5938" s="287">
        <v>1</v>
      </c>
      <c r="J5938" s="287"/>
      <c r="K5938" s="287">
        <v>0</v>
      </c>
    </row>
    <row r="5939" spans="1:11">
      <c r="A5939" s="287" t="s">
        <v>507</v>
      </c>
      <c r="B5939" s="288">
        <v>46053</v>
      </c>
      <c r="C5939" s="287" t="s">
        <v>847</v>
      </c>
      <c r="D5939" s="287">
        <v>1</v>
      </c>
      <c r="E5939" s="287">
        <v>1</v>
      </c>
      <c r="F5939" s="287">
        <v>1</v>
      </c>
      <c r="G5939" s="287" t="s">
        <v>179</v>
      </c>
      <c r="H5939" s="287" t="s">
        <v>265</v>
      </c>
      <c r="I5939" s="287">
        <v>1</v>
      </c>
      <c r="J5939" s="287"/>
      <c r="K5939" s="287">
        <v>0</v>
      </c>
    </row>
    <row r="5940" spans="1:11">
      <c r="A5940" s="287" t="s">
        <v>507</v>
      </c>
      <c r="B5940" s="288">
        <v>46060</v>
      </c>
      <c r="C5940" s="287" t="s">
        <v>339</v>
      </c>
      <c r="D5940" s="287">
        <v>0</v>
      </c>
      <c r="E5940" s="287">
        <v>0</v>
      </c>
      <c r="F5940" s="287">
        <v>0</v>
      </c>
      <c r="G5940" s="287" t="s">
        <v>179</v>
      </c>
      <c r="H5940" s="287" t="s">
        <v>265</v>
      </c>
      <c r="I5940" s="287">
        <v>1</v>
      </c>
      <c r="J5940" s="287"/>
      <c r="K5940" s="287">
        <v>0</v>
      </c>
    </row>
    <row r="5941" spans="1:11">
      <c r="A5941" s="287" t="s">
        <v>507</v>
      </c>
      <c r="B5941" s="288">
        <v>46067</v>
      </c>
      <c r="C5941" s="287" t="s">
        <v>847</v>
      </c>
      <c r="D5941" s="287">
        <v>1</v>
      </c>
      <c r="E5941" s="287">
        <v>1</v>
      </c>
      <c r="F5941" s="287">
        <v>1</v>
      </c>
      <c r="G5941" s="287" t="s">
        <v>179</v>
      </c>
      <c r="H5941" s="287" t="s">
        <v>265</v>
      </c>
      <c r="I5941" s="287">
        <v>1</v>
      </c>
      <c r="J5941" s="287"/>
      <c r="K5941" s="287">
        <v>0</v>
      </c>
    </row>
    <row r="5942" spans="1:11">
      <c r="A5942" s="287" t="s">
        <v>507</v>
      </c>
      <c r="B5942" s="288">
        <v>46074</v>
      </c>
      <c r="C5942" s="287" t="s">
        <v>339</v>
      </c>
      <c r="D5942" s="287">
        <v>0</v>
      </c>
      <c r="E5942" s="287">
        <v>0</v>
      </c>
      <c r="F5942" s="287">
        <v>0</v>
      </c>
      <c r="G5942" s="287" t="s">
        <v>179</v>
      </c>
      <c r="H5942" s="287" t="s">
        <v>265</v>
      </c>
      <c r="I5942" s="287">
        <v>1</v>
      </c>
      <c r="J5942" s="287"/>
      <c r="K5942" s="287">
        <v>0</v>
      </c>
    </row>
    <row r="5943" spans="1:11">
      <c r="A5943" s="287" t="s">
        <v>507</v>
      </c>
      <c r="B5943" s="288">
        <v>46081</v>
      </c>
      <c r="C5943" s="287" t="s">
        <v>847</v>
      </c>
      <c r="D5943" s="287">
        <v>1</v>
      </c>
      <c r="E5943" s="287">
        <v>1</v>
      </c>
      <c r="F5943" s="287">
        <v>1</v>
      </c>
      <c r="G5943" s="287" t="s">
        <v>179</v>
      </c>
      <c r="H5943" s="287" t="s">
        <v>265</v>
      </c>
      <c r="I5943" s="287">
        <v>1</v>
      </c>
      <c r="J5943" s="287"/>
      <c r="K5943" s="287">
        <v>0</v>
      </c>
    </row>
    <row r="5944" spans="1:11">
      <c r="A5944" s="287" t="s">
        <v>507</v>
      </c>
      <c r="B5944" s="288">
        <v>46088</v>
      </c>
      <c r="C5944" s="287" t="s">
        <v>339</v>
      </c>
      <c r="D5944" s="287">
        <v>0</v>
      </c>
      <c r="E5944" s="287">
        <v>0</v>
      </c>
      <c r="F5944" s="287">
        <v>0</v>
      </c>
      <c r="G5944" s="287" t="s">
        <v>179</v>
      </c>
      <c r="H5944" s="287" t="s">
        <v>265</v>
      </c>
      <c r="I5944" s="287">
        <v>1</v>
      </c>
      <c r="J5944" s="287"/>
      <c r="K5944" s="287">
        <v>0</v>
      </c>
    </row>
    <row r="5945" spans="1:11">
      <c r="A5945" s="287" t="s">
        <v>507</v>
      </c>
      <c r="B5945" s="288">
        <v>46095</v>
      </c>
      <c r="C5945" s="287" t="s">
        <v>847</v>
      </c>
      <c r="D5945" s="287">
        <v>1</v>
      </c>
      <c r="E5945" s="287">
        <v>1</v>
      </c>
      <c r="F5945" s="287">
        <v>1</v>
      </c>
      <c r="G5945" s="287" t="s">
        <v>179</v>
      </c>
      <c r="H5945" s="287" t="s">
        <v>265</v>
      </c>
      <c r="I5945" s="287">
        <v>1</v>
      </c>
      <c r="J5945" s="287"/>
      <c r="K5945" s="287">
        <v>0</v>
      </c>
    </row>
    <row r="5946" spans="1:11">
      <c r="A5946" s="287" t="s">
        <v>507</v>
      </c>
      <c r="B5946" s="288">
        <v>46102</v>
      </c>
      <c r="C5946" s="287" t="s">
        <v>339</v>
      </c>
      <c r="D5946" s="287">
        <v>0</v>
      </c>
      <c r="E5946" s="287">
        <v>0</v>
      </c>
      <c r="F5946" s="287">
        <v>0</v>
      </c>
      <c r="G5946" s="287" t="s">
        <v>179</v>
      </c>
      <c r="H5946" s="287" t="s">
        <v>265</v>
      </c>
      <c r="I5946" s="287">
        <v>1</v>
      </c>
      <c r="J5946" s="287"/>
      <c r="K5946" s="287">
        <v>0</v>
      </c>
    </row>
    <row r="5947" spans="1:11">
      <c r="A5947" s="287" t="s">
        <v>507</v>
      </c>
      <c r="B5947" s="288">
        <v>46109</v>
      </c>
      <c r="C5947" s="287" t="s">
        <v>847</v>
      </c>
      <c r="D5947" s="287">
        <v>1</v>
      </c>
      <c r="E5947" s="287">
        <v>1</v>
      </c>
      <c r="F5947" s="287">
        <v>1</v>
      </c>
      <c r="G5947" s="287" t="s">
        <v>179</v>
      </c>
      <c r="H5947" s="287" t="s">
        <v>265</v>
      </c>
      <c r="I5947" s="287">
        <v>1</v>
      </c>
      <c r="J5947" s="287"/>
      <c r="K5947" s="287">
        <v>0</v>
      </c>
    </row>
    <row r="5948" spans="1:11">
      <c r="A5948" s="287" t="s">
        <v>507</v>
      </c>
      <c r="B5948" s="288">
        <v>46116</v>
      </c>
      <c r="C5948" s="287" t="s">
        <v>339</v>
      </c>
      <c r="D5948" s="287">
        <v>0</v>
      </c>
      <c r="E5948" s="287">
        <v>0</v>
      </c>
      <c r="F5948" s="287">
        <v>0</v>
      </c>
      <c r="G5948" s="287" t="s">
        <v>179</v>
      </c>
      <c r="H5948" s="287" t="s">
        <v>265</v>
      </c>
      <c r="I5948" s="287">
        <v>1</v>
      </c>
      <c r="J5948" s="287"/>
      <c r="K5948" s="287">
        <v>0</v>
      </c>
    </row>
    <row r="5949" spans="1:11">
      <c r="A5949" s="287" t="s">
        <v>507</v>
      </c>
      <c r="B5949" s="288">
        <v>46123</v>
      </c>
      <c r="C5949" s="287" t="s">
        <v>847</v>
      </c>
      <c r="D5949" s="287">
        <v>1</v>
      </c>
      <c r="E5949" s="287">
        <v>1</v>
      </c>
      <c r="F5949" s="287">
        <v>1</v>
      </c>
      <c r="G5949" s="287" t="s">
        <v>179</v>
      </c>
      <c r="H5949" s="287" t="s">
        <v>265</v>
      </c>
      <c r="I5949" s="287">
        <v>1</v>
      </c>
      <c r="J5949" s="287"/>
      <c r="K5949" s="287">
        <v>0</v>
      </c>
    </row>
    <row r="5950" spans="1:11">
      <c r="A5950" s="287" t="s">
        <v>507</v>
      </c>
      <c r="B5950" s="288">
        <v>46130</v>
      </c>
      <c r="C5950" s="287" t="s">
        <v>339</v>
      </c>
      <c r="D5950" s="287">
        <v>0</v>
      </c>
      <c r="E5950" s="287">
        <v>0</v>
      </c>
      <c r="F5950" s="287">
        <v>0</v>
      </c>
      <c r="G5950" s="287" t="s">
        <v>179</v>
      </c>
      <c r="H5950" s="287" t="s">
        <v>265</v>
      </c>
      <c r="I5950" s="287">
        <v>1</v>
      </c>
      <c r="J5950" s="287"/>
      <c r="K5950" s="287">
        <v>0</v>
      </c>
    </row>
    <row r="5951" spans="1:11">
      <c r="A5951" s="287" t="s">
        <v>507</v>
      </c>
      <c r="B5951" s="288">
        <v>46137</v>
      </c>
      <c r="C5951" s="287" t="s">
        <v>847</v>
      </c>
      <c r="D5951" s="287">
        <v>1</v>
      </c>
      <c r="E5951" s="287">
        <v>1</v>
      </c>
      <c r="F5951" s="287">
        <v>1</v>
      </c>
      <c r="G5951" s="287" t="s">
        <v>179</v>
      </c>
      <c r="H5951" s="287" t="s">
        <v>265</v>
      </c>
      <c r="I5951" s="287">
        <v>1</v>
      </c>
      <c r="J5951" s="287"/>
      <c r="K5951" s="287">
        <v>0</v>
      </c>
    </row>
    <row r="5952" spans="1:11">
      <c r="A5952" s="287" t="s">
        <v>508</v>
      </c>
      <c r="B5952" s="288">
        <v>45969</v>
      </c>
      <c r="C5952" s="287" t="s">
        <v>339</v>
      </c>
      <c r="D5952" s="287">
        <v>0</v>
      </c>
      <c r="E5952" s="287">
        <v>0</v>
      </c>
      <c r="F5952" s="287">
        <v>0</v>
      </c>
      <c r="G5952" s="287" t="s">
        <v>185</v>
      </c>
      <c r="H5952" s="287" t="s">
        <v>185</v>
      </c>
      <c r="I5952" s="287">
        <v>1</v>
      </c>
      <c r="J5952" s="287"/>
      <c r="K5952" s="287">
        <v>0</v>
      </c>
    </row>
    <row r="5953" spans="1:11">
      <c r="A5953" s="287" t="s">
        <v>508</v>
      </c>
      <c r="B5953" s="288">
        <v>45976</v>
      </c>
      <c r="C5953" s="287" t="s">
        <v>847</v>
      </c>
      <c r="D5953" s="287">
        <v>1</v>
      </c>
      <c r="E5953" s="287">
        <v>1</v>
      </c>
      <c r="F5953" s="287">
        <v>1</v>
      </c>
      <c r="G5953" s="287" t="s">
        <v>185</v>
      </c>
      <c r="H5953" s="287" t="s">
        <v>185</v>
      </c>
      <c r="I5953" s="287">
        <v>1</v>
      </c>
      <c r="J5953" s="287"/>
      <c r="K5953" s="287">
        <v>0</v>
      </c>
    </row>
    <row r="5954" spans="1:11">
      <c r="A5954" s="287" t="s">
        <v>508</v>
      </c>
      <c r="B5954" s="288">
        <v>45983</v>
      </c>
      <c r="C5954" s="287" t="s">
        <v>339</v>
      </c>
      <c r="D5954" s="287">
        <v>0</v>
      </c>
      <c r="E5954" s="287">
        <v>0</v>
      </c>
      <c r="F5954" s="287">
        <v>0</v>
      </c>
      <c r="G5954" s="287" t="s">
        <v>185</v>
      </c>
      <c r="H5954" s="287" t="s">
        <v>185</v>
      </c>
      <c r="I5954" s="287">
        <v>1</v>
      </c>
      <c r="J5954" s="287"/>
      <c r="K5954" s="287">
        <v>0</v>
      </c>
    </row>
    <row r="5955" spans="1:11">
      <c r="A5955" s="287" t="s">
        <v>508</v>
      </c>
      <c r="B5955" s="288">
        <v>45990</v>
      </c>
      <c r="C5955" s="287" t="s">
        <v>847</v>
      </c>
      <c r="D5955" s="287">
        <v>1</v>
      </c>
      <c r="E5955" s="287">
        <v>1</v>
      </c>
      <c r="F5955" s="287">
        <v>1</v>
      </c>
      <c r="G5955" s="287" t="s">
        <v>185</v>
      </c>
      <c r="H5955" s="287" t="s">
        <v>185</v>
      </c>
      <c r="I5955" s="287">
        <v>1</v>
      </c>
      <c r="J5955" s="287"/>
      <c r="K5955" s="287">
        <v>0</v>
      </c>
    </row>
    <row r="5956" spans="1:11">
      <c r="A5956" s="287" t="s">
        <v>508</v>
      </c>
      <c r="B5956" s="288">
        <v>45997</v>
      </c>
      <c r="C5956" s="287" t="s">
        <v>892</v>
      </c>
      <c r="D5956" s="287">
        <v>1</v>
      </c>
      <c r="E5956" s="287">
        <v>0</v>
      </c>
      <c r="F5956" s="287">
        <v>1</v>
      </c>
      <c r="G5956" s="287" t="s">
        <v>185</v>
      </c>
      <c r="H5956" s="287" t="s">
        <v>185</v>
      </c>
      <c r="I5956" s="287">
        <v>1</v>
      </c>
      <c r="J5956" s="287"/>
      <c r="K5956" s="287">
        <v>0</v>
      </c>
    </row>
    <row r="5957" spans="1:11">
      <c r="A5957" s="287" t="s">
        <v>508</v>
      </c>
      <c r="B5957" s="288">
        <v>46004</v>
      </c>
      <c r="C5957" s="287" t="s">
        <v>339</v>
      </c>
      <c r="D5957" s="287">
        <v>0</v>
      </c>
      <c r="E5957" s="287">
        <v>0</v>
      </c>
      <c r="F5957" s="287">
        <v>0</v>
      </c>
      <c r="G5957" s="287" t="s">
        <v>185</v>
      </c>
      <c r="H5957" s="287" t="s">
        <v>185</v>
      </c>
      <c r="I5957" s="287">
        <v>1</v>
      </c>
      <c r="J5957" s="287"/>
      <c r="K5957" s="287">
        <v>0</v>
      </c>
    </row>
    <row r="5958" spans="1:11">
      <c r="A5958" s="287" t="s">
        <v>508</v>
      </c>
      <c r="B5958" s="288">
        <v>46011</v>
      </c>
      <c r="C5958" s="287" t="s">
        <v>847</v>
      </c>
      <c r="D5958" s="287">
        <v>1</v>
      </c>
      <c r="E5958" s="287">
        <v>1</v>
      </c>
      <c r="F5958" s="287">
        <v>1</v>
      </c>
      <c r="G5958" s="287" t="s">
        <v>185</v>
      </c>
      <c r="H5958" s="287" t="s">
        <v>185</v>
      </c>
      <c r="I5958" s="287">
        <v>1</v>
      </c>
      <c r="J5958" s="287"/>
      <c r="K5958" s="287">
        <v>0</v>
      </c>
    </row>
    <row r="5959" spans="1:11">
      <c r="A5959" s="287" t="s">
        <v>508</v>
      </c>
      <c r="B5959" s="288">
        <v>46018</v>
      </c>
      <c r="C5959" s="287" t="s">
        <v>339</v>
      </c>
      <c r="D5959" s="287">
        <v>0</v>
      </c>
      <c r="E5959" s="287">
        <v>0</v>
      </c>
      <c r="F5959" s="287">
        <v>0</v>
      </c>
      <c r="G5959" s="287" t="s">
        <v>185</v>
      </c>
      <c r="H5959" s="287" t="s">
        <v>185</v>
      </c>
      <c r="I5959" s="287">
        <v>1</v>
      </c>
      <c r="J5959" s="287"/>
      <c r="K5959" s="287">
        <v>0</v>
      </c>
    </row>
    <row r="5960" spans="1:11">
      <c r="A5960" s="287" t="s">
        <v>508</v>
      </c>
      <c r="B5960" s="288">
        <v>46025</v>
      </c>
      <c r="C5960" s="287" t="s">
        <v>893</v>
      </c>
      <c r="D5960" s="287">
        <v>1</v>
      </c>
      <c r="E5960" s="287">
        <v>1</v>
      </c>
      <c r="F5960" s="287">
        <v>0</v>
      </c>
      <c r="G5960" s="287" t="s">
        <v>185</v>
      </c>
      <c r="H5960" s="287" t="s">
        <v>185</v>
      </c>
      <c r="I5960" s="287">
        <v>1</v>
      </c>
      <c r="J5960" s="287"/>
      <c r="K5960" s="287">
        <v>0</v>
      </c>
    </row>
    <row r="5961" spans="1:11">
      <c r="A5961" s="287" t="s">
        <v>508</v>
      </c>
      <c r="B5961" s="288">
        <v>46032</v>
      </c>
      <c r="C5961" s="287" t="s">
        <v>893</v>
      </c>
      <c r="D5961" s="287">
        <v>1</v>
      </c>
      <c r="E5961" s="287">
        <v>1</v>
      </c>
      <c r="F5961" s="287">
        <v>0</v>
      </c>
      <c r="G5961" s="287" t="s">
        <v>185</v>
      </c>
      <c r="H5961" s="287" t="s">
        <v>185</v>
      </c>
      <c r="I5961" s="287">
        <v>1</v>
      </c>
      <c r="J5961" s="287"/>
      <c r="K5961" s="287">
        <v>0</v>
      </c>
    </row>
    <row r="5962" spans="1:11">
      <c r="A5962" s="287" t="s">
        <v>508</v>
      </c>
      <c r="B5962" s="288">
        <v>46039</v>
      </c>
      <c r="C5962" s="287" t="s">
        <v>893</v>
      </c>
      <c r="D5962" s="287">
        <v>1</v>
      </c>
      <c r="E5962" s="287">
        <v>1</v>
      </c>
      <c r="F5962" s="287">
        <v>0</v>
      </c>
      <c r="G5962" s="287" t="s">
        <v>185</v>
      </c>
      <c r="H5962" s="287" t="s">
        <v>185</v>
      </c>
      <c r="I5962" s="287">
        <v>1</v>
      </c>
      <c r="J5962" s="287"/>
      <c r="K5962" s="287">
        <v>0</v>
      </c>
    </row>
    <row r="5963" spans="1:11">
      <c r="A5963" s="287" t="s">
        <v>508</v>
      </c>
      <c r="B5963" s="288">
        <v>46046</v>
      </c>
      <c r="C5963" s="287" t="s">
        <v>893</v>
      </c>
      <c r="D5963" s="287">
        <v>1</v>
      </c>
      <c r="E5963" s="287">
        <v>1</v>
      </c>
      <c r="F5963" s="287">
        <v>0</v>
      </c>
      <c r="G5963" s="287" t="s">
        <v>185</v>
      </c>
      <c r="H5963" s="287" t="s">
        <v>185</v>
      </c>
      <c r="I5963" s="287">
        <v>1</v>
      </c>
      <c r="J5963" s="287"/>
      <c r="K5963" s="287">
        <v>0</v>
      </c>
    </row>
    <row r="5964" spans="1:11">
      <c r="A5964" s="287" t="s">
        <v>508</v>
      </c>
      <c r="B5964" s="288">
        <v>46053</v>
      </c>
      <c r="C5964" s="287" t="s">
        <v>893</v>
      </c>
      <c r="D5964" s="287">
        <v>1</v>
      </c>
      <c r="E5964" s="287">
        <v>1</v>
      </c>
      <c r="F5964" s="287">
        <v>0</v>
      </c>
      <c r="G5964" s="287" t="s">
        <v>185</v>
      </c>
      <c r="H5964" s="287" t="s">
        <v>185</v>
      </c>
      <c r="I5964" s="287">
        <v>1</v>
      </c>
      <c r="J5964" s="287"/>
      <c r="K5964" s="287">
        <v>0</v>
      </c>
    </row>
    <row r="5965" spans="1:11">
      <c r="A5965" s="287" t="s">
        <v>508</v>
      </c>
      <c r="B5965" s="288">
        <v>46060</v>
      </c>
      <c r="C5965" s="287" t="s">
        <v>893</v>
      </c>
      <c r="D5965" s="287">
        <v>1</v>
      </c>
      <c r="E5965" s="287">
        <v>1</v>
      </c>
      <c r="F5965" s="287">
        <v>0</v>
      </c>
      <c r="G5965" s="287" t="s">
        <v>185</v>
      </c>
      <c r="H5965" s="287" t="s">
        <v>185</v>
      </c>
      <c r="I5965" s="287">
        <v>1</v>
      </c>
      <c r="J5965" s="287"/>
      <c r="K5965" s="287">
        <v>0</v>
      </c>
    </row>
    <row r="5966" spans="1:11">
      <c r="A5966" s="287" t="s">
        <v>508</v>
      </c>
      <c r="B5966" s="288">
        <v>46067</v>
      </c>
      <c r="C5966" s="287" t="s">
        <v>893</v>
      </c>
      <c r="D5966" s="287">
        <v>1</v>
      </c>
      <c r="E5966" s="287">
        <v>1</v>
      </c>
      <c r="F5966" s="287">
        <v>0</v>
      </c>
      <c r="G5966" s="287" t="s">
        <v>185</v>
      </c>
      <c r="H5966" s="287" t="s">
        <v>185</v>
      </c>
      <c r="I5966" s="287">
        <v>1</v>
      </c>
      <c r="J5966" s="287"/>
      <c r="K5966" s="287">
        <v>0</v>
      </c>
    </row>
    <row r="5967" spans="1:11">
      <c r="A5967" s="287" t="s">
        <v>508</v>
      </c>
      <c r="B5967" s="288">
        <v>46074</v>
      </c>
      <c r="C5967" s="287" t="s">
        <v>893</v>
      </c>
      <c r="D5967" s="287">
        <v>1</v>
      </c>
      <c r="E5967" s="287">
        <v>1</v>
      </c>
      <c r="F5967" s="287">
        <v>0</v>
      </c>
      <c r="G5967" s="287" t="s">
        <v>185</v>
      </c>
      <c r="H5967" s="287" t="s">
        <v>185</v>
      </c>
      <c r="I5967" s="287">
        <v>1</v>
      </c>
      <c r="J5967" s="287"/>
      <c r="K5967" s="287">
        <v>0</v>
      </c>
    </row>
    <row r="5968" spans="1:11">
      <c r="A5968" s="287" t="s">
        <v>508</v>
      </c>
      <c r="B5968" s="288">
        <v>46081</v>
      </c>
      <c r="C5968" s="287" t="s">
        <v>893</v>
      </c>
      <c r="D5968" s="287">
        <v>1</v>
      </c>
      <c r="E5968" s="287">
        <v>1</v>
      </c>
      <c r="F5968" s="287">
        <v>0</v>
      </c>
      <c r="G5968" s="287" t="s">
        <v>185</v>
      </c>
      <c r="H5968" s="287" t="s">
        <v>185</v>
      </c>
      <c r="I5968" s="287">
        <v>1</v>
      </c>
      <c r="J5968" s="287"/>
      <c r="K5968" s="287">
        <v>0</v>
      </c>
    </row>
    <row r="5969" spans="1:11">
      <c r="A5969" s="287" t="s">
        <v>508</v>
      </c>
      <c r="B5969" s="288">
        <v>46088</v>
      </c>
      <c r="C5969" s="287" t="s">
        <v>893</v>
      </c>
      <c r="D5969" s="287">
        <v>1</v>
      </c>
      <c r="E5969" s="287">
        <v>1</v>
      </c>
      <c r="F5969" s="287">
        <v>0</v>
      </c>
      <c r="G5969" s="287" t="s">
        <v>185</v>
      </c>
      <c r="H5969" s="287" t="s">
        <v>185</v>
      </c>
      <c r="I5969" s="287">
        <v>1</v>
      </c>
      <c r="J5969" s="287"/>
      <c r="K5969" s="287">
        <v>0</v>
      </c>
    </row>
    <row r="5970" spans="1:11">
      <c r="A5970" s="287" t="s">
        <v>508</v>
      </c>
      <c r="B5970" s="288">
        <v>46095</v>
      </c>
      <c r="C5970" s="287" t="s">
        <v>893</v>
      </c>
      <c r="D5970" s="287">
        <v>1</v>
      </c>
      <c r="E5970" s="287">
        <v>1</v>
      </c>
      <c r="F5970" s="287">
        <v>0</v>
      </c>
      <c r="G5970" s="287" t="s">
        <v>185</v>
      </c>
      <c r="H5970" s="287" t="s">
        <v>185</v>
      </c>
      <c r="I5970" s="287">
        <v>1</v>
      </c>
      <c r="J5970" s="287"/>
      <c r="K5970" s="287">
        <v>0</v>
      </c>
    </row>
    <row r="5971" spans="1:11">
      <c r="A5971" s="287" t="s">
        <v>508</v>
      </c>
      <c r="B5971" s="288">
        <v>46102</v>
      </c>
      <c r="C5971" s="287" t="s">
        <v>893</v>
      </c>
      <c r="D5971" s="287">
        <v>1</v>
      </c>
      <c r="E5971" s="287">
        <v>1</v>
      </c>
      <c r="F5971" s="287">
        <v>0</v>
      </c>
      <c r="G5971" s="287" t="s">
        <v>185</v>
      </c>
      <c r="H5971" s="287" t="s">
        <v>185</v>
      </c>
      <c r="I5971" s="287">
        <v>1</v>
      </c>
      <c r="J5971" s="287"/>
      <c r="K5971" s="287">
        <v>0</v>
      </c>
    </row>
    <row r="5972" spans="1:11">
      <c r="A5972" s="287" t="s">
        <v>508</v>
      </c>
      <c r="B5972" s="288">
        <v>46109</v>
      </c>
      <c r="C5972" s="287" t="s">
        <v>893</v>
      </c>
      <c r="D5972" s="287">
        <v>1</v>
      </c>
      <c r="E5972" s="287">
        <v>1</v>
      </c>
      <c r="F5972" s="287">
        <v>0</v>
      </c>
      <c r="G5972" s="287" t="s">
        <v>185</v>
      </c>
      <c r="H5972" s="287" t="s">
        <v>185</v>
      </c>
      <c r="I5972" s="287">
        <v>1</v>
      </c>
      <c r="J5972" s="287"/>
      <c r="K5972" s="287">
        <v>0</v>
      </c>
    </row>
    <row r="5973" spans="1:11">
      <c r="A5973" s="287" t="s">
        <v>508</v>
      </c>
      <c r="B5973" s="288">
        <v>46116</v>
      </c>
      <c r="C5973" s="287" t="s">
        <v>893</v>
      </c>
      <c r="D5973" s="287">
        <v>1</v>
      </c>
      <c r="E5973" s="287">
        <v>1</v>
      </c>
      <c r="F5973" s="287">
        <v>0</v>
      </c>
      <c r="G5973" s="287" t="s">
        <v>185</v>
      </c>
      <c r="H5973" s="287" t="s">
        <v>185</v>
      </c>
      <c r="I5973" s="287">
        <v>1</v>
      </c>
      <c r="J5973" s="287"/>
      <c r="K5973" s="287">
        <v>0</v>
      </c>
    </row>
    <row r="5974" spans="1:11">
      <c r="A5974" s="287" t="s">
        <v>508</v>
      </c>
      <c r="B5974" s="288">
        <v>46123</v>
      </c>
      <c r="C5974" s="287" t="s">
        <v>893</v>
      </c>
      <c r="D5974" s="287">
        <v>1</v>
      </c>
      <c r="E5974" s="287">
        <v>1</v>
      </c>
      <c r="F5974" s="287">
        <v>0</v>
      </c>
      <c r="G5974" s="287" t="s">
        <v>185</v>
      </c>
      <c r="H5974" s="287" t="s">
        <v>185</v>
      </c>
      <c r="I5974" s="287">
        <v>1</v>
      </c>
      <c r="J5974" s="287"/>
      <c r="K5974" s="287">
        <v>0</v>
      </c>
    </row>
    <row r="5975" spans="1:11">
      <c r="A5975" s="287" t="s">
        <v>508</v>
      </c>
      <c r="B5975" s="288">
        <v>46130</v>
      </c>
      <c r="C5975" s="287" t="s">
        <v>893</v>
      </c>
      <c r="D5975" s="287">
        <v>1</v>
      </c>
      <c r="E5975" s="287">
        <v>1</v>
      </c>
      <c r="F5975" s="287">
        <v>0</v>
      </c>
      <c r="G5975" s="287" t="s">
        <v>185</v>
      </c>
      <c r="H5975" s="287" t="s">
        <v>185</v>
      </c>
      <c r="I5975" s="287">
        <v>1</v>
      </c>
      <c r="J5975" s="287"/>
      <c r="K5975" s="287">
        <v>0</v>
      </c>
    </row>
    <row r="5976" spans="1:11">
      <c r="A5976" s="287" t="s">
        <v>508</v>
      </c>
      <c r="B5976" s="288">
        <v>46137</v>
      </c>
      <c r="C5976" s="287" t="s">
        <v>893</v>
      </c>
      <c r="D5976" s="287">
        <v>1</v>
      </c>
      <c r="E5976" s="287">
        <v>1</v>
      </c>
      <c r="F5976" s="287">
        <v>0</v>
      </c>
      <c r="G5976" s="287" t="s">
        <v>185</v>
      </c>
      <c r="H5976" s="287" t="s">
        <v>185</v>
      </c>
      <c r="I5976" s="287">
        <v>1</v>
      </c>
      <c r="J5976" s="287"/>
      <c r="K5976" s="287">
        <v>0</v>
      </c>
    </row>
    <row r="5977" spans="1:11">
      <c r="A5977" s="287" t="s">
        <v>509</v>
      </c>
      <c r="B5977" s="288">
        <v>45969</v>
      </c>
      <c r="C5977" s="287" t="s">
        <v>339</v>
      </c>
      <c r="D5977" s="287">
        <v>0</v>
      </c>
      <c r="E5977" s="287">
        <v>0</v>
      </c>
      <c r="F5977" s="287">
        <v>0</v>
      </c>
      <c r="G5977" s="287" t="s">
        <v>188</v>
      </c>
      <c r="H5977" s="287"/>
      <c r="I5977" s="287">
        <v>1</v>
      </c>
      <c r="J5977" s="287" t="s">
        <v>510</v>
      </c>
      <c r="K5977" s="287">
        <v>0</v>
      </c>
    </row>
    <row r="5978" spans="1:11">
      <c r="A5978" s="287" t="s">
        <v>509</v>
      </c>
      <c r="B5978" s="288">
        <v>45976</v>
      </c>
      <c r="C5978" s="287" t="s">
        <v>892</v>
      </c>
      <c r="D5978" s="287">
        <v>1</v>
      </c>
      <c r="E5978" s="287">
        <v>0</v>
      </c>
      <c r="F5978" s="287">
        <v>1</v>
      </c>
      <c r="G5978" s="287" t="s">
        <v>188</v>
      </c>
      <c r="H5978" s="287"/>
      <c r="I5978" s="287">
        <v>1</v>
      </c>
      <c r="J5978" s="287" t="s">
        <v>510</v>
      </c>
      <c r="K5978" s="287">
        <v>0</v>
      </c>
    </row>
    <row r="5979" spans="1:11">
      <c r="A5979" s="287" t="s">
        <v>509</v>
      </c>
      <c r="B5979" s="288">
        <v>45983</v>
      </c>
      <c r="C5979" s="287" t="s">
        <v>339</v>
      </c>
      <c r="D5979" s="287">
        <v>0</v>
      </c>
      <c r="E5979" s="287">
        <v>0</v>
      </c>
      <c r="F5979" s="287">
        <v>0</v>
      </c>
      <c r="G5979" s="287" t="s">
        <v>188</v>
      </c>
      <c r="H5979" s="287"/>
      <c r="I5979" s="287">
        <v>1</v>
      </c>
      <c r="J5979" s="287" t="s">
        <v>510</v>
      </c>
      <c r="K5979" s="287">
        <v>0</v>
      </c>
    </row>
    <row r="5980" spans="1:11">
      <c r="A5980" s="287" t="s">
        <v>509</v>
      </c>
      <c r="B5980" s="288">
        <v>45990</v>
      </c>
      <c r="C5980" s="287" t="s">
        <v>339</v>
      </c>
      <c r="D5980" s="287">
        <v>0</v>
      </c>
      <c r="E5980" s="287">
        <v>0</v>
      </c>
      <c r="F5980" s="287">
        <v>0</v>
      </c>
      <c r="G5980" s="287" t="s">
        <v>188</v>
      </c>
      <c r="H5980" s="287"/>
      <c r="I5980" s="287">
        <v>1</v>
      </c>
      <c r="J5980" s="287" t="s">
        <v>510</v>
      </c>
      <c r="K5980" s="287">
        <v>0</v>
      </c>
    </row>
    <row r="5981" spans="1:11">
      <c r="A5981" s="287" t="s">
        <v>509</v>
      </c>
      <c r="B5981" s="288">
        <v>45997</v>
      </c>
      <c r="C5981" s="287" t="s">
        <v>339</v>
      </c>
      <c r="D5981" s="287">
        <v>0</v>
      </c>
      <c r="E5981" s="287">
        <v>0</v>
      </c>
      <c r="F5981" s="287">
        <v>0</v>
      </c>
      <c r="G5981" s="287" t="s">
        <v>188</v>
      </c>
      <c r="H5981" s="287"/>
      <c r="I5981" s="287">
        <v>1</v>
      </c>
      <c r="J5981" s="287" t="s">
        <v>510</v>
      </c>
      <c r="K5981" s="287">
        <v>0</v>
      </c>
    </row>
    <row r="5982" spans="1:11">
      <c r="A5982" s="287" t="s">
        <v>509</v>
      </c>
      <c r="B5982" s="288">
        <v>46004</v>
      </c>
      <c r="C5982" s="287" t="s">
        <v>339</v>
      </c>
      <c r="D5982" s="287">
        <v>0</v>
      </c>
      <c r="E5982" s="287">
        <v>0</v>
      </c>
      <c r="F5982" s="287">
        <v>0</v>
      </c>
      <c r="G5982" s="287" t="s">
        <v>188</v>
      </c>
      <c r="H5982" s="287"/>
      <c r="I5982" s="287">
        <v>1</v>
      </c>
      <c r="J5982" s="287" t="s">
        <v>510</v>
      </c>
      <c r="K5982" s="287">
        <v>0</v>
      </c>
    </row>
    <row r="5983" spans="1:11">
      <c r="A5983" s="287" t="s">
        <v>509</v>
      </c>
      <c r="B5983" s="288">
        <v>46011</v>
      </c>
      <c r="C5983" s="287" t="s">
        <v>339</v>
      </c>
      <c r="D5983" s="287">
        <v>0</v>
      </c>
      <c r="E5983" s="287">
        <v>0</v>
      </c>
      <c r="F5983" s="287">
        <v>0</v>
      </c>
      <c r="G5983" s="287" t="s">
        <v>188</v>
      </c>
      <c r="H5983" s="287"/>
      <c r="I5983" s="287">
        <v>1</v>
      </c>
      <c r="J5983" s="287" t="s">
        <v>510</v>
      </c>
      <c r="K5983" s="287">
        <v>0</v>
      </c>
    </row>
    <row r="5984" spans="1:11">
      <c r="A5984" s="287" t="s">
        <v>509</v>
      </c>
      <c r="B5984" s="288">
        <v>46018</v>
      </c>
      <c r="C5984" s="287" t="s">
        <v>847</v>
      </c>
      <c r="D5984" s="287">
        <v>1</v>
      </c>
      <c r="E5984" s="287">
        <v>1</v>
      </c>
      <c r="F5984" s="287">
        <v>1</v>
      </c>
      <c r="G5984" s="287" t="s">
        <v>188</v>
      </c>
      <c r="H5984" s="287"/>
      <c r="I5984" s="287">
        <v>1</v>
      </c>
      <c r="J5984" s="287" t="s">
        <v>510</v>
      </c>
      <c r="K5984" s="287">
        <v>0</v>
      </c>
    </row>
    <row r="5985" spans="1:11">
      <c r="A5985" s="287" t="s">
        <v>509</v>
      </c>
      <c r="B5985" s="288">
        <v>46025</v>
      </c>
      <c r="C5985" s="287" t="s">
        <v>847</v>
      </c>
      <c r="D5985" s="287">
        <v>1</v>
      </c>
      <c r="E5985" s="287">
        <v>1</v>
      </c>
      <c r="F5985" s="287">
        <v>1</v>
      </c>
      <c r="G5985" s="287" t="s">
        <v>188</v>
      </c>
      <c r="H5985" s="287"/>
      <c r="I5985" s="287">
        <v>1</v>
      </c>
      <c r="J5985" s="287" t="s">
        <v>510</v>
      </c>
      <c r="K5985" s="287">
        <v>0</v>
      </c>
    </row>
    <row r="5986" spans="1:11">
      <c r="A5986" s="287" t="s">
        <v>509</v>
      </c>
      <c r="B5986" s="288">
        <v>46032</v>
      </c>
      <c r="C5986" s="287" t="s">
        <v>847</v>
      </c>
      <c r="D5986" s="287">
        <v>1</v>
      </c>
      <c r="E5986" s="287">
        <v>1</v>
      </c>
      <c r="F5986" s="287">
        <v>1</v>
      </c>
      <c r="G5986" s="287" t="s">
        <v>188</v>
      </c>
      <c r="H5986" s="287"/>
      <c r="I5986" s="287">
        <v>1</v>
      </c>
      <c r="J5986" s="287" t="s">
        <v>510</v>
      </c>
      <c r="K5986" s="287">
        <v>0</v>
      </c>
    </row>
    <row r="5987" spans="1:11">
      <c r="A5987" s="287" t="s">
        <v>509</v>
      </c>
      <c r="B5987" s="288">
        <v>46039</v>
      </c>
      <c r="C5987" s="287" t="s">
        <v>847</v>
      </c>
      <c r="D5987" s="287">
        <v>1</v>
      </c>
      <c r="E5987" s="287">
        <v>1</v>
      </c>
      <c r="F5987" s="287">
        <v>1</v>
      </c>
      <c r="G5987" s="287" t="s">
        <v>188</v>
      </c>
      <c r="H5987" s="287"/>
      <c r="I5987" s="287">
        <v>1</v>
      </c>
      <c r="J5987" s="287" t="s">
        <v>510</v>
      </c>
      <c r="K5987" s="287">
        <v>0</v>
      </c>
    </row>
    <row r="5988" spans="1:11">
      <c r="A5988" s="287" t="s">
        <v>509</v>
      </c>
      <c r="B5988" s="288">
        <v>46046</v>
      </c>
      <c r="C5988" s="287" t="s">
        <v>847</v>
      </c>
      <c r="D5988" s="287">
        <v>1</v>
      </c>
      <c r="E5988" s="287">
        <v>1</v>
      </c>
      <c r="F5988" s="287">
        <v>1</v>
      </c>
      <c r="G5988" s="287" t="s">
        <v>188</v>
      </c>
      <c r="H5988" s="287"/>
      <c r="I5988" s="287">
        <v>1</v>
      </c>
      <c r="J5988" s="287" t="s">
        <v>510</v>
      </c>
      <c r="K5988" s="287">
        <v>0</v>
      </c>
    </row>
    <row r="5989" spans="1:11">
      <c r="A5989" s="287" t="s">
        <v>509</v>
      </c>
      <c r="B5989" s="288">
        <v>46053</v>
      </c>
      <c r="C5989" s="287" t="s">
        <v>339</v>
      </c>
      <c r="D5989" s="287">
        <v>0</v>
      </c>
      <c r="E5989" s="287">
        <v>0</v>
      </c>
      <c r="F5989" s="287">
        <v>0</v>
      </c>
      <c r="G5989" s="287" t="s">
        <v>188</v>
      </c>
      <c r="H5989" s="287"/>
      <c r="I5989" s="287">
        <v>1</v>
      </c>
      <c r="J5989" s="287" t="s">
        <v>510</v>
      </c>
      <c r="K5989" s="287">
        <v>0</v>
      </c>
    </row>
    <row r="5990" spans="1:11">
      <c r="A5990" s="287" t="s">
        <v>509</v>
      </c>
      <c r="B5990" s="288">
        <v>46060</v>
      </c>
      <c r="C5990" s="287" t="s">
        <v>339</v>
      </c>
      <c r="D5990" s="287">
        <v>0</v>
      </c>
      <c r="E5990" s="287">
        <v>0</v>
      </c>
      <c r="F5990" s="287">
        <v>0</v>
      </c>
      <c r="G5990" s="287" t="s">
        <v>188</v>
      </c>
      <c r="H5990" s="287"/>
      <c r="I5990" s="287">
        <v>1</v>
      </c>
      <c r="J5990" s="287" t="s">
        <v>510</v>
      </c>
      <c r="K5990" s="287">
        <v>0</v>
      </c>
    </row>
    <row r="5991" spans="1:11">
      <c r="A5991" s="287" t="s">
        <v>509</v>
      </c>
      <c r="B5991" s="288">
        <v>46067</v>
      </c>
      <c r="C5991" s="287" t="s">
        <v>847</v>
      </c>
      <c r="D5991" s="287">
        <v>1</v>
      </c>
      <c r="E5991" s="287">
        <v>1</v>
      </c>
      <c r="F5991" s="287">
        <v>1</v>
      </c>
      <c r="G5991" s="287" t="s">
        <v>188</v>
      </c>
      <c r="H5991" s="287"/>
      <c r="I5991" s="287">
        <v>1</v>
      </c>
      <c r="J5991" s="287" t="s">
        <v>510</v>
      </c>
      <c r="K5991" s="287">
        <v>0</v>
      </c>
    </row>
    <row r="5992" spans="1:11">
      <c r="A5992" s="287" t="s">
        <v>509</v>
      </c>
      <c r="B5992" s="288">
        <v>46074</v>
      </c>
      <c r="C5992" s="287" t="s">
        <v>847</v>
      </c>
      <c r="D5992" s="287">
        <v>1</v>
      </c>
      <c r="E5992" s="287">
        <v>1</v>
      </c>
      <c r="F5992" s="287">
        <v>1</v>
      </c>
      <c r="G5992" s="287" t="s">
        <v>188</v>
      </c>
      <c r="H5992" s="287"/>
      <c r="I5992" s="287">
        <v>1</v>
      </c>
      <c r="J5992" s="287" t="s">
        <v>510</v>
      </c>
      <c r="K5992" s="287">
        <v>0</v>
      </c>
    </row>
    <row r="5993" spans="1:11">
      <c r="A5993" s="287" t="s">
        <v>509</v>
      </c>
      <c r="B5993" s="288">
        <v>46081</v>
      </c>
      <c r="C5993" s="287" t="s">
        <v>339</v>
      </c>
      <c r="D5993" s="287">
        <v>0</v>
      </c>
      <c r="E5993" s="287">
        <v>0</v>
      </c>
      <c r="F5993" s="287">
        <v>0</v>
      </c>
      <c r="G5993" s="287" t="s">
        <v>188</v>
      </c>
      <c r="H5993" s="287"/>
      <c r="I5993" s="287">
        <v>1</v>
      </c>
      <c r="J5993" s="287" t="s">
        <v>510</v>
      </c>
      <c r="K5993" s="287">
        <v>0</v>
      </c>
    </row>
    <row r="5994" spans="1:11">
      <c r="A5994" s="287" t="s">
        <v>509</v>
      </c>
      <c r="B5994" s="288">
        <v>46088</v>
      </c>
      <c r="C5994" s="287" t="s">
        <v>339</v>
      </c>
      <c r="D5994" s="287">
        <v>0</v>
      </c>
      <c r="E5994" s="287">
        <v>0</v>
      </c>
      <c r="F5994" s="287">
        <v>0</v>
      </c>
      <c r="G5994" s="287" t="s">
        <v>188</v>
      </c>
      <c r="H5994" s="287"/>
      <c r="I5994" s="287">
        <v>1</v>
      </c>
      <c r="J5994" s="287" t="s">
        <v>510</v>
      </c>
      <c r="K5994" s="287">
        <v>0</v>
      </c>
    </row>
    <row r="5995" spans="1:11">
      <c r="A5995" s="287" t="s">
        <v>509</v>
      </c>
      <c r="B5995" s="288">
        <v>46095</v>
      </c>
      <c r="C5995" s="287" t="s">
        <v>847</v>
      </c>
      <c r="D5995" s="287">
        <v>1</v>
      </c>
      <c r="E5995" s="287">
        <v>1</v>
      </c>
      <c r="F5995" s="287">
        <v>1</v>
      </c>
      <c r="G5995" s="287" t="s">
        <v>188</v>
      </c>
      <c r="H5995" s="287"/>
      <c r="I5995" s="287">
        <v>1</v>
      </c>
      <c r="J5995" s="287" t="s">
        <v>510</v>
      </c>
      <c r="K5995" s="287">
        <v>0</v>
      </c>
    </row>
    <row r="5996" spans="1:11">
      <c r="A5996" s="287" t="s">
        <v>509</v>
      </c>
      <c r="B5996" s="288">
        <v>46102</v>
      </c>
      <c r="C5996" s="287" t="s">
        <v>847</v>
      </c>
      <c r="D5996" s="287">
        <v>1</v>
      </c>
      <c r="E5996" s="287">
        <v>1</v>
      </c>
      <c r="F5996" s="287">
        <v>1</v>
      </c>
      <c r="G5996" s="287" t="s">
        <v>188</v>
      </c>
      <c r="H5996" s="287"/>
      <c r="I5996" s="287">
        <v>1</v>
      </c>
      <c r="J5996" s="287" t="s">
        <v>510</v>
      </c>
      <c r="K5996" s="287">
        <v>0</v>
      </c>
    </row>
    <row r="5997" spans="1:11">
      <c r="A5997" s="287" t="s">
        <v>509</v>
      </c>
      <c r="B5997" s="288">
        <v>46109</v>
      </c>
      <c r="C5997" s="287" t="s">
        <v>339</v>
      </c>
      <c r="D5997" s="287">
        <v>0</v>
      </c>
      <c r="E5997" s="287">
        <v>0</v>
      </c>
      <c r="F5997" s="287">
        <v>0</v>
      </c>
      <c r="G5997" s="287" t="s">
        <v>188</v>
      </c>
      <c r="H5997" s="287"/>
      <c r="I5997" s="287">
        <v>1</v>
      </c>
      <c r="J5997" s="287" t="s">
        <v>510</v>
      </c>
      <c r="K5997" s="287">
        <v>0</v>
      </c>
    </row>
    <row r="5998" spans="1:11">
      <c r="A5998" s="287" t="s">
        <v>509</v>
      </c>
      <c r="B5998" s="288">
        <v>46116</v>
      </c>
      <c r="C5998" s="287" t="s">
        <v>339</v>
      </c>
      <c r="D5998" s="287">
        <v>0</v>
      </c>
      <c r="E5998" s="287">
        <v>0</v>
      </c>
      <c r="F5998" s="287">
        <v>0</v>
      </c>
      <c r="G5998" s="287" t="s">
        <v>188</v>
      </c>
      <c r="H5998" s="287"/>
      <c r="I5998" s="287">
        <v>1</v>
      </c>
      <c r="J5998" s="287" t="s">
        <v>510</v>
      </c>
      <c r="K5998" s="287">
        <v>0</v>
      </c>
    </row>
    <row r="5999" spans="1:11">
      <c r="A5999" s="287" t="s">
        <v>509</v>
      </c>
      <c r="B5999" s="288">
        <v>46123</v>
      </c>
      <c r="C5999" s="287" t="s">
        <v>339</v>
      </c>
      <c r="D5999" s="287">
        <v>0</v>
      </c>
      <c r="E5999" s="287">
        <v>0</v>
      </c>
      <c r="F5999" s="287">
        <v>0</v>
      </c>
      <c r="G5999" s="287" t="s">
        <v>188</v>
      </c>
      <c r="H5999" s="287"/>
      <c r="I5999" s="287">
        <v>1</v>
      </c>
      <c r="J5999" s="287" t="s">
        <v>510</v>
      </c>
      <c r="K5999" s="287">
        <v>0</v>
      </c>
    </row>
    <row r="6000" spans="1:11">
      <c r="A6000" s="287" t="s">
        <v>509</v>
      </c>
      <c r="B6000" s="288">
        <v>46130</v>
      </c>
      <c r="C6000" s="287" t="s">
        <v>339</v>
      </c>
      <c r="D6000" s="287">
        <v>0</v>
      </c>
      <c r="E6000" s="287">
        <v>0</v>
      </c>
      <c r="F6000" s="287">
        <v>0</v>
      </c>
      <c r="G6000" s="287" t="s">
        <v>188</v>
      </c>
      <c r="H6000" s="287"/>
      <c r="I6000" s="287">
        <v>1</v>
      </c>
      <c r="J6000" s="287" t="s">
        <v>510</v>
      </c>
      <c r="K6000" s="287">
        <v>0</v>
      </c>
    </row>
    <row r="6001" spans="1:11">
      <c r="A6001" s="287" t="s">
        <v>509</v>
      </c>
      <c r="B6001" s="288">
        <v>46137</v>
      </c>
      <c r="C6001" s="287" t="s">
        <v>339</v>
      </c>
      <c r="D6001" s="287">
        <v>0</v>
      </c>
      <c r="E6001" s="287">
        <v>0</v>
      </c>
      <c r="F6001" s="287">
        <v>0</v>
      </c>
      <c r="G6001" s="287" t="s">
        <v>188</v>
      </c>
      <c r="H6001" s="287"/>
      <c r="I6001" s="287">
        <v>1</v>
      </c>
      <c r="J6001" s="287" t="s">
        <v>510</v>
      </c>
      <c r="K6001" s="287">
        <v>0</v>
      </c>
    </row>
    <row r="6002" spans="1:11">
      <c r="A6002" s="287" t="s">
        <v>511</v>
      </c>
      <c r="B6002" s="288">
        <v>45969</v>
      </c>
      <c r="C6002" s="287" t="s">
        <v>847</v>
      </c>
      <c r="D6002" s="287">
        <v>1</v>
      </c>
      <c r="E6002" s="287">
        <v>1</v>
      </c>
      <c r="F6002" s="287">
        <v>1</v>
      </c>
      <c r="G6002" s="287" t="s">
        <v>188</v>
      </c>
      <c r="H6002" s="287" t="s">
        <v>188</v>
      </c>
      <c r="I6002" s="287">
        <v>1</v>
      </c>
      <c r="J6002" s="287"/>
      <c r="K6002" s="287">
        <v>0</v>
      </c>
    </row>
    <row r="6003" spans="1:11">
      <c r="A6003" s="287" t="s">
        <v>511</v>
      </c>
      <c r="B6003" s="288">
        <v>45976</v>
      </c>
      <c r="C6003" s="287" t="s">
        <v>847</v>
      </c>
      <c r="D6003" s="287">
        <v>1</v>
      </c>
      <c r="E6003" s="287">
        <v>1</v>
      </c>
      <c r="F6003" s="287">
        <v>1</v>
      </c>
      <c r="G6003" s="287" t="s">
        <v>188</v>
      </c>
      <c r="H6003" s="287" t="s">
        <v>188</v>
      </c>
      <c r="I6003" s="287">
        <v>1</v>
      </c>
      <c r="J6003" s="287"/>
      <c r="K6003" s="287">
        <v>0</v>
      </c>
    </row>
    <row r="6004" spans="1:11">
      <c r="A6004" s="287" t="s">
        <v>511</v>
      </c>
      <c r="B6004" s="288">
        <v>45983</v>
      </c>
      <c r="C6004" s="287" t="s">
        <v>847</v>
      </c>
      <c r="D6004" s="287">
        <v>1</v>
      </c>
      <c r="E6004" s="287">
        <v>1</v>
      </c>
      <c r="F6004" s="287">
        <v>1</v>
      </c>
      <c r="G6004" s="287" t="s">
        <v>188</v>
      </c>
      <c r="H6004" s="287" t="s">
        <v>188</v>
      </c>
      <c r="I6004" s="287">
        <v>1</v>
      </c>
      <c r="J6004" s="287"/>
      <c r="K6004" s="287">
        <v>0</v>
      </c>
    </row>
    <row r="6005" spans="1:11">
      <c r="A6005" s="287" t="s">
        <v>511</v>
      </c>
      <c r="B6005" s="288">
        <v>45990</v>
      </c>
      <c r="C6005" s="287" t="s">
        <v>847</v>
      </c>
      <c r="D6005" s="287">
        <v>1</v>
      </c>
      <c r="E6005" s="287">
        <v>1</v>
      </c>
      <c r="F6005" s="287">
        <v>1</v>
      </c>
      <c r="G6005" s="287" t="s">
        <v>188</v>
      </c>
      <c r="H6005" s="287" t="s">
        <v>188</v>
      </c>
      <c r="I6005" s="287">
        <v>1</v>
      </c>
      <c r="J6005" s="287"/>
      <c r="K6005" s="287">
        <v>0</v>
      </c>
    </row>
    <row r="6006" spans="1:11">
      <c r="A6006" s="287" t="s">
        <v>511</v>
      </c>
      <c r="B6006" s="288">
        <v>45997</v>
      </c>
      <c r="C6006" s="287" t="s">
        <v>847</v>
      </c>
      <c r="D6006" s="287">
        <v>1</v>
      </c>
      <c r="E6006" s="287">
        <v>1</v>
      </c>
      <c r="F6006" s="287">
        <v>1</v>
      </c>
      <c r="G6006" s="287" t="s">
        <v>188</v>
      </c>
      <c r="H6006" s="287" t="s">
        <v>188</v>
      </c>
      <c r="I6006" s="287">
        <v>1</v>
      </c>
      <c r="J6006" s="287"/>
      <c r="K6006" s="287">
        <v>0</v>
      </c>
    </row>
    <row r="6007" spans="1:11">
      <c r="A6007" s="287" t="s">
        <v>511</v>
      </c>
      <c r="B6007" s="288">
        <v>46004</v>
      </c>
      <c r="C6007" s="287" t="s">
        <v>847</v>
      </c>
      <c r="D6007" s="287">
        <v>1</v>
      </c>
      <c r="E6007" s="287">
        <v>1</v>
      </c>
      <c r="F6007" s="287">
        <v>1</v>
      </c>
      <c r="G6007" s="287" t="s">
        <v>188</v>
      </c>
      <c r="H6007" s="287" t="s">
        <v>188</v>
      </c>
      <c r="I6007" s="287">
        <v>1</v>
      </c>
      <c r="J6007" s="287"/>
      <c r="K6007" s="287">
        <v>0</v>
      </c>
    </row>
    <row r="6008" spans="1:11">
      <c r="A6008" s="287" t="s">
        <v>511</v>
      </c>
      <c r="B6008" s="288">
        <v>46011</v>
      </c>
      <c r="C6008" s="287" t="s">
        <v>847</v>
      </c>
      <c r="D6008" s="287">
        <v>1</v>
      </c>
      <c r="E6008" s="287">
        <v>1</v>
      </c>
      <c r="F6008" s="287">
        <v>1</v>
      </c>
      <c r="G6008" s="287" t="s">
        <v>188</v>
      </c>
      <c r="H6008" s="287" t="s">
        <v>188</v>
      </c>
      <c r="I6008" s="287">
        <v>1</v>
      </c>
      <c r="J6008" s="287"/>
      <c r="K6008" s="287">
        <v>0</v>
      </c>
    </row>
    <row r="6009" spans="1:11">
      <c r="A6009" s="287" t="s">
        <v>511</v>
      </c>
      <c r="B6009" s="288">
        <v>46018</v>
      </c>
      <c r="C6009" s="287" t="s">
        <v>847</v>
      </c>
      <c r="D6009" s="287">
        <v>1</v>
      </c>
      <c r="E6009" s="287">
        <v>1</v>
      </c>
      <c r="F6009" s="287">
        <v>1</v>
      </c>
      <c r="G6009" s="287" t="s">
        <v>188</v>
      </c>
      <c r="H6009" s="287" t="s">
        <v>188</v>
      </c>
      <c r="I6009" s="287">
        <v>1</v>
      </c>
      <c r="J6009" s="287"/>
      <c r="K6009" s="287">
        <v>0</v>
      </c>
    </row>
    <row r="6010" spans="1:11">
      <c r="A6010" s="287" t="s">
        <v>511</v>
      </c>
      <c r="B6010" s="288">
        <v>46025</v>
      </c>
      <c r="C6010" s="287" t="s">
        <v>847</v>
      </c>
      <c r="D6010" s="287">
        <v>1</v>
      </c>
      <c r="E6010" s="287">
        <v>1</v>
      </c>
      <c r="F6010" s="287">
        <v>1</v>
      </c>
      <c r="G6010" s="287" t="s">
        <v>188</v>
      </c>
      <c r="H6010" s="287" t="s">
        <v>188</v>
      </c>
      <c r="I6010" s="287">
        <v>1</v>
      </c>
      <c r="J6010" s="287"/>
      <c r="K6010" s="287">
        <v>0</v>
      </c>
    </row>
    <row r="6011" spans="1:11">
      <c r="A6011" s="287" t="s">
        <v>511</v>
      </c>
      <c r="B6011" s="288">
        <v>46032</v>
      </c>
      <c r="C6011" s="287" t="s">
        <v>847</v>
      </c>
      <c r="D6011" s="287">
        <v>1</v>
      </c>
      <c r="E6011" s="287">
        <v>1</v>
      </c>
      <c r="F6011" s="287">
        <v>1</v>
      </c>
      <c r="G6011" s="287" t="s">
        <v>188</v>
      </c>
      <c r="H6011" s="287" t="s">
        <v>188</v>
      </c>
      <c r="I6011" s="287">
        <v>1</v>
      </c>
      <c r="J6011" s="287"/>
      <c r="K6011" s="287">
        <v>0</v>
      </c>
    </row>
    <row r="6012" spans="1:11">
      <c r="A6012" s="287" t="s">
        <v>511</v>
      </c>
      <c r="B6012" s="288">
        <v>46039</v>
      </c>
      <c r="C6012" s="287" t="s">
        <v>847</v>
      </c>
      <c r="D6012" s="287">
        <v>1</v>
      </c>
      <c r="E6012" s="287">
        <v>1</v>
      </c>
      <c r="F6012" s="287">
        <v>1</v>
      </c>
      <c r="G6012" s="287" t="s">
        <v>188</v>
      </c>
      <c r="H6012" s="287" t="s">
        <v>188</v>
      </c>
      <c r="I6012" s="287">
        <v>1</v>
      </c>
      <c r="J6012" s="287"/>
      <c r="K6012" s="287">
        <v>0</v>
      </c>
    </row>
    <row r="6013" spans="1:11">
      <c r="A6013" s="287" t="s">
        <v>511</v>
      </c>
      <c r="B6013" s="288">
        <v>46046</v>
      </c>
      <c r="C6013" s="287" t="s">
        <v>847</v>
      </c>
      <c r="D6013" s="287">
        <v>1</v>
      </c>
      <c r="E6013" s="287">
        <v>1</v>
      </c>
      <c r="F6013" s="287">
        <v>1</v>
      </c>
      <c r="G6013" s="287" t="s">
        <v>188</v>
      </c>
      <c r="H6013" s="287" t="s">
        <v>188</v>
      </c>
      <c r="I6013" s="287">
        <v>1</v>
      </c>
      <c r="J6013" s="287"/>
      <c r="K6013" s="287">
        <v>0</v>
      </c>
    </row>
    <row r="6014" spans="1:11">
      <c r="A6014" s="287" t="s">
        <v>511</v>
      </c>
      <c r="B6014" s="288">
        <v>46053</v>
      </c>
      <c r="C6014" s="287" t="s">
        <v>847</v>
      </c>
      <c r="D6014" s="287">
        <v>1</v>
      </c>
      <c r="E6014" s="287">
        <v>1</v>
      </c>
      <c r="F6014" s="287">
        <v>1</v>
      </c>
      <c r="G6014" s="287" t="s">
        <v>188</v>
      </c>
      <c r="H6014" s="287" t="s">
        <v>188</v>
      </c>
      <c r="I6014" s="287">
        <v>1</v>
      </c>
      <c r="J6014" s="287"/>
      <c r="K6014" s="287">
        <v>0</v>
      </c>
    </row>
    <row r="6015" spans="1:11">
      <c r="A6015" s="287" t="s">
        <v>511</v>
      </c>
      <c r="B6015" s="288">
        <v>46060</v>
      </c>
      <c r="C6015" s="287" t="s">
        <v>847</v>
      </c>
      <c r="D6015" s="287">
        <v>1</v>
      </c>
      <c r="E6015" s="287">
        <v>1</v>
      </c>
      <c r="F6015" s="287">
        <v>1</v>
      </c>
      <c r="G6015" s="287" t="s">
        <v>188</v>
      </c>
      <c r="H6015" s="287" t="s">
        <v>188</v>
      </c>
      <c r="I6015" s="287">
        <v>1</v>
      </c>
      <c r="J6015" s="287"/>
      <c r="K6015" s="287">
        <v>0</v>
      </c>
    </row>
    <row r="6016" spans="1:11">
      <c r="A6016" s="287" t="s">
        <v>511</v>
      </c>
      <c r="B6016" s="288">
        <v>46067</v>
      </c>
      <c r="C6016" s="287" t="s">
        <v>847</v>
      </c>
      <c r="D6016" s="287">
        <v>1</v>
      </c>
      <c r="E6016" s="287">
        <v>1</v>
      </c>
      <c r="F6016" s="287">
        <v>1</v>
      </c>
      <c r="G6016" s="287" t="s">
        <v>188</v>
      </c>
      <c r="H6016" s="287" t="s">
        <v>188</v>
      </c>
      <c r="I6016" s="287">
        <v>1</v>
      </c>
      <c r="J6016" s="287"/>
      <c r="K6016" s="287">
        <v>0</v>
      </c>
    </row>
    <row r="6017" spans="1:11">
      <c r="A6017" s="287" t="s">
        <v>511</v>
      </c>
      <c r="B6017" s="288">
        <v>46074</v>
      </c>
      <c r="C6017" s="287" t="s">
        <v>847</v>
      </c>
      <c r="D6017" s="287">
        <v>1</v>
      </c>
      <c r="E6017" s="287">
        <v>1</v>
      </c>
      <c r="F6017" s="287">
        <v>1</v>
      </c>
      <c r="G6017" s="287" t="s">
        <v>188</v>
      </c>
      <c r="H6017" s="287" t="s">
        <v>188</v>
      </c>
      <c r="I6017" s="287">
        <v>1</v>
      </c>
      <c r="J6017" s="287"/>
      <c r="K6017" s="287">
        <v>0</v>
      </c>
    </row>
    <row r="6018" spans="1:11">
      <c r="A6018" s="287" t="s">
        <v>511</v>
      </c>
      <c r="B6018" s="288">
        <v>46081</v>
      </c>
      <c r="C6018" s="287" t="s">
        <v>847</v>
      </c>
      <c r="D6018" s="287">
        <v>1</v>
      </c>
      <c r="E6018" s="287">
        <v>1</v>
      </c>
      <c r="F6018" s="287">
        <v>1</v>
      </c>
      <c r="G6018" s="287" t="s">
        <v>188</v>
      </c>
      <c r="H6018" s="287" t="s">
        <v>188</v>
      </c>
      <c r="I6018" s="287">
        <v>1</v>
      </c>
      <c r="J6018" s="287"/>
      <c r="K6018" s="287">
        <v>0</v>
      </c>
    </row>
    <row r="6019" spans="1:11">
      <c r="A6019" s="287" t="s">
        <v>511</v>
      </c>
      <c r="B6019" s="288">
        <v>46088</v>
      </c>
      <c r="C6019" s="287" t="s">
        <v>847</v>
      </c>
      <c r="D6019" s="287">
        <v>1</v>
      </c>
      <c r="E6019" s="287">
        <v>1</v>
      </c>
      <c r="F6019" s="287">
        <v>1</v>
      </c>
      <c r="G6019" s="287" t="s">
        <v>188</v>
      </c>
      <c r="H6019" s="287" t="s">
        <v>188</v>
      </c>
      <c r="I6019" s="287">
        <v>1</v>
      </c>
      <c r="J6019" s="287"/>
      <c r="K6019" s="287">
        <v>0</v>
      </c>
    </row>
    <row r="6020" spans="1:11">
      <c r="A6020" s="287" t="s">
        <v>511</v>
      </c>
      <c r="B6020" s="288">
        <v>46095</v>
      </c>
      <c r="C6020" s="287" t="s">
        <v>847</v>
      </c>
      <c r="D6020" s="287">
        <v>1</v>
      </c>
      <c r="E6020" s="287">
        <v>1</v>
      </c>
      <c r="F6020" s="287">
        <v>1</v>
      </c>
      <c r="G6020" s="287" t="s">
        <v>188</v>
      </c>
      <c r="H6020" s="287" t="s">
        <v>188</v>
      </c>
      <c r="I6020" s="287">
        <v>1</v>
      </c>
      <c r="J6020" s="287"/>
      <c r="K6020" s="287">
        <v>0</v>
      </c>
    </row>
    <row r="6021" spans="1:11">
      <c r="A6021" s="287" t="s">
        <v>511</v>
      </c>
      <c r="B6021" s="288">
        <v>46102</v>
      </c>
      <c r="C6021" s="287" t="s">
        <v>847</v>
      </c>
      <c r="D6021" s="287">
        <v>1</v>
      </c>
      <c r="E6021" s="287">
        <v>1</v>
      </c>
      <c r="F6021" s="287">
        <v>1</v>
      </c>
      <c r="G6021" s="287" t="s">
        <v>188</v>
      </c>
      <c r="H6021" s="287" t="s">
        <v>188</v>
      </c>
      <c r="I6021" s="287">
        <v>1</v>
      </c>
      <c r="J6021" s="287"/>
      <c r="K6021" s="287">
        <v>0</v>
      </c>
    </row>
    <row r="6022" spans="1:11">
      <c r="A6022" s="287" t="s">
        <v>511</v>
      </c>
      <c r="B6022" s="288">
        <v>46109</v>
      </c>
      <c r="C6022" s="287" t="s">
        <v>847</v>
      </c>
      <c r="D6022" s="287">
        <v>1</v>
      </c>
      <c r="E6022" s="287">
        <v>1</v>
      </c>
      <c r="F6022" s="287">
        <v>1</v>
      </c>
      <c r="G6022" s="287" t="s">
        <v>188</v>
      </c>
      <c r="H6022" s="287" t="s">
        <v>188</v>
      </c>
      <c r="I6022" s="287">
        <v>1</v>
      </c>
      <c r="J6022" s="287"/>
      <c r="K6022" s="287">
        <v>0</v>
      </c>
    </row>
    <row r="6023" spans="1:11">
      <c r="A6023" s="287" t="s">
        <v>511</v>
      </c>
      <c r="B6023" s="288">
        <v>46116</v>
      </c>
      <c r="C6023" s="287" t="s">
        <v>847</v>
      </c>
      <c r="D6023" s="287">
        <v>1</v>
      </c>
      <c r="E6023" s="287">
        <v>1</v>
      </c>
      <c r="F6023" s="287">
        <v>1</v>
      </c>
      <c r="G6023" s="287" t="s">
        <v>188</v>
      </c>
      <c r="H6023" s="287" t="s">
        <v>188</v>
      </c>
      <c r="I6023" s="287">
        <v>1</v>
      </c>
      <c r="J6023" s="287"/>
      <c r="K6023" s="287">
        <v>0</v>
      </c>
    </row>
    <row r="6024" spans="1:11">
      <c r="A6024" s="287" t="s">
        <v>511</v>
      </c>
      <c r="B6024" s="288">
        <v>46123</v>
      </c>
      <c r="C6024" s="287" t="s">
        <v>847</v>
      </c>
      <c r="D6024" s="287">
        <v>1</v>
      </c>
      <c r="E6024" s="287">
        <v>1</v>
      </c>
      <c r="F6024" s="287">
        <v>1</v>
      </c>
      <c r="G6024" s="287" t="s">
        <v>188</v>
      </c>
      <c r="H6024" s="287" t="s">
        <v>188</v>
      </c>
      <c r="I6024" s="287">
        <v>1</v>
      </c>
      <c r="J6024" s="287"/>
      <c r="K6024" s="287">
        <v>0</v>
      </c>
    </row>
    <row r="6025" spans="1:11">
      <c r="A6025" s="287" t="s">
        <v>511</v>
      </c>
      <c r="B6025" s="288">
        <v>46130</v>
      </c>
      <c r="C6025" s="287" t="s">
        <v>847</v>
      </c>
      <c r="D6025" s="287">
        <v>1</v>
      </c>
      <c r="E6025" s="287">
        <v>1</v>
      </c>
      <c r="F6025" s="287">
        <v>1</v>
      </c>
      <c r="G6025" s="287" t="s">
        <v>188</v>
      </c>
      <c r="H6025" s="287" t="s">
        <v>188</v>
      </c>
      <c r="I6025" s="287">
        <v>1</v>
      </c>
      <c r="J6025" s="287"/>
      <c r="K6025" s="287">
        <v>0</v>
      </c>
    </row>
    <row r="6026" spans="1:11">
      <c r="A6026" s="287" t="s">
        <v>511</v>
      </c>
      <c r="B6026" s="288">
        <v>46137</v>
      </c>
      <c r="C6026" s="287" t="s">
        <v>847</v>
      </c>
      <c r="D6026" s="287">
        <v>1</v>
      </c>
      <c r="E6026" s="287">
        <v>1</v>
      </c>
      <c r="F6026" s="287">
        <v>1</v>
      </c>
      <c r="G6026" s="287" t="s">
        <v>188</v>
      </c>
      <c r="H6026" s="287" t="s">
        <v>188</v>
      </c>
      <c r="I6026" s="287">
        <v>1</v>
      </c>
      <c r="J6026" s="287"/>
      <c r="K6026" s="287">
        <v>0</v>
      </c>
    </row>
    <row r="6027" spans="1:11">
      <c r="A6027" s="287" t="s">
        <v>512</v>
      </c>
      <c r="B6027" s="288">
        <v>45969</v>
      </c>
      <c r="C6027" s="287" t="s">
        <v>339</v>
      </c>
      <c r="D6027" s="287">
        <v>0</v>
      </c>
      <c r="E6027" s="287">
        <v>0</v>
      </c>
      <c r="F6027" s="287">
        <v>0</v>
      </c>
      <c r="G6027" s="287" t="s">
        <v>188</v>
      </c>
      <c r="H6027" s="287" t="s">
        <v>188</v>
      </c>
      <c r="I6027" s="287">
        <v>0</v>
      </c>
      <c r="J6027" s="287"/>
      <c r="K6027" s="287">
        <v>0</v>
      </c>
    </row>
    <row r="6028" spans="1:11">
      <c r="A6028" s="287" t="s">
        <v>512</v>
      </c>
      <c r="B6028" s="288">
        <v>45976</v>
      </c>
      <c r="C6028" s="287" t="s">
        <v>339</v>
      </c>
      <c r="D6028" s="287">
        <v>0</v>
      </c>
      <c r="E6028" s="287">
        <v>0</v>
      </c>
      <c r="F6028" s="287">
        <v>0</v>
      </c>
      <c r="G6028" s="287" t="s">
        <v>188</v>
      </c>
      <c r="H6028" s="287" t="s">
        <v>188</v>
      </c>
      <c r="I6028" s="287">
        <v>0</v>
      </c>
      <c r="J6028" s="287"/>
      <c r="K6028" s="287">
        <v>0</v>
      </c>
    </row>
    <row r="6029" spans="1:11">
      <c r="A6029" s="287" t="s">
        <v>512</v>
      </c>
      <c r="B6029" s="288">
        <v>45983</v>
      </c>
      <c r="C6029" s="287" t="s">
        <v>339</v>
      </c>
      <c r="D6029" s="287">
        <v>0</v>
      </c>
      <c r="E6029" s="287">
        <v>0</v>
      </c>
      <c r="F6029" s="287">
        <v>0</v>
      </c>
      <c r="G6029" s="287" t="s">
        <v>188</v>
      </c>
      <c r="H6029" s="287" t="s">
        <v>188</v>
      </c>
      <c r="I6029" s="287">
        <v>0</v>
      </c>
      <c r="J6029" s="287"/>
      <c r="K6029" s="287">
        <v>0</v>
      </c>
    </row>
    <row r="6030" spans="1:11">
      <c r="A6030" s="287" t="s">
        <v>512</v>
      </c>
      <c r="B6030" s="288">
        <v>45990</v>
      </c>
      <c r="C6030" s="287" t="s">
        <v>339</v>
      </c>
      <c r="D6030" s="287">
        <v>0</v>
      </c>
      <c r="E6030" s="287">
        <v>0</v>
      </c>
      <c r="F6030" s="287">
        <v>0</v>
      </c>
      <c r="G6030" s="287" t="s">
        <v>188</v>
      </c>
      <c r="H6030" s="287" t="s">
        <v>188</v>
      </c>
      <c r="I6030" s="287">
        <v>0</v>
      </c>
      <c r="J6030" s="287"/>
      <c r="K6030" s="287">
        <v>0</v>
      </c>
    </row>
    <row r="6031" spans="1:11">
      <c r="A6031" s="287" t="s">
        <v>512</v>
      </c>
      <c r="B6031" s="288">
        <v>45997</v>
      </c>
      <c r="C6031" s="287" t="s">
        <v>847</v>
      </c>
      <c r="D6031" s="287">
        <v>1</v>
      </c>
      <c r="E6031" s="287">
        <v>1</v>
      </c>
      <c r="F6031" s="287">
        <v>1</v>
      </c>
      <c r="G6031" s="287" t="s">
        <v>188</v>
      </c>
      <c r="H6031" s="287" t="s">
        <v>188</v>
      </c>
      <c r="I6031" s="287">
        <v>0</v>
      </c>
      <c r="J6031" s="287"/>
      <c r="K6031" s="287">
        <v>0</v>
      </c>
    </row>
    <row r="6032" spans="1:11">
      <c r="A6032" s="287" t="s">
        <v>512</v>
      </c>
      <c r="B6032" s="288">
        <v>46004</v>
      </c>
      <c r="C6032" s="287" t="s">
        <v>847</v>
      </c>
      <c r="D6032" s="287">
        <v>1</v>
      </c>
      <c r="E6032" s="287">
        <v>1</v>
      </c>
      <c r="F6032" s="287">
        <v>1</v>
      </c>
      <c r="G6032" s="287" t="s">
        <v>188</v>
      </c>
      <c r="H6032" s="287" t="s">
        <v>188</v>
      </c>
      <c r="I6032" s="287">
        <v>0</v>
      </c>
      <c r="J6032" s="287"/>
      <c r="K6032" s="287">
        <v>0</v>
      </c>
    </row>
    <row r="6033" spans="1:11">
      <c r="A6033" s="287" t="s">
        <v>512</v>
      </c>
      <c r="B6033" s="288">
        <v>46011</v>
      </c>
      <c r="C6033" s="287" t="s">
        <v>339</v>
      </c>
      <c r="D6033" s="287">
        <v>0</v>
      </c>
      <c r="E6033" s="287">
        <v>0</v>
      </c>
      <c r="F6033" s="287">
        <v>0</v>
      </c>
      <c r="G6033" s="287" t="s">
        <v>188</v>
      </c>
      <c r="H6033" s="287" t="s">
        <v>188</v>
      </c>
      <c r="I6033" s="287">
        <v>0</v>
      </c>
      <c r="J6033" s="287"/>
      <c r="K6033" s="287">
        <v>0</v>
      </c>
    </row>
    <row r="6034" spans="1:11">
      <c r="A6034" s="287" t="s">
        <v>512</v>
      </c>
      <c r="B6034" s="288">
        <v>46018</v>
      </c>
      <c r="C6034" s="287" t="s">
        <v>339</v>
      </c>
      <c r="D6034" s="287">
        <v>0</v>
      </c>
      <c r="E6034" s="287">
        <v>0</v>
      </c>
      <c r="F6034" s="287">
        <v>0</v>
      </c>
      <c r="G6034" s="287" t="s">
        <v>188</v>
      </c>
      <c r="H6034" s="287" t="s">
        <v>188</v>
      </c>
      <c r="I6034" s="287">
        <v>0</v>
      </c>
      <c r="J6034" s="287"/>
      <c r="K6034" s="287">
        <v>0</v>
      </c>
    </row>
    <row r="6035" spans="1:11">
      <c r="A6035" s="287" t="s">
        <v>512</v>
      </c>
      <c r="B6035" s="288">
        <v>46025</v>
      </c>
      <c r="C6035" s="287" t="s">
        <v>339</v>
      </c>
      <c r="D6035" s="287">
        <v>0</v>
      </c>
      <c r="E6035" s="287">
        <v>0</v>
      </c>
      <c r="F6035" s="287">
        <v>0</v>
      </c>
      <c r="G6035" s="287" t="s">
        <v>188</v>
      </c>
      <c r="H6035" s="287" t="s">
        <v>188</v>
      </c>
      <c r="I6035" s="287">
        <v>0</v>
      </c>
      <c r="J6035" s="287"/>
      <c r="K6035" s="287">
        <v>0</v>
      </c>
    </row>
    <row r="6036" spans="1:11">
      <c r="A6036" s="287" t="s">
        <v>512</v>
      </c>
      <c r="B6036" s="288">
        <v>46032</v>
      </c>
      <c r="C6036" s="287" t="s">
        <v>847</v>
      </c>
      <c r="D6036" s="287">
        <v>1</v>
      </c>
      <c r="E6036" s="287">
        <v>1</v>
      </c>
      <c r="F6036" s="287">
        <v>1</v>
      </c>
      <c r="G6036" s="287" t="s">
        <v>188</v>
      </c>
      <c r="H6036" s="287" t="s">
        <v>188</v>
      </c>
      <c r="I6036" s="287">
        <v>0</v>
      </c>
      <c r="J6036" s="287"/>
      <c r="K6036" s="287">
        <v>0</v>
      </c>
    </row>
    <row r="6037" spans="1:11">
      <c r="A6037" s="287" t="s">
        <v>512</v>
      </c>
      <c r="B6037" s="288">
        <v>46039</v>
      </c>
      <c r="C6037" s="287" t="s">
        <v>847</v>
      </c>
      <c r="D6037" s="287">
        <v>1</v>
      </c>
      <c r="E6037" s="287">
        <v>1</v>
      </c>
      <c r="F6037" s="287">
        <v>1</v>
      </c>
      <c r="G6037" s="287" t="s">
        <v>188</v>
      </c>
      <c r="H6037" s="287" t="s">
        <v>188</v>
      </c>
      <c r="I6037" s="287">
        <v>0</v>
      </c>
      <c r="J6037" s="287"/>
      <c r="K6037" s="287">
        <v>0</v>
      </c>
    </row>
    <row r="6038" spans="1:11">
      <c r="A6038" s="287" t="s">
        <v>512</v>
      </c>
      <c r="B6038" s="288">
        <v>46046</v>
      </c>
      <c r="C6038" s="287" t="s">
        <v>893</v>
      </c>
      <c r="D6038" s="287">
        <v>1</v>
      </c>
      <c r="E6038" s="287">
        <v>1</v>
      </c>
      <c r="F6038" s="287">
        <v>0</v>
      </c>
      <c r="G6038" s="287" t="s">
        <v>188</v>
      </c>
      <c r="H6038" s="287" t="s">
        <v>188</v>
      </c>
      <c r="I6038" s="287">
        <v>0</v>
      </c>
      <c r="J6038" s="287"/>
      <c r="K6038" s="287">
        <v>0</v>
      </c>
    </row>
    <row r="6039" spans="1:11">
      <c r="A6039" s="287" t="s">
        <v>512</v>
      </c>
      <c r="B6039" s="288">
        <v>46053</v>
      </c>
      <c r="C6039" s="287" t="s">
        <v>892</v>
      </c>
      <c r="D6039" s="287">
        <v>1</v>
      </c>
      <c r="E6039" s="287">
        <v>0</v>
      </c>
      <c r="F6039" s="287">
        <v>1</v>
      </c>
      <c r="G6039" s="287" t="s">
        <v>188</v>
      </c>
      <c r="H6039" s="287" t="s">
        <v>188</v>
      </c>
      <c r="I6039" s="287">
        <v>0</v>
      </c>
      <c r="J6039" s="287"/>
      <c r="K6039" s="287">
        <v>0</v>
      </c>
    </row>
    <row r="6040" spans="1:11">
      <c r="A6040" s="287" t="s">
        <v>512</v>
      </c>
      <c r="B6040" s="288">
        <v>46060</v>
      </c>
      <c r="C6040" s="287" t="s">
        <v>847</v>
      </c>
      <c r="D6040" s="287">
        <v>1</v>
      </c>
      <c r="E6040" s="287">
        <v>1</v>
      </c>
      <c r="F6040" s="287">
        <v>1</v>
      </c>
      <c r="G6040" s="287" t="s">
        <v>188</v>
      </c>
      <c r="H6040" s="287" t="s">
        <v>188</v>
      </c>
      <c r="I6040" s="287">
        <v>0</v>
      </c>
      <c r="J6040" s="287"/>
      <c r="K6040" s="287">
        <v>0</v>
      </c>
    </row>
    <row r="6041" spans="1:11">
      <c r="A6041" s="287" t="s">
        <v>512</v>
      </c>
      <c r="B6041" s="288">
        <v>46067</v>
      </c>
      <c r="C6041" s="287" t="s">
        <v>339</v>
      </c>
      <c r="D6041" s="287">
        <v>0</v>
      </c>
      <c r="E6041" s="287">
        <v>0</v>
      </c>
      <c r="F6041" s="287">
        <v>0</v>
      </c>
      <c r="G6041" s="287" t="s">
        <v>188</v>
      </c>
      <c r="H6041" s="287" t="s">
        <v>188</v>
      </c>
      <c r="I6041" s="287">
        <v>0</v>
      </c>
      <c r="J6041" s="287"/>
      <c r="K6041" s="287">
        <v>0</v>
      </c>
    </row>
    <row r="6042" spans="1:11">
      <c r="A6042" s="287" t="s">
        <v>512</v>
      </c>
      <c r="B6042" s="288">
        <v>46074</v>
      </c>
      <c r="C6042" s="287" t="s">
        <v>339</v>
      </c>
      <c r="D6042" s="287">
        <v>0</v>
      </c>
      <c r="E6042" s="287">
        <v>0</v>
      </c>
      <c r="F6042" s="287">
        <v>0</v>
      </c>
      <c r="G6042" s="287" t="s">
        <v>188</v>
      </c>
      <c r="H6042" s="287" t="s">
        <v>188</v>
      </c>
      <c r="I6042" s="287">
        <v>0</v>
      </c>
      <c r="J6042" s="287"/>
      <c r="K6042" s="287">
        <v>0</v>
      </c>
    </row>
    <row r="6043" spans="1:11">
      <c r="A6043" s="287" t="s">
        <v>512</v>
      </c>
      <c r="B6043" s="288">
        <v>46081</v>
      </c>
      <c r="C6043" s="287" t="s">
        <v>892</v>
      </c>
      <c r="D6043" s="287">
        <v>1</v>
      </c>
      <c r="E6043" s="287">
        <v>0</v>
      </c>
      <c r="F6043" s="287">
        <v>1</v>
      </c>
      <c r="G6043" s="287" t="s">
        <v>188</v>
      </c>
      <c r="H6043" s="287" t="s">
        <v>188</v>
      </c>
      <c r="I6043" s="287">
        <v>0</v>
      </c>
      <c r="J6043" s="287"/>
      <c r="K6043" s="287">
        <v>0</v>
      </c>
    </row>
    <row r="6044" spans="1:11">
      <c r="A6044" s="287" t="s">
        <v>512</v>
      </c>
      <c r="B6044" s="288">
        <v>46088</v>
      </c>
      <c r="C6044" s="287" t="s">
        <v>339</v>
      </c>
      <c r="D6044" s="287">
        <v>0</v>
      </c>
      <c r="E6044" s="287">
        <v>0</v>
      </c>
      <c r="F6044" s="287">
        <v>0</v>
      </c>
      <c r="G6044" s="287" t="s">
        <v>188</v>
      </c>
      <c r="H6044" s="287" t="s">
        <v>188</v>
      </c>
      <c r="I6044" s="287">
        <v>0</v>
      </c>
      <c r="J6044" s="287"/>
      <c r="K6044" s="287">
        <v>0</v>
      </c>
    </row>
    <row r="6045" spans="1:11">
      <c r="A6045" s="287" t="s">
        <v>512</v>
      </c>
      <c r="B6045" s="288">
        <v>46095</v>
      </c>
      <c r="C6045" s="287" t="s">
        <v>847</v>
      </c>
      <c r="D6045" s="287">
        <v>1</v>
      </c>
      <c r="E6045" s="287">
        <v>1</v>
      </c>
      <c r="F6045" s="287">
        <v>1</v>
      </c>
      <c r="G6045" s="287" t="s">
        <v>188</v>
      </c>
      <c r="H6045" s="287" t="s">
        <v>188</v>
      </c>
      <c r="I6045" s="287">
        <v>0</v>
      </c>
      <c r="J6045" s="287"/>
      <c r="K6045" s="287">
        <v>0</v>
      </c>
    </row>
    <row r="6046" spans="1:11">
      <c r="A6046" s="287" t="s">
        <v>512</v>
      </c>
      <c r="B6046" s="288">
        <v>46102</v>
      </c>
      <c r="C6046" s="287" t="s">
        <v>339</v>
      </c>
      <c r="D6046" s="287">
        <v>0</v>
      </c>
      <c r="E6046" s="287">
        <v>0</v>
      </c>
      <c r="F6046" s="287">
        <v>0</v>
      </c>
      <c r="G6046" s="287" t="s">
        <v>188</v>
      </c>
      <c r="H6046" s="287" t="s">
        <v>188</v>
      </c>
      <c r="I6046" s="287">
        <v>0</v>
      </c>
      <c r="J6046" s="287"/>
      <c r="K6046" s="287">
        <v>0</v>
      </c>
    </row>
    <row r="6047" spans="1:11">
      <c r="A6047" s="287" t="s">
        <v>512</v>
      </c>
      <c r="B6047" s="288">
        <v>46109</v>
      </c>
      <c r="C6047" s="287" t="s">
        <v>847</v>
      </c>
      <c r="D6047" s="287">
        <v>1</v>
      </c>
      <c r="E6047" s="287">
        <v>1</v>
      </c>
      <c r="F6047" s="287">
        <v>1</v>
      </c>
      <c r="G6047" s="287" t="s">
        <v>188</v>
      </c>
      <c r="H6047" s="287" t="s">
        <v>188</v>
      </c>
      <c r="I6047" s="287">
        <v>0</v>
      </c>
      <c r="J6047" s="287"/>
      <c r="K6047" s="287">
        <v>0</v>
      </c>
    </row>
    <row r="6048" spans="1:11">
      <c r="A6048" s="287" t="s">
        <v>512</v>
      </c>
      <c r="B6048" s="288">
        <v>46116</v>
      </c>
      <c r="C6048" s="287" t="s">
        <v>339</v>
      </c>
      <c r="D6048" s="287">
        <v>0</v>
      </c>
      <c r="E6048" s="287">
        <v>0</v>
      </c>
      <c r="F6048" s="287">
        <v>0</v>
      </c>
      <c r="G6048" s="287" t="s">
        <v>188</v>
      </c>
      <c r="H6048" s="287" t="s">
        <v>188</v>
      </c>
      <c r="I6048" s="287">
        <v>0</v>
      </c>
      <c r="J6048" s="287"/>
      <c r="K6048" s="287">
        <v>0</v>
      </c>
    </row>
    <row r="6049" spans="1:11">
      <c r="A6049" s="287" t="s">
        <v>512</v>
      </c>
      <c r="B6049" s="288">
        <v>46123</v>
      </c>
      <c r="C6049" s="287" t="s">
        <v>847</v>
      </c>
      <c r="D6049" s="287">
        <v>1</v>
      </c>
      <c r="E6049" s="287">
        <v>1</v>
      </c>
      <c r="F6049" s="287">
        <v>1</v>
      </c>
      <c r="G6049" s="287" t="s">
        <v>188</v>
      </c>
      <c r="H6049" s="287" t="s">
        <v>188</v>
      </c>
      <c r="I6049" s="287">
        <v>0</v>
      </c>
      <c r="J6049" s="287"/>
      <c r="K6049" s="287">
        <v>0</v>
      </c>
    </row>
    <row r="6050" spans="1:11">
      <c r="A6050" s="287" t="s">
        <v>512</v>
      </c>
      <c r="B6050" s="288">
        <v>46130</v>
      </c>
      <c r="C6050" s="287" t="s">
        <v>339</v>
      </c>
      <c r="D6050" s="287">
        <v>0</v>
      </c>
      <c r="E6050" s="287">
        <v>0</v>
      </c>
      <c r="F6050" s="287">
        <v>0</v>
      </c>
      <c r="G6050" s="287" t="s">
        <v>188</v>
      </c>
      <c r="H6050" s="287" t="s">
        <v>188</v>
      </c>
      <c r="I6050" s="287">
        <v>0</v>
      </c>
      <c r="J6050" s="287"/>
      <c r="K6050" s="287">
        <v>0</v>
      </c>
    </row>
    <row r="6051" spans="1:11">
      <c r="A6051" s="287" t="s">
        <v>512</v>
      </c>
      <c r="B6051" s="288">
        <v>46137</v>
      </c>
      <c r="C6051" s="287" t="s">
        <v>847</v>
      </c>
      <c r="D6051" s="287">
        <v>1</v>
      </c>
      <c r="E6051" s="287">
        <v>1</v>
      </c>
      <c r="F6051" s="287">
        <v>1</v>
      </c>
      <c r="G6051" s="287" t="s">
        <v>188</v>
      </c>
      <c r="H6051" s="287" t="s">
        <v>188</v>
      </c>
      <c r="I6051" s="287">
        <v>0</v>
      </c>
      <c r="J6051" s="287"/>
      <c r="K6051" s="287">
        <v>0</v>
      </c>
    </row>
    <row r="6052" spans="1:11">
      <c r="A6052" s="287" t="s">
        <v>513</v>
      </c>
      <c r="B6052" s="288">
        <v>45969</v>
      </c>
      <c r="C6052" s="287" t="s">
        <v>892</v>
      </c>
      <c r="D6052" s="287">
        <v>1</v>
      </c>
      <c r="E6052" s="287">
        <v>0</v>
      </c>
      <c r="F6052" s="287">
        <v>1</v>
      </c>
      <c r="G6052" s="287" t="s">
        <v>179</v>
      </c>
      <c r="H6052" s="287" t="s">
        <v>179</v>
      </c>
      <c r="I6052" s="287">
        <v>0</v>
      </c>
      <c r="J6052" s="287" t="s">
        <v>514</v>
      </c>
      <c r="K6052" s="287">
        <v>0</v>
      </c>
    </row>
    <row r="6053" spans="1:11">
      <c r="A6053" s="287" t="s">
        <v>513</v>
      </c>
      <c r="B6053" s="288">
        <v>45976</v>
      </c>
      <c r="C6053" s="287" t="s">
        <v>892</v>
      </c>
      <c r="D6053" s="287">
        <v>1</v>
      </c>
      <c r="E6053" s="287">
        <v>0</v>
      </c>
      <c r="F6053" s="287">
        <v>1</v>
      </c>
      <c r="G6053" s="287" t="s">
        <v>179</v>
      </c>
      <c r="H6053" s="287" t="s">
        <v>179</v>
      </c>
      <c r="I6053" s="287">
        <v>0</v>
      </c>
      <c r="J6053" s="287" t="s">
        <v>514</v>
      </c>
      <c r="K6053" s="287">
        <v>0</v>
      </c>
    </row>
    <row r="6054" spans="1:11">
      <c r="A6054" s="287" t="s">
        <v>513</v>
      </c>
      <c r="B6054" s="288">
        <v>45983</v>
      </c>
      <c r="C6054" s="287" t="s">
        <v>339</v>
      </c>
      <c r="D6054" s="287">
        <v>0</v>
      </c>
      <c r="E6054" s="287">
        <v>0</v>
      </c>
      <c r="F6054" s="287">
        <v>0</v>
      </c>
      <c r="G6054" s="287" t="s">
        <v>179</v>
      </c>
      <c r="H6054" s="287" t="s">
        <v>179</v>
      </c>
      <c r="I6054" s="287">
        <v>0</v>
      </c>
      <c r="J6054" s="287" t="s">
        <v>514</v>
      </c>
      <c r="K6054" s="287">
        <v>0</v>
      </c>
    </row>
    <row r="6055" spans="1:11">
      <c r="A6055" s="287" t="s">
        <v>513</v>
      </c>
      <c r="B6055" s="288">
        <v>45990</v>
      </c>
      <c r="C6055" s="287" t="s">
        <v>847</v>
      </c>
      <c r="D6055" s="287">
        <v>1</v>
      </c>
      <c r="E6055" s="287">
        <v>1</v>
      </c>
      <c r="F6055" s="287">
        <v>1</v>
      </c>
      <c r="G6055" s="287" t="s">
        <v>179</v>
      </c>
      <c r="H6055" s="287" t="s">
        <v>179</v>
      </c>
      <c r="I6055" s="287">
        <v>0</v>
      </c>
      <c r="J6055" s="287" t="s">
        <v>514</v>
      </c>
      <c r="K6055" s="287">
        <v>0</v>
      </c>
    </row>
    <row r="6056" spans="1:11">
      <c r="A6056" s="287" t="s">
        <v>513</v>
      </c>
      <c r="B6056" s="288">
        <v>45997</v>
      </c>
      <c r="C6056" s="287" t="s">
        <v>892</v>
      </c>
      <c r="D6056" s="287">
        <v>1</v>
      </c>
      <c r="E6056" s="287">
        <v>0</v>
      </c>
      <c r="F6056" s="287">
        <v>1</v>
      </c>
      <c r="G6056" s="287" t="s">
        <v>179</v>
      </c>
      <c r="H6056" s="287" t="s">
        <v>179</v>
      </c>
      <c r="I6056" s="287">
        <v>0</v>
      </c>
      <c r="J6056" s="287" t="s">
        <v>514</v>
      </c>
      <c r="K6056" s="287">
        <v>0</v>
      </c>
    </row>
    <row r="6057" spans="1:11">
      <c r="A6057" s="287" t="s">
        <v>513</v>
      </c>
      <c r="B6057" s="288">
        <v>46004</v>
      </c>
      <c r="C6057" s="287" t="s">
        <v>339</v>
      </c>
      <c r="D6057" s="287">
        <v>0</v>
      </c>
      <c r="E6057" s="287">
        <v>0</v>
      </c>
      <c r="F6057" s="287">
        <v>0</v>
      </c>
      <c r="G6057" s="287" t="s">
        <v>179</v>
      </c>
      <c r="H6057" s="287" t="s">
        <v>179</v>
      </c>
      <c r="I6057" s="287">
        <v>0</v>
      </c>
      <c r="J6057" s="287" t="s">
        <v>514</v>
      </c>
      <c r="K6057" s="287">
        <v>0</v>
      </c>
    </row>
    <row r="6058" spans="1:11">
      <c r="A6058" s="287" t="s">
        <v>513</v>
      </c>
      <c r="B6058" s="288">
        <v>46011</v>
      </c>
      <c r="C6058" s="287" t="s">
        <v>339</v>
      </c>
      <c r="D6058" s="287">
        <v>0</v>
      </c>
      <c r="E6058" s="287">
        <v>0</v>
      </c>
      <c r="F6058" s="287">
        <v>0</v>
      </c>
      <c r="G6058" s="287" t="s">
        <v>179</v>
      </c>
      <c r="H6058" s="287" t="s">
        <v>179</v>
      </c>
      <c r="I6058" s="287">
        <v>0</v>
      </c>
      <c r="J6058" s="287" t="s">
        <v>514</v>
      </c>
      <c r="K6058" s="287">
        <v>0</v>
      </c>
    </row>
    <row r="6059" spans="1:11">
      <c r="A6059" s="287" t="s">
        <v>513</v>
      </c>
      <c r="B6059" s="288">
        <v>46018</v>
      </c>
      <c r="C6059" s="287" t="s">
        <v>339</v>
      </c>
      <c r="D6059" s="287">
        <v>0</v>
      </c>
      <c r="E6059" s="287">
        <v>0</v>
      </c>
      <c r="F6059" s="287">
        <v>0</v>
      </c>
      <c r="G6059" s="287" t="s">
        <v>179</v>
      </c>
      <c r="H6059" s="287" t="s">
        <v>179</v>
      </c>
      <c r="I6059" s="287">
        <v>0</v>
      </c>
      <c r="J6059" s="287" t="s">
        <v>514</v>
      </c>
      <c r="K6059" s="287">
        <v>0</v>
      </c>
    </row>
    <row r="6060" spans="1:11">
      <c r="A6060" s="287" t="s">
        <v>513</v>
      </c>
      <c r="B6060" s="288">
        <v>46025</v>
      </c>
      <c r="C6060" s="287" t="s">
        <v>339</v>
      </c>
      <c r="D6060" s="287">
        <v>0</v>
      </c>
      <c r="E6060" s="287">
        <v>0</v>
      </c>
      <c r="F6060" s="287">
        <v>0</v>
      </c>
      <c r="G6060" s="287" t="s">
        <v>179</v>
      </c>
      <c r="H6060" s="287" t="s">
        <v>179</v>
      </c>
      <c r="I6060" s="287">
        <v>0</v>
      </c>
      <c r="J6060" s="287" t="s">
        <v>514</v>
      </c>
      <c r="K6060" s="287">
        <v>0</v>
      </c>
    </row>
    <row r="6061" spans="1:11">
      <c r="A6061" s="287" t="s">
        <v>513</v>
      </c>
      <c r="B6061" s="288">
        <v>46032</v>
      </c>
      <c r="C6061" s="287" t="s">
        <v>339</v>
      </c>
      <c r="D6061" s="287">
        <v>0</v>
      </c>
      <c r="E6061" s="287">
        <v>0</v>
      </c>
      <c r="F6061" s="287">
        <v>0</v>
      </c>
      <c r="G6061" s="287" t="s">
        <v>179</v>
      </c>
      <c r="H6061" s="287" t="s">
        <v>179</v>
      </c>
      <c r="I6061" s="287">
        <v>0</v>
      </c>
      <c r="J6061" s="287" t="s">
        <v>514</v>
      </c>
      <c r="K6061" s="287">
        <v>0</v>
      </c>
    </row>
    <row r="6062" spans="1:11">
      <c r="A6062" s="287" t="s">
        <v>513</v>
      </c>
      <c r="B6062" s="288">
        <v>46039</v>
      </c>
      <c r="C6062" s="287" t="s">
        <v>893</v>
      </c>
      <c r="D6062" s="287">
        <v>1</v>
      </c>
      <c r="E6062" s="287">
        <v>1</v>
      </c>
      <c r="F6062" s="287">
        <v>0</v>
      </c>
      <c r="G6062" s="287" t="s">
        <v>179</v>
      </c>
      <c r="H6062" s="287" t="s">
        <v>179</v>
      </c>
      <c r="I6062" s="287">
        <v>0</v>
      </c>
      <c r="J6062" s="287" t="s">
        <v>514</v>
      </c>
      <c r="K6062" s="287">
        <v>0</v>
      </c>
    </row>
    <row r="6063" spans="1:11">
      <c r="A6063" s="287" t="s">
        <v>513</v>
      </c>
      <c r="B6063" s="288">
        <v>46046</v>
      </c>
      <c r="C6063" s="287" t="s">
        <v>893</v>
      </c>
      <c r="D6063" s="287">
        <v>1</v>
      </c>
      <c r="E6063" s="287">
        <v>1</v>
      </c>
      <c r="F6063" s="287">
        <v>0</v>
      </c>
      <c r="G6063" s="287" t="s">
        <v>179</v>
      </c>
      <c r="H6063" s="287" t="s">
        <v>179</v>
      </c>
      <c r="I6063" s="287">
        <v>0</v>
      </c>
      <c r="J6063" s="287" t="s">
        <v>514</v>
      </c>
      <c r="K6063" s="287">
        <v>0</v>
      </c>
    </row>
    <row r="6064" spans="1:11">
      <c r="A6064" s="287" t="s">
        <v>513</v>
      </c>
      <c r="B6064" s="288">
        <v>46053</v>
      </c>
      <c r="C6064" s="287" t="s">
        <v>893</v>
      </c>
      <c r="D6064" s="287">
        <v>1</v>
      </c>
      <c r="E6064" s="287">
        <v>1</v>
      </c>
      <c r="F6064" s="287">
        <v>0</v>
      </c>
      <c r="G6064" s="287" t="s">
        <v>179</v>
      </c>
      <c r="H6064" s="287" t="s">
        <v>179</v>
      </c>
      <c r="I6064" s="287">
        <v>0</v>
      </c>
      <c r="J6064" s="287" t="s">
        <v>514</v>
      </c>
      <c r="K6064" s="287">
        <v>0</v>
      </c>
    </row>
    <row r="6065" spans="1:11">
      <c r="A6065" s="287" t="s">
        <v>513</v>
      </c>
      <c r="B6065" s="288">
        <v>46060</v>
      </c>
      <c r="C6065" s="287" t="s">
        <v>893</v>
      </c>
      <c r="D6065" s="287">
        <v>1</v>
      </c>
      <c r="E6065" s="287">
        <v>1</v>
      </c>
      <c r="F6065" s="287">
        <v>0</v>
      </c>
      <c r="G6065" s="287" t="s">
        <v>179</v>
      </c>
      <c r="H6065" s="287" t="s">
        <v>179</v>
      </c>
      <c r="I6065" s="287">
        <v>0</v>
      </c>
      <c r="J6065" s="287" t="s">
        <v>514</v>
      </c>
      <c r="K6065" s="287">
        <v>0</v>
      </c>
    </row>
    <row r="6066" spans="1:11">
      <c r="A6066" s="287" t="s">
        <v>513</v>
      </c>
      <c r="B6066" s="288">
        <v>46067</v>
      </c>
      <c r="C6066" s="287" t="s">
        <v>892</v>
      </c>
      <c r="D6066" s="287">
        <v>1</v>
      </c>
      <c r="E6066" s="287">
        <v>0</v>
      </c>
      <c r="F6066" s="287">
        <v>1</v>
      </c>
      <c r="G6066" s="287" t="s">
        <v>179</v>
      </c>
      <c r="H6066" s="287" t="s">
        <v>179</v>
      </c>
      <c r="I6066" s="287">
        <v>0</v>
      </c>
      <c r="J6066" s="287" t="s">
        <v>514</v>
      </c>
      <c r="K6066" s="287">
        <v>0</v>
      </c>
    </row>
    <row r="6067" spans="1:11">
      <c r="A6067" s="287" t="s">
        <v>513</v>
      </c>
      <c r="B6067" s="288">
        <v>46074</v>
      </c>
      <c r="C6067" s="287" t="s">
        <v>892</v>
      </c>
      <c r="D6067" s="287">
        <v>1</v>
      </c>
      <c r="E6067" s="287">
        <v>0</v>
      </c>
      <c r="F6067" s="287">
        <v>1</v>
      </c>
      <c r="G6067" s="287" t="s">
        <v>179</v>
      </c>
      <c r="H6067" s="287" t="s">
        <v>179</v>
      </c>
      <c r="I6067" s="287">
        <v>0</v>
      </c>
      <c r="J6067" s="287" t="s">
        <v>514</v>
      </c>
      <c r="K6067" s="287">
        <v>0</v>
      </c>
    </row>
    <row r="6068" spans="1:11">
      <c r="A6068" s="287" t="s">
        <v>513</v>
      </c>
      <c r="B6068" s="288">
        <v>46081</v>
      </c>
      <c r="C6068" s="287" t="s">
        <v>847</v>
      </c>
      <c r="D6068" s="287">
        <v>1</v>
      </c>
      <c r="E6068" s="287">
        <v>1</v>
      </c>
      <c r="F6068" s="287">
        <v>1</v>
      </c>
      <c r="G6068" s="287" t="s">
        <v>179</v>
      </c>
      <c r="H6068" s="287" t="s">
        <v>179</v>
      </c>
      <c r="I6068" s="287">
        <v>0</v>
      </c>
      <c r="J6068" s="287" t="s">
        <v>514</v>
      </c>
      <c r="K6068" s="287">
        <v>0</v>
      </c>
    </row>
    <row r="6069" spans="1:11">
      <c r="A6069" s="287" t="s">
        <v>513</v>
      </c>
      <c r="B6069" s="288">
        <v>46088</v>
      </c>
      <c r="C6069" s="287" t="s">
        <v>893</v>
      </c>
      <c r="D6069" s="287">
        <v>1</v>
      </c>
      <c r="E6069" s="287">
        <v>1</v>
      </c>
      <c r="F6069" s="287">
        <v>0</v>
      </c>
      <c r="G6069" s="287" t="s">
        <v>179</v>
      </c>
      <c r="H6069" s="287" t="s">
        <v>179</v>
      </c>
      <c r="I6069" s="287">
        <v>0</v>
      </c>
      <c r="J6069" s="287" t="s">
        <v>514</v>
      </c>
      <c r="K6069" s="287">
        <v>0</v>
      </c>
    </row>
    <row r="6070" spans="1:11">
      <c r="A6070" s="287" t="s">
        <v>513</v>
      </c>
      <c r="B6070" s="288">
        <v>46095</v>
      </c>
      <c r="C6070" s="287" t="s">
        <v>339</v>
      </c>
      <c r="D6070" s="287">
        <v>0</v>
      </c>
      <c r="E6070" s="287">
        <v>0</v>
      </c>
      <c r="F6070" s="287">
        <v>0</v>
      </c>
      <c r="G6070" s="287" t="s">
        <v>179</v>
      </c>
      <c r="H6070" s="287" t="s">
        <v>179</v>
      </c>
      <c r="I6070" s="287">
        <v>0</v>
      </c>
      <c r="J6070" s="287" t="s">
        <v>514</v>
      </c>
      <c r="K6070" s="287">
        <v>0</v>
      </c>
    </row>
    <row r="6071" spans="1:11">
      <c r="A6071" s="287" t="s">
        <v>513</v>
      </c>
      <c r="B6071" s="288">
        <v>46102</v>
      </c>
      <c r="C6071" s="287" t="s">
        <v>892</v>
      </c>
      <c r="D6071" s="287">
        <v>1</v>
      </c>
      <c r="E6071" s="287">
        <v>0</v>
      </c>
      <c r="F6071" s="287">
        <v>1</v>
      </c>
      <c r="G6071" s="287" t="s">
        <v>179</v>
      </c>
      <c r="H6071" s="287" t="s">
        <v>179</v>
      </c>
      <c r="I6071" s="287">
        <v>0</v>
      </c>
      <c r="J6071" s="287" t="s">
        <v>514</v>
      </c>
      <c r="K6071" s="287">
        <v>0</v>
      </c>
    </row>
    <row r="6072" spans="1:11">
      <c r="A6072" s="287" t="s">
        <v>513</v>
      </c>
      <c r="B6072" s="288">
        <v>46109</v>
      </c>
      <c r="C6072" s="287" t="s">
        <v>339</v>
      </c>
      <c r="D6072" s="287">
        <v>0</v>
      </c>
      <c r="E6072" s="287">
        <v>0</v>
      </c>
      <c r="F6072" s="287">
        <v>0</v>
      </c>
      <c r="G6072" s="287" t="s">
        <v>179</v>
      </c>
      <c r="H6072" s="287" t="s">
        <v>179</v>
      </c>
      <c r="I6072" s="287">
        <v>0</v>
      </c>
      <c r="J6072" s="287" t="s">
        <v>514</v>
      </c>
      <c r="K6072" s="287">
        <v>0</v>
      </c>
    </row>
    <row r="6073" spans="1:11">
      <c r="A6073" s="287" t="s">
        <v>513</v>
      </c>
      <c r="B6073" s="288">
        <v>46116</v>
      </c>
      <c r="C6073" s="287" t="s">
        <v>339</v>
      </c>
      <c r="D6073" s="287">
        <v>0</v>
      </c>
      <c r="E6073" s="287">
        <v>0</v>
      </c>
      <c r="F6073" s="287">
        <v>0</v>
      </c>
      <c r="G6073" s="287" t="s">
        <v>179</v>
      </c>
      <c r="H6073" s="287" t="s">
        <v>179</v>
      </c>
      <c r="I6073" s="287">
        <v>0</v>
      </c>
      <c r="J6073" s="287" t="s">
        <v>514</v>
      </c>
      <c r="K6073" s="287">
        <v>0</v>
      </c>
    </row>
    <row r="6074" spans="1:11">
      <c r="A6074" s="287" t="s">
        <v>513</v>
      </c>
      <c r="B6074" s="288">
        <v>46123</v>
      </c>
      <c r="C6074" s="287" t="s">
        <v>893</v>
      </c>
      <c r="D6074" s="287">
        <v>1</v>
      </c>
      <c r="E6074" s="287">
        <v>1</v>
      </c>
      <c r="F6074" s="287">
        <v>0</v>
      </c>
      <c r="G6074" s="287" t="s">
        <v>179</v>
      </c>
      <c r="H6074" s="287" t="s">
        <v>179</v>
      </c>
      <c r="I6074" s="287">
        <v>0</v>
      </c>
      <c r="J6074" s="287" t="s">
        <v>514</v>
      </c>
      <c r="K6074" s="287">
        <v>0</v>
      </c>
    </row>
    <row r="6075" spans="1:11">
      <c r="A6075" s="287" t="s">
        <v>513</v>
      </c>
      <c r="B6075" s="288">
        <v>46130</v>
      </c>
      <c r="C6075" s="287" t="s">
        <v>339</v>
      </c>
      <c r="D6075" s="287">
        <v>0</v>
      </c>
      <c r="E6075" s="287">
        <v>0</v>
      </c>
      <c r="F6075" s="287">
        <v>0</v>
      </c>
      <c r="G6075" s="287" t="s">
        <v>179</v>
      </c>
      <c r="H6075" s="287" t="s">
        <v>179</v>
      </c>
      <c r="I6075" s="287">
        <v>0</v>
      </c>
      <c r="J6075" s="287" t="s">
        <v>514</v>
      </c>
      <c r="K6075" s="287">
        <v>0</v>
      </c>
    </row>
    <row r="6076" spans="1:11">
      <c r="A6076" s="287" t="s">
        <v>513</v>
      </c>
      <c r="B6076" s="288">
        <v>46137</v>
      </c>
      <c r="C6076" s="287" t="s">
        <v>339</v>
      </c>
      <c r="D6076" s="287">
        <v>0</v>
      </c>
      <c r="E6076" s="287">
        <v>0</v>
      </c>
      <c r="F6076" s="287">
        <v>0</v>
      </c>
      <c r="G6076" s="287" t="s">
        <v>179</v>
      </c>
      <c r="H6076" s="287" t="s">
        <v>179</v>
      </c>
      <c r="I6076" s="287">
        <v>0</v>
      </c>
      <c r="J6076" s="287" t="s">
        <v>514</v>
      </c>
      <c r="K6076" s="287">
        <v>0</v>
      </c>
    </row>
    <row r="6077" spans="1:11">
      <c r="A6077" s="287" t="s">
        <v>515</v>
      </c>
      <c r="B6077" s="288">
        <v>45969</v>
      </c>
      <c r="C6077" s="287" t="s">
        <v>339</v>
      </c>
      <c r="D6077" s="287">
        <v>0</v>
      </c>
      <c r="E6077" s="287">
        <v>0</v>
      </c>
      <c r="F6077" s="287">
        <v>0</v>
      </c>
      <c r="G6077" s="287" t="s">
        <v>185</v>
      </c>
      <c r="H6077" s="287" t="s">
        <v>179</v>
      </c>
      <c r="I6077" s="287">
        <v>1</v>
      </c>
      <c r="J6077" s="287"/>
      <c r="K6077" s="287">
        <v>0</v>
      </c>
    </row>
    <row r="6078" spans="1:11">
      <c r="A6078" s="287" t="s">
        <v>515</v>
      </c>
      <c r="B6078" s="288">
        <v>45976</v>
      </c>
      <c r="C6078" s="287" t="s">
        <v>339</v>
      </c>
      <c r="D6078" s="287">
        <v>0</v>
      </c>
      <c r="E6078" s="287">
        <v>0</v>
      </c>
      <c r="F6078" s="287">
        <v>0</v>
      </c>
      <c r="G6078" s="287" t="s">
        <v>185</v>
      </c>
      <c r="H6078" s="287" t="s">
        <v>179</v>
      </c>
      <c r="I6078" s="287">
        <v>1</v>
      </c>
      <c r="J6078" s="287"/>
      <c r="K6078" s="287">
        <v>0</v>
      </c>
    </row>
    <row r="6079" spans="1:11">
      <c r="A6079" s="287" t="s">
        <v>515</v>
      </c>
      <c r="B6079" s="288">
        <v>45983</v>
      </c>
      <c r="C6079" s="287" t="s">
        <v>847</v>
      </c>
      <c r="D6079" s="287">
        <v>1</v>
      </c>
      <c r="E6079" s="287">
        <v>1</v>
      </c>
      <c r="F6079" s="287">
        <v>1</v>
      </c>
      <c r="G6079" s="287" t="s">
        <v>185</v>
      </c>
      <c r="H6079" s="287" t="s">
        <v>179</v>
      </c>
      <c r="I6079" s="287">
        <v>1</v>
      </c>
      <c r="J6079" s="287"/>
      <c r="K6079" s="287">
        <v>0</v>
      </c>
    </row>
    <row r="6080" spans="1:11">
      <c r="A6080" s="287" t="s">
        <v>515</v>
      </c>
      <c r="B6080" s="288">
        <v>45990</v>
      </c>
      <c r="C6080" s="287" t="s">
        <v>847</v>
      </c>
      <c r="D6080" s="287">
        <v>1</v>
      </c>
      <c r="E6080" s="287">
        <v>1</v>
      </c>
      <c r="F6080" s="287">
        <v>1</v>
      </c>
      <c r="G6080" s="287" t="s">
        <v>185</v>
      </c>
      <c r="H6080" s="287" t="s">
        <v>179</v>
      </c>
      <c r="I6080" s="287">
        <v>1</v>
      </c>
      <c r="J6080" s="287"/>
      <c r="K6080" s="287">
        <v>0</v>
      </c>
    </row>
    <row r="6081" spans="1:11">
      <c r="A6081" s="287" t="s">
        <v>515</v>
      </c>
      <c r="B6081" s="288">
        <v>45997</v>
      </c>
      <c r="C6081" s="287" t="s">
        <v>847</v>
      </c>
      <c r="D6081" s="287">
        <v>1</v>
      </c>
      <c r="E6081" s="287">
        <v>1</v>
      </c>
      <c r="F6081" s="287">
        <v>1</v>
      </c>
      <c r="G6081" s="287" t="s">
        <v>185</v>
      </c>
      <c r="H6081" s="287" t="s">
        <v>179</v>
      </c>
      <c r="I6081" s="287">
        <v>1</v>
      </c>
      <c r="J6081" s="287"/>
      <c r="K6081" s="287">
        <v>0</v>
      </c>
    </row>
    <row r="6082" spans="1:11">
      <c r="A6082" s="287" t="s">
        <v>515</v>
      </c>
      <c r="B6082" s="288">
        <v>46004</v>
      </c>
      <c r="C6082" s="287" t="s">
        <v>339</v>
      </c>
      <c r="D6082" s="287">
        <v>0</v>
      </c>
      <c r="E6082" s="287">
        <v>0</v>
      </c>
      <c r="F6082" s="287">
        <v>0</v>
      </c>
      <c r="G6082" s="287" t="s">
        <v>185</v>
      </c>
      <c r="H6082" s="287" t="s">
        <v>179</v>
      </c>
      <c r="I6082" s="287">
        <v>1</v>
      </c>
      <c r="J6082" s="287"/>
      <c r="K6082" s="287">
        <v>0</v>
      </c>
    </row>
    <row r="6083" spans="1:11">
      <c r="A6083" s="287" t="s">
        <v>515</v>
      </c>
      <c r="B6083" s="288">
        <v>46011</v>
      </c>
      <c r="C6083" s="287" t="s">
        <v>893</v>
      </c>
      <c r="D6083" s="287">
        <v>1</v>
      </c>
      <c r="E6083" s="287">
        <v>1</v>
      </c>
      <c r="F6083" s="287">
        <v>0</v>
      </c>
      <c r="G6083" s="287" t="s">
        <v>185</v>
      </c>
      <c r="H6083" s="287" t="s">
        <v>179</v>
      </c>
      <c r="I6083" s="287">
        <v>1</v>
      </c>
      <c r="J6083" s="287"/>
      <c r="K6083" s="287">
        <v>0</v>
      </c>
    </row>
    <row r="6084" spans="1:11">
      <c r="A6084" s="287" t="s">
        <v>515</v>
      </c>
      <c r="B6084" s="288">
        <v>46018</v>
      </c>
      <c r="C6084" s="287" t="s">
        <v>339</v>
      </c>
      <c r="D6084" s="287">
        <v>0</v>
      </c>
      <c r="E6084" s="287">
        <v>0</v>
      </c>
      <c r="F6084" s="287">
        <v>0</v>
      </c>
      <c r="G6084" s="287" t="s">
        <v>185</v>
      </c>
      <c r="H6084" s="287" t="s">
        <v>179</v>
      </c>
      <c r="I6084" s="287">
        <v>1</v>
      </c>
      <c r="J6084" s="287"/>
      <c r="K6084" s="287">
        <v>0</v>
      </c>
    </row>
    <row r="6085" spans="1:11">
      <c r="A6085" s="287" t="s">
        <v>515</v>
      </c>
      <c r="B6085" s="288">
        <v>46025</v>
      </c>
      <c r="C6085" s="287" t="s">
        <v>339</v>
      </c>
      <c r="D6085" s="287">
        <v>0</v>
      </c>
      <c r="E6085" s="287">
        <v>0</v>
      </c>
      <c r="F6085" s="287">
        <v>0</v>
      </c>
      <c r="G6085" s="287" t="s">
        <v>185</v>
      </c>
      <c r="H6085" s="287" t="s">
        <v>179</v>
      </c>
      <c r="I6085" s="287">
        <v>1</v>
      </c>
      <c r="J6085" s="287"/>
      <c r="K6085" s="287">
        <v>0</v>
      </c>
    </row>
    <row r="6086" spans="1:11">
      <c r="A6086" s="287" t="s">
        <v>515</v>
      </c>
      <c r="B6086" s="288">
        <v>46032</v>
      </c>
      <c r="C6086" s="287" t="s">
        <v>339</v>
      </c>
      <c r="D6086" s="287">
        <v>0</v>
      </c>
      <c r="E6086" s="287">
        <v>0</v>
      </c>
      <c r="F6086" s="287">
        <v>0</v>
      </c>
      <c r="G6086" s="287" t="s">
        <v>185</v>
      </c>
      <c r="H6086" s="287" t="s">
        <v>179</v>
      </c>
      <c r="I6086" s="287">
        <v>1</v>
      </c>
      <c r="J6086" s="287"/>
      <c r="K6086" s="287">
        <v>0</v>
      </c>
    </row>
    <row r="6087" spans="1:11">
      <c r="A6087" s="287" t="s">
        <v>515</v>
      </c>
      <c r="B6087" s="288">
        <v>46039</v>
      </c>
      <c r="C6087" s="287" t="s">
        <v>892</v>
      </c>
      <c r="D6087" s="287">
        <v>1</v>
      </c>
      <c r="E6087" s="287">
        <v>0</v>
      </c>
      <c r="F6087" s="287">
        <v>1</v>
      </c>
      <c r="G6087" s="287" t="s">
        <v>185</v>
      </c>
      <c r="H6087" s="287" t="s">
        <v>179</v>
      </c>
      <c r="I6087" s="287">
        <v>1</v>
      </c>
      <c r="J6087" s="287"/>
      <c r="K6087" s="287">
        <v>0</v>
      </c>
    </row>
    <row r="6088" spans="1:11">
      <c r="A6088" s="287" t="s">
        <v>515</v>
      </c>
      <c r="B6088" s="288">
        <v>46046</v>
      </c>
      <c r="C6088" s="287" t="s">
        <v>847</v>
      </c>
      <c r="D6088" s="287">
        <v>1</v>
      </c>
      <c r="E6088" s="287">
        <v>1</v>
      </c>
      <c r="F6088" s="287">
        <v>1</v>
      </c>
      <c r="G6088" s="287" t="s">
        <v>185</v>
      </c>
      <c r="H6088" s="287" t="s">
        <v>179</v>
      </c>
      <c r="I6088" s="287">
        <v>1</v>
      </c>
      <c r="J6088" s="287"/>
      <c r="K6088" s="287">
        <v>0</v>
      </c>
    </row>
    <row r="6089" spans="1:11">
      <c r="A6089" s="287" t="s">
        <v>515</v>
      </c>
      <c r="B6089" s="288">
        <v>46053</v>
      </c>
      <c r="C6089" s="287" t="s">
        <v>847</v>
      </c>
      <c r="D6089" s="287">
        <v>1</v>
      </c>
      <c r="E6089" s="287">
        <v>1</v>
      </c>
      <c r="F6089" s="287">
        <v>1</v>
      </c>
      <c r="G6089" s="287" t="s">
        <v>185</v>
      </c>
      <c r="H6089" s="287" t="s">
        <v>179</v>
      </c>
      <c r="I6089" s="287">
        <v>1</v>
      </c>
      <c r="J6089" s="287"/>
      <c r="K6089" s="287">
        <v>0</v>
      </c>
    </row>
    <row r="6090" spans="1:11">
      <c r="A6090" s="287" t="s">
        <v>515</v>
      </c>
      <c r="B6090" s="288">
        <v>46060</v>
      </c>
      <c r="C6090" s="287" t="s">
        <v>892</v>
      </c>
      <c r="D6090" s="287">
        <v>1</v>
      </c>
      <c r="E6090" s="287">
        <v>0</v>
      </c>
      <c r="F6090" s="287">
        <v>1</v>
      </c>
      <c r="G6090" s="287" t="s">
        <v>185</v>
      </c>
      <c r="H6090" s="287" t="s">
        <v>179</v>
      </c>
      <c r="I6090" s="287">
        <v>1</v>
      </c>
      <c r="J6090" s="287"/>
      <c r="K6090" s="287">
        <v>0</v>
      </c>
    </row>
    <row r="6091" spans="1:11">
      <c r="A6091" s="287" t="s">
        <v>515</v>
      </c>
      <c r="B6091" s="288">
        <v>46067</v>
      </c>
      <c r="C6091" s="287" t="s">
        <v>339</v>
      </c>
      <c r="D6091" s="287">
        <v>0</v>
      </c>
      <c r="E6091" s="287">
        <v>0</v>
      </c>
      <c r="F6091" s="287">
        <v>0</v>
      </c>
      <c r="G6091" s="287" t="s">
        <v>185</v>
      </c>
      <c r="H6091" s="287" t="s">
        <v>179</v>
      </c>
      <c r="I6091" s="287">
        <v>1</v>
      </c>
      <c r="J6091" s="287"/>
      <c r="K6091" s="287">
        <v>0</v>
      </c>
    </row>
    <row r="6092" spans="1:11">
      <c r="A6092" s="287" t="s">
        <v>515</v>
      </c>
      <c r="B6092" s="288">
        <v>46074</v>
      </c>
      <c r="C6092" s="287" t="s">
        <v>847</v>
      </c>
      <c r="D6092" s="287">
        <v>1</v>
      </c>
      <c r="E6092" s="287">
        <v>1</v>
      </c>
      <c r="F6092" s="287">
        <v>1</v>
      </c>
      <c r="G6092" s="287" t="s">
        <v>185</v>
      </c>
      <c r="H6092" s="287" t="s">
        <v>179</v>
      </c>
      <c r="I6092" s="287">
        <v>1</v>
      </c>
      <c r="J6092" s="287"/>
      <c r="K6092" s="287">
        <v>0</v>
      </c>
    </row>
    <row r="6093" spans="1:11">
      <c r="A6093" s="287" t="s">
        <v>515</v>
      </c>
      <c r="B6093" s="288">
        <v>46081</v>
      </c>
      <c r="C6093" s="287" t="s">
        <v>847</v>
      </c>
      <c r="D6093" s="287">
        <v>1</v>
      </c>
      <c r="E6093" s="287">
        <v>1</v>
      </c>
      <c r="F6093" s="287">
        <v>1</v>
      </c>
      <c r="G6093" s="287" t="s">
        <v>185</v>
      </c>
      <c r="H6093" s="287" t="s">
        <v>179</v>
      </c>
      <c r="I6093" s="287">
        <v>1</v>
      </c>
      <c r="J6093" s="287"/>
      <c r="K6093" s="287">
        <v>0</v>
      </c>
    </row>
    <row r="6094" spans="1:11">
      <c r="A6094" s="287" t="s">
        <v>515</v>
      </c>
      <c r="B6094" s="288">
        <v>46088</v>
      </c>
      <c r="C6094" s="287" t="s">
        <v>847</v>
      </c>
      <c r="D6094" s="287">
        <v>1</v>
      </c>
      <c r="E6094" s="287">
        <v>1</v>
      </c>
      <c r="F6094" s="287">
        <v>1</v>
      </c>
      <c r="G6094" s="287" t="s">
        <v>185</v>
      </c>
      <c r="H6094" s="287" t="s">
        <v>179</v>
      </c>
      <c r="I6094" s="287">
        <v>1</v>
      </c>
      <c r="J6094" s="287"/>
      <c r="K6094" s="287">
        <v>0</v>
      </c>
    </row>
    <row r="6095" spans="1:11">
      <c r="A6095" s="287" t="s">
        <v>515</v>
      </c>
      <c r="B6095" s="288">
        <v>46095</v>
      </c>
      <c r="C6095" s="287" t="s">
        <v>339</v>
      </c>
      <c r="D6095" s="287">
        <v>0</v>
      </c>
      <c r="E6095" s="287">
        <v>0</v>
      </c>
      <c r="F6095" s="287">
        <v>0</v>
      </c>
      <c r="G6095" s="287" t="s">
        <v>185</v>
      </c>
      <c r="H6095" s="287" t="s">
        <v>179</v>
      </c>
      <c r="I6095" s="287">
        <v>1</v>
      </c>
      <c r="J6095" s="287"/>
      <c r="K6095" s="287">
        <v>0</v>
      </c>
    </row>
    <row r="6096" spans="1:11">
      <c r="A6096" s="287" t="s">
        <v>515</v>
      </c>
      <c r="B6096" s="288">
        <v>46102</v>
      </c>
      <c r="C6096" s="287" t="s">
        <v>847</v>
      </c>
      <c r="D6096" s="287">
        <v>1</v>
      </c>
      <c r="E6096" s="287">
        <v>1</v>
      </c>
      <c r="F6096" s="287">
        <v>1</v>
      </c>
      <c r="G6096" s="287" t="s">
        <v>185</v>
      </c>
      <c r="H6096" s="287" t="s">
        <v>179</v>
      </c>
      <c r="I6096" s="287">
        <v>1</v>
      </c>
      <c r="J6096" s="287"/>
      <c r="K6096" s="287">
        <v>0</v>
      </c>
    </row>
    <row r="6097" spans="1:11">
      <c r="A6097" s="287" t="s">
        <v>515</v>
      </c>
      <c r="B6097" s="288">
        <v>46109</v>
      </c>
      <c r="C6097" s="287" t="s">
        <v>892</v>
      </c>
      <c r="D6097" s="287">
        <v>1</v>
      </c>
      <c r="E6097" s="287">
        <v>0</v>
      </c>
      <c r="F6097" s="287">
        <v>1</v>
      </c>
      <c r="G6097" s="287" t="s">
        <v>185</v>
      </c>
      <c r="H6097" s="287" t="s">
        <v>179</v>
      </c>
      <c r="I6097" s="287">
        <v>1</v>
      </c>
      <c r="J6097" s="287"/>
      <c r="K6097" s="287">
        <v>0</v>
      </c>
    </row>
    <row r="6098" spans="1:11">
      <c r="A6098" s="287" t="s">
        <v>515</v>
      </c>
      <c r="B6098" s="288">
        <v>46116</v>
      </c>
      <c r="C6098" s="287" t="s">
        <v>339</v>
      </c>
      <c r="D6098" s="287">
        <v>0</v>
      </c>
      <c r="E6098" s="287">
        <v>0</v>
      </c>
      <c r="F6098" s="287">
        <v>0</v>
      </c>
      <c r="G6098" s="287" t="s">
        <v>185</v>
      </c>
      <c r="H6098" s="287" t="s">
        <v>179</v>
      </c>
      <c r="I6098" s="287">
        <v>1</v>
      </c>
      <c r="J6098" s="287"/>
      <c r="K6098" s="287">
        <v>0</v>
      </c>
    </row>
    <row r="6099" spans="1:11">
      <c r="A6099" s="287" t="s">
        <v>515</v>
      </c>
      <c r="B6099" s="288">
        <v>46123</v>
      </c>
      <c r="C6099" s="287" t="s">
        <v>339</v>
      </c>
      <c r="D6099" s="287">
        <v>0</v>
      </c>
      <c r="E6099" s="287">
        <v>0</v>
      </c>
      <c r="F6099" s="287">
        <v>0</v>
      </c>
      <c r="G6099" s="287" t="s">
        <v>185</v>
      </c>
      <c r="H6099" s="287" t="s">
        <v>179</v>
      </c>
      <c r="I6099" s="287">
        <v>1</v>
      </c>
      <c r="J6099" s="287"/>
      <c r="K6099" s="287">
        <v>0</v>
      </c>
    </row>
    <row r="6100" spans="1:11">
      <c r="A6100" s="287" t="s">
        <v>515</v>
      </c>
      <c r="B6100" s="288">
        <v>46130</v>
      </c>
      <c r="C6100" s="287" t="s">
        <v>847</v>
      </c>
      <c r="D6100" s="287">
        <v>1</v>
      </c>
      <c r="E6100" s="287">
        <v>1</v>
      </c>
      <c r="F6100" s="287">
        <v>1</v>
      </c>
      <c r="G6100" s="287" t="s">
        <v>185</v>
      </c>
      <c r="H6100" s="287" t="s">
        <v>179</v>
      </c>
      <c r="I6100" s="287">
        <v>1</v>
      </c>
      <c r="J6100" s="287"/>
      <c r="K6100" s="287">
        <v>0</v>
      </c>
    </row>
    <row r="6101" spans="1:11">
      <c r="A6101" s="287" t="s">
        <v>515</v>
      </c>
      <c r="B6101" s="288">
        <v>46137</v>
      </c>
      <c r="C6101" s="287" t="s">
        <v>847</v>
      </c>
      <c r="D6101" s="287">
        <v>1</v>
      </c>
      <c r="E6101" s="287">
        <v>1</v>
      </c>
      <c r="F6101" s="287">
        <v>1</v>
      </c>
      <c r="G6101" s="287" t="s">
        <v>185</v>
      </c>
      <c r="H6101" s="287" t="s">
        <v>179</v>
      </c>
      <c r="I6101" s="287">
        <v>1</v>
      </c>
      <c r="J6101" s="287"/>
      <c r="K6101" s="287">
        <v>0</v>
      </c>
    </row>
    <row r="6102" spans="1:11">
      <c r="A6102" s="287" t="s">
        <v>516</v>
      </c>
      <c r="B6102" s="288">
        <v>45969</v>
      </c>
      <c r="C6102" s="287" t="s">
        <v>847</v>
      </c>
      <c r="D6102" s="287">
        <v>1</v>
      </c>
      <c r="E6102" s="287">
        <v>1</v>
      </c>
      <c r="F6102" s="287">
        <v>1</v>
      </c>
      <c r="G6102" s="287" t="s">
        <v>185</v>
      </c>
      <c r="H6102" s="287" t="s">
        <v>179</v>
      </c>
      <c r="I6102" s="287">
        <v>1</v>
      </c>
      <c r="J6102" s="287"/>
      <c r="K6102" s="287">
        <v>0</v>
      </c>
    </row>
    <row r="6103" spans="1:11">
      <c r="A6103" s="287" t="s">
        <v>516</v>
      </c>
      <c r="B6103" s="288">
        <v>45976</v>
      </c>
      <c r="C6103" s="287" t="s">
        <v>847</v>
      </c>
      <c r="D6103" s="287">
        <v>1</v>
      </c>
      <c r="E6103" s="287">
        <v>1</v>
      </c>
      <c r="F6103" s="287">
        <v>1</v>
      </c>
      <c r="G6103" s="287" t="s">
        <v>185</v>
      </c>
      <c r="H6103" s="287" t="s">
        <v>179</v>
      </c>
      <c r="I6103" s="287">
        <v>1</v>
      </c>
      <c r="J6103" s="287"/>
      <c r="K6103" s="287">
        <v>0</v>
      </c>
    </row>
    <row r="6104" spans="1:11">
      <c r="A6104" s="287" t="s">
        <v>516</v>
      </c>
      <c r="B6104" s="288">
        <v>45983</v>
      </c>
      <c r="C6104" s="287" t="s">
        <v>847</v>
      </c>
      <c r="D6104" s="287">
        <v>1</v>
      </c>
      <c r="E6104" s="287">
        <v>1</v>
      </c>
      <c r="F6104" s="287">
        <v>1</v>
      </c>
      <c r="G6104" s="287" t="s">
        <v>185</v>
      </c>
      <c r="H6104" s="287" t="s">
        <v>179</v>
      </c>
      <c r="I6104" s="287">
        <v>1</v>
      </c>
      <c r="J6104" s="287"/>
      <c r="K6104" s="287">
        <v>0</v>
      </c>
    </row>
    <row r="6105" spans="1:11">
      <c r="A6105" s="287" t="s">
        <v>516</v>
      </c>
      <c r="B6105" s="288">
        <v>45990</v>
      </c>
      <c r="C6105" s="287" t="s">
        <v>847</v>
      </c>
      <c r="D6105" s="287">
        <v>1</v>
      </c>
      <c r="E6105" s="287">
        <v>1</v>
      </c>
      <c r="F6105" s="287">
        <v>1</v>
      </c>
      <c r="G6105" s="287" t="s">
        <v>185</v>
      </c>
      <c r="H6105" s="287" t="s">
        <v>179</v>
      </c>
      <c r="I6105" s="287">
        <v>1</v>
      </c>
      <c r="J6105" s="287"/>
      <c r="K6105" s="287">
        <v>0</v>
      </c>
    </row>
    <row r="6106" spans="1:11">
      <c r="A6106" s="287" t="s">
        <v>516</v>
      </c>
      <c r="B6106" s="288">
        <v>45997</v>
      </c>
      <c r="C6106" s="287" t="s">
        <v>339</v>
      </c>
      <c r="D6106" s="287">
        <v>0</v>
      </c>
      <c r="E6106" s="287">
        <v>0</v>
      </c>
      <c r="F6106" s="287">
        <v>0</v>
      </c>
      <c r="G6106" s="287" t="s">
        <v>185</v>
      </c>
      <c r="H6106" s="287" t="s">
        <v>179</v>
      </c>
      <c r="I6106" s="287">
        <v>1</v>
      </c>
      <c r="J6106" s="287"/>
      <c r="K6106" s="287">
        <v>0</v>
      </c>
    </row>
    <row r="6107" spans="1:11">
      <c r="A6107" s="287" t="s">
        <v>516</v>
      </c>
      <c r="B6107" s="288">
        <v>46004</v>
      </c>
      <c r="C6107" s="287" t="s">
        <v>339</v>
      </c>
      <c r="D6107" s="287">
        <v>0</v>
      </c>
      <c r="E6107" s="287">
        <v>0</v>
      </c>
      <c r="F6107" s="287">
        <v>0</v>
      </c>
      <c r="G6107" s="287" t="s">
        <v>185</v>
      </c>
      <c r="H6107" s="287" t="s">
        <v>179</v>
      </c>
      <c r="I6107" s="287">
        <v>1</v>
      </c>
      <c r="J6107" s="287"/>
      <c r="K6107" s="287">
        <v>0</v>
      </c>
    </row>
    <row r="6108" spans="1:11">
      <c r="A6108" s="287" t="s">
        <v>516</v>
      </c>
      <c r="B6108" s="288">
        <v>46011</v>
      </c>
      <c r="C6108" s="287" t="s">
        <v>847</v>
      </c>
      <c r="D6108" s="287">
        <v>1</v>
      </c>
      <c r="E6108" s="287">
        <v>1</v>
      </c>
      <c r="F6108" s="287">
        <v>1</v>
      </c>
      <c r="G6108" s="287" t="s">
        <v>185</v>
      </c>
      <c r="H6108" s="287" t="s">
        <v>179</v>
      </c>
      <c r="I6108" s="287">
        <v>1</v>
      </c>
      <c r="J6108" s="287"/>
      <c r="K6108" s="287">
        <v>0</v>
      </c>
    </row>
    <row r="6109" spans="1:11">
      <c r="A6109" s="287" t="s">
        <v>516</v>
      </c>
      <c r="B6109" s="288">
        <v>46018</v>
      </c>
      <c r="C6109" s="287" t="s">
        <v>847</v>
      </c>
      <c r="D6109" s="287">
        <v>1</v>
      </c>
      <c r="E6109" s="287">
        <v>1</v>
      </c>
      <c r="F6109" s="287">
        <v>1</v>
      </c>
      <c r="G6109" s="287" t="s">
        <v>185</v>
      </c>
      <c r="H6109" s="287" t="s">
        <v>179</v>
      </c>
      <c r="I6109" s="287">
        <v>1</v>
      </c>
      <c r="J6109" s="287"/>
      <c r="K6109" s="287">
        <v>0</v>
      </c>
    </row>
    <row r="6110" spans="1:11">
      <c r="A6110" s="287" t="s">
        <v>516</v>
      </c>
      <c r="B6110" s="288">
        <v>46025</v>
      </c>
      <c r="C6110" s="287" t="s">
        <v>339</v>
      </c>
      <c r="D6110" s="287">
        <v>0</v>
      </c>
      <c r="E6110" s="287">
        <v>0</v>
      </c>
      <c r="F6110" s="287">
        <v>0</v>
      </c>
      <c r="G6110" s="287" t="s">
        <v>185</v>
      </c>
      <c r="H6110" s="287" t="s">
        <v>179</v>
      </c>
      <c r="I6110" s="287">
        <v>1</v>
      </c>
      <c r="J6110" s="287"/>
      <c r="K6110" s="287">
        <v>0</v>
      </c>
    </row>
    <row r="6111" spans="1:11">
      <c r="A6111" s="287" t="s">
        <v>516</v>
      </c>
      <c r="B6111" s="288">
        <v>46032</v>
      </c>
      <c r="C6111" s="287" t="s">
        <v>847</v>
      </c>
      <c r="D6111" s="287">
        <v>1</v>
      </c>
      <c r="E6111" s="287">
        <v>1</v>
      </c>
      <c r="F6111" s="287">
        <v>1</v>
      </c>
      <c r="G6111" s="287" t="s">
        <v>185</v>
      </c>
      <c r="H6111" s="287" t="s">
        <v>179</v>
      </c>
      <c r="I6111" s="287">
        <v>1</v>
      </c>
      <c r="J6111" s="287"/>
      <c r="K6111" s="287">
        <v>0</v>
      </c>
    </row>
    <row r="6112" spans="1:11">
      <c r="A6112" s="287" t="s">
        <v>516</v>
      </c>
      <c r="B6112" s="288">
        <v>46039</v>
      </c>
      <c r="C6112" s="287" t="s">
        <v>847</v>
      </c>
      <c r="D6112" s="287">
        <v>1</v>
      </c>
      <c r="E6112" s="287">
        <v>1</v>
      </c>
      <c r="F6112" s="287">
        <v>1</v>
      </c>
      <c r="G6112" s="287" t="s">
        <v>185</v>
      </c>
      <c r="H6112" s="287" t="s">
        <v>179</v>
      </c>
      <c r="I6112" s="287">
        <v>1</v>
      </c>
      <c r="J6112" s="287"/>
      <c r="K6112" s="287">
        <v>0</v>
      </c>
    </row>
    <row r="6113" spans="1:11">
      <c r="A6113" s="287" t="s">
        <v>516</v>
      </c>
      <c r="B6113" s="288">
        <v>46046</v>
      </c>
      <c r="C6113" s="287" t="s">
        <v>847</v>
      </c>
      <c r="D6113" s="287">
        <v>1</v>
      </c>
      <c r="E6113" s="287">
        <v>1</v>
      </c>
      <c r="F6113" s="287">
        <v>1</v>
      </c>
      <c r="G6113" s="287" t="s">
        <v>185</v>
      </c>
      <c r="H6113" s="287" t="s">
        <v>179</v>
      </c>
      <c r="I6113" s="287">
        <v>1</v>
      </c>
      <c r="J6113" s="287"/>
      <c r="K6113" s="287">
        <v>0</v>
      </c>
    </row>
    <row r="6114" spans="1:11">
      <c r="A6114" s="287" t="s">
        <v>516</v>
      </c>
      <c r="B6114" s="288">
        <v>46053</v>
      </c>
      <c r="C6114" s="287" t="s">
        <v>847</v>
      </c>
      <c r="D6114" s="287">
        <v>1</v>
      </c>
      <c r="E6114" s="287">
        <v>1</v>
      </c>
      <c r="F6114" s="287">
        <v>1</v>
      </c>
      <c r="G6114" s="287" t="s">
        <v>185</v>
      </c>
      <c r="H6114" s="287" t="s">
        <v>179</v>
      </c>
      <c r="I6114" s="287">
        <v>1</v>
      </c>
      <c r="J6114" s="287"/>
      <c r="K6114" s="287">
        <v>0</v>
      </c>
    </row>
    <row r="6115" spans="1:11">
      <c r="A6115" s="287" t="s">
        <v>516</v>
      </c>
      <c r="B6115" s="288">
        <v>46060</v>
      </c>
      <c r="C6115" s="287" t="s">
        <v>847</v>
      </c>
      <c r="D6115" s="287">
        <v>1</v>
      </c>
      <c r="E6115" s="287">
        <v>1</v>
      </c>
      <c r="F6115" s="287">
        <v>1</v>
      </c>
      <c r="G6115" s="287" t="s">
        <v>185</v>
      </c>
      <c r="H6115" s="287" t="s">
        <v>179</v>
      </c>
      <c r="I6115" s="287">
        <v>1</v>
      </c>
      <c r="J6115" s="287"/>
      <c r="K6115" s="287">
        <v>0</v>
      </c>
    </row>
    <row r="6116" spans="1:11">
      <c r="A6116" s="287" t="s">
        <v>516</v>
      </c>
      <c r="B6116" s="288">
        <v>46067</v>
      </c>
      <c r="C6116" s="287" t="s">
        <v>847</v>
      </c>
      <c r="D6116" s="287">
        <v>1</v>
      </c>
      <c r="E6116" s="287">
        <v>1</v>
      </c>
      <c r="F6116" s="287">
        <v>1</v>
      </c>
      <c r="G6116" s="287" t="s">
        <v>185</v>
      </c>
      <c r="H6116" s="287" t="s">
        <v>179</v>
      </c>
      <c r="I6116" s="287">
        <v>1</v>
      </c>
      <c r="J6116" s="287"/>
      <c r="K6116" s="287">
        <v>0</v>
      </c>
    </row>
    <row r="6117" spans="1:11">
      <c r="A6117" s="287" t="s">
        <v>516</v>
      </c>
      <c r="B6117" s="288">
        <v>46074</v>
      </c>
      <c r="C6117" s="287" t="s">
        <v>847</v>
      </c>
      <c r="D6117" s="287">
        <v>1</v>
      </c>
      <c r="E6117" s="287">
        <v>1</v>
      </c>
      <c r="F6117" s="287">
        <v>1</v>
      </c>
      <c r="G6117" s="287" t="s">
        <v>185</v>
      </c>
      <c r="H6117" s="287" t="s">
        <v>179</v>
      </c>
      <c r="I6117" s="287">
        <v>1</v>
      </c>
      <c r="J6117" s="287"/>
      <c r="K6117" s="287">
        <v>0</v>
      </c>
    </row>
    <row r="6118" spans="1:11">
      <c r="A6118" s="287" t="s">
        <v>516</v>
      </c>
      <c r="B6118" s="288">
        <v>46081</v>
      </c>
      <c r="C6118" s="287" t="s">
        <v>847</v>
      </c>
      <c r="D6118" s="287">
        <v>1</v>
      </c>
      <c r="E6118" s="287">
        <v>1</v>
      </c>
      <c r="F6118" s="287">
        <v>1</v>
      </c>
      <c r="G6118" s="287" t="s">
        <v>185</v>
      </c>
      <c r="H6118" s="287" t="s">
        <v>179</v>
      </c>
      <c r="I6118" s="287">
        <v>1</v>
      </c>
      <c r="J6118" s="287"/>
      <c r="K6118" s="287">
        <v>0</v>
      </c>
    </row>
    <row r="6119" spans="1:11">
      <c r="A6119" s="287" t="s">
        <v>516</v>
      </c>
      <c r="B6119" s="288">
        <v>46088</v>
      </c>
      <c r="C6119" s="287" t="s">
        <v>847</v>
      </c>
      <c r="D6119" s="287">
        <v>1</v>
      </c>
      <c r="E6119" s="287">
        <v>1</v>
      </c>
      <c r="F6119" s="287">
        <v>1</v>
      </c>
      <c r="G6119" s="287" t="s">
        <v>185</v>
      </c>
      <c r="H6119" s="287" t="s">
        <v>179</v>
      </c>
      <c r="I6119" s="287">
        <v>1</v>
      </c>
      <c r="J6119" s="287"/>
      <c r="K6119" s="287">
        <v>0</v>
      </c>
    </row>
    <row r="6120" spans="1:11">
      <c r="A6120" s="287" t="s">
        <v>516</v>
      </c>
      <c r="B6120" s="288">
        <v>46095</v>
      </c>
      <c r="C6120" s="287" t="s">
        <v>339</v>
      </c>
      <c r="D6120" s="287">
        <v>0</v>
      </c>
      <c r="E6120" s="287">
        <v>0</v>
      </c>
      <c r="F6120" s="287">
        <v>0</v>
      </c>
      <c r="G6120" s="287" t="s">
        <v>185</v>
      </c>
      <c r="H6120" s="287" t="s">
        <v>179</v>
      </c>
      <c r="I6120" s="287">
        <v>1</v>
      </c>
      <c r="J6120" s="287"/>
      <c r="K6120" s="287">
        <v>0</v>
      </c>
    </row>
    <row r="6121" spans="1:11">
      <c r="A6121" s="287" t="s">
        <v>516</v>
      </c>
      <c r="B6121" s="288">
        <v>46102</v>
      </c>
      <c r="C6121" s="287" t="s">
        <v>339</v>
      </c>
      <c r="D6121" s="287">
        <v>0</v>
      </c>
      <c r="E6121" s="287">
        <v>0</v>
      </c>
      <c r="F6121" s="287">
        <v>0</v>
      </c>
      <c r="G6121" s="287" t="s">
        <v>185</v>
      </c>
      <c r="H6121" s="287" t="s">
        <v>179</v>
      </c>
      <c r="I6121" s="287">
        <v>1</v>
      </c>
      <c r="J6121" s="287"/>
      <c r="K6121" s="287">
        <v>0</v>
      </c>
    </row>
    <row r="6122" spans="1:11">
      <c r="A6122" s="287" t="s">
        <v>516</v>
      </c>
      <c r="B6122" s="288">
        <v>46109</v>
      </c>
      <c r="C6122" s="287" t="s">
        <v>847</v>
      </c>
      <c r="D6122" s="287">
        <v>1</v>
      </c>
      <c r="E6122" s="287">
        <v>1</v>
      </c>
      <c r="F6122" s="287">
        <v>1</v>
      </c>
      <c r="G6122" s="287" t="s">
        <v>185</v>
      </c>
      <c r="H6122" s="287" t="s">
        <v>179</v>
      </c>
      <c r="I6122" s="287">
        <v>1</v>
      </c>
      <c r="J6122" s="287"/>
      <c r="K6122" s="287">
        <v>0</v>
      </c>
    </row>
    <row r="6123" spans="1:11">
      <c r="A6123" s="287" t="s">
        <v>516</v>
      </c>
      <c r="B6123" s="288">
        <v>46116</v>
      </c>
      <c r="C6123" s="287" t="s">
        <v>847</v>
      </c>
      <c r="D6123" s="287">
        <v>1</v>
      </c>
      <c r="E6123" s="287">
        <v>1</v>
      </c>
      <c r="F6123" s="287">
        <v>1</v>
      </c>
      <c r="G6123" s="287" t="s">
        <v>185</v>
      </c>
      <c r="H6123" s="287" t="s">
        <v>179</v>
      </c>
      <c r="I6123" s="287">
        <v>1</v>
      </c>
      <c r="J6123" s="287"/>
      <c r="K6123" s="287">
        <v>0</v>
      </c>
    </row>
    <row r="6124" spans="1:11">
      <c r="A6124" s="287" t="s">
        <v>516</v>
      </c>
      <c r="B6124" s="288">
        <v>46123</v>
      </c>
      <c r="C6124" s="287" t="s">
        <v>847</v>
      </c>
      <c r="D6124" s="287">
        <v>1</v>
      </c>
      <c r="E6124" s="287">
        <v>1</v>
      </c>
      <c r="F6124" s="287">
        <v>1</v>
      </c>
      <c r="G6124" s="287" t="s">
        <v>185</v>
      </c>
      <c r="H6124" s="287" t="s">
        <v>179</v>
      </c>
      <c r="I6124" s="287">
        <v>1</v>
      </c>
      <c r="J6124" s="287"/>
      <c r="K6124" s="287">
        <v>0</v>
      </c>
    </row>
    <row r="6125" spans="1:11">
      <c r="A6125" s="287" t="s">
        <v>516</v>
      </c>
      <c r="B6125" s="288">
        <v>46130</v>
      </c>
      <c r="C6125" s="287" t="s">
        <v>847</v>
      </c>
      <c r="D6125" s="287">
        <v>1</v>
      </c>
      <c r="E6125" s="287">
        <v>1</v>
      </c>
      <c r="F6125" s="287">
        <v>1</v>
      </c>
      <c r="G6125" s="287" t="s">
        <v>185</v>
      </c>
      <c r="H6125" s="287" t="s">
        <v>179</v>
      </c>
      <c r="I6125" s="287">
        <v>1</v>
      </c>
      <c r="J6125" s="287"/>
      <c r="K6125" s="287">
        <v>0</v>
      </c>
    </row>
    <row r="6126" spans="1:11">
      <c r="A6126" s="287" t="s">
        <v>516</v>
      </c>
      <c r="B6126" s="288">
        <v>46137</v>
      </c>
      <c r="C6126" s="287" t="s">
        <v>847</v>
      </c>
      <c r="D6126" s="287">
        <v>1</v>
      </c>
      <c r="E6126" s="287">
        <v>1</v>
      </c>
      <c r="F6126" s="287">
        <v>1</v>
      </c>
      <c r="G6126" s="287" t="s">
        <v>185</v>
      </c>
      <c r="H6126" s="287" t="s">
        <v>179</v>
      </c>
      <c r="I6126" s="287">
        <v>1</v>
      </c>
      <c r="J6126" s="287"/>
      <c r="K6126" s="287">
        <v>0</v>
      </c>
    </row>
    <row r="6127" spans="1:11">
      <c r="A6127" s="287" t="s">
        <v>517</v>
      </c>
      <c r="B6127" s="288">
        <v>45969</v>
      </c>
      <c r="C6127" s="287" t="s">
        <v>893</v>
      </c>
      <c r="D6127" s="287">
        <v>1</v>
      </c>
      <c r="E6127" s="287">
        <v>1</v>
      </c>
      <c r="F6127" s="287">
        <v>0</v>
      </c>
      <c r="G6127" s="287" t="s">
        <v>179</v>
      </c>
      <c r="H6127" s="287" t="s">
        <v>179</v>
      </c>
      <c r="I6127" s="287">
        <v>0</v>
      </c>
      <c r="J6127" s="287"/>
      <c r="K6127" s="287">
        <v>0</v>
      </c>
    </row>
    <row r="6128" spans="1:11">
      <c r="A6128" s="287" t="s">
        <v>517</v>
      </c>
      <c r="B6128" s="288">
        <v>45976</v>
      </c>
      <c r="C6128" s="287" t="s">
        <v>339</v>
      </c>
      <c r="D6128" s="287">
        <v>0</v>
      </c>
      <c r="E6128" s="287">
        <v>0</v>
      </c>
      <c r="F6128" s="287">
        <v>0</v>
      </c>
      <c r="G6128" s="287" t="s">
        <v>179</v>
      </c>
      <c r="H6128" s="287" t="s">
        <v>179</v>
      </c>
      <c r="I6128" s="287">
        <v>0</v>
      </c>
      <c r="J6128" s="287"/>
      <c r="K6128" s="287">
        <v>0</v>
      </c>
    </row>
    <row r="6129" spans="1:11">
      <c r="A6129" s="287" t="s">
        <v>517</v>
      </c>
      <c r="B6129" s="288">
        <v>45983</v>
      </c>
      <c r="C6129" s="287" t="s">
        <v>339</v>
      </c>
      <c r="D6129" s="287">
        <v>0</v>
      </c>
      <c r="E6129" s="287">
        <v>0</v>
      </c>
      <c r="F6129" s="287">
        <v>0</v>
      </c>
      <c r="G6129" s="287" t="s">
        <v>179</v>
      </c>
      <c r="H6129" s="287" t="s">
        <v>179</v>
      </c>
      <c r="I6129" s="287">
        <v>0</v>
      </c>
      <c r="J6129" s="287"/>
      <c r="K6129" s="287">
        <v>0</v>
      </c>
    </row>
    <row r="6130" spans="1:11">
      <c r="A6130" s="287" t="s">
        <v>517</v>
      </c>
      <c r="B6130" s="288">
        <v>45990</v>
      </c>
      <c r="C6130" s="287" t="s">
        <v>847</v>
      </c>
      <c r="D6130" s="287">
        <v>1</v>
      </c>
      <c r="E6130" s="287">
        <v>1</v>
      </c>
      <c r="F6130" s="287">
        <v>1</v>
      </c>
      <c r="G6130" s="287" t="s">
        <v>179</v>
      </c>
      <c r="H6130" s="287" t="s">
        <v>179</v>
      </c>
      <c r="I6130" s="287">
        <v>0</v>
      </c>
      <c r="J6130" s="287"/>
      <c r="K6130" s="287">
        <v>0</v>
      </c>
    </row>
    <row r="6131" spans="1:11">
      <c r="A6131" s="287" t="s">
        <v>517</v>
      </c>
      <c r="B6131" s="288">
        <v>45997</v>
      </c>
      <c r="C6131" s="287" t="s">
        <v>847</v>
      </c>
      <c r="D6131" s="287">
        <v>1</v>
      </c>
      <c r="E6131" s="287">
        <v>1</v>
      </c>
      <c r="F6131" s="287">
        <v>1</v>
      </c>
      <c r="G6131" s="287" t="s">
        <v>179</v>
      </c>
      <c r="H6131" s="287" t="s">
        <v>179</v>
      </c>
      <c r="I6131" s="287">
        <v>0</v>
      </c>
      <c r="J6131" s="287"/>
      <c r="K6131" s="287">
        <v>0</v>
      </c>
    </row>
    <row r="6132" spans="1:11">
      <c r="A6132" s="287" t="s">
        <v>517</v>
      </c>
      <c r="B6132" s="288">
        <v>46004</v>
      </c>
      <c r="C6132" s="287" t="s">
        <v>893</v>
      </c>
      <c r="D6132" s="287">
        <v>1</v>
      </c>
      <c r="E6132" s="287">
        <v>1</v>
      </c>
      <c r="F6132" s="287">
        <v>0</v>
      </c>
      <c r="G6132" s="287" t="s">
        <v>179</v>
      </c>
      <c r="H6132" s="287" t="s">
        <v>179</v>
      </c>
      <c r="I6132" s="287">
        <v>0</v>
      </c>
      <c r="J6132" s="287"/>
      <c r="K6132" s="287">
        <v>0</v>
      </c>
    </row>
    <row r="6133" spans="1:11">
      <c r="A6133" s="287" t="s">
        <v>517</v>
      </c>
      <c r="B6133" s="288">
        <v>46011</v>
      </c>
      <c r="C6133" s="287" t="s">
        <v>339</v>
      </c>
      <c r="D6133" s="287">
        <v>0</v>
      </c>
      <c r="E6133" s="287">
        <v>0</v>
      </c>
      <c r="F6133" s="287">
        <v>0</v>
      </c>
      <c r="G6133" s="287" t="s">
        <v>179</v>
      </c>
      <c r="H6133" s="287" t="s">
        <v>179</v>
      </c>
      <c r="I6133" s="287">
        <v>0</v>
      </c>
      <c r="J6133" s="287"/>
      <c r="K6133" s="287">
        <v>0</v>
      </c>
    </row>
    <row r="6134" spans="1:11">
      <c r="A6134" s="287" t="s">
        <v>517</v>
      </c>
      <c r="B6134" s="288">
        <v>46018</v>
      </c>
      <c r="C6134" s="287" t="s">
        <v>893</v>
      </c>
      <c r="D6134" s="287">
        <v>1</v>
      </c>
      <c r="E6134" s="287">
        <v>1</v>
      </c>
      <c r="F6134" s="287">
        <v>0</v>
      </c>
      <c r="G6134" s="287" t="s">
        <v>179</v>
      </c>
      <c r="H6134" s="287" t="s">
        <v>179</v>
      </c>
      <c r="I6134" s="287">
        <v>0</v>
      </c>
      <c r="J6134" s="287"/>
      <c r="K6134" s="287">
        <v>0</v>
      </c>
    </row>
    <row r="6135" spans="1:11">
      <c r="A6135" s="287" t="s">
        <v>517</v>
      </c>
      <c r="B6135" s="288">
        <v>46025</v>
      </c>
      <c r="C6135" s="287" t="s">
        <v>339</v>
      </c>
      <c r="D6135" s="287">
        <v>0</v>
      </c>
      <c r="E6135" s="287">
        <v>0</v>
      </c>
      <c r="F6135" s="287">
        <v>0</v>
      </c>
      <c r="G6135" s="287" t="s">
        <v>179</v>
      </c>
      <c r="H6135" s="287" t="s">
        <v>179</v>
      </c>
      <c r="I6135" s="287">
        <v>0</v>
      </c>
      <c r="J6135" s="287"/>
      <c r="K6135" s="287">
        <v>0</v>
      </c>
    </row>
    <row r="6136" spans="1:11">
      <c r="A6136" s="287" t="s">
        <v>517</v>
      </c>
      <c r="B6136" s="288">
        <v>46032</v>
      </c>
      <c r="C6136" s="287" t="s">
        <v>892</v>
      </c>
      <c r="D6136" s="287">
        <v>1</v>
      </c>
      <c r="E6136" s="287">
        <v>0</v>
      </c>
      <c r="F6136" s="287">
        <v>1</v>
      </c>
      <c r="G6136" s="287" t="s">
        <v>179</v>
      </c>
      <c r="H6136" s="287" t="s">
        <v>179</v>
      </c>
      <c r="I6136" s="287">
        <v>0</v>
      </c>
      <c r="J6136" s="287"/>
      <c r="K6136" s="287">
        <v>0</v>
      </c>
    </row>
    <row r="6137" spans="1:11">
      <c r="A6137" s="287" t="s">
        <v>517</v>
      </c>
      <c r="B6137" s="288">
        <v>46039</v>
      </c>
      <c r="C6137" s="287" t="s">
        <v>847</v>
      </c>
      <c r="D6137" s="287">
        <v>1</v>
      </c>
      <c r="E6137" s="287">
        <v>1</v>
      </c>
      <c r="F6137" s="287">
        <v>1</v>
      </c>
      <c r="G6137" s="287" t="s">
        <v>179</v>
      </c>
      <c r="H6137" s="287" t="s">
        <v>179</v>
      </c>
      <c r="I6137" s="287">
        <v>0</v>
      </c>
      <c r="J6137" s="287"/>
      <c r="K6137" s="287">
        <v>0</v>
      </c>
    </row>
    <row r="6138" spans="1:11">
      <c r="A6138" s="287" t="s">
        <v>517</v>
      </c>
      <c r="B6138" s="288">
        <v>46046</v>
      </c>
      <c r="C6138" s="287" t="s">
        <v>847</v>
      </c>
      <c r="D6138" s="287">
        <v>1</v>
      </c>
      <c r="E6138" s="287">
        <v>1</v>
      </c>
      <c r="F6138" s="287">
        <v>1</v>
      </c>
      <c r="G6138" s="287" t="s">
        <v>179</v>
      </c>
      <c r="H6138" s="287" t="s">
        <v>179</v>
      </c>
      <c r="I6138" s="287">
        <v>0</v>
      </c>
      <c r="J6138" s="287"/>
      <c r="K6138" s="287">
        <v>0</v>
      </c>
    </row>
    <row r="6139" spans="1:11">
      <c r="A6139" s="287" t="s">
        <v>517</v>
      </c>
      <c r="B6139" s="288">
        <v>46053</v>
      </c>
      <c r="C6139" s="287" t="s">
        <v>847</v>
      </c>
      <c r="D6139" s="287">
        <v>1</v>
      </c>
      <c r="E6139" s="287">
        <v>1</v>
      </c>
      <c r="F6139" s="287">
        <v>1</v>
      </c>
      <c r="G6139" s="287" t="s">
        <v>179</v>
      </c>
      <c r="H6139" s="287" t="s">
        <v>179</v>
      </c>
      <c r="I6139" s="287">
        <v>0</v>
      </c>
      <c r="J6139" s="287"/>
      <c r="K6139" s="287">
        <v>0</v>
      </c>
    </row>
    <row r="6140" spans="1:11">
      <c r="A6140" s="287" t="s">
        <v>517</v>
      </c>
      <c r="B6140" s="288">
        <v>46060</v>
      </c>
      <c r="C6140" s="287" t="s">
        <v>847</v>
      </c>
      <c r="D6140" s="287">
        <v>1</v>
      </c>
      <c r="E6140" s="287">
        <v>1</v>
      </c>
      <c r="F6140" s="287">
        <v>1</v>
      </c>
      <c r="G6140" s="287" t="s">
        <v>179</v>
      </c>
      <c r="H6140" s="287" t="s">
        <v>179</v>
      </c>
      <c r="I6140" s="287">
        <v>0</v>
      </c>
      <c r="J6140" s="287"/>
      <c r="K6140" s="287">
        <v>0</v>
      </c>
    </row>
    <row r="6141" spans="1:11">
      <c r="A6141" s="287" t="s">
        <v>517</v>
      </c>
      <c r="B6141" s="288">
        <v>46067</v>
      </c>
      <c r="C6141" s="287" t="s">
        <v>893</v>
      </c>
      <c r="D6141" s="287">
        <v>1</v>
      </c>
      <c r="E6141" s="287">
        <v>1</v>
      </c>
      <c r="F6141" s="287">
        <v>0</v>
      </c>
      <c r="G6141" s="287" t="s">
        <v>179</v>
      </c>
      <c r="H6141" s="287" t="s">
        <v>179</v>
      </c>
      <c r="I6141" s="287">
        <v>0</v>
      </c>
      <c r="J6141" s="287"/>
      <c r="K6141" s="287">
        <v>0</v>
      </c>
    </row>
    <row r="6142" spans="1:11">
      <c r="A6142" s="287" t="s">
        <v>517</v>
      </c>
      <c r="B6142" s="288">
        <v>46074</v>
      </c>
      <c r="C6142" s="287" t="s">
        <v>339</v>
      </c>
      <c r="D6142" s="287">
        <v>0</v>
      </c>
      <c r="E6142" s="287">
        <v>0</v>
      </c>
      <c r="F6142" s="287">
        <v>0</v>
      </c>
      <c r="G6142" s="287" t="s">
        <v>179</v>
      </c>
      <c r="H6142" s="287" t="s">
        <v>179</v>
      </c>
      <c r="I6142" s="287">
        <v>0</v>
      </c>
      <c r="J6142" s="287"/>
      <c r="K6142" s="287">
        <v>0</v>
      </c>
    </row>
    <row r="6143" spans="1:11">
      <c r="A6143" s="287" t="s">
        <v>517</v>
      </c>
      <c r="B6143" s="288">
        <v>46081</v>
      </c>
      <c r="C6143" s="287" t="s">
        <v>893</v>
      </c>
      <c r="D6143" s="287">
        <v>1</v>
      </c>
      <c r="E6143" s="287">
        <v>1</v>
      </c>
      <c r="F6143" s="287">
        <v>0</v>
      </c>
      <c r="G6143" s="287" t="s">
        <v>179</v>
      </c>
      <c r="H6143" s="287" t="s">
        <v>179</v>
      </c>
      <c r="I6143" s="287">
        <v>0</v>
      </c>
      <c r="J6143" s="287"/>
      <c r="K6143" s="287">
        <v>0</v>
      </c>
    </row>
    <row r="6144" spans="1:11">
      <c r="A6144" s="287" t="s">
        <v>517</v>
      </c>
      <c r="B6144" s="288">
        <v>46088</v>
      </c>
      <c r="C6144" s="287" t="s">
        <v>893</v>
      </c>
      <c r="D6144" s="287">
        <v>1</v>
      </c>
      <c r="E6144" s="287">
        <v>1</v>
      </c>
      <c r="F6144" s="287">
        <v>0</v>
      </c>
      <c r="G6144" s="287" t="s">
        <v>179</v>
      </c>
      <c r="H6144" s="287" t="s">
        <v>179</v>
      </c>
      <c r="I6144" s="287">
        <v>0</v>
      </c>
      <c r="J6144" s="287"/>
      <c r="K6144" s="287">
        <v>0</v>
      </c>
    </row>
    <row r="6145" spans="1:11">
      <c r="A6145" s="287" t="s">
        <v>517</v>
      </c>
      <c r="B6145" s="288">
        <v>46095</v>
      </c>
      <c r="C6145" s="287" t="s">
        <v>339</v>
      </c>
      <c r="D6145" s="287">
        <v>0</v>
      </c>
      <c r="E6145" s="287">
        <v>0</v>
      </c>
      <c r="F6145" s="287">
        <v>0</v>
      </c>
      <c r="G6145" s="287" t="s">
        <v>179</v>
      </c>
      <c r="H6145" s="287" t="s">
        <v>179</v>
      </c>
      <c r="I6145" s="287">
        <v>0</v>
      </c>
      <c r="J6145" s="287"/>
      <c r="K6145" s="287">
        <v>0</v>
      </c>
    </row>
    <row r="6146" spans="1:11">
      <c r="A6146" s="287" t="s">
        <v>517</v>
      </c>
      <c r="B6146" s="288">
        <v>46102</v>
      </c>
      <c r="C6146" s="287" t="s">
        <v>893</v>
      </c>
      <c r="D6146" s="287">
        <v>1</v>
      </c>
      <c r="E6146" s="287">
        <v>1</v>
      </c>
      <c r="F6146" s="287">
        <v>0</v>
      </c>
      <c r="G6146" s="287" t="s">
        <v>179</v>
      </c>
      <c r="H6146" s="287" t="s">
        <v>179</v>
      </c>
      <c r="I6146" s="287">
        <v>0</v>
      </c>
      <c r="J6146" s="287"/>
      <c r="K6146" s="287">
        <v>0</v>
      </c>
    </row>
    <row r="6147" spans="1:11">
      <c r="A6147" s="287" t="s">
        <v>517</v>
      </c>
      <c r="B6147" s="288">
        <v>46109</v>
      </c>
      <c r="C6147" s="287" t="s">
        <v>893</v>
      </c>
      <c r="D6147" s="287">
        <v>1</v>
      </c>
      <c r="E6147" s="287">
        <v>1</v>
      </c>
      <c r="F6147" s="287">
        <v>0</v>
      </c>
      <c r="G6147" s="287" t="s">
        <v>179</v>
      </c>
      <c r="H6147" s="287" t="s">
        <v>179</v>
      </c>
      <c r="I6147" s="287">
        <v>0</v>
      </c>
      <c r="J6147" s="287"/>
      <c r="K6147" s="287">
        <v>0</v>
      </c>
    </row>
    <row r="6148" spans="1:11">
      <c r="A6148" s="287" t="s">
        <v>517</v>
      </c>
      <c r="B6148" s="288">
        <v>46116</v>
      </c>
      <c r="C6148" s="287" t="s">
        <v>339</v>
      </c>
      <c r="D6148" s="287">
        <v>0</v>
      </c>
      <c r="E6148" s="287">
        <v>0</v>
      </c>
      <c r="F6148" s="287">
        <v>0</v>
      </c>
      <c r="G6148" s="287" t="s">
        <v>179</v>
      </c>
      <c r="H6148" s="287" t="s">
        <v>179</v>
      </c>
      <c r="I6148" s="287">
        <v>0</v>
      </c>
      <c r="J6148" s="287"/>
      <c r="K6148" s="287">
        <v>0</v>
      </c>
    </row>
    <row r="6149" spans="1:11">
      <c r="A6149" s="287" t="s">
        <v>517</v>
      </c>
      <c r="B6149" s="288">
        <v>46123</v>
      </c>
      <c r="C6149" s="287" t="s">
        <v>893</v>
      </c>
      <c r="D6149" s="287">
        <v>1</v>
      </c>
      <c r="E6149" s="287">
        <v>1</v>
      </c>
      <c r="F6149" s="287">
        <v>0</v>
      </c>
      <c r="G6149" s="287" t="s">
        <v>179</v>
      </c>
      <c r="H6149" s="287" t="s">
        <v>179</v>
      </c>
      <c r="I6149" s="287">
        <v>0</v>
      </c>
      <c r="J6149" s="287"/>
      <c r="K6149" s="287">
        <v>0</v>
      </c>
    </row>
    <row r="6150" spans="1:11">
      <c r="A6150" s="287" t="s">
        <v>517</v>
      </c>
      <c r="B6150" s="288">
        <v>46130</v>
      </c>
      <c r="C6150" s="287" t="s">
        <v>893</v>
      </c>
      <c r="D6150" s="287">
        <v>1</v>
      </c>
      <c r="E6150" s="287">
        <v>1</v>
      </c>
      <c r="F6150" s="287">
        <v>0</v>
      </c>
      <c r="G6150" s="287" t="s">
        <v>179</v>
      </c>
      <c r="H6150" s="287" t="s">
        <v>179</v>
      </c>
      <c r="I6150" s="287">
        <v>0</v>
      </c>
      <c r="J6150" s="287"/>
      <c r="K6150" s="287">
        <v>0</v>
      </c>
    </row>
    <row r="6151" spans="1:11">
      <c r="A6151" s="287" t="s">
        <v>517</v>
      </c>
      <c r="B6151" s="288">
        <v>46137</v>
      </c>
      <c r="C6151" s="287" t="s">
        <v>339</v>
      </c>
      <c r="D6151" s="287">
        <v>0</v>
      </c>
      <c r="E6151" s="287">
        <v>0</v>
      </c>
      <c r="F6151" s="287">
        <v>0</v>
      </c>
      <c r="G6151" s="287" t="s">
        <v>179</v>
      </c>
      <c r="H6151" s="287" t="s">
        <v>179</v>
      </c>
      <c r="I6151" s="287">
        <v>0</v>
      </c>
      <c r="J6151" s="287"/>
      <c r="K6151" s="287">
        <v>0</v>
      </c>
    </row>
    <row r="6152" spans="1:11">
      <c r="A6152" s="287" t="s">
        <v>518</v>
      </c>
      <c r="B6152" s="288">
        <v>45969</v>
      </c>
      <c r="C6152" s="287" t="s">
        <v>847</v>
      </c>
      <c r="D6152" s="287">
        <v>1</v>
      </c>
      <c r="E6152" s="287">
        <v>1</v>
      </c>
      <c r="F6152" s="287">
        <v>1</v>
      </c>
      <c r="G6152" s="287" t="s">
        <v>185</v>
      </c>
      <c r="H6152" s="287"/>
      <c r="I6152" s="287">
        <v>1</v>
      </c>
      <c r="J6152" s="287"/>
      <c r="K6152" s="287">
        <v>0</v>
      </c>
    </row>
    <row r="6153" spans="1:11">
      <c r="A6153" s="287" t="s">
        <v>518</v>
      </c>
      <c r="B6153" s="288">
        <v>45976</v>
      </c>
      <c r="C6153" s="287" t="s">
        <v>847</v>
      </c>
      <c r="D6153" s="287">
        <v>1</v>
      </c>
      <c r="E6153" s="287">
        <v>1</v>
      </c>
      <c r="F6153" s="287">
        <v>1</v>
      </c>
      <c r="G6153" s="287" t="s">
        <v>185</v>
      </c>
      <c r="H6153" s="287"/>
      <c r="I6153" s="287">
        <v>1</v>
      </c>
      <c r="J6153" s="287"/>
      <c r="K6153" s="287">
        <v>0</v>
      </c>
    </row>
    <row r="6154" spans="1:11">
      <c r="A6154" s="287" t="s">
        <v>518</v>
      </c>
      <c r="B6154" s="288">
        <v>45983</v>
      </c>
      <c r="C6154" s="287" t="s">
        <v>847</v>
      </c>
      <c r="D6154" s="287">
        <v>1</v>
      </c>
      <c r="E6154" s="287">
        <v>1</v>
      </c>
      <c r="F6154" s="287">
        <v>1</v>
      </c>
      <c r="G6154" s="287" t="s">
        <v>185</v>
      </c>
      <c r="H6154" s="287"/>
      <c r="I6154" s="287">
        <v>1</v>
      </c>
      <c r="J6154" s="287"/>
      <c r="K6154" s="287">
        <v>0</v>
      </c>
    </row>
    <row r="6155" spans="1:11">
      <c r="A6155" s="287" t="s">
        <v>518</v>
      </c>
      <c r="B6155" s="288">
        <v>45990</v>
      </c>
      <c r="C6155" s="287" t="s">
        <v>847</v>
      </c>
      <c r="D6155" s="287">
        <v>1</v>
      </c>
      <c r="E6155" s="287">
        <v>1</v>
      </c>
      <c r="F6155" s="287">
        <v>1</v>
      </c>
      <c r="G6155" s="287" t="s">
        <v>185</v>
      </c>
      <c r="H6155" s="287"/>
      <c r="I6155" s="287">
        <v>1</v>
      </c>
      <c r="J6155" s="287"/>
      <c r="K6155" s="287">
        <v>0</v>
      </c>
    </row>
    <row r="6156" spans="1:11">
      <c r="A6156" s="287" t="s">
        <v>518</v>
      </c>
      <c r="B6156" s="288">
        <v>45997</v>
      </c>
      <c r="C6156" s="287" t="s">
        <v>847</v>
      </c>
      <c r="D6156" s="287">
        <v>1</v>
      </c>
      <c r="E6156" s="287">
        <v>1</v>
      </c>
      <c r="F6156" s="287">
        <v>1</v>
      </c>
      <c r="G6156" s="287" t="s">
        <v>185</v>
      </c>
      <c r="H6156" s="287"/>
      <c r="I6156" s="287">
        <v>1</v>
      </c>
      <c r="J6156" s="287"/>
      <c r="K6156" s="287">
        <v>0</v>
      </c>
    </row>
    <row r="6157" spans="1:11">
      <c r="A6157" s="287" t="s">
        <v>518</v>
      </c>
      <c r="B6157" s="288">
        <v>46004</v>
      </c>
      <c r="C6157" s="287" t="s">
        <v>847</v>
      </c>
      <c r="D6157" s="287">
        <v>1</v>
      </c>
      <c r="E6157" s="287">
        <v>1</v>
      </c>
      <c r="F6157" s="287">
        <v>1</v>
      </c>
      <c r="G6157" s="287" t="s">
        <v>185</v>
      </c>
      <c r="H6157" s="287"/>
      <c r="I6157" s="287">
        <v>1</v>
      </c>
      <c r="J6157" s="287"/>
      <c r="K6157" s="287">
        <v>0</v>
      </c>
    </row>
    <row r="6158" spans="1:11">
      <c r="A6158" s="287" t="s">
        <v>518</v>
      </c>
      <c r="B6158" s="288">
        <v>46011</v>
      </c>
      <c r="C6158" s="287" t="s">
        <v>847</v>
      </c>
      <c r="D6158" s="287">
        <v>1</v>
      </c>
      <c r="E6158" s="287">
        <v>1</v>
      </c>
      <c r="F6158" s="287">
        <v>1</v>
      </c>
      <c r="G6158" s="287" t="s">
        <v>185</v>
      </c>
      <c r="H6158" s="287"/>
      <c r="I6158" s="287">
        <v>1</v>
      </c>
      <c r="J6158" s="287"/>
      <c r="K6158" s="287">
        <v>0</v>
      </c>
    </row>
    <row r="6159" spans="1:11">
      <c r="A6159" s="287" t="s">
        <v>518</v>
      </c>
      <c r="B6159" s="288">
        <v>46018</v>
      </c>
      <c r="C6159" s="287" t="s">
        <v>847</v>
      </c>
      <c r="D6159" s="287">
        <v>1</v>
      </c>
      <c r="E6159" s="287">
        <v>1</v>
      </c>
      <c r="F6159" s="287">
        <v>1</v>
      </c>
      <c r="G6159" s="287" t="s">
        <v>185</v>
      </c>
      <c r="H6159" s="287"/>
      <c r="I6159" s="287">
        <v>1</v>
      </c>
      <c r="J6159" s="287"/>
      <c r="K6159" s="287">
        <v>0</v>
      </c>
    </row>
    <row r="6160" spans="1:11">
      <c r="A6160" s="287" t="s">
        <v>518</v>
      </c>
      <c r="B6160" s="288">
        <v>46025</v>
      </c>
      <c r="C6160" s="287" t="s">
        <v>847</v>
      </c>
      <c r="D6160" s="287">
        <v>1</v>
      </c>
      <c r="E6160" s="287">
        <v>1</v>
      </c>
      <c r="F6160" s="287">
        <v>1</v>
      </c>
      <c r="G6160" s="287" t="s">
        <v>185</v>
      </c>
      <c r="H6160" s="287"/>
      <c r="I6160" s="287">
        <v>1</v>
      </c>
      <c r="J6160" s="287"/>
      <c r="K6160" s="287">
        <v>0</v>
      </c>
    </row>
    <row r="6161" spans="1:11">
      <c r="A6161" s="287" t="s">
        <v>518</v>
      </c>
      <c r="B6161" s="288">
        <v>46032</v>
      </c>
      <c r="C6161" s="287" t="s">
        <v>847</v>
      </c>
      <c r="D6161" s="287">
        <v>1</v>
      </c>
      <c r="E6161" s="287">
        <v>1</v>
      </c>
      <c r="F6161" s="287">
        <v>1</v>
      </c>
      <c r="G6161" s="287" t="s">
        <v>185</v>
      </c>
      <c r="H6161" s="287"/>
      <c r="I6161" s="287">
        <v>1</v>
      </c>
      <c r="J6161" s="287"/>
      <c r="K6161" s="287">
        <v>0</v>
      </c>
    </row>
    <row r="6162" spans="1:11">
      <c r="A6162" s="287" t="s">
        <v>518</v>
      </c>
      <c r="B6162" s="288">
        <v>46039</v>
      </c>
      <c r="C6162" s="287" t="s">
        <v>847</v>
      </c>
      <c r="D6162" s="287">
        <v>1</v>
      </c>
      <c r="E6162" s="287">
        <v>1</v>
      </c>
      <c r="F6162" s="287">
        <v>1</v>
      </c>
      <c r="G6162" s="287" t="s">
        <v>185</v>
      </c>
      <c r="H6162" s="287"/>
      <c r="I6162" s="287">
        <v>1</v>
      </c>
      <c r="J6162" s="287"/>
      <c r="K6162" s="287">
        <v>0</v>
      </c>
    </row>
    <row r="6163" spans="1:11">
      <c r="A6163" s="287" t="s">
        <v>518</v>
      </c>
      <c r="B6163" s="288">
        <v>46046</v>
      </c>
      <c r="C6163" s="287" t="s">
        <v>847</v>
      </c>
      <c r="D6163" s="287">
        <v>1</v>
      </c>
      <c r="E6163" s="287">
        <v>1</v>
      </c>
      <c r="F6163" s="287">
        <v>1</v>
      </c>
      <c r="G6163" s="287" t="s">
        <v>185</v>
      </c>
      <c r="H6163" s="287"/>
      <c r="I6163" s="287">
        <v>1</v>
      </c>
      <c r="J6163" s="287"/>
      <c r="K6163" s="287">
        <v>0</v>
      </c>
    </row>
    <row r="6164" spans="1:11">
      <c r="A6164" s="287" t="s">
        <v>518</v>
      </c>
      <c r="B6164" s="288">
        <v>46053</v>
      </c>
      <c r="C6164" s="287" t="s">
        <v>847</v>
      </c>
      <c r="D6164" s="287">
        <v>1</v>
      </c>
      <c r="E6164" s="287">
        <v>1</v>
      </c>
      <c r="F6164" s="287">
        <v>1</v>
      </c>
      <c r="G6164" s="287" t="s">
        <v>185</v>
      </c>
      <c r="H6164" s="287"/>
      <c r="I6164" s="287">
        <v>1</v>
      </c>
      <c r="J6164" s="287"/>
      <c r="K6164" s="287">
        <v>0</v>
      </c>
    </row>
    <row r="6165" spans="1:11">
      <c r="A6165" s="287" t="s">
        <v>518</v>
      </c>
      <c r="B6165" s="288">
        <v>46060</v>
      </c>
      <c r="C6165" s="287" t="s">
        <v>847</v>
      </c>
      <c r="D6165" s="287">
        <v>1</v>
      </c>
      <c r="E6165" s="287">
        <v>1</v>
      </c>
      <c r="F6165" s="287">
        <v>1</v>
      </c>
      <c r="G6165" s="287" t="s">
        <v>185</v>
      </c>
      <c r="H6165" s="287"/>
      <c r="I6165" s="287">
        <v>1</v>
      </c>
      <c r="J6165" s="287"/>
      <c r="K6165" s="287">
        <v>0</v>
      </c>
    </row>
    <row r="6166" spans="1:11">
      <c r="A6166" s="287" t="s">
        <v>518</v>
      </c>
      <c r="B6166" s="288">
        <v>46067</v>
      </c>
      <c r="C6166" s="287" t="s">
        <v>847</v>
      </c>
      <c r="D6166" s="287">
        <v>1</v>
      </c>
      <c r="E6166" s="287">
        <v>1</v>
      </c>
      <c r="F6166" s="287">
        <v>1</v>
      </c>
      <c r="G6166" s="287" t="s">
        <v>185</v>
      </c>
      <c r="H6166" s="287"/>
      <c r="I6166" s="287">
        <v>1</v>
      </c>
      <c r="J6166" s="287"/>
      <c r="K6166" s="287">
        <v>0</v>
      </c>
    </row>
    <row r="6167" spans="1:11">
      <c r="A6167" s="287" t="s">
        <v>518</v>
      </c>
      <c r="B6167" s="288">
        <v>46074</v>
      </c>
      <c r="C6167" s="287" t="s">
        <v>847</v>
      </c>
      <c r="D6167" s="287">
        <v>1</v>
      </c>
      <c r="E6167" s="287">
        <v>1</v>
      </c>
      <c r="F6167" s="287">
        <v>1</v>
      </c>
      <c r="G6167" s="287" t="s">
        <v>185</v>
      </c>
      <c r="H6167" s="287"/>
      <c r="I6167" s="287">
        <v>1</v>
      </c>
      <c r="J6167" s="287"/>
      <c r="K6167" s="287">
        <v>0</v>
      </c>
    </row>
    <row r="6168" spans="1:11">
      <c r="A6168" s="287" t="s">
        <v>518</v>
      </c>
      <c r="B6168" s="288">
        <v>46081</v>
      </c>
      <c r="C6168" s="287" t="s">
        <v>847</v>
      </c>
      <c r="D6168" s="287">
        <v>1</v>
      </c>
      <c r="E6168" s="287">
        <v>1</v>
      </c>
      <c r="F6168" s="287">
        <v>1</v>
      </c>
      <c r="G6168" s="287" t="s">
        <v>185</v>
      </c>
      <c r="H6168" s="287"/>
      <c r="I6168" s="287">
        <v>1</v>
      </c>
      <c r="J6168" s="287"/>
      <c r="K6168" s="287">
        <v>0</v>
      </c>
    </row>
    <row r="6169" spans="1:11">
      <c r="A6169" s="287" t="s">
        <v>518</v>
      </c>
      <c r="B6169" s="288">
        <v>46088</v>
      </c>
      <c r="C6169" s="287" t="s">
        <v>847</v>
      </c>
      <c r="D6169" s="287">
        <v>1</v>
      </c>
      <c r="E6169" s="287">
        <v>1</v>
      </c>
      <c r="F6169" s="287">
        <v>1</v>
      </c>
      <c r="G6169" s="287" t="s">
        <v>185</v>
      </c>
      <c r="H6169" s="287"/>
      <c r="I6169" s="287">
        <v>1</v>
      </c>
      <c r="J6169" s="287"/>
      <c r="K6169" s="287">
        <v>0</v>
      </c>
    </row>
    <row r="6170" spans="1:11">
      <c r="A6170" s="287" t="s">
        <v>518</v>
      </c>
      <c r="B6170" s="288">
        <v>46095</v>
      </c>
      <c r="C6170" s="287" t="s">
        <v>847</v>
      </c>
      <c r="D6170" s="287">
        <v>1</v>
      </c>
      <c r="E6170" s="287">
        <v>1</v>
      </c>
      <c r="F6170" s="287">
        <v>1</v>
      </c>
      <c r="G6170" s="287" t="s">
        <v>185</v>
      </c>
      <c r="H6170" s="287"/>
      <c r="I6170" s="287">
        <v>1</v>
      </c>
      <c r="J6170" s="287"/>
      <c r="K6170" s="287">
        <v>0</v>
      </c>
    </row>
    <row r="6171" spans="1:11">
      <c r="A6171" s="287" t="s">
        <v>518</v>
      </c>
      <c r="B6171" s="288">
        <v>46102</v>
      </c>
      <c r="C6171" s="287" t="s">
        <v>847</v>
      </c>
      <c r="D6171" s="287">
        <v>1</v>
      </c>
      <c r="E6171" s="287">
        <v>1</v>
      </c>
      <c r="F6171" s="287">
        <v>1</v>
      </c>
      <c r="G6171" s="287" t="s">
        <v>185</v>
      </c>
      <c r="H6171" s="287"/>
      <c r="I6171" s="287">
        <v>1</v>
      </c>
      <c r="J6171" s="287"/>
      <c r="K6171" s="287">
        <v>0</v>
      </c>
    </row>
    <row r="6172" spans="1:11">
      <c r="A6172" s="287" t="s">
        <v>518</v>
      </c>
      <c r="B6172" s="288">
        <v>46109</v>
      </c>
      <c r="C6172" s="287" t="s">
        <v>847</v>
      </c>
      <c r="D6172" s="287">
        <v>1</v>
      </c>
      <c r="E6172" s="287">
        <v>1</v>
      </c>
      <c r="F6172" s="287">
        <v>1</v>
      </c>
      <c r="G6172" s="287" t="s">
        <v>185</v>
      </c>
      <c r="H6172" s="287"/>
      <c r="I6172" s="287">
        <v>1</v>
      </c>
      <c r="J6172" s="287"/>
      <c r="K6172" s="287">
        <v>0</v>
      </c>
    </row>
    <row r="6173" spans="1:11">
      <c r="A6173" s="287" t="s">
        <v>518</v>
      </c>
      <c r="B6173" s="288">
        <v>46116</v>
      </c>
      <c r="C6173" s="287" t="s">
        <v>847</v>
      </c>
      <c r="D6173" s="287">
        <v>1</v>
      </c>
      <c r="E6173" s="287">
        <v>1</v>
      </c>
      <c r="F6173" s="287">
        <v>1</v>
      </c>
      <c r="G6173" s="287" t="s">
        <v>185</v>
      </c>
      <c r="H6173" s="287"/>
      <c r="I6173" s="287">
        <v>1</v>
      </c>
      <c r="J6173" s="287"/>
      <c r="K6173" s="287">
        <v>0</v>
      </c>
    </row>
    <row r="6174" spans="1:11">
      <c r="A6174" s="287" t="s">
        <v>518</v>
      </c>
      <c r="B6174" s="288">
        <v>46123</v>
      </c>
      <c r="C6174" s="287" t="s">
        <v>847</v>
      </c>
      <c r="D6174" s="287">
        <v>1</v>
      </c>
      <c r="E6174" s="287">
        <v>1</v>
      </c>
      <c r="F6174" s="287">
        <v>1</v>
      </c>
      <c r="G6174" s="287" t="s">
        <v>185</v>
      </c>
      <c r="H6174" s="287"/>
      <c r="I6174" s="287">
        <v>1</v>
      </c>
      <c r="J6174" s="287"/>
      <c r="K6174" s="287">
        <v>0</v>
      </c>
    </row>
    <row r="6175" spans="1:11">
      <c r="A6175" s="287" t="s">
        <v>518</v>
      </c>
      <c r="B6175" s="288">
        <v>46130</v>
      </c>
      <c r="C6175" s="287" t="s">
        <v>847</v>
      </c>
      <c r="D6175" s="287">
        <v>1</v>
      </c>
      <c r="E6175" s="287">
        <v>1</v>
      </c>
      <c r="F6175" s="287">
        <v>1</v>
      </c>
      <c r="G6175" s="287" t="s">
        <v>185</v>
      </c>
      <c r="H6175" s="287"/>
      <c r="I6175" s="287">
        <v>1</v>
      </c>
      <c r="J6175" s="287"/>
      <c r="K6175" s="287">
        <v>0</v>
      </c>
    </row>
    <row r="6176" spans="1:11">
      <c r="A6176" s="287" t="s">
        <v>518</v>
      </c>
      <c r="B6176" s="288">
        <v>46137</v>
      </c>
      <c r="C6176" s="287" t="s">
        <v>847</v>
      </c>
      <c r="D6176" s="287">
        <v>1</v>
      </c>
      <c r="E6176" s="287">
        <v>1</v>
      </c>
      <c r="F6176" s="287">
        <v>1</v>
      </c>
      <c r="G6176" s="287" t="s">
        <v>185</v>
      </c>
      <c r="H6176" s="287"/>
      <c r="I6176" s="287">
        <v>1</v>
      </c>
      <c r="J6176" s="287"/>
      <c r="K6176" s="287">
        <v>0</v>
      </c>
    </row>
    <row r="6177" spans="1:11">
      <c r="A6177" s="287" t="s">
        <v>519</v>
      </c>
      <c r="B6177" s="288">
        <v>45969</v>
      </c>
      <c r="C6177" s="287" t="s">
        <v>339</v>
      </c>
      <c r="D6177" s="287">
        <v>0</v>
      </c>
      <c r="E6177" s="287">
        <v>0</v>
      </c>
      <c r="F6177" s="287">
        <v>0</v>
      </c>
      <c r="G6177" s="287" t="s">
        <v>185</v>
      </c>
      <c r="H6177" s="287" t="s">
        <v>185</v>
      </c>
      <c r="I6177" s="287">
        <v>0</v>
      </c>
      <c r="J6177" s="287"/>
      <c r="K6177" s="287">
        <v>0</v>
      </c>
    </row>
    <row r="6178" spans="1:11">
      <c r="A6178" s="287" t="s">
        <v>519</v>
      </c>
      <c r="B6178" s="288">
        <v>45976</v>
      </c>
      <c r="C6178" s="287" t="s">
        <v>847</v>
      </c>
      <c r="D6178" s="287">
        <v>1</v>
      </c>
      <c r="E6178" s="287">
        <v>1</v>
      </c>
      <c r="F6178" s="287">
        <v>1</v>
      </c>
      <c r="G6178" s="287" t="s">
        <v>185</v>
      </c>
      <c r="H6178" s="287" t="s">
        <v>185</v>
      </c>
      <c r="I6178" s="287">
        <v>0</v>
      </c>
      <c r="J6178" s="287"/>
      <c r="K6178" s="287">
        <v>0</v>
      </c>
    </row>
    <row r="6179" spans="1:11">
      <c r="A6179" s="287" t="s">
        <v>519</v>
      </c>
      <c r="B6179" s="288">
        <v>45983</v>
      </c>
      <c r="C6179" s="287" t="s">
        <v>339</v>
      </c>
      <c r="D6179" s="287">
        <v>0</v>
      </c>
      <c r="E6179" s="287">
        <v>0</v>
      </c>
      <c r="F6179" s="287">
        <v>0</v>
      </c>
      <c r="G6179" s="287" t="s">
        <v>185</v>
      </c>
      <c r="H6179" s="287" t="s">
        <v>185</v>
      </c>
      <c r="I6179" s="287">
        <v>0</v>
      </c>
      <c r="J6179" s="287"/>
      <c r="K6179" s="287">
        <v>0</v>
      </c>
    </row>
    <row r="6180" spans="1:11">
      <c r="A6180" s="287" t="s">
        <v>519</v>
      </c>
      <c r="B6180" s="288">
        <v>45990</v>
      </c>
      <c r="C6180" s="287" t="s">
        <v>847</v>
      </c>
      <c r="D6180" s="287">
        <v>1</v>
      </c>
      <c r="E6180" s="287">
        <v>1</v>
      </c>
      <c r="F6180" s="287">
        <v>1</v>
      </c>
      <c r="G6180" s="287" t="s">
        <v>185</v>
      </c>
      <c r="H6180" s="287" t="s">
        <v>185</v>
      </c>
      <c r="I6180" s="287">
        <v>0</v>
      </c>
      <c r="J6180" s="287"/>
      <c r="K6180" s="287">
        <v>0</v>
      </c>
    </row>
    <row r="6181" spans="1:11">
      <c r="A6181" s="287" t="s">
        <v>519</v>
      </c>
      <c r="B6181" s="288">
        <v>45997</v>
      </c>
      <c r="C6181" s="287" t="s">
        <v>339</v>
      </c>
      <c r="D6181" s="287">
        <v>0</v>
      </c>
      <c r="E6181" s="287">
        <v>0</v>
      </c>
      <c r="F6181" s="287">
        <v>0</v>
      </c>
      <c r="G6181" s="287" t="s">
        <v>185</v>
      </c>
      <c r="H6181" s="287" t="s">
        <v>185</v>
      </c>
      <c r="I6181" s="287">
        <v>0</v>
      </c>
      <c r="J6181" s="287"/>
      <c r="K6181" s="287">
        <v>0</v>
      </c>
    </row>
    <row r="6182" spans="1:11">
      <c r="A6182" s="287" t="s">
        <v>519</v>
      </c>
      <c r="B6182" s="288">
        <v>46004</v>
      </c>
      <c r="C6182" s="287" t="s">
        <v>339</v>
      </c>
      <c r="D6182" s="287">
        <v>0</v>
      </c>
      <c r="E6182" s="287">
        <v>0</v>
      </c>
      <c r="F6182" s="287">
        <v>0</v>
      </c>
      <c r="G6182" s="287" t="s">
        <v>185</v>
      </c>
      <c r="H6182" s="287" t="s">
        <v>185</v>
      </c>
      <c r="I6182" s="287">
        <v>0</v>
      </c>
      <c r="J6182" s="287"/>
      <c r="K6182" s="287">
        <v>0</v>
      </c>
    </row>
    <row r="6183" spans="1:11">
      <c r="A6183" s="287" t="s">
        <v>519</v>
      </c>
      <c r="B6183" s="288">
        <v>46011</v>
      </c>
      <c r="C6183" s="287" t="s">
        <v>892</v>
      </c>
      <c r="D6183" s="287">
        <v>1</v>
      </c>
      <c r="E6183" s="287">
        <v>0</v>
      </c>
      <c r="F6183" s="287">
        <v>1</v>
      </c>
      <c r="G6183" s="287" t="s">
        <v>185</v>
      </c>
      <c r="H6183" s="287" t="s">
        <v>185</v>
      </c>
      <c r="I6183" s="287">
        <v>0</v>
      </c>
      <c r="J6183" s="287"/>
      <c r="K6183" s="287">
        <v>0</v>
      </c>
    </row>
    <row r="6184" spans="1:11">
      <c r="A6184" s="287" t="s">
        <v>519</v>
      </c>
      <c r="B6184" s="288">
        <v>46018</v>
      </c>
      <c r="C6184" s="287" t="s">
        <v>847</v>
      </c>
      <c r="D6184" s="287">
        <v>1</v>
      </c>
      <c r="E6184" s="287">
        <v>1</v>
      </c>
      <c r="F6184" s="287">
        <v>1</v>
      </c>
      <c r="G6184" s="287" t="s">
        <v>185</v>
      </c>
      <c r="H6184" s="287" t="s">
        <v>185</v>
      </c>
      <c r="I6184" s="287">
        <v>0</v>
      </c>
      <c r="J6184" s="287"/>
      <c r="K6184" s="287">
        <v>0</v>
      </c>
    </row>
    <row r="6185" spans="1:11">
      <c r="A6185" s="287" t="s">
        <v>519</v>
      </c>
      <c r="B6185" s="288">
        <v>46025</v>
      </c>
      <c r="C6185" s="287" t="s">
        <v>339</v>
      </c>
      <c r="D6185" s="287">
        <v>0</v>
      </c>
      <c r="E6185" s="287">
        <v>0</v>
      </c>
      <c r="F6185" s="287">
        <v>0</v>
      </c>
      <c r="G6185" s="287" t="s">
        <v>185</v>
      </c>
      <c r="H6185" s="287" t="s">
        <v>185</v>
      </c>
      <c r="I6185" s="287">
        <v>0</v>
      </c>
      <c r="J6185" s="287"/>
      <c r="K6185" s="287">
        <v>0</v>
      </c>
    </row>
    <row r="6186" spans="1:11">
      <c r="A6186" s="287" t="s">
        <v>519</v>
      </c>
      <c r="B6186" s="288">
        <v>46032</v>
      </c>
      <c r="C6186" s="287" t="s">
        <v>339</v>
      </c>
      <c r="D6186" s="287">
        <v>0</v>
      </c>
      <c r="E6186" s="287">
        <v>0</v>
      </c>
      <c r="F6186" s="287">
        <v>0</v>
      </c>
      <c r="G6186" s="287" t="s">
        <v>185</v>
      </c>
      <c r="H6186" s="287" t="s">
        <v>185</v>
      </c>
      <c r="I6186" s="287">
        <v>0</v>
      </c>
      <c r="J6186" s="287"/>
      <c r="K6186" s="287">
        <v>0</v>
      </c>
    </row>
    <row r="6187" spans="1:11">
      <c r="A6187" s="287" t="s">
        <v>519</v>
      </c>
      <c r="B6187" s="288">
        <v>46039</v>
      </c>
      <c r="C6187" s="287" t="s">
        <v>892</v>
      </c>
      <c r="D6187" s="287">
        <v>1</v>
      </c>
      <c r="E6187" s="287">
        <v>0</v>
      </c>
      <c r="F6187" s="287">
        <v>1</v>
      </c>
      <c r="G6187" s="287" t="s">
        <v>185</v>
      </c>
      <c r="H6187" s="287" t="s">
        <v>185</v>
      </c>
      <c r="I6187" s="287">
        <v>0</v>
      </c>
      <c r="J6187" s="287"/>
      <c r="K6187" s="287">
        <v>0</v>
      </c>
    </row>
    <row r="6188" spans="1:11">
      <c r="A6188" s="287" t="s">
        <v>519</v>
      </c>
      <c r="B6188" s="288">
        <v>46046</v>
      </c>
      <c r="C6188" s="287" t="s">
        <v>847</v>
      </c>
      <c r="D6188" s="287">
        <v>1</v>
      </c>
      <c r="E6188" s="287">
        <v>1</v>
      </c>
      <c r="F6188" s="287">
        <v>1</v>
      </c>
      <c r="G6188" s="287" t="s">
        <v>185</v>
      </c>
      <c r="H6188" s="287" t="s">
        <v>185</v>
      </c>
      <c r="I6188" s="287">
        <v>0</v>
      </c>
      <c r="J6188" s="287"/>
      <c r="K6188" s="287">
        <v>0</v>
      </c>
    </row>
    <row r="6189" spans="1:11">
      <c r="A6189" s="287" t="s">
        <v>519</v>
      </c>
      <c r="B6189" s="288">
        <v>46053</v>
      </c>
      <c r="C6189" s="287" t="s">
        <v>339</v>
      </c>
      <c r="D6189" s="287">
        <v>0</v>
      </c>
      <c r="E6189" s="287">
        <v>0</v>
      </c>
      <c r="F6189" s="287">
        <v>0</v>
      </c>
      <c r="G6189" s="287" t="s">
        <v>185</v>
      </c>
      <c r="H6189" s="287" t="s">
        <v>185</v>
      </c>
      <c r="I6189" s="287">
        <v>0</v>
      </c>
      <c r="J6189" s="287"/>
      <c r="K6189" s="287">
        <v>0</v>
      </c>
    </row>
    <row r="6190" spans="1:11">
      <c r="A6190" s="287" t="s">
        <v>519</v>
      </c>
      <c r="B6190" s="288">
        <v>46060</v>
      </c>
      <c r="C6190" s="287" t="s">
        <v>847</v>
      </c>
      <c r="D6190" s="287">
        <v>1</v>
      </c>
      <c r="E6190" s="287">
        <v>1</v>
      </c>
      <c r="F6190" s="287">
        <v>1</v>
      </c>
      <c r="G6190" s="287" t="s">
        <v>185</v>
      </c>
      <c r="H6190" s="287" t="s">
        <v>185</v>
      </c>
      <c r="I6190" s="287">
        <v>0</v>
      </c>
      <c r="J6190" s="287"/>
      <c r="K6190" s="287">
        <v>0</v>
      </c>
    </row>
    <row r="6191" spans="1:11">
      <c r="A6191" s="287" t="s">
        <v>519</v>
      </c>
      <c r="B6191" s="288">
        <v>46067</v>
      </c>
      <c r="C6191" s="287" t="s">
        <v>339</v>
      </c>
      <c r="D6191" s="287">
        <v>0</v>
      </c>
      <c r="E6191" s="287">
        <v>0</v>
      </c>
      <c r="F6191" s="287">
        <v>0</v>
      </c>
      <c r="G6191" s="287" t="s">
        <v>185</v>
      </c>
      <c r="H6191" s="287" t="s">
        <v>185</v>
      </c>
      <c r="I6191" s="287">
        <v>0</v>
      </c>
      <c r="J6191" s="287"/>
      <c r="K6191" s="287">
        <v>0</v>
      </c>
    </row>
    <row r="6192" spans="1:11">
      <c r="A6192" s="287" t="s">
        <v>519</v>
      </c>
      <c r="B6192" s="288">
        <v>46074</v>
      </c>
      <c r="C6192" s="287" t="s">
        <v>847</v>
      </c>
      <c r="D6192" s="287">
        <v>1</v>
      </c>
      <c r="E6192" s="287">
        <v>1</v>
      </c>
      <c r="F6192" s="287">
        <v>1</v>
      </c>
      <c r="G6192" s="287" t="s">
        <v>185</v>
      </c>
      <c r="H6192" s="287" t="s">
        <v>185</v>
      </c>
      <c r="I6192" s="287">
        <v>0</v>
      </c>
      <c r="J6192" s="287"/>
      <c r="K6192" s="287">
        <v>0</v>
      </c>
    </row>
    <row r="6193" spans="1:11">
      <c r="A6193" s="287" t="s">
        <v>519</v>
      </c>
      <c r="B6193" s="288">
        <v>46081</v>
      </c>
      <c r="C6193" s="287" t="s">
        <v>339</v>
      </c>
      <c r="D6193" s="287">
        <v>0</v>
      </c>
      <c r="E6193" s="287">
        <v>0</v>
      </c>
      <c r="F6193" s="287">
        <v>0</v>
      </c>
      <c r="G6193" s="287" t="s">
        <v>185</v>
      </c>
      <c r="H6193" s="287" t="s">
        <v>185</v>
      </c>
      <c r="I6193" s="287">
        <v>0</v>
      </c>
      <c r="J6193" s="287"/>
      <c r="K6193" s="287">
        <v>0</v>
      </c>
    </row>
    <row r="6194" spans="1:11">
      <c r="A6194" s="287" t="s">
        <v>519</v>
      </c>
      <c r="B6194" s="288">
        <v>46088</v>
      </c>
      <c r="C6194" s="287" t="s">
        <v>847</v>
      </c>
      <c r="D6194" s="287">
        <v>1</v>
      </c>
      <c r="E6194" s="287">
        <v>1</v>
      </c>
      <c r="F6194" s="287">
        <v>1</v>
      </c>
      <c r="G6194" s="287" t="s">
        <v>185</v>
      </c>
      <c r="H6194" s="287" t="s">
        <v>185</v>
      </c>
      <c r="I6194" s="287">
        <v>0</v>
      </c>
      <c r="J6194" s="287"/>
      <c r="K6194" s="287">
        <v>0</v>
      </c>
    </row>
    <row r="6195" spans="1:11">
      <c r="A6195" s="287" t="s">
        <v>519</v>
      </c>
      <c r="B6195" s="288">
        <v>46095</v>
      </c>
      <c r="C6195" s="287" t="s">
        <v>339</v>
      </c>
      <c r="D6195" s="287">
        <v>0</v>
      </c>
      <c r="E6195" s="287">
        <v>0</v>
      </c>
      <c r="F6195" s="287">
        <v>0</v>
      </c>
      <c r="G6195" s="287" t="s">
        <v>185</v>
      </c>
      <c r="H6195" s="287" t="s">
        <v>185</v>
      </c>
      <c r="I6195" s="287">
        <v>0</v>
      </c>
      <c r="J6195" s="287"/>
      <c r="K6195" s="287">
        <v>0</v>
      </c>
    </row>
    <row r="6196" spans="1:11">
      <c r="A6196" s="287" t="s">
        <v>519</v>
      </c>
      <c r="B6196" s="288">
        <v>46102</v>
      </c>
      <c r="C6196" s="287" t="s">
        <v>847</v>
      </c>
      <c r="D6196" s="287">
        <v>1</v>
      </c>
      <c r="E6196" s="287">
        <v>1</v>
      </c>
      <c r="F6196" s="287">
        <v>1</v>
      </c>
      <c r="G6196" s="287" t="s">
        <v>185</v>
      </c>
      <c r="H6196" s="287" t="s">
        <v>185</v>
      </c>
      <c r="I6196" s="287">
        <v>0</v>
      </c>
      <c r="J6196" s="287"/>
      <c r="K6196" s="287">
        <v>0</v>
      </c>
    </row>
    <row r="6197" spans="1:11">
      <c r="A6197" s="287" t="s">
        <v>519</v>
      </c>
      <c r="B6197" s="288">
        <v>46109</v>
      </c>
      <c r="C6197" s="287" t="s">
        <v>339</v>
      </c>
      <c r="D6197" s="287">
        <v>0</v>
      </c>
      <c r="E6197" s="287">
        <v>0</v>
      </c>
      <c r="F6197" s="287">
        <v>0</v>
      </c>
      <c r="G6197" s="287" t="s">
        <v>185</v>
      </c>
      <c r="H6197" s="287" t="s">
        <v>185</v>
      </c>
      <c r="I6197" s="287">
        <v>0</v>
      </c>
      <c r="J6197" s="287"/>
      <c r="K6197" s="287">
        <v>0</v>
      </c>
    </row>
    <row r="6198" spans="1:11">
      <c r="A6198" s="287" t="s">
        <v>519</v>
      </c>
      <c r="B6198" s="288">
        <v>46116</v>
      </c>
      <c r="C6198" s="287" t="s">
        <v>339</v>
      </c>
      <c r="D6198" s="287">
        <v>0</v>
      </c>
      <c r="E6198" s="287">
        <v>0</v>
      </c>
      <c r="F6198" s="287">
        <v>0</v>
      </c>
      <c r="G6198" s="287" t="s">
        <v>185</v>
      </c>
      <c r="H6198" s="287" t="s">
        <v>185</v>
      </c>
      <c r="I6198" s="287">
        <v>0</v>
      </c>
      <c r="J6198" s="287"/>
      <c r="K6198" s="287">
        <v>0</v>
      </c>
    </row>
    <row r="6199" spans="1:11">
      <c r="A6199" s="287" t="s">
        <v>519</v>
      </c>
      <c r="B6199" s="288">
        <v>46123</v>
      </c>
      <c r="C6199" s="287" t="s">
        <v>339</v>
      </c>
      <c r="D6199" s="287">
        <v>0</v>
      </c>
      <c r="E6199" s="287">
        <v>0</v>
      </c>
      <c r="F6199" s="287">
        <v>0</v>
      </c>
      <c r="G6199" s="287" t="s">
        <v>185</v>
      </c>
      <c r="H6199" s="287" t="s">
        <v>185</v>
      </c>
      <c r="I6199" s="287">
        <v>0</v>
      </c>
      <c r="J6199" s="287"/>
      <c r="K6199" s="287">
        <v>0</v>
      </c>
    </row>
    <row r="6200" spans="1:11">
      <c r="A6200" s="287" t="s">
        <v>519</v>
      </c>
      <c r="B6200" s="288">
        <v>46130</v>
      </c>
      <c r="C6200" s="287" t="s">
        <v>847</v>
      </c>
      <c r="D6200" s="287">
        <v>1</v>
      </c>
      <c r="E6200" s="287">
        <v>1</v>
      </c>
      <c r="F6200" s="287">
        <v>1</v>
      </c>
      <c r="G6200" s="287" t="s">
        <v>185</v>
      </c>
      <c r="H6200" s="287" t="s">
        <v>185</v>
      </c>
      <c r="I6200" s="287">
        <v>0</v>
      </c>
      <c r="J6200" s="287"/>
      <c r="K6200" s="287">
        <v>0</v>
      </c>
    </row>
    <row r="6201" spans="1:11">
      <c r="A6201" s="287" t="s">
        <v>519</v>
      </c>
      <c r="B6201" s="288">
        <v>46137</v>
      </c>
      <c r="C6201" s="287" t="s">
        <v>339</v>
      </c>
      <c r="D6201" s="287">
        <v>0</v>
      </c>
      <c r="E6201" s="287">
        <v>0</v>
      </c>
      <c r="F6201" s="287">
        <v>0</v>
      </c>
      <c r="G6201" s="287" t="s">
        <v>185</v>
      </c>
      <c r="H6201" s="287" t="s">
        <v>185</v>
      </c>
      <c r="I6201" s="287">
        <v>0</v>
      </c>
      <c r="J6201" s="287"/>
      <c r="K6201" s="287">
        <v>0</v>
      </c>
    </row>
    <row r="6202" spans="1:11">
      <c r="A6202" s="287" t="s">
        <v>521</v>
      </c>
      <c r="B6202" s="288">
        <v>45969</v>
      </c>
      <c r="C6202" s="287" t="s">
        <v>339</v>
      </c>
      <c r="D6202" s="287">
        <v>0</v>
      </c>
      <c r="E6202" s="287">
        <v>0</v>
      </c>
      <c r="F6202" s="287">
        <v>0</v>
      </c>
      <c r="G6202" s="287" t="s">
        <v>185</v>
      </c>
      <c r="H6202" s="287" t="s">
        <v>179</v>
      </c>
      <c r="I6202" s="287">
        <v>1</v>
      </c>
      <c r="J6202" s="287" t="s">
        <v>522</v>
      </c>
      <c r="K6202" s="287">
        <v>0</v>
      </c>
    </row>
    <row r="6203" spans="1:11">
      <c r="A6203" s="287" t="s">
        <v>521</v>
      </c>
      <c r="B6203" s="288">
        <v>45976</v>
      </c>
      <c r="C6203" s="287" t="s">
        <v>847</v>
      </c>
      <c r="D6203" s="287">
        <v>1</v>
      </c>
      <c r="E6203" s="287">
        <v>1</v>
      </c>
      <c r="F6203" s="287">
        <v>1</v>
      </c>
      <c r="G6203" s="287" t="s">
        <v>185</v>
      </c>
      <c r="H6203" s="287" t="s">
        <v>179</v>
      </c>
      <c r="I6203" s="287">
        <v>1</v>
      </c>
      <c r="J6203" s="287" t="s">
        <v>522</v>
      </c>
      <c r="K6203" s="287">
        <v>0</v>
      </c>
    </row>
    <row r="6204" spans="1:11">
      <c r="A6204" s="287" t="s">
        <v>521</v>
      </c>
      <c r="B6204" s="288">
        <v>45983</v>
      </c>
      <c r="C6204" s="287" t="s">
        <v>847</v>
      </c>
      <c r="D6204" s="287">
        <v>1</v>
      </c>
      <c r="E6204" s="287">
        <v>1</v>
      </c>
      <c r="F6204" s="287">
        <v>1</v>
      </c>
      <c r="G6204" s="287" t="s">
        <v>185</v>
      </c>
      <c r="H6204" s="287" t="s">
        <v>179</v>
      </c>
      <c r="I6204" s="287">
        <v>1</v>
      </c>
      <c r="J6204" s="287" t="s">
        <v>522</v>
      </c>
      <c r="K6204" s="287">
        <v>0</v>
      </c>
    </row>
    <row r="6205" spans="1:11">
      <c r="A6205" s="287" t="s">
        <v>521</v>
      </c>
      <c r="B6205" s="288">
        <v>45990</v>
      </c>
      <c r="C6205" s="287" t="s">
        <v>847</v>
      </c>
      <c r="D6205" s="287">
        <v>1</v>
      </c>
      <c r="E6205" s="287">
        <v>1</v>
      </c>
      <c r="F6205" s="287">
        <v>1</v>
      </c>
      <c r="G6205" s="287" t="s">
        <v>185</v>
      </c>
      <c r="H6205" s="287" t="s">
        <v>179</v>
      </c>
      <c r="I6205" s="287">
        <v>1</v>
      </c>
      <c r="J6205" s="287" t="s">
        <v>522</v>
      </c>
      <c r="K6205" s="287">
        <v>0</v>
      </c>
    </row>
    <row r="6206" spans="1:11">
      <c r="A6206" s="287" t="s">
        <v>521</v>
      </c>
      <c r="B6206" s="288">
        <v>45997</v>
      </c>
      <c r="C6206" s="287" t="s">
        <v>847</v>
      </c>
      <c r="D6206" s="287">
        <v>1</v>
      </c>
      <c r="E6206" s="287">
        <v>1</v>
      </c>
      <c r="F6206" s="287">
        <v>1</v>
      </c>
      <c r="G6206" s="287" t="s">
        <v>185</v>
      </c>
      <c r="H6206" s="287" t="s">
        <v>179</v>
      </c>
      <c r="I6206" s="287">
        <v>1</v>
      </c>
      <c r="J6206" s="287" t="s">
        <v>522</v>
      </c>
      <c r="K6206" s="287">
        <v>0</v>
      </c>
    </row>
    <row r="6207" spans="1:11">
      <c r="A6207" s="287" t="s">
        <v>521</v>
      </c>
      <c r="B6207" s="288">
        <v>46004</v>
      </c>
      <c r="C6207" s="287" t="s">
        <v>847</v>
      </c>
      <c r="D6207" s="287">
        <v>1</v>
      </c>
      <c r="E6207" s="287">
        <v>1</v>
      </c>
      <c r="F6207" s="287">
        <v>1</v>
      </c>
      <c r="G6207" s="287" t="s">
        <v>185</v>
      </c>
      <c r="H6207" s="287" t="s">
        <v>179</v>
      </c>
      <c r="I6207" s="287">
        <v>1</v>
      </c>
      <c r="J6207" s="287" t="s">
        <v>522</v>
      </c>
      <c r="K6207" s="287">
        <v>0</v>
      </c>
    </row>
    <row r="6208" spans="1:11">
      <c r="A6208" s="287" t="s">
        <v>521</v>
      </c>
      <c r="B6208" s="288">
        <v>46011</v>
      </c>
      <c r="C6208" s="287" t="s">
        <v>847</v>
      </c>
      <c r="D6208" s="287">
        <v>1</v>
      </c>
      <c r="E6208" s="287">
        <v>1</v>
      </c>
      <c r="F6208" s="287">
        <v>1</v>
      </c>
      <c r="G6208" s="287" t="s">
        <v>185</v>
      </c>
      <c r="H6208" s="287" t="s">
        <v>179</v>
      </c>
      <c r="I6208" s="287">
        <v>1</v>
      </c>
      <c r="J6208" s="287" t="s">
        <v>522</v>
      </c>
      <c r="K6208" s="287">
        <v>0</v>
      </c>
    </row>
    <row r="6209" spans="1:11">
      <c r="A6209" s="287" t="s">
        <v>521</v>
      </c>
      <c r="B6209" s="288">
        <v>46018</v>
      </c>
      <c r="C6209" s="287" t="s">
        <v>847</v>
      </c>
      <c r="D6209" s="287">
        <v>1</v>
      </c>
      <c r="E6209" s="287">
        <v>1</v>
      </c>
      <c r="F6209" s="287">
        <v>1</v>
      </c>
      <c r="G6209" s="287" t="s">
        <v>185</v>
      </c>
      <c r="H6209" s="287" t="s">
        <v>179</v>
      </c>
      <c r="I6209" s="287">
        <v>1</v>
      </c>
      <c r="J6209" s="287" t="s">
        <v>522</v>
      </c>
      <c r="K6209" s="287">
        <v>0</v>
      </c>
    </row>
    <row r="6210" spans="1:11">
      <c r="A6210" s="287" t="s">
        <v>521</v>
      </c>
      <c r="B6210" s="288">
        <v>46025</v>
      </c>
      <c r="C6210" s="287" t="s">
        <v>847</v>
      </c>
      <c r="D6210" s="287">
        <v>1</v>
      </c>
      <c r="E6210" s="287">
        <v>1</v>
      </c>
      <c r="F6210" s="287">
        <v>1</v>
      </c>
      <c r="G6210" s="287" t="s">
        <v>185</v>
      </c>
      <c r="H6210" s="287" t="s">
        <v>179</v>
      </c>
      <c r="I6210" s="287">
        <v>1</v>
      </c>
      <c r="J6210" s="287" t="s">
        <v>522</v>
      </c>
      <c r="K6210" s="287">
        <v>0</v>
      </c>
    </row>
    <row r="6211" spans="1:11">
      <c r="A6211" s="287" t="s">
        <v>521</v>
      </c>
      <c r="B6211" s="288">
        <v>46032</v>
      </c>
      <c r="C6211" s="287" t="s">
        <v>847</v>
      </c>
      <c r="D6211" s="287">
        <v>1</v>
      </c>
      <c r="E6211" s="287">
        <v>1</v>
      </c>
      <c r="F6211" s="287">
        <v>1</v>
      </c>
      <c r="G6211" s="287" t="s">
        <v>185</v>
      </c>
      <c r="H6211" s="287" t="s">
        <v>179</v>
      </c>
      <c r="I6211" s="287">
        <v>1</v>
      </c>
      <c r="J6211" s="287" t="s">
        <v>522</v>
      </c>
      <c r="K6211" s="287">
        <v>0</v>
      </c>
    </row>
    <row r="6212" spans="1:11">
      <c r="A6212" s="287" t="s">
        <v>521</v>
      </c>
      <c r="B6212" s="288">
        <v>46039</v>
      </c>
      <c r="C6212" s="287" t="s">
        <v>847</v>
      </c>
      <c r="D6212" s="287">
        <v>1</v>
      </c>
      <c r="E6212" s="287">
        <v>1</v>
      </c>
      <c r="F6212" s="287">
        <v>1</v>
      </c>
      <c r="G6212" s="287" t="s">
        <v>185</v>
      </c>
      <c r="H6212" s="287" t="s">
        <v>179</v>
      </c>
      <c r="I6212" s="287">
        <v>1</v>
      </c>
      <c r="J6212" s="287" t="s">
        <v>522</v>
      </c>
      <c r="K6212" s="287">
        <v>0</v>
      </c>
    </row>
    <row r="6213" spans="1:11">
      <c r="A6213" s="287" t="s">
        <v>521</v>
      </c>
      <c r="B6213" s="288">
        <v>46046</v>
      </c>
      <c r="C6213" s="287" t="s">
        <v>847</v>
      </c>
      <c r="D6213" s="287">
        <v>1</v>
      </c>
      <c r="E6213" s="287">
        <v>1</v>
      </c>
      <c r="F6213" s="287">
        <v>1</v>
      </c>
      <c r="G6213" s="287" t="s">
        <v>185</v>
      </c>
      <c r="H6213" s="287" t="s">
        <v>179</v>
      </c>
      <c r="I6213" s="287">
        <v>1</v>
      </c>
      <c r="J6213" s="287" t="s">
        <v>522</v>
      </c>
      <c r="K6213" s="287">
        <v>0</v>
      </c>
    </row>
    <row r="6214" spans="1:11">
      <c r="A6214" s="287" t="s">
        <v>521</v>
      </c>
      <c r="B6214" s="288">
        <v>46053</v>
      </c>
      <c r="C6214" s="287" t="s">
        <v>847</v>
      </c>
      <c r="D6214" s="287">
        <v>1</v>
      </c>
      <c r="E6214" s="287">
        <v>1</v>
      </c>
      <c r="F6214" s="287">
        <v>1</v>
      </c>
      <c r="G6214" s="287" t="s">
        <v>185</v>
      </c>
      <c r="H6214" s="287" t="s">
        <v>179</v>
      </c>
      <c r="I6214" s="287">
        <v>1</v>
      </c>
      <c r="J6214" s="287" t="s">
        <v>522</v>
      </c>
      <c r="K6214" s="287">
        <v>0</v>
      </c>
    </row>
    <row r="6215" spans="1:11">
      <c r="A6215" s="287" t="s">
        <v>521</v>
      </c>
      <c r="B6215" s="288">
        <v>46060</v>
      </c>
      <c r="C6215" s="287" t="s">
        <v>847</v>
      </c>
      <c r="D6215" s="287">
        <v>1</v>
      </c>
      <c r="E6215" s="287">
        <v>1</v>
      </c>
      <c r="F6215" s="287">
        <v>1</v>
      </c>
      <c r="G6215" s="287" t="s">
        <v>185</v>
      </c>
      <c r="H6215" s="287" t="s">
        <v>179</v>
      </c>
      <c r="I6215" s="287">
        <v>1</v>
      </c>
      <c r="J6215" s="287" t="s">
        <v>522</v>
      </c>
      <c r="K6215" s="287">
        <v>0</v>
      </c>
    </row>
    <row r="6216" spans="1:11">
      <c r="A6216" s="287" t="s">
        <v>521</v>
      </c>
      <c r="B6216" s="288">
        <v>46067</v>
      </c>
      <c r="C6216" s="287" t="s">
        <v>893</v>
      </c>
      <c r="D6216" s="287">
        <v>1</v>
      </c>
      <c r="E6216" s="287">
        <v>1</v>
      </c>
      <c r="F6216" s="287">
        <v>0</v>
      </c>
      <c r="G6216" s="287" t="s">
        <v>185</v>
      </c>
      <c r="H6216" s="287" t="s">
        <v>179</v>
      </c>
      <c r="I6216" s="287">
        <v>1</v>
      </c>
      <c r="J6216" s="287" t="s">
        <v>522</v>
      </c>
      <c r="K6216" s="287">
        <v>0</v>
      </c>
    </row>
    <row r="6217" spans="1:11">
      <c r="A6217" s="287" t="s">
        <v>521</v>
      </c>
      <c r="B6217" s="288">
        <v>46074</v>
      </c>
      <c r="C6217" s="287" t="s">
        <v>339</v>
      </c>
      <c r="D6217" s="287">
        <v>0</v>
      </c>
      <c r="E6217" s="287">
        <v>0</v>
      </c>
      <c r="F6217" s="287">
        <v>0</v>
      </c>
      <c r="G6217" s="287" t="s">
        <v>185</v>
      </c>
      <c r="H6217" s="287" t="s">
        <v>179</v>
      </c>
      <c r="I6217" s="287">
        <v>1</v>
      </c>
      <c r="J6217" s="287" t="s">
        <v>522</v>
      </c>
      <c r="K6217" s="287">
        <v>0</v>
      </c>
    </row>
    <row r="6218" spans="1:11">
      <c r="A6218" s="287" t="s">
        <v>521</v>
      </c>
      <c r="B6218" s="288">
        <v>46081</v>
      </c>
      <c r="C6218" s="287" t="s">
        <v>847</v>
      </c>
      <c r="D6218" s="287">
        <v>1</v>
      </c>
      <c r="E6218" s="287">
        <v>1</v>
      </c>
      <c r="F6218" s="287">
        <v>1</v>
      </c>
      <c r="G6218" s="287" t="s">
        <v>185</v>
      </c>
      <c r="H6218" s="287" t="s">
        <v>179</v>
      </c>
      <c r="I6218" s="287">
        <v>1</v>
      </c>
      <c r="J6218" s="287" t="s">
        <v>522</v>
      </c>
      <c r="K6218" s="287">
        <v>0</v>
      </c>
    </row>
    <row r="6219" spans="1:11">
      <c r="A6219" s="287" t="s">
        <v>521</v>
      </c>
      <c r="B6219" s="288">
        <v>46088</v>
      </c>
      <c r="C6219" s="287" t="s">
        <v>847</v>
      </c>
      <c r="D6219" s="287">
        <v>1</v>
      </c>
      <c r="E6219" s="287">
        <v>1</v>
      </c>
      <c r="F6219" s="287">
        <v>1</v>
      </c>
      <c r="G6219" s="287" t="s">
        <v>185</v>
      </c>
      <c r="H6219" s="287" t="s">
        <v>179</v>
      </c>
      <c r="I6219" s="287">
        <v>1</v>
      </c>
      <c r="J6219" s="287" t="s">
        <v>522</v>
      </c>
      <c r="K6219" s="287">
        <v>0</v>
      </c>
    </row>
    <row r="6220" spans="1:11">
      <c r="A6220" s="287" t="s">
        <v>521</v>
      </c>
      <c r="B6220" s="288">
        <v>46095</v>
      </c>
      <c r="C6220" s="287" t="s">
        <v>847</v>
      </c>
      <c r="D6220" s="287">
        <v>1</v>
      </c>
      <c r="E6220" s="287">
        <v>1</v>
      </c>
      <c r="F6220" s="287">
        <v>1</v>
      </c>
      <c r="G6220" s="287" t="s">
        <v>185</v>
      </c>
      <c r="H6220" s="287" t="s">
        <v>179</v>
      </c>
      <c r="I6220" s="287">
        <v>1</v>
      </c>
      <c r="J6220" s="287" t="s">
        <v>522</v>
      </c>
      <c r="K6220" s="287">
        <v>0</v>
      </c>
    </row>
    <row r="6221" spans="1:11">
      <c r="A6221" s="287" t="s">
        <v>521</v>
      </c>
      <c r="B6221" s="288">
        <v>46102</v>
      </c>
      <c r="C6221" s="287" t="s">
        <v>847</v>
      </c>
      <c r="D6221" s="287">
        <v>1</v>
      </c>
      <c r="E6221" s="287">
        <v>1</v>
      </c>
      <c r="F6221" s="287">
        <v>1</v>
      </c>
      <c r="G6221" s="287" t="s">
        <v>185</v>
      </c>
      <c r="H6221" s="287" t="s">
        <v>179</v>
      </c>
      <c r="I6221" s="287">
        <v>1</v>
      </c>
      <c r="J6221" s="287" t="s">
        <v>522</v>
      </c>
      <c r="K6221" s="287">
        <v>0</v>
      </c>
    </row>
    <row r="6222" spans="1:11">
      <c r="A6222" s="287" t="s">
        <v>521</v>
      </c>
      <c r="B6222" s="288">
        <v>46109</v>
      </c>
      <c r="C6222" s="287" t="s">
        <v>847</v>
      </c>
      <c r="D6222" s="287">
        <v>1</v>
      </c>
      <c r="E6222" s="287">
        <v>1</v>
      </c>
      <c r="F6222" s="287">
        <v>1</v>
      </c>
      <c r="G6222" s="287" t="s">
        <v>185</v>
      </c>
      <c r="H6222" s="287" t="s">
        <v>179</v>
      </c>
      <c r="I6222" s="287">
        <v>1</v>
      </c>
      <c r="J6222" s="287" t="s">
        <v>522</v>
      </c>
      <c r="K6222" s="287">
        <v>0</v>
      </c>
    </row>
    <row r="6223" spans="1:11">
      <c r="A6223" s="287" t="s">
        <v>521</v>
      </c>
      <c r="B6223" s="288">
        <v>46116</v>
      </c>
      <c r="C6223" s="287" t="s">
        <v>847</v>
      </c>
      <c r="D6223" s="287">
        <v>1</v>
      </c>
      <c r="E6223" s="287">
        <v>1</v>
      </c>
      <c r="F6223" s="287">
        <v>1</v>
      </c>
      <c r="G6223" s="287" t="s">
        <v>185</v>
      </c>
      <c r="H6223" s="287" t="s">
        <v>179</v>
      </c>
      <c r="I6223" s="287">
        <v>1</v>
      </c>
      <c r="J6223" s="287" t="s">
        <v>522</v>
      </c>
      <c r="K6223" s="287">
        <v>0</v>
      </c>
    </row>
    <row r="6224" spans="1:11">
      <c r="A6224" s="287" t="s">
        <v>521</v>
      </c>
      <c r="B6224" s="288">
        <v>46123</v>
      </c>
      <c r="C6224" s="287" t="s">
        <v>847</v>
      </c>
      <c r="D6224" s="287">
        <v>1</v>
      </c>
      <c r="E6224" s="287">
        <v>1</v>
      </c>
      <c r="F6224" s="287">
        <v>1</v>
      </c>
      <c r="G6224" s="287" t="s">
        <v>185</v>
      </c>
      <c r="H6224" s="287" t="s">
        <v>179</v>
      </c>
      <c r="I6224" s="287">
        <v>1</v>
      </c>
      <c r="J6224" s="287" t="s">
        <v>522</v>
      </c>
      <c r="K6224" s="287">
        <v>0</v>
      </c>
    </row>
    <row r="6225" spans="1:11">
      <c r="A6225" s="287" t="s">
        <v>521</v>
      </c>
      <c r="B6225" s="288">
        <v>46130</v>
      </c>
      <c r="C6225" s="287" t="s">
        <v>847</v>
      </c>
      <c r="D6225" s="287">
        <v>1</v>
      </c>
      <c r="E6225" s="287">
        <v>1</v>
      </c>
      <c r="F6225" s="287">
        <v>1</v>
      </c>
      <c r="G6225" s="287" t="s">
        <v>185</v>
      </c>
      <c r="H6225" s="287" t="s">
        <v>179</v>
      </c>
      <c r="I6225" s="287">
        <v>1</v>
      </c>
      <c r="J6225" s="287" t="s">
        <v>522</v>
      </c>
      <c r="K6225" s="287">
        <v>0</v>
      </c>
    </row>
    <row r="6226" spans="1:11">
      <c r="A6226" s="287" t="s">
        <v>521</v>
      </c>
      <c r="B6226" s="288">
        <v>46137</v>
      </c>
      <c r="C6226" s="287" t="s">
        <v>847</v>
      </c>
      <c r="D6226" s="287">
        <v>1</v>
      </c>
      <c r="E6226" s="287">
        <v>1</v>
      </c>
      <c r="F6226" s="287">
        <v>1</v>
      </c>
      <c r="G6226" s="287" t="s">
        <v>185</v>
      </c>
      <c r="H6226" s="287" t="s">
        <v>179</v>
      </c>
      <c r="I6226" s="287">
        <v>1</v>
      </c>
      <c r="J6226" s="287" t="s">
        <v>522</v>
      </c>
      <c r="K6226" s="287">
        <v>0</v>
      </c>
    </row>
    <row r="6227" spans="1:11">
      <c r="A6227" s="287" t="s">
        <v>523</v>
      </c>
      <c r="B6227" s="288">
        <v>45969</v>
      </c>
      <c r="C6227" s="287" t="s">
        <v>339</v>
      </c>
      <c r="D6227" s="287">
        <v>0</v>
      </c>
      <c r="E6227" s="287">
        <v>0</v>
      </c>
      <c r="F6227" s="287">
        <v>0</v>
      </c>
      <c r="G6227" s="287" t="s">
        <v>188</v>
      </c>
      <c r="H6227" s="287" t="s">
        <v>188</v>
      </c>
      <c r="I6227" s="287">
        <v>0</v>
      </c>
      <c r="J6227" s="287"/>
      <c r="K6227" s="287">
        <v>0</v>
      </c>
    </row>
    <row r="6228" spans="1:11">
      <c r="A6228" s="287" t="s">
        <v>523</v>
      </c>
      <c r="B6228" s="288">
        <v>45976</v>
      </c>
      <c r="C6228" s="287" t="s">
        <v>847</v>
      </c>
      <c r="D6228" s="287">
        <v>1</v>
      </c>
      <c r="E6228" s="287">
        <v>1</v>
      </c>
      <c r="F6228" s="287">
        <v>1</v>
      </c>
      <c r="G6228" s="287" t="s">
        <v>188</v>
      </c>
      <c r="H6228" s="287" t="s">
        <v>188</v>
      </c>
      <c r="I6228" s="287">
        <v>0</v>
      </c>
      <c r="J6228" s="287"/>
      <c r="K6228" s="287">
        <v>0</v>
      </c>
    </row>
    <row r="6229" spans="1:11">
      <c r="A6229" s="287" t="s">
        <v>523</v>
      </c>
      <c r="B6229" s="288">
        <v>45983</v>
      </c>
      <c r="C6229" s="287" t="s">
        <v>339</v>
      </c>
      <c r="D6229" s="287">
        <v>0</v>
      </c>
      <c r="E6229" s="287">
        <v>0</v>
      </c>
      <c r="F6229" s="287">
        <v>0</v>
      </c>
      <c r="G6229" s="287" t="s">
        <v>188</v>
      </c>
      <c r="H6229" s="287" t="s">
        <v>188</v>
      </c>
      <c r="I6229" s="287">
        <v>0</v>
      </c>
      <c r="J6229" s="287"/>
      <c r="K6229" s="287">
        <v>0</v>
      </c>
    </row>
    <row r="6230" spans="1:11">
      <c r="A6230" s="287" t="s">
        <v>523</v>
      </c>
      <c r="B6230" s="288">
        <v>45990</v>
      </c>
      <c r="C6230" s="287" t="s">
        <v>847</v>
      </c>
      <c r="D6230" s="287">
        <v>1</v>
      </c>
      <c r="E6230" s="287">
        <v>1</v>
      </c>
      <c r="F6230" s="287">
        <v>1</v>
      </c>
      <c r="G6230" s="287" t="s">
        <v>188</v>
      </c>
      <c r="H6230" s="287" t="s">
        <v>188</v>
      </c>
      <c r="I6230" s="287">
        <v>0</v>
      </c>
      <c r="J6230" s="287"/>
      <c r="K6230" s="287">
        <v>0</v>
      </c>
    </row>
    <row r="6231" spans="1:11">
      <c r="A6231" s="287" t="s">
        <v>523</v>
      </c>
      <c r="B6231" s="288">
        <v>45997</v>
      </c>
      <c r="C6231" s="287" t="s">
        <v>339</v>
      </c>
      <c r="D6231" s="287">
        <v>0</v>
      </c>
      <c r="E6231" s="287">
        <v>0</v>
      </c>
      <c r="F6231" s="287">
        <v>0</v>
      </c>
      <c r="G6231" s="287" t="s">
        <v>188</v>
      </c>
      <c r="H6231" s="287" t="s">
        <v>188</v>
      </c>
      <c r="I6231" s="287">
        <v>0</v>
      </c>
      <c r="J6231" s="287"/>
      <c r="K6231" s="287">
        <v>0</v>
      </c>
    </row>
    <row r="6232" spans="1:11">
      <c r="A6232" s="287" t="s">
        <v>523</v>
      </c>
      <c r="B6232" s="288">
        <v>46004</v>
      </c>
      <c r="C6232" s="287" t="s">
        <v>339</v>
      </c>
      <c r="D6232" s="287">
        <v>0</v>
      </c>
      <c r="E6232" s="287">
        <v>0</v>
      </c>
      <c r="F6232" s="287">
        <v>0</v>
      </c>
      <c r="G6232" s="287" t="s">
        <v>188</v>
      </c>
      <c r="H6232" s="287" t="s">
        <v>188</v>
      </c>
      <c r="I6232" s="287">
        <v>0</v>
      </c>
      <c r="J6232" s="287"/>
      <c r="K6232" s="287">
        <v>0</v>
      </c>
    </row>
    <row r="6233" spans="1:11">
      <c r="A6233" s="287" t="s">
        <v>523</v>
      </c>
      <c r="B6233" s="288">
        <v>46011</v>
      </c>
      <c r="C6233" s="287" t="s">
        <v>339</v>
      </c>
      <c r="D6233" s="287">
        <v>0</v>
      </c>
      <c r="E6233" s="287">
        <v>0</v>
      </c>
      <c r="F6233" s="287">
        <v>0</v>
      </c>
      <c r="G6233" s="287" t="s">
        <v>188</v>
      </c>
      <c r="H6233" s="287" t="s">
        <v>188</v>
      </c>
      <c r="I6233" s="287">
        <v>0</v>
      </c>
      <c r="J6233" s="287"/>
      <c r="K6233" s="287">
        <v>0</v>
      </c>
    </row>
    <row r="6234" spans="1:11">
      <c r="A6234" s="287" t="s">
        <v>523</v>
      </c>
      <c r="B6234" s="288">
        <v>46018</v>
      </c>
      <c r="C6234" s="287" t="s">
        <v>339</v>
      </c>
      <c r="D6234" s="287">
        <v>0</v>
      </c>
      <c r="E6234" s="287">
        <v>0</v>
      </c>
      <c r="F6234" s="287">
        <v>0</v>
      </c>
      <c r="G6234" s="287" t="s">
        <v>188</v>
      </c>
      <c r="H6234" s="287" t="s">
        <v>188</v>
      </c>
      <c r="I6234" s="287">
        <v>0</v>
      </c>
      <c r="J6234" s="287"/>
      <c r="K6234" s="287">
        <v>0</v>
      </c>
    </row>
    <row r="6235" spans="1:11">
      <c r="A6235" s="287" t="s">
        <v>523</v>
      </c>
      <c r="B6235" s="288">
        <v>46025</v>
      </c>
      <c r="C6235" s="287" t="s">
        <v>339</v>
      </c>
      <c r="D6235" s="287">
        <v>0</v>
      </c>
      <c r="E6235" s="287">
        <v>0</v>
      </c>
      <c r="F6235" s="287">
        <v>0</v>
      </c>
      <c r="G6235" s="287" t="s">
        <v>188</v>
      </c>
      <c r="H6235" s="287" t="s">
        <v>188</v>
      </c>
      <c r="I6235" s="287">
        <v>0</v>
      </c>
      <c r="J6235" s="287"/>
      <c r="K6235" s="287">
        <v>0</v>
      </c>
    </row>
    <row r="6236" spans="1:11">
      <c r="A6236" s="287" t="s">
        <v>523</v>
      </c>
      <c r="B6236" s="288">
        <v>46032</v>
      </c>
      <c r="C6236" s="287" t="s">
        <v>847</v>
      </c>
      <c r="D6236" s="287">
        <v>1</v>
      </c>
      <c r="E6236" s="287">
        <v>1</v>
      </c>
      <c r="F6236" s="287">
        <v>1</v>
      </c>
      <c r="G6236" s="287" t="s">
        <v>188</v>
      </c>
      <c r="H6236" s="287" t="s">
        <v>188</v>
      </c>
      <c r="I6236" s="287">
        <v>0</v>
      </c>
      <c r="J6236" s="287"/>
      <c r="K6236" s="287">
        <v>0</v>
      </c>
    </row>
    <row r="6237" spans="1:11">
      <c r="A6237" s="287" t="s">
        <v>523</v>
      </c>
      <c r="B6237" s="288">
        <v>46039</v>
      </c>
      <c r="C6237" s="287" t="s">
        <v>339</v>
      </c>
      <c r="D6237" s="287">
        <v>0</v>
      </c>
      <c r="E6237" s="287">
        <v>0</v>
      </c>
      <c r="F6237" s="287">
        <v>0</v>
      </c>
      <c r="G6237" s="287" t="s">
        <v>188</v>
      </c>
      <c r="H6237" s="287" t="s">
        <v>188</v>
      </c>
      <c r="I6237" s="287">
        <v>0</v>
      </c>
      <c r="J6237" s="287"/>
      <c r="K6237" s="287">
        <v>0</v>
      </c>
    </row>
    <row r="6238" spans="1:11">
      <c r="A6238" s="287" t="s">
        <v>523</v>
      </c>
      <c r="B6238" s="288">
        <v>46046</v>
      </c>
      <c r="C6238" s="287" t="s">
        <v>847</v>
      </c>
      <c r="D6238" s="287">
        <v>1</v>
      </c>
      <c r="E6238" s="287">
        <v>1</v>
      </c>
      <c r="F6238" s="287">
        <v>1</v>
      </c>
      <c r="G6238" s="287" t="s">
        <v>188</v>
      </c>
      <c r="H6238" s="287" t="s">
        <v>188</v>
      </c>
      <c r="I6238" s="287">
        <v>0</v>
      </c>
      <c r="J6238" s="287"/>
      <c r="K6238" s="287">
        <v>0</v>
      </c>
    </row>
    <row r="6239" spans="1:11">
      <c r="A6239" s="287" t="s">
        <v>523</v>
      </c>
      <c r="B6239" s="288">
        <v>46053</v>
      </c>
      <c r="C6239" s="287" t="s">
        <v>847</v>
      </c>
      <c r="D6239" s="287">
        <v>1</v>
      </c>
      <c r="E6239" s="287">
        <v>1</v>
      </c>
      <c r="F6239" s="287">
        <v>1</v>
      </c>
      <c r="G6239" s="287" t="s">
        <v>188</v>
      </c>
      <c r="H6239" s="287" t="s">
        <v>188</v>
      </c>
      <c r="I6239" s="287">
        <v>0</v>
      </c>
      <c r="J6239" s="287"/>
      <c r="K6239" s="287">
        <v>0</v>
      </c>
    </row>
    <row r="6240" spans="1:11">
      <c r="A6240" s="287" t="s">
        <v>523</v>
      </c>
      <c r="B6240" s="288">
        <v>46060</v>
      </c>
      <c r="C6240" s="287" t="s">
        <v>339</v>
      </c>
      <c r="D6240" s="287">
        <v>0</v>
      </c>
      <c r="E6240" s="287">
        <v>0</v>
      </c>
      <c r="F6240" s="287">
        <v>0</v>
      </c>
      <c r="G6240" s="287" t="s">
        <v>188</v>
      </c>
      <c r="H6240" s="287" t="s">
        <v>188</v>
      </c>
      <c r="I6240" s="287">
        <v>0</v>
      </c>
      <c r="J6240" s="287"/>
      <c r="K6240" s="287">
        <v>0</v>
      </c>
    </row>
    <row r="6241" spans="1:11">
      <c r="A6241" s="287" t="s">
        <v>523</v>
      </c>
      <c r="B6241" s="288">
        <v>46067</v>
      </c>
      <c r="C6241" s="287" t="s">
        <v>892</v>
      </c>
      <c r="D6241" s="287">
        <v>1</v>
      </c>
      <c r="E6241" s="287">
        <v>0</v>
      </c>
      <c r="F6241" s="287">
        <v>1</v>
      </c>
      <c r="G6241" s="287" t="s">
        <v>188</v>
      </c>
      <c r="H6241" s="287" t="s">
        <v>188</v>
      </c>
      <c r="I6241" s="287">
        <v>0</v>
      </c>
      <c r="J6241" s="287"/>
      <c r="K6241" s="287">
        <v>0</v>
      </c>
    </row>
    <row r="6242" spans="1:11">
      <c r="A6242" s="287" t="s">
        <v>523</v>
      </c>
      <c r="B6242" s="288">
        <v>46074</v>
      </c>
      <c r="C6242" s="287" t="s">
        <v>339</v>
      </c>
      <c r="D6242" s="287">
        <v>0</v>
      </c>
      <c r="E6242" s="287">
        <v>0</v>
      </c>
      <c r="F6242" s="287">
        <v>0</v>
      </c>
      <c r="G6242" s="287" t="s">
        <v>188</v>
      </c>
      <c r="H6242" s="287" t="s">
        <v>188</v>
      </c>
      <c r="I6242" s="287">
        <v>0</v>
      </c>
      <c r="J6242" s="287"/>
      <c r="K6242" s="287">
        <v>0</v>
      </c>
    </row>
    <row r="6243" spans="1:11">
      <c r="A6243" s="287" t="s">
        <v>523</v>
      </c>
      <c r="B6243" s="288">
        <v>46081</v>
      </c>
      <c r="C6243" s="287" t="s">
        <v>847</v>
      </c>
      <c r="D6243" s="287">
        <v>1</v>
      </c>
      <c r="E6243" s="287">
        <v>1</v>
      </c>
      <c r="F6243" s="287">
        <v>1</v>
      </c>
      <c r="G6243" s="287" t="s">
        <v>188</v>
      </c>
      <c r="H6243" s="287" t="s">
        <v>188</v>
      </c>
      <c r="I6243" s="287">
        <v>0</v>
      </c>
      <c r="J6243" s="287"/>
      <c r="K6243" s="287">
        <v>0</v>
      </c>
    </row>
    <row r="6244" spans="1:11">
      <c r="A6244" s="287" t="s">
        <v>523</v>
      </c>
      <c r="B6244" s="288">
        <v>46088</v>
      </c>
      <c r="C6244" s="287" t="s">
        <v>847</v>
      </c>
      <c r="D6244" s="287">
        <v>1</v>
      </c>
      <c r="E6244" s="287">
        <v>1</v>
      </c>
      <c r="F6244" s="287">
        <v>1</v>
      </c>
      <c r="G6244" s="287" t="s">
        <v>188</v>
      </c>
      <c r="H6244" s="287" t="s">
        <v>188</v>
      </c>
      <c r="I6244" s="287">
        <v>0</v>
      </c>
      <c r="J6244" s="287"/>
      <c r="K6244" s="287">
        <v>0</v>
      </c>
    </row>
    <row r="6245" spans="1:11">
      <c r="A6245" s="287" t="s">
        <v>523</v>
      </c>
      <c r="B6245" s="288">
        <v>46095</v>
      </c>
      <c r="C6245" s="287" t="s">
        <v>339</v>
      </c>
      <c r="D6245" s="287">
        <v>0</v>
      </c>
      <c r="E6245" s="287">
        <v>0</v>
      </c>
      <c r="F6245" s="287">
        <v>0</v>
      </c>
      <c r="G6245" s="287" t="s">
        <v>188</v>
      </c>
      <c r="H6245" s="287" t="s">
        <v>188</v>
      </c>
      <c r="I6245" s="287">
        <v>0</v>
      </c>
      <c r="J6245" s="287"/>
      <c r="K6245" s="287">
        <v>0</v>
      </c>
    </row>
    <row r="6246" spans="1:11">
      <c r="A6246" s="287" t="s">
        <v>523</v>
      </c>
      <c r="B6246" s="288">
        <v>46102</v>
      </c>
      <c r="C6246" s="287" t="s">
        <v>339</v>
      </c>
      <c r="D6246" s="287">
        <v>0</v>
      </c>
      <c r="E6246" s="287">
        <v>0</v>
      </c>
      <c r="F6246" s="287">
        <v>0</v>
      </c>
      <c r="G6246" s="287" t="s">
        <v>188</v>
      </c>
      <c r="H6246" s="287" t="s">
        <v>188</v>
      </c>
      <c r="I6246" s="287">
        <v>0</v>
      </c>
      <c r="J6246" s="287"/>
      <c r="K6246" s="287">
        <v>0</v>
      </c>
    </row>
    <row r="6247" spans="1:11">
      <c r="A6247" s="287" t="s">
        <v>523</v>
      </c>
      <c r="B6247" s="288">
        <v>46109</v>
      </c>
      <c r="C6247" s="287" t="s">
        <v>339</v>
      </c>
      <c r="D6247" s="287">
        <v>0</v>
      </c>
      <c r="E6247" s="287">
        <v>0</v>
      </c>
      <c r="F6247" s="287">
        <v>0</v>
      </c>
      <c r="G6247" s="287" t="s">
        <v>188</v>
      </c>
      <c r="H6247" s="287" t="s">
        <v>188</v>
      </c>
      <c r="I6247" s="287">
        <v>0</v>
      </c>
      <c r="J6247" s="287"/>
      <c r="K6247" s="287">
        <v>0</v>
      </c>
    </row>
    <row r="6248" spans="1:11">
      <c r="A6248" s="287" t="s">
        <v>523</v>
      </c>
      <c r="B6248" s="288">
        <v>46116</v>
      </c>
      <c r="C6248" s="287" t="s">
        <v>339</v>
      </c>
      <c r="D6248" s="287">
        <v>0</v>
      </c>
      <c r="E6248" s="287">
        <v>0</v>
      </c>
      <c r="F6248" s="287">
        <v>0</v>
      </c>
      <c r="G6248" s="287" t="s">
        <v>188</v>
      </c>
      <c r="H6248" s="287" t="s">
        <v>188</v>
      </c>
      <c r="I6248" s="287">
        <v>0</v>
      </c>
      <c r="J6248" s="287"/>
      <c r="K6248" s="287">
        <v>0</v>
      </c>
    </row>
    <row r="6249" spans="1:11">
      <c r="A6249" s="287" t="s">
        <v>523</v>
      </c>
      <c r="B6249" s="288">
        <v>46123</v>
      </c>
      <c r="C6249" s="287" t="s">
        <v>339</v>
      </c>
      <c r="D6249" s="287">
        <v>0</v>
      </c>
      <c r="E6249" s="287">
        <v>0</v>
      </c>
      <c r="F6249" s="287">
        <v>0</v>
      </c>
      <c r="G6249" s="287" t="s">
        <v>188</v>
      </c>
      <c r="H6249" s="287" t="s">
        <v>188</v>
      </c>
      <c r="I6249" s="287">
        <v>0</v>
      </c>
      <c r="J6249" s="287"/>
      <c r="K6249" s="287">
        <v>0</v>
      </c>
    </row>
    <row r="6250" spans="1:11">
      <c r="A6250" s="287" t="s">
        <v>523</v>
      </c>
      <c r="B6250" s="288">
        <v>46130</v>
      </c>
      <c r="C6250" s="287" t="s">
        <v>339</v>
      </c>
      <c r="D6250" s="287">
        <v>0</v>
      </c>
      <c r="E6250" s="287">
        <v>0</v>
      </c>
      <c r="F6250" s="287">
        <v>0</v>
      </c>
      <c r="G6250" s="287" t="s">
        <v>188</v>
      </c>
      <c r="H6250" s="287" t="s">
        <v>188</v>
      </c>
      <c r="I6250" s="287">
        <v>0</v>
      </c>
      <c r="J6250" s="287"/>
      <c r="K6250" s="287">
        <v>0</v>
      </c>
    </row>
    <row r="6251" spans="1:11">
      <c r="A6251" s="287" t="s">
        <v>523</v>
      </c>
      <c r="B6251" s="288">
        <v>46137</v>
      </c>
      <c r="C6251" s="287" t="s">
        <v>339</v>
      </c>
      <c r="D6251" s="287">
        <v>0</v>
      </c>
      <c r="E6251" s="287">
        <v>0</v>
      </c>
      <c r="F6251" s="287">
        <v>0</v>
      </c>
      <c r="G6251" s="287" t="s">
        <v>188</v>
      </c>
      <c r="H6251" s="287" t="s">
        <v>188</v>
      </c>
      <c r="I6251" s="287">
        <v>0</v>
      </c>
      <c r="J6251" s="287"/>
      <c r="K6251" s="287">
        <v>0</v>
      </c>
    </row>
    <row r="6252" spans="1:11">
      <c r="A6252" s="287" t="s">
        <v>524</v>
      </c>
      <c r="B6252" s="288">
        <v>45969</v>
      </c>
      <c r="C6252" s="287" t="s">
        <v>847</v>
      </c>
      <c r="D6252" s="287">
        <v>1</v>
      </c>
      <c r="E6252" s="287">
        <v>1</v>
      </c>
      <c r="F6252" s="287">
        <v>1</v>
      </c>
      <c r="G6252" s="287" t="s">
        <v>185</v>
      </c>
      <c r="H6252" s="287"/>
      <c r="I6252" s="287">
        <v>0</v>
      </c>
      <c r="J6252" s="287"/>
      <c r="K6252" s="287">
        <v>0</v>
      </c>
    </row>
    <row r="6253" spans="1:11">
      <c r="A6253" s="287" t="s">
        <v>524</v>
      </c>
      <c r="B6253" s="288">
        <v>45976</v>
      </c>
      <c r="C6253" s="287" t="s">
        <v>847</v>
      </c>
      <c r="D6253" s="287">
        <v>1</v>
      </c>
      <c r="E6253" s="287">
        <v>1</v>
      </c>
      <c r="F6253" s="287">
        <v>1</v>
      </c>
      <c r="G6253" s="287" t="s">
        <v>185</v>
      </c>
      <c r="H6253" s="287"/>
      <c r="I6253" s="287">
        <v>0</v>
      </c>
      <c r="J6253" s="287"/>
      <c r="K6253" s="287">
        <v>0</v>
      </c>
    </row>
    <row r="6254" spans="1:11">
      <c r="A6254" s="287" t="s">
        <v>524</v>
      </c>
      <c r="B6254" s="288">
        <v>45983</v>
      </c>
      <c r="C6254" s="287" t="s">
        <v>847</v>
      </c>
      <c r="D6254" s="287">
        <v>1</v>
      </c>
      <c r="E6254" s="287">
        <v>1</v>
      </c>
      <c r="F6254" s="287">
        <v>1</v>
      </c>
      <c r="G6254" s="287" t="s">
        <v>185</v>
      </c>
      <c r="H6254" s="287"/>
      <c r="I6254" s="287">
        <v>0</v>
      </c>
      <c r="J6254" s="287"/>
      <c r="K6254" s="287">
        <v>0</v>
      </c>
    </row>
    <row r="6255" spans="1:11">
      <c r="A6255" s="287" t="s">
        <v>524</v>
      </c>
      <c r="B6255" s="288">
        <v>45990</v>
      </c>
      <c r="C6255" s="287" t="s">
        <v>893</v>
      </c>
      <c r="D6255" s="287">
        <v>1</v>
      </c>
      <c r="E6255" s="287">
        <v>1</v>
      </c>
      <c r="F6255" s="287">
        <v>0</v>
      </c>
      <c r="G6255" s="287" t="s">
        <v>185</v>
      </c>
      <c r="H6255" s="287"/>
      <c r="I6255" s="287">
        <v>0</v>
      </c>
      <c r="J6255" s="287"/>
      <c r="K6255" s="287">
        <v>0</v>
      </c>
    </row>
    <row r="6256" spans="1:11">
      <c r="A6256" s="287" t="s">
        <v>524</v>
      </c>
      <c r="B6256" s="288">
        <v>45997</v>
      </c>
      <c r="C6256" s="287" t="s">
        <v>847</v>
      </c>
      <c r="D6256" s="287">
        <v>1</v>
      </c>
      <c r="E6256" s="287">
        <v>1</v>
      </c>
      <c r="F6256" s="287">
        <v>1</v>
      </c>
      <c r="G6256" s="287" t="s">
        <v>185</v>
      </c>
      <c r="H6256" s="287"/>
      <c r="I6256" s="287">
        <v>0</v>
      </c>
      <c r="J6256" s="287"/>
      <c r="K6256" s="287">
        <v>0</v>
      </c>
    </row>
    <row r="6257" spans="1:11">
      <c r="A6257" s="287" t="s">
        <v>524</v>
      </c>
      <c r="B6257" s="288">
        <v>46004</v>
      </c>
      <c r="C6257" s="287" t="s">
        <v>339</v>
      </c>
      <c r="D6257" s="287">
        <v>0</v>
      </c>
      <c r="E6257" s="287">
        <v>0</v>
      </c>
      <c r="F6257" s="287">
        <v>0</v>
      </c>
      <c r="G6257" s="287" t="s">
        <v>185</v>
      </c>
      <c r="H6257" s="287"/>
      <c r="I6257" s="287">
        <v>0</v>
      </c>
      <c r="J6257" s="287"/>
      <c r="K6257" s="287">
        <v>0</v>
      </c>
    </row>
    <row r="6258" spans="1:11">
      <c r="A6258" s="287" t="s">
        <v>524</v>
      </c>
      <c r="B6258" s="288">
        <v>46011</v>
      </c>
      <c r="C6258" s="287" t="s">
        <v>339</v>
      </c>
      <c r="D6258" s="287">
        <v>0</v>
      </c>
      <c r="E6258" s="287">
        <v>0</v>
      </c>
      <c r="F6258" s="287">
        <v>0</v>
      </c>
      <c r="G6258" s="287" t="s">
        <v>185</v>
      </c>
      <c r="H6258" s="287"/>
      <c r="I6258" s="287">
        <v>0</v>
      </c>
      <c r="J6258" s="287"/>
      <c r="K6258" s="287">
        <v>0</v>
      </c>
    </row>
    <row r="6259" spans="1:11">
      <c r="A6259" s="287" t="s">
        <v>524</v>
      </c>
      <c r="B6259" s="288">
        <v>46018</v>
      </c>
      <c r="C6259" s="287" t="s">
        <v>339</v>
      </c>
      <c r="D6259" s="287">
        <v>0</v>
      </c>
      <c r="E6259" s="287">
        <v>0</v>
      </c>
      <c r="F6259" s="287">
        <v>0</v>
      </c>
      <c r="G6259" s="287" t="s">
        <v>185</v>
      </c>
      <c r="H6259" s="287"/>
      <c r="I6259" s="287">
        <v>0</v>
      </c>
      <c r="J6259" s="287"/>
      <c r="K6259" s="287">
        <v>0</v>
      </c>
    </row>
    <row r="6260" spans="1:11">
      <c r="A6260" s="287" t="s">
        <v>524</v>
      </c>
      <c r="B6260" s="288">
        <v>46025</v>
      </c>
      <c r="C6260" s="287" t="s">
        <v>339</v>
      </c>
      <c r="D6260" s="287">
        <v>0</v>
      </c>
      <c r="E6260" s="287">
        <v>0</v>
      </c>
      <c r="F6260" s="287">
        <v>0</v>
      </c>
      <c r="G6260" s="287" t="s">
        <v>185</v>
      </c>
      <c r="H6260" s="287"/>
      <c r="I6260" s="287">
        <v>0</v>
      </c>
      <c r="J6260" s="287"/>
      <c r="K6260" s="287">
        <v>0</v>
      </c>
    </row>
    <row r="6261" spans="1:11">
      <c r="A6261" s="287" t="s">
        <v>524</v>
      </c>
      <c r="B6261" s="288">
        <v>46032</v>
      </c>
      <c r="C6261" s="287" t="s">
        <v>339</v>
      </c>
      <c r="D6261" s="287">
        <v>0</v>
      </c>
      <c r="E6261" s="287">
        <v>0</v>
      </c>
      <c r="F6261" s="287">
        <v>0</v>
      </c>
      <c r="G6261" s="287" t="s">
        <v>185</v>
      </c>
      <c r="H6261" s="287"/>
      <c r="I6261" s="287">
        <v>0</v>
      </c>
      <c r="J6261" s="287"/>
      <c r="K6261" s="287">
        <v>0</v>
      </c>
    </row>
    <row r="6262" spans="1:11">
      <c r="A6262" s="287" t="s">
        <v>524</v>
      </c>
      <c r="B6262" s="288">
        <v>46039</v>
      </c>
      <c r="C6262" s="287" t="s">
        <v>339</v>
      </c>
      <c r="D6262" s="287">
        <v>0</v>
      </c>
      <c r="E6262" s="287">
        <v>0</v>
      </c>
      <c r="F6262" s="287">
        <v>0</v>
      </c>
      <c r="G6262" s="287" t="s">
        <v>185</v>
      </c>
      <c r="H6262" s="287"/>
      <c r="I6262" s="287">
        <v>0</v>
      </c>
      <c r="J6262" s="287"/>
      <c r="K6262" s="287">
        <v>0</v>
      </c>
    </row>
    <row r="6263" spans="1:11">
      <c r="A6263" s="287" t="s">
        <v>524</v>
      </c>
      <c r="B6263" s="288">
        <v>46046</v>
      </c>
      <c r="C6263" s="287" t="s">
        <v>847</v>
      </c>
      <c r="D6263" s="287">
        <v>1</v>
      </c>
      <c r="E6263" s="287">
        <v>1</v>
      </c>
      <c r="F6263" s="287">
        <v>1</v>
      </c>
      <c r="G6263" s="287" t="s">
        <v>185</v>
      </c>
      <c r="H6263" s="287"/>
      <c r="I6263" s="287">
        <v>0</v>
      </c>
      <c r="J6263" s="287"/>
      <c r="K6263" s="287">
        <v>0</v>
      </c>
    </row>
    <row r="6264" spans="1:11">
      <c r="A6264" s="287" t="s">
        <v>524</v>
      </c>
      <c r="B6264" s="288">
        <v>46053</v>
      </c>
      <c r="C6264" s="287" t="s">
        <v>847</v>
      </c>
      <c r="D6264" s="287">
        <v>1</v>
      </c>
      <c r="E6264" s="287">
        <v>1</v>
      </c>
      <c r="F6264" s="287">
        <v>1</v>
      </c>
      <c r="G6264" s="287" t="s">
        <v>185</v>
      </c>
      <c r="H6264" s="287"/>
      <c r="I6264" s="287">
        <v>0</v>
      </c>
      <c r="J6264" s="287"/>
      <c r="K6264" s="287">
        <v>0</v>
      </c>
    </row>
    <row r="6265" spans="1:11">
      <c r="A6265" s="287" t="s">
        <v>524</v>
      </c>
      <c r="B6265" s="288">
        <v>46060</v>
      </c>
      <c r="C6265" s="287" t="s">
        <v>339</v>
      </c>
      <c r="D6265" s="287">
        <v>0</v>
      </c>
      <c r="E6265" s="287">
        <v>0</v>
      </c>
      <c r="F6265" s="287">
        <v>0</v>
      </c>
      <c r="G6265" s="287" t="s">
        <v>185</v>
      </c>
      <c r="H6265" s="287"/>
      <c r="I6265" s="287">
        <v>0</v>
      </c>
      <c r="J6265" s="287"/>
      <c r="K6265" s="287">
        <v>0</v>
      </c>
    </row>
    <row r="6266" spans="1:11">
      <c r="A6266" s="287" t="s">
        <v>524</v>
      </c>
      <c r="B6266" s="288">
        <v>46067</v>
      </c>
      <c r="C6266" s="287" t="s">
        <v>339</v>
      </c>
      <c r="D6266" s="287">
        <v>0</v>
      </c>
      <c r="E6266" s="287">
        <v>0</v>
      </c>
      <c r="F6266" s="287">
        <v>0</v>
      </c>
      <c r="G6266" s="287" t="s">
        <v>185</v>
      </c>
      <c r="H6266" s="287"/>
      <c r="I6266" s="287">
        <v>0</v>
      </c>
      <c r="J6266" s="287"/>
      <c r="K6266" s="287">
        <v>0</v>
      </c>
    </row>
    <row r="6267" spans="1:11">
      <c r="A6267" s="287" t="s">
        <v>524</v>
      </c>
      <c r="B6267" s="288">
        <v>46074</v>
      </c>
      <c r="C6267" s="287" t="s">
        <v>847</v>
      </c>
      <c r="D6267" s="287">
        <v>1</v>
      </c>
      <c r="E6267" s="287">
        <v>1</v>
      </c>
      <c r="F6267" s="287">
        <v>1</v>
      </c>
      <c r="G6267" s="287" t="s">
        <v>185</v>
      </c>
      <c r="H6267" s="287"/>
      <c r="I6267" s="287">
        <v>0</v>
      </c>
      <c r="J6267" s="287"/>
      <c r="K6267" s="287">
        <v>0</v>
      </c>
    </row>
    <row r="6268" spans="1:11">
      <c r="A6268" s="287" t="s">
        <v>524</v>
      </c>
      <c r="B6268" s="288">
        <v>46081</v>
      </c>
      <c r="C6268" s="287" t="s">
        <v>847</v>
      </c>
      <c r="D6268" s="287">
        <v>1</v>
      </c>
      <c r="E6268" s="287">
        <v>1</v>
      </c>
      <c r="F6268" s="287">
        <v>1</v>
      </c>
      <c r="G6268" s="287" t="s">
        <v>185</v>
      </c>
      <c r="H6268" s="287"/>
      <c r="I6268" s="287">
        <v>0</v>
      </c>
      <c r="J6268" s="287"/>
      <c r="K6268" s="287">
        <v>0</v>
      </c>
    </row>
    <row r="6269" spans="1:11">
      <c r="A6269" s="287" t="s">
        <v>524</v>
      </c>
      <c r="B6269" s="288">
        <v>46088</v>
      </c>
      <c r="C6269" s="287" t="s">
        <v>847</v>
      </c>
      <c r="D6269" s="287">
        <v>1</v>
      </c>
      <c r="E6269" s="287">
        <v>1</v>
      </c>
      <c r="F6269" s="287">
        <v>1</v>
      </c>
      <c r="G6269" s="287" t="s">
        <v>185</v>
      </c>
      <c r="H6269" s="287"/>
      <c r="I6269" s="287">
        <v>0</v>
      </c>
      <c r="J6269" s="287"/>
      <c r="K6269" s="287">
        <v>0</v>
      </c>
    </row>
    <row r="6270" spans="1:11">
      <c r="A6270" s="287" t="s">
        <v>524</v>
      </c>
      <c r="B6270" s="288">
        <v>46095</v>
      </c>
      <c r="C6270" s="287" t="s">
        <v>847</v>
      </c>
      <c r="D6270" s="287">
        <v>1</v>
      </c>
      <c r="E6270" s="287">
        <v>1</v>
      </c>
      <c r="F6270" s="287">
        <v>1</v>
      </c>
      <c r="G6270" s="287" t="s">
        <v>185</v>
      </c>
      <c r="H6270" s="287"/>
      <c r="I6270" s="287">
        <v>0</v>
      </c>
      <c r="J6270" s="287"/>
      <c r="K6270" s="287">
        <v>0</v>
      </c>
    </row>
    <row r="6271" spans="1:11">
      <c r="A6271" s="287" t="s">
        <v>524</v>
      </c>
      <c r="B6271" s="288">
        <v>46102</v>
      </c>
      <c r="C6271" s="287" t="s">
        <v>847</v>
      </c>
      <c r="D6271" s="287">
        <v>1</v>
      </c>
      <c r="E6271" s="287">
        <v>1</v>
      </c>
      <c r="F6271" s="287">
        <v>1</v>
      </c>
      <c r="G6271" s="287" t="s">
        <v>185</v>
      </c>
      <c r="H6271" s="287"/>
      <c r="I6271" s="287">
        <v>0</v>
      </c>
      <c r="J6271" s="287"/>
      <c r="K6271" s="287">
        <v>0</v>
      </c>
    </row>
    <row r="6272" spans="1:11">
      <c r="A6272" s="287" t="s">
        <v>524</v>
      </c>
      <c r="B6272" s="288">
        <v>46109</v>
      </c>
      <c r="C6272" s="287" t="s">
        <v>847</v>
      </c>
      <c r="D6272" s="287">
        <v>1</v>
      </c>
      <c r="E6272" s="287">
        <v>1</v>
      </c>
      <c r="F6272" s="287">
        <v>1</v>
      </c>
      <c r="G6272" s="287" t="s">
        <v>185</v>
      </c>
      <c r="H6272" s="287"/>
      <c r="I6272" s="287">
        <v>0</v>
      </c>
      <c r="J6272" s="287"/>
      <c r="K6272" s="287">
        <v>0</v>
      </c>
    </row>
    <row r="6273" spans="1:11">
      <c r="A6273" s="287" t="s">
        <v>524</v>
      </c>
      <c r="B6273" s="288">
        <v>46116</v>
      </c>
      <c r="C6273" s="287" t="s">
        <v>847</v>
      </c>
      <c r="D6273" s="287">
        <v>1</v>
      </c>
      <c r="E6273" s="287">
        <v>1</v>
      </c>
      <c r="F6273" s="287">
        <v>1</v>
      </c>
      <c r="G6273" s="287" t="s">
        <v>185</v>
      </c>
      <c r="H6273" s="287"/>
      <c r="I6273" s="287">
        <v>0</v>
      </c>
      <c r="J6273" s="287"/>
      <c r="K6273" s="287">
        <v>0</v>
      </c>
    </row>
    <row r="6274" spans="1:11">
      <c r="A6274" s="287" t="s">
        <v>524</v>
      </c>
      <c r="B6274" s="288">
        <v>46123</v>
      </c>
      <c r="C6274" s="287" t="s">
        <v>847</v>
      </c>
      <c r="D6274" s="287">
        <v>1</v>
      </c>
      <c r="E6274" s="287">
        <v>1</v>
      </c>
      <c r="F6274" s="287">
        <v>1</v>
      </c>
      <c r="G6274" s="287" t="s">
        <v>185</v>
      </c>
      <c r="H6274" s="287"/>
      <c r="I6274" s="287">
        <v>0</v>
      </c>
      <c r="J6274" s="287"/>
      <c r="K6274" s="287">
        <v>0</v>
      </c>
    </row>
    <row r="6275" spans="1:11">
      <c r="A6275" s="287" t="s">
        <v>524</v>
      </c>
      <c r="B6275" s="288">
        <v>46130</v>
      </c>
      <c r="C6275" s="287" t="s">
        <v>847</v>
      </c>
      <c r="D6275" s="287">
        <v>1</v>
      </c>
      <c r="E6275" s="287">
        <v>1</v>
      </c>
      <c r="F6275" s="287">
        <v>1</v>
      </c>
      <c r="G6275" s="287" t="s">
        <v>185</v>
      </c>
      <c r="H6275" s="287"/>
      <c r="I6275" s="287">
        <v>0</v>
      </c>
      <c r="J6275" s="287"/>
      <c r="K6275" s="287">
        <v>0</v>
      </c>
    </row>
    <row r="6276" spans="1:11">
      <c r="A6276" s="287" t="s">
        <v>524</v>
      </c>
      <c r="B6276" s="288">
        <v>46137</v>
      </c>
      <c r="C6276" s="287" t="s">
        <v>847</v>
      </c>
      <c r="D6276" s="287">
        <v>1</v>
      </c>
      <c r="E6276" s="287">
        <v>1</v>
      </c>
      <c r="F6276" s="287">
        <v>1</v>
      </c>
      <c r="G6276" s="287" t="s">
        <v>185</v>
      </c>
      <c r="H6276" s="287"/>
      <c r="I6276" s="287">
        <v>0</v>
      </c>
      <c r="J6276" s="287"/>
      <c r="K6276" s="287">
        <v>0</v>
      </c>
    </row>
    <row r="6277" spans="1:11">
      <c r="A6277" s="287" t="s">
        <v>525</v>
      </c>
      <c r="B6277" s="288">
        <v>45969</v>
      </c>
      <c r="C6277" s="287" t="s">
        <v>339</v>
      </c>
      <c r="D6277" s="287">
        <v>0</v>
      </c>
      <c r="E6277" s="287">
        <v>0</v>
      </c>
      <c r="F6277" s="287">
        <v>0</v>
      </c>
      <c r="G6277" s="287" t="s">
        <v>185</v>
      </c>
      <c r="H6277" s="287"/>
      <c r="I6277" s="287">
        <v>1</v>
      </c>
      <c r="J6277" s="287"/>
      <c r="K6277" s="287">
        <v>0</v>
      </c>
    </row>
    <row r="6278" spans="1:11">
      <c r="A6278" s="287" t="s">
        <v>525</v>
      </c>
      <c r="B6278" s="288">
        <v>45976</v>
      </c>
      <c r="C6278" s="287" t="s">
        <v>339</v>
      </c>
      <c r="D6278" s="287">
        <v>0</v>
      </c>
      <c r="E6278" s="287">
        <v>0</v>
      </c>
      <c r="F6278" s="287">
        <v>0</v>
      </c>
      <c r="G6278" s="287" t="s">
        <v>185</v>
      </c>
      <c r="H6278" s="287"/>
      <c r="I6278" s="287">
        <v>1</v>
      </c>
      <c r="J6278" s="287"/>
      <c r="K6278" s="287">
        <v>0</v>
      </c>
    </row>
    <row r="6279" spans="1:11">
      <c r="A6279" s="287" t="s">
        <v>525</v>
      </c>
      <c r="B6279" s="288">
        <v>45983</v>
      </c>
      <c r="C6279" s="287" t="s">
        <v>339</v>
      </c>
      <c r="D6279" s="287">
        <v>0</v>
      </c>
      <c r="E6279" s="287">
        <v>0</v>
      </c>
      <c r="F6279" s="287">
        <v>0</v>
      </c>
      <c r="G6279" s="287" t="s">
        <v>185</v>
      </c>
      <c r="H6279" s="287"/>
      <c r="I6279" s="287">
        <v>1</v>
      </c>
      <c r="J6279" s="287"/>
      <c r="K6279" s="287">
        <v>0</v>
      </c>
    </row>
    <row r="6280" spans="1:11">
      <c r="A6280" s="287" t="s">
        <v>525</v>
      </c>
      <c r="B6280" s="288">
        <v>45990</v>
      </c>
      <c r="C6280" s="287" t="s">
        <v>847</v>
      </c>
      <c r="D6280" s="287">
        <v>1</v>
      </c>
      <c r="E6280" s="287">
        <v>1</v>
      </c>
      <c r="F6280" s="287">
        <v>1</v>
      </c>
      <c r="G6280" s="287" t="s">
        <v>185</v>
      </c>
      <c r="H6280" s="287"/>
      <c r="I6280" s="287">
        <v>1</v>
      </c>
      <c r="J6280" s="287"/>
      <c r="K6280" s="287">
        <v>0</v>
      </c>
    </row>
    <row r="6281" spans="1:11">
      <c r="A6281" s="287" t="s">
        <v>525</v>
      </c>
      <c r="B6281" s="288">
        <v>45997</v>
      </c>
      <c r="C6281" s="287" t="s">
        <v>893</v>
      </c>
      <c r="D6281" s="287">
        <v>1</v>
      </c>
      <c r="E6281" s="287">
        <v>1</v>
      </c>
      <c r="F6281" s="287">
        <v>0</v>
      </c>
      <c r="G6281" s="287" t="s">
        <v>185</v>
      </c>
      <c r="H6281" s="287"/>
      <c r="I6281" s="287">
        <v>1</v>
      </c>
      <c r="J6281" s="287"/>
      <c r="K6281" s="287">
        <v>0</v>
      </c>
    </row>
    <row r="6282" spans="1:11">
      <c r="A6282" s="287" t="s">
        <v>525</v>
      </c>
      <c r="B6282" s="288">
        <v>46004</v>
      </c>
      <c r="C6282" s="287" t="s">
        <v>847</v>
      </c>
      <c r="D6282" s="287">
        <v>1</v>
      </c>
      <c r="E6282" s="287">
        <v>1</v>
      </c>
      <c r="F6282" s="287">
        <v>1</v>
      </c>
      <c r="G6282" s="287" t="s">
        <v>185</v>
      </c>
      <c r="H6282" s="287"/>
      <c r="I6282" s="287">
        <v>1</v>
      </c>
      <c r="J6282" s="287"/>
      <c r="K6282" s="287">
        <v>0</v>
      </c>
    </row>
    <row r="6283" spans="1:11">
      <c r="A6283" s="287" t="s">
        <v>525</v>
      </c>
      <c r="B6283" s="288">
        <v>46011</v>
      </c>
      <c r="C6283" s="287" t="s">
        <v>893</v>
      </c>
      <c r="D6283" s="287">
        <v>1</v>
      </c>
      <c r="E6283" s="287">
        <v>1</v>
      </c>
      <c r="F6283" s="287">
        <v>0</v>
      </c>
      <c r="G6283" s="287" t="s">
        <v>185</v>
      </c>
      <c r="H6283" s="287"/>
      <c r="I6283" s="287">
        <v>1</v>
      </c>
      <c r="J6283" s="287"/>
      <c r="K6283" s="287">
        <v>0</v>
      </c>
    </row>
    <row r="6284" spans="1:11">
      <c r="A6284" s="287" t="s">
        <v>525</v>
      </c>
      <c r="B6284" s="288">
        <v>46018</v>
      </c>
      <c r="C6284" s="287" t="s">
        <v>339</v>
      </c>
      <c r="D6284" s="287">
        <v>0</v>
      </c>
      <c r="E6284" s="287">
        <v>0</v>
      </c>
      <c r="F6284" s="287">
        <v>0</v>
      </c>
      <c r="G6284" s="287" t="s">
        <v>185</v>
      </c>
      <c r="H6284" s="287"/>
      <c r="I6284" s="287">
        <v>1</v>
      </c>
      <c r="J6284" s="287"/>
      <c r="K6284" s="287">
        <v>0</v>
      </c>
    </row>
    <row r="6285" spans="1:11">
      <c r="A6285" s="287" t="s">
        <v>525</v>
      </c>
      <c r="B6285" s="288">
        <v>46025</v>
      </c>
      <c r="C6285" s="287" t="s">
        <v>339</v>
      </c>
      <c r="D6285" s="287">
        <v>0</v>
      </c>
      <c r="E6285" s="287">
        <v>0</v>
      </c>
      <c r="F6285" s="287">
        <v>0</v>
      </c>
      <c r="G6285" s="287" t="s">
        <v>185</v>
      </c>
      <c r="H6285" s="287"/>
      <c r="I6285" s="287">
        <v>1</v>
      </c>
      <c r="J6285" s="287"/>
      <c r="K6285" s="287">
        <v>0</v>
      </c>
    </row>
    <row r="6286" spans="1:11">
      <c r="A6286" s="287" t="s">
        <v>525</v>
      </c>
      <c r="B6286" s="288">
        <v>46032</v>
      </c>
      <c r="C6286" s="287" t="s">
        <v>339</v>
      </c>
      <c r="D6286" s="287">
        <v>0</v>
      </c>
      <c r="E6286" s="287">
        <v>0</v>
      </c>
      <c r="F6286" s="287">
        <v>0</v>
      </c>
      <c r="G6286" s="287" t="s">
        <v>185</v>
      </c>
      <c r="H6286" s="287"/>
      <c r="I6286" s="287">
        <v>1</v>
      </c>
      <c r="J6286" s="287"/>
      <c r="K6286" s="287">
        <v>0</v>
      </c>
    </row>
    <row r="6287" spans="1:11">
      <c r="A6287" s="287" t="s">
        <v>525</v>
      </c>
      <c r="B6287" s="288">
        <v>46039</v>
      </c>
      <c r="C6287" s="287" t="s">
        <v>892</v>
      </c>
      <c r="D6287" s="287">
        <v>1</v>
      </c>
      <c r="E6287" s="287">
        <v>0</v>
      </c>
      <c r="F6287" s="287">
        <v>1</v>
      </c>
      <c r="G6287" s="287" t="s">
        <v>185</v>
      </c>
      <c r="H6287" s="287"/>
      <c r="I6287" s="287">
        <v>1</v>
      </c>
      <c r="J6287" s="287"/>
      <c r="K6287" s="287">
        <v>0</v>
      </c>
    </row>
    <row r="6288" spans="1:11">
      <c r="A6288" s="287" t="s">
        <v>525</v>
      </c>
      <c r="B6288" s="288">
        <v>46046</v>
      </c>
      <c r="C6288" s="287" t="s">
        <v>847</v>
      </c>
      <c r="D6288" s="287">
        <v>1</v>
      </c>
      <c r="E6288" s="287">
        <v>1</v>
      </c>
      <c r="F6288" s="287">
        <v>1</v>
      </c>
      <c r="G6288" s="287" t="s">
        <v>185</v>
      </c>
      <c r="H6288" s="287"/>
      <c r="I6288" s="287">
        <v>1</v>
      </c>
      <c r="J6288" s="287"/>
      <c r="K6288" s="287">
        <v>0</v>
      </c>
    </row>
    <row r="6289" spans="1:11">
      <c r="A6289" s="287" t="s">
        <v>525</v>
      </c>
      <c r="B6289" s="288">
        <v>46053</v>
      </c>
      <c r="C6289" s="287" t="s">
        <v>847</v>
      </c>
      <c r="D6289" s="287">
        <v>1</v>
      </c>
      <c r="E6289" s="287">
        <v>1</v>
      </c>
      <c r="F6289" s="287">
        <v>1</v>
      </c>
      <c r="G6289" s="287" t="s">
        <v>185</v>
      </c>
      <c r="H6289" s="287"/>
      <c r="I6289" s="287">
        <v>1</v>
      </c>
      <c r="J6289" s="287"/>
      <c r="K6289" s="287">
        <v>0</v>
      </c>
    </row>
    <row r="6290" spans="1:11">
      <c r="A6290" s="287" t="s">
        <v>525</v>
      </c>
      <c r="B6290" s="288">
        <v>46060</v>
      </c>
      <c r="C6290" s="287" t="s">
        <v>847</v>
      </c>
      <c r="D6290" s="287">
        <v>1</v>
      </c>
      <c r="E6290" s="287">
        <v>1</v>
      </c>
      <c r="F6290" s="287">
        <v>1</v>
      </c>
      <c r="G6290" s="287" t="s">
        <v>185</v>
      </c>
      <c r="H6290" s="287"/>
      <c r="I6290" s="287">
        <v>1</v>
      </c>
      <c r="J6290" s="287"/>
      <c r="K6290" s="287">
        <v>0</v>
      </c>
    </row>
    <row r="6291" spans="1:11">
      <c r="A6291" s="287" t="s">
        <v>525</v>
      </c>
      <c r="B6291" s="288">
        <v>46067</v>
      </c>
      <c r="C6291" s="287" t="s">
        <v>339</v>
      </c>
      <c r="D6291" s="287">
        <v>0</v>
      </c>
      <c r="E6291" s="287">
        <v>0</v>
      </c>
      <c r="F6291" s="287">
        <v>0</v>
      </c>
      <c r="G6291" s="287" t="s">
        <v>185</v>
      </c>
      <c r="H6291" s="287"/>
      <c r="I6291" s="287">
        <v>1</v>
      </c>
      <c r="J6291" s="287"/>
      <c r="K6291" s="287">
        <v>0</v>
      </c>
    </row>
    <row r="6292" spans="1:11">
      <c r="A6292" s="287" t="s">
        <v>525</v>
      </c>
      <c r="B6292" s="288">
        <v>46074</v>
      </c>
      <c r="C6292" s="287" t="s">
        <v>847</v>
      </c>
      <c r="D6292" s="287">
        <v>1</v>
      </c>
      <c r="E6292" s="287">
        <v>1</v>
      </c>
      <c r="F6292" s="287">
        <v>1</v>
      </c>
      <c r="G6292" s="287" t="s">
        <v>185</v>
      </c>
      <c r="H6292" s="287"/>
      <c r="I6292" s="287">
        <v>1</v>
      </c>
      <c r="J6292" s="287"/>
      <c r="K6292" s="287">
        <v>0</v>
      </c>
    </row>
    <row r="6293" spans="1:11">
      <c r="A6293" s="287" t="s">
        <v>525</v>
      </c>
      <c r="B6293" s="288">
        <v>46081</v>
      </c>
      <c r="C6293" s="287" t="s">
        <v>847</v>
      </c>
      <c r="D6293" s="287">
        <v>1</v>
      </c>
      <c r="E6293" s="287">
        <v>1</v>
      </c>
      <c r="F6293" s="287">
        <v>1</v>
      </c>
      <c r="G6293" s="287" t="s">
        <v>185</v>
      </c>
      <c r="H6293" s="287"/>
      <c r="I6293" s="287">
        <v>1</v>
      </c>
      <c r="J6293" s="287"/>
      <c r="K6293" s="287">
        <v>0</v>
      </c>
    </row>
    <row r="6294" spans="1:11">
      <c r="A6294" s="287" t="s">
        <v>525</v>
      </c>
      <c r="B6294" s="288">
        <v>46088</v>
      </c>
      <c r="C6294" s="287" t="s">
        <v>847</v>
      </c>
      <c r="D6294" s="287">
        <v>1</v>
      </c>
      <c r="E6294" s="287">
        <v>1</v>
      </c>
      <c r="F6294" s="287">
        <v>1</v>
      </c>
      <c r="G6294" s="287" t="s">
        <v>185</v>
      </c>
      <c r="H6294" s="287"/>
      <c r="I6294" s="287">
        <v>1</v>
      </c>
      <c r="J6294" s="287"/>
      <c r="K6294" s="287">
        <v>0</v>
      </c>
    </row>
    <row r="6295" spans="1:11">
      <c r="A6295" s="287" t="s">
        <v>525</v>
      </c>
      <c r="B6295" s="288">
        <v>46095</v>
      </c>
      <c r="C6295" s="287" t="s">
        <v>847</v>
      </c>
      <c r="D6295" s="287">
        <v>1</v>
      </c>
      <c r="E6295" s="287">
        <v>1</v>
      </c>
      <c r="F6295" s="287">
        <v>1</v>
      </c>
      <c r="G6295" s="287" t="s">
        <v>185</v>
      </c>
      <c r="H6295" s="287"/>
      <c r="I6295" s="287">
        <v>1</v>
      </c>
      <c r="J6295" s="287"/>
      <c r="K6295" s="287">
        <v>0</v>
      </c>
    </row>
    <row r="6296" spans="1:11">
      <c r="A6296" s="287" t="s">
        <v>525</v>
      </c>
      <c r="B6296" s="288">
        <v>46102</v>
      </c>
      <c r="C6296" s="287" t="s">
        <v>847</v>
      </c>
      <c r="D6296" s="287">
        <v>1</v>
      </c>
      <c r="E6296" s="287">
        <v>1</v>
      </c>
      <c r="F6296" s="287">
        <v>1</v>
      </c>
      <c r="G6296" s="287" t="s">
        <v>185</v>
      </c>
      <c r="H6296" s="287"/>
      <c r="I6296" s="287">
        <v>1</v>
      </c>
      <c r="J6296" s="287"/>
      <c r="K6296" s="287">
        <v>0</v>
      </c>
    </row>
    <row r="6297" spans="1:11">
      <c r="A6297" s="287" t="s">
        <v>525</v>
      </c>
      <c r="B6297" s="288">
        <v>46109</v>
      </c>
      <c r="C6297" s="287" t="s">
        <v>847</v>
      </c>
      <c r="D6297" s="287">
        <v>1</v>
      </c>
      <c r="E6297" s="287">
        <v>1</v>
      </c>
      <c r="F6297" s="287">
        <v>1</v>
      </c>
      <c r="G6297" s="287" t="s">
        <v>185</v>
      </c>
      <c r="H6297" s="287"/>
      <c r="I6297" s="287">
        <v>1</v>
      </c>
      <c r="J6297" s="287"/>
      <c r="K6297" s="287">
        <v>0</v>
      </c>
    </row>
    <row r="6298" spans="1:11">
      <c r="A6298" s="287" t="s">
        <v>525</v>
      </c>
      <c r="B6298" s="288">
        <v>46116</v>
      </c>
      <c r="C6298" s="287" t="s">
        <v>847</v>
      </c>
      <c r="D6298" s="287">
        <v>1</v>
      </c>
      <c r="E6298" s="287">
        <v>1</v>
      </c>
      <c r="F6298" s="287">
        <v>1</v>
      </c>
      <c r="G6298" s="287" t="s">
        <v>185</v>
      </c>
      <c r="H6298" s="287"/>
      <c r="I6298" s="287">
        <v>1</v>
      </c>
      <c r="J6298" s="287"/>
      <c r="K6298" s="287">
        <v>0</v>
      </c>
    </row>
    <row r="6299" spans="1:11">
      <c r="A6299" s="287" t="s">
        <v>525</v>
      </c>
      <c r="B6299" s="288">
        <v>46123</v>
      </c>
      <c r="C6299" s="287" t="s">
        <v>847</v>
      </c>
      <c r="D6299" s="287">
        <v>1</v>
      </c>
      <c r="E6299" s="287">
        <v>1</v>
      </c>
      <c r="F6299" s="287">
        <v>1</v>
      </c>
      <c r="G6299" s="287" t="s">
        <v>185</v>
      </c>
      <c r="H6299" s="287"/>
      <c r="I6299" s="287">
        <v>1</v>
      </c>
      <c r="J6299" s="287"/>
      <c r="K6299" s="287">
        <v>0</v>
      </c>
    </row>
    <row r="6300" spans="1:11">
      <c r="A6300" s="287" t="s">
        <v>525</v>
      </c>
      <c r="B6300" s="288">
        <v>46130</v>
      </c>
      <c r="C6300" s="287" t="s">
        <v>847</v>
      </c>
      <c r="D6300" s="287">
        <v>1</v>
      </c>
      <c r="E6300" s="287">
        <v>1</v>
      </c>
      <c r="F6300" s="287">
        <v>1</v>
      </c>
      <c r="G6300" s="287" t="s">
        <v>185</v>
      </c>
      <c r="H6300" s="287"/>
      <c r="I6300" s="287">
        <v>1</v>
      </c>
      <c r="J6300" s="287"/>
      <c r="K6300" s="287">
        <v>0</v>
      </c>
    </row>
    <row r="6301" spans="1:11">
      <c r="A6301" s="287" t="s">
        <v>525</v>
      </c>
      <c r="B6301" s="288">
        <v>46137</v>
      </c>
      <c r="C6301" s="287" t="s">
        <v>847</v>
      </c>
      <c r="D6301" s="287">
        <v>1</v>
      </c>
      <c r="E6301" s="287">
        <v>1</v>
      </c>
      <c r="F6301" s="287">
        <v>1</v>
      </c>
      <c r="G6301" s="287" t="s">
        <v>185</v>
      </c>
      <c r="H6301" s="287"/>
      <c r="I6301" s="287">
        <v>1</v>
      </c>
      <c r="J6301" s="287"/>
      <c r="K6301" s="287">
        <v>0</v>
      </c>
    </row>
    <row r="6302" spans="1:11">
      <c r="A6302" s="287" t="s">
        <v>526</v>
      </c>
      <c r="B6302" s="288">
        <v>45969</v>
      </c>
      <c r="C6302" s="287" t="s">
        <v>339</v>
      </c>
      <c r="D6302" s="287">
        <v>0</v>
      </c>
      <c r="E6302" s="287">
        <v>0</v>
      </c>
      <c r="F6302" s="287">
        <v>0</v>
      </c>
      <c r="G6302" s="287"/>
      <c r="H6302" s="287"/>
      <c r="I6302" s="287">
        <v>0</v>
      </c>
      <c r="J6302" s="287"/>
      <c r="K6302" s="287">
        <v>0</v>
      </c>
    </row>
    <row r="6303" spans="1:11">
      <c r="A6303" s="287" t="s">
        <v>526</v>
      </c>
      <c r="B6303" s="288">
        <v>45976</v>
      </c>
      <c r="C6303" s="287" t="s">
        <v>339</v>
      </c>
      <c r="D6303" s="287">
        <v>0</v>
      </c>
      <c r="E6303" s="287">
        <v>0</v>
      </c>
      <c r="F6303" s="287">
        <v>0</v>
      </c>
      <c r="G6303" s="287"/>
      <c r="H6303" s="287"/>
      <c r="I6303" s="287">
        <v>0</v>
      </c>
      <c r="J6303" s="287"/>
      <c r="K6303" s="287">
        <v>0</v>
      </c>
    </row>
    <row r="6304" spans="1:11">
      <c r="A6304" s="287" t="s">
        <v>526</v>
      </c>
      <c r="B6304" s="288">
        <v>45983</v>
      </c>
      <c r="C6304" s="287" t="s">
        <v>339</v>
      </c>
      <c r="D6304" s="287">
        <v>0</v>
      </c>
      <c r="E6304" s="287">
        <v>0</v>
      </c>
      <c r="F6304" s="287">
        <v>0</v>
      </c>
      <c r="G6304" s="287"/>
      <c r="H6304" s="287"/>
      <c r="I6304" s="287">
        <v>0</v>
      </c>
      <c r="J6304" s="287"/>
      <c r="K6304" s="287">
        <v>0</v>
      </c>
    </row>
    <row r="6305" spans="1:11">
      <c r="A6305" s="287" t="s">
        <v>526</v>
      </c>
      <c r="B6305" s="288">
        <v>45990</v>
      </c>
      <c r="C6305" s="287" t="s">
        <v>339</v>
      </c>
      <c r="D6305" s="287">
        <v>0</v>
      </c>
      <c r="E6305" s="287">
        <v>0</v>
      </c>
      <c r="F6305" s="287">
        <v>0</v>
      </c>
      <c r="G6305" s="287"/>
      <c r="H6305" s="287"/>
      <c r="I6305" s="287">
        <v>0</v>
      </c>
      <c r="J6305" s="287"/>
      <c r="K6305" s="287">
        <v>0</v>
      </c>
    </row>
    <row r="6306" spans="1:11">
      <c r="A6306" s="287" t="s">
        <v>526</v>
      </c>
      <c r="B6306" s="288">
        <v>45997</v>
      </c>
      <c r="C6306" s="287" t="s">
        <v>339</v>
      </c>
      <c r="D6306" s="287">
        <v>0</v>
      </c>
      <c r="E6306" s="287">
        <v>0</v>
      </c>
      <c r="F6306" s="287">
        <v>0</v>
      </c>
      <c r="G6306" s="287"/>
      <c r="H6306" s="287"/>
      <c r="I6306" s="287">
        <v>0</v>
      </c>
      <c r="J6306" s="287"/>
      <c r="K6306" s="287">
        <v>0</v>
      </c>
    </row>
    <row r="6307" spans="1:11">
      <c r="A6307" s="287" t="s">
        <v>526</v>
      </c>
      <c r="B6307" s="288">
        <v>46004</v>
      </c>
      <c r="C6307" s="287" t="s">
        <v>339</v>
      </c>
      <c r="D6307" s="287">
        <v>0</v>
      </c>
      <c r="E6307" s="287">
        <v>0</v>
      </c>
      <c r="F6307" s="287">
        <v>0</v>
      </c>
      <c r="G6307" s="287"/>
      <c r="H6307" s="287"/>
      <c r="I6307" s="287">
        <v>0</v>
      </c>
      <c r="J6307" s="287"/>
      <c r="K6307" s="287">
        <v>0</v>
      </c>
    </row>
    <row r="6308" spans="1:11">
      <c r="A6308" s="287" t="s">
        <v>526</v>
      </c>
      <c r="B6308" s="288">
        <v>46011</v>
      </c>
      <c r="C6308" s="287" t="s">
        <v>339</v>
      </c>
      <c r="D6308" s="287">
        <v>0</v>
      </c>
      <c r="E6308" s="287">
        <v>0</v>
      </c>
      <c r="F6308" s="287">
        <v>0</v>
      </c>
      <c r="G6308" s="287"/>
      <c r="H6308" s="287"/>
      <c r="I6308" s="287">
        <v>0</v>
      </c>
      <c r="J6308" s="287"/>
      <c r="K6308" s="287">
        <v>0</v>
      </c>
    </row>
    <row r="6309" spans="1:11">
      <c r="A6309" s="287" t="s">
        <v>526</v>
      </c>
      <c r="B6309" s="288">
        <v>46018</v>
      </c>
      <c r="C6309" s="287" t="s">
        <v>339</v>
      </c>
      <c r="D6309" s="287">
        <v>0</v>
      </c>
      <c r="E6309" s="287">
        <v>0</v>
      </c>
      <c r="F6309" s="287">
        <v>0</v>
      </c>
      <c r="G6309" s="287"/>
      <c r="H6309" s="287"/>
      <c r="I6309" s="287">
        <v>0</v>
      </c>
      <c r="J6309" s="287"/>
      <c r="K6309" s="287">
        <v>0</v>
      </c>
    </row>
    <row r="6310" spans="1:11">
      <c r="A6310" s="287" t="s">
        <v>526</v>
      </c>
      <c r="B6310" s="288">
        <v>46025</v>
      </c>
      <c r="C6310" s="287" t="s">
        <v>339</v>
      </c>
      <c r="D6310" s="287">
        <v>0</v>
      </c>
      <c r="E6310" s="287">
        <v>0</v>
      </c>
      <c r="F6310" s="287">
        <v>0</v>
      </c>
      <c r="G6310" s="287"/>
      <c r="H6310" s="287"/>
      <c r="I6310" s="287">
        <v>0</v>
      </c>
      <c r="J6310" s="287"/>
      <c r="K6310" s="287">
        <v>0</v>
      </c>
    </row>
    <row r="6311" spans="1:11">
      <c r="A6311" s="287" t="s">
        <v>526</v>
      </c>
      <c r="B6311" s="288">
        <v>46032</v>
      </c>
      <c r="C6311" s="287" t="s">
        <v>339</v>
      </c>
      <c r="D6311" s="287">
        <v>0</v>
      </c>
      <c r="E6311" s="287">
        <v>0</v>
      </c>
      <c r="F6311" s="287">
        <v>0</v>
      </c>
      <c r="G6311" s="287"/>
      <c r="H6311" s="287"/>
      <c r="I6311" s="287">
        <v>0</v>
      </c>
      <c r="J6311" s="287"/>
      <c r="K6311" s="287">
        <v>0</v>
      </c>
    </row>
    <row r="6312" spans="1:11">
      <c r="A6312" s="287" t="s">
        <v>526</v>
      </c>
      <c r="B6312" s="288">
        <v>46039</v>
      </c>
      <c r="C6312" s="287" t="s">
        <v>339</v>
      </c>
      <c r="D6312" s="287">
        <v>0</v>
      </c>
      <c r="E6312" s="287">
        <v>0</v>
      </c>
      <c r="F6312" s="287">
        <v>0</v>
      </c>
      <c r="G6312" s="287"/>
      <c r="H6312" s="287"/>
      <c r="I6312" s="287">
        <v>0</v>
      </c>
      <c r="J6312" s="287"/>
      <c r="K6312" s="287">
        <v>0</v>
      </c>
    </row>
    <row r="6313" spans="1:11">
      <c r="A6313" s="287" t="s">
        <v>526</v>
      </c>
      <c r="B6313" s="288">
        <v>46046</v>
      </c>
      <c r="C6313" s="287" t="s">
        <v>339</v>
      </c>
      <c r="D6313" s="287">
        <v>0</v>
      </c>
      <c r="E6313" s="287">
        <v>0</v>
      </c>
      <c r="F6313" s="287">
        <v>0</v>
      </c>
      <c r="G6313" s="287"/>
      <c r="H6313" s="287"/>
      <c r="I6313" s="287">
        <v>0</v>
      </c>
      <c r="J6313" s="287"/>
      <c r="K6313" s="287">
        <v>0</v>
      </c>
    </row>
    <row r="6314" spans="1:11">
      <c r="A6314" s="287" t="s">
        <v>526</v>
      </c>
      <c r="B6314" s="288">
        <v>46053</v>
      </c>
      <c r="C6314" s="287" t="s">
        <v>339</v>
      </c>
      <c r="D6314" s="287">
        <v>0</v>
      </c>
      <c r="E6314" s="287">
        <v>0</v>
      </c>
      <c r="F6314" s="287">
        <v>0</v>
      </c>
      <c r="G6314" s="287"/>
      <c r="H6314" s="287"/>
      <c r="I6314" s="287">
        <v>0</v>
      </c>
      <c r="J6314" s="287"/>
      <c r="K6314" s="287">
        <v>0</v>
      </c>
    </row>
    <row r="6315" spans="1:11">
      <c r="A6315" s="287" t="s">
        <v>526</v>
      </c>
      <c r="B6315" s="288">
        <v>46060</v>
      </c>
      <c r="C6315" s="287" t="s">
        <v>339</v>
      </c>
      <c r="D6315" s="287">
        <v>0</v>
      </c>
      <c r="E6315" s="287">
        <v>0</v>
      </c>
      <c r="F6315" s="287">
        <v>0</v>
      </c>
      <c r="G6315" s="287"/>
      <c r="H6315" s="287"/>
      <c r="I6315" s="287">
        <v>0</v>
      </c>
      <c r="J6315" s="287"/>
      <c r="K6315" s="287">
        <v>0</v>
      </c>
    </row>
    <row r="6316" spans="1:11">
      <c r="A6316" s="287" t="s">
        <v>526</v>
      </c>
      <c r="B6316" s="288">
        <v>46067</v>
      </c>
      <c r="C6316" s="287" t="s">
        <v>339</v>
      </c>
      <c r="D6316" s="287">
        <v>0</v>
      </c>
      <c r="E6316" s="287">
        <v>0</v>
      </c>
      <c r="F6316" s="287">
        <v>0</v>
      </c>
      <c r="G6316" s="287"/>
      <c r="H6316" s="287"/>
      <c r="I6316" s="287">
        <v>0</v>
      </c>
      <c r="J6316" s="287"/>
      <c r="K6316" s="287">
        <v>0</v>
      </c>
    </row>
    <row r="6317" spans="1:11">
      <c r="A6317" s="287" t="s">
        <v>526</v>
      </c>
      <c r="B6317" s="288">
        <v>46074</v>
      </c>
      <c r="C6317" s="287" t="s">
        <v>339</v>
      </c>
      <c r="D6317" s="287">
        <v>0</v>
      </c>
      <c r="E6317" s="287">
        <v>0</v>
      </c>
      <c r="F6317" s="287">
        <v>0</v>
      </c>
      <c r="G6317" s="287"/>
      <c r="H6317" s="287"/>
      <c r="I6317" s="287">
        <v>0</v>
      </c>
      <c r="J6317" s="287"/>
      <c r="K6317" s="287">
        <v>0</v>
      </c>
    </row>
    <row r="6318" spans="1:11">
      <c r="A6318" s="287" t="s">
        <v>526</v>
      </c>
      <c r="B6318" s="288">
        <v>46081</v>
      </c>
      <c r="C6318" s="287" t="s">
        <v>339</v>
      </c>
      <c r="D6318" s="287">
        <v>0</v>
      </c>
      <c r="E6318" s="287">
        <v>0</v>
      </c>
      <c r="F6318" s="287">
        <v>0</v>
      </c>
      <c r="G6318" s="287"/>
      <c r="H6318" s="287"/>
      <c r="I6318" s="287">
        <v>0</v>
      </c>
      <c r="J6318" s="287"/>
      <c r="K6318" s="287">
        <v>0</v>
      </c>
    </row>
    <row r="6319" spans="1:11">
      <c r="A6319" s="287" t="s">
        <v>526</v>
      </c>
      <c r="B6319" s="288">
        <v>46088</v>
      </c>
      <c r="C6319" s="287" t="s">
        <v>339</v>
      </c>
      <c r="D6319" s="287">
        <v>0</v>
      </c>
      <c r="E6319" s="287">
        <v>0</v>
      </c>
      <c r="F6319" s="287">
        <v>0</v>
      </c>
      <c r="G6319" s="287"/>
      <c r="H6319" s="287"/>
      <c r="I6319" s="287">
        <v>0</v>
      </c>
      <c r="J6319" s="287"/>
      <c r="K6319" s="287">
        <v>0</v>
      </c>
    </row>
    <row r="6320" spans="1:11">
      <c r="A6320" s="287" t="s">
        <v>526</v>
      </c>
      <c r="B6320" s="288">
        <v>46095</v>
      </c>
      <c r="C6320" s="287" t="s">
        <v>339</v>
      </c>
      <c r="D6320" s="287">
        <v>0</v>
      </c>
      <c r="E6320" s="287">
        <v>0</v>
      </c>
      <c r="F6320" s="287">
        <v>0</v>
      </c>
      <c r="G6320" s="287"/>
      <c r="H6320" s="287"/>
      <c r="I6320" s="287">
        <v>0</v>
      </c>
      <c r="J6320" s="287"/>
      <c r="K6320" s="287">
        <v>0</v>
      </c>
    </row>
    <row r="6321" spans="1:11">
      <c r="A6321" s="287" t="s">
        <v>526</v>
      </c>
      <c r="B6321" s="288">
        <v>46102</v>
      </c>
      <c r="C6321" s="287" t="s">
        <v>339</v>
      </c>
      <c r="D6321" s="287">
        <v>0</v>
      </c>
      <c r="E6321" s="287">
        <v>0</v>
      </c>
      <c r="F6321" s="287">
        <v>0</v>
      </c>
      <c r="G6321" s="287"/>
      <c r="H6321" s="287"/>
      <c r="I6321" s="287">
        <v>0</v>
      </c>
      <c r="J6321" s="287"/>
      <c r="K6321" s="287">
        <v>0</v>
      </c>
    </row>
    <row r="6322" spans="1:11">
      <c r="A6322" s="287" t="s">
        <v>526</v>
      </c>
      <c r="B6322" s="288">
        <v>46109</v>
      </c>
      <c r="C6322" s="287" t="s">
        <v>339</v>
      </c>
      <c r="D6322" s="287">
        <v>0</v>
      </c>
      <c r="E6322" s="287">
        <v>0</v>
      </c>
      <c r="F6322" s="287">
        <v>0</v>
      </c>
      <c r="G6322" s="287"/>
      <c r="H6322" s="287"/>
      <c r="I6322" s="287">
        <v>0</v>
      </c>
      <c r="J6322" s="287"/>
      <c r="K6322" s="287">
        <v>0</v>
      </c>
    </row>
    <row r="6323" spans="1:11">
      <c r="A6323" s="287" t="s">
        <v>526</v>
      </c>
      <c r="B6323" s="288">
        <v>46116</v>
      </c>
      <c r="C6323" s="287" t="s">
        <v>339</v>
      </c>
      <c r="D6323" s="287">
        <v>0</v>
      </c>
      <c r="E6323" s="287">
        <v>0</v>
      </c>
      <c r="F6323" s="287">
        <v>0</v>
      </c>
      <c r="G6323" s="287"/>
      <c r="H6323" s="287"/>
      <c r="I6323" s="287">
        <v>0</v>
      </c>
      <c r="J6323" s="287"/>
      <c r="K6323" s="287">
        <v>0</v>
      </c>
    </row>
    <row r="6324" spans="1:11">
      <c r="A6324" s="287" t="s">
        <v>526</v>
      </c>
      <c r="B6324" s="288">
        <v>46123</v>
      </c>
      <c r="C6324" s="287" t="s">
        <v>339</v>
      </c>
      <c r="D6324" s="287">
        <v>0</v>
      </c>
      <c r="E6324" s="287">
        <v>0</v>
      </c>
      <c r="F6324" s="287">
        <v>0</v>
      </c>
      <c r="G6324" s="287"/>
      <c r="H6324" s="287"/>
      <c r="I6324" s="287">
        <v>0</v>
      </c>
      <c r="J6324" s="287"/>
      <c r="K6324" s="287">
        <v>0</v>
      </c>
    </row>
    <row r="6325" spans="1:11">
      <c r="A6325" s="287" t="s">
        <v>526</v>
      </c>
      <c r="B6325" s="288">
        <v>46130</v>
      </c>
      <c r="C6325" s="287" t="s">
        <v>339</v>
      </c>
      <c r="D6325" s="287">
        <v>0</v>
      </c>
      <c r="E6325" s="287">
        <v>0</v>
      </c>
      <c r="F6325" s="287">
        <v>0</v>
      </c>
      <c r="G6325" s="287"/>
      <c r="H6325" s="287"/>
      <c r="I6325" s="287">
        <v>0</v>
      </c>
      <c r="J6325" s="287"/>
      <c r="K6325" s="287">
        <v>0</v>
      </c>
    </row>
    <row r="6326" spans="1:11">
      <c r="A6326" s="287" t="s">
        <v>526</v>
      </c>
      <c r="B6326" s="288">
        <v>46137</v>
      </c>
      <c r="C6326" s="287" t="s">
        <v>339</v>
      </c>
      <c r="D6326" s="287">
        <v>0</v>
      </c>
      <c r="E6326" s="287">
        <v>0</v>
      </c>
      <c r="F6326" s="287">
        <v>0</v>
      </c>
      <c r="G6326" s="287"/>
      <c r="H6326" s="287"/>
      <c r="I6326" s="287">
        <v>0</v>
      </c>
      <c r="J6326" s="287"/>
      <c r="K6326" s="287">
        <v>0</v>
      </c>
    </row>
    <row r="6327" spans="1:11">
      <c r="A6327" s="287" t="s">
        <v>527</v>
      </c>
      <c r="B6327" s="288">
        <v>45969</v>
      </c>
      <c r="C6327" s="287" t="s">
        <v>847</v>
      </c>
      <c r="D6327" s="287">
        <v>1</v>
      </c>
      <c r="E6327" s="287">
        <v>1</v>
      </c>
      <c r="F6327" s="287">
        <v>1</v>
      </c>
      <c r="G6327" s="287" t="s">
        <v>185</v>
      </c>
      <c r="H6327" s="287" t="s">
        <v>179</v>
      </c>
      <c r="I6327" s="287">
        <v>0</v>
      </c>
      <c r="J6327" s="287"/>
      <c r="K6327" s="287">
        <v>0</v>
      </c>
    </row>
    <row r="6328" spans="1:11">
      <c r="A6328" s="287" t="s">
        <v>527</v>
      </c>
      <c r="B6328" s="288">
        <v>45976</v>
      </c>
      <c r="C6328" s="287" t="s">
        <v>847</v>
      </c>
      <c r="D6328" s="287">
        <v>1</v>
      </c>
      <c r="E6328" s="287">
        <v>1</v>
      </c>
      <c r="F6328" s="287">
        <v>1</v>
      </c>
      <c r="G6328" s="287" t="s">
        <v>185</v>
      </c>
      <c r="H6328" s="287" t="s">
        <v>179</v>
      </c>
      <c r="I6328" s="287">
        <v>0</v>
      </c>
      <c r="J6328" s="287"/>
      <c r="K6328" s="287">
        <v>0</v>
      </c>
    </row>
    <row r="6329" spans="1:11">
      <c r="A6329" s="287" t="s">
        <v>527</v>
      </c>
      <c r="B6329" s="288">
        <v>45983</v>
      </c>
      <c r="C6329" s="287" t="s">
        <v>847</v>
      </c>
      <c r="D6329" s="287">
        <v>1</v>
      </c>
      <c r="E6329" s="287">
        <v>1</v>
      </c>
      <c r="F6329" s="287">
        <v>1</v>
      </c>
      <c r="G6329" s="287" t="s">
        <v>185</v>
      </c>
      <c r="H6329" s="287" t="s">
        <v>179</v>
      </c>
      <c r="I6329" s="287">
        <v>0</v>
      </c>
      <c r="J6329" s="287"/>
      <c r="K6329" s="287">
        <v>0</v>
      </c>
    </row>
    <row r="6330" spans="1:11">
      <c r="A6330" s="287" t="s">
        <v>527</v>
      </c>
      <c r="B6330" s="288">
        <v>45990</v>
      </c>
      <c r="C6330" s="287" t="s">
        <v>847</v>
      </c>
      <c r="D6330" s="287">
        <v>1</v>
      </c>
      <c r="E6330" s="287">
        <v>1</v>
      </c>
      <c r="F6330" s="287">
        <v>1</v>
      </c>
      <c r="G6330" s="287" t="s">
        <v>185</v>
      </c>
      <c r="H6330" s="287" t="s">
        <v>179</v>
      </c>
      <c r="I6330" s="287">
        <v>0</v>
      </c>
      <c r="J6330" s="287"/>
      <c r="K6330" s="287">
        <v>0</v>
      </c>
    </row>
    <row r="6331" spans="1:11">
      <c r="A6331" s="287" t="s">
        <v>527</v>
      </c>
      <c r="B6331" s="288">
        <v>45997</v>
      </c>
      <c r="C6331" s="287" t="s">
        <v>847</v>
      </c>
      <c r="D6331" s="287">
        <v>1</v>
      </c>
      <c r="E6331" s="287">
        <v>1</v>
      </c>
      <c r="F6331" s="287">
        <v>1</v>
      </c>
      <c r="G6331" s="287" t="s">
        <v>185</v>
      </c>
      <c r="H6331" s="287" t="s">
        <v>179</v>
      </c>
      <c r="I6331" s="287">
        <v>0</v>
      </c>
      <c r="J6331" s="287"/>
      <c r="K6331" s="287">
        <v>0</v>
      </c>
    </row>
    <row r="6332" spans="1:11">
      <c r="A6332" s="287" t="s">
        <v>527</v>
      </c>
      <c r="B6332" s="288">
        <v>46004</v>
      </c>
      <c r="C6332" s="287" t="s">
        <v>847</v>
      </c>
      <c r="D6332" s="287">
        <v>1</v>
      </c>
      <c r="E6332" s="287">
        <v>1</v>
      </c>
      <c r="F6332" s="287">
        <v>1</v>
      </c>
      <c r="G6332" s="287" t="s">
        <v>185</v>
      </c>
      <c r="H6332" s="287" t="s">
        <v>179</v>
      </c>
      <c r="I6332" s="287">
        <v>0</v>
      </c>
      <c r="J6332" s="287"/>
      <c r="K6332" s="287">
        <v>0</v>
      </c>
    </row>
    <row r="6333" spans="1:11">
      <c r="A6333" s="287" t="s">
        <v>527</v>
      </c>
      <c r="B6333" s="288">
        <v>46011</v>
      </c>
      <c r="C6333" s="287" t="s">
        <v>847</v>
      </c>
      <c r="D6333" s="287">
        <v>1</v>
      </c>
      <c r="E6333" s="287">
        <v>1</v>
      </c>
      <c r="F6333" s="287">
        <v>1</v>
      </c>
      <c r="G6333" s="287" t="s">
        <v>185</v>
      </c>
      <c r="H6333" s="287" t="s">
        <v>179</v>
      </c>
      <c r="I6333" s="287">
        <v>0</v>
      </c>
      <c r="J6333" s="287"/>
      <c r="K6333" s="287">
        <v>0</v>
      </c>
    </row>
    <row r="6334" spans="1:11">
      <c r="A6334" s="287" t="s">
        <v>527</v>
      </c>
      <c r="B6334" s="288">
        <v>46018</v>
      </c>
      <c r="C6334" s="287" t="s">
        <v>339</v>
      </c>
      <c r="D6334" s="287">
        <v>0</v>
      </c>
      <c r="E6334" s="287">
        <v>0</v>
      </c>
      <c r="F6334" s="287">
        <v>0</v>
      </c>
      <c r="G6334" s="287" t="s">
        <v>185</v>
      </c>
      <c r="H6334" s="287" t="s">
        <v>179</v>
      </c>
      <c r="I6334" s="287">
        <v>0</v>
      </c>
      <c r="J6334" s="287"/>
      <c r="K6334" s="287">
        <v>0</v>
      </c>
    </row>
    <row r="6335" spans="1:11">
      <c r="A6335" s="287" t="s">
        <v>527</v>
      </c>
      <c r="B6335" s="288">
        <v>46025</v>
      </c>
      <c r="C6335" s="287" t="s">
        <v>339</v>
      </c>
      <c r="D6335" s="287">
        <v>0</v>
      </c>
      <c r="E6335" s="287">
        <v>0</v>
      </c>
      <c r="F6335" s="287">
        <v>0</v>
      </c>
      <c r="G6335" s="287" t="s">
        <v>185</v>
      </c>
      <c r="H6335" s="287" t="s">
        <v>179</v>
      </c>
      <c r="I6335" s="287">
        <v>0</v>
      </c>
      <c r="J6335" s="287"/>
      <c r="K6335" s="287">
        <v>0</v>
      </c>
    </row>
    <row r="6336" spans="1:11">
      <c r="A6336" s="287" t="s">
        <v>527</v>
      </c>
      <c r="B6336" s="288">
        <v>46032</v>
      </c>
      <c r="C6336" s="287" t="s">
        <v>847</v>
      </c>
      <c r="D6336" s="287">
        <v>1</v>
      </c>
      <c r="E6336" s="287">
        <v>1</v>
      </c>
      <c r="F6336" s="287">
        <v>1</v>
      </c>
      <c r="G6336" s="287" t="s">
        <v>185</v>
      </c>
      <c r="H6336" s="287" t="s">
        <v>179</v>
      </c>
      <c r="I6336" s="287">
        <v>0</v>
      </c>
      <c r="J6336" s="287"/>
      <c r="K6336" s="287">
        <v>0</v>
      </c>
    </row>
    <row r="6337" spans="1:11">
      <c r="A6337" s="287" t="s">
        <v>527</v>
      </c>
      <c r="B6337" s="288">
        <v>46039</v>
      </c>
      <c r="C6337" s="287" t="s">
        <v>339</v>
      </c>
      <c r="D6337" s="287">
        <v>0</v>
      </c>
      <c r="E6337" s="287">
        <v>0</v>
      </c>
      <c r="F6337" s="287">
        <v>0</v>
      </c>
      <c r="G6337" s="287" t="s">
        <v>185</v>
      </c>
      <c r="H6337" s="287" t="s">
        <v>179</v>
      </c>
      <c r="I6337" s="287">
        <v>0</v>
      </c>
      <c r="J6337" s="287"/>
      <c r="K6337" s="287">
        <v>0</v>
      </c>
    </row>
    <row r="6338" spans="1:11">
      <c r="A6338" s="287" t="s">
        <v>527</v>
      </c>
      <c r="B6338" s="288">
        <v>46046</v>
      </c>
      <c r="C6338" s="287" t="s">
        <v>847</v>
      </c>
      <c r="D6338" s="287">
        <v>1</v>
      </c>
      <c r="E6338" s="287">
        <v>1</v>
      </c>
      <c r="F6338" s="287">
        <v>1</v>
      </c>
      <c r="G6338" s="287" t="s">
        <v>185</v>
      </c>
      <c r="H6338" s="287" t="s">
        <v>179</v>
      </c>
      <c r="I6338" s="287">
        <v>0</v>
      </c>
      <c r="J6338" s="287"/>
      <c r="K6338" s="287">
        <v>0</v>
      </c>
    </row>
    <row r="6339" spans="1:11">
      <c r="A6339" s="287" t="s">
        <v>527</v>
      </c>
      <c r="B6339" s="288">
        <v>46053</v>
      </c>
      <c r="C6339" s="287" t="s">
        <v>847</v>
      </c>
      <c r="D6339" s="287">
        <v>1</v>
      </c>
      <c r="E6339" s="287">
        <v>1</v>
      </c>
      <c r="F6339" s="287">
        <v>1</v>
      </c>
      <c r="G6339" s="287" t="s">
        <v>185</v>
      </c>
      <c r="H6339" s="287" t="s">
        <v>179</v>
      </c>
      <c r="I6339" s="287">
        <v>0</v>
      </c>
      <c r="J6339" s="287"/>
      <c r="K6339" s="287">
        <v>0</v>
      </c>
    </row>
    <row r="6340" spans="1:11">
      <c r="A6340" s="287" t="s">
        <v>527</v>
      </c>
      <c r="B6340" s="288">
        <v>46060</v>
      </c>
      <c r="C6340" s="287" t="s">
        <v>847</v>
      </c>
      <c r="D6340" s="287">
        <v>1</v>
      </c>
      <c r="E6340" s="287">
        <v>1</v>
      </c>
      <c r="F6340" s="287">
        <v>1</v>
      </c>
      <c r="G6340" s="287" t="s">
        <v>185</v>
      </c>
      <c r="H6340" s="287" t="s">
        <v>179</v>
      </c>
      <c r="I6340" s="287">
        <v>0</v>
      </c>
      <c r="J6340" s="287"/>
      <c r="K6340" s="287">
        <v>0</v>
      </c>
    </row>
    <row r="6341" spans="1:11">
      <c r="A6341" s="287" t="s">
        <v>527</v>
      </c>
      <c r="B6341" s="288">
        <v>46067</v>
      </c>
      <c r="C6341" s="287" t="s">
        <v>892</v>
      </c>
      <c r="D6341" s="287">
        <v>1</v>
      </c>
      <c r="E6341" s="287">
        <v>0</v>
      </c>
      <c r="F6341" s="287">
        <v>1</v>
      </c>
      <c r="G6341" s="287" t="s">
        <v>185</v>
      </c>
      <c r="H6341" s="287" t="s">
        <v>179</v>
      </c>
      <c r="I6341" s="287">
        <v>0</v>
      </c>
      <c r="J6341" s="287"/>
      <c r="K6341" s="287">
        <v>0</v>
      </c>
    </row>
    <row r="6342" spans="1:11">
      <c r="A6342" s="287" t="s">
        <v>527</v>
      </c>
      <c r="B6342" s="288">
        <v>46074</v>
      </c>
      <c r="C6342" s="287" t="s">
        <v>847</v>
      </c>
      <c r="D6342" s="287">
        <v>1</v>
      </c>
      <c r="E6342" s="287">
        <v>1</v>
      </c>
      <c r="F6342" s="287">
        <v>1</v>
      </c>
      <c r="G6342" s="287" t="s">
        <v>185</v>
      </c>
      <c r="H6342" s="287" t="s">
        <v>179</v>
      </c>
      <c r="I6342" s="287">
        <v>0</v>
      </c>
      <c r="J6342" s="287"/>
      <c r="K6342" s="287">
        <v>0</v>
      </c>
    </row>
    <row r="6343" spans="1:11">
      <c r="A6343" s="287" t="s">
        <v>527</v>
      </c>
      <c r="B6343" s="288">
        <v>46081</v>
      </c>
      <c r="C6343" s="287" t="s">
        <v>847</v>
      </c>
      <c r="D6343" s="287">
        <v>1</v>
      </c>
      <c r="E6343" s="287">
        <v>1</v>
      </c>
      <c r="F6343" s="287">
        <v>1</v>
      </c>
      <c r="G6343" s="287" t="s">
        <v>185</v>
      </c>
      <c r="H6343" s="287" t="s">
        <v>179</v>
      </c>
      <c r="I6343" s="287">
        <v>0</v>
      </c>
      <c r="J6343" s="287"/>
      <c r="K6343" s="287">
        <v>0</v>
      </c>
    </row>
    <row r="6344" spans="1:11">
      <c r="A6344" s="287" t="s">
        <v>527</v>
      </c>
      <c r="B6344" s="288">
        <v>46088</v>
      </c>
      <c r="C6344" s="287" t="s">
        <v>339</v>
      </c>
      <c r="D6344" s="287">
        <v>0</v>
      </c>
      <c r="E6344" s="287">
        <v>0</v>
      </c>
      <c r="F6344" s="287">
        <v>0</v>
      </c>
      <c r="G6344" s="287" t="s">
        <v>185</v>
      </c>
      <c r="H6344" s="287" t="s">
        <v>179</v>
      </c>
      <c r="I6344" s="287">
        <v>0</v>
      </c>
      <c r="J6344" s="287"/>
      <c r="K6344" s="287">
        <v>0</v>
      </c>
    </row>
    <row r="6345" spans="1:11">
      <c r="A6345" s="287" t="s">
        <v>527</v>
      </c>
      <c r="B6345" s="288">
        <v>46095</v>
      </c>
      <c r="C6345" s="287" t="s">
        <v>847</v>
      </c>
      <c r="D6345" s="287">
        <v>1</v>
      </c>
      <c r="E6345" s="287">
        <v>1</v>
      </c>
      <c r="F6345" s="287">
        <v>1</v>
      </c>
      <c r="G6345" s="287" t="s">
        <v>185</v>
      </c>
      <c r="H6345" s="287" t="s">
        <v>179</v>
      </c>
      <c r="I6345" s="287">
        <v>0</v>
      </c>
      <c r="J6345" s="287"/>
      <c r="K6345" s="287">
        <v>0</v>
      </c>
    </row>
    <row r="6346" spans="1:11">
      <c r="A6346" s="287" t="s">
        <v>527</v>
      </c>
      <c r="B6346" s="288">
        <v>46102</v>
      </c>
      <c r="C6346" s="287" t="s">
        <v>847</v>
      </c>
      <c r="D6346" s="287">
        <v>1</v>
      </c>
      <c r="E6346" s="287">
        <v>1</v>
      </c>
      <c r="F6346" s="287">
        <v>1</v>
      </c>
      <c r="G6346" s="287" t="s">
        <v>185</v>
      </c>
      <c r="H6346" s="287" t="s">
        <v>179</v>
      </c>
      <c r="I6346" s="287">
        <v>0</v>
      </c>
      <c r="J6346" s="287"/>
      <c r="K6346" s="287">
        <v>0</v>
      </c>
    </row>
    <row r="6347" spans="1:11">
      <c r="A6347" s="287" t="s">
        <v>527</v>
      </c>
      <c r="B6347" s="288">
        <v>46109</v>
      </c>
      <c r="C6347" s="287" t="s">
        <v>847</v>
      </c>
      <c r="D6347" s="287">
        <v>1</v>
      </c>
      <c r="E6347" s="287">
        <v>1</v>
      </c>
      <c r="F6347" s="287">
        <v>1</v>
      </c>
      <c r="G6347" s="287" t="s">
        <v>185</v>
      </c>
      <c r="H6347" s="287" t="s">
        <v>179</v>
      </c>
      <c r="I6347" s="287">
        <v>0</v>
      </c>
      <c r="J6347" s="287"/>
      <c r="K6347" s="287">
        <v>0</v>
      </c>
    </row>
    <row r="6348" spans="1:11">
      <c r="A6348" s="287" t="s">
        <v>527</v>
      </c>
      <c r="B6348" s="288">
        <v>46116</v>
      </c>
      <c r="C6348" s="287" t="s">
        <v>339</v>
      </c>
      <c r="D6348" s="287">
        <v>0</v>
      </c>
      <c r="E6348" s="287">
        <v>0</v>
      </c>
      <c r="F6348" s="287">
        <v>0</v>
      </c>
      <c r="G6348" s="287" t="s">
        <v>185</v>
      </c>
      <c r="H6348" s="287" t="s">
        <v>179</v>
      </c>
      <c r="I6348" s="287">
        <v>0</v>
      </c>
      <c r="J6348" s="287"/>
      <c r="K6348" s="287">
        <v>0</v>
      </c>
    </row>
    <row r="6349" spans="1:11">
      <c r="A6349" s="287" t="s">
        <v>527</v>
      </c>
      <c r="B6349" s="288">
        <v>46123</v>
      </c>
      <c r="C6349" s="287" t="s">
        <v>847</v>
      </c>
      <c r="D6349" s="287">
        <v>1</v>
      </c>
      <c r="E6349" s="287">
        <v>1</v>
      </c>
      <c r="F6349" s="287">
        <v>1</v>
      </c>
      <c r="G6349" s="287" t="s">
        <v>185</v>
      </c>
      <c r="H6349" s="287" t="s">
        <v>179</v>
      </c>
      <c r="I6349" s="287">
        <v>0</v>
      </c>
      <c r="J6349" s="287"/>
      <c r="K6349" s="287">
        <v>0</v>
      </c>
    </row>
    <row r="6350" spans="1:11">
      <c r="A6350" s="287" t="s">
        <v>527</v>
      </c>
      <c r="B6350" s="288">
        <v>46130</v>
      </c>
      <c r="C6350" s="287" t="s">
        <v>847</v>
      </c>
      <c r="D6350" s="287">
        <v>1</v>
      </c>
      <c r="E6350" s="287">
        <v>1</v>
      </c>
      <c r="F6350" s="287">
        <v>1</v>
      </c>
      <c r="G6350" s="287" t="s">
        <v>185</v>
      </c>
      <c r="H6350" s="287" t="s">
        <v>179</v>
      </c>
      <c r="I6350" s="287">
        <v>0</v>
      </c>
      <c r="J6350" s="287"/>
      <c r="K6350" s="287">
        <v>0</v>
      </c>
    </row>
    <row r="6351" spans="1:11">
      <c r="A6351" s="287" t="s">
        <v>527</v>
      </c>
      <c r="B6351" s="288">
        <v>46137</v>
      </c>
      <c r="C6351" s="287" t="s">
        <v>339</v>
      </c>
      <c r="D6351" s="287">
        <v>0</v>
      </c>
      <c r="E6351" s="287">
        <v>0</v>
      </c>
      <c r="F6351" s="287">
        <v>0</v>
      </c>
      <c r="G6351" s="287" t="s">
        <v>185</v>
      </c>
      <c r="H6351" s="287" t="s">
        <v>179</v>
      </c>
      <c r="I6351" s="287">
        <v>0</v>
      </c>
      <c r="J6351" s="287"/>
      <c r="K6351" s="287">
        <v>0</v>
      </c>
    </row>
    <row r="6352" spans="1:11">
      <c r="A6352" s="287" t="s">
        <v>528</v>
      </c>
      <c r="B6352" s="288">
        <v>45969</v>
      </c>
      <c r="C6352" s="287" t="s">
        <v>893</v>
      </c>
      <c r="D6352" s="287">
        <v>1</v>
      </c>
      <c r="E6352" s="287">
        <v>1</v>
      </c>
      <c r="F6352" s="287">
        <v>0</v>
      </c>
      <c r="G6352" s="287" t="s">
        <v>179</v>
      </c>
      <c r="H6352" s="287" t="s">
        <v>185</v>
      </c>
      <c r="I6352" s="287">
        <v>1</v>
      </c>
      <c r="J6352" s="287" t="s">
        <v>529</v>
      </c>
      <c r="K6352" s="287">
        <v>0</v>
      </c>
    </row>
    <row r="6353" spans="1:11">
      <c r="A6353" s="287" t="s">
        <v>528</v>
      </c>
      <c r="B6353" s="288">
        <v>45976</v>
      </c>
      <c r="C6353" s="287" t="s">
        <v>339</v>
      </c>
      <c r="D6353" s="287">
        <v>0</v>
      </c>
      <c r="E6353" s="287">
        <v>0</v>
      </c>
      <c r="F6353" s="287">
        <v>0</v>
      </c>
      <c r="G6353" s="287" t="s">
        <v>179</v>
      </c>
      <c r="H6353" s="287" t="s">
        <v>185</v>
      </c>
      <c r="I6353" s="287">
        <v>1</v>
      </c>
      <c r="J6353" s="287" t="s">
        <v>529</v>
      </c>
      <c r="K6353" s="287">
        <v>0</v>
      </c>
    </row>
    <row r="6354" spans="1:11">
      <c r="A6354" s="287" t="s">
        <v>528</v>
      </c>
      <c r="B6354" s="288">
        <v>45983</v>
      </c>
      <c r="C6354" s="287" t="s">
        <v>339</v>
      </c>
      <c r="D6354" s="287">
        <v>0</v>
      </c>
      <c r="E6354" s="287">
        <v>0</v>
      </c>
      <c r="F6354" s="287">
        <v>0</v>
      </c>
      <c r="G6354" s="287" t="s">
        <v>179</v>
      </c>
      <c r="H6354" s="287" t="s">
        <v>185</v>
      </c>
      <c r="I6354" s="287">
        <v>1</v>
      </c>
      <c r="J6354" s="287" t="s">
        <v>529</v>
      </c>
      <c r="K6354" s="287">
        <v>0</v>
      </c>
    </row>
    <row r="6355" spans="1:11">
      <c r="A6355" s="287" t="s">
        <v>528</v>
      </c>
      <c r="B6355" s="288">
        <v>45990</v>
      </c>
      <c r="C6355" s="287" t="s">
        <v>893</v>
      </c>
      <c r="D6355" s="287">
        <v>1</v>
      </c>
      <c r="E6355" s="287">
        <v>1</v>
      </c>
      <c r="F6355" s="287">
        <v>0</v>
      </c>
      <c r="G6355" s="287" t="s">
        <v>179</v>
      </c>
      <c r="H6355" s="287" t="s">
        <v>185</v>
      </c>
      <c r="I6355" s="287">
        <v>1</v>
      </c>
      <c r="J6355" s="287" t="s">
        <v>529</v>
      </c>
      <c r="K6355" s="287">
        <v>0</v>
      </c>
    </row>
    <row r="6356" spans="1:11">
      <c r="A6356" s="287" t="s">
        <v>528</v>
      </c>
      <c r="B6356" s="288">
        <v>45997</v>
      </c>
      <c r="C6356" s="287" t="s">
        <v>339</v>
      </c>
      <c r="D6356" s="287">
        <v>0</v>
      </c>
      <c r="E6356" s="287">
        <v>0</v>
      </c>
      <c r="F6356" s="287">
        <v>0</v>
      </c>
      <c r="G6356" s="287" t="s">
        <v>179</v>
      </c>
      <c r="H6356" s="287" t="s">
        <v>185</v>
      </c>
      <c r="I6356" s="287">
        <v>1</v>
      </c>
      <c r="J6356" s="287" t="s">
        <v>529</v>
      </c>
      <c r="K6356" s="287">
        <v>0</v>
      </c>
    </row>
    <row r="6357" spans="1:11">
      <c r="A6357" s="287" t="s">
        <v>528</v>
      </c>
      <c r="B6357" s="288">
        <v>46004</v>
      </c>
      <c r="C6357" s="287" t="s">
        <v>893</v>
      </c>
      <c r="D6357" s="287">
        <v>1</v>
      </c>
      <c r="E6357" s="287">
        <v>1</v>
      </c>
      <c r="F6357" s="287">
        <v>0</v>
      </c>
      <c r="G6357" s="287" t="s">
        <v>179</v>
      </c>
      <c r="H6357" s="287" t="s">
        <v>185</v>
      </c>
      <c r="I6357" s="287">
        <v>1</v>
      </c>
      <c r="J6357" s="287" t="s">
        <v>529</v>
      </c>
      <c r="K6357" s="287">
        <v>0</v>
      </c>
    </row>
    <row r="6358" spans="1:11">
      <c r="A6358" s="287" t="s">
        <v>528</v>
      </c>
      <c r="B6358" s="288">
        <v>46011</v>
      </c>
      <c r="C6358" s="287" t="s">
        <v>339</v>
      </c>
      <c r="D6358" s="287">
        <v>0</v>
      </c>
      <c r="E6358" s="287">
        <v>0</v>
      </c>
      <c r="F6358" s="287">
        <v>0</v>
      </c>
      <c r="G6358" s="287" t="s">
        <v>179</v>
      </c>
      <c r="H6358" s="287" t="s">
        <v>185</v>
      </c>
      <c r="I6358" s="287">
        <v>1</v>
      </c>
      <c r="J6358" s="287" t="s">
        <v>529</v>
      </c>
      <c r="K6358" s="287">
        <v>0</v>
      </c>
    </row>
    <row r="6359" spans="1:11">
      <c r="A6359" s="287" t="s">
        <v>528</v>
      </c>
      <c r="B6359" s="288">
        <v>46018</v>
      </c>
      <c r="C6359" s="287" t="s">
        <v>893</v>
      </c>
      <c r="D6359" s="287">
        <v>1</v>
      </c>
      <c r="E6359" s="287">
        <v>1</v>
      </c>
      <c r="F6359" s="287">
        <v>0</v>
      </c>
      <c r="G6359" s="287" t="s">
        <v>179</v>
      </c>
      <c r="H6359" s="287" t="s">
        <v>185</v>
      </c>
      <c r="I6359" s="287">
        <v>1</v>
      </c>
      <c r="J6359" s="287" t="s">
        <v>529</v>
      </c>
      <c r="K6359" s="287">
        <v>0</v>
      </c>
    </row>
    <row r="6360" spans="1:11">
      <c r="A6360" s="287" t="s">
        <v>528</v>
      </c>
      <c r="B6360" s="288">
        <v>46025</v>
      </c>
      <c r="C6360" s="287" t="s">
        <v>339</v>
      </c>
      <c r="D6360" s="287">
        <v>0</v>
      </c>
      <c r="E6360" s="287">
        <v>0</v>
      </c>
      <c r="F6360" s="287">
        <v>0</v>
      </c>
      <c r="G6360" s="287" t="s">
        <v>179</v>
      </c>
      <c r="H6360" s="287" t="s">
        <v>185</v>
      </c>
      <c r="I6360" s="287">
        <v>1</v>
      </c>
      <c r="J6360" s="287" t="s">
        <v>529</v>
      </c>
      <c r="K6360" s="287">
        <v>0</v>
      </c>
    </row>
    <row r="6361" spans="1:11">
      <c r="A6361" s="287" t="s">
        <v>528</v>
      </c>
      <c r="B6361" s="288">
        <v>46032</v>
      </c>
      <c r="C6361" s="287" t="s">
        <v>893</v>
      </c>
      <c r="D6361" s="287">
        <v>1</v>
      </c>
      <c r="E6361" s="287">
        <v>1</v>
      </c>
      <c r="F6361" s="287">
        <v>0</v>
      </c>
      <c r="G6361" s="287" t="s">
        <v>179</v>
      </c>
      <c r="H6361" s="287" t="s">
        <v>185</v>
      </c>
      <c r="I6361" s="287">
        <v>1</v>
      </c>
      <c r="J6361" s="287" t="s">
        <v>529</v>
      </c>
      <c r="K6361" s="287">
        <v>0</v>
      </c>
    </row>
    <row r="6362" spans="1:11">
      <c r="A6362" s="287" t="s">
        <v>528</v>
      </c>
      <c r="B6362" s="288">
        <v>46039</v>
      </c>
      <c r="C6362" s="287" t="s">
        <v>893</v>
      </c>
      <c r="D6362" s="287">
        <v>1</v>
      </c>
      <c r="E6362" s="287">
        <v>1</v>
      </c>
      <c r="F6362" s="287">
        <v>0</v>
      </c>
      <c r="G6362" s="287" t="s">
        <v>179</v>
      </c>
      <c r="H6362" s="287" t="s">
        <v>185</v>
      </c>
      <c r="I6362" s="287">
        <v>1</v>
      </c>
      <c r="J6362" s="287" t="s">
        <v>529</v>
      </c>
      <c r="K6362" s="287">
        <v>0</v>
      </c>
    </row>
    <row r="6363" spans="1:11">
      <c r="A6363" s="287" t="s">
        <v>528</v>
      </c>
      <c r="B6363" s="288">
        <v>46046</v>
      </c>
      <c r="C6363" s="287" t="s">
        <v>893</v>
      </c>
      <c r="D6363" s="287">
        <v>1</v>
      </c>
      <c r="E6363" s="287">
        <v>1</v>
      </c>
      <c r="F6363" s="287">
        <v>0</v>
      </c>
      <c r="G6363" s="287" t="s">
        <v>179</v>
      </c>
      <c r="H6363" s="287" t="s">
        <v>185</v>
      </c>
      <c r="I6363" s="287">
        <v>1</v>
      </c>
      <c r="J6363" s="287" t="s">
        <v>529</v>
      </c>
      <c r="K6363" s="287">
        <v>0</v>
      </c>
    </row>
    <row r="6364" spans="1:11">
      <c r="A6364" s="287" t="s">
        <v>528</v>
      </c>
      <c r="B6364" s="288">
        <v>46053</v>
      </c>
      <c r="C6364" s="287" t="s">
        <v>893</v>
      </c>
      <c r="D6364" s="287">
        <v>1</v>
      </c>
      <c r="E6364" s="287">
        <v>1</v>
      </c>
      <c r="F6364" s="287">
        <v>0</v>
      </c>
      <c r="G6364" s="287" t="s">
        <v>179</v>
      </c>
      <c r="H6364" s="287" t="s">
        <v>185</v>
      </c>
      <c r="I6364" s="287">
        <v>1</v>
      </c>
      <c r="J6364" s="287" t="s">
        <v>529</v>
      </c>
      <c r="K6364" s="287">
        <v>0</v>
      </c>
    </row>
    <row r="6365" spans="1:11">
      <c r="A6365" s="287" t="s">
        <v>528</v>
      </c>
      <c r="B6365" s="288">
        <v>46060</v>
      </c>
      <c r="C6365" s="287" t="s">
        <v>339</v>
      </c>
      <c r="D6365" s="287">
        <v>0</v>
      </c>
      <c r="E6365" s="287">
        <v>0</v>
      </c>
      <c r="F6365" s="287">
        <v>0</v>
      </c>
      <c r="G6365" s="287" t="s">
        <v>179</v>
      </c>
      <c r="H6365" s="287" t="s">
        <v>185</v>
      </c>
      <c r="I6365" s="287">
        <v>1</v>
      </c>
      <c r="J6365" s="287" t="s">
        <v>529</v>
      </c>
      <c r="K6365" s="287">
        <v>0</v>
      </c>
    </row>
    <row r="6366" spans="1:11">
      <c r="A6366" s="287" t="s">
        <v>528</v>
      </c>
      <c r="B6366" s="288">
        <v>46067</v>
      </c>
      <c r="C6366" s="287" t="s">
        <v>893</v>
      </c>
      <c r="D6366" s="287">
        <v>1</v>
      </c>
      <c r="E6366" s="287">
        <v>1</v>
      </c>
      <c r="F6366" s="287">
        <v>0</v>
      </c>
      <c r="G6366" s="287" t="s">
        <v>179</v>
      </c>
      <c r="H6366" s="287" t="s">
        <v>185</v>
      </c>
      <c r="I6366" s="287">
        <v>1</v>
      </c>
      <c r="J6366" s="287" t="s">
        <v>529</v>
      </c>
      <c r="K6366" s="287">
        <v>0</v>
      </c>
    </row>
    <row r="6367" spans="1:11">
      <c r="A6367" s="287" t="s">
        <v>528</v>
      </c>
      <c r="B6367" s="288">
        <v>46074</v>
      </c>
      <c r="C6367" s="287" t="s">
        <v>339</v>
      </c>
      <c r="D6367" s="287">
        <v>0</v>
      </c>
      <c r="E6367" s="287">
        <v>0</v>
      </c>
      <c r="F6367" s="287">
        <v>0</v>
      </c>
      <c r="G6367" s="287" t="s">
        <v>179</v>
      </c>
      <c r="H6367" s="287" t="s">
        <v>185</v>
      </c>
      <c r="I6367" s="287">
        <v>1</v>
      </c>
      <c r="J6367" s="287" t="s">
        <v>529</v>
      </c>
      <c r="K6367" s="287">
        <v>0</v>
      </c>
    </row>
    <row r="6368" spans="1:11">
      <c r="A6368" s="287" t="s">
        <v>528</v>
      </c>
      <c r="B6368" s="288">
        <v>46081</v>
      </c>
      <c r="C6368" s="287" t="s">
        <v>893</v>
      </c>
      <c r="D6368" s="287">
        <v>1</v>
      </c>
      <c r="E6368" s="287">
        <v>1</v>
      </c>
      <c r="F6368" s="287">
        <v>0</v>
      </c>
      <c r="G6368" s="287" t="s">
        <v>179</v>
      </c>
      <c r="H6368" s="287" t="s">
        <v>185</v>
      </c>
      <c r="I6368" s="287">
        <v>1</v>
      </c>
      <c r="J6368" s="287" t="s">
        <v>529</v>
      </c>
      <c r="K6368" s="287">
        <v>0</v>
      </c>
    </row>
    <row r="6369" spans="1:11">
      <c r="A6369" s="287" t="s">
        <v>528</v>
      </c>
      <c r="B6369" s="288">
        <v>46088</v>
      </c>
      <c r="C6369" s="287" t="s">
        <v>893</v>
      </c>
      <c r="D6369" s="287">
        <v>1</v>
      </c>
      <c r="E6369" s="287">
        <v>1</v>
      </c>
      <c r="F6369" s="287">
        <v>0</v>
      </c>
      <c r="G6369" s="287" t="s">
        <v>179</v>
      </c>
      <c r="H6369" s="287" t="s">
        <v>185</v>
      </c>
      <c r="I6369" s="287">
        <v>1</v>
      </c>
      <c r="J6369" s="287" t="s">
        <v>529</v>
      </c>
      <c r="K6369" s="287">
        <v>0</v>
      </c>
    </row>
    <row r="6370" spans="1:11">
      <c r="A6370" s="287" t="s">
        <v>528</v>
      </c>
      <c r="B6370" s="288">
        <v>46095</v>
      </c>
      <c r="C6370" s="287" t="s">
        <v>847</v>
      </c>
      <c r="D6370" s="287">
        <v>1</v>
      </c>
      <c r="E6370" s="287">
        <v>1</v>
      </c>
      <c r="F6370" s="287">
        <v>1</v>
      </c>
      <c r="G6370" s="287" t="s">
        <v>179</v>
      </c>
      <c r="H6370" s="287" t="s">
        <v>185</v>
      </c>
      <c r="I6370" s="287">
        <v>1</v>
      </c>
      <c r="J6370" s="287" t="s">
        <v>529</v>
      </c>
      <c r="K6370" s="287">
        <v>0</v>
      </c>
    </row>
    <row r="6371" spans="1:11">
      <c r="A6371" s="287" t="s">
        <v>528</v>
      </c>
      <c r="B6371" s="288">
        <v>46102</v>
      </c>
      <c r="C6371" s="287" t="s">
        <v>339</v>
      </c>
      <c r="D6371" s="287">
        <v>0</v>
      </c>
      <c r="E6371" s="287">
        <v>0</v>
      </c>
      <c r="F6371" s="287">
        <v>0</v>
      </c>
      <c r="G6371" s="287" t="s">
        <v>179</v>
      </c>
      <c r="H6371" s="287" t="s">
        <v>185</v>
      </c>
      <c r="I6371" s="287">
        <v>1</v>
      </c>
      <c r="J6371" s="287" t="s">
        <v>529</v>
      </c>
      <c r="K6371" s="287">
        <v>0</v>
      </c>
    </row>
    <row r="6372" spans="1:11">
      <c r="A6372" s="287" t="s">
        <v>528</v>
      </c>
      <c r="B6372" s="288">
        <v>46109</v>
      </c>
      <c r="C6372" s="287" t="s">
        <v>847</v>
      </c>
      <c r="D6372" s="287">
        <v>1</v>
      </c>
      <c r="E6372" s="287">
        <v>1</v>
      </c>
      <c r="F6372" s="287">
        <v>1</v>
      </c>
      <c r="G6372" s="287" t="s">
        <v>179</v>
      </c>
      <c r="H6372" s="287" t="s">
        <v>185</v>
      </c>
      <c r="I6372" s="287">
        <v>1</v>
      </c>
      <c r="J6372" s="287" t="s">
        <v>529</v>
      </c>
      <c r="K6372" s="287">
        <v>0</v>
      </c>
    </row>
    <row r="6373" spans="1:11">
      <c r="A6373" s="287" t="s">
        <v>528</v>
      </c>
      <c r="B6373" s="288">
        <v>46116</v>
      </c>
      <c r="C6373" s="287" t="s">
        <v>339</v>
      </c>
      <c r="D6373" s="287">
        <v>0</v>
      </c>
      <c r="E6373" s="287">
        <v>0</v>
      </c>
      <c r="F6373" s="287">
        <v>0</v>
      </c>
      <c r="G6373" s="287" t="s">
        <v>179</v>
      </c>
      <c r="H6373" s="287" t="s">
        <v>185</v>
      </c>
      <c r="I6373" s="287">
        <v>1</v>
      </c>
      <c r="J6373" s="287" t="s">
        <v>529</v>
      </c>
      <c r="K6373" s="287">
        <v>0</v>
      </c>
    </row>
    <row r="6374" spans="1:11">
      <c r="A6374" s="287" t="s">
        <v>528</v>
      </c>
      <c r="B6374" s="288">
        <v>46123</v>
      </c>
      <c r="C6374" s="287" t="s">
        <v>893</v>
      </c>
      <c r="D6374" s="287">
        <v>1</v>
      </c>
      <c r="E6374" s="287">
        <v>1</v>
      </c>
      <c r="F6374" s="287">
        <v>0</v>
      </c>
      <c r="G6374" s="287" t="s">
        <v>179</v>
      </c>
      <c r="H6374" s="287" t="s">
        <v>185</v>
      </c>
      <c r="I6374" s="287">
        <v>1</v>
      </c>
      <c r="J6374" s="287" t="s">
        <v>529</v>
      </c>
      <c r="K6374" s="287">
        <v>0</v>
      </c>
    </row>
    <row r="6375" spans="1:11">
      <c r="A6375" s="287" t="s">
        <v>528</v>
      </c>
      <c r="B6375" s="288">
        <v>46130</v>
      </c>
      <c r="C6375" s="287" t="s">
        <v>893</v>
      </c>
      <c r="D6375" s="287">
        <v>1</v>
      </c>
      <c r="E6375" s="287">
        <v>1</v>
      </c>
      <c r="F6375" s="287">
        <v>0</v>
      </c>
      <c r="G6375" s="287" t="s">
        <v>179</v>
      </c>
      <c r="H6375" s="287" t="s">
        <v>185</v>
      </c>
      <c r="I6375" s="287">
        <v>1</v>
      </c>
      <c r="J6375" s="287" t="s">
        <v>529</v>
      </c>
      <c r="K6375" s="287">
        <v>0</v>
      </c>
    </row>
    <row r="6376" spans="1:11">
      <c r="A6376" s="287" t="s">
        <v>528</v>
      </c>
      <c r="B6376" s="288">
        <v>46137</v>
      </c>
      <c r="C6376" s="287" t="s">
        <v>893</v>
      </c>
      <c r="D6376" s="287">
        <v>1</v>
      </c>
      <c r="E6376" s="287">
        <v>1</v>
      </c>
      <c r="F6376" s="287">
        <v>0</v>
      </c>
      <c r="G6376" s="287" t="s">
        <v>179</v>
      </c>
      <c r="H6376" s="287" t="s">
        <v>185</v>
      </c>
      <c r="I6376" s="287">
        <v>1</v>
      </c>
      <c r="J6376" s="287" t="s">
        <v>529</v>
      </c>
      <c r="K6376" s="287">
        <v>0</v>
      </c>
    </row>
    <row r="6377" spans="1:11">
      <c r="A6377" s="287" t="s">
        <v>530</v>
      </c>
      <c r="B6377" s="288">
        <v>45969</v>
      </c>
      <c r="C6377" s="287" t="s">
        <v>847</v>
      </c>
      <c r="D6377" s="287">
        <v>1</v>
      </c>
      <c r="E6377" s="287">
        <v>1</v>
      </c>
      <c r="F6377" s="287">
        <v>1</v>
      </c>
      <c r="G6377" s="287" t="s">
        <v>185</v>
      </c>
      <c r="H6377" s="287" t="s">
        <v>185</v>
      </c>
      <c r="I6377" s="287">
        <v>1</v>
      </c>
      <c r="J6377" s="287"/>
      <c r="K6377" s="287">
        <v>0</v>
      </c>
    </row>
    <row r="6378" spans="1:11">
      <c r="A6378" s="287" t="s">
        <v>530</v>
      </c>
      <c r="B6378" s="288">
        <v>45976</v>
      </c>
      <c r="C6378" s="287" t="s">
        <v>847</v>
      </c>
      <c r="D6378" s="287">
        <v>1</v>
      </c>
      <c r="E6378" s="287">
        <v>1</v>
      </c>
      <c r="F6378" s="287">
        <v>1</v>
      </c>
      <c r="G6378" s="287" t="s">
        <v>185</v>
      </c>
      <c r="H6378" s="287" t="s">
        <v>185</v>
      </c>
      <c r="I6378" s="287">
        <v>1</v>
      </c>
      <c r="J6378" s="287"/>
      <c r="K6378" s="287">
        <v>0</v>
      </c>
    </row>
    <row r="6379" spans="1:11">
      <c r="A6379" s="287" t="s">
        <v>530</v>
      </c>
      <c r="B6379" s="288">
        <v>45983</v>
      </c>
      <c r="C6379" s="287" t="s">
        <v>339</v>
      </c>
      <c r="D6379" s="287">
        <v>0</v>
      </c>
      <c r="E6379" s="287">
        <v>0</v>
      </c>
      <c r="F6379" s="287">
        <v>0</v>
      </c>
      <c r="G6379" s="287" t="s">
        <v>185</v>
      </c>
      <c r="H6379" s="287" t="s">
        <v>185</v>
      </c>
      <c r="I6379" s="287">
        <v>1</v>
      </c>
      <c r="J6379" s="287"/>
      <c r="K6379" s="287">
        <v>0</v>
      </c>
    </row>
    <row r="6380" spans="1:11">
      <c r="A6380" s="287" t="s">
        <v>530</v>
      </c>
      <c r="B6380" s="288">
        <v>45990</v>
      </c>
      <c r="C6380" s="287" t="s">
        <v>847</v>
      </c>
      <c r="D6380" s="287">
        <v>1</v>
      </c>
      <c r="E6380" s="287">
        <v>1</v>
      </c>
      <c r="F6380" s="287">
        <v>1</v>
      </c>
      <c r="G6380" s="287" t="s">
        <v>185</v>
      </c>
      <c r="H6380" s="287" t="s">
        <v>185</v>
      </c>
      <c r="I6380" s="287">
        <v>1</v>
      </c>
      <c r="J6380" s="287"/>
      <c r="K6380" s="287">
        <v>0</v>
      </c>
    </row>
    <row r="6381" spans="1:11">
      <c r="A6381" s="287" t="s">
        <v>530</v>
      </c>
      <c r="B6381" s="288">
        <v>45997</v>
      </c>
      <c r="C6381" s="287" t="s">
        <v>339</v>
      </c>
      <c r="D6381" s="287">
        <v>0</v>
      </c>
      <c r="E6381" s="287">
        <v>0</v>
      </c>
      <c r="F6381" s="287">
        <v>0</v>
      </c>
      <c r="G6381" s="287" t="s">
        <v>185</v>
      </c>
      <c r="H6381" s="287" t="s">
        <v>185</v>
      </c>
      <c r="I6381" s="287">
        <v>1</v>
      </c>
      <c r="J6381" s="287"/>
      <c r="K6381" s="287">
        <v>0</v>
      </c>
    </row>
    <row r="6382" spans="1:11">
      <c r="A6382" s="287" t="s">
        <v>530</v>
      </c>
      <c r="B6382" s="288">
        <v>46004</v>
      </c>
      <c r="C6382" s="287" t="s">
        <v>847</v>
      </c>
      <c r="D6382" s="287">
        <v>1</v>
      </c>
      <c r="E6382" s="287">
        <v>1</v>
      </c>
      <c r="F6382" s="287">
        <v>1</v>
      </c>
      <c r="G6382" s="287" t="s">
        <v>185</v>
      </c>
      <c r="H6382" s="287" t="s">
        <v>185</v>
      </c>
      <c r="I6382" s="287">
        <v>1</v>
      </c>
      <c r="J6382" s="287"/>
      <c r="K6382" s="287">
        <v>0</v>
      </c>
    </row>
    <row r="6383" spans="1:11">
      <c r="A6383" s="287" t="s">
        <v>530</v>
      </c>
      <c r="B6383" s="288">
        <v>46011</v>
      </c>
      <c r="C6383" s="287" t="s">
        <v>847</v>
      </c>
      <c r="D6383" s="287">
        <v>1</v>
      </c>
      <c r="E6383" s="287">
        <v>1</v>
      </c>
      <c r="F6383" s="287">
        <v>1</v>
      </c>
      <c r="G6383" s="287" t="s">
        <v>185</v>
      </c>
      <c r="H6383" s="287" t="s">
        <v>185</v>
      </c>
      <c r="I6383" s="287">
        <v>1</v>
      </c>
      <c r="J6383" s="287"/>
      <c r="K6383" s="287">
        <v>0</v>
      </c>
    </row>
    <row r="6384" spans="1:11">
      <c r="A6384" s="287" t="s">
        <v>530</v>
      </c>
      <c r="B6384" s="288">
        <v>46018</v>
      </c>
      <c r="C6384" s="287" t="s">
        <v>847</v>
      </c>
      <c r="D6384" s="287">
        <v>1</v>
      </c>
      <c r="E6384" s="287">
        <v>1</v>
      </c>
      <c r="F6384" s="287">
        <v>1</v>
      </c>
      <c r="G6384" s="287" t="s">
        <v>185</v>
      </c>
      <c r="H6384" s="287" t="s">
        <v>185</v>
      </c>
      <c r="I6384" s="287">
        <v>1</v>
      </c>
      <c r="J6384" s="287"/>
      <c r="K6384" s="287">
        <v>0</v>
      </c>
    </row>
    <row r="6385" spans="1:11">
      <c r="A6385" s="287" t="s">
        <v>530</v>
      </c>
      <c r="B6385" s="288">
        <v>46025</v>
      </c>
      <c r="C6385" s="287" t="s">
        <v>847</v>
      </c>
      <c r="D6385" s="287">
        <v>1</v>
      </c>
      <c r="E6385" s="287">
        <v>1</v>
      </c>
      <c r="F6385" s="287">
        <v>1</v>
      </c>
      <c r="G6385" s="287" t="s">
        <v>185</v>
      </c>
      <c r="H6385" s="287" t="s">
        <v>185</v>
      </c>
      <c r="I6385" s="287">
        <v>1</v>
      </c>
      <c r="J6385" s="287"/>
      <c r="K6385" s="287">
        <v>0</v>
      </c>
    </row>
    <row r="6386" spans="1:11">
      <c r="A6386" s="287" t="s">
        <v>530</v>
      </c>
      <c r="B6386" s="288">
        <v>46032</v>
      </c>
      <c r="C6386" s="287" t="s">
        <v>847</v>
      </c>
      <c r="D6386" s="287">
        <v>1</v>
      </c>
      <c r="E6386" s="287">
        <v>1</v>
      </c>
      <c r="F6386" s="287">
        <v>1</v>
      </c>
      <c r="G6386" s="287" t="s">
        <v>185</v>
      </c>
      <c r="H6386" s="287" t="s">
        <v>185</v>
      </c>
      <c r="I6386" s="287">
        <v>1</v>
      </c>
      <c r="J6386" s="287"/>
      <c r="K6386" s="287">
        <v>0</v>
      </c>
    </row>
    <row r="6387" spans="1:11">
      <c r="A6387" s="287" t="s">
        <v>530</v>
      </c>
      <c r="B6387" s="288">
        <v>46039</v>
      </c>
      <c r="C6387" s="287" t="s">
        <v>847</v>
      </c>
      <c r="D6387" s="287">
        <v>1</v>
      </c>
      <c r="E6387" s="287">
        <v>1</v>
      </c>
      <c r="F6387" s="287">
        <v>1</v>
      </c>
      <c r="G6387" s="287" t="s">
        <v>185</v>
      </c>
      <c r="H6387" s="287" t="s">
        <v>185</v>
      </c>
      <c r="I6387" s="287">
        <v>1</v>
      </c>
      <c r="J6387" s="287"/>
      <c r="K6387" s="287">
        <v>0</v>
      </c>
    </row>
    <row r="6388" spans="1:11">
      <c r="A6388" s="287" t="s">
        <v>530</v>
      </c>
      <c r="B6388" s="288">
        <v>46046</v>
      </c>
      <c r="C6388" s="287" t="s">
        <v>847</v>
      </c>
      <c r="D6388" s="287">
        <v>1</v>
      </c>
      <c r="E6388" s="287">
        <v>1</v>
      </c>
      <c r="F6388" s="287">
        <v>1</v>
      </c>
      <c r="G6388" s="287" t="s">
        <v>185</v>
      </c>
      <c r="H6388" s="287" t="s">
        <v>185</v>
      </c>
      <c r="I6388" s="287">
        <v>1</v>
      </c>
      <c r="J6388" s="287"/>
      <c r="K6388" s="287">
        <v>0</v>
      </c>
    </row>
    <row r="6389" spans="1:11">
      <c r="A6389" s="287" t="s">
        <v>530</v>
      </c>
      <c r="B6389" s="288">
        <v>46053</v>
      </c>
      <c r="C6389" s="287" t="s">
        <v>847</v>
      </c>
      <c r="D6389" s="287">
        <v>1</v>
      </c>
      <c r="E6389" s="287">
        <v>1</v>
      </c>
      <c r="F6389" s="287">
        <v>1</v>
      </c>
      <c r="G6389" s="287" t="s">
        <v>185</v>
      </c>
      <c r="H6389" s="287" t="s">
        <v>185</v>
      </c>
      <c r="I6389" s="287">
        <v>1</v>
      </c>
      <c r="J6389" s="287"/>
      <c r="K6389" s="287">
        <v>0</v>
      </c>
    </row>
    <row r="6390" spans="1:11">
      <c r="A6390" s="287" t="s">
        <v>530</v>
      </c>
      <c r="B6390" s="288">
        <v>46060</v>
      </c>
      <c r="C6390" s="287" t="s">
        <v>847</v>
      </c>
      <c r="D6390" s="287">
        <v>1</v>
      </c>
      <c r="E6390" s="287">
        <v>1</v>
      </c>
      <c r="F6390" s="287">
        <v>1</v>
      </c>
      <c r="G6390" s="287" t="s">
        <v>185</v>
      </c>
      <c r="H6390" s="287" t="s">
        <v>185</v>
      </c>
      <c r="I6390" s="287">
        <v>1</v>
      </c>
      <c r="J6390" s="287"/>
      <c r="K6390" s="287">
        <v>0</v>
      </c>
    </row>
    <row r="6391" spans="1:11">
      <c r="A6391" s="287" t="s">
        <v>530</v>
      </c>
      <c r="B6391" s="288">
        <v>46067</v>
      </c>
      <c r="C6391" s="287" t="s">
        <v>892</v>
      </c>
      <c r="D6391" s="287">
        <v>1</v>
      </c>
      <c r="E6391" s="287">
        <v>0</v>
      </c>
      <c r="F6391" s="287">
        <v>1</v>
      </c>
      <c r="G6391" s="287" t="s">
        <v>185</v>
      </c>
      <c r="H6391" s="287" t="s">
        <v>185</v>
      </c>
      <c r="I6391" s="287">
        <v>1</v>
      </c>
      <c r="J6391" s="287"/>
      <c r="K6391" s="287">
        <v>0</v>
      </c>
    </row>
    <row r="6392" spans="1:11">
      <c r="A6392" s="287" t="s">
        <v>530</v>
      </c>
      <c r="B6392" s="288">
        <v>46074</v>
      </c>
      <c r="C6392" s="287" t="s">
        <v>847</v>
      </c>
      <c r="D6392" s="287">
        <v>1</v>
      </c>
      <c r="E6392" s="287">
        <v>1</v>
      </c>
      <c r="F6392" s="287">
        <v>1</v>
      </c>
      <c r="G6392" s="287" t="s">
        <v>185</v>
      </c>
      <c r="H6392" s="287" t="s">
        <v>185</v>
      </c>
      <c r="I6392" s="287">
        <v>1</v>
      </c>
      <c r="J6392" s="287"/>
      <c r="K6392" s="287">
        <v>0</v>
      </c>
    </row>
    <row r="6393" spans="1:11">
      <c r="A6393" s="287" t="s">
        <v>530</v>
      </c>
      <c r="B6393" s="288">
        <v>46081</v>
      </c>
      <c r="C6393" s="287" t="s">
        <v>847</v>
      </c>
      <c r="D6393" s="287">
        <v>1</v>
      </c>
      <c r="E6393" s="287">
        <v>1</v>
      </c>
      <c r="F6393" s="287">
        <v>1</v>
      </c>
      <c r="G6393" s="287" t="s">
        <v>185</v>
      </c>
      <c r="H6393" s="287" t="s">
        <v>185</v>
      </c>
      <c r="I6393" s="287">
        <v>1</v>
      </c>
      <c r="J6393" s="287"/>
      <c r="K6393" s="287">
        <v>0</v>
      </c>
    </row>
    <row r="6394" spans="1:11">
      <c r="A6394" s="287" t="s">
        <v>530</v>
      </c>
      <c r="B6394" s="288">
        <v>46088</v>
      </c>
      <c r="C6394" s="287" t="s">
        <v>847</v>
      </c>
      <c r="D6394" s="287">
        <v>1</v>
      </c>
      <c r="E6394" s="287">
        <v>1</v>
      </c>
      <c r="F6394" s="287">
        <v>1</v>
      </c>
      <c r="G6394" s="287" t="s">
        <v>185</v>
      </c>
      <c r="H6394" s="287" t="s">
        <v>185</v>
      </c>
      <c r="I6394" s="287">
        <v>1</v>
      </c>
      <c r="J6394" s="287"/>
      <c r="K6394" s="287">
        <v>0</v>
      </c>
    </row>
    <row r="6395" spans="1:11">
      <c r="A6395" s="287" t="s">
        <v>530</v>
      </c>
      <c r="B6395" s="288">
        <v>46095</v>
      </c>
      <c r="C6395" s="287" t="s">
        <v>847</v>
      </c>
      <c r="D6395" s="287">
        <v>1</v>
      </c>
      <c r="E6395" s="287">
        <v>1</v>
      </c>
      <c r="F6395" s="287">
        <v>1</v>
      </c>
      <c r="G6395" s="287" t="s">
        <v>185</v>
      </c>
      <c r="H6395" s="287" t="s">
        <v>185</v>
      </c>
      <c r="I6395" s="287">
        <v>1</v>
      </c>
      <c r="J6395" s="287"/>
      <c r="K6395" s="287">
        <v>0</v>
      </c>
    </row>
    <row r="6396" spans="1:11">
      <c r="A6396" s="287" t="s">
        <v>530</v>
      </c>
      <c r="B6396" s="288">
        <v>46102</v>
      </c>
      <c r="C6396" s="287" t="s">
        <v>847</v>
      </c>
      <c r="D6396" s="287">
        <v>1</v>
      </c>
      <c r="E6396" s="287">
        <v>1</v>
      </c>
      <c r="F6396" s="287">
        <v>1</v>
      </c>
      <c r="G6396" s="287" t="s">
        <v>185</v>
      </c>
      <c r="H6396" s="287" t="s">
        <v>185</v>
      </c>
      <c r="I6396" s="287">
        <v>1</v>
      </c>
      <c r="J6396" s="287"/>
      <c r="K6396" s="287">
        <v>0</v>
      </c>
    </row>
    <row r="6397" spans="1:11">
      <c r="A6397" s="287" t="s">
        <v>530</v>
      </c>
      <c r="B6397" s="288">
        <v>46109</v>
      </c>
      <c r="C6397" s="287" t="s">
        <v>892</v>
      </c>
      <c r="D6397" s="287">
        <v>1</v>
      </c>
      <c r="E6397" s="287">
        <v>0</v>
      </c>
      <c r="F6397" s="287">
        <v>1</v>
      </c>
      <c r="G6397" s="287" t="s">
        <v>185</v>
      </c>
      <c r="H6397" s="287" t="s">
        <v>185</v>
      </c>
      <c r="I6397" s="287">
        <v>1</v>
      </c>
      <c r="J6397" s="287"/>
      <c r="K6397" s="287">
        <v>0</v>
      </c>
    </row>
    <row r="6398" spans="1:11">
      <c r="A6398" s="287" t="s">
        <v>530</v>
      </c>
      <c r="B6398" s="288">
        <v>46116</v>
      </c>
      <c r="C6398" s="287" t="s">
        <v>847</v>
      </c>
      <c r="D6398" s="287">
        <v>1</v>
      </c>
      <c r="E6398" s="287">
        <v>1</v>
      </c>
      <c r="F6398" s="287">
        <v>1</v>
      </c>
      <c r="G6398" s="287" t="s">
        <v>185</v>
      </c>
      <c r="H6398" s="287" t="s">
        <v>185</v>
      </c>
      <c r="I6398" s="287">
        <v>1</v>
      </c>
      <c r="J6398" s="287"/>
      <c r="K6398" s="287">
        <v>0</v>
      </c>
    </row>
    <row r="6399" spans="1:11">
      <c r="A6399" s="287" t="s">
        <v>530</v>
      </c>
      <c r="B6399" s="288">
        <v>46123</v>
      </c>
      <c r="C6399" s="287" t="s">
        <v>847</v>
      </c>
      <c r="D6399" s="287">
        <v>1</v>
      </c>
      <c r="E6399" s="287">
        <v>1</v>
      </c>
      <c r="F6399" s="287">
        <v>1</v>
      </c>
      <c r="G6399" s="287" t="s">
        <v>185</v>
      </c>
      <c r="H6399" s="287" t="s">
        <v>185</v>
      </c>
      <c r="I6399" s="287">
        <v>1</v>
      </c>
      <c r="J6399" s="287"/>
      <c r="K6399" s="287">
        <v>0</v>
      </c>
    </row>
    <row r="6400" spans="1:11">
      <c r="A6400" s="287" t="s">
        <v>530</v>
      </c>
      <c r="B6400" s="288">
        <v>46130</v>
      </c>
      <c r="C6400" s="287" t="s">
        <v>847</v>
      </c>
      <c r="D6400" s="287">
        <v>1</v>
      </c>
      <c r="E6400" s="287">
        <v>1</v>
      </c>
      <c r="F6400" s="287">
        <v>1</v>
      </c>
      <c r="G6400" s="287" t="s">
        <v>185</v>
      </c>
      <c r="H6400" s="287" t="s">
        <v>185</v>
      </c>
      <c r="I6400" s="287">
        <v>1</v>
      </c>
      <c r="J6400" s="287"/>
      <c r="K6400" s="287">
        <v>0</v>
      </c>
    </row>
    <row r="6401" spans="1:11">
      <c r="A6401" s="287" t="s">
        <v>530</v>
      </c>
      <c r="B6401" s="288">
        <v>46137</v>
      </c>
      <c r="C6401" s="287" t="s">
        <v>847</v>
      </c>
      <c r="D6401" s="287">
        <v>1</v>
      </c>
      <c r="E6401" s="287">
        <v>1</v>
      </c>
      <c r="F6401" s="287">
        <v>1</v>
      </c>
      <c r="G6401" s="287" t="s">
        <v>185</v>
      </c>
      <c r="H6401" s="287" t="s">
        <v>185</v>
      </c>
      <c r="I6401" s="287">
        <v>1</v>
      </c>
      <c r="J6401" s="287"/>
      <c r="K6401" s="287">
        <v>0</v>
      </c>
    </row>
    <row r="6402" spans="1:11">
      <c r="A6402" s="287" t="s">
        <v>531</v>
      </c>
      <c r="B6402" s="288">
        <v>45969</v>
      </c>
      <c r="C6402" s="287" t="s">
        <v>847</v>
      </c>
      <c r="D6402" s="287">
        <v>1</v>
      </c>
      <c r="E6402" s="287">
        <v>1</v>
      </c>
      <c r="F6402" s="287">
        <v>1</v>
      </c>
      <c r="G6402" s="287" t="s">
        <v>185</v>
      </c>
      <c r="H6402" s="287" t="s">
        <v>179</v>
      </c>
      <c r="I6402" s="287">
        <v>1</v>
      </c>
      <c r="J6402" s="287" t="s">
        <v>401</v>
      </c>
      <c r="K6402" s="287">
        <v>0</v>
      </c>
    </row>
    <row r="6403" spans="1:11">
      <c r="A6403" s="287" t="s">
        <v>531</v>
      </c>
      <c r="B6403" s="288">
        <v>45976</v>
      </c>
      <c r="C6403" s="287" t="s">
        <v>339</v>
      </c>
      <c r="D6403" s="287">
        <v>0</v>
      </c>
      <c r="E6403" s="287">
        <v>0</v>
      </c>
      <c r="F6403" s="287">
        <v>0</v>
      </c>
      <c r="G6403" s="287" t="s">
        <v>185</v>
      </c>
      <c r="H6403" s="287" t="s">
        <v>179</v>
      </c>
      <c r="I6403" s="287">
        <v>1</v>
      </c>
      <c r="J6403" s="287" t="s">
        <v>401</v>
      </c>
      <c r="K6403" s="287">
        <v>0</v>
      </c>
    </row>
    <row r="6404" spans="1:11">
      <c r="A6404" s="287" t="s">
        <v>531</v>
      </c>
      <c r="B6404" s="288">
        <v>45983</v>
      </c>
      <c r="C6404" s="287" t="s">
        <v>847</v>
      </c>
      <c r="D6404" s="287">
        <v>1</v>
      </c>
      <c r="E6404" s="287">
        <v>1</v>
      </c>
      <c r="F6404" s="287">
        <v>1</v>
      </c>
      <c r="G6404" s="287" t="s">
        <v>185</v>
      </c>
      <c r="H6404" s="287" t="s">
        <v>179</v>
      </c>
      <c r="I6404" s="287">
        <v>1</v>
      </c>
      <c r="J6404" s="287" t="s">
        <v>401</v>
      </c>
      <c r="K6404" s="287">
        <v>0</v>
      </c>
    </row>
    <row r="6405" spans="1:11">
      <c r="A6405" s="287" t="s">
        <v>531</v>
      </c>
      <c r="B6405" s="288">
        <v>45990</v>
      </c>
      <c r="C6405" s="287" t="s">
        <v>847</v>
      </c>
      <c r="D6405" s="287">
        <v>1</v>
      </c>
      <c r="E6405" s="287">
        <v>1</v>
      </c>
      <c r="F6405" s="287">
        <v>1</v>
      </c>
      <c r="G6405" s="287" t="s">
        <v>185</v>
      </c>
      <c r="H6405" s="287" t="s">
        <v>179</v>
      </c>
      <c r="I6405" s="287">
        <v>1</v>
      </c>
      <c r="J6405" s="287" t="s">
        <v>401</v>
      </c>
      <c r="K6405" s="287">
        <v>0</v>
      </c>
    </row>
    <row r="6406" spans="1:11">
      <c r="A6406" s="287" t="s">
        <v>531</v>
      </c>
      <c r="B6406" s="288">
        <v>45997</v>
      </c>
      <c r="C6406" s="287" t="s">
        <v>847</v>
      </c>
      <c r="D6406" s="287">
        <v>1</v>
      </c>
      <c r="E6406" s="287">
        <v>1</v>
      </c>
      <c r="F6406" s="287">
        <v>1</v>
      </c>
      <c r="G6406" s="287" t="s">
        <v>185</v>
      </c>
      <c r="H6406" s="287" t="s">
        <v>179</v>
      </c>
      <c r="I6406" s="287">
        <v>1</v>
      </c>
      <c r="J6406" s="287" t="s">
        <v>401</v>
      </c>
      <c r="K6406" s="287">
        <v>0</v>
      </c>
    </row>
    <row r="6407" spans="1:11">
      <c r="A6407" s="287" t="s">
        <v>531</v>
      </c>
      <c r="B6407" s="288">
        <v>46004</v>
      </c>
      <c r="C6407" s="287" t="s">
        <v>339</v>
      </c>
      <c r="D6407" s="287">
        <v>0</v>
      </c>
      <c r="E6407" s="287">
        <v>0</v>
      </c>
      <c r="F6407" s="287">
        <v>0</v>
      </c>
      <c r="G6407" s="287" t="s">
        <v>185</v>
      </c>
      <c r="H6407" s="287" t="s">
        <v>179</v>
      </c>
      <c r="I6407" s="287">
        <v>1</v>
      </c>
      <c r="J6407" s="287" t="s">
        <v>401</v>
      </c>
      <c r="K6407" s="287">
        <v>0</v>
      </c>
    </row>
    <row r="6408" spans="1:11">
      <c r="A6408" s="287" t="s">
        <v>531</v>
      </c>
      <c r="B6408" s="288">
        <v>46011</v>
      </c>
      <c r="C6408" s="287" t="s">
        <v>339</v>
      </c>
      <c r="D6408" s="287">
        <v>0</v>
      </c>
      <c r="E6408" s="287">
        <v>0</v>
      </c>
      <c r="F6408" s="287">
        <v>0</v>
      </c>
      <c r="G6408" s="287" t="s">
        <v>185</v>
      </c>
      <c r="H6408" s="287" t="s">
        <v>179</v>
      </c>
      <c r="I6408" s="287">
        <v>1</v>
      </c>
      <c r="J6408" s="287" t="s">
        <v>401</v>
      </c>
      <c r="K6408" s="287">
        <v>0</v>
      </c>
    </row>
    <row r="6409" spans="1:11">
      <c r="A6409" s="287" t="s">
        <v>531</v>
      </c>
      <c r="B6409" s="288">
        <v>46018</v>
      </c>
      <c r="C6409" s="287" t="s">
        <v>847</v>
      </c>
      <c r="D6409" s="287">
        <v>1</v>
      </c>
      <c r="E6409" s="287">
        <v>1</v>
      </c>
      <c r="F6409" s="287">
        <v>1</v>
      </c>
      <c r="G6409" s="287" t="s">
        <v>185</v>
      </c>
      <c r="H6409" s="287" t="s">
        <v>179</v>
      </c>
      <c r="I6409" s="287">
        <v>1</v>
      </c>
      <c r="J6409" s="287" t="s">
        <v>401</v>
      </c>
      <c r="K6409" s="287">
        <v>0</v>
      </c>
    </row>
    <row r="6410" spans="1:11">
      <c r="A6410" s="287" t="s">
        <v>531</v>
      </c>
      <c r="B6410" s="288">
        <v>46025</v>
      </c>
      <c r="C6410" s="287" t="s">
        <v>847</v>
      </c>
      <c r="D6410" s="287">
        <v>1</v>
      </c>
      <c r="E6410" s="287">
        <v>1</v>
      </c>
      <c r="F6410" s="287">
        <v>1</v>
      </c>
      <c r="G6410" s="287" t="s">
        <v>185</v>
      </c>
      <c r="H6410" s="287" t="s">
        <v>179</v>
      </c>
      <c r="I6410" s="287">
        <v>1</v>
      </c>
      <c r="J6410" s="287" t="s">
        <v>401</v>
      </c>
      <c r="K6410" s="287">
        <v>0</v>
      </c>
    </row>
    <row r="6411" spans="1:11">
      <c r="A6411" s="287" t="s">
        <v>531</v>
      </c>
      <c r="B6411" s="288">
        <v>46032</v>
      </c>
      <c r="C6411" s="287" t="s">
        <v>847</v>
      </c>
      <c r="D6411" s="287">
        <v>1</v>
      </c>
      <c r="E6411" s="287">
        <v>1</v>
      </c>
      <c r="F6411" s="287">
        <v>1</v>
      </c>
      <c r="G6411" s="287" t="s">
        <v>185</v>
      </c>
      <c r="H6411" s="287" t="s">
        <v>179</v>
      </c>
      <c r="I6411" s="287">
        <v>1</v>
      </c>
      <c r="J6411" s="287" t="s">
        <v>401</v>
      </c>
      <c r="K6411" s="287">
        <v>0</v>
      </c>
    </row>
    <row r="6412" spans="1:11">
      <c r="A6412" s="287" t="s">
        <v>531</v>
      </c>
      <c r="B6412" s="288">
        <v>46039</v>
      </c>
      <c r="C6412" s="287" t="s">
        <v>847</v>
      </c>
      <c r="D6412" s="287">
        <v>1</v>
      </c>
      <c r="E6412" s="287">
        <v>1</v>
      </c>
      <c r="F6412" s="287">
        <v>1</v>
      </c>
      <c r="G6412" s="287" t="s">
        <v>185</v>
      </c>
      <c r="H6412" s="287" t="s">
        <v>179</v>
      </c>
      <c r="I6412" s="287">
        <v>1</v>
      </c>
      <c r="J6412" s="287" t="s">
        <v>401</v>
      </c>
      <c r="K6412" s="287">
        <v>0</v>
      </c>
    </row>
    <row r="6413" spans="1:11">
      <c r="A6413" s="287" t="s">
        <v>531</v>
      </c>
      <c r="B6413" s="288">
        <v>46046</v>
      </c>
      <c r="C6413" s="287" t="s">
        <v>847</v>
      </c>
      <c r="D6413" s="287">
        <v>1</v>
      </c>
      <c r="E6413" s="287">
        <v>1</v>
      </c>
      <c r="F6413" s="287">
        <v>1</v>
      </c>
      <c r="G6413" s="287" t="s">
        <v>185</v>
      </c>
      <c r="H6413" s="287" t="s">
        <v>179</v>
      </c>
      <c r="I6413" s="287">
        <v>1</v>
      </c>
      <c r="J6413" s="287" t="s">
        <v>401</v>
      </c>
      <c r="K6413" s="287">
        <v>0</v>
      </c>
    </row>
    <row r="6414" spans="1:11">
      <c r="A6414" s="287" t="s">
        <v>531</v>
      </c>
      <c r="B6414" s="288">
        <v>46053</v>
      </c>
      <c r="C6414" s="287" t="s">
        <v>847</v>
      </c>
      <c r="D6414" s="287">
        <v>1</v>
      </c>
      <c r="E6414" s="287">
        <v>1</v>
      </c>
      <c r="F6414" s="287">
        <v>1</v>
      </c>
      <c r="G6414" s="287" t="s">
        <v>185</v>
      </c>
      <c r="H6414" s="287" t="s">
        <v>179</v>
      </c>
      <c r="I6414" s="287">
        <v>1</v>
      </c>
      <c r="J6414" s="287" t="s">
        <v>401</v>
      </c>
      <c r="K6414" s="287">
        <v>0</v>
      </c>
    </row>
    <row r="6415" spans="1:11">
      <c r="A6415" s="287" t="s">
        <v>531</v>
      </c>
      <c r="B6415" s="288">
        <v>46060</v>
      </c>
      <c r="C6415" s="287" t="s">
        <v>847</v>
      </c>
      <c r="D6415" s="287">
        <v>1</v>
      </c>
      <c r="E6415" s="287">
        <v>1</v>
      </c>
      <c r="F6415" s="287">
        <v>1</v>
      </c>
      <c r="G6415" s="287" t="s">
        <v>185</v>
      </c>
      <c r="H6415" s="287" t="s">
        <v>179</v>
      </c>
      <c r="I6415" s="287">
        <v>1</v>
      </c>
      <c r="J6415" s="287" t="s">
        <v>401</v>
      </c>
      <c r="K6415" s="287">
        <v>0</v>
      </c>
    </row>
    <row r="6416" spans="1:11">
      <c r="A6416" s="287" t="s">
        <v>531</v>
      </c>
      <c r="B6416" s="288">
        <v>46067</v>
      </c>
      <c r="C6416" s="287" t="s">
        <v>847</v>
      </c>
      <c r="D6416" s="287">
        <v>1</v>
      </c>
      <c r="E6416" s="287">
        <v>1</v>
      </c>
      <c r="F6416" s="287">
        <v>1</v>
      </c>
      <c r="G6416" s="287" t="s">
        <v>185</v>
      </c>
      <c r="H6416" s="287" t="s">
        <v>179</v>
      </c>
      <c r="I6416" s="287">
        <v>1</v>
      </c>
      <c r="J6416" s="287" t="s">
        <v>401</v>
      </c>
      <c r="K6416" s="287">
        <v>0</v>
      </c>
    </row>
    <row r="6417" spans="1:11">
      <c r="A6417" s="287" t="s">
        <v>531</v>
      </c>
      <c r="B6417" s="288">
        <v>46074</v>
      </c>
      <c r="C6417" s="287" t="s">
        <v>847</v>
      </c>
      <c r="D6417" s="287">
        <v>1</v>
      </c>
      <c r="E6417" s="287">
        <v>1</v>
      </c>
      <c r="F6417" s="287">
        <v>1</v>
      </c>
      <c r="G6417" s="287" t="s">
        <v>185</v>
      </c>
      <c r="H6417" s="287" t="s">
        <v>179</v>
      </c>
      <c r="I6417" s="287">
        <v>1</v>
      </c>
      <c r="J6417" s="287" t="s">
        <v>401</v>
      </c>
      <c r="K6417" s="287">
        <v>0</v>
      </c>
    </row>
    <row r="6418" spans="1:11">
      <c r="A6418" s="287" t="s">
        <v>531</v>
      </c>
      <c r="B6418" s="288">
        <v>46081</v>
      </c>
      <c r="C6418" s="287" t="s">
        <v>847</v>
      </c>
      <c r="D6418" s="287">
        <v>1</v>
      </c>
      <c r="E6418" s="287">
        <v>1</v>
      </c>
      <c r="F6418" s="287">
        <v>1</v>
      </c>
      <c r="G6418" s="287" t="s">
        <v>185</v>
      </c>
      <c r="H6418" s="287" t="s">
        <v>179</v>
      </c>
      <c r="I6418" s="287">
        <v>1</v>
      </c>
      <c r="J6418" s="287" t="s">
        <v>401</v>
      </c>
      <c r="K6418" s="287">
        <v>0</v>
      </c>
    </row>
    <row r="6419" spans="1:11">
      <c r="A6419" s="287" t="s">
        <v>531</v>
      </c>
      <c r="B6419" s="288">
        <v>46088</v>
      </c>
      <c r="C6419" s="287" t="s">
        <v>339</v>
      </c>
      <c r="D6419" s="287">
        <v>0</v>
      </c>
      <c r="E6419" s="287">
        <v>0</v>
      </c>
      <c r="F6419" s="287">
        <v>0</v>
      </c>
      <c r="G6419" s="287" t="s">
        <v>185</v>
      </c>
      <c r="H6419" s="287" t="s">
        <v>179</v>
      </c>
      <c r="I6419" s="287">
        <v>1</v>
      </c>
      <c r="J6419" s="287" t="s">
        <v>401</v>
      </c>
      <c r="K6419" s="287">
        <v>0</v>
      </c>
    </row>
    <row r="6420" spans="1:11">
      <c r="A6420" s="287" t="s">
        <v>531</v>
      </c>
      <c r="B6420" s="288">
        <v>46095</v>
      </c>
      <c r="C6420" s="287" t="s">
        <v>847</v>
      </c>
      <c r="D6420" s="287">
        <v>1</v>
      </c>
      <c r="E6420" s="287">
        <v>1</v>
      </c>
      <c r="F6420" s="287">
        <v>1</v>
      </c>
      <c r="G6420" s="287" t="s">
        <v>185</v>
      </c>
      <c r="H6420" s="287" t="s">
        <v>179</v>
      </c>
      <c r="I6420" s="287">
        <v>1</v>
      </c>
      <c r="J6420" s="287" t="s">
        <v>401</v>
      </c>
      <c r="K6420" s="287">
        <v>0</v>
      </c>
    </row>
    <row r="6421" spans="1:11">
      <c r="A6421" s="287" t="s">
        <v>531</v>
      </c>
      <c r="B6421" s="288">
        <v>46102</v>
      </c>
      <c r="C6421" s="287" t="s">
        <v>847</v>
      </c>
      <c r="D6421" s="287">
        <v>1</v>
      </c>
      <c r="E6421" s="287">
        <v>1</v>
      </c>
      <c r="F6421" s="287">
        <v>1</v>
      </c>
      <c r="G6421" s="287" t="s">
        <v>185</v>
      </c>
      <c r="H6421" s="287" t="s">
        <v>179</v>
      </c>
      <c r="I6421" s="287">
        <v>1</v>
      </c>
      <c r="J6421" s="287" t="s">
        <v>401</v>
      </c>
      <c r="K6421" s="287">
        <v>0</v>
      </c>
    </row>
    <row r="6422" spans="1:11">
      <c r="A6422" s="287" t="s">
        <v>531</v>
      </c>
      <c r="B6422" s="288">
        <v>46109</v>
      </c>
      <c r="C6422" s="287" t="s">
        <v>847</v>
      </c>
      <c r="D6422" s="287">
        <v>1</v>
      </c>
      <c r="E6422" s="287">
        <v>1</v>
      </c>
      <c r="F6422" s="287">
        <v>1</v>
      </c>
      <c r="G6422" s="287" t="s">
        <v>185</v>
      </c>
      <c r="H6422" s="287" t="s">
        <v>179</v>
      </c>
      <c r="I6422" s="287">
        <v>1</v>
      </c>
      <c r="J6422" s="287" t="s">
        <v>401</v>
      </c>
      <c r="K6422" s="287">
        <v>0</v>
      </c>
    </row>
    <row r="6423" spans="1:11">
      <c r="A6423" s="287" t="s">
        <v>531</v>
      </c>
      <c r="B6423" s="288">
        <v>46116</v>
      </c>
      <c r="C6423" s="287" t="s">
        <v>847</v>
      </c>
      <c r="D6423" s="287">
        <v>1</v>
      </c>
      <c r="E6423" s="287">
        <v>1</v>
      </c>
      <c r="F6423" s="287">
        <v>1</v>
      </c>
      <c r="G6423" s="287" t="s">
        <v>185</v>
      </c>
      <c r="H6423" s="287" t="s">
        <v>179</v>
      </c>
      <c r="I6423" s="287">
        <v>1</v>
      </c>
      <c r="J6423" s="287" t="s">
        <v>401</v>
      </c>
      <c r="K6423" s="287">
        <v>0</v>
      </c>
    </row>
    <row r="6424" spans="1:11">
      <c r="A6424" s="287" t="s">
        <v>531</v>
      </c>
      <c r="B6424" s="288">
        <v>46123</v>
      </c>
      <c r="C6424" s="287" t="s">
        <v>847</v>
      </c>
      <c r="D6424" s="287">
        <v>1</v>
      </c>
      <c r="E6424" s="287">
        <v>1</v>
      </c>
      <c r="F6424" s="287">
        <v>1</v>
      </c>
      <c r="G6424" s="287" t="s">
        <v>185</v>
      </c>
      <c r="H6424" s="287" t="s">
        <v>179</v>
      </c>
      <c r="I6424" s="287">
        <v>1</v>
      </c>
      <c r="J6424" s="287" t="s">
        <v>401</v>
      </c>
      <c r="K6424" s="287">
        <v>0</v>
      </c>
    </row>
    <row r="6425" spans="1:11">
      <c r="A6425" s="287" t="s">
        <v>531</v>
      </c>
      <c r="B6425" s="288">
        <v>46130</v>
      </c>
      <c r="C6425" s="287" t="s">
        <v>847</v>
      </c>
      <c r="D6425" s="287">
        <v>1</v>
      </c>
      <c r="E6425" s="287">
        <v>1</v>
      </c>
      <c r="F6425" s="287">
        <v>1</v>
      </c>
      <c r="G6425" s="287" t="s">
        <v>185</v>
      </c>
      <c r="H6425" s="287" t="s">
        <v>179</v>
      </c>
      <c r="I6425" s="287">
        <v>1</v>
      </c>
      <c r="J6425" s="287" t="s">
        <v>401</v>
      </c>
      <c r="K6425" s="287">
        <v>0</v>
      </c>
    </row>
    <row r="6426" spans="1:11">
      <c r="A6426" s="287" t="s">
        <v>531</v>
      </c>
      <c r="B6426" s="288">
        <v>46137</v>
      </c>
      <c r="C6426" s="287" t="s">
        <v>847</v>
      </c>
      <c r="D6426" s="287">
        <v>1</v>
      </c>
      <c r="E6426" s="287">
        <v>1</v>
      </c>
      <c r="F6426" s="287">
        <v>1</v>
      </c>
      <c r="G6426" s="287" t="s">
        <v>185</v>
      </c>
      <c r="H6426" s="287" t="s">
        <v>179</v>
      </c>
      <c r="I6426" s="287">
        <v>1</v>
      </c>
      <c r="J6426" s="287" t="s">
        <v>401</v>
      </c>
      <c r="K6426" s="287">
        <v>0</v>
      </c>
    </row>
    <row r="6427" spans="1:11">
      <c r="A6427" s="287" t="s">
        <v>532</v>
      </c>
      <c r="B6427" s="288">
        <v>45969</v>
      </c>
      <c r="C6427" s="287" t="s">
        <v>847</v>
      </c>
      <c r="D6427" s="287">
        <v>1</v>
      </c>
      <c r="E6427" s="287">
        <v>1</v>
      </c>
      <c r="F6427" s="287">
        <v>1</v>
      </c>
      <c r="G6427" s="287" t="s">
        <v>185</v>
      </c>
      <c r="H6427" s="287"/>
      <c r="I6427" s="287">
        <v>0</v>
      </c>
      <c r="J6427" s="287" t="s">
        <v>533</v>
      </c>
      <c r="K6427" s="287">
        <v>0</v>
      </c>
    </row>
    <row r="6428" spans="1:11">
      <c r="A6428" s="287" t="s">
        <v>532</v>
      </c>
      <c r="B6428" s="288">
        <v>45976</v>
      </c>
      <c r="C6428" s="287" t="s">
        <v>339</v>
      </c>
      <c r="D6428" s="287">
        <v>0</v>
      </c>
      <c r="E6428" s="287">
        <v>0</v>
      </c>
      <c r="F6428" s="287">
        <v>0</v>
      </c>
      <c r="G6428" s="287" t="s">
        <v>185</v>
      </c>
      <c r="H6428" s="287"/>
      <c r="I6428" s="287">
        <v>0</v>
      </c>
      <c r="J6428" s="287" t="s">
        <v>533</v>
      </c>
      <c r="K6428" s="287">
        <v>0</v>
      </c>
    </row>
    <row r="6429" spans="1:11">
      <c r="A6429" s="287" t="s">
        <v>532</v>
      </c>
      <c r="B6429" s="288">
        <v>45983</v>
      </c>
      <c r="C6429" s="287" t="s">
        <v>847</v>
      </c>
      <c r="D6429" s="287">
        <v>1</v>
      </c>
      <c r="E6429" s="287">
        <v>1</v>
      </c>
      <c r="F6429" s="287">
        <v>1</v>
      </c>
      <c r="G6429" s="287" t="s">
        <v>185</v>
      </c>
      <c r="H6429" s="287"/>
      <c r="I6429" s="287">
        <v>0</v>
      </c>
      <c r="J6429" s="287" t="s">
        <v>533</v>
      </c>
      <c r="K6429" s="287">
        <v>0</v>
      </c>
    </row>
    <row r="6430" spans="1:11">
      <c r="A6430" s="287" t="s">
        <v>532</v>
      </c>
      <c r="B6430" s="288">
        <v>45990</v>
      </c>
      <c r="C6430" s="287" t="s">
        <v>847</v>
      </c>
      <c r="D6430" s="287">
        <v>1</v>
      </c>
      <c r="E6430" s="287">
        <v>1</v>
      </c>
      <c r="F6430" s="287">
        <v>1</v>
      </c>
      <c r="G6430" s="287" t="s">
        <v>185</v>
      </c>
      <c r="H6430" s="287"/>
      <c r="I6430" s="287">
        <v>0</v>
      </c>
      <c r="J6430" s="287" t="s">
        <v>533</v>
      </c>
      <c r="K6430" s="287">
        <v>0</v>
      </c>
    </row>
    <row r="6431" spans="1:11">
      <c r="A6431" s="287" t="s">
        <v>532</v>
      </c>
      <c r="B6431" s="288">
        <v>45997</v>
      </c>
      <c r="C6431" s="287" t="s">
        <v>847</v>
      </c>
      <c r="D6431" s="287">
        <v>1</v>
      </c>
      <c r="E6431" s="287">
        <v>1</v>
      </c>
      <c r="F6431" s="287">
        <v>1</v>
      </c>
      <c r="G6431" s="287" t="s">
        <v>185</v>
      </c>
      <c r="H6431" s="287"/>
      <c r="I6431" s="287">
        <v>0</v>
      </c>
      <c r="J6431" s="287" t="s">
        <v>533</v>
      </c>
      <c r="K6431" s="287">
        <v>0</v>
      </c>
    </row>
    <row r="6432" spans="1:11">
      <c r="A6432" s="287" t="s">
        <v>532</v>
      </c>
      <c r="B6432" s="288">
        <v>46004</v>
      </c>
      <c r="C6432" s="287" t="s">
        <v>339</v>
      </c>
      <c r="D6432" s="287">
        <v>0</v>
      </c>
      <c r="E6432" s="287">
        <v>0</v>
      </c>
      <c r="F6432" s="287">
        <v>0</v>
      </c>
      <c r="G6432" s="287" t="s">
        <v>185</v>
      </c>
      <c r="H6432" s="287"/>
      <c r="I6432" s="287">
        <v>0</v>
      </c>
      <c r="J6432" s="287" t="s">
        <v>533</v>
      </c>
      <c r="K6432" s="287">
        <v>0</v>
      </c>
    </row>
    <row r="6433" spans="1:11">
      <c r="A6433" s="287" t="s">
        <v>532</v>
      </c>
      <c r="B6433" s="288">
        <v>46011</v>
      </c>
      <c r="C6433" s="287" t="s">
        <v>339</v>
      </c>
      <c r="D6433" s="287">
        <v>0</v>
      </c>
      <c r="E6433" s="287">
        <v>0</v>
      </c>
      <c r="F6433" s="287">
        <v>0</v>
      </c>
      <c r="G6433" s="287" t="s">
        <v>185</v>
      </c>
      <c r="H6433" s="287"/>
      <c r="I6433" s="287">
        <v>0</v>
      </c>
      <c r="J6433" s="287" t="s">
        <v>533</v>
      </c>
      <c r="K6433" s="287">
        <v>0</v>
      </c>
    </row>
    <row r="6434" spans="1:11">
      <c r="A6434" s="287" t="s">
        <v>532</v>
      </c>
      <c r="B6434" s="288">
        <v>46018</v>
      </c>
      <c r="C6434" s="287" t="s">
        <v>339</v>
      </c>
      <c r="D6434" s="287">
        <v>0</v>
      </c>
      <c r="E6434" s="287">
        <v>0</v>
      </c>
      <c r="F6434" s="287">
        <v>0</v>
      </c>
      <c r="G6434" s="287" t="s">
        <v>185</v>
      </c>
      <c r="H6434" s="287"/>
      <c r="I6434" s="287">
        <v>0</v>
      </c>
      <c r="J6434" s="287" t="s">
        <v>533</v>
      </c>
      <c r="K6434" s="287">
        <v>0</v>
      </c>
    </row>
    <row r="6435" spans="1:11">
      <c r="A6435" s="287" t="s">
        <v>532</v>
      </c>
      <c r="B6435" s="288">
        <v>46025</v>
      </c>
      <c r="C6435" s="287" t="s">
        <v>339</v>
      </c>
      <c r="D6435" s="287">
        <v>0</v>
      </c>
      <c r="E6435" s="287">
        <v>0</v>
      </c>
      <c r="F6435" s="287">
        <v>0</v>
      </c>
      <c r="G6435" s="287" t="s">
        <v>185</v>
      </c>
      <c r="H6435" s="287"/>
      <c r="I6435" s="287">
        <v>0</v>
      </c>
      <c r="J6435" s="287" t="s">
        <v>533</v>
      </c>
      <c r="K6435" s="287">
        <v>0</v>
      </c>
    </row>
    <row r="6436" spans="1:11">
      <c r="A6436" s="287" t="s">
        <v>532</v>
      </c>
      <c r="B6436" s="288">
        <v>46032</v>
      </c>
      <c r="C6436" s="287" t="s">
        <v>892</v>
      </c>
      <c r="D6436" s="287">
        <v>1</v>
      </c>
      <c r="E6436" s="287">
        <v>0</v>
      </c>
      <c r="F6436" s="287">
        <v>1</v>
      </c>
      <c r="G6436" s="287" t="s">
        <v>185</v>
      </c>
      <c r="H6436" s="287"/>
      <c r="I6436" s="287">
        <v>0</v>
      </c>
      <c r="J6436" s="287" t="s">
        <v>533</v>
      </c>
      <c r="K6436" s="287">
        <v>0</v>
      </c>
    </row>
    <row r="6437" spans="1:11">
      <c r="A6437" s="287" t="s">
        <v>532</v>
      </c>
      <c r="B6437" s="288">
        <v>46039</v>
      </c>
      <c r="C6437" s="287" t="s">
        <v>339</v>
      </c>
      <c r="D6437" s="287">
        <v>0</v>
      </c>
      <c r="E6437" s="287">
        <v>0</v>
      </c>
      <c r="F6437" s="287">
        <v>0</v>
      </c>
      <c r="G6437" s="287" t="s">
        <v>185</v>
      </c>
      <c r="H6437" s="287"/>
      <c r="I6437" s="287">
        <v>0</v>
      </c>
      <c r="J6437" s="287" t="s">
        <v>533</v>
      </c>
      <c r="K6437" s="287">
        <v>0</v>
      </c>
    </row>
    <row r="6438" spans="1:11">
      <c r="A6438" s="287" t="s">
        <v>532</v>
      </c>
      <c r="B6438" s="288">
        <v>46046</v>
      </c>
      <c r="C6438" s="287" t="s">
        <v>339</v>
      </c>
      <c r="D6438" s="287">
        <v>0</v>
      </c>
      <c r="E6438" s="287">
        <v>0</v>
      </c>
      <c r="F6438" s="287">
        <v>0</v>
      </c>
      <c r="G6438" s="287" t="s">
        <v>185</v>
      </c>
      <c r="H6438" s="287"/>
      <c r="I6438" s="287">
        <v>0</v>
      </c>
      <c r="J6438" s="287" t="s">
        <v>533</v>
      </c>
      <c r="K6438" s="287">
        <v>0</v>
      </c>
    </row>
    <row r="6439" spans="1:11">
      <c r="A6439" s="287" t="s">
        <v>532</v>
      </c>
      <c r="B6439" s="288">
        <v>46053</v>
      </c>
      <c r="C6439" s="287" t="s">
        <v>892</v>
      </c>
      <c r="D6439" s="287">
        <v>1</v>
      </c>
      <c r="E6439" s="287">
        <v>0</v>
      </c>
      <c r="F6439" s="287">
        <v>1</v>
      </c>
      <c r="G6439" s="287" t="s">
        <v>185</v>
      </c>
      <c r="H6439" s="287"/>
      <c r="I6439" s="287">
        <v>0</v>
      </c>
      <c r="J6439" s="287" t="s">
        <v>533</v>
      </c>
      <c r="K6439" s="287">
        <v>0</v>
      </c>
    </row>
    <row r="6440" spans="1:11">
      <c r="A6440" s="287" t="s">
        <v>532</v>
      </c>
      <c r="B6440" s="288">
        <v>46060</v>
      </c>
      <c r="C6440" s="287" t="s">
        <v>339</v>
      </c>
      <c r="D6440" s="287">
        <v>0</v>
      </c>
      <c r="E6440" s="287">
        <v>0</v>
      </c>
      <c r="F6440" s="287">
        <v>0</v>
      </c>
      <c r="G6440" s="287" t="s">
        <v>185</v>
      </c>
      <c r="H6440" s="287"/>
      <c r="I6440" s="287">
        <v>0</v>
      </c>
      <c r="J6440" s="287" t="s">
        <v>533</v>
      </c>
      <c r="K6440" s="287">
        <v>0</v>
      </c>
    </row>
    <row r="6441" spans="1:11">
      <c r="A6441" s="287" t="s">
        <v>532</v>
      </c>
      <c r="B6441" s="288">
        <v>46067</v>
      </c>
      <c r="C6441" s="287" t="s">
        <v>847</v>
      </c>
      <c r="D6441" s="287">
        <v>1</v>
      </c>
      <c r="E6441" s="287">
        <v>1</v>
      </c>
      <c r="F6441" s="287">
        <v>1</v>
      </c>
      <c r="G6441" s="287" t="s">
        <v>185</v>
      </c>
      <c r="H6441" s="287"/>
      <c r="I6441" s="287">
        <v>0</v>
      </c>
      <c r="J6441" s="287" t="s">
        <v>533</v>
      </c>
      <c r="K6441" s="287">
        <v>0</v>
      </c>
    </row>
    <row r="6442" spans="1:11">
      <c r="A6442" s="287" t="s">
        <v>532</v>
      </c>
      <c r="B6442" s="288">
        <v>46074</v>
      </c>
      <c r="C6442" s="287" t="s">
        <v>339</v>
      </c>
      <c r="D6442" s="287">
        <v>0</v>
      </c>
      <c r="E6442" s="287">
        <v>0</v>
      </c>
      <c r="F6442" s="287">
        <v>0</v>
      </c>
      <c r="G6442" s="287" t="s">
        <v>185</v>
      </c>
      <c r="H6442" s="287"/>
      <c r="I6442" s="287">
        <v>0</v>
      </c>
      <c r="J6442" s="287" t="s">
        <v>533</v>
      </c>
      <c r="K6442" s="287">
        <v>0</v>
      </c>
    </row>
    <row r="6443" spans="1:11">
      <c r="A6443" s="287" t="s">
        <v>532</v>
      </c>
      <c r="B6443" s="288">
        <v>46081</v>
      </c>
      <c r="C6443" s="287" t="s">
        <v>339</v>
      </c>
      <c r="D6443" s="287">
        <v>0</v>
      </c>
      <c r="E6443" s="287">
        <v>0</v>
      </c>
      <c r="F6443" s="287">
        <v>0</v>
      </c>
      <c r="G6443" s="287" t="s">
        <v>185</v>
      </c>
      <c r="H6443" s="287"/>
      <c r="I6443" s="287">
        <v>0</v>
      </c>
      <c r="J6443" s="287" t="s">
        <v>533</v>
      </c>
      <c r="K6443" s="287">
        <v>0</v>
      </c>
    </row>
    <row r="6444" spans="1:11">
      <c r="A6444" s="287" t="s">
        <v>532</v>
      </c>
      <c r="B6444" s="288">
        <v>46088</v>
      </c>
      <c r="C6444" s="287" t="s">
        <v>847</v>
      </c>
      <c r="D6444" s="287">
        <v>1</v>
      </c>
      <c r="E6444" s="287">
        <v>1</v>
      </c>
      <c r="F6444" s="287">
        <v>1</v>
      </c>
      <c r="G6444" s="287" t="s">
        <v>185</v>
      </c>
      <c r="H6444" s="287"/>
      <c r="I6444" s="287">
        <v>0</v>
      </c>
      <c r="J6444" s="287" t="s">
        <v>533</v>
      </c>
      <c r="K6444" s="287">
        <v>0</v>
      </c>
    </row>
    <row r="6445" spans="1:11">
      <c r="A6445" s="287" t="s">
        <v>532</v>
      </c>
      <c r="B6445" s="288">
        <v>46095</v>
      </c>
      <c r="C6445" s="287" t="s">
        <v>339</v>
      </c>
      <c r="D6445" s="287">
        <v>0</v>
      </c>
      <c r="E6445" s="287">
        <v>0</v>
      </c>
      <c r="F6445" s="287">
        <v>0</v>
      </c>
      <c r="G6445" s="287" t="s">
        <v>185</v>
      </c>
      <c r="H6445" s="287"/>
      <c r="I6445" s="287">
        <v>0</v>
      </c>
      <c r="J6445" s="287" t="s">
        <v>533</v>
      </c>
      <c r="K6445" s="287">
        <v>0</v>
      </c>
    </row>
    <row r="6446" spans="1:11">
      <c r="A6446" s="287" t="s">
        <v>532</v>
      </c>
      <c r="B6446" s="288">
        <v>46102</v>
      </c>
      <c r="C6446" s="287" t="s">
        <v>847</v>
      </c>
      <c r="D6446" s="287">
        <v>1</v>
      </c>
      <c r="E6446" s="287">
        <v>1</v>
      </c>
      <c r="F6446" s="287">
        <v>1</v>
      </c>
      <c r="G6446" s="287" t="s">
        <v>185</v>
      </c>
      <c r="H6446" s="287"/>
      <c r="I6446" s="287">
        <v>0</v>
      </c>
      <c r="J6446" s="287" t="s">
        <v>533</v>
      </c>
      <c r="K6446" s="287">
        <v>0</v>
      </c>
    </row>
    <row r="6447" spans="1:11">
      <c r="A6447" s="287" t="s">
        <v>532</v>
      </c>
      <c r="B6447" s="288">
        <v>46109</v>
      </c>
      <c r="C6447" s="287" t="s">
        <v>339</v>
      </c>
      <c r="D6447" s="287">
        <v>0</v>
      </c>
      <c r="E6447" s="287">
        <v>0</v>
      </c>
      <c r="F6447" s="287">
        <v>0</v>
      </c>
      <c r="G6447" s="287" t="s">
        <v>185</v>
      </c>
      <c r="H6447" s="287"/>
      <c r="I6447" s="287">
        <v>0</v>
      </c>
      <c r="J6447" s="287" t="s">
        <v>533</v>
      </c>
      <c r="K6447" s="287">
        <v>0</v>
      </c>
    </row>
    <row r="6448" spans="1:11">
      <c r="A6448" s="287" t="s">
        <v>532</v>
      </c>
      <c r="B6448" s="288">
        <v>46116</v>
      </c>
      <c r="C6448" s="287" t="s">
        <v>339</v>
      </c>
      <c r="D6448" s="287">
        <v>0</v>
      </c>
      <c r="E6448" s="287">
        <v>0</v>
      </c>
      <c r="F6448" s="287">
        <v>0</v>
      </c>
      <c r="G6448" s="287" t="s">
        <v>185</v>
      </c>
      <c r="H6448" s="287"/>
      <c r="I6448" s="287">
        <v>0</v>
      </c>
      <c r="J6448" s="287" t="s">
        <v>533</v>
      </c>
      <c r="K6448" s="287">
        <v>0</v>
      </c>
    </row>
    <row r="6449" spans="1:11">
      <c r="A6449" s="287" t="s">
        <v>532</v>
      </c>
      <c r="B6449" s="288">
        <v>46123</v>
      </c>
      <c r="C6449" s="287" t="s">
        <v>847</v>
      </c>
      <c r="D6449" s="287">
        <v>1</v>
      </c>
      <c r="E6449" s="287">
        <v>1</v>
      </c>
      <c r="F6449" s="287">
        <v>1</v>
      </c>
      <c r="G6449" s="287" t="s">
        <v>185</v>
      </c>
      <c r="H6449" s="287"/>
      <c r="I6449" s="287">
        <v>0</v>
      </c>
      <c r="J6449" s="287" t="s">
        <v>533</v>
      </c>
      <c r="K6449" s="287">
        <v>0</v>
      </c>
    </row>
    <row r="6450" spans="1:11">
      <c r="A6450" s="287" t="s">
        <v>532</v>
      </c>
      <c r="B6450" s="288">
        <v>46130</v>
      </c>
      <c r="C6450" s="287" t="s">
        <v>847</v>
      </c>
      <c r="D6450" s="287">
        <v>1</v>
      </c>
      <c r="E6450" s="287">
        <v>1</v>
      </c>
      <c r="F6450" s="287">
        <v>1</v>
      </c>
      <c r="G6450" s="287" t="s">
        <v>185</v>
      </c>
      <c r="H6450" s="287"/>
      <c r="I6450" s="287">
        <v>0</v>
      </c>
      <c r="J6450" s="287" t="s">
        <v>533</v>
      </c>
      <c r="K6450" s="287">
        <v>0</v>
      </c>
    </row>
    <row r="6451" spans="1:11">
      <c r="A6451" s="287" t="s">
        <v>532</v>
      </c>
      <c r="B6451" s="288">
        <v>46137</v>
      </c>
      <c r="C6451" s="287" t="s">
        <v>339</v>
      </c>
      <c r="D6451" s="287">
        <v>0</v>
      </c>
      <c r="E6451" s="287">
        <v>0</v>
      </c>
      <c r="F6451" s="287">
        <v>0</v>
      </c>
      <c r="G6451" s="287" t="s">
        <v>185</v>
      </c>
      <c r="H6451" s="287"/>
      <c r="I6451" s="287">
        <v>0</v>
      </c>
      <c r="J6451" s="287" t="s">
        <v>533</v>
      </c>
      <c r="K6451" s="287">
        <v>0</v>
      </c>
    </row>
    <row r="6452" spans="1:11">
      <c r="A6452" s="287" t="s">
        <v>534</v>
      </c>
      <c r="B6452" s="288">
        <v>45969</v>
      </c>
      <c r="C6452" s="287" t="s">
        <v>339</v>
      </c>
      <c r="D6452" s="287">
        <v>0</v>
      </c>
      <c r="E6452" s="287">
        <v>0</v>
      </c>
      <c r="F6452" s="287">
        <v>0</v>
      </c>
      <c r="G6452" s="287" t="s">
        <v>179</v>
      </c>
      <c r="H6452" s="287" t="s">
        <v>185</v>
      </c>
      <c r="I6452" s="287">
        <v>1</v>
      </c>
      <c r="J6452" s="287" t="s">
        <v>535</v>
      </c>
      <c r="K6452" s="287">
        <v>0</v>
      </c>
    </row>
    <row r="6453" spans="1:11">
      <c r="A6453" s="287" t="s">
        <v>534</v>
      </c>
      <c r="B6453" s="288">
        <v>45976</v>
      </c>
      <c r="C6453" s="287" t="s">
        <v>847</v>
      </c>
      <c r="D6453" s="287">
        <v>1</v>
      </c>
      <c r="E6453" s="287">
        <v>1</v>
      </c>
      <c r="F6453" s="287">
        <v>1</v>
      </c>
      <c r="G6453" s="287" t="s">
        <v>179</v>
      </c>
      <c r="H6453" s="287" t="s">
        <v>185</v>
      </c>
      <c r="I6453" s="287">
        <v>1</v>
      </c>
      <c r="J6453" s="287" t="s">
        <v>535</v>
      </c>
      <c r="K6453" s="287">
        <v>0</v>
      </c>
    </row>
    <row r="6454" spans="1:11">
      <c r="A6454" s="287" t="s">
        <v>534</v>
      </c>
      <c r="B6454" s="288">
        <v>45983</v>
      </c>
      <c r="C6454" s="287" t="s">
        <v>339</v>
      </c>
      <c r="D6454" s="287">
        <v>0</v>
      </c>
      <c r="E6454" s="287">
        <v>0</v>
      </c>
      <c r="F6454" s="287">
        <v>0</v>
      </c>
      <c r="G6454" s="287" t="s">
        <v>179</v>
      </c>
      <c r="H6454" s="287" t="s">
        <v>185</v>
      </c>
      <c r="I6454" s="287">
        <v>1</v>
      </c>
      <c r="J6454" s="287" t="s">
        <v>535</v>
      </c>
      <c r="K6454" s="287">
        <v>0</v>
      </c>
    </row>
    <row r="6455" spans="1:11">
      <c r="A6455" s="287" t="s">
        <v>534</v>
      </c>
      <c r="B6455" s="288">
        <v>45990</v>
      </c>
      <c r="C6455" s="287" t="s">
        <v>847</v>
      </c>
      <c r="D6455" s="287">
        <v>1</v>
      </c>
      <c r="E6455" s="287">
        <v>1</v>
      </c>
      <c r="F6455" s="287">
        <v>1</v>
      </c>
      <c r="G6455" s="287" t="s">
        <v>179</v>
      </c>
      <c r="H6455" s="287" t="s">
        <v>185</v>
      </c>
      <c r="I6455" s="287">
        <v>1</v>
      </c>
      <c r="J6455" s="287" t="s">
        <v>535</v>
      </c>
      <c r="K6455" s="287">
        <v>0</v>
      </c>
    </row>
    <row r="6456" spans="1:11">
      <c r="A6456" s="287" t="s">
        <v>534</v>
      </c>
      <c r="B6456" s="288">
        <v>45997</v>
      </c>
      <c r="C6456" s="287" t="s">
        <v>847</v>
      </c>
      <c r="D6456" s="287">
        <v>1</v>
      </c>
      <c r="E6456" s="287">
        <v>1</v>
      </c>
      <c r="F6456" s="287">
        <v>1</v>
      </c>
      <c r="G6456" s="287" t="s">
        <v>179</v>
      </c>
      <c r="H6456" s="287" t="s">
        <v>185</v>
      </c>
      <c r="I6456" s="287">
        <v>1</v>
      </c>
      <c r="J6456" s="287" t="s">
        <v>535</v>
      </c>
      <c r="K6456" s="287">
        <v>0</v>
      </c>
    </row>
    <row r="6457" spans="1:11">
      <c r="A6457" s="287" t="s">
        <v>534</v>
      </c>
      <c r="B6457" s="288">
        <v>46004</v>
      </c>
      <c r="C6457" s="287" t="s">
        <v>847</v>
      </c>
      <c r="D6457" s="287">
        <v>1</v>
      </c>
      <c r="E6457" s="287">
        <v>1</v>
      </c>
      <c r="F6457" s="287">
        <v>1</v>
      </c>
      <c r="G6457" s="287" t="s">
        <v>179</v>
      </c>
      <c r="H6457" s="287" t="s">
        <v>185</v>
      </c>
      <c r="I6457" s="287">
        <v>1</v>
      </c>
      <c r="J6457" s="287" t="s">
        <v>535</v>
      </c>
      <c r="K6457" s="287">
        <v>0</v>
      </c>
    </row>
    <row r="6458" spans="1:11">
      <c r="A6458" s="287" t="s">
        <v>534</v>
      </c>
      <c r="B6458" s="288">
        <v>46011</v>
      </c>
      <c r="C6458" s="287" t="s">
        <v>339</v>
      </c>
      <c r="D6458" s="287">
        <v>0</v>
      </c>
      <c r="E6458" s="287">
        <v>0</v>
      </c>
      <c r="F6458" s="287">
        <v>0</v>
      </c>
      <c r="G6458" s="287" t="s">
        <v>179</v>
      </c>
      <c r="H6458" s="287" t="s">
        <v>185</v>
      </c>
      <c r="I6458" s="287">
        <v>1</v>
      </c>
      <c r="J6458" s="287" t="s">
        <v>535</v>
      </c>
      <c r="K6458" s="287">
        <v>0</v>
      </c>
    </row>
    <row r="6459" spans="1:11">
      <c r="A6459" s="287" t="s">
        <v>534</v>
      </c>
      <c r="B6459" s="288">
        <v>46018</v>
      </c>
      <c r="C6459" s="287" t="s">
        <v>339</v>
      </c>
      <c r="D6459" s="287">
        <v>0</v>
      </c>
      <c r="E6459" s="287">
        <v>0</v>
      </c>
      <c r="F6459" s="287">
        <v>0</v>
      </c>
      <c r="G6459" s="287" t="s">
        <v>179</v>
      </c>
      <c r="H6459" s="287" t="s">
        <v>185</v>
      </c>
      <c r="I6459" s="287">
        <v>1</v>
      </c>
      <c r="J6459" s="287" t="s">
        <v>535</v>
      </c>
      <c r="K6459" s="287">
        <v>0</v>
      </c>
    </row>
    <row r="6460" spans="1:11">
      <c r="A6460" s="287" t="s">
        <v>534</v>
      </c>
      <c r="B6460" s="288">
        <v>46025</v>
      </c>
      <c r="C6460" s="287" t="s">
        <v>892</v>
      </c>
      <c r="D6460" s="287">
        <v>1</v>
      </c>
      <c r="E6460" s="287">
        <v>0</v>
      </c>
      <c r="F6460" s="287">
        <v>1</v>
      </c>
      <c r="G6460" s="287" t="s">
        <v>179</v>
      </c>
      <c r="H6460" s="287" t="s">
        <v>185</v>
      </c>
      <c r="I6460" s="287">
        <v>1</v>
      </c>
      <c r="J6460" s="287" t="s">
        <v>535</v>
      </c>
      <c r="K6460" s="287">
        <v>0</v>
      </c>
    </row>
    <row r="6461" spans="1:11">
      <c r="A6461" s="287" t="s">
        <v>534</v>
      </c>
      <c r="B6461" s="288">
        <v>46032</v>
      </c>
      <c r="C6461" s="287" t="s">
        <v>847</v>
      </c>
      <c r="D6461" s="287">
        <v>1</v>
      </c>
      <c r="E6461" s="287">
        <v>1</v>
      </c>
      <c r="F6461" s="287">
        <v>1</v>
      </c>
      <c r="G6461" s="287" t="s">
        <v>179</v>
      </c>
      <c r="H6461" s="287" t="s">
        <v>185</v>
      </c>
      <c r="I6461" s="287">
        <v>1</v>
      </c>
      <c r="J6461" s="287" t="s">
        <v>535</v>
      </c>
      <c r="K6461" s="287">
        <v>0</v>
      </c>
    </row>
    <row r="6462" spans="1:11">
      <c r="A6462" s="287" t="s">
        <v>534</v>
      </c>
      <c r="B6462" s="288">
        <v>46039</v>
      </c>
      <c r="C6462" s="287" t="s">
        <v>847</v>
      </c>
      <c r="D6462" s="287">
        <v>1</v>
      </c>
      <c r="E6462" s="287">
        <v>1</v>
      </c>
      <c r="F6462" s="287">
        <v>1</v>
      </c>
      <c r="G6462" s="287" t="s">
        <v>179</v>
      </c>
      <c r="H6462" s="287" t="s">
        <v>185</v>
      </c>
      <c r="I6462" s="287">
        <v>1</v>
      </c>
      <c r="J6462" s="287" t="s">
        <v>535</v>
      </c>
      <c r="K6462" s="287">
        <v>0</v>
      </c>
    </row>
    <row r="6463" spans="1:11">
      <c r="A6463" s="287" t="s">
        <v>534</v>
      </c>
      <c r="B6463" s="288">
        <v>46046</v>
      </c>
      <c r="C6463" s="287" t="s">
        <v>847</v>
      </c>
      <c r="D6463" s="287">
        <v>1</v>
      </c>
      <c r="E6463" s="287">
        <v>1</v>
      </c>
      <c r="F6463" s="287">
        <v>1</v>
      </c>
      <c r="G6463" s="287" t="s">
        <v>179</v>
      </c>
      <c r="H6463" s="287" t="s">
        <v>185</v>
      </c>
      <c r="I6463" s="287">
        <v>1</v>
      </c>
      <c r="J6463" s="287" t="s">
        <v>535</v>
      </c>
      <c r="K6463" s="287">
        <v>0</v>
      </c>
    </row>
    <row r="6464" spans="1:11">
      <c r="A6464" s="287" t="s">
        <v>534</v>
      </c>
      <c r="B6464" s="288">
        <v>46053</v>
      </c>
      <c r="C6464" s="287" t="s">
        <v>339</v>
      </c>
      <c r="D6464" s="287">
        <v>0</v>
      </c>
      <c r="E6464" s="287">
        <v>0</v>
      </c>
      <c r="F6464" s="287">
        <v>0</v>
      </c>
      <c r="G6464" s="287" t="s">
        <v>179</v>
      </c>
      <c r="H6464" s="287" t="s">
        <v>185</v>
      </c>
      <c r="I6464" s="287">
        <v>1</v>
      </c>
      <c r="J6464" s="287" t="s">
        <v>535</v>
      </c>
      <c r="K6464" s="287">
        <v>0</v>
      </c>
    </row>
    <row r="6465" spans="1:11">
      <c r="A6465" s="287" t="s">
        <v>534</v>
      </c>
      <c r="B6465" s="288">
        <v>46060</v>
      </c>
      <c r="C6465" s="287" t="s">
        <v>847</v>
      </c>
      <c r="D6465" s="287">
        <v>1</v>
      </c>
      <c r="E6465" s="287">
        <v>1</v>
      </c>
      <c r="F6465" s="287">
        <v>1</v>
      </c>
      <c r="G6465" s="287" t="s">
        <v>179</v>
      </c>
      <c r="H6465" s="287" t="s">
        <v>185</v>
      </c>
      <c r="I6465" s="287">
        <v>1</v>
      </c>
      <c r="J6465" s="287" t="s">
        <v>535</v>
      </c>
      <c r="K6465" s="287">
        <v>0</v>
      </c>
    </row>
    <row r="6466" spans="1:11">
      <c r="A6466" s="287" t="s">
        <v>534</v>
      </c>
      <c r="B6466" s="288">
        <v>46067</v>
      </c>
      <c r="C6466" s="287" t="s">
        <v>847</v>
      </c>
      <c r="D6466" s="287">
        <v>1</v>
      </c>
      <c r="E6466" s="287">
        <v>1</v>
      </c>
      <c r="F6466" s="287">
        <v>1</v>
      </c>
      <c r="G6466" s="287" t="s">
        <v>179</v>
      </c>
      <c r="H6466" s="287" t="s">
        <v>185</v>
      </c>
      <c r="I6466" s="287">
        <v>1</v>
      </c>
      <c r="J6466" s="287" t="s">
        <v>535</v>
      </c>
      <c r="K6466" s="287">
        <v>0</v>
      </c>
    </row>
    <row r="6467" spans="1:11">
      <c r="A6467" s="287" t="s">
        <v>534</v>
      </c>
      <c r="B6467" s="288">
        <v>46074</v>
      </c>
      <c r="C6467" s="287" t="s">
        <v>847</v>
      </c>
      <c r="D6467" s="287">
        <v>1</v>
      </c>
      <c r="E6467" s="287">
        <v>1</v>
      </c>
      <c r="F6467" s="287">
        <v>1</v>
      </c>
      <c r="G6467" s="287" t="s">
        <v>179</v>
      </c>
      <c r="H6467" s="287" t="s">
        <v>185</v>
      </c>
      <c r="I6467" s="287">
        <v>1</v>
      </c>
      <c r="J6467" s="287" t="s">
        <v>535</v>
      </c>
      <c r="K6467" s="287">
        <v>0</v>
      </c>
    </row>
    <row r="6468" spans="1:11">
      <c r="A6468" s="287" t="s">
        <v>534</v>
      </c>
      <c r="B6468" s="288">
        <v>46081</v>
      </c>
      <c r="C6468" s="287" t="s">
        <v>339</v>
      </c>
      <c r="D6468" s="287">
        <v>0</v>
      </c>
      <c r="E6468" s="287">
        <v>0</v>
      </c>
      <c r="F6468" s="287">
        <v>0</v>
      </c>
      <c r="G6468" s="287" t="s">
        <v>179</v>
      </c>
      <c r="H6468" s="287" t="s">
        <v>185</v>
      </c>
      <c r="I6468" s="287">
        <v>1</v>
      </c>
      <c r="J6468" s="287" t="s">
        <v>535</v>
      </c>
      <c r="K6468" s="287">
        <v>0</v>
      </c>
    </row>
    <row r="6469" spans="1:11">
      <c r="A6469" s="287" t="s">
        <v>534</v>
      </c>
      <c r="B6469" s="288">
        <v>46088</v>
      </c>
      <c r="C6469" s="287" t="s">
        <v>339</v>
      </c>
      <c r="D6469" s="287">
        <v>0</v>
      </c>
      <c r="E6469" s="287">
        <v>0</v>
      </c>
      <c r="F6469" s="287">
        <v>0</v>
      </c>
      <c r="G6469" s="287" t="s">
        <v>179</v>
      </c>
      <c r="H6469" s="287" t="s">
        <v>185</v>
      </c>
      <c r="I6469" s="287">
        <v>1</v>
      </c>
      <c r="J6469" s="287" t="s">
        <v>535</v>
      </c>
      <c r="K6469" s="287">
        <v>0</v>
      </c>
    </row>
    <row r="6470" spans="1:11">
      <c r="A6470" s="287" t="s">
        <v>534</v>
      </c>
      <c r="B6470" s="288">
        <v>46095</v>
      </c>
      <c r="C6470" s="287" t="s">
        <v>847</v>
      </c>
      <c r="D6470" s="287">
        <v>1</v>
      </c>
      <c r="E6470" s="287">
        <v>1</v>
      </c>
      <c r="F6470" s="287">
        <v>1</v>
      </c>
      <c r="G6470" s="287" t="s">
        <v>179</v>
      </c>
      <c r="H6470" s="287" t="s">
        <v>185</v>
      </c>
      <c r="I6470" s="287">
        <v>1</v>
      </c>
      <c r="J6470" s="287" t="s">
        <v>535</v>
      </c>
      <c r="K6470" s="287">
        <v>0</v>
      </c>
    </row>
    <row r="6471" spans="1:11">
      <c r="A6471" s="287" t="s">
        <v>534</v>
      </c>
      <c r="B6471" s="288">
        <v>46102</v>
      </c>
      <c r="C6471" s="287" t="s">
        <v>847</v>
      </c>
      <c r="D6471" s="287">
        <v>1</v>
      </c>
      <c r="E6471" s="287">
        <v>1</v>
      </c>
      <c r="F6471" s="287">
        <v>1</v>
      </c>
      <c r="G6471" s="287" t="s">
        <v>179</v>
      </c>
      <c r="H6471" s="287" t="s">
        <v>185</v>
      </c>
      <c r="I6471" s="287">
        <v>1</v>
      </c>
      <c r="J6471" s="287" t="s">
        <v>535</v>
      </c>
      <c r="K6471" s="287">
        <v>0</v>
      </c>
    </row>
    <row r="6472" spans="1:11">
      <c r="A6472" s="287" t="s">
        <v>534</v>
      </c>
      <c r="B6472" s="288">
        <v>46109</v>
      </c>
      <c r="C6472" s="287" t="s">
        <v>339</v>
      </c>
      <c r="D6472" s="287">
        <v>0</v>
      </c>
      <c r="E6472" s="287">
        <v>0</v>
      </c>
      <c r="F6472" s="287">
        <v>0</v>
      </c>
      <c r="G6472" s="287" t="s">
        <v>179</v>
      </c>
      <c r="H6472" s="287" t="s">
        <v>185</v>
      </c>
      <c r="I6472" s="287">
        <v>1</v>
      </c>
      <c r="J6472" s="287" t="s">
        <v>535</v>
      </c>
      <c r="K6472" s="287">
        <v>0</v>
      </c>
    </row>
    <row r="6473" spans="1:11">
      <c r="A6473" s="287" t="s">
        <v>534</v>
      </c>
      <c r="B6473" s="288">
        <v>46116</v>
      </c>
      <c r="C6473" s="287" t="s">
        <v>339</v>
      </c>
      <c r="D6473" s="287">
        <v>0</v>
      </c>
      <c r="E6473" s="287">
        <v>0</v>
      </c>
      <c r="F6473" s="287">
        <v>0</v>
      </c>
      <c r="G6473" s="287" t="s">
        <v>179</v>
      </c>
      <c r="H6473" s="287" t="s">
        <v>185</v>
      </c>
      <c r="I6473" s="287">
        <v>1</v>
      </c>
      <c r="J6473" s="287" t="s">
        <v>535</v>
      </c>
      <c r="K6473" s="287">
        <v>0</v>
      </c>
    </row>
    <row r="6474" spans="1:11">
      <c r="A6474" s="287" t="s">
        <v>534</v>
      </c>
      <c r="B6474" s="288">
        <v>46123</v>
      </c>
      <c r="C6474" s="287" t="s">
        <v>847</v>
      </c>
      <c r="D6474" s="287">
        <v>1</v>
      </c>
      <c r="E6474" s="287">
        <v>1</v>
      </c>
      <c r="F6474" s="287">
        <v>1</v>
      </c>
      <c r="G6474" s="287" t="s">
        <v>179</v>
      </c>
      <c r="H6474" s="287" t="s">
        <v>185</v>
      </c>
      <c r="I6474" s="287">
        <v>1</v>
      </c>
      <c r="J6474" s="287" t="s">
        <v>535</v>
      </c>
      <c r="K6474" s="287">
        <v>0</v>
      </c>
    </row>
    <row r="6475" spans="1:11">
      <c r="A6475" s="287" t="s">
        <v>534</v>
      </c>
      <c r="B6475" s="288">
        <v>46130</v>
      </c>
      <c r="C6475" s="287" t="s">
        <v>847</v>
      </c>
      <c r="D6475" s="287">
        <v>1</v>
      </c>
      <c r="E6475" s="287">
        <v>1</v>
      </c>
      <c r="F6475" s="287">
        <v>1</v>
      </c>
      <c r="G6475" s="287" t="s">
        <v>179</v>
      </c>
      <c r="H6475" s="287" t="s">
        <v>185</v>
      </c>
      <c r="I6475" s="287">
        <v>1</v>
      </c>
      <c r="J6475" s="287" t="s">
        <v>535</v>
      </c>
      <c r="K6475" s="287">
        <v>0</v>
      </c>
    </row>
    <row r="6476" spans="1:11">
      <c r="A6476" s="287" t="s">
        <v>534</v>
      </c>
      <c r="B6476" s="288">
        <v>46137</v>
      </c>
      <c r="C6476" s="287" t="s">
        <v>847</v>
      </c>
      <c r="D6476" s="287">
        <v>1</v>
      </c>
      <c r="E6476" s="287">
        <v>1</v>
      </c>
      <c r="F6476" s="287">
        <v>1</v>
      </c>
      <c r="G6476" s="287" t="s">
        <v>179</v>
      </c>
      <c r="H6476" s="287" t="s">
        <v>185</v>
      </c>
      <c r="I6476" s="287">
        <v>1</v>
      </c>
      <c r="J6476" s="287" t="s">
        <v>535</v>
      </c>
      <c r="K6476" s="287">
        <v>0</v>
      </c>
    </row>
    <row r="6477" spans="1:11">
      <c r="A6477" s="287" t="s">
        <v>536</v>
      </c>
      <c r="B6477" s="288">
        <v>45969</v>
      </c>
      <c r="C6477" s="287" t="s">
        <v>892</v>
      </c>
      <c r="D6477" s="287">
        <v>1</v>
      </c>
      <c r="E6477" s="287">
        <v>0</v>
      </c>
      <c r="F6477" s="287">
        <v>1</v>
      </c>
      <c r="G6477" s="287" t="s">
        <v>179</v>
      </c>
      <c r="H6477" s="287" t="s">
        <v>185</v>
      </c>
      <c r="I6477" s="287">
        <v>0</v>
      </c>
      <c r="J6477" s="287"/>
      <c r="K6477" s="287">
        <v>0</v>
      </c>
    </row>
    <row r="6478" spans="1:11">
      <c r="A6478" s="287" t="s">
        <v>536</v>
      </c>
      <c r="B6478" s="288">
        <v>45976</v>
      </c>
      <c r="C6478" s="287" t="s">
        <v>847</v>
      </c>
      <c r="D6478" s="287">
        <v>1</v>
      </c>
      <c r="E6478" s="287">
        <v>1</v>
      </c>
      <c r="F6478" s="287">
        <v>1</v>
      </c>
      <c r="G6478" s="287" t="s">
        <v>179</v>
      </c>
      <c r="H6478" s="287" t="s">
        <v>185</v>
      </c>
      <c r="I6478" s="287">
        <v>0</v>
      </c>
      <c r="J6478" s="287"/>
      <c r="K6478" s="287">
        <v>0</v>
      </c>
    </row>
    <row r="6479" spans="1:11">
      <c r="A6479" s="287" t="s">
        <v>536</v>
      </c>
      <c r="B6479" s="288">
        <v>45983</v>
      </c>
      <c r="C6479" s="287" t="s">
        <v>847</v>
      </c>
      <c r="D6479" s="287">
        <v>1</v>
      </c>
      <c r="E6479" s="287">
        <v>1</v>
      </c>
      <c r="F6479" s="287">
        <v>1</v>
      </c>
      <c r="G6479" s="287" t="s">
        <v>179</v>
      </c>
      <c r="H6479" s="287" t="s">
        <v>185</v>
      </c>
      <c r="I6479" s="287">
        <v>0</v>
      </c>
      <c r="J6479" s="287"/>
      <c r="K6479" s="287">
        <v>0</v>
      </c>
    </row>
    <row r="6480" spans="1:11">
      <c r="A6480" s="287" t="s">
        <v>536</v>
      </c>
      <c r="B6480" s="288">
        <v>45990</v>
      </c>
      <c r="C6480" s="287" t="s">
        <v>847</v>
      </c>
      <c r="D6480" s="287">
        <v>1</v>
      </c>
      <c r="E6480" s="287">
        <v>1</v>
      </c>
      <c r="F6480" s="287">
        <v>1</v>
      </c>
      <c r="G6480" s="287" t="s">
        <v>179</v>
      </c>
      <c r="H6480" s="287" t="s">
        <v>185</v>
      </c>
      <c r="I6480" s="287">
        <v>0</v>
      </c>
      <c r="J6480" s="287"/>
      <c r="K6480" s="287">
        <v>0</v>
      </c>
    </row>
    <row r="6481" spans="1:11">
      <c r="A6481" s="287" t="s">
        <v>536</v>
      </c>
      <c r="B6481" s="288">
        <v>45997</v>
      </c>
      <c r="C6481" s="287" t="s">
        <v>339</v>
      </c>
      <c r="D6481" s="287">
        <v>0</v>
      </c>
      <c r="E6481" s="287">
        <v>0</v>
      </c>
      <c r="F6481" s="287">
        <v>0</v>
      </c>
      <c r="G6481" s="287" t="s">
        <v>179</v>
      </c>
      <c r="H6481" s="287" t="s">
        <v>185</v>
      </c>
      <c r="I6481" s="287">
        <v>0</v>
      </c>
      <c r="J6481" s="287"/>
      <c r="K6481" s="287">
        <v>0</v>
      </c>
    </row>
    <row r="6482" spans="1:11">
      <c r="A6482" s="287" t="s">
        <v>536</v>
      </c>
      <c r="B6482" s="288">
        <v>46004</v>
      </c>
      <c r="C6482" s="287" t="s">
        <v>339</v>
      </c>
      <c r="D6482" s="287">
        <v>0</v>
      </c>
      <c r="E6482" s="287">
        <v>0</v>
      </c>
      <c r="F6482" s="287">
        <v>0</v>
      </c>
      <c r="G6482" s="287" t="s">
        <v>179</v>
      </c>
      <c r="H6482" s="287" t="s">
        <v>185</v>
      </c>
      <c r="I6482" s="287">
        <v>0</v>
      </c>
      <c r="J6482" s="287"/>
      <c r="K6482" s="287">
        <v>0</v>
      </c>
    </row>
    <row r="6483" spans="1:11">
      <c r="A6483" s="287" t="s">
        <v>536</v>
      </c>
      <c r="B6483" s="288">
        <v>46011</v>
      </c>
      <c r="C6483" s="287" t="s">
        <v>339</v>
      </c>
      <c r="D6483" s="287">
        <v>0</v>
      </c>
      <c r="E6483" s="287">
        <v>0</v>
      </c>
      <c r="F6483" s="287">
        <v>0</v>
      </c>
      <c r="G6483" s="287" t="s">
        <v>179</v>
      </c>
      <c r="H6483" s="287" t="s">
        <v>185</v>
      </c>
      <c r="I6483" s="287">
        <v>0</v>
      </c>
      <c r="J6483" s="287"/>
      <c r="K6483" s="287">
        <v>0</v>
      </c>
    </row>
    <row r="6484" spans="1:11">
      <c r="A6484" s="287" t="s">
        <v>536</v>
      </c>
      <c r="B6484" s="288">
        <v>46018</v>
      </c>
      <c r="C6484" s="287" t="s">
        <v>339</v>
      </c>
      <c r="D6484" s="287">
        <v>0</v>
      </c>
      <c r="E6484" s="287">
        <v>0</v>
      </c>
      <c r="F6484" s="287">
        <v>0</v>
      </c>
      <c r="G6484" s="287" t="s">
        <v>179</v>
      </c>
      <c r="H6484" s="287" t="s">
        <v>185</v>
      </c>
      <c r="I6484" s="287">
        <v>0</v>
      </c>
      <c r="J6484" s="287"/>
      <c r="K6484" s="287">
        <v>0</v>
      </c>
    </row>
    <row r="6485" spans="1:11">
      <c r="A6485" s="287" t="s">
        <v>536</v>
      </c>
      <c r="B6485" s="288">
        <v>46025</v>
      </c>
      <c r="C6485" s="287" t="s">
        <v>339</v>
      </c>
      <c r="D6485" s="287">
        <v>0</v>
      </c>
      <c r="E6485" s="287">
        <v>0</v>
      </c>
      <c r="F6485" s="287">
        <v>0</v>
      </c>
      <c r="G6485" s="287" t="s">
        <v>179</v>
      </c>
      <c r="H6485" s="287" t="s">
        <v>185</v>
      </c>
      <c r="I6485" s="287">
        <v>0</v>
      </c>
      <c r="J6485" s="287"/>
      <c r="K6485" s="287">
        <v>0</v>
      </c>
    </row>
    <row r="6486" spans="1:11">
      <c r="A6486" s="287" t="s">
        <v>536</v>
      </c>
      <c r="B6486" s="288">
        <v>46032</v>
      </c>
      <c r="C6486" s="287" t="s">
        <v>339</v>
      </c>
      <c r="D6486" s="287">
        <v>0</v>
      </c>
      <c r="E6486" s="287">
        <v>0</v>
      </c>
      <c r="F6486" s="287">
        <v>0</v>
      </c>
      <c r="G6486" s="287" t="s">
        <v>179</v>
      </c>
      <c r="H6486" s="287" t="s">
        <v>185</v>
      </c>
      <c r="I6486" s="287">
        <v>0</v>
      </c>
      <c r="J6486" s="287"/>
      <c r="K6486" s="287">
        <v>0</v>
      </c>
    </row>
    <row r="6487" spans="1:11">
      <c r="A6487" s="287" t="s">
        <v>536</v>
      </c>
      <c r="B6487" s="288">
        <v>46039</v>
      </c>
      <c r="C6487" s="287" t="s">
        <v>339</v>
      </c>
      <c r="D6487" s="287">
        <v>0</v>
      </c>
      <c r="E6487" s="287">
        <v>0</v>
      </c>
      <c r="F6487" s="287">
        <v>0</v>
      </c>
      <c r="G6487" s="287" t="s">
        <v>179</v>
      </c>
      <c r="H6487" s="287" t="s">
        <v>185</v>
      </c>
      <c r="I6487" s="287">
        <v>0</v>
      </c>
      <c r="J6487" s="287"/>
      <c r="K6487" s="287">
        <v>0</v>
      </c>
    </row>
    <row r="6488" spans="1:11">
      <c r="A6488" s="287" t="s">
        <v>536</v>
      </c>
      <c r="B6488" s="288">
        <v>46046</v>
      </c>
      <c r="C6488" s="287" t="s">
        <v>847</v>
      </c>
      <c r="D6488" s="287">
        <v>1</v>
      </c>
      <c r="E6488" s="287">
        <v>1</v>
      </c>
      <c r="F6488" s="287">
        <v>1</v>
      </c>
      <c r="G6488" s="287" t="s">
        <v>179</v>
      </c>
      <c r="H6488" s="287" t="s">
        <v>185</v>
      </c>
      <c r="I6488" s="287">
        <v>0</v>
      </c>
      <c r="J6488" s="287"/>
      <c r="K6488" s="287">
        <v>0</v>
      </c>
    </row>
    <row r="6489" spans="1:11">
      <c r="A6489" s="287" t="s">
        <v>536</v>
      </c>
      <c r="B6489" s="288">
        <v>46053</v>
      </c>
      <c r="C6489" s="287" t="s">
        <v>847</v>
      </c>
      <c r="D6489" s="287">
        <v>1</v>
      </c>
      <c r="E6489" s="287">
        <v>1</v>
      </c>
      <c r="F6489" s="287">
        <v>1</v>
      </c>
      <c r="G6489" s="287" t="s">
        <v>179</v>
      </c>
      <c r="H6489" s="287" t="s">
        <v>185</v>
      </c>
      <c r="I6489" s="287">
        <v>0</v>
      </c>
      <c r="J6489" s="287"/>
      <c r="K6489" s="287">
        <v>0</v>
      </c>
    </row>
    <row r="6490" spans="1:11">
      <c r="A6490" s="287" t="s">
        <v>536</v>
      </c>
      <c r="B6490" s="288">
        <v>46060</v>
      </c>
      <c r="C6490" s="287" t="s">
        <v>847</v>
      </c>
      <c r="D6490" s="287">
        <v>1</v>
      </c>
      <c r="E6490" s="287">
        <v>1</v>
      </c>
      <c r="F6490" s="287">
        <v>1</v>
      </c>
      <c r="G6490" s="287" t="s">
        <v>179</v>
      </c>
      <c r="H6490" s="287" t="s">
        <v>185</v>
      </c>
      <c r="I6490" s="287">
        <v>0</v>
      </c>
      <c r="J6490" s="287"/>
      <c r="K6490" s="287">
        <v>0</v>
      </c>
    </row>
    <row r="6491" spans="1:11">
      <c r="A6491" s="287" t="s">
        <v>536</v>
      </c>
      <c r="B6491" s="288">
        <v>46067</v>
      </c>
      <c r="C6491" s="287" t="s">
        <v>339</v>
      </c>
      <c r="D6491" s="287">
        <v>0</v>
      </c>
      <c r="E6491" s="287">
        <v>0</v>
      </c>
      <c r="F6491" s="287">
        <v>0</v>
      </c>
      <c r="G6491" s="287" t="s">
        <v>179</v>
      </c>
      <c r="H6491" s="287" t="s">
        <v>185</v>
      </c>
      <c r="I6491" s="287">
        <v>0</v>
      </c>
      <c r="J6491" s="287"/>
      <c r="K6491" s="287">
        <v>0</v>
      </c>
    </row>
    <row r="6492" spans="1:11">
      <c r="A6492" s="287" t="s">
        <v>536</v>
      </c>
      <c r="B6492" s="288">
        <v>46074</v>
      </c>
      <c r="C6492" s="287" t="s">
        <v>847</v>
      </c>
      <c r="D6492" s="287">
        <v>1</v>
      </c>
      <c r="E6492" s="287">
        <v>1</v>
      </c>
      <c r="F6492" s="287">
        <v>1</v>
      </c>
      <c r="G6492" s="287" t="s">
        <v>179</v>
      </c>
      <c r="H6492" s="287" t="s">
        <v>185</v>
      </c>
      <c r="I6492" s="287">
        <v>0</v>
      </c>
      <c r="J6492" s="287"/>
      <c r="K6492" s="287">
        <v>0</v>
      </c>
    </row>
    <row r="6493" spans="1:11">
      <c r="A6493" s="287" t="s">
        <v>536</v>
      </c>
      <c r="B6493" s="288">
        <v>46081</v>
      </c>
      <c r="C6493" s="287" t="s">
        <v>339</v>
      </c>
      <c r="D6493" s="287">
        <v>0</v>
      </c>
      <c r="E6493" s="287">
        <v>0</v>
      </c>
      <c r="F6493" s="287">
        <v>0</v>
      </c>
      <c r="G6493" s="287" t="s">
        <v>179</v>
      </c>
      <c r="H6493" s="287" t="s">
        <v>185</v>
      </c>
      <c r="I6493" s="287">
        <v>0</v>
      </c>
      <c r="J6493" s="287"/>
      <c r="K6493" s="287">
        <v>0</v>
      </c>
    </row>
    <row r="6494" spans="1:11">
      <c r="A6494" s="287" t="s">
        <v>536</v>
      </c>
      <c r="B6494" s="288">
        <v>46088</v>
      </c>
      <c r="C6494" s="287" t="s">
        <v>893</v>
      </c>
      <c r="D6494" s="287">
        <v>1</v>
      </c>
      <c r="E6494" s="287">
        <v>1</v>
      </c>
      <c r="F6494" s="287">
        <v>0</v>
      </c>
      <c r="G6494" s="287" t="s">
        <v>179</v>
      </c>
      <c r="H6494" s="287" t="s">
        <v>185</v>
      </c>
      <c r="I6494" s="287">
        <v>0</v>
      </c>
      <c r="J6494" s="287"/>
      <c r="K6494" s="287">
        <v>0</v>
      </c>
    </row>
    <row r="6495" spans="1:11">
      <c r="A6495" s="287" t="s">
        <v>536</v>
      </c>
      <c r="B6495" s="288">
        <v>46095</v>
      </c>
      <c r="C6495" s="287" t="s">
        <v>893</v>
      </c>
      <c r="D6495" s="287">
        <v>1</v>
      </c>
      <c r="E6495" s="287">
        <v>1</v>
      </c>
      <c r="F6495" s="287">
        <v>0</v>
      </c>
      <c r="G6495" s="287" t="s">
        <v>179</v>
      </c>
      <c r="H6495" s="287" t="s">
        <v>185</v>
      </c>
      <c r="I6495" s="287">
        <v>0</v>
      </c>
      <c r="J6495" s="287"/>
      <c r="K6495" s="287">
        <v>0</v>
      </c>
    </row>
    <row r="6496" spans="1:11">
      <c r="A6496" s="287" t="s">
        <v>536</v>
      </c>
      <c r="B6496" s="288">
        <v>46102</v>
      </c>
      <c r="C6496" s="287" t="s">
        <v>339</v>
      </c>
      <c r="D6496" s="287">
        <v>0</v>
      </c>
      <c r="E6496" s="287">
        <v>0</v>
      </c>
      <c r="F6496" s="287">
        <v>0</v>
      </c>
      <c r="G6496" s="287" t="s">
        <v>179</v>
      </c>
      <c r="H6496" s="287" t="s">
        <v>185</v>
      </c>
      <c r="I6496" s="287">
        <v>0</v>
      </c>
      <c r="J6496" s="287"/>
      <c r="K6496" s="287">
        <v>0</v>
      </c>
    </row>
    <row r="6497" spans="1:11">
      <c r="A6497" s="287" t="s">
        <v>536</v>
      </c>
      <c r="B6497" s="288">
        <v>46109</v>
      </c>
      <c r="C6497" s="287" t="s">
        <v>339</v>
      </c>
      <c r="D6497" s="287">
        <v>0</v>
      </c>
      <c r="E6497" s="287">
        <v>0</v>
      </c>
      <c r="F6497" s="287">
        <v>0</v>
      </c>
      <c r="G6497" s="287" t="s">
        <v>179</v>
      </c>
      <c r="H6497" s="287" t="s">
        <v>185</v>
      </c>
      <c r="I6497" s="287">
        <v>0</v>
      </c>
      <c r="J6497" s="287"/>
      <c r="K6497" s="287">
        <v>0</v>
      </c>
    </row>
    <row r="6498" spans="1:11">
      <c r="A6498" s="287" t="s">
        <v>536</v>
      </c>
      <c r="B6498" s="288">
        <v>46116</v>
      </c>
      <c r="C6498" s="287" t="s">
        <v>339</v>
      </c>
      <c r="D6498" s="287">
        <v>0</v>
      </c>
      <c r="E6498" s="287">
        <v>0</v>
      </c>
      <c r="F6498" s="287">
        <v>0</v>
      </c>
      <c r="G6498" s="287" t="s">
        <v>179</v>
      </c>
      <c r="H6498" s="287" t="s">
        <v>185</v>
      </c>
      <c r="I6498" s="287">
        <v>0</v>
      </c>
      <c r="J6498" s="287"/>
      <c r="K6498" s="287">
        <v>0</v>
      </c>
    </row>
    <row r="6499" spans="1:11">
      <c r="A6499" s="287" t="s">
        <v>536</v>
      </c>
      <c r="B6499" s="288">
        <v>46123</v>
      </c>
      <c r="C6499" s="287" t="s">
        <v>339</v>
      </c>
      <c r="D6499" s="287">
        <v>0</v>
      </c>
      <c r="E6499" s="287">
        <v>0</v>
      </c>
      <c r="F6499" s="287">
        <v>0</v>
      </c>
      <c r="G6499" s="287" t="s">
        <v>179</v>
      </c>
      <c r="H6499" s="287" t="s">
        <v>185</v>
      </c>
      <c r="I6499" s="287">
        <v>0</v>
      </c>
      <c r="J6499" s="287"/>
      <c r="K6499" s="287">
        <v>0</v>
      </c>
    </row>
    <row r="6500" spans="1:11">
      <c r="A6500" s="287" t="s">
        <v>536</v>
      </c>
      <c r="B6500" s="288">
        <v>46130</v>
      </c>
      <c r="C6500" s="287" t="s">
        <v>847</v>
      </c>
      <c r="D6500" s="287">
        <v>1</v>
      </c>
      <c r="E6500" s="287">
        <v>1</v>
      </c>
      <c r="F6500" s="287">
        <v>1</v>
      </c>
      <c r="G6500" s="287" t="s">
        <v>179</v>
      </c>
      <c r="H6500" s="287" t="s">
        <v>185</v>
      </c>
      <c r="I6500" s="287">
        <v>0</v>
      </c>
      <c r="J6500" s="287"/>
      <c r="K6500" s="287">
        <v>0</v>
      </c>
    </row>
    <row r="6501" spans="1:11">
      <c r="A6501" s="287" t="s">
        <v>536</v>
      </c>
      <c r="B6501" s="288">
        <v>46137</v>
      </c>
      <c r="C6501" s="287" t="s">
        <v>847</v>
      </c>
      <c r="D6501" s="287">
        <v>1</v>
      </c>
      <c r="E6501" s="287">
        <v>1</v>
      </c>
      <c r="F6501" s="287">
        <v>1</v>
      </c>
      <c r="G6501" s="287" t="s">
        <v>179</v>
      </c>
      <c r="H6501" s="287" t="s">
        <v>185</v>
      </c>
      <c r="I6501" s="287">
        <v>0</v>
      </c>
      <c r="J6501" s="287"/>
      <c r="K6501" s="287">
        <v>0</v>
      </c>
    </row>
    <row r="6502" spans="1:11">
      <c r="A6502" s="287" t="s">
        <v>537</v>
      </c>
      <c r="B6502" s="288">
        <v>45969</v>
      </c>
      <c r="C6502" s="287" t="s">
        <v>847</v>
      </c>
      <c r="D6502" s="287">
        <v>1</v>
      </c>
      <c r="E6502" s="287">
        <v>1</v>
      </c>
      <c r="F6502" s="287">
        <v>1</v>
      </c>
      <c r="G6502" s="287" t="s">
        <v>185</v>
      </c>
      <c r="H6502" s="287"/>
      <c r="I6502" s="287">
        <v>1</v>
      </c>
      <c r="J6502" s="287"/>
      <c r="K6502" s="287">
        <v>0</v>
      </c>
    </row>
    <row r="6503" spans="1:11">
      <c r="A6503" s="287" t="s">
        <v>537</v>
      </c>
      <c r="B6503" s="288">
        <v>45976</v>
      </c>
      <c r="C6503" s="287" t="s">
        <v>847</v>
      </c>
      <c r="D6503" s="287">
        <v>1</v>
      </c>
      <c r="E6503" s="287">
        <v>1</v>
      </c>
      <c r="F6503" s="287">
        <v>1</v>
      </c>
      <c r="G6503" s="287" t="s">
        <v>185</v>
      </c>
      <c r="H6503" s="287"/>
      <c r="I6503" s="287">
        <v>1</v>
      </c>
      <c r="J6503" s="287"/>
      <c r="K6503" s="287">
        <v>0</v>
      </c>
    </row>
    <row r="6504" spans="1:11">
      <c r="A6504" s="287" t="s">
        <v>537</v>
      </c>
      <c r="B6504" s="288">
        <v>45983</v>
      </c>
      <c r="C6504" s="287" t="s">
        <v>847</v>
      </c>
      <c r="D6504" s="287">
        <v>1</v>
      </c>
      <c r="E6504" s="287">
        <v>1</v>
      </c>
      <c r="F6504" s="287">
        <v>1</v>
      </c>
      <c r="G6504" s="287" t="s">
        <v>185</v>
      </c>
      <c r="H6504" s="287"/>
      <c r="I6504" s="287">
        <v>1</v>
      </c>
      <c r="J6504" s="287"/>
      <c r="K6504" s="287">
        <v>0</v>
      </c>
    </row>
    <row r="6505" spans="1:11">
      <c r="A6505" s="287" t="s">
        <v>537</v>
      </c>
      <c r="B6505" s="288">
        <v>45990</v>
      </c>
      <c r="C6505" s="287" t="s">
        <v>847</v>
      </c>
      <c r="D6505" s="287">
        <v>1</v>
      </c>
      <c r="E6505" s="287">
        <v>1</v>
      </c>
      <c r="F6505" s="287">
        <v>1</v>
      </c>
      <c r="G6505" s="287" t="s">
        <v>185</v>
      </c>
      <c r="H6505" s="287"/>
      <c r="I6505" s="287">
        <v>1</v>
      </c>
      <c r="J6505" s="287"/>
      <c r="K6505" s="287">
        <v>0</v>
      </c>
    </row>
    <row r="6506" spans="1:11">
      <c r="A6506" s="287" t="s">
        <v>537</v>
      </c>
      <c r="B6506" s="288">
        <v>45997</v>
      </c>
      <c r="C6506" s="287" t="s">
        <v>847</v>
      </c>
      <c r="D6506" s="287">
        <v>1</v>
      </c>
      <c r="E6506" s="287">
        <v>1</v>
      </c>
      <c r="F6506" s="287">
        <v>1</v>
      </c>
      <c r="G6506" s="287" t="s">
        <v>185</v>
      </c>
      <c r="H6506" s="287"/>
      <c r="I6506" s="287">
        <v>1</v>
      </c>
      <c r="J6506" s="287"/>
      <c r="K6506" s="287">
        <v>0</v>
      </c>
    </row>
    <row r="6507" spans="1:11">
      <c r="A6507" s="287" t="s">
        <v>537</v>
      </c>
      <c r="B6507" s="288">
        <v>46004</v>
      </c>
      <c r="C6507" s="287" t="s">
        <v>847</v>
      </c>
      <c r="D6507" s="287">
        <v>1</v>
      </c>
      <c r="E6507" s="287">
        <v>1</v>
      </c>
      <c r="F6507" s="287">
        <v>1</v>
      </c>
      <c r="G6507" s="287" t="s">
        <v>185</v>
      </c>
      <c r="H6507" s="287"/>
      <c r="I6507" s="287">
        <v>1</v>
      </c>
      <c r="J6507" s="287"/>
      <c r="K6507" s="287">
        <v>0</v>
      </c>
    </row>
    <row r="6508" spans="1:11">
      <c r="A6508" s="287" t="s">
        <v>537</v>
      </c>
      <c r="B6508" s="288">
        <v>46011</v>
      </c>
      <c r="C6508" s="287" t="s">
        <v>893</v>
      </c>
      <c r="D6508" s="287">
        <v>1</v>
      </c>
      <c r="E6508" s="287">
        <v>1</v>
      </c>
      <c r="F6508" s="287">
        <v>0</v>
      </c>
      <c r="G6508" s="287" t="s">
        <v>185</v>
      </c>
      <c r="H6508" s="287"/>
      <c r="I6508" s="287">
        <v>1</v>
      </c>
      <c r="J6508" s="287"/>
      <c r="K6508" s="287">
        <v>0</v>
      </c>
    </row>
    <row r="6509" spans="1:11">
      <c r="A6509" s="287" t="s">
        <v>537</v>
      </c>
      <c r="B6509" s="288">
        <v>46018</v>
      </c>
      <c r="C6509" s="287" t="s">
        <v>339</v>
      </c>
      <c r="D6509" s="287">
        <v>0</v>
      </c>
      <c r="E6509" s="287">
        <v>0</v>
      </c>
      <c r="F6509" s="287">
        <v>0</v>
      </c>
      <c r="G6509" s="287" t="s">
        <v>185</v>
      </c>
      <c r="H6509" s="287"/>
      <c r="I6509" s="287">
        <v>1</v>
      </c>
      <c r="J6509" s="287"/>
      <c r="K6509" s="287">
        <v>0</v>
      </c>
    </row>
    <row r="6510" spans="1:11">
      <c r="A6510" s="287" t="s">
        <v>537</v>
      </c>
      <c r="B6510" s="288">
        <v>46025</v>
      </c>
      <c r="C6510" s="287" t="s">
        <v>847</v>
      </c>
      <c r="D6510" s="287">
        <v>1</v>
      </c>
      <c r="E6510" s="287">
        <v>1</v>
      </c>
      <c r="F6510" s="287">
        <v>1</v>
      </c>
      <c r="G6510" s="287" t="s">
        <v>185</v>
      </c>
      <c r="H6510" s="287"/>
      <c r="I6510" s="287">
        <v>1</v>
      </c>
      <c r="J6510" s="287"/>
      <c r="K6510" s="287">
        <v>0</v>
      </c>
    </row>
    <row r="6511" spans="1:11">
      <c r="A6511" s="287" t="s">
        <v>537</v>
      </c>
      <c r="B6511" s="288">
        <v>46032</v>
      </c>
      <c r="C6511" s="287" t="s">
        <v>847</v>
      </c>
      <c r="D6511" s="287">
        <v>1</v>
      </c>
      <c r="E6511" s="287">
        <v>1</v>
      </c>
      <c r="F6511" s="287">
        <v>1</v>
      </c>
      <c r="G6511" s="287" t="s">
        <v>185</v>
      </c>
      <c r="H6511" s="287"/>
      <c r="I6511" s="287">
        <v>1</v>
      </c>
      <c r="J6511" s="287"/>
      <c r="K6511" s="287">
        <v>0</v>
      </c>
    </row>
    <row r="6512" spans="1:11">
      <c r="A6512" s="287" t="s">
        <v>537</v>
      </c>
      <c r="B6512" s="288">
        <v>46039</v>
      </c>
      <c r="C6512" s="287" t="s">
        <v>847</v>
      </c>
      <c r="D6512" s="287">
        <v>1</v>
      </c>
      <c r="E6512" s="287">
        <v>1</v>
      </c>
      <c r="F6512" s="287">
        <v>1</v>
      </c>
      <c r="G6512" s="287" t="s">
        <v>185</v>
      </c>
      <c r="H6512" s="287"/>
      <c r="I6512" s="287">
        <v>1</v>
      </c>
      <c r="J6512" s="287"/>
      <c r="K6512" s="287">
        <v>0</v>
      </c>
    </row>
    <row r="6513" spans="1:11">
      <c r="A6513" s="287" t="s">
        <v>537</v>
      </c>
      <c r="B6513" s="288">
        <v>46046</v>
      </c>
      <c r="C6513" s="287" t="s">
        <v>847</v>
      </c>
      <c r="D6513" s="287">
        <v>1</v>
      </c>
      <c r="E6513" s="287">
        <v>1</v>
      </c>
      <c r="F6513" s="287">
        <v>1</v>
      </c>
      <c r="G6513" s="287" t="s">
        <v>185</v>
      </c>
      <c r="H6513" s="287"/>
      <c r="I6513" s="287">
        <v>1</v>
      </c>
      <c r="J6513" s="287"/>
      <c r="K6513" s="287">
        <v>0</v>
      </c>
    </row>
    <row r="6514" spans="1:11">
      <c r="A6514" s="287" t="s">
        <v>537</v>
      </c>
      <c r="B6514" s="288">
        <v>46053</v>
      </c>
      <c r="C6514" s="287" t="s">
        <v>847</v>
      </c>
      <c r="D6514" s="287">
        <v>1</v>
      </c>
      <c r="E6514" s="287">
        <v>1</v>
      </c>
      <c r="F6514" s="287">
        <v>1</v>
      </c>
      <c r="G6514" s="287" t="s">
        <v>185</v>
      </c>
      <c r="H6514" s="287"/>
      <c r="I6514" s="287">
        <v>1</v>
      </c>
      <c r="J6514" s="287"/>
      <c r="K6514" s="287">
        <v>0</v>
      </c>
    </row>
    <row r="6515" spans="1:11">
      <c r="A6515" s="287" t="s">
        <v>537</v>
      </c>
      <c r="B6515" s="288">
        <v>46060</v>
      </c>
      <c r="C6515" s="287" t="s">
        <v>847</v>
      </c>
      <c r="D6515" s="287">
        <v>1</v>
      </c>
      <c r="E6515" s="287">
        <v>1</v>
      </c>
      <c r="F6515" s="287">
        <v>1</v>
      </c>
      <c r="G6515" s="287" t="s">
        <v>185</v>
      </c>
      <c r="H6515" s="287"/>
      <c r="I6515" s="287">
        <v>1</v>
      </c>
      <c r="J6515" s="287"/>
      <c r="K6515" s="287">
        <v>0</v>
      </c>
    </row>
    <row r="6516" spans="1:11">
      <c r="A6516" s="287" t="s">
        <v>537</v>
      </c>
      <c r="B6516" s="288">
        <v>46067</v>
      </c>
      <c r="C6516" s="287" t="s">
        <v>339</v>
      </c>
      <c r="D6516" s="287">
        <v>0</v>
      </c>
      <c r="E6516" s="287">
        <v>0</v>
      </c>
      <c r="F6516" s="287">
        <v>0</v>
      </c>
      <c r="G6516" s="287" t="s">
        <v>185</v>
      </c>
      <c r="H6516" s="287"/>
      <c r="I6516" s="287">
        <v>1</v>
      </c>
      <c r="J6516" s="287"/>
      <c r="K6516" s="287">
        <v>0</v>
      </c>
    </row>
    <row r="6517" spans="1:11">
      <c r="A6517" s="287" t="s">
        <v>537</v>
      </c>
      <c r="B6517" s="288">
        <v>46074</v>
      </c>
      <c r="C6517" s="287" t="s">
        <v>847</v>
      </c>
      <c r="D6517" s="287">
        <v>1</v>
      </c>
      <c r="E6517" s="287">
        <v>1</v>
      </c>
      <c r="F6517" s="287">
        <v>1</v>
      </c>
      <c r="G6517" s="287" t="s">
        <v>185</v>
      </c>
      <c r="H6517" s="287"/>
      <c r="I6517" s="287">
        <v>1</v>
      </c>
      <c r="J6517" s="287"/>
      <c r="K6517" s="287">
        <v>0</v>
      </c>
    </row>
    <row r="6518" spans="1:11">
      <c r="A6518" s="287" t="s">
        <v>537</v>
      </c>
      <c r="B6518" s="288">
        <v>46081</v>
      </c>
      <c r="C6518" s="287" t="s">
        <v>847</v>
      </c>
      <c r="D6518" s="287">
        <v>1</v>
      </c>
      <c r="E6518" s="287">
        <v>1</v>
      </c>
      <c r="F6518" s="287">
        <v>1</v>
      </c>
      <c r="G6518" s="287" t="s">
        <v>185</v>
      </c>
      <c r="H6518" s="287"/>
      <c r="I6518" s="287">
        <v>1</v>
      </c>
      <c r="J6518" s="287"/>
      <c r="K6518" s="287">
        <v>0</v>
      </c>
    </row>
    <row r="6519" spans="1:11">
      <c r="A6519" s="287" t="s">
        <v>537</v>
      </c>
      <c r="B6519" s="288">
        <v>46088</v>
      </c>
      <c r="C6519" s="287" t="s">
        <v>847</v>
      </c>
      <c r="D6519" s="287">
        <v>1</v>
      </c>
      <c r="E6519" s="287">
        <v>1</v>
      </c>
      <c r="F6519" s="287">
        <v>1</v>
      </c>
      <c r="G6519" s="287" t="s">
        <v>185</v>
      </c>
      <c r="H6519" s="287"/>
      <c r="I6519" s="287">
        <v>1</v>
      </c>
      <c r="J6519" s="287"/>
      <c r="K6519" s="287">
        <v>0</v>
      </c>
    </row>
    <row r="6520" spans="1:11">
      <c r="A6520" s="287" t="s">
        <v>537</v>
      </c>
      <c r="B6520" s="288">
        <v>46095</v>
      </c>
      <c r="C6520" s="287" t="s">
        <v>847</v>
      </c>
      <c r="D6520" s="287">
        <v>1</v>
      </c>
      <c r="E6520" s="287">
        <v>1</v>
      </c>
      <c r="F6520" s="287">
        <v>1</v>
      </c>
      <c r="G6520" s="287" t="s">
        <v>185</v>
      </c>
      <c r="H6520" s="287"/>
      <c r="I6520" s="287">
        <v>1</v>
      </c>
      <c r="J6520" s="287"/>
      <c r="K6520" s="287">
        <v>0</v>
      </c>
    </row>
    <row r="6521" spans="1:11">
      <c r="A6521" s="287" t="s">
        <v>537</v>
      </c>
      <c r="B6521" s="288">
        <v>46102</v>
      </c>
      <c r="C6521" s="287" t="s">
        <v>847</v>
      </c>
      <c r="D6521" s="287">
        <v>1</v>
      </c>
      <c r="E6521" s="287">
        <v>1</v>
      </c>
      <c r="F6521" s="287">
        <v>1</v>
      </c>
      <c r="G6521" s="287" t="s">
        <v>185</v>
      </c>
      <c r="H6521" s="287"/>
      <c r="I6521" s="287">
        <v>1</v>
      </c>
      <c r="J6521" s="287"/>
      <c r="K6521" s="287">
        <v>0</v>
      </c>
    </row>
    <row r="6522" spans="1:11">
      <c r="A6522" s="287" t="s">
        <v>537</v>
      </c>
      <c r="B6522" s="288">
        <v>46109</v>
      </c>
      <c r="C6522" s="287" t="s">
        <v>847</v>
      </c>
      <c r="D6522" s="287">
        <v>1</v>
      </c>
      <c r="E6522" s="287">
        <v>1</v>
      </c>
      <c r="F6522" s="287">
        <v>1</v>
      </c>
      <c r="G6522" s="287" t="s">
        <v>185</v>
      </c>
      <c r="H6522" s="287"/>
      <c r="I6522" s="287">
        <v>1</v>
      </c>
      <c r="J6522" s="287"/>
      <c r="K6522" s="287">
        <v>0</v>
      </c>
    </row>
    <row r="6523" spans="1:11">
      <c r="A6523" s="287" t="s">
        <v>537</v>
      </c>
      <c r="B6523" s="288">
        <v>46116</v>
      </c>
      <c r="C6523" s="287" t="s">
        <v>847</v>
      </c>
      <c r="D6523" s="287">
        <v>1</v>
      </c>
      <c r="E6523" s="287">
        <v>1</v>
      </c>
      <c r="F6523" s="287">
        <v>1</v>
      </c>
      <c r="G6523" s="287" t="s">
        <v>185</v>
      </c>
      <c r="H6523" s="287"/>
      <c r="I6523" s="287">
        <v>1</v>
      </c>
      <c r="J6523" s="287"/>
      <c r="K6523" s="287">
        <v>0</v>
      </c>
    </row>
    <row r="6524" spans="1:11">
      <c r="A6524" s="287" t="s">
        <v>537</v>
      </c>
      <c r="B6524" s="288">
        <v>46123</v>
      </c>
      <c r="C6524" s="287" t="s">
        <v>847</v>
      </c>
      <c r="D6524" s="287">
        <v>1</v>
      </c>
      <c r="E6524" s="287">
        <v>1</v>
      </c>
      <c r="F6524" s="287">
        <v>1</v>
      </c>
      <c r="G6524" s="287" t="s">
        <v>185</v>
      </c>
      <c r="H6524" s="287"/>
      <c r="I6524" s="287">
        <v>1</v>
      </c>
      <c r="J6524" s="287"/>
      <c r="K6524" s="287">
        <v>0</v>
      </c>
    </row>
    <row r="6525" spans="1:11">
      <c r="A6525" s="287" t="s">
        <v>537</v>
      </c>
      <c r="B6525" s="288">
        <v>46130</v>
      </c>
      <c r="C6525" s="287" t="s">
        <v>847</v>
      </c>
      <c r="D6525" s="287">
        <v>1</v>
      </c>
      <c r="E6525" s="287">
        <v>1</v>
      </c>
      <c r="F6525" s="287">
        <v>1</v>
      </c>
      <c r="G6525" s="287" t="s">
        <v>185</v>
      </c>
      <c r="H6525" s="287"/>
      <c r="I6525" s="287">
        <v>1</v>
      </c>
      <c r="J6525" s="287"/>
      <c r="K6525" s="287">
        <v>0</v>
      </c>
    </row>
    <row r="6526" spans="1:11">
      <c r="A6526" s="287" t="s">
        <v>537</v>
      </c>
      <c r="B6526" s="288">
        <v>46137</v>
      </c>
      <c r="C6526" s="287" t="s">
        <v>847</v>
      </c>
      <c r="D6526" s="287">
        <v>1</v>
      </c>
      <c r="E6526" s="287">
        <v>1</v>
      </c>
      <c r="F6526" s="287">
        <v>1</v>
      </c>
      <c r="G6526" s="287" t="s">
        <v>185</v>
      </c>
      <c r="H6526" s="287"/>
      <c r="I6526" s="287">
        <v>1</v>
      </c>
      <c r="J6526" s="287"/>
      <c r="K6526" s="287">
        <v>0</v>
      </c>
    </row>
    <row r="6527" spans="1:11">
      <c r="A6527" s="287" t="s">
        <v>538</v>
      </c>
      <c r="B6527" s="288">
        <v>45969</v>
      </c>
      <c r="C6527" s="287" t="s">
        <v>339</v>
      </c>
      <c r="D6527" s="287">
        <v>0</v>
      </c>
      <c r="E6527" s="287">
        <v>0</v>
      </c>
      <c r="F6527" s="287">
        <v>0</v>
      </c>
      <c r="G6527" s="287" t="s">
        <v>185</v>
      </c>
      <c r="H6527" s="287" t="s">
        <v>185</v>
      </c>
      <c r="I6527" s="287">
        <v>0</v>
      </c>
      <c r="J6527" s="287" t="s">
        <v>539</v>
      </c>
      <c r="K6527" s="287">
        <v>0</v>
      </c>
    </row>
    <row r="6528" spans="1:11">
      <c r="A6528" s="287" t="s">
        <v>538</v>
      </c>
      <c r="B6528" s="288">
        <v>45976</v>
      </c>
      <c r="C6528" s="287" t="s">
        <v>339</v>
      </c>
      <c r="D6528" s="287">
        <v>0</v>
      </c>
      <c r="E6528" s="287">
        <v>0</v>
      </c>
      <c r="F6528" s="287">
        <v>0</v>
      </c>
      <c r="G6528" s="287" t="s">
        <v>185</v>
      </c>
      <c r="H6528" s="287" t="s">
        <v>185</v>
      </c>
      <c r="I6528" s="287">
        <v>0</v>
      </c>
      <c r="J6528" s="287" t="s">
        <v>539</v>
      </c>
      <c r="K6528" s="287">
        <v>0</v>
      </c>
    </row>
    <row r="6529" spans="1:11">
      <c r="A6529" s="287" t="s">
        <v>538</v>
      </c>
      <c r="B6529" s="288">
        <v>45983</v>
      </c>
      <c r="C6529" s="287" t="s">
        <v>892</v>
      </c>
      <c r="D6529" s="287">
        <v>1</v>
      </c>
      <c r="E6529" s="287">
        <v>0</v>
      </c>
      <c r="F6529" s="287">
        <v>1</v>
      </c>
      <c r="G6529" s="287" t="s">
        <v>185</v>
      </c>
      <c r="H6529" s="287" t="s">
        <v>185</v>
      </c>
      <c r="I6529" s="287">
        <v>0</v>
      </c>
      <c r="J6529" s="287" t="s">
        <v>539</v>
      </c>
      <c r="K6529" s="287">
        <v>0</v>
      </c>
    </row>
    <row r="6530" spans="1:11">
      <c r="A6530" s="287" t="s">
        <v>538</v>
      </c>
      <c r="B6530" s="288">
        <v>45990</v>
      </c>
      <c r="C6530" s="287" t="s">
        <v>339</v>
      </c>
      <c r="D6530" s="287">
        <v>0</v>
      </c>
      <c r="E6530" s="287">
        <v>0</v>
      </c>
      <c r="F6530" s="287">
        <v>0</v>
      </c>
      <c r="G6530" s="287" t="s">
        <v>185</v>
      </c>
      <c r="H6530" s="287" t="s">
        <v>185</v>
      </c>
      <c r="I6530" s="287">
        <v>0</v>
      </c>
      <c r="J6530" s="287" t="s">
        <v>539</v>
      </c>
      <c r="K6530" s="287">
        <v>0</v>
      </c>
    </row>
    <row r="6531" spans="1:11">
      <c r="A6531" s="287" t="s">
        <v>538</v>
      </c>
      <c r="B6531" s="288">
        <v>45997</v>
      </c>
      <c r="C6531" s="287" t="s">
        <v>339</v>
      </c>
      <c r="D6531" s="287">
        <v>0</v>
      </c>
      <c r="E6531" s="287">
        <v>0</v>
      </c>
      <c r="F6531" s="287">
        <v>0</v>
      </c>
      <c r="G6531" s="287" t="s">
        <v>185</v>
      </c>
      <c r="H6531" s="287" t="s">
        <v>185</v>
      </c>
      <c r="I6531" s="287">
        <v>0</v>
      </c>
      <c r="J6531" s="287" t="s">
        <v>539</v>
      </c>
      <c r="K6531" s="287">
        <v>0</v>
      </c>
    </row>
    <row r="6532" spans="1:11">
      <c r="A6532" s="287" t="s">
        <v>538</v>
      </c>
      <c r="B6532" s="288">
        <v>46004</v>
      </c>
      <c r="C6532" s="287" t="s">
        <v>339</v>
      </c>
      <c r="D6532" s="287">
        <v>0</v>
      </c>
      <c r="E6532" s="287">
        <v>0</v>
      </c>
      <c r="F6532" s="287">
        <v>0</v>
      </c>
      <c r="G6532" s="287" t="s">
        <v>185</v>
      </c>
      <c r="H6532" s="287" t="s">
        <v>185</v>
      </c>
      <c r="I6532" s="287">
        <v>0</v>
      </c>
      <c r="J6532" s="287" t="s">
        <v>539</v>
      </c>
      <c r="K6532" s="287">
        <v>0</v>
      </c>
    </row>
    <row r="6533" spans="1:11">
      <c r="A6533" s="287" t="s">
        <v>538</v>
      </c>
      <c r="B6533" s="288">
        <v>46011</v>
      </c>
      <c r="C6533" s="287" t="s">
        <v>892</v>
      </c>
      <c r="D6533" s="287">
        <v>1</v>
      </c>
      <c r="E6533" s="287">
        <v>0</v>
      </c>
      <c r="F6533" s="287">
        <v>1</v>
      </c>
      <c r="G6533" s="287" t="s">
        <v>185</v>
      </c>
      <c r="H6533" s="287" t="s">
        <v>185</v>
      </c>
      <c r="I6533" s="287">
        <v>0</v>
      </c>
      <c r="J6533" s="287" t="s">
        <v>539</v>
      </c>
      <c r="K6533" s="287">
        <v>0</v>
      </c>
    </row>
    <row r="6534" spans="1:11">
      <c r="A6534" s="287" t="s">
        <v>538</v>
      </c>
      <c r="B6534" s="288">
        <v>46018</v>
      </c>
      <c r="C6534" s="287" t="s">
        <v>339</v>
      </c>
      <c r="D6534" s="287">
        <v>0</v>
      </c>
      <c r="E6534" s="287">
        <v>0</v>
      </c>
      <c r="F6534" s="287">
        <v>0</v>
      </c>
      <c r="G6534" s="287" t="s">
        <v>185</v>
      </c>
      <c r="H6534" s="287" t="s">
        <v>185</v>
      </c>
      <c r="I6534" s="287">
        <v>0</v>
      </c>
      <c r="J6534" s="287" t="s">
        <v>539</v>
      </c>
      <c r="K6534" s="287">
        <v>0</v>
      </c>
    </row>
    <row r="6535" spans="1:11">
      <c r="A6535" s="287" t="s">
        <v>538</v>
      </c>
      <c r="B6535" s="288">
        <v>46025</v>
      </c>
      <c r="C6535" s="287" t="s">
        <v>339</v>
      </c>
      <c r="D6535" s="287">
        <v>0</v>
      </c>
      <c r="E6535" s="287">
        <v>0</v>
      </c>
      <c r="F6535" s="287">
        <v>0</v>
      </c>
      <c r="G6535" s="287" t="s">
        <v>185</v>
      </c>
      <c r="H6535" s="287" t="s">
        <v>185</v>
      </c>
      <c r="I6535" s="287">
        <v>0</v>
      </c>
      <c r="J6535" s="287" t="s">
        <v>539</v>
      </c>
      <c r="K6535" s="287">
        <v>0</v>
      </c>
    </row>
    <row r="6536" spans="1:11">
      <c r="A6536" s="287" t="s">
        <v>538</v>
      </c>
      <c r="B6536" s="288">
        <v>46032</v>
      </c>
      <c r="C6536" s="287" t="s">
        <v>339</v>
      </c>
      <c r="D6536" s="287">
        <v>0</v>
      </c>
      <c r="E6536" s="287">
        <v>0</v>
      </c>
      <c r="F6536" s="287">
        <v>0</v>
      </c>
      <c r="G6536" s="287" t="s">
        <v>185</v>
      </c>
      <c r="H6536" s="287" t="s">
        <v>185</v>
      </c>
      <c r="I6536" s="287">
        <v>0</v>
      </c>
      <c r="J6536" s="287" t="s">
        <v>539</v>
      </c>
      <c r="K6536" s="287">
        <v>0</v>
      </c>
    </row>
    <row r="6537" spans="1:11">
      <c r="A6537" s="287" t="s">
        <v>538</v>
      </c>
      <c r="B6537" s="288">
        <v>46039</v>
      </c>
      <c r="C6537" s="287" t="s">
        <v>893</v>
      </c>
      <c r="D6537" s="287">
        <v>1</v>
      </c>
      <c r="E6537" s="287">
        <v>1</v>
      </c>
      <c r="F6537" s="287">
        <v>0</v>
      </c>
      <c r="G6537" s="287" t="s">
        <v>185</v>
      </c>
      <c r="H6537" s="287" t="s">
        <v>185</v>
      </c>
      <c r="I6537" s="287">
        <v>0</v>
      </c>
      <c r="J6537" s="287" t="s">
        <v>539</v>
      </c>
      <c r="K6537" s="287">
        <v>0</v>
      </c>
    </row>
    <row r="6538" spans="1:11">
      <c r="A6538" s="287" t="s">
        <v>538</v>
      </c>
      <c r="B6538" s="288">
        <v>46046</v>
      </c>
      <c r="C6538" s="287" t="s">
        <v>339</v>
      </c>
      <c r="D6538" s="287">
        <v>0</v>
      </c>
      <c r="E6538" s="287">
        <v>0</v>
      </c>
      <c r="F6538" s="287">
        <v>0</v>
      </c>
      <c r="G6538" s="287" t="s">
        <v>185</v>
      </c>
      <c r="H6538" s="287" t="s">
        <v>185</v>
      </c>
      <c r="I6538" s="287">
        <v>0</v>
      </c>
      <c r="J6538" s="287" t="s">
        <v>539</v>
      </c>
      <c r="K6538" s="287">
        <v>0</v>
      </c>
    </row>
    <row r="6539" spans="1:11">
      <c r="A6539" s="287" t="s">
        <v>538</v>
      </c>
      <c r="B6539" s="288">
        <v>46053</v>
      </c>
      <c r="C6539" s="287" t="s">
        <v>892</v>
      </c>
      <c r="D6539" s="287">
        <v>1</v>
      </c>
      <c r="E6539" s="287">
        <v>0</v>
      </c>
      <c r="F6539" s="287">
        <v>1</v>
      </c>
      <c r="G6539" s="287" t="s">
        <v>185</v>
      </c>
      <c r="H6539" s="287" t="s">
        <v>185</v>
      </c>
      <c r="I6539" s="287">
        <v>0</v>
      </c>
      <c r="J6539" s="287" t="s">
        <v>539</v>
      </c>
      <c r="K6539" s="287">
        <v>0</v>
      </c>
    </row>
    <row r="6540" spans="1:11">
      <c r="A6540" s="287" t="s">
        <v>538</v>
      </c>
      <c r="B6540" s="288">
        <v>46060</v>
      </c>
      <c r="C6540" s="287" t="s">
        <v>339</v>
      </c>
      <c r="D6540" s="287">
        <v>0</v>
      </c>
      <c r="E6540" s="287">
        <v>0</v>
      </c>
      <c r="F6540" s="287">
        <v>0</v>
      </c>
      <c r="G6540" s="287" t="s">
        <v>185</v>
      </c>
      <c r="H6540" s="287" t="s">
        <v>185</v>
      </c>
      <c r="I6540" s="287">
        <v>0</v>
      </c>
      <c r="J6540" s="287" t="s">
        <v>539</v>
      </c>
      <c r="K6540" s="287">
        <v>0</v>
      </c>
    </row>
    <row r="6541" spans="1:11">
      <c r="A6541" s="287" t="s">
        <v>538</v>
      </c>
      <c r="B6541" s="288">
        <v>46067</v>
      </c>
      <c r="C6541" s="287" t="s">
        <v>339</v>
      </c>
      <c r="D6541" s="287">
        <v>0</v>
      </c>
      <c r="E6541" s="287">
        <v>0</v>
      </c>
      <c r="F6541" s="287">
        <v>0</v>
      </c>
      <c r="G6541" s="287" t="s">
        <v>185</v>
      </c>
      <c r="H6541" s="287" t="s">
        <v>185</v>
      </c>
      <c r="I6541" s="287">
        <v>0</v>
      </c>
      <c r="J6541" s="287" t="s">
        <v>539</v>
      </c>
      <c r="K6541" s="287">
        <v>0</v>
      </c>
    </row>
    <row r="6542" spans="1:11">
      <c r="A6542" s="287" t="s">
        <v>538</v>
      </c>
      <c r="B6542" s="288">
        <v>46074</v>
      </c>
      <c r="C6542" s="287" t="s">
        <v>892</v>
      </c>
      <c r="D6542" s="287">
        <v>1</v>
      </c>
      <c r="E6542" s="287">
        <v>0</v>
      </c>
      <c r="F6542" s="287">
        <v>1</v>
      </c>
      <c r="G6542" s="287" t="s">
        <v>185</v>
      </c>
      <c r="H6542" s="287" t="s">
        <v>185</v>
      </c>
      <c r="I6542" s="287">
        <v>0</v>
      </c>
      <c r="J6542" s="287" t="s">
        <v>539</v>
      </c>
      <c r="K6542" s="287">
        <v>0</v>
      </c>
    </row>
    <row r="6543" spans="1:11">
      <c r="A6543" s="287" t="s">
        <v>538</v>
      </c>
      <c r="B6543" s="288">
        <v>46081</v>
      </c>
      <c r="C6543" s="287" t="s">
        <v>339</v>
      </c>
      <c r="D6543" s="287">
        <v>0</v>
      </c>
      <c r="E6543" s="287">
        <v>0</v>
      </c>
      <c r="F6543" s="287">
        <v>0</v>
      </c>
      <c r="G6543" s="287" t="s">
        <v>185</v>
      </c>
      <c r="H6543" s="287" t="s">
        <v>185</v>
      </c>
      <c r="I6543" s="287">
        <v>0</v>
      </c>
      <c r="J6543" s="287" t="s">
        <v>539</v>
      </c>
      <c r="K6543" s="287">
        <v>0</v>
      </c>
    </row>
    <row r="6544" spans="1:11">
      <c r="A6544" s="287" t="s">
        <v>538</v>
      </c>
      <c r="B6544" s="288">
        <v>46088</v>
      </c>
      <c r="C6544" s="287" t="s">
        <v>339</v>
      </c>
      <c r="D6544" s="287">
        <v>0</v>
      </c>
      <c r="E6544" s="287">
        <v>0</v>
      </c>
      <c r="F6544" s="287">
        <v>0</v>
      </c>
      <c r="G6544" s="287" t="s">
        <v>185</v>
      </c>
      <c r="H6544" s="287" t="s">
        <v>185</v>
      </c>
      <c r="I6544" s="287">
        <v>0</v>
      </c>
      <c r="J6544" s="287" t="s">
        <v>539</v>
      </c>
      <c r="K6544" s="287">
        <v>0</v>
      </c>
    </row>
    <row r="6545" spans="1:11">
      <c r="A6545" s="287" t="s">
        <v>538</v>
      </c>
      <c r="B6545" s="288">
        <v>46095</v>
      </c>
      <c r="C6545" s="287" t="s">
        <v>892</v>
      </c>
      <c r="D6545" s="287">
        <v>1</v>
      </c>
      <c r="E6545" s="287">
        <v>0</v>
      </c>
      <c r="F6545" s="287">
        <v>1</v>
      </c>
      <c r="G6545" s="287" t="s">
        <v>185</v>
      </c>
      <c r="H6545" s="287" t="s">
        <v>185</v>
      </c>
      <c r="I6545" s="287">
        <v>0</v>
      </c>
      <c r="J6545" s="287" t="s">
        <v>539</v>
      </c>
      <c r="K6545" s="287">
        <v>0</v>
      </c>
    </row>
    <row r="6546" spans="1:11">
      <c r="A6546" s="287" t="s">
        <v>538</v>
      </c>
      <c r="B6546" s="288">
        <v>46102</v>
      </c>
      <c r="C6546" s="287" t="s">
        <v>339</v>
      </c>
      <c r="D6546" s="287">
        <v>0</v>
      </c>
      <c r="E6546" s="287">
        <v>0</v>
      </c>
      <c r="F6546" s="287">
        <v>0</v>
      </c>
      <c r="G6546" s="287" t="s">
        <v>185</v>
      </c>
      <c r="H6546" s="287" t="s">
        <v>185</v>
      </c>
      <c r="I6546" s="287">
        <v>0</v>
      </c>
      <c r="J6546" s="287" t="s">
        <v>539</v>
      </c>
      <c r="K6546" s="287">
        <v>0</v>
      </c>
    </row>
    <row r="6547" spans="1:11">
      <c r="A6547" s="287" t="s">
        <v>538</v>
      </c>
      <c r="B6547" s="288">
        <v>46109</v>
      </c>
      <c r="C6547" s="287" t="s">
        <v>339</v>
      </c>
      <c r="D6547" s="287">
        <v>0</v>
      </c>
      <c r="E6547" s="287">
        <v>0</v>
      </c>
      <c r="F6547" s="287">
        <v>0</v>
      </c>
      <c r="G6547" s="287" t="s">
        <v>185</v>
      </c>
      <c r="H6547" s="287" t="s">
        <v>185</v>
      </c>
      <c r="I6547" s="287">
        <v>0</v>
      </c>
      <c r="J6547" s="287" t="s">
        <v>539</v>
      </c>
      <c r="K6547" s="287">
        <v>0</v>
      </c>
    </row>
    <row r="6548" spans="1:11">
      <c r="A6548" s="287" t="s">
        <v>538</v>
      </c>
      <c r="B6548" s="288">
        <v>46116</v>
      </c>
      <c r="C6548" s="287" t="s">
        <v>339</v>
      </c>
      <c r="D6548" s="287">
        <v>0</v>
      </c>
      <c r="E6548" s="287">
        <v>0</v>
      </c>
      <c r="F6548" s="287">
        <v>0</v>
      </c>
      <c r="G6548" s="287" t="s">
        <v>185</v>
      </c>
      <c r="H6548" s="287" t="s">
        <v>185</v>
      </c>
      <c r="I6548" s="287">
        <v>0</v>
      </c>
      <c r="J6548" s="287" t="s">
        <v>539</v>
      </c>
      <c r="K6548" s="287">
        <v>0</v>
      </c>
    </row>
    <row r="6549" spans="1:11">
      <c r="A6549" s="287" t="s">
        <v>538</v>
      </c>
      <c r="B6549" s="288">
        <v>46123</v>
      </c>
      <c r="C6549" s="287" t="s">
        <v>339</v>
      </c>
      <c r="D6549" s="287">
        <v>0</v>
      </c>
      <c r="E6549" s="287">
        <v>0</v>
      </c>
      <c r="F6549" s="287">
        <v>0</v>
      </c>
      <c r="G6549" s="287" t="s">
        <v>185</v>
      </c>
      <c r="H6549" s="287" t="s">
        <v>185</v>
      </c>
      <c r="I6549" s="287">
        <v>0</v>
      </c>
      <c r="J6549" s="287" t="s">
        <v>539</v>
      </c>
      <c r="K6549" s="287">
        <v>0</v>
      </c>
    </row>
    <row r="6550" spans="1:11">
      <c r="A6550" s="287" t="s">
        <v>538</v>
      </c>
      <c r="B6550" s="288">
        <v>46130</v>
      </c>
      <c r="C6550" s="287" t="s">
        <v>339</v>
      </c>
      <c r="D6550" s="287">
        <v>0</v>
      </c>
      <c r="E6550" s="287">
        <v>0</v>
      </c>
      <c r="F6550" s="287">
        <v>0</v>
      </c>
      <c r="G6550" s="287" t="s">
        <v>185</v>
      </c>
      <c r="H6550" s="287" t="s">
        <v>185</v>
      </c>
      <c r="I6550" s="287">
        <v>0</v>
      </c>
      <c r="J6550" s="287" t="s">
        <v>539</v>
      </c>
      <c r="K6550" s="287">
        <v>0</v>
      </c>
    </row>
    <row r="6551" spans="1:11">
      <c r="A6551" s="287" t="s">
        <v>538</v>
      </c>
      <c r="B6551" s="288">
        <v>46137</v>
      </c>
      <c r="C6551" s="287" t="s">
        <v>892</v>
      </c>
      <c r="D6551" s="287">
        <v>1</v>
      </c>
      <c r="E6551" s="287">
        <v>0</v>
      </c>
      <c r="F6551" s="287">
        <v>1</v>
      </c>
      <c r="G6551" s="287" t="s">
        <v>185</v>
      </c>
      <c r="H6551" s="287" t="s">
        <v>185</v>
      </c>
      <c r="I6551" s="287">
        <v>0</v>
      </c>
      <c r="J6551" s="287" t="s">
        <v>539</v>
      </c>
      <c r="K6551" s="287">
        <v>0</v>
      </c>
    </row>
    <row r="6552" spans="1:11">
      <c r="A6552" s="287" t="s">
        <v>540</v>
      </c>
      <c r="B6552" s="288">
        <v>45969</v>
      </c>
      <c r="C6552" s="287" t="s">
        <v>847</v>
      </c>
      <c r="D6552" s="287">
        <v>1</v>
      </c>
      <c r="E6552" s="287">
        <v>1</v>
      </c>
      <c r="F6552" s="287">
        <v>1</v>
      </c>
      <c r="G6552" s="287" t="s">
        <v>185</v>
      </c>
      <c r="H6552" s="287" t="s">
        <v>179</v>
      </c>
      <c r="I6552" s="287">
        <v>1</v>
      </c>
      <c r="J6552" s="287" t="s">
        <v>541</v>
      </c>
      <c r="K6552" s="287">
        <v>0</v>
      </c>
    </row>
    <row r="6553" spans="1:11">
      <c r="A6553" s="287" t="s">
        <v>540</v>
      </c>
      <c r="B6553" s="288">
        <v>45976</v>
      </c>
      <c r="C6553" s="287" t="s">
        <v>892</v>
      </c>
      <c r="D6553" s="287">
        <v>1</v>
      </c>
      <c r="E6553" s="287">
        <v>0</v>
      </c>
      <c r="F6553" s="287">
        <v>1</v>
      </c>
      <c r="G6553" s="287" t="s">
        <v>185</v>
      </c>
      <c r="H6553" s="287" t="s">
        <v>179</v>
      </c>
      <c r="I6553" s="287">
        <v>1</v>
      </c>
      <c r="J6553" s="287" t="s">
        <v>541</v>
      </c>
      <c r="K6553" s="287">
        <v>0</v>
      </c>
    </row>
    <row r="6554" spans="1:11">
      <c r="A6554" s="287" t="s">
        <v>540</v>
      </c>
      <c r="B6554" s="288">
        <v>45983</v>
      </c>
      <c r="C6554" s="287" t="s">
        <v>892</v>
      </c>
      <c r="D6554" s="287">
        <v>1</v>
      </c>
      <c r="E6554" s="287">
        <v>0</v>
      </c>
      <c r="F6554" s="287">
        <v>1</v>
      </c>
      <c r="G6554" s="287" t="s">
        <v>185</v>
      </c>
      <c r="H6554" s="287" t="s">
        <v>179</v>
      </c>
      <c r="I6554" s="287">
        <v>1</v>
      </c>
      <c r="J6554" s="287" t="s">
        <v>541</v>
      </c>
      <c r="K6554" s="287">
        <v>0</v>
      </c>
    </row>
    <row r="6555" spans="1:11">
      <c r="A6555" s="287" t="s">
        <v>540</v>
      </c>
      <c r="B6555" s="288">
        <v>45990</v>
      </c>
      <c r="C6555" s="287" t="s">
        <v>339</v>
      </c>
      <c r="D6555" s="287">
        <v>0</v>
      </c>
      <c r="E6555" s="287">
        <v>0</v>
      </c>
      <c r="F6555" s="287">
        <v>0</v>
      </c>
      <c r="G6555" s="287" t="s">
        <v>185</v>
      </c>
      <c r="H6555" s="287" t="s">
        <v>179</v>
      </c>
      <c r="I6555" s="287">
        <v>1</v>
      </c>
      <c r="J6555" s="287" t="s">
        <v>541</v>
      </c>
      <c r="K6555" s="287">
        <v>0</v>
      </c>
    </row>
    <row r="6556" spans="1:11">
      <c r="A6556" s="287" t="s">
        <v>540</v>
      </c>
      <c r="B6556" s="288">
        <v>45997</v>
      </c>
      <c r="C6556" s="287" t="s">
        <v>892</v>
      </c>
      <c r="D6556" s="287">
        <v>1</v>
      </c>
      <c r="E6556" s="287">
        <v>0</v>
      </c>
      <c r="F6556" s="287">
        <v>1</v>
      </c>
      <c r="G6556" s="287" t="s">
        <v>185</v>
      </c>
      <c r="H6556" s="287" t="s">
        <v>179</v>
      </c>
      <c r="I6556" s="287">
        <v>1</v>
      </c>
      <c r="J6556" s="287" t="s">
        <v>541</v>
      </c>
      <c r="K6556" s="287">
        <v>0</v>
      </c>
    </row>
    <row r="6557" spans="1:11">
      <c r="A6557" s="287" t="s">
        <v>540</v>
      </c>
      <c r="B6557" s="288">
        <v>46004</v>
      </c>
      <c r="C6557" s="287" t="s">
        <v>892</v>
      </c>
      <c r="D6557" s="287">
        <v>1</v>
      </c>
      <c r="E6557" s="287">
        <v>0</v>
      </c>
      <c r="F6557" s="287">
        <v>1</v>
      </c>
      <c r="G6557" s="287" t="s">
        <v>185</v>
      </c>
      <c r="H6557" s="287" t="s">
        <v>179</v>
      </c>
      <c r="I6557" s="287">
        <v>1</v>
      </c>
      <c r="J6557" s="287" t="s">
        <v>541</v>
      </c>
      <c r="K6557" s="287">
        <v>0</v>
      </c>
    </row>
    <row r="6558" spans="1:11">
      <c r="A6558" s="287" t="s">
        <v>540</v>
      </c>
      <c r="B6558" s="288">
        <v>46011</v>
      </c>
      <c r="C6558" s="287" t="s">
        <v>892</v>
      </c>
      <c r="D6558" s="287">
        <v>1</v>
      </c>
      <c r="E6558" s="287">
        <v>0</v>
      </c>
      <c r="F6558" s="287">
        <v>1</v>
      </c>
      <c r="G6558" s="287" t="s">
        <v>185</v>
      </c>
      <c r="H6558" s="287" t="s">
        <v>179</v>
      </c>
      <c r="I6558" s="287">
        <v>1</v>
      </c>
      <c r="J6558" s="287" t="s">
        <v>541</v>
      </c>
      <c r="K6558" s="287">
        <v>0</v>
      </c>
    </row>
    <row r="6559" spans="1:11">
      <c r="A6559" s="287" t="s">
        <v>540</v>
      </c>
      <c r="B6559" s="288">
        <v>46018</v>
      </c>
      <c r="C6559" s="287" t="s">
        <v>339</v>
      </c>
      <c r="D6559" s="287">
        <v>0</v>
      </c>
      <c r="E6559" s="287">
        <v>0</v>
      </c>
      <c r="F6559" s="287">
        <v>0</v>
      </c>
      <c r="G6559" s="287" t="s">
        <v>185</v>
      </c>
      <c r="H6559" s="287" t="s">
        <v>179</v>
      </c>
      <c r="I6559" s="287">
        <v>1</v>
      </c>
      <c r="J6559" s="287" t="s">
        <v>541</v>
      </c>
      <c r="K6559" s="287">
        <v>0</v>
      </c>
    </row>
    <row r="6560" spans="1:11">
      <c r="A6560" s="287" t="s">
        <v>540</v>
      </c>
      <c r="B6560" s="288">
        <v>46025</v>
      </c>
      <c r="C6560" s="287" t="s">
        <v>339</v>
      </c>
      <c r="D6560" s="287">
        <v>0</v>
      </c>
      <c r="E6560" s="287">
        <v>0</v>
      </c>
      <c r="F6560" s="287">
        <v>0</v>
      </c>
      <c r="G6560" s="287" t="s">
        <v>185</v>
      </c>
      <c r="H6560" s="287" t="s">
        <v>179</v>
      </c>
      <c r="I6560" s="287">
        <v>1</v>
      </c>
      <c r="J6560" s="287" t="s">
        <v>541</v>
      </c>
      <c r="K6560" s="287">
        <v>0</v>
      </c>
    </row>
    <row r="6561" spans="1:11">
      <c r="A6561" s="287" t="s">
        <v>540</v>
      </c>
      <c r="B6561" s="288">
        <v>46032</v>
      </c>
      <c r="C6561" s="287" t="s">
        <v>847</v>
      </c>
      <c r="D6561" s="287">
        <v>1</v>
      </c>
      <c r="E6561" s="287">
        <v>1</v>
      </c>
      <c r="F6561" s="287">
        <v>1</v>
      </c>
      <c r="G6561" s="287" t="s">
        <v>185</v>
      </c>
      <c r="H6561" s="287" t="s">
        <v>179</v>
      </c>
      <c r="I6561" s="287">
        <v>1</v>
      </c>
      <c r="J6561" s="287" t="s">
        <v>541</v>
      </c>
      <c r="K6561" s="287">
        <v>0</v>
      </c>
    </row>
    <row r="6562" spans="1:11">
      <c r="A6562" s="287" t="s">
        <v>540</v>
      </c>
      <c r="B6562" s="288">
        <v>46039</v>
      </c>
      <c r="C6562" s="287" t="s">
        <v>892</v>
      </c>
      <c r="D6562" s="287">
        <v>1</v>
      </c>
      <c r="E6562" s="287">
        <v>0</v>
      </c>
      <c r="F6562" s="287">
        <v>1</v>
      </c>
      <c r="G6562" s="287" t="s">
        <v>185</v>
      </c>
      <c r="H6562" s="287" t="s">
        <v>179</v>
      </c>
      <c r="I6562" s="287">
        <v>1</v>
      </c>
      <c r="J6562" s="287" t="s">
        <v>541</v>
      </c>
      <c r="K6562" s="287">
        <v>0</v>
      </c>
    </row>
    <row r="6563" spans="1:11">
      <c r="A6563" s="287" t="s">
        <v>540</v>
      </c>
      <c r="B6563" s="288">
        <v>46046</v>
      </c>
      <c r="C6563" s="287" t="s">
        <v>892</v>
      </c>
      <c r="D6563" s="287">
        <v>1</v>
      </c>
      <c r="E6563" s="287">
        <v>0</v>
      </c>
      <c r="F6563" s="287">
        <v>1</v>
      </c>
      <c r="G6563" s="287" t="s">
        <v>185</v>
      </c>
      <c r="H6563" s="287" t="s">
        <v>179</v>
      </c>
      <c r="I6563" s="287">
        <v>1</v>
      </c>
      <c r="J6563" s="287" t="s">
        <v>541</v>
      </c>
      <c r="K6563" s="287">
        <v>0</v>
      </c>
    </row>
    <row r="6564" spans="1:11">
      <c r="A6564" s="287" t="s">
        <v>540</v>
      </c>
      <c r="B6564" s="288">
        <v>46053</v>
      </c>
      <c r="C6564" s="287" t="s">
        <v>847</v>
      </c>
      <c r="D6564" s="287">
        <v>1</v>
      </c>
      <c r="E6564" s="287">
        <v>1</v>
      </c>
      <c r="F6564" s="287">
        <v>1</v>
      </c>
      <c r="G6564" s="287" t="s">
        <v>185</v>
      </c>
      <c r="H6564" s="287" t="s">
        <v>179</v>
      </c>
      <c r="I6564" s="287">
        <v>1</v>
      </c>
      <c r="J6564" s="287" t="s">
        <v>541</v>
      </c>
      <c r="K6564" s="287">
        <v>0</v>
      </c>
    </row>
    <row r="6565" spans="1:11">
      <c r="A6565" s="287" t="s">
        <v>540</v>
      </c>
      <c r="B6565" s="288">
        <v>46060</v>
      </c>
      <c r="C6565" s="287" t="s">
        <v>847</v>
      </c>
      <c r="D6565" s="287">
        <v>1</v>
      </c>
      <c r="E6565" s="287">
        <v>1</v>
      </c>
      <c r="F6565" s="287">
        <v>1</v>
      </c>
      <c r="G6565" s="287" t="s">
        <v>185</v>
      </c>
      <c r="H6565" s="287" t="s">
        <v>179</v>
      </c>
      <c r="I6565" s="287">
        <v>1</v>
      </c>
      <c r="J6565" s="287" t="s">
        <v>541</v>
      </c>
      <c r="K6565" s="287">
        <v>0</v>
      </c>
    </row>
    <row r="6566" spans="1:11">
      <c r="A6566" s="287" t="s">
        <v>540</v>
      </c>
      <c r="B6566" s="288">
        <v>46067</v>
      </c>
      <c r="C6566" s="287" t="s">
        <v>339</v>
      </c>
      <c r="D6566" s="287">
        <v>0</v>
      </c>
      <c r="E6566" s="287">
        <v>0</v>
      </c>
      <c r="F6566" s="287">
        <v>0</v>
      </c>
      <c r="G6566" s="287" t="s">
        <v>185</v>
      </c>
      <c r="H6566" s="287" t="s">
        <v>179</v>
      </c>
      <c r="I6566" s="287">
        <v>1</v>
      </c>
      <c r="J6566" s="287" t="s">
        <v>541</v>
      </c>
      <c r="K6566" s="287">
        <v>0</v>
      </c>
    </row>
    <row r="6567" spans="1:11">
      <c r="A6567" s="287" t="s">
        <v>540</v>
      </c>
      <c r="B6567" s="288">
        <v>46074</v>
      </c>
      <c r="C6567" s="287" t="s">
        <v>339</v>
      </c>
      <c r="D6567" s="287">
        <v>0</v>
      </c>
      <c r="E6567" s="287">
        <v>0</v>
      </c>
      <c r="F6567" s="287">
        <v>0</v>
      </c>
      <c r="G6567" s="287" t="s">
        <v>185</v>
      </c>
      <c r="H6567" s="287" t="s">
        <v>179</v>
      </c>
      <c r="I6567" s="287">
        <v>1</v>
      </c>
      <c r="J6567" s="287" t="s">
        <v>541</v>
      </c>
      <c r="K6567" s="287">
        <v>0</v>
      </c>
    </row>
    <row r="6568" spans="1:11">
      <c r="A6568" s="287" t="s">
        <v>540</v>
      </c>
      <c r="B6568" s="288">
        <v>46081</v>
      </c>
      <c r="C6568" s="287" t="s">
        <v>847</v>
      </c>
      <c r="D6568" s="287">
        <v>1</v>
      </c>
      <c r="E6568" s="287">
        <v>1</v>
      </c>
      <c r="F6568" s="287">
        <v>1</v>
      </c>
      <c r="G6568" s="287" t="s">
        <v>185</v>
      </c>
      <c r="H6568" s="287" t="s">
        <v>179</v>
      </c>
      <c r="I6568" s="287">
        <v>1</v>
      </c>
      <c r="J6568" s="287" t="s">
        <v>541</v>
      </c>
      <c r="K6568" s="287">
        <v>0</v>
      </c>
    </row>
    <row r="6569" spans="1:11">
      <c r="A6569" s="287" t="s">
        <v>540</v>
      </c>
      <c r="B6569" s="288">
        <v>46088</v>
      </c>
      <c r="C6569" s="287" t="s">
        <v>847</v>
      </c>
      <c r="D6569" s="287">
        <v>1</v>
      </c>
      <c r="E6569" s="287">
        <v>1</v>
      </c>
      <c r="F6569" s="287">
        <v>1</v>
      </c>
      <c r="G6569" s="287" t="s">
        <v>185</v>
      </c>
      <c r="H6569" s="287" t="s">
        <v>179</v>
      </c>
      <c r="I6569" s="287">
        <v>1</v>
      </c>
      <c r="J6569" s="287" t="s">
        <v>541</v>
      </c>
      <c r="K6569" s="287">
        <v>0</v>
      </c>
    </row>
    <row r="6570" spans="1:11">
      <c r="A6570" s="287" t="s">
        <v>540</v>
      </c>
      <c r="B6570" s="288">
        <v>46095</v>
      </c>
      <c r="C6570" s="287" t="s">
        <v>893</v>
      </c>
      <c r="D6570" s="287">
        <v>1</v>
      </c>
      <c r="E6570" s="287">
        <v>1</v>
      </c>
      <c r="F6570" s="287">
        <v>0</v>
      </c>
      <c r="G6570" s="287" t="s">
        <v>185</v>
      </c>
      <c r="H6570" s="287" t="s">
        <v>179</v>
      </c>
      <c r="I6570" s="287">
        <v>1</v>
      </c>
      <c r="J6570" s="287" t="s">
        <v>541</v>
      </c>
      <c r="K6570" s="287">
        <v>0</v>
      </c>
    </row>
    <row r="6571" spans="1:11">
      <c r="A6571" s="287" t="s">
        <v>540</v>
      </c>
      <c r="B6571" s="288">
        <v>46102</v>
      </c>
      <c r="C6571" s="287" t="s">
        <v>339</v>
      </c>
      <c r="D6571" s="287">
        <v>0</v>
      </c>
      <c r="E6571" s="287">
        <v>0</v>
      </c>
      <c r="F6571" s="287">
        <v>0</v>
      </c>
      <c r="G6571" s="287" t="s">
        <v>185</v>
      </c>
      <c r="H6571" s="287" t="s">
        <v>179</v>
      </c>
      <c r="I6571" s="287">
        <v>1</v>
      </c>
      <c r="J6571" s="287" t="s">
        <v>541</v>
      </c>
      <c r="K6571" s="287">
        <v>0</v>
      </c>
    </row>
    <row r="6572" spans="1:11">
      <c r="A6572" s="287" t="s">
        <v>540</v>
      </c>
      <c r="B6572" s="288">
        <v>46109</v>
      </c>
      <c r="C6572" s="287" t="s">
        <v>339</v>
      </c>
      <c r="D6572" s="287">
        <v>0</v>
      </c>
      <c r="E6572" s="287">
        <v>0</v>
      </c>
      <c r="F6572" s="287">
        <v>0</v>
      </c>
      <c r="G6572" s="287" t="s">
        <v>185</v>
      </c>
      <c r="H6572" s="287" t="s">
        <v>179</v>
      </c>
      <c r="I6572" s="287">
        <v>1</v>
      </c>
      <c r="J6572" s="287" t="s">
        <v>541</v>
      </c>
      <c r="K6572" s="287">
        <v>0</v>
      </c>
    </row>
    <row r="6573" spans="1:11">
      <c r="A6573" s="287" t="s">
        <v>540</v>
      </c>
      <c r="B6573" s="288">
        <v>46116</v>
      </c>
      <c r="C6573" s="287" t="s">
        <v>339</v>
      </c>
      <c r="D6573" s="287">
        <v>0</v>
      </c>
      <c r="E6573" s="287">
        <v>0</v>
      </c>
      <c r="F6573" s="287">
        <v>0</v>
      </c>
      <c r="G6573" s="287" t="s">
        <v>185</v>
      </c>
      <c r="H6573" s="287" t="s">
        <v>179</v>
      </c>
      <c r="I6573" s="287">
        <v>1</v>
      </c>
      <c r="J6573" s="287" t="s">
        <v>541</v>
      </c>
      <c r="K6573" s="287">
        <v>0</v>
      </c>
    </row>
    <row r="6574" spans="1:11">
      <c r="A6574" s="287" t="s">
        <v>540</v>
      </c>
      <c r="B6574" s="288">
        <v>46123</v>
      </c>
      <c r="C6574" s="287" t="s">
        <v>847</v>
      </c>
      <c r="D6574" s="287">
        <v>1</v>
      </c>
      <c r="E6574" s="287">
        <v>1</v>
      </c>
      <c r="F6574" s="287">
        <v>1</v>
      </c>
      <c r="G6574" s="287" t="s">
        <v>185</v>
      </c>
      <c r="H6574" s="287" t="s">
        <v>179</v>
      </c>
      <c r="I6574" s="287">
        <v>1</v>
      </c>
      <c r="J6574" s="287" t="s">
        <v>541</v>
      </c>
      <c r="K6574" s="287">
        <v>0</v>
      </c>
    </row>
    <row r="6575" spans="1:11">
      <c r="A6575" s="287" t="s">
        <v>540</v>
      </c>
      <c r="B6575" s="288">
        <v>46130</v>
      </c>
      <c r="C6575" s="287" t="s">
        <v>892</v>
      </c>
      <c r="D6575" s="287">
        <v>1</v>
      </c>
      <c r="E6575" s="287">
        <v>0</v>
      </c>
      <c r="F6575" s="287">
        <v>1</v>
      </c>
      <c r="G6575" s="287" t="s">
        <v>185</v>
      </c>
      <c r="H6575" s="287" t="s">
        <v>179</v>
      </c>
      <c r="I6575" s="287">
        <v>1</v>
      </c>
      <c r="J6575" s="287" t="s">
        <v>541</v>
      </c>
      <c r="K6575" s="287">
        <v>0</v>
      </c>
    </row>
    <row r="6576" spans="1:11">
      <c r="A6576" s="287" t="s">
        <v>540</v>
      </c>
      <c r="B6576" s="288">
        <v>46137</v>
      </c>
      <c r="C6576" s="287" t="s">
        <v>339</v>
      </c>
      <c r="D6576" s="287">
        <v>0</v>
      </c>
      <c r="E6576" s="287">
        <v>0</v>
      </c>
      <c r="F6576" s="287">
        <v>0</v>
      </c>
      <c r="G6576" s="287" t="s">
        <v>185</v>
      </c>
      <c r="H6576" s="287" t="s">
        <v>179</v>
      </c>
      <c r="I6576" s="287">
        <v>1</v>
      </c>
      <c r="J6576" s="287" t="s">
        <v>541</v>
      </c>
      <c r="K6576" s="287">
        <v>0</v>
      </c>
    </row>
    <row r="6577" spans="1:11">
      <c r="A6577" s="287" t="s">
        <v>542</v>
      </c>
      <c r="B6577" s="288">
        <v>45969</v>
      </c>
      <c r="C6577" s="287" t="s">
        <v>847</v>
      </c>
      <c r="D6577" s="287">
        <v>1</v>
      </c>
      <c r="E6577" s="287">
        <v>1</v>
      </c>
      <c r="F6577" s="287">
        <v>1</v>
      </c>
      <c r="G6577" s="287" t="s">
        <v>185</v>
      </c>
      <c r="H6577" s="287"/>
      <c r="I6577" s="287">
        <v>0</v>
      </c>
      <c r="J6577" s="287" t="s">
        <v>543</v>
      </c>
      <c r="K6577" s="287">
        <v>0</v>
      </c>
    </row>
    <row r="6578" spans="1:11">
      <c r="A6578" s="287" t="s">
        <v>542</v>
      </c>
      <c r="B6578" s="288">
        <v>45976</v>
      </c>
      <c r="C6578" s="287" t="s">
        <v>847</v>
      </c>
      <c r="D6578" s="287">
        <v>1</v>
      </c>
      <c r="E6578" s="287">
        <v>1</v>
      </c>
      <c r="F6578" s="287">
        <v>1</v>
      </c>
      <c r="G6578" s="287" t="s">
        <v>185</v>
      </c>
      <c r="H6578" s="287"/>
      <c r="I6578" s="287">
        <v>0</v>
      </c>
      <c r="J6578" s="287" t="s">
        <v>543</v>
      </c>
      <c r="K6578" s="287">
        <v>0</v>
      </c>
    </row>
    <row r="6579" spans="1:11">
      <c r="A6579" s="287" t="s">
        <v>542</v>
      </c>
      <c r="B6579" s="288">
        <v>45983</v>
      </c>
      <c r="C6579" s="287" t="s">
        <v>892</v>
      </c>
      <c r="D6579" s="287">
        <v>1</v>
      </c>
      <c r="E6579" s="287">
        <v>0</v>
      </c>
      <c r="F6579" s="287">
        <v>1</v>
      </c>
      <c r="G6579" s="287" t="s">
        <v>185</v>
      </c>
      <c r="H6579" s="287"/>
      <c r="I6579" s="287">
        <v>0</v>
      </c>
      <c r="J6579" s="287" t="s">
        <v>543</v>
      </c>
      <c r="K6579" s="287">
        <v>0</v>
      </c>
    </row>
    <row r="6580" spans="1:11">
      <c r="A6580" s="287" t="s">
        <v>542</v>
      </c>
      <c r="B6580" s="288">
        <v>45990</v>
      </c>
      <c r="C6580" s="287" t="s">
        <v>847</v>
      </c>
      <c r="D6580" s="287">
        <v>1</v>
      </c>
      <c r="E6580" s="287">
        <v>1</v>
      </c>
      <c r="F6580" s="287">
        <v>1</v>
      </c>
      <c r="G6580" s="287" t="s">
        <v>185</v>
      </c>
      <c r="H6580" s="287"/>
      <c r="I6580" s="287">
        <v>0</v>
      </c>
      <c r="J6580" s="287" t="s">
        <v>543</v>
      </c>
      <c r="K6580" s="287">
        <v>0</v>
      </c>
    </row>
    <row r="6581" spans="1:11">
      <c r="A6581" s="287" t="s">
        <v>542</v>
      </c>
      <c r="B6581" s="288">
        <v>45997</v>
      </c>
      <c r="C6581" s="287" t="s">
        <v>847</v>
      </c>
      <c r="D6581" s="287">
        <v>1</v>
      </c>
      <c r="E6581" s="287">
        <v>1</v>
      </c>
      <c r="F6581" s="287">
        <v>1</v>
      </c>
      <c r="G6581" s="287" t="s">
        <v>185</v>
      </c>
      <c r="H6581" s="287"/>
      <c r="I6581" s="287">
        <v>0</v>
      </c>
      <c r="J6581" s="287" t="s">
        <v>543</v>
      </c>
      <c r="K6581" s="287">
        <v>0</v>
      </c>
    </row>
    <row r="6582" spans="1:11">
      <c r="A6582" s="287" t="s">
        <v>542</v>
      </c>
      <c r="B6582" s="288">
        <v>46004</v>
      </c>
      <c r="C6582" s="287" t="s">
        <v>847</v>
      </c>
      <c r="D6582" s="287">
        <v>1</v>
      </c>
      <c r="E6582" s="287">
        <v>1</v>
      </c>
      <c r="F6582" s="287">
        <v>1</v>
      </c>
      <c r="G6582" s="287" t="s">
        <v>185</v>
      </c>
      <c r="H6582" s="287"/>
      <c r="I6582" s="287">
        <v>0</v>
      </c>
      <c r="J6582" s="287" t="s">
        <v>543</v>
      </c>
      <c r="K6582" s="287">
        <v>0</v>
      </c>
    </row>
    <row r="6583" spans="1:11">
      <c r="A6583" s="287" t="s">
        <v>542</v>
      </c>
      <c r="B6583" s="288">
        <v>46011</v>
      </c>
      <c r="C6583" s="287" t="s">
        <v>847</v>
      </c>
      <c r="D6583" s="287">
        <v>1</v>
      </c>
      <c r="E6583" s="287">
        <v>1</v>
      </c>
      <c r="F6583" s="287">
        <v>1</v>
      </c>
      <c r="G6583" s="287" t="s">
        <v>185</v>
      </c>
      <c r="H6583" s="287"/>
      <c r="I6583" s="287">
        <v>0</v>
      </c>
      <c r="J6583" s="287" t="s">
        <v>543</v>
      </c>
      <c r="K6583" s="287">
        <v>0</v>
      </c>
    </row>
    <row r="6584" spans="1:11">
      <c r="A6584" s="287" t="s">
        <v>542</v>
      </c>
      <c r="B6584" s="288">
        <v>46018</v>
      </c>
      <c r="C6584" s="287" t="s">
        <v>847</v>
      </c>
      <c r="D6584" s="287">
        <v>1</v>
      </c>
      <c r="E6584" s="287">
        <v>1</v>
      </c>
      <c r="F6584" s="287">
        <v>1</v>
      </c>
      <c r="G6584" s="287" t="s">
        <v>185</v>
      </c>
      <c r="H6584" s="287"/>
      <c r="I6584" s="287">
        <v>0</v>
      </c>
      <c r="J6584" s="287" t="s">
        <v>543</v>
      </c>
      <c r="K6584" s="287">
        <v>0</v>
      </c>
    </row>
    <row r="6585" spans="1:11">
      <c r="A6585" s="287" t="s">
        <v>542</v>
      </c>
      <c r="B6585" s="288">
        <v>46025</v>
      </c>
      <c r="C6585" s="287" t="s">
        <v>847</v>
      </c>
      <c r="D6585" s="287">
        <v>1</v>
      </c>
      <c r="E6585" s="287">
        <v>1</v>
      </c>
      <c r="F6585" s="287">
        <v>1</v>
      </c>
      <c r="G6585" s="287" t="s">
        <v>185</v>
      </c>
      <c r="H6585" s="287"/>
      <c r="I6585" s="287">
        <v>0</v>
      </c>
      <c r="J6585" s="287" t="s">
        <v>543</v>
      </c>
      <c r="K6585" s="287">
        <v>0</v>
      </c>
    </row>
    <row r="6586" spans="1:11">
      <c r="A6586" s="287" t="s">
        <v>542</v>
      </c>
      <c r="B6586" s="288">
        <v>46032</v>
      </c>
      <c r="C6586" s="287" t="s">
        <v>847</v>
      </c>
      <c r="D6586" s="287">
        <v>1</v>
      </c>
      <c r="E6586" s="287">
        <v>1</v>
      </c>
      <c r="F6586" s="287">
        <v>1</v>
      </c>
      <c r="G6586" s="287" t="s">
        <v>185</v>
      </c>
      <c r="H6586" s="287"/>
      <c r="I6586" s="287">
        <v>0</v>
      </c>
      <c r="J6586" s="287" t="s">
        <v>543</v>
      </c>
      <c r="K6586" s="287">
        <v>0</v>
      </c>
    </row>
    <row r="6587" spans="1:11">
      <c r="A6587" s="287" t="s">
        <v>542</v>
      </c>
      <c r="B6587" s="288">
        <v>46039</v>
      </c>
      <c r="C6587" s="287" t="s">
        <v>847</v>
      </c>
      <c r="D6587" s="287">
        <v>1</v>
      </c>
      <c r="E6587" s="287">
        <v>1</v>
      </c>
      <c r="F6587" s="287">
        <v>1</v>
      </c>
      <c r="G6587" s="287" t="s">
        <v>185</v>
      </c>
      <c r="H6587" s="287"/>
      <c r="I6587" s="287">
        <v>0</v>
      </c>
      <c r="J6587" s="287" t="s">
        <v>543</v>
      </c>
      <c r="K6587" s="287">
        <v>0</v>
      </c>
    </row>
    <row r="6588" spans="1:11">
      <c r="A6588" s="287" t="s">
        <v>542</v>
      </c>
      <c r="B6588" s="288">
        <v>46046</v>
      </c>
      <c r="C6588" s="287" t="s">
        <v>847</v>
      </c>
      <c r="D6588" s="287">
        <v>1</v>
      </c>
      <c r="E6588" s="287">
        <v>1</v>
      </c>
      <c r="F6588" s="287">
        <v>1</v>
      </c>
      <c r="G6588" s="287" t="s">
        <v>185</v>
      </c>
      <c r="H6588" s="287"/>
      <c r="I6588" s="287">
        <v>0</v>
      </c>
      <c r="J6588" s="287" t="s">
        <v>543</v>
      </c>
      <c r="K6588" s="287">
        <v>0</v>
      </c>
    </row>
    <row r="6589" spans="1:11">
      <c r="A6589" s="287" t="s">
        <v>542</v>
      </c>
      <c r="B6589" s="288">
        <v>46053</v>
      </c>
      <c r="C6589" s="287" t="s">
        <v>847</v>
      </c>
      <c r="D6589" s="287">
        <v>1</v>
      </c>
      <c r="E6589" s="287">
        <v>1</v>
      </c>
      <c r="F6589" s="287">
        <v>1</v>
      </c>
      <c r="G6589" s="287" t="s">
        <v>185</v>
      </c>
      <c r="H6589" s="287"/>
      <c r="I6589" s="287">
        <v>0</v>
      </c>
      <c r="J6589" s="287" t="s">
        <v>543</v>
      </c>
      <c r="K6589" s="287">
        <v>0</v>
      </c>
    </row>
    <row r="6590" spans="1:11">
      <c r="A6590" s="287" t="s">
        <v>542</v>
      </c>
      <c r="B6590" s="288">
        <v>46060</v>
      </c>
      <c r="C6590" s="287" t="s">
        <v>847</v>
      </c>
      <c r="D6590" s="287">
        <v>1</v>
      </c>
      <c r="E6590" s="287">
        <v>1</v>
      </c>
      <c r="F6590" s="287">
        <v>1</v>
      </c>
      <c r="G6590" s="287" t="s">
        <v>185</v>
      </c>
      <c r="H6590" s="287"/>
      <c r="I6590" s="287">
        <v>0</v>
      </c>
      <c r="J6590" s="287" t="s">
        <v>543</v>
      </c>
      <c r="K6590" s="287">
        <v>0</v>
      </c>
    </row>
    <row r="6591" spans="1:11">
      <c r="A6591" s="287" t="s">
        <v>542</v>
      </c>
      <c r="B6591" s="288">
        <v>46067</v>
      </c>
      <c r="C6591" s="287" t="s">
        <v>847</v>
      </c>
      <c r="D6591" s="287">
        <v>1</v>
      </c>
      <c r="E6591" s="287">
        <v>1</v>
      </c>
      <c r="F6591" s="287">
        <v>1</v>
      </c>
      <c r="G6591" s="287" t="s">
        <v>185</v>
      </c>
      <c r="H6591" s="287"/>
      <c r="I6591" s="287">
        <v>0</v>
      </c>
      <c r="J6591" s="287" t="s">
        <v>543</v>
      </c>
      <c r="K6591" s="287">
        <v>0</v>
      </c>
    </row>
    <row r="6592" spans="1:11">
      <c r="A6592" s="287" t="s">
        <v>542</v>
      </c>
      <c r="B6592" s="288">
        <v>46074</v>
      </c>
      <c r="C6592" s="287" t="s">
        <v>339</v>
      </c>
      <c r="D6592" s="287">
        <v>0</v>
      </c>
      <c r="E6592" s="287">
        <v>0</v>
      </c>
      <c r="F6592" s="287">
        <v>0</v>
      </c>
      <c r="G6592" s="287" t="s">
        <v>185</v>
      </c>
      <c r="H6592" s="287"/>
      <c r="I6592" s="287">
        <v>0</v>
      </c>
      <c r="J6592" s="287" t="s">
        <v>543</v>
      </c>
      <c r="K6592" s="287">
        <v>0</v>
      </c>
    </row>
    <row r="6593" spans="1:11">
      <c r="A6593" s="287" t="s">
        <v>542</v>
      </c>
      <c r="B6593" s="288">
        <v>46081</v>
      </c>
      <c r="C6593" s="287" t="s">
        <v>339</v>
      </c>
      <c r="D6593" s="287">
        <v>0</v>
      </c>
      <c r="E6593" s="287">
        <v>0</v>
      </c>
      <c r="F6593" s="287">
        <v>0</v>
      </c>
      <c r="G6593" s="287" t="s">
        <v>185</v>
      </c>
      <c r="H6593" s="287"/>
      <c r="I6593" s="287">
        <v>0</v>
      </c>
      <c r="J6593" s="287" t="s">
        <v>543</v>
      </c>
      <c r="K6593" s="287">
        <v>0</v>
      </c>
    </row>
    <row r="6594" spans="1:11">
      <c r="A6594" s="287" t="s">
        <v>542</v>
      </c>
      <c r="B6594" s="288">
        <v>46088</v>
      </c>
      <c r="C6594" s="287" t="s">
        <v>339</v>
      </c>
      <c r="D6594" s="287">
        <v>0</v>
      </c>
      <c r="E6594" s="287">
        <v>0</v>
      </c>
      <c r="F6594" s="287">
        <v>0</v>
      </c>
      <c r="G6594" s="287" t="s">
        <v>185</v>
      </c>
      <c r="H6594" s="287"/>
      <c r="I6594" s="287">
        <v>0</v>
      </c>
      <c r="J6594" s="287" t="s">
        <v>543</v>
      </c>
      <c r="K6594" s="287">
        <v>0</v>
      </c>
    </row>
    <row r="6595" spans="1:11">
      <c r="A6595" s="287" t="s">
        <v>542</v>
      </c>
      <c r="B6595" s="288">
        <v>46095</v>
      </c>
      <c r="C6595" s="287" t="s">
        <v>339</v>
      </c>
      <c r="D6595" s="287">
        <v>0</v>
      </c>
      <c r="E6595" s="287">
        <v>0</v>
      </c>
      <c r="F6595" s="287">
        <v>0</v>
      </c>
      <c r="G6595" s="287" t="s">
        <v>185</v>
      </c>
      <c r="H6595" s="287"/>
      <c r="I6595" s="287">
        <v>0</v>
      </c>
      <c r="J6595" s="287" t="s">
        <v>543</v>
      </c>
      <c r="K6595" s="287">
        <v>0</v>
      </c>
    </row>
    <row r="6596" spans="1:11">
      <c r="A6596" s="287" t="s">
        <v>542</v>
      </c>
      <c r="B6596" s="288">
        <v>46102</v>
      </c>
      <c r="C6596" s="287" t="s">
        <v>847</v>
      </c>
      <c r="D6596" s="287">
        <v>1</v>
      </c>
      <c r="E6596" s="287">
        <v>1</v>
      </c>
      <c r="F6596" s="287">
        <v>1</v>
      </c>
      <c r="G6596" s="287" t="s">
        <v>185</v>
      </c>
      <c r="H6596" s="287"/>
      <c r="I6596" s="287">
        <v>0</v>
      </c>
      <c r="J6596" s="287" t="s">
        <v>543</v>
      </c>
      <c r="K6596" s="287">
        <v>0</v>
      </c>
    </row>
    <row r="6597" spans="1:11">
      <c r="A6597" s="287" t="s">
        <v>542</v>
      </c>
      <c r="B6597" s="288">
        <v>46109</v>
      </c>
      <c r="C6597" s="287" t="s">
        <v>847</v>
      </c>
      <c r="D6597" s="287">
        <v>1</v>
      </c>
      <c r="E6597" s="287">
        <v>1</v>
      </c>
      <c r="F6597" s="287">
        <v>1</v>
      </c>
      <c r="G6597" s="287" t="s">
        <v>185</v>
      </c>
      <c r="H6597" s="287"/>
      <c r="I6597" s="287">
        <v>0</v>
      </c>
      <c r="J6597" s="287" t="s">
        <v>543</v>
      </c>
      <c r="K6597" s="287">
        <v>0</v>
      </c>
    </row>
    <row r="6598" spans="1:11">
      <c r="A6598" s="287" t="s">
        <v>542</v>
      </c>
      <c r="B6598" s="288">
        <v>46116</v>
      </c>
      <c r="C6598" s="287" t="s">
        <v>847</v>
      </c>
      <c r="D6598" s="287">
        <v>1</v>
      </c>
      <c r="E6598" s="287">
        <v>1</v>
      </c>
      <c r="F6598" s="287">
        <v>1</v>
      </c>
      <c r="G6598" s="287" t="s">
        <v>185</v>
      </c>
      <c r="H6598" s="287"/>
      <c r="I6598" s="287">
        <v>0</v>
      </c>
      <c r="J6598" s="287" t="s">
        <v>543</v>
      </c>
      <c r="K6598" s="287">
        <v>0</v>
      </c>
    </row>
    <row r="6599" spans="1:11">
      <c r="A6599" s="287" t="s">
        <v>542</v>
      </c>
      <c r="B6599" s="288">
        <v>46123</v>
      </c>
      <c r="C6599" s="287" t="s">
        <v>847</v>
      </c>
      <c r="D6599" s="287">
        <v>1</v>
      </c>
      <c r="E6599" s="287">
        <v>1</v>
      </c>
      <c r="F6599" s="287">
        <v>1</v>
      </c>
      <c r="G6599" s="287" t="s">
        <v>185</v>
      </c>
      <c r="H6599" s="287"/>
      <c r="I6599" s="287">
        <v>0</v>
      </c>
      <c r="J6599" s="287" t="s">
        <v>543</v>
      </c>
      <c r="K6599" s="287">
        <v>0</v>
      </c>
    </row>
    <row r="6600" spans="1:11">
      <c r="A6600" s="287" t="s">
        <v>542</v>
      </c>
      <c r="B6600" s="288">
        <v>46130</v>
      </c>
      <c r="C6600" s="287" t="s">
        <v>847</v>
      </c>
      <c r="D6600" s="287">
        <v>1</v>
      </c>
      <c r="E6600" s="287">
        <v>1</v>
      </c>
      <c r="F6600" s="287">
        <v>1</v>
      </c>
      <c r="G6600" s="287" t="s">
        <v>185</v>
      </c>
      <c r="H6600" s="287"/>
      <c r="I6600" s="287">
        <v>0</v>
      </c>
      <c r="J6600" s="287" t="s">
        <v>543</v>
      </c>
      <c r="K6600" s="287">
        <v>0</v>
      </c>
    </row>
    <row r="6601" spans="1:11">
      <c r="A6601" s="287" t="s">
        <v>542</v>
      </c>
      <c r="B6601" s="288">
        <v>46137</v>
      </c>
      <c r="C6601" s="287" t="s">
        <v>847</v>
      </c>
      <c r="D6601" s="287">
        <v>1</v>
      </c>
      <c r="E6601" s="287">
        <v>1</v>
      </c>
      <c r="F6601" s="287">
        <v>1</v>
      </c>
      <c r="G6601" s="287" t="s">
        <v>185</v>
      </c>
      <c r="H6601" s="287"/>
      <c r="I6601" s="287">
        <v>0</v>
      </c>
      <c r="J6601" s="287" t="s">
        <v>543</v>
      </c>
      <c r="K6601" s="287">
        <v>0</v>
      </c>
    </row>
    <row r="6602" spans="1:11">
      <c r="A6602" s="287" t="s">
        <v>544</v>
      </c>
      <c r="B6602" s="288">
        <v>45969</v>
      </c>
      <c r="C6602" s="287" t="s">
        <v>847</v>
      </c>
      <c r="D6602" s="287">
        <v>1</v>
      </c>
      <c r="E6602" s="287">
        <v>1</v>
      </c>
      <c r="F6602" s="287">
        <v>1</v>
      </c>
      <c r="G6602" s="287" t="s">
        <v>185</v>
      </c>
      <c r="H6602" s="287"/>
      <c r="I6602" s="287">
        <v>0</v>
      </c>
      <c r="J6602" s="287"/>
      <c r="K6602" s="287">
        <v>0</v>
      </c>
    </row>
    <row r="6603" spans="1:11">
      <c r="A6603" s="287" t="s">
        <v>544</v>
      </c>
      <c r="B6603" s="288">
        <v>45976</v>
      </c>
      <c r="C6603" s="287" t="s">
        <v>847</v>
      </c>
      <c r="D6603" s="287">
        <v>1</v>
      </c>
      <c r="E6603" s="287">
        <v>1</v>
      </c>
      <c r="F6603" s="287">
        <v>1</v>
      </c>
      <c r="G6603" s="287" t="s">
        <v>185</v>
      </c>
      <c r="H6603" s="287"/>
      <c r="I6603" s="287">
        <v>0</v>
      </c>
      <c r="J6603" s="287"/>
      <c r="K6603" s="287">
        <v>0</v>
      </c>
    </row>
    <row r="6604" spans="1:11">
      <c r="A6604" s="287" t="s">
        <v>544</v>
      </c>
      <c r="B6604" s="288">
        <v>45983</v>
      </c>
      <c r="C6604" s="287" t="s">
        <v>893</v>
      </c>
      <c r="D6604" s="287">
        <v>1</v>
      </c>
      <c r="E6604" s="287">
        <v>1</v>
      </c>
      <c r="F6604" s="287">
        <v>0</v>
      </c>
      <c r="G6604" s="287" t="s">
        <v>185</v>
      </c>
      <c r="H6604" s="287"/>
      <c r="I6604" s="287">
        <v>0</v>
      </c>
      <c r="J6604" s="287"/>
      <c r="K6604" s="287">
        <v>0</v>
      </c>
    </row>
    <row r="6605" spans="1:11">
      <c r="A6605" s="287" t="s">
        <v>544</v>
      </c>
      <c r="B6605" s="288">
        <v>45990</v>
      </c>
      <c r="C6605" s="287" t="s">
        <v>339</v>
      </c>
      <c r="D6605" s="287">
        <v>0</v>
      </c>
      <c r="E6605" s="287">
        <v>0</v>
      </c>
      <c r="F6605" s="287">
        <v>0</v>
      </c>
      <c r="G6605" s="287" t="s">
        <v>185</v>
      </c>
      <c r="H6605" s="287"/>
      <c r="I6605" s="287">
        <v>0</v>
      </c>
      <c r="J6605" s="287"/>
      <c r="K6605" s="287">
        <v>0</v>
      </c>
    </row>
    <row r="6606" spans="1:11">
      <c r="A6606" s="287" t="s">
        <v>544</v>
      </c>
      <c r="B6606" s="288">
        <v>45997</v>
      </c>
      <c r="C6606" s="287" t="s">
        <v>339</v>
      </c>
      <c r="D6606" s="287">
        <v>0</v>
      </c>
      <c r="E6606" s="287">
        <v>0</v>
      </c>
      <c r="F6606" s="287">
        <v>0</v>
      </c>
      <c r="G6606" s="287" t="s">
        <v>185</v>
      </c>
      <c r="H6606" s="287"/>
      <c r="I6606" s="287">
        <v>0</v>
      </c>
      <c r="J6606" s="287"/>
      <c r="K6606" s="287">
        <v>0</v>
      </c>
    </row>
    <row r="6607" spans="1:11">
      <c r="A6607" s="287" t="s">
        <v>544</v>
      </c>
      <c r="B6607" s="288">
        <v>46004</v>
      </c>
      <c r="C6607" s="287" t="s">
        <v>847</v>
      </c>
      <c r="D6607" s="287">
        <v>1</v>
      </c>
      <c r="E6607" s="287">
        <v>1</v>
      </c>
      <c r="F6607" s="287">
        <v>1</v>
      </c>
      <c r="G6607" s="287" t="s">
        <v>185</v>
      </c>
      <c r="H6607" s="287"/>
      <c r="I6607" s="287">
        <v>0</v>
      </c>
      <c r="J6607" s="287"/>
      <c r="K6607" s="287">
        <v>0</v>
      </c>
    </row>
    <row r="6608" spans="1:11">
      <c r="A6608" s="287" t="s">
        <v>544</v>
      </c>
      <c r="B6608" s="288">
        <v>46011</v>
      </c>
      <c r="C6608" s="287" t="s">
        <v>847</v>
      </c>
      <c r="D6608" s="287">
        <v>1</v>
      </c>
      <c r="E6608" s="287">
        <v>1</v>
      </c>
      <c r="F6608" s="287">
        <v>1</v>
      </c>
      <c r="G6608" s="287" t="s">
        <v>185</v>
      </c>
      <c r="H6608" s="287"/>
      <c r="I6608" s="287">
        <v>0</v>
      </c>
      <c r="J6608" s="287"/>
      <c r="K6608" s="287">
        <v>0</v>
      </c>
    </row>
    <row r="6609" spans="1:11">
      <c r="A6609" s="287" t="s">
        <v>544</v>
      </c>
      <c r="B6609" s="288">
        <v>46018</v>
      </c>
      <c r="C6609" s="287" t="s">
        <v>339</v>
      </c>
      <c r="D6609" s="287">
        <v>0</v>
      </c>
      <c r="E6609" s="287">
        <v>0</v>
      </c>
      <c r="F6609" s="287">
        <v>0</v>
      </c>
      <c r="G6609" s="287" t="s">
        <v>185</v>
      </c>
      <c r="H6609" s="287"/>
      <c r="I6609" s="287">
        <v>0</v>
      </c>
      <c r="J6609" s="287"/>
      <c r="K6609" s="287">
        <v>0</v>
      </c>
    </row>
    <row r="6610" spans="1:11">
      <c r="A6610" s="287" t="s">
        <v>544</v>
      </c>
      <c r="B6610" s="288">
        <v>46025</v>
      </c>
      <c r="C6610" s="287" t="s">
        <v>339</v>
      </c>
      <c r="D6610" s="287">
        <v>0</v>
      </c>
      <c r="E6610" s="287">
        <v>0</v>
      </c>
      <c r="F6610" s="287">
        <v>0</v>
      </c>
      <c r="G6610" s="287" t="s">
        <v>185</v>
      </c>
      <c r="H6610" s="287"/>
      <c r="I6610" s="287">
        <v>0</v>
      </c>
      <c r="J6610" s="287"/>
      <c r="K6610" s="287">
        <v>0</v>
      </c>
    </row>
    <row r="6611" spans="1:11">
      <c r="A6611" s="287" t="s">
        <v>544</v>
      </c>
      <c r="B6611" s="288">
        <v>46032</v>
      </c>
      <c r="C6611" s="287" t="s">
        <v>847</v>
      </c>
      <c r="D6611" s="287">
        <v>1</v>
      </c>
      <c r="E6611" s="287">
        <v>1</v>
      </c>
      <c r="F6611" s="287">
        <v>1</v>
      </c>
      <c r="G6611" s="287" t="s">
        <v>185</v>
      </c>
      <c r="H6611" s="287"/>
      <c r="I6611" s="287">
        <v>0</v>
      </c>
      <c r="J6611" s="287"/>
      <c r="K6611" s="287">
        <v>0</v>
      </c>
    </row>
    <row r="6612" spans="1:11">
      <c r="A6612" s="287" t="s">
        <v>544</v>
      </c>
      <c r="B6612" s="288">
        <v>46039</v>
      </c>
      <c r="C6612" s="287" t="s">
        <v>847</v>
      </c>
      <c r="D6612" s="287">
        <v>1</v>
      </c>
      <c r="E6612" s="287">
        <v>1</v>
      </c>
      <c r="F6612" s="287">
        <v>1</v>
      </c>
      <c r="G6612" s="287" t="s">
        <v>185</v>
      </c>
      <c r="H6612" s="287"/>
      <c r="I6612" s="287">
        <v>0</v>
      </c>
      <c r="J6612" s="287"/>
      <c r="K6612" s="287">
        <v>0</v>
      </c>
    </row>
    <row r="6613" spans="1:11">
      <c r="A6613" s="287" t="s">
        <v>544</v>
      </c>
      <c r="B6613" s="288">
        <v>46046</v>
      </c>
      <c r="C6613" s="287" t="s">
        <v>847</v>
      </c>
      <c r="D6613" s="287">
        <v>1</v>
      </c>
      <c r="E6613" s="287">
        <v>1</v>
      </c>
      <c r="F6613" s="287">
        <v>1</v>
      </c>
      <c r="G6613" s="287" t="s">
        <v>185</v>
      </c>
      <c r="H6613" s="287"/>
      <c r="I6613" s="287">
        <v>0</v>
      </c>
      <c r="J6613" s="287"/>
      <c r="K6613" s="287">
        <v>0</v>
      </c>
    </row>
    <row r="6614" spans="1:11">
      <c r="A6614" s="287" t="s">
        <v>544</v>
      </c>
      <c r="B6614" s="288">
        <v>46053</v>
      </c>
      <c r="C6614" s="287" t="s">
        <v>892</v>
      </c>
      <c r="D6614" s="287">
        <v>1</v>
      </c>
      <c r="E6614" s="287">
        <v>0</v>
      </c>
      <c r="F6614" s="287">
        <v>1</v>
      </c>
      <c r="G6614" s="287" t="s">
        <v>185</v>
      </c>
      <c r="H6614" s="287"/>
      <c r="I6614" s="287">
        <v>0</v>
      </c>
      <c r="J6614" s="287"/>
      <c r="K6614" s="287">
        <v>0</v>
      </c>
    </row>
    <row r="6615" spans="1:11">
      <c r="A6615" s="287" t="s">
        <v>544</v>
      </c>
      <c r="B6615" s="288">
        <v>46060</v>
      </c>
      <c r="C6615" s="287" t="s">
        <v>847</v>
      </c>
      <c r="D6615" s="287">
        <v>1</v>
      </c>
      <c r="E6615" s="287">
        <v>1</v>
      </c>
      <c r="F6615" s="287">
        <v>1</v>
      </c>
      <c r="G6615" s="287" t="s">
        <v>185</v>
      </c>
      <c r="H6615" s="287"/>
      <c r="I6615" s="287">
        <v>0</v>
      </c>
      <c r="J6615" s="287"/>
      <c r="K6615" s="287">
        <v>0</v>
      </c>
    </row>
    <row r="6616" spans="1:11">
      <c r="A6616" s="287" t="s">
        <v>544</v>
      </c>
      <c r="B6616" s="288">
        <v>46067</v>
      </c>
      <c r="C6616" s="287" t="s">
        <v>339</v>
      </c>
      <c r="D6616" s="287">
        <v>0</v>
      </c>
      <c r="E6616" s="287">
        <v>0</v>
      </c>
      <c r="F6616" s="287">
        <v>0</v>
      </c>
      <c r="G6616" s="287" t="s">
        <v>185</v>
      </c>
      <c r="H6616" s="287"/>
      <c r="I6616" s="287">
        <v>0</v>
      </c>
      <c r="J6616" s="287"/>
      <c r="K6616" s="287">
        <v>0</v>
      </c>
    </row>
    <row r="6617" spans="1:11">
      <c r="A6617" s="287" t="s">
        <v>544</v>
      </c>
      <c r="B6617" s="288">
        <v>46074</v>
      </c>
      <c r="C6617" s="287" t="s">
        <v>339</v>
      </c>
      <c r="D6617" s="287">
        <v>0</v>
      </c>
      <c r="E6617" s="287">
        <v>0</v>
      </c>
      <c r="F6617" s="287">
        <v>0</v>
      </c>
      <c r="G6617" s="287" t="s">
        <v>185</v>
      </c>
      <c r="H6617" s="287"/>
      <c r="I6617" s="287">
        <v>0</v>
      </c>
      <c r="J6617" s="287"/>
      <c r="K6617" s="287">
        <v>0</v>
      </c>
    </row>
    <row r="6618" spans="1:11">
      <c r="A6618" s="287" t="s">
        <v>544</v>
      </c>
      <c r="B6618" s="288">
        <v>46081</v>
      </c>
      <c r="C6618" s="287" t="s">
        <v>339</v>
      </c>
      <c r="D6618" s="287">
        <v>0</v>
      </c>
      <c r="E6618" s="287">
        <v>0</v>
      </c>
      <c r="F6618" s="287">
        <v>0</v>
      </c>
      <c r="G6618" s="287" t="s">
        <v>185</v>
      </c>
      <c r="H6618" s="287"/>
      <c r="I6618" s="287">
        <v>0</v>
      </c>
      <c r="J6618" s="287"/>
      <c r="K6618" s="287">
        <v>0</v>
      </c>
    </row>
    <row r="6619" spans="1:11">
      <c r="A6619" s="287" t="s">
        <v>544</v>
      </c>
      <c r="B6619" s="288">
        <v>46088</v>
      </c>
      <c r="C6619" s="287" t="s">
        <v>339</v>
      </c>
      <c r="D6619" s="287">
        <v>0</v>
      </c>
      <c r="E6619" s="287">
        <v>0</v>
      </c>
      <c r="F6619" s="287">
        <v>0</v>
      </c>
      <c r="G6619" s="287" t="s">
        <v>185</v>
      </c>
      <c r="H6619" s="287"/>
      <c r="I6619" s="287">
        <v>0</v>
      </c>
      <c r="J6619" s="287"/>
      <c r="K6619" s="287">
        <v>0</v>
      </c>
    </row>
    <row r="6620" spans="1:11">
      <c r="A6620" s="287" t="s">
        <v>544</v>
      </c>
      <c r="B6620" s="288">
        <v>46095</v>
      </c>
      <c r="C6620" s="287" t="s">
        <v>847</v>
      </c>
      <c r="D6620" s="287">
        <v>1</v>
      </c>
      <c r="E6620" s="287">
        <v>1</v>
      </c>
      <c r="F6620" s="287">
        <v>1</v>
      </c>
      <c r="G6620" s="287" t="s">
        <v>185</v>
      </c>
      <c r="H6620" s="287"/>
      <c r="I6620" s="287">
        <v>0</v>
      </c>
      <c r="J6620" s="287"/>
      <c r="K6620" s="287">
        <v>0</v>
      </c>
    </row>
    <row r="6621" spans="1:11">
      <c r="A6621" s="287" t="s">
        <v>544</v>
      </c>
      <c r="B6621" s="288">
        <v>46102</v>
      </c>
      <c r="C6621" s="287" t="s">
        <v>339</v>
      </c>
      <c r="D6621" s="287">
        <v>0</v>
      </c>
      <c r="E6621" s="287">
        <v>0</v>
      </c>
      <c r="F6621" s="287">
        <v>0</v>
      </c>
      <c r="G6621" s="287" t="s">
        <v>185</v>
      </c>
      <c r="H6621" s="287"/>
      <c r="I6621" s="287">
        <v>0</v>
      </c>
      <c r="J6621" s="287"/>
      <c r="K6621" s="287">
        <v>0</v>
      </c>
    </row>
    <row r="6622" spans="1:11">
      <c r="A6622" s="287" t="s">
        <v>544</v>
      </c>
      <c r="B6622" s="288">
        <v>46109</v>
      </c>
      <c r="C6622" s="287" t="s">
        <v>847</v>
      </c>
      <c r="D6622" s="287">
        <v>1</v>
      </c>
      <c r="E6622" s="287">
        <v>1</v>
      </c>
      <c r="F6622" s="287">
        <v>1</v>
      </c>
      <c r="G6622" s="287" t="s">
        <v>185</v>
      </c>
      <c r="H6622" s="287"/>
      <c r="I6622" s="287">
        <v>0</v>
      </c>
      <c r="J6622" s="287"/>
      <c r="K6622" s="287">
        <v>0</v>
      </c>
    </row>
    <row r="6623" spans="1:11">
      <c r="A6623" s="287" t="s">
        <v>544</v>
      </c>
      <c r="B6623" s="288">
        <v>46116</v>
      </c>
      <c r="C6623" s="287" t="s">
        <v>339</v>
      </c>
      <c r="D6623" s="287">
        <v>0</v>
      </c>
      <c r="E6623" s="287">
        <v>0</v>
      </c>
      <c r="F6623" s="287">
        <v>0</v>
      </c>
      <c r="G6623" s="287" t="s">
        <v>185</v>
      </c>
      <c r="H6623" s="287"/>
      <c r="I6623" s="287">
        <v>0</v>
      </c>
      <c r="J6623" s="287"/>
      <c r="K6623" s="287">
        <v>0</v>
      </c>
    </row>
    <row r="6624" spans="1:11">
      <c r="A6624" s="287" t="s">
        <v>544</v>
      </c>
      <c r="B6624" s="288">
        <v>46123</v>
      </c>
      <c r="C6624" s="287" t="s">
        <v>339</v>
      </c>
      <c r="D6624" s="287">
        <v>0</v>
      </c>
      <c r="E6624" s="287">
        <v>0</v>
      </c>
      <c r="F6624" s="287">
        <v>0</v>
      </c>
      <c r="G6624" s="287" t="s">
        <v>185</v>
      </c>
      <c r="H6624" s="287"/>
      <c r="I6624" s="287">
        <v>0</v>
      </c>
      <c r="J6624" s="287"/>
      <c r="K6624" s="287">
        <v>0</v>
      </c>
    </row>
    <row r="6625" spans="1:11">
      <c r="A6625" s="287" t="s">
        <v>544</v>
      </c>
      <c r="B6625" s="288">
        <v>46130</v>
      </c>
      <c r="C6625" s="287" t="s">
        <v>847</v>
      </c>
      <c r="D6625" s="287">
        <v>1</v>
      </c>
      <c r="E6625" s="287">
        <v>1</v>
      </c>
      <c r="F6625" s="287">
        <v>1</v>
      </c>
      <c r="G6625" s="287" t="s">
        <v>185</v>
      </c>
      <c r="H6625" s="287"/>
      <c r="I6625" s="287">
        <v>0</v>
      </c>
      <c r="J6625" s="287"/>
      <c r="K6625" s="287">
        <v>0</v>
      </c>
    </row>
    <row r="6626" spans="1:11">
      <c r="A6626" s="287" t="s">
        <v>544</v>
      </c>
      <c r="B6626" s="288">
        <v>46137</v>
      </c>
      <c r="C6626" s="287" t="s">
        <v>339</v>
      </c>
      <c r="D6626" s="287">
        <v>0</v>
      </c>
      <c r="E6626" s="287">
        <v>0</v>
      </c>
      <c r="F6626" s="287">
        <v>0</v>
      </c>
      <c r="G6626" s="287" t="s">
        <v>185</v>
      </c>
      <c r="H6626" s="287"/>
      <c r="I6626" s="287">
        <v>0</v>
      </c>
      <c r="J6626" s="287"/>
      <c r="K6626" s="287">
        <v>0</v>
      </c>
    </row>
    <row r="6627" spans="1:11">
      <c r="A6627" s="287" t="s">
        <v>545</v>
      </c>
      <c r="B6627" s="288">
        <v>45969</v>
      </c>
      <c r="C6627" s="287" t="s">
        <v>339</v>
      </c>
      <c r="D6627" s="287">
        <v>0</v>
      </c>
      <c r="E6627" s="287">
        <v>0</v>
      </c>
      <c r="F6627" s="287">
        <v>0</v>
      </c>
      <c r="G6627" s="287" t="s">
        <v>185</v>
      </c>
      <c r="H6627" s="287"/>
      <c r="I6627" s="287">
        <v>1</v>
      </c>
      <c r="J6627" s="287"/>
      <c r="K6627" s="287">
        <v>0</v>
      </c>
    </row>
    <row r="6628" spans="1:11">
      <c r="A6628" s="287" t="s">
        <v>545</v>
      </c>
      <c r="B6628" s="288">
        <v>45976</v>
      </c>
      <c r="C6628" s="287" t="s">
        <v>893</v>
      </c>
      <c r="D6628" s="287">
        <v>1</v>
      </c>
      <c r="E6628" s="287">
        <v>1</v>
      </c>
      <c r="F6628" s="287">
        <v>0</v>
      </c>
      <c r="G6628" s="287" t="s">
        <v>185</v>
      </c>
      <c r="H6628" s="287"/>
      <c r="I6628" s="287">
        <v>1</v>
      </c>
      <c r="J6628" s="287"/>
      <c r="K6628" s="287">
        <v>0</v>
      </c>
    </row>
    <row r="6629" spans="1:11">
      <c r="A6629" s="287" t="s">
        <v>545</v>
      </c>
      <c r="B6629" s="288">
        <v>45983</v>
      </c>
      <c r="C6629" s="287" t="s">
        <v>339</v>
      </c>
      <c r="D6629" s="287">
        <v>0</v>
      </c>
      <c r="E6629" s="287">
        <v>0</v>
      </c>
      <c r="F6629" s="287">
        <v>0</v>
      </c>
      <c r="G6629" s="287" t="s">
        <v>185</v>
      </c>
      <c r="H6629" s="287"/>
      <c r="I6629" s="287">
        <v>1</v>
      </c>
      <c r="J6629" s="287"/>
      <c r="K6629" s="287">
        <v>0</v>
      </c>
    </row>
    <row r="6630" spans="1:11">
      <c r="A6630" s="287" t="s">
        <v>545</v>
      </c>
      <c r="B6630" s="288">
        <v>45990</v>
      </c>
      <c r="C6630" s="287" t="s">
        <v>339</v>
      </c>
      <c r="D6630" s="287">
        <v>0</v>
      </c>
      <c r="E6630" s="287">
        <v>0</v>
      </c>
      <c r="F6630" s="287">
        <v>0</v>
      </c>
      <c r="G6630" s="287" t="s">
        <v>185</v>
      </c>
      <c r="H6630" s="287"/>
      <c r="I6630" s="287">
        <v>1</v>
      </c>
      <c r="J6630" s="287"/>
      <c r="K6630" s="287">
        <v>0</v>
      </c>
    </row>
    <row r="6631" spans="1:11">
      <c r="A6631" s="287" t="s">
        <v>545</v>
      </c>
      <c r="B6631" s="288">
        <v>45997</v>
      </c>
      <c r="C6631" s="287" t="s">
        <v>339</v>
      </c>
      <c r="D6631" s="287">
        <v>0</v>
      </c>
      <c r="E6631" s="287">
        <v>0</v>
      </c>
      <c r="F6631" s="287">
        <v>0</v>
      </c>
      <c r="G6631" s="287" t="s">
        <v>185</v>
      </c>
      <c r="H6631" s="287"/>
      <c r="I6631" s="287">
        <v>1</v>
      </c>
      <c r="J6631" s="287"/>
      <c r="K6631" s="287">
        <v>0</v>
      </c>
    </row>
    <row r="6632" spans="1:11">
      <c r="A6632" s="287" t="s">
        <v>545</v>
      </c>
      <c r="B6632" s="288">
        <v>46004</v>
      </c>
      <c r="C6632" s="287" t="s">
        <v>893</v>
      </c>
      <c r="D6632" s="287">
        <v>1</v>
      </c>
      <c r="E6632" s="287">
        <v>1</v>
      </c>
      <c r="F6632" s="287">
        <v>0</v>
      </c>
      <c r="G6632" s="287" t="s">
        <v>185</v>
      </c>
      <c r="H6632" s="287"/>
      <c r="I6632" s="287">
        <v>1</v>
      </c>
      <c r="J6632" s="287"/>
      <c r="K6632" s="287">
        <v>0</v>
      </c>
    </row>
    <row r="6633" spans="1:11">
      <c r="A6633" s="287" t="s">
        <v>545</v>
      </c>
      <c r="B6633" s="288">
        <v>46011</v>
      </c>
      <c r="C6633" s="287" t="s">
        <v>339</v>
      </c>
      <c r="D6633" s="287">
        <v>0</v>
      </c>
      <c r="E6633" s="287">
        <v>0</v>
      </c>
      <c r="F6633" s="287">
        <v>0</v>
      </c>
      <c r="G6633" s="287" t="s">
        <v>185</v>
      </c>
      <c r="H6633" s="287"/>
      <c r="I6633" s="287">
        <v>1</v>
      </c>
      <c r="J6633" s="287"/>
      <c r="K6633" s="287">
        <v>0</v>
      </c>
    </row>
    <row r="6634" spans="1:11">
      <c r="A6634" s="287" t="s">
        <v>545</v>
      </c>
      <c r="B6634" s="288">
        <v>46018</v>
      </c>
      <c r="C6634" s="287" t="s">
        <v>339</v>
      </c>
      <c r="D6634" s="287">
        <v>0</v>
      </c>
      <c r="E6634" s="287">
        <v>0</v>
      </c>
      <c r="F6634" s="287">
        <v>0</v>
      </c>
      <c r="G6634" s="287" t="s">
        <v>185</v>
      </c>
      <c r="H6634" s="287"/>
      <c r="I6634" s="287">
        <v>1</v>
      </c>
      <c r="J6634" s="287"/>
      <c r="K6634" s="287">
        <v>0</v>
      </c>
    </row>
    <row r="6635" spans="1:11">
      <c r="A6635" s="287" t="s">
        <v>545</v>
      </c>
      <c r="B6635" s="288">
        <v>46025</v>
      </c>
      <c r="C6635" s="287" t="s">
        <v>339</v>
      </c>
      <c r="D6635" s="287">
        <v>0</v>
      </c>
      <c r="E6635" s="287">
        <v>0</v>
      </c>
      <c r="F6635" s="287">
        <v>0</v>
      </c>
      <c r="G6635" s="287" t="s">
        <v>185</v>
      </c>
      <c r="H6635" s="287"/>
      <c r="I6635" s="287">
        <v>1</v>
      </c>
      <c r="J6635" s="287"/>
      <c r="K6635" s="287">
        <v>0</v>
      </c>
    </row>
    <row r="6636" spans="1:11">
      <c r="A6636" s="287" t="s">
        <v>545</v>
      </c>
      <c r="B6636" s="288">
        <v>46032</v>
      </c>
      <c r="C6636" s="287" t="s">
        <v>893</v>
      </c>
      <c r="D6636" s="287">
        <v>1</v>
      </c>
      <c r="E6636" s="287">
        <v>1</v>
      </c>
      <c r="F6636" s="287">
        <v>0</v>
      </c>
      <c r="G6636" s="287" t="s">
        <v>185</v>
      </c>
      <c r="H6636" s="287"/>
      <c r="I6636" s="287">
        <v>1</v>
      </c>
      <c r="J6636" s="287"/>
      <c r="K6636" s="287">
        <v>0</v>
      </c>
    </row>
    <row r="6637" spans="1:11">
      <c r="A6637" s="287" t="s">
        <v>545</v>
      </c>
      <c r="B6637" s="288">
        <v>46039</v>
      </c>
      <c r="C6637" s="287" t="s">
        <v>339</v>
      </c>
      <c r="D6637" s="287">
        <v>0</v>
      </c>
      <c r="E6637" s="287">
        <v>0</v>
      </c>
      <c r="F6637" s="287">
        <v>0</v>
      </c>
      <c r="G6637" s="287" t="s">
        <v>185</v>
      </c>
      <c r="H6637" s="287"/>
      <c r="I6637" s="287">
        <v>1</v>
      </c>
      <c r="J6637" s="287"/>
      <c r="K6637" s="287">
        <v>0</v>
      </c>
    </row>
    <row r="6638" spans="1:11">
      <c r="A6638" s="287" t="s">
        <v>545</v>
      </c>
      <c r="B6638" s="288">
        <v>46046</v>
      </c>
      <c r="C6638" s="287" t="s">
        <v>339</v>
      </c>
      <c r="D6638" s="287">
        <v>0</v>
      </c>
      <c r="E6638" s="287">
        <v>0</v>
      </c>
      <c r="F6638" s="287">
        <v>0</v>
      </c>
      <c r="G6638" s="287" t="s">
        <v>185</v>
      </c>
      <c r="H6638" s="287"/>
      <c r="I6638" s="287">
        <v>1</v>
      </c>
      <c r="J6638" s="287"/>
      <c r="K6638" s="287">
        <v>0</v>
      </c>
    </row>
    <row r="6639" spans="1:11">
      <c r="A6639" s="287" t="s">
        <v>545</v>
      </c>
      <c r="B6639" s="288">
        <v>46053</v>
      </c>
      <c r="C6639" s="287" t="s">
        <v>339</v>
      </c>
      <c r="D6639" s="287">
        <v>0</v>
      </c>
      <c r="E6639" s="287">
        <v>0</v>
      </c>
      <c r="F6639" s="287">
        <v>0</v>
      </c>
      <c r="G6639" s="287" t="s">
        <v>185</v>
      </c>
      <c r="H6639" s="287"/>
      <c r="I6639" s="287">
        <v>1</v>
      </c>
      <c r="J6639" s="287"/>
      <c r="K6639" s="287">
        <v>0</v>
      </c>
    </row>
    <row r="6640" spans="1:11">
      <c r="A6640" s="287" t="s">
        <v>545</v>
      </c>
      <c r="B6640" s="288">
        <v>46060</v>
      </c>
      <c r="C6640" s="287" t="s">
        <v>893</v>
      </c>
      <c r="D6640" s="287">
        <v>1</v>
      </c>
      <c r="E6640" s="287">
        <v>1</v>
      </c>
      <c r="F6640" s="287">
        <v>0</v>
      </c>
      <c r="G6640" s="287" t="s">
        <v>185</v>
      </c>
      <c r="H6640" s="287"/>
      <c r="I6640" s="287">
        <v>1</v>
      </c>
      <c r="J6640" s="287"/>
      <c r="K6640" s="287">
        <v>0</v>
      </c>
    </row>
    <row r="6641" spans="1:11">
      <c r="A6641" s="287" t="s">
        <v>545</v>
      </c>
      <c r="B6641" s="288">
        <v>46067</v>
      </c>
      <c r="C6641" s="287" t="s">
        <v>339</v>
      </c>
      <c r="D6641" s="287">
        <v>0</v>
      </c>
      <c r="E6641" s="287">
        <v>0</v>
      </c>
      <c r="F6641" s="287">
        <v>0</v>
      </c>
      <c r="G6641" s="287" t="s">
        <v>185</v>
      </c>
      <c r="H6641" s="287"/>
      <c r="I6641" s="287">
        <v>1</v>
      </c>
      <c r="J6641" s="287"/>
      <c r="K6641" s="287">
        <v>0</v>
      </c>
    </row>
    <row r="6642" spans="1:11">
      <c r="A6642" s="287" t="s">
        <v>545</v>
      </c>
      <c r="B6642" s="288">
        <v>46074</v>
      </c>
      <c r="C6642" s="287" t="s">
        <v>339</v>
      </c>
      <c r="D6642" s="287">
        <v>0</v>
      </c>
      <c r="E6642" s="287">
        <v>0</v>
      </c>
      <c r="F6642" s="287">
        <v>0</v>
      </c>
      <c r="G6642" s="287" t="s">
        <v>185</v>
      </c>
      <c r="H6642" s="287"/>
      <c r="I6642" s="287">
        <v>1</v>
      </c>
      <c r="J6642" s="287"/>
      <c r="K6642" s="287">
        <v>0</v>
      </c>
    </row>
    <row r="6643" spans="1:11">
      <c r="A6643" s="287" t="s">
        <v>545</v>
      </c>
      <c r="B6643" s="288">
        <v>46081</v>
      </c>
      <c r="C6643" s="287" t="s">
        <v>339</v>
      </c>
      <c r="D6643" s="287">
        <v>0</v>
      </c>
      <c r="E6643" s="287">
        <v>0</v>
      </c>
      <c r="F6643" s="287">
        <v>0</v>
      </c>
      <c r="G6643" s="287" t="s">
        <v>185</v>
      </c>
      <c r="H6643" s="287"/>
      <c r="I6643" s="287">
        <v>1</v>
      </c>
      <c r="J6643" s="287"/>
      <c r="K6643" s="287">
        <v>0</v>
      </c>
    </row>
    <row r="6644" spans="1:11">
      <c r="A6644" s="287" t="s">
        <v>545</v>
      </c>
      <c r="B6644" s="288">
        <v>46088</v>
      </c>
      <c r="C6644" s="287" t="s">
        <v>893</v>
      </c>
      <c r="D6644" s="287">
        <v>1</v>
      </c>
      <c r="E6644" s="287">
        <v>1</v>
      </c>
      <c r="F6644" s="287">
        <v>0</v>
      </c>
      <c r="G6644" s="287" t="s">
        <v>185</v>
      </c>
      <c r="H6644" s="287"/>
      <c r="I6644" s="287">
        <v>1</v>
      </c>
      <c r="J6644" s="287"/>
      <c r="K6644" s="287">
        <v>0</v>
      </c>
    </row>
    <row r="6645" spans="1:11">
      <c r="A6645" s="287" t="s">
        <v>545</v>
      </c>
      <c r="B6645" s="288">
        <v>46095</v>
      </c>
      <c r="C6645" s="287" t="s">
        <v>339</v>
      </c>
      <c r="D6645" s="287">
        <v>0</v>
      </c>
      <c r="E6645" s="287">
        <v>0</v>
      </c>
      <c r="F6645" s="287">
        <v>0</v>
      </c>
      <c r="G6645" s="287" t="s">
        <v>185</v>
      </c>
      <c r="H6645" s="287"/>
      <c r="I6645" s="287">
        <v>1</v>
      </c>
      <c r="J6645" s="287"/>
      <c r="K6645" s="287">
        <v>0</v>
      </c>
    </row>
    <row r="6646" spans="1:11">
      <c r="A6646" s="287" t="s">
        <v>545</v>
      </c>
      <c r="B6646" s="288">
        <v>46102</v>
      </c>
      <c r="C6646" s="287" t="s">
        <v>339</v>
      </c>
      <c r="D6646" s="287">
        <v>0</v>
      </c>
      <c r="E6646" s="287">
        <v>0</v>
      </c>
      <c r="F6646" s="287">
        <v>0</v>
      </c>
      <c r="G6646" s="287" t="s">
        <v>185</v>
      </c>
      <c r="H6646" s="287"/>
      <c r="I6646" s="287">
        <v>1</v>
      </c>
      <c r="J6646" s="287"/>
      <c r="K6646" s="287">
        <v>0</v>
      </c>
    </row>
    <row r="6647" spans="1:11">
      <c r="A6647" s="287" t="s">
        <v>545</v>
      </c>
      <c r="B6647" s="288">
        <v>46109</v>
      </c>
      <c r="C6647" s="287" t="s">
        <v>339</v>
      </c>
      <c r="D6647" s="287">
        <v>0</v>
      </c>
      <c r="E6647" s="287">
        <v>0</v>
      </c>
      <c r="F6647" s="287">
        <v>0</v>
      </c>
      <c r="G6647" s="287" t="s">
        <v>185</v>
      </c>
      <c r="H6647" s="287"/>
      <c r="I6647" s="287">
        <v>1</v>
      </c>
      <c r="J6647" s="287"/>
      <c r="K6647" s="287">
        <v>0</v>
      </c>
    </row>
    <row r="6648" spans="1:11">
      <c r="A6648" s="287" t="s">
        <v>545</v>
      </c>
      <c r="B6648" s="288">
        <v>46116</v>
      </c>
      <c r="C6648" s="287" t="s">
        <v>339</v>
      </c>
      <c r="D6648" s="287">
        <v>0</v>
      </c>
      <c r="E6648" s="287">
        <v>0</v>
      </c>
      <c r="F6648" s="287">
        <v>0</v>
      </c>
      <c r="G6648" s="287" t="s">
        <v>185</v>
      </c>
      <c r="H6648" s="287"/>
      <c r="I6648" s="287">
        <v>1</v>
      </c>
      <c r="J6648" s="287"/>
      <c r="K6648" s="287">
        <v>0</v>
      </c>
    </row>
    <row r="6649" spans="1:11">
      <c r="A6649" s="287" t="s">
        <v>545</v>
      </c>
      <c r="B6649" s="288">
        <v>46123</v>
      </c>
      <c r="C6649" s="287" t="s">
        <v>893</v>
      </c>
      <c r="D6649" s="287">
        <v>1</v>
      </c>
      <c r="E6649" s="287">
        <v>1</v>
      </c>
      <c r="F6649" s="287">
        <v>0</v>
      </c>
      <c r="G6649" s="287" t="s">
        <v>185</v>
      </c>
      <c r="H6649" s="287"/>
      <c r="I6649" s="287">
        <v>1</v>
      </c>
      <c r="J6649" s="287"/>
      <c r="K6649" s="287">
        <v>0</v>
      </c>
    </row>
    <row r="6650" spans="1:11">
      <c r="A6650" s="287" t="s">
        <v>545</v>
      </c>
      <c r="B6650" s="288">
        <v>46130</v>
      </c>
      <c r="C6650" s="287" t="s">
        <v>339</v>
      </c>
      <c r="D6650" s="287">
        <v>0</v>
      </c>
      <c r="E6650" s="287">
        <v>0</v>
      </c>
      <c r="F6650" s="287">
        <v>0</v>
      </c>
      <c r="G6650" s="287" t="s">
        <v>185</v>
      </c>
      <c r="H6650" s="287"/>
      <c r="I6650" s="287">
        <v>1</v>
      </c>
      <c r="J6650" s="287"/>
      <c r="K6650" s="287">
        <v>0</v>
      </c>
    </row>
    <row r="6651" spans="1:11">
      <c r="A6651" s="287" t="s">
        <v>545</v>
      </c>
      <c r="B6651" s="288">
        <v>46137</v>
      </c>
      <c r="C6651" s="287" t="s">
        <v>339</v>
      </c>
      <c r="D6651" s="287">
        <v>0</v>
      </c>
      <c r="E6651" s="287">
        <v>0</v>
      </c>
      <c r="F6651" s="287">
        <v>0</v>
      </c>
      <c r="G6651" s="287" t="s">
        <v>185</v>
      </c>
      <c r="H6651" s="287"/>
      <c r="I6651" s="287">
        <v>1</v>
      </c>
      <c r="J6651" s="287"/>
      <c r="K6651" s="287">
        <v>0</v>
      </c>
    </row>
    <row r="6652" spans="1:11">
      <c r="A6652" s="287" t="s">
        <v>546</v>
      </c>
      <c r="B6652" s="288">
        <v>45969</v>
      </c>
      <c r="C6652" s="287" t="s">
        <v>339</v>
      </c>
      <c r="D6652" s="287">
        <v>0</v>
      </c>
      <c r="E6652" s="287">
        <v>0</v>
      </c>
      <c r="F6652" s="287">
        <v>0</v>
      </c>
      <c r="G6652" s="287" t="s">
        <v>179</v>
      </c>
      <c r="H6652" s="287" t="s">
        <v>185</v>
      </c>
      <c r="I6652" s="287">
        <v>0</v>
      </c>
      <c r="J6652" s="287"/>
      <c r="K6652" s="287">
        <v>0</v>
      </c>
    </row>
    <row r="6653" spans="1:11">
      <c r="A6653" s="287" t="s">
        <v>546</v>
      </c>
      <c r="B6653" s="288">
        <v>45976</v>
      </c>
      <c r="C6653" s="287" t="s">
        <v>339</v>
      </c>
      <c r="D6653" s="287">
        <v>0</v>
      </c>
      <c r="E6653" s="287">
        <v>0</v>
      </c>
      <c r="F6653" s="287">
        <v>0</v>
      </c>
      <c r="G6653" s="287" t="s">
        <v>179</v>
      </c>
      <c r="H6653" s="287" t="s">
        <v>185</v>
      </c>
      <c r="I6653" s="287">
        <v>0</v>
      </c>
      <c r="J6653" s="287"/>
      <c r="K6653" s="287">
        <v>0</v>
      </c>
    </row>
    <row r="6654" spans="1:11">
      <c r="A6654" s="287" t="s">
        <v>546</v>
      </c>
      <c r="B6654" s="288">
        <v>45983</v>
      </c>
      <c r="C6654" s="287" t="s">
        <v>339</v>
      </c>
      <c r="D6654" s="287">
        <v>0</v>
      </c>
      <c r="E6654" s="287">
        <v>0</v>
      </c>
      <c r="F6654" s="287">
        <v>0</v>
      </c>
      <c r="G6654" s="287" t="s">
        <v>179</v>
      </c>
      <c r="H6654" s="287" t="s">
        <v>185</v>
      </c>
      <c r="I6654" s="287">
        <v>0</v>
      </c>
      <c r="J6654" s="287"/>
      <c r="K6654" s="287">
        <v>0</v>
      </c>
    </row>
    <row r="6655" spans="1:11">
      <c r="A6655" s="287" t="s">
        <v>546</v>
      </c>
      <c r="B6655" s="288">
        <v>45990</v>
      </c>
      <c r="C6655" s="287" t="s">
        <v>847</v>
      </c>
      <c r="D6655" s="287">
        <v>1</v>
      </c>
      <c r="E6655" s="287">
        <v>1</v>
      </c>
      <c r="F6655" s="287">
        <v>1</v>
      </c>
      <c r="G6655" s="287" t="s">
        <v>179</v>
      </c>
      <c r="H6655" s="287" t="s">
        <v>185</v>
      </c>
      <c r="I6655" s="287">
        <v>0</v>
      </c>
      <c r="J6655" s="287"/>
      <c r="K6655" s="287">
        <v>0</v>
      </c>
    </row>
    <row r="6656" spans="1:11">
      <c r="A6656" s="287" t="s">
        <v>546</v>
      </c>
      <c r="B6656" s="288">
        <v>45997</v>
      </c>
      <c r="C6656" s="287" t="s">
        <v>847</v>
      </c>
      <c r="D6656" s="287">
        <v>1</v>
      </c>
      <c r="E6656" s="287">
        <v>1</v>
      </c>
      <c r="F6656" s="287">
        <v>1</v>
      </c>
      <c r="G6656" s="287" t="s">
        <v>179</v>
      </c>
      <c r="H6656" s="287" t="s">
        <v>185</v>
      </c>
      <c r="I6656" s="287">
        <v>0</v>
      </c>
      <c r="J6656" s="287"/>
      <c r="K6656" s="287">
        <v>0</v>
      </c>
    </row>
    <row r="6657" spans="1:11">
      <c r="A6657" s="287" t="s">
        <v>546</v>
      </c>
      <c r="B6657" s="288">
        <v>46004</v>
      </c>
      <c r="C6657" s="287" t="s">
        <v>339</v>
      </c>
      <c r="D6657" s="287">
        <v>0</v>
      </c>
      <c r="E6657" s="287">
        <v>0</v>
      </c>
      <c r="F6657" s="287">
        <v>0</v>
      </c>
      <c r="G6657" s="287" t="s">
        <v>179</v>
      </c>
      <c r="H6657" s="287" t="s">
        <v>185</v>
      </c>
      <c r="I6657" s="287">
        <v>0</v>
      </c>
      <c r="J6657" s="287"/>
      <c r="K6657" s="287">
        <v>0</v>
      </c>
    </row>
    <row r="6658" spans="1:11">
      <c r="A6658" s="287" t="s">
        <v>546</v>
      </c>
      <c r="B6658" s="288">
        <v>46011</v>
      </c>
      <c r="C6658" s="287" t="s">
        <v>339</v>
      </c>
      <c r="D6658" s="287">
        <v>0</v>
      </c>
      <c r="E6658" s="287">
        <v>0</v>
      </c>
      <c r="F6658" s="287">
        <v>0</v>
      </c>
      <c r="G6658" s="287" t="s">
        <v>179</v>
      </c>
      <c r="H6658" s="287" t="s">
        <v>185</v>
      </c>
      <c r="I6658" s="287">
        <v>0</v>
      </c>
      <c r="J6658" s="287"/>
      <c r="K6658" s="287">
        <v>0</v>
      </c>
    </row>
    <row r="6659" spans="1:11">
      <c r="A6659" s="287" t="s">
        <v>546</v>
      </c>
      <c r="B6659" s="288">
        <v>46018</v>
      </c>
      <c r="C6659" s="287" t="s">
        <v>339</v>
      </c>
      <c r="D6659" s="287">
        <v>0</v>
      </c>
      <c r="E6659" s="287">
        <v>0</v>
      </c>
      <c r="F6659" s="287">
        <v>0</v>
      </c>
      <c r="G6659" s="287" t="s">
        <v>179</v>
      </c>
      <c r="H6659" s="287" t="s">
        <v>185</v>
      </c>
      <c r="I6659" s="287">
        <v>0</v>
      </c>
      <c r="J6659" s="287"/>
      <c r="K6659" s="287">
        <v>0</v>
      </c>
    </row>
    <row r="6660" spans="1:11">
      <c r="A6660" s="287" t="s">
        <v>546</v>
      </c>
      <c r="B6660" s="288">
        <v>46025</v>
      </c>
      <c r="C6660" s="287" t="s">
        <v>339</v>
      </c>
      <c r="D6660" s="287">
        <v>0</v>
      </c>
      <c r="E6660" s="287">
        <v>0</v>
      </c>
      <c r="F6660" s="287">
        <v>0</v>
      </c>
      <c r="G6660" s="287" t="s">
        <v>179</v>
      </c>
      <c r="H6660" s="287" t="s">
        <v>185</v>
      </c>
      <c r="I6660" s="287">
        <v>0</v>
      </c>
      <c r="J6660" s="287"/>
      <c r="K6660" s="287">
        <v>0</v>
      </c>
    </row>
    <row r="6661" spans="1:11">
      <c r="A6661" s="287" t="s">
        <v>546</v>
      </c>
      <c r="B6661" s="288">
        <v>46032</v>
      </c>
      <c r="C6661" s="287" t="s">
        <v>339</v>
      </c>
      <c r="D6661" s="287">
        <v>0</v>
      </c>
      <c r="E6661" s="287">
        <v>0</v>
      </c>
      <c r="F6661" s="287">
        <v>0</v>
      </c>
      <c r="G6661" s="287" t="s">
        <v>179</v>
      </c>
      <c r="H6661" s="287" t="s">
        <v>185</v>
      </c>
      <c r="I6661" s="287">
        <v>0</v>
      </c>
      <c r="J6661" s="287"/>
      <c r="K6661" s="287">
        <v>0</v>
      </c>
    </row>
    <row r="6662" spans="1:11">
      <c r="A6662" s="287" t="s">
        <v>546</v>
      </c>
      <c r="B6662" s="288">
        <v>46039</v>
      </c>
      <c r="C6662" s="287" t="s">
        <v>339</v>
      </c>
      <c r="D6662" s="287">
        <v>0</v>
      </c>
      <c r="E6662" s="287">
        <v>0</v>
      </c>
      <c r="F6662" s="287">
        <v>0</v>
      </c>
      <c r="G6662" s="287" t="s">
        <v>179</v>
      </c>
      <c r="H6662" s="287" t="s">
        <v>185</v>
      </c>
      <c r="I6662" s="287">
        <v>0</v>
      </c>
      <c r="J6662" s="287"/>
      <c r="K6662" s="287">
        <v>0</v>
      </c>
    </row>
    <row r="6663" spans="1:11">
      <c r="A6663" s="287" t="s">
        <v>546</v>
      </c>
      <c r="B6663" s="288">
        <v>46046</v>
      </c>
      <c r="C6663" s="287" t="s">
        <v>339</v>
      </c>
      <c r="D6663" s="287">
        <v>0</v>
      </c>
      <c r="E6663" s="287">
        <v>0</v>
      </c>
      <c r="F6663" s="287">
        <v>0</v>
      </c>
      <c r="G6663" s="287" t="s">
        <v>179</v>
      </c>
      <c r="H6663" s="287" t="s">
        <v>185</v>
      </c>
      <c r="I6663" s="287">
        <v>0</v>
      </c>
      <c r="J6663" s="287"/>
      <c r="K6663" s="287">
        <v>0</v>
      </c>
    </row>
    <row r="6664" spans="1:11">
      <c r="A6664" s="287" t="s">
        <v>546</v>
      </c>
      <c r="B6664" s="288">
        <v>46053</v>
      </c>
      <c r="C6664" s="287" t="s">
        <v>339</v>
      </c>
      <c r="D6664" s="287">
        <v>0</v>
      </c>
      <c r="E6664" s="287">
        <v>0</v>
      </c>
      <c r="F6664" s="287">
        <v>0</v>
      </c>
      <c r="G6664" s="287" t="s">
        <v>179</v>
      </c>
      <c r="H6664" s="287" t="s">
        <v>185</v>
      </c>
      <c r="I6664" s="287">
        <v>0</v>
      </c>
      <c r="J6664" s="287"/>
      <c r="K6664" s="287">
        <v>0</v>
      </c>
    </row>
    <row r="6665" spans="1:11">
      <c r="A6665" s="287" t="s">
        <v>546</v>
      </c>
      <c r="B6665" s="288">
        <v>46060</v>
      </c>
      <c r="C6665" s="287" t="s">
        <v>339</v>
      </c>
      <c r="D6665" s="287">
        <v>0</v>
      </c>
      <c r="E6665" s="287">
        <v>0</v>
      </c>
      <c r="F6665" s="287">
        <v>0</v>
      </c>
      <c r="G6665" s="287" t="s">
        <v>179</v>
      </c>
      <c r="H6665" s="287" t="s">
        <v>185</v>
      </c>
      <c r="I6665" s="287">
        <v>0</v>
      </c>
      <c r="J6665" s="287"/>
      <c r="K6665" s="287">
        <v>0</v>
      </c>
    </row>
    <row r="6666" spans="1:11">
      <c r="A6666" s="287" t="s">
        <v>546</v>
      </c>
      <c r="B6666" s="288">
        <v>46067</v>
      </c>
      <c r="C6666" s="287" t="s">
        <v>339</v>
      </c>
      <c r="D6666" s="287">
        <v>0</v>
      </c>
      <c r="E6666" s="287">
        <v>0</v>
      </c>
      <c r="F6666" s="287">
        <v>0</v>
      </c>
      <c r="G6666" s="287" t="s">
        <v>179</v>
      </c>
      <c r="H6666" s="287" t="s">
        <v>185</v>
      </c>
      <c r="I6666" s="287">
        <v>0</v>
      </c>
      <c r="J6666" s="287"/>
      <c r="K6666" s="287">
        <v>0</v>
      </c>
    </row>
    <row r="6667" spans="1:11">
      <c r="A6667" s="287" t="s">
        <v>546</v>
      </c>
      <c r="B6667" s="288">
        <v>46074</v>
      </c>
      <c r="C6667" s="287" t="s">
        <v>847</v>
      </c>
      <c r="D6667" s="287">
        <v>1</v>
      </c>
      <c r="E6667" s="287">
        <v>1</v>
      </c>
      <c r="F6667" s="287">
        <v>1</v>
      </c>
      <c r="G6667" s="287" t="s">
        <v>179</v>
      </c>
      <c r="H6667" s="287" t="s">
        <v>185</v>
      </c>
      <c r="I6667" s="287">
        <v>0</v>
      </c>
      <c r="J6667" s="287"/>
      <c r="K6667" s="287">
        <v>0</v>
      </c>
    </row>
    <row r="6668" spans="1:11">
      <c r="A6668" s="287" t="s">
        <v>546</v>
      </c>
      <c r="B6668" s="288">
        <v>46081</v>
      </c>
      <c r="C6668" s="287" t="s">
        <v>847</v>
      </c>
      <c r="D6668" s="287">
        <v>1</v>
      </c>
      <c r="E6668" s="287">
        <v>1</v>
      </c>
      <c r="F6668" s="287">
        <v>1</v>
      </c>
      <c r="G6668" s="287" t="s">
        <v>179</v>
      </c>
      <c r="H6668" s="287" t="s">
        <v>185</v>
      </c>
      <c r="I6668" s="287">
        <v>0</v>
      </c>
      <c r="J6668" s="287"/>
      <c r="K6668" s="287">
        <v>0</v>
      </c>
    </row>
    <row r="6669" spans="1:11">
      <c r="A6669" s="287" t="s">
        <v>546</v>
      </c>
      <c r="B6669" s="288">
        <v>46088</v>
      </c>
      <c r="C6669" s="287" t="s">
        <v>847</v>
      </c>
      <c r="D6669" s="287">
        <v>1</v>
      </c>
      <c r="E6669" s="287">
        <v>1</v>
      </c>
      <c r="F6669" s="287">
        <v>1</v>
      </c>
      <c r="G6669" s="287" t="s">
        <v>179</v>
      </c>
      <c r="H6669" s="287" t="s">
        <v>185</v>
      </c>
      <c r="I6669" s="287">
        <v>0</v>
      </c>
      <c r="J6669" s="287"/>
      <c r="K6669" s="287">
        <v>0</v>
      </c>
    </row>
    <row r="6670" spans="1:11">
      <c r="A6670" s="287" t="s">
        <v>546</v>
      </c>
      <c r="B6670" s="288">
        <v>46095</v>
      </c>
      <c r="C6670" s="287" t="s">
        <v>847</v>
      </c>
      <c r="D6670" s="287">
        <v>1</v>
      </c>
      <c r="E6670" s="287">
        <v>1</v>
      </c>
      <c r="F6670" s="287">
        <v>1</v>
      </c>
      <c r="G6670" s="287" t="s">
        <v>179</v>
      </c>
      <c r="H6670" s="287" t="s">
        <v>185</v>
      </c>
      <c r="I6670" s="287">
        <v>0</v>
      </c>
      <c r="J6670" s="287"/>
      <c r="K6670" s="287">
        <v>0</v>
      </c>
    </row>
    <row r="6671" spans="1:11">
      <c r="A6671" s="287" t="s">
        <v>546</v>
      </c>
      <c r="B6671" s="288">
        <v>46102</v>
      </c>
      <c r="C6671" s="287" t="s">
        <v>339</v>
      </c>
      <c r="D6671" s="287">
        <v>0</v>
      </c>
      <c r="E6671" s="287">
        <v>0</v>
      </c>
      <c r="F6671" s="287">
        <v>0</v>
      </c>
      <c r="G6671" s="287" t="s">
        <v>179</v>
      </c>
      <c r="H6671" s="287" t="s">
        <v>185</v>
      </c>
      <c r="I6671" s="287">
        <v>0</v>
      </c>
      <c r="J6671" s="287"/>
      <c r="K6671" s="287">
        <v>0</v>
      </c>
    </row>
    <row r="6672" spans="1:11">
      <c r="A6672" s="287" t="s">
        <v>546</v>
      </c>
      <c r="B6672" s="288">
        <v>46109</v>
      </c>
      <c r="C6672" s="287" t="s">
        <v>339</v>
      </c>
      <c r="D6672" s="287">
        <v>0</v>
      </c>
      <c r="E6672" s="287">
        <v>0</v>
      </c>
      <c r="F6672" s="287">
        <v>0</v>
      </c>
      <c r="G6672" s="287" t="s">
        <v>179</v>
      </c>
      <c r="H6672" s="287" t="s">
        <v>185</v>
      </c>
      <c r="I6672" s="287">
        <v>0</v>
      </c>
      <c r="J6672" s="287"/>
      <c r="K6672" s="287">
        <v>0</v>
      </c>
    </row>
    <row r="6673" spans="1:11">
      <c r="A6673" s="287" t="s">
        <v>546</v>
      </c>
      <c r="B6673" s="288">
        <v>46116</v>
      </c>
      <c r="C6673" s="287" t="s">
        <v>339</v>
      </c>
      <c r="D6673" s="287">
        <v>0</v>
      </c>
      <c r="E6673" s="287">
        <v>0</v>
      </c>
      <c r="F6673" s="287">
        <v>0</v>
      </c>
      <c r="G6673" s="287" t="s">
        <v>179</v>
      </c>
      <c r="H6673" s="287" t="s">
        <v>185</v>
      </c>
      <c r="I6673" s="287">
        <v>0</v>
      </c>
      <c r="J6673" s="287"/>
      <c r="K6673" s="287">
        <v>0</v>
      </c>
    </row>
    <row r="6674" spans="1:11">
      <c r="A6674" s="287" t="s">
        <v>546</v>
      </c>
      <c r="B6674" s="288">
        <v>46123</v>
      </c>
      <c r="C6674" s="287" t="s">
        <v>339</v>
      </c>
      <c r="D6674" s="287">
        <v>0</v>
      </c>
      <c r="E6674" s="287">
        <v>0</v>
      </c>
      <c r="F6674" s="287">
        <v>0</v>
      </c>
      <c r="G6674" s="287" t="s">
        <v>179</v>
      </c>
      <c r="H6674" s="287" t="s">
        <v>185</v>
      </c>
      <c r="I6674" s="287">
        <v>0</v>
      </c>
      <c r="J6674" s="287"/>
      <c r="K6674" s="287">
        <v>0</v>
      </c>
    </row>
    <row r="6675" spans="1:11">
      <c r="A6675" s="287" t="s">
        <v>546</v>
      </c>
      <c r="B6675" s="288">
        <v>46130</v>
      </c>
      <c r="C6675" s="287" t="s">
        <v>339</v>
      </c>
      <c r="D6675" s="287">
        <v>0</v>
      </c>
      <c r="E6675" s="287">
        <v>0</v>
      </c>
      <c r="F6675" s="287">
        <v>0</v>
      </c>
      <c r="G6675" s="287" t="s">
        <v>179</v>
      </c>
      <c r="H6675" s="287" t="s">
        <v>185</v>
      </c>
      <c r="I6675" s="287">
        <v>0</v>
      </c>
      <c r="J6675" s="287"/>
      <c r="K6675" s="287">
        <v>0</v>
      </c>
    </row>
    <row r="6676" spans="1:11">
      <c r="A6676" s="287" t="s">
        <v>546</v>
      </c>
      <c r="B6676" s="288">
        <v>46137</v>
      </c>
      <c r="C6676" s="287" t="s">
        <v>339</v>
      </c>
      <c r="D6676" s="287">
        <v>0</v>
      </c>
      <c r="E6676" s="287">
        <v>0</v>
      </c>
      <c r="F6676" s="287">
        <v>0</v>
      </c>
      <c r="G6676" s="287" t="s">
        <v>179</v>
      </c>
      <c r="H6676" s="287" t="s">
        <v>185</v>
      </c>
      <c r="I6676" s="287">
        <v>0</v>
      </c>
      <c r="J6676" s="287"/>
      <c r="K6676" s="287">
        <v>0</v>
      </c>
    </row>
    <row r="6677" spans="1:11">
      <c r="A6677" s="287" t="s">
        <v>547</v>
      </c>
      <c r="B6677" s="288">
        <v>45969</v>
      </c>
      <c r="C6677" s="287" t="s">
        <v>339</v>
      </c>
      <c r="D6677" s="287">
        <v>0</v>
      </c>
      <c r="E6677" s="287">
        <v>0</v>
      </c>
      <c r="F6677" s="287">
        <v>0</v>
      </c>
      <c r="G6677" s="287" t="s">
        <v>185</v>
      </c>
      <c r="H6677" s="287" t="s">
        <v>179</v>
      </c>
      <c r="I6677" s="287">
        <v>1</v>
      </c>
      <c r="J6677" s="287"/>
      <c r="K6677" s="287">
        <v>0</v>
      </c>
    </row>
    <row r="6678" spans="1:11">
      <c r="A6678" s="287" t="s">
        <v>547</v>
      </c>
      <c r="B6678" s="288">
        <v>45976</v>
      </c>
      <c r="C6678" s="287" t="s">
        <v>339</v>
      </c>
      <c r="D6678" s="287">
        <v>0</v>
      </c>
      <c r="E6678" s="287">
        <v>0</v>
      </c>
      <c r="F6678" s="287">
        <v>0</v>
      </c>
      <c r="G6678" s="287" t="s">
        <v>185</v>
      </c>
      <c r="H6678" s="287" t="s">
        <v>179</v>
      </c>
      <c r="I6678" s="287">
        <v>1</v>
      </c>
      <c r="J6678" s="287"/>
      <c r="K6678" s="287">
        <v>0</v>
      </c>
    </row>
    <row r="6679" spans="1:11">
      <c r="A6679" s="287" t="s">
        <v>547</v>
      </c>
      <c r="B6679" s="288">
        <v>45983</v>
      </c>
      <c r="C6679" s="287" t="s">
        <v>847</v>
      </c>
      <c r="D6679" s="287">
        <v>1</v>
      </c>
      <c r="E6679" s="287">
        <v>1</v>
      </c>
      <c r="F6679" s="287">
        <v>1</v>
      </c>
      <c r="G6679" s="287" t="s">
        <v>185</v>
      </c>
      <c r="H6679" s="287" t="s">
        <v>179</v>
      </c>
      <c r="I6679" s="287">
        <v>1</v>
      </c>
      <c r="J6679" s="287"/>
      <c r="K6679" s="287">
        <v>0</v>
      </c>
    </row>
    <row r="6680" spans="1:11">
      <c r="A6680" s="287" t="s">
        <v>547</v>
      </c>
      <c r="B6680" s="288">
        <v>45990</v>
      </c>
      <c r="C6680" s="287" t="s">
        <v>847</v>
      </c>
      <c r="D6680" s="287">
        <v>1</v>
      </c>
      <c r="E6680" s="287">
        <v>1</v>
      </c>
      <c r="F6680" s="287">
        <v>1</v>
      </c>
      <c r="G6680" s="287" t="s">
        <v>185</v>
      </c>
      <c r="H6680" s="287" t="s">
        <v>179</v>
      </c>
      <c r="I6680" s="287">
        <v>1</v>
      </c>
      <c r="J6680" s="287"/>
      <c r="K6680" s="287">
        <v>0</v>
      </c>
    </row>
    <row r="6681" spans="1:11">
      <c r="A6681" s="287" t="s">
        <v>547</v>
      </c>
      <c r="B6681" s="288">
        <v>45997</v>
      </c>
      <c r="C6681" s="287" t="s">
        <v>339</v>
      </c>
      <c r="D6681" s="287">
        <v>0</v>
      </c>
      <c r="E6681" s="287">
        <v>0</v>
      </c>
      <c r="F6681" s="287">
        <v>0</v>
      </c>
      <c r="G6681" s="287" t="s">
        <v>185</v>
      </c>
      <c r="H6681" s="287" t="s">
        <v>179</v>
      </c>
      <c r="I6681" s="287">
        <v>1</v>
      </c>
      <c r="J6681" s="287"/>
      <c r="K6681" s="287">
        <v>0</v>
      </c>
    </row>
    <row r="6682" spans="1:11">
      <c r="A6682" s="287" t="s">
        <v>547</v>
      </c>
      <c r="B6682" s="288">
        <v>46004</v>
      </c>
      <c r="C6682" s="287" t="s">
        <v>847</v>
      </c>
      <c r="D6682" s="287">
        <v>1</v>
      </c>
      <c r="E6682" s="287">
        <v>1</v>
      </c>
      <c r="F6682" s="287">
        <v>1</v>
      </c>
      <c r="G6682" s="287" t="s">
        <v>185</v>
      </c>
      <c r="H6682" s="287" t="s">
        <v>179</v>
      </c>
      <c r="I6682" s="287">
        <v>1</v>
      </c>
      <c r="J6682" s="287"/>
      <c r="K6682" s="287">
        <v>0</v>
      </c>
    </row>
    <row r="6683" spans="1:11">
      <c r="A6683" s="287" t="s">
        <v>547</v>
      </c>
      <c r="B6683" s="288">
        <v>46011</v>
      </c>
      <c r="C6683" s="287" t="s">
        <v>847</v>
      </c>
      <c r="D6683" s="287">
        <v>1</v>
      </c>
      <c r="E6683" s="287">
        <v>1</v>
      </c>
      <c r="F6683" s="287">
        <v>1</v>
      </c>
      <c r="G6683" s="287" t="s">
        <v>185</v>
      </c>
      <c r="H6683" s="287" t="s">
        <v>179</v>
      </c>
      <c r="I6683" s="287">
        <v>1</v>
      </c>
      <c r="J6683" s="287"/>
      <c r="K6683" s="287">
        <v>0</v>
      </c>
    </row>
    <row r="6684" spans="1:11">
      <c r="A6684" s="287" t="s">
        <v>547</v>
      </c>
      <c r="B6684" s="288">
        <v>46018</v>
      </c>
      <c r="C6684" s="287" t="s">
        <v>339</v>
      </c>
      <c r="D6684" s="287">
        <v>0</v>
      </c>
      <c r="E6684" s="287">
        <v>0</v>
      </c>
      <c r="F6684" s="287">
        <v>0</v>
      </c>
      <c r="G6684" s="287" t="s">
        <v>185</v>
      </c>
      <c r="H6684" s="287" t="s">
        <v>179</v>
      </c>
      <c r="I6684" s="287">
        <v>1</v>
      </c>
      <c r="J6684" s="287"/>
      <c r="K6684" s="287">
        <v>0</v>
      </c>
    </row>
    <row r="6685" spans="1:11">
      <c r="A6685" s="287" t="s">
        <v>547</v>
      </c>
      <c r="B6685" s="288">
        <v>46025</v>
      </c>
      <c r="C6685" s="287" t="s">
        <v>339</v>
      </c>
      <c r="D6685" s="287">
        <v>0</v>
      </c>
      <c r="E6685" s="287">
        <v>0</v>
      </c>
      <c r="F6685" s="287">
        <v>0</v>
      </c>
      <c r="G6685" s="287" t="s">
        <v>185</v>
      </c>
      <c r="H6685" s="287" t="s">
        <v>179</v>
      </c>
      <c r="I6685" s="287">
        <v>1</v>
      </c>
      <c r="J6685" s="287"/>
      <c r="K6685" s="287">
        <v>0</v>
      </c>
    </row>
    <row r="6686" spans="1:11">
      <c r="A6686" s="287" t="s">
        <v>547</v>
      </c>
      <c r="B6686" s="288">
        <v>46032</v>
      </c>
      <c r="C6686" s="287" t="s">
        <v>339</v>
      </c>
      <c r="D6686" s="287">
        <v>0</v>
      </c>
      <c r="E6686" s="287">
        <v>0</v>
      </c>
      <c r="F6686" s="287">
        <v>0</v>
      </c>
      <c r="G6686" s="287" t="s">
        <v>185</v>
      </c>
      <c r="H6686" s="287" t="s">
        <v>179</v>
      </c>
      <c r="I6686" s="287">
        <v>1</v>
      </c>
      <c r="J6686" s="287"/>
      <c r="K6686" s="287">
        <v>0</v>
      </c>
    </row>
    <row r="6687" spans="1:11">
      <c r="A6687" s="287" t="s">
        <v>547</v>
      </c>
      <c r="B6687" s="288">
        <v>46039</v>
      </c>
      <c r="C6687" s="287" t="s">
        <v>892</v>
      </c>
      <c r="D6687" s="287">
        <v>1</v>
      </c>
      <c r="E6687" s="287">
        <v>0</v>
      </c>
      <c r="F6687" s="287">
        <v>1</v>
      </c>
      <c r="G6687" s="287" t="s">
        <v>185</v>
      </c>
      <c r="H6687" s="287" t="s">
        <v>179</v>
      </c>
      <c r="I6687" s="287">
        <v>1</v>
      </c>
      <c r="J6687" s="287"/>
      <c r="K6687" s="287">
        <v>0</v>
      </c>
    </row>
    <row r="6688" spans="1:11">
      <c r="A6688" s="287" t="s">
        <v>547</v>
      </c>
      <c r="B6688" s="288">
        <v>46046</v>
      </c>
      <c r="C6688" s="287" t="s">
        <v>847</v>
      </c>
      <c r="D6688" s="287">
        <v>1</v>
      </c>
      <c r="E6688" s="287">
        <v>1</v>
      </c>
      <c r="F6688" s="287">
        <v>1</v>
      </c>
      <c r="G6688" s="287" t="s">
        <v>185</v>
      </c>
      <c r="H6688" s="287" t="s">
        <v>179</v>
      </c>
      <c r="I6688" s="287">
        <v>1</v>
      </c>
      <c r="J6688" s="287"/>
      <c r="K6688" s="287">
        <v>0</v>
      </c>
    </row>
    <row r="6689" spans="1:11">
      <c r="A6689" s="287" t="s">
        <v>547</v>
      </c>
      <c r="B6689" s="288">
        <v>46053</v>
      </c>
      <c r="C6689" s="287" t="s">
        <v>847</v>
      </c>
      <c r="D6689" s="287">
        <v>1</v>
      </c>
      <c r="E6689" s="287">
        <v>1</v>
      </c>
      <c r="F6689" s="287">
        <v>1</v>
      </c>
      <c r="G6689" s="287" t="s">
        <v>185</v>
      </c>
      <c r="H6689" s="287" t="s">
        <v>179</v>
      </c>
      <c r="I6689" s="287">
        <v>1</v>
      </c>
      <c r="J6689" s="287"/>
      <c r="K6689" s="287">
        <v>0</v>
      </c>
    </row>
    <row r="6690" spans="1:11">
      <c r="A6690" s="287" t="s">
        <v>547</v>
      </c>
      <c r="B6690" s="288">
        <v>46060</v>
      </c>
      <c r="C6690" s="287" t="s">
        <v>847</v>
      </c>
      <c r="D6690" s="287">
        <v>1</v>
      </c>
      <c r="E6690" s="287">
        <v>1</v>
      </c>
      <c r="F6690" s="287">
        <v>1</v>
      </c>
      <c r="G6690" s="287" t="s">
        <v>185</v>
      </c>
      <c r="H6690" s="287" t="s">
        <v>179</v>
      </c>
      <c r="I6690" s="287">
        <v>1</v>
      </c>
      <c r="J6690" s="287"/>
      <c r="K6690" s="287">
        <v>0</v>
      </c>
    </row>
    <row r="6691" spans="1:11">
      <c r="A6691" s="287" t="s">
        <v>547</v>
      </c>
      <c r="B6691" s="288">
        <v>46067</v>
      </c>
      <c r="C6691" s="287" t="s">
        <v>847</v>
      </c>
      <c r="D6691" s="287">
        <v>1</v>
      </c>
      <c r="E6691" s="287">
        <v>1</v>
      </c>
      <c r="F6691" s="287">
        <v>1</v>
      </c>
      <c r="G6691" s="287" t="s">
        <v>185</v>
      </c>
      <c r="H6691" s="287" t="s">
        <v>179</v>
      </c>
      <c r="I6691" s="287">
        <v>1</v>
      </c>
      <c r="J6691" s="287"/>
      <c r="K6691" s="287">
        <v>0</v>
      </c>
    </row>
    <row r="6692" spans="1:11">
      <c r="A6692" s="287" t="s">
        <v>547</v>
      </c>
      <c r="B6692" s="288">
        <v>46074</v>
      </c>
      <c r="C6692" s="287" t="s">
        <v>847</v>
      </c>
      <c r="D6692" s="287">
        <v>1</v>
      </c>
      <c r="E6692" s="287">
        <v>1</v>
      </c>
      <c r="F6692" s="287">
        <v>1</v>
      </c>
      <c r="G6692" s="287" t="s">
        <v>185</v>
      </c>
      <c r="H6692" s="287" t="s">
        <v>179</v>
      </c>
      <c r="I6692" s="287">
        <v>1</v>
      </c>
      <c r="J6692" s="287"/>
      <c r="K6692" s="287">
        <v>0</v>
      </c>
    </row>
    <row r="6693" spans="1:11">
      <c r="A6693" s="287" t="s">
        <v>547</v>
      </c>
      <c r="B6693" s="288">
        <v>46081</v>
      </c>
      <c r="C6693" s="287" t="s">
        <v>892</v>
      </c>
      <c r="D6693" s="287">
        <v>1</v>
      </c>
      <c r="E6693" s="287">
        <v>0</v>
      </c>
      <c r="F6693" s="287">
        <v>1</v>
      </c>
      <c r="G6693" s="287" t="s">
        <v>185</v>
      </c>
      <c r="H6693" s="287" t="s">
        <v>179</v>
      </c>
      <c r="I6693" s="287">
        <v>1</v>
      </c>
      <c r="J6693" s="287"/>
      <c r="K6693" s="287">
        <v>0</v>
      </c>
    </row>
    <row r="6694" spans="1:11">
      <c r="A6694" s="287" t="s">
        <v>547</v>
      </c>
      <c r="B6694" s="288">
        <v>46088</v>
      </c>
      <c r="C6694" s="287" t="s">
        <v>847</v>
      </c>
      <c r="D6694" s="287">
        <v>1</v>
      </c>
      <c r="E6694" s="287">
        <v>1</v>
      </c>
      <c r="F6694" s="287">
        <v>1</v>
      </c>
      <c r="G6694" s="287" t="s">
        <v>185</v>
      </c>
      <c r="H6694" s="287" t="s">
        <v>179</v>
      </c>
      <c r="I6694" s="287">
        <v>1</v>
      </c>
      <c r="J6694" s="287"/>
      <c r="K6694" s="287">
        <v>0</v>
      </c>
    </row>
    <row r="6695" spans="1:11">
      <c r="A6695" s="287" t="s">
        <v>547</v>
      </c>
      <c r="B6695" s="288">
        <v>46095</v>
      </c>
      <c r="C6695" s="287" t="s">
        <v>847</v>
      </c>
      <c r="D6695" s="287">
        <v>1</v>
      </c>
      <c r="E6695" s="287">
        <v>1</v>
      </c>
      <c r="F6695" s="287">
        <v>1</v>
      </c>
      <c r="G6695" s="287" t="s">
        <v>185</v>
      </c>
      <c r="H6695" s="287" t="s">
        <v>179</v>
      </c>
      <c r="I6695" s="287">
        <v>1</v>
      </c>
      <c r="J6695" s="287"/>
      <c r="K6695" s="287">
        <v>0</v>
      </c>
    </row>
    <row r="6696" spans="1:11">
      <c r="A6696" s="287" t="s">
        <v>547</v>
      </c>
      <c r="B6696" s="288">
        <v>46102</v>
      </c>
      <c r="C6696" s="287" t="s">
        <v>847</v>
      </c>
      <c r="D6696" s="287">
        <v>1</v>
      </c>
      <c r="E6696" s="287">
        <v>1</v>
      </c>
      <c r="F6696" s="287">
        <v>1</v>
      </c>
      <c r="G6696" s="287" t="s">
        <v>185</v>
      </c>
      <c r="H6696" s="287" t="s">
        <v>179</v>
      </c>
      <c r="I6696" s="287">
        <v>1</v>
      </c>
      <c r="J6696" s="287"/>
      <c r="K6696" s="287">
        <v>0</v>
      </c>
    </row>
    <row r="6697" spans="1:11">
      <c r="A6697" s="287" t="s">
        <v>547</v>
      </c>
      <c r="B6697" s="288">
        <v>46109</v>
      </c>
      <c r="C6697" s="287" t="s">
        <v>339</v>
      </c>
      <c r="D6697" s="287">
        <v>0</v>
      </c>
      <c r="E6697" s="287">
        <v>0</v>
      </c>
      <c r="F6697" s="287">
        <v>0</v>
      </c>
      <c r="G6697" s="287" t="s">
        <v>185</v>
      </c>
      <c r="H6697" s="287" t="s">
        <v>179</v>
      </c>
      <c r="I6697" s="287">
        <v>1</v>
      </c>
      <c r="J6697" s="287"/>
      <c r="K6697" s="287">
        <v>0</v>
      </c>
    </row>
    <row r="6698" spans="1:11">
      <c r="A6698" s="287" t="s">
        <v>547</v>
      </c>
      <c r="B6698" s="288">
        <v>46116</v>
      </c>
      <c r="C6698" s="287" t="s">
        <v>847</v>
      </c>
      <c r="D6698" s="287">
        <v>1</v>
      </c>
      <c r="E6698" s="287">
        <v>1</v>
      </c>
      <c r="F6698" s="287">
        <v>1</v>
      </c>
      <c r="G6698" s="287" t="s">
        <v>185</v>
      </c>
      <c r="H6698" s="287" t="s">
        <v>179</v>
      </c>
      <c r="I6698" s="287">
        <v>1</v>
      </c>
      <c r="J6698" s="287"/>
      <c r="K6698" s="287">
        <v>0</v>
      </c>
    </row>
    <row r="6699" spans="1:11">
      <c r="A6699" s="287" t="s">
        <v>547</v>
      </c>
      <c r="B6699" s="288">
        <v>46123</v>
      </c>
      <c r="C6699" s="287" t="s">
        <v>847</v>
      </c>
      <c r="D6699" s="287">
        <v>1</v>
      </c>
      <c r="E6699" s="287">
        <v>1</v>
      </c>
      <c r="F6699" s="287">
        <v>1</v>
      </c>
      <c r="G6699" s="287" t="s">
        <v>185</v>
      </c>
      <c r="H6699" s="287" t="s">
        <v>179</v>
      </c>
      <c r="I6699" s="287">
        <v>1</v>
      </c>
      <c r="J6699" s="287"/>
      <c r="K6699" s="287">
        <v>0</v>
      </c>
    </row>
    <row r="6700" spans="1:11">
      <c r="A6700" s="287" t="s">
        <v>547</v>
      </c>
      <c r="B6700" s="288">
        <v>46130</v>
      </c>
      <c r="C6700" s="287" t="s">
        <v>847</v>
      </c>
      <c r="D6700" s="287">
        <v>1</v>
      </c>
      <c r="E6700" s="287">
        <v>1</v>
      </c>
      <c r="F6700" s="287">
        <v>1</v>
      </c>
      <c r="G6700" s="287" t="s">
        <v>185</v>
      </c>
      <c r="H6700" s="287" t="s">
        <v>179</v>
      </c>
      <c r="I6700" s="287">
        <v>1</v>
      </c>
      <c r="J6700" s="287"/>
      <c r="K6700" s="287">
        <v>0</v>
      </c>
    </row>
    <row r="6701" spans="1:11">
      <c r="A6701" s="287" t="s">
        <v>547</v>
      </c>
      <c r="B6701" s="288">
        <v>46137</v>
      </c>
      <c r="C6701" s="287" t="s">
        <v>847</v>
      </c>
      <c r="D6701" s="287">
        <v>1</v>
      </c>
      <c r="E6701" s="287">
        <v>1</v>
      </c>
      <c r="F6701" s="287">
        <v>1</v>
      </c>
      <c r="G6701" s="287" t="s">
        <v>185</v>
      </c>
      <c r="H6701" s="287" t="s">
        <v>179</v>
      </c>
      <c r="I6701" s="287">
        <v>1</v>
      </c>
      <c r="J6701" s="287"/>
      <c r="K6701" s="287">
        <v>0</v>
      </c>
    </row>
    <row r="6702" spans="1:11">
      <c r="A6702" s="287" t="s">
        <v>548</v>
      </c>
      <c r="B6702" s="288">
        <v>45969</v>
      </c>
      <c r="C6702" s="287" t="s">
        <v>847</v>
      </c>
      <c r="D6702" s="287">
        <v>1</v>
      </c>
      <c r="E6702" s="287">
        <v>1</v>
      </c>
      <c r="F6702" s="287">
        <v>1</v>
      </c>
      <c r="G6702" s="287" t="s">
        <v>188</v>
      </c>
      <c r="H6702" s="287" t="s">
        <v>188</v>
      </c>
      <c r="I6702" s="287">
        <v>1</v>
      </c>
      <c r="J6702" s="287"/>
      <c r="K6702" s="287">
        <v>0</v>
      </c>
    </row>
    <row r="6703" spans="1:11">
      <c r="A6703" s="287" t="s">
        <v>548</v>
      </c>
      <c r="B6703" s="288">
        <v>45976</v>
      </c>
      <c r="C6703" s="287" t="s">
        <v>339</v>
      </c>
      <c r="D6703" s="287">
        <v>0</v>
      </c>
      <c r="E6703" s="287">
        <v>0</v>
      </c>
      <c r="F6703" s="287">
        <v>0</v>
      </c>
      <c r="G6703" s="287" t="s">
        <v>188</v>
      </c>
      <c r="H6703" s="287" t="s">
        <v>188</v>
      </c>
      <c r="I6703" s="287">
        <v>1</v>
      </c>
      <c r="J6703" s="287"/>
      <c r="K6703" s="287">
        <v>0</v>
      </c>
    </row>
    <row r="6704" spans="1:11">
      <c r="A6704" s="287" t="s">
        <v>548</v>
      </c>
      <c r="B6704" s="288">
        <v>45983</v>
      </c>
      <c r="C6704" s="287" t="s">
        <v>847</v>
      </c>
      <c r="D6704" s="287">
        <v>1</v>
      </c>
      <c r="E6704" s="287">
        <v>1</v>
      </c>
      <c r="F6704" s="287">
        <v>1</v>
      </c>
      <c r="G6704" s="287" t="s">
        <v>188</v>
      </c>
      <c r="H6704" s="287" t="s">
        <v>188</v>
      </c>
      <c r="I6704" s="287">
        <v>1</v>
      </c>
      <c r="J6704" s="287"/>
      <c r="K6704" s="287">
        <v>0</v>
      </c>
    </row>
    <row r="6705" spans="1:11">
      <c r="A6705" s="287" t="s">
        <v>548</v>
      </c>
      <c r="B6705" s="288">
        <v>45990</v>
      </c>
      <c r="C6705" s="287" t="s">
        <v>847</v>
      </c>
      <c r="D6705" s="287">
        <v>1</v>
      </c>
      <c r="E6705" s="287">
        <v>1</v>
      </c>
      <c r="F6705" s="287">
        <v>1</v>
      </c>
      <c r="G6705" s="287" t="s">
        <v>188</v>
      </c>
      <c r="H6705" s="287" t="s">
        <v>188</v>
      </c>
      <c r="I6705" s="287">
        <v>1</v>
      </c>
      <c r="J6705" s="287"/>
      <c r="K6705" s="287">
        <v>0</v>
      </c>
    </row>
    <row r="6706" spans="1:11">
      <c r="A6706" s="287" t="s">
        <v>548</v>
      </c>
      <c r="B6706" s="288">
        <v>45997</v>
      </c>
      <c r="C6706" s="287" t="s">
        <v>847</v>
      </c>
      <c r="D6706" s="287">
        <v>1</v>
      </c>
      <c r="E6706" s="287">
        <v>1</v>
      </c>
      <c r="F6706" s="287">
        <v>1</v>
      </c>
      <c r="G6706" s="287" t="s">
        <v>188</v>
      </c>
      <c r="H6706" s="287" t="s">
        <v>188</v>
      </c>
      <c r="I6706" s="287">
        <v>1</v>
      </c>
      <c r="J6706" s="287"/>
      <c r="K6706" s="287">
        <v>0</v>
      </c>
    </row>
    <row r="6707" spans="1:11">
      <c r="A6707" s="287" t="s">
        <v>548</v>
      </c>
      <c r="B6707" s="288">
        <v>46004</v>
      </c>
      <c r="C6707" s="287" t="s">
        <v>847</v>
      </c>
      <c r="D6707" s="287">
        <v>1</v>
      </c>
      <c r="E6707" s="287">
        <v>1</v>
      </c>
      <c r="F6707" s="287">
        <v>1</v>
      </c>
      <c r="G6707" s="287" t="s">
        <v>188</v>
      </c>
      <c r="H6707" s="287" t="s">
        <v>188</v>
      </c>
      <c r="I6707" s="287">
        <v>1</v>
      </c>
      <c r="J6707" s="287"/>
      <c r="K6707" s="287">
        <v>0</v>
      </c>
    </row>
    <row r="6708" spans="1:11">
      <c r="A6708" s="287" t="s">
        <v>548</v>
      </c>
      <c r="B6708" s="288">
        <v>46011</v>
      </c>
      <c r="C6708" s="287" t="s">
        <v>847</v>
      </c>
      <c r="D6708" s="287">
        <v>1</v>
      </c>
      <c r="E6708" s="287">
        <v>1</v>
      </c>
      <c r="F6708" s="287">
        <v>1</v>
      </c>
      <c r="G6708" s="287" t="s">
        <v>188</v>
      </c>
      <c r="H6708" s="287" t="s">
        <v>188</v>
      </c>
      <c r="I6708" s="287">
        <v>1</v>
      </c>
      <c r="J6708" s="287"/>
      <c r="K6708" s="287">
        <v>0</v>
      </c>
    </row>
    <row r="6709" spans="1:11">
      <c r="A6709" s="287" t="s">
        <v>548</v>
      </c>
      <c r="B6709" s="288">
        <v>46018</v>
      </c>
      <c r="C6709" s="287" t="s">
        <v>847</v>
      </c>
      <c r="D6709" s="287">
        <v>1</v>
      </c>
      <c r="E6709" s="287">
        <v>1</v>
      </c>
      <c r="F6709" s="287">
        <v>1</v>
      </c>
      <c r="G6709" s="287" t="s">
        <v>188</v>
      </c>
      <c r="H6709" s="287" t="s">
        <v>188</v>
      </c>
      <c r="I6709" s="287">
        <v>1</v>
      </c>
      <c r="J6709" s="287"/>
      <c r="K6709" s="287">
        <v>0</v>
      </c>
    </row>
    <row r="6710" spans="1:11">
      <c r="A6710" s="287" t="s">
        <v>548</v>
      </c>
      <c r="B6710" s="288">
        <v>46025</v>
      </c>
      <c r="C6710" s="287" t="s">
        <v>847</v>
      </c>
      <c r="D6710" s="287">
        <v>1</v>
      </c>
      <c r="E6710" s="287">
        <v>1</v>
      </c>
      <c r="F6710" s="287">
        <v>1</v>
      </c>
      <c r="G6710" s="287" t="s">
        <v>188</v>
      </c>
      <c r="H6710" s="287" t="s">
        <v>188</v>
      </c>
      <c r="I6710" s="287">
        <v>1</v>
      </c>
      <c r="J6710" s="287"/>
      <c r="K6710" s="287">
        <v>0</v>
      </c>
    </row>
    <row r="6711" spans="1:11">
      <c r="A6711" s="287" t="s">
        <v>548</v>
      </c>
      <c r="B6711" s="288">
        <v>46032</v>
      </c>
      <c r="C6711" s="287" t="s">
        <v>847</v>
      </c>
      <c r="D6711" s="287">
        <v>1</v>
      </c>
      <c r="E6711" s="287">
        <v>1</v>
      </c>
      <c r="F6711" s="287">
        <v>1</v>
      </c>
      <c r="G6711" s="287" t="s">
        <v>188</v>
      </c>
      <c r="H6711" s="287" t="s">
        <v>188</v>
      </c>
      <c r="I6711" s="287">
        <v>1</v>
      </c>
      <c r="J6711" s="287"/>
      <c r="K6711" s="287">
        <v>0</v>
      </c>
    </row>
    <row r="6712" spans="1:11">
      <c r="A6712" s="287" t="s">
        <v>548</v>
      </c>
      <c r="B6712" s="288">
        <v>46039</v>
      </c>
      <c r="C6712" s="287" t="s">
        <v>847</v>
      </c>
      <c r="D6712" s="287">
        <v>1</v>
      </c>
      <c r="E6712" s="287">
        <v>1</v>
      </c>
      <c r="F6712" s="287">
        <v>1</v>
      </c>
      <c r="G6712" s="287" t="s">
        <v>188</v>
      </c>
      <c r="H6712" s="287" t="s">
        <v>188</v>
      </c>
      <c r="I6712" s="287">
        <v>1</v>
      </c>
      <c r="J6712" s="287"/>
      <c r="K6712" s="287">
        <v>0</v>
      </c>
    </row>
    <row r="6713" spans="1:11">
      <c r="A6713" s="287" t="s">
        <v>548</v>
      </c>
      <c r="B6713" s="288">
        <v>46046</v>
      </c>
      <c r="C6713" s="287" t="s">
        <v>847</v>
      </c>
      <c r="D6713" s="287">
        <v>1</v>
      </c>
      <c r="E6713" s="287">
        <v>1</v>
      </c>
      <c r="F6713" s="287">
        <v>1</v>
      </c>
      <c r="G6713" s="287" t="s">
        <v>188</v>
      </c>
      <c r="H6713" s="287" t="s">
        <v>188</v>
      </c>
      <c r="I6713" s="287">
        <v>1</v>
      </c>
      <c r="J6713" s="287"/>
      <c r="K6713" s="287">
        <v>0</v>
      </c>
    </row>
    <row r="6714" spans="1:11">
      <c r="A6714" s="287" t="s">
        <v>548</v>
      </c>
      <c r="B6714" s="288">
        <v>46053</v>
      </c>
      <c r="C6714" s="287" t="s">
        <v>847</v>
      </c>
      <c r="D6714" s="287">
        <v>1</v>
      </c>
      <c r="E6714" s="287">
        <v>1</v>
      </c>
      <c r="F6714" s="287">
        <v>1</v>
      </c>
      <c r="G6714" s="287" t="s">
        <v>188</v>
      </c>
      <c r="H6714" s="287" t="s">
        <v>188</v>
      </c>
      <c r="I6714" s="287">
        <v>1</v>
      </c>
      <c r="J6714" s="287"/>
      <c r="K6714" s="287">
        <v>0</v>
      </c>
    </row>
    <row r="6715" spans="1:11">
      <c r="A6715" s="287" t="s">
        <v>548</v>
      </c>
      <c r="B6715" s="288">
        <v>46060</v>
      </c>
      <c r="C6715" s="287" t="s">
        <v>847</v>
      </c>
      <c r="D6715" s="287">
        <v>1</v>
      </c>
      <c r="E6715" s="287">
        <v>1</v>
      </c>
      <c r="F6715" s="287">
        <v>1</v>
      </c>
      <c r="G6715" s="287" t="s">
        <v>188</v>
      </c>
      <c r="H6715" s="287" t="s">
        <v>188</v>
      </c>
      <c r="I6715" s="287">
        <v>1</v>
      </c>
      <c r="J6715" s="287"/>
      <c r="K6715" s="287">
        <v>0</v>
      </c>
    </row>
    <row r="6716" spans="1:11">
      <c r="A6716" s="287" t="s">
        <v>548</v>
      </c>
      <c r="B6716" s="288">
        <v>46067</v>
      </c>
      <c r="C6716" s="287" t="s">
        <v>847</v>
      </c>
      <c r="D6716" s="287">
        <v>1</v>
      </c>
      <c r="E6716" s="287">
        <v>1</v>
      </c>
      <c r="F6716" s="287">
        <v>1</v>
      </c>
      <c r="G6716" s="287" t="s">
        <v>188</v>
      </c>
      <c r="H6716" s="287" t="s">
        <v>188</v>
      </c>
      <c r="I6716" s="287">
        <v>1</v>
      </c>
      <c r="J6716" s="287"/>
      <c r="K6716" s="287">
        <v>0</v>
      </c>
    </row>
    <row r="6717" spans="1:11">
      <c r="A6717" s="287" t="s">
        <v>548</v>
      </c>
      <c r="B6717" s="288">
        <v>46074</v>
      </c>
      <c r="C6717" s="287" t="s">
        <v>847</v>
      </c>
      <c r="D6717" s="287">
        <v>1</v>
      </c>
      <c r="E6717" s="287">
        <v>1</v>
      </c>
      <c r="F6717" s="287">
        <v>1</v>
      </c>
      <c r="G6717" s="287" t="s">
        <v>188</v>
      </c>
      <c r="H6717" s="287" t="s">
        <v>188</v>
      </c>
      <c r="I6717" s="287">
        <v>1</v>
      </c>
      <c r="J6717" s="287"/>
      <c r="K6717" s="287">
        <v>0</v>
      </c>
    </row>
    <row r="6718" spans="1:11">
      <c r="A6718" s="287" t="s">
        <v>548</v>
      </c>
      <c r="B6718" s="288">
        <v>46081</v>
      </c>
      <c r="C6718" s="287" t="s">
        <v>847</v>
      </c>
      <c r="D6718" s="287">
        <v>1</v>
      </c>
      <c r="E6718" s="287">
        <v>1</v>
      </c>
      <c r="F6718" s="287">
        <v>1</v>
      </c>
      <c r="G6718" s="287" t="s">
        <v>188</v>
      </c>
      <c r="H6718" s="287" t="s">
        <v>188</v>
      </c>
      <c r="I6718" s="287">
        <v>1</v>
      </c>
      <c r="J6718" s="287"/>
      <c r="K6718" s="287">
        <v>0</v>
      </c>
    </row>
    <row r="6719" spans="1:11">
      <c r="A6719" s="287" t="s">
        <v>548</v>
      </c>
      <c r="B6719" s="288">
        <v>46088</v>
      </c>
      <c r="C6719" s="287" t="s">
        <v>847</v>
      </c>
      <c r="D6719" s="287">
        <v>1</v>
      </c>
      <c r="E6719" s="287">
        <v>1</v>
      </c>
      <c r="F6719" s="287">
        <v>1</v>
      </c>
      <c r="G6719" s="287" t="s">
        <v>188</v>
      </c>
      <c r="H6719" s="287" t="s">
        <v>188</v>
      </c>
      <c r="I6719" s="287">
        <v>1</v>
      </c>
      <c r="J6719" s="287"/>
      <c r="K6719" s="287">
        <v>0</v>
      </c>
    </row>
    <row r="6720" spans="1:11">
      <c r="A6720" s="287" t="s">
        <v>548</v>
      </c>
      <c r="B6720" s="288">
        <v>46095</v>
      </c>
      <c r="C6720" s="287" t="s">
        <v>847</v>
      </c>
      <c r="D6720" s="287">
        <v>1</v>
      </c>
      <c r="E6720" s="287">
        <v>1</v>
      </c>
      <c r="F6720" s="287">
        <v>1</v>
      </c>
      <c r="G6720" s="287" t="s">
        <v>188</v>
      </c>
      <c r="H6720" s="287" t="s">
        <v>188</v>
      </c>
      <c r="I6720" s="287">
        <v>1</v>
      </c>
      <c r="J6720" s="287"/>
      <c r="K6720" s="287">
        <v>0</v>
      </c>
    </row>
    <row r="6721" spans="1:11">
      <c r="A6721" s="287" t="s">
        <v>548</v>
      </c>
      <c r="B6721" s="288">
        <v>46102</v>
      </c>
      <c r="C6721" s="287" t="s">
        <v>847</v>
      </c>
      <c r="D6721" s="287">
        <v>1</v>
      </c>
      <c r="E6721" s="287">
        <v>1</v>
      </c>
      <c r="F6721" s="287">
        <v>1</v>
      </c>
      <c r="G6721" s="287" t="s">
        <v>188</v>
      </c>
      <c r="H6721" s="287" t="s">
        <v>188</v>
      </c>
      <c r="I6721" s="287">
        <v>1</v>
      </c>
      <c r="J6721" s="287"/>
      <c r="K6721" s="287">
        <v>0</v>
      </c>
    </row>
    <row r="6722" spans="1:11">
      <c r="A6722" s="287" t="s">
        <v>548</v>
      </c>
      <c r="B6722" s="288">
        <v>46109</v>
      </c>
      <c r="C6722" s="287" t="s">
        <v>847</v>
      </c>
      <c r="D6722" s="287">
        <v>1</v>
      </c>
      <c r="E6722" s="287">
        <v>1</v>
      </c>
      <c r="F6722" s="287">
        <v>1</v>
      </c>
      <c r="G6722" s="287" t="s">
        <v>188</v>
      </c>
      <c r="H6722" s="287" t="s">
        <v>188</v>
      </c>
      <c r="I6722" s="287">
        <v>1</v>
      </c>
      <c r="J6722" s="287"/>
      <c r="K6722" s="287">
        <v>0</v>
      </c>
    </row>
    <row r="6723" spans="1:11">
      <c r="A6723" s="287" t="s">
        <v>548</v>
      </c>
      <c r="B6723" s="288">
        <v>46116</v>
      </c>
      <c r="C6723" s="287" t="s">
        <v>847</v>
      </c>
      <c r="D6723" s="287">
        <v>1</v>
      </c>
      <c r="E6723" s="287">
        <v>1</v>
      </c>
      <c r="F6723" s="287">
        <v>1</v>
      </c>
      <c r="G6723" s="287" t="s">
        <v>188</v>
      </c>
      <c r="H6723" s="287" t="s">
        <v>188</v>
      </c>
      <c r="I6723" s="287">
        <v>1</v>
      </c>
      <c r="J6723" s="287"/>
      <c r="K6723" s="287">
        <v>0</v>
      </c>
    </row>
    <row r="6724" spans="1:11">
      <c r="A6724" s="287" t="s">
        <v>548</v>
      </c>
      <c r="B6724" s="288">
        <v>46123</v>
      </c>
      <c r="C6724" s="287" t="s">
        <v>847</v>
      </c>
      <c r="D6724" s="287">
        <v>1</v>
      </c>
      <c r="E6724" s="287">
        <v>1</v>
      </c>
      <c r="F6724" s="287">
        <v>1</v>
      </c>
      <c r="G6724" s="287" t="s">
        <v>188</v>
      </c>
      <c r="H6724" s="287" t="s">
        <v>188</v>
      </c>
      <c r="I6724" s="287">
        <v>1</v>
      </c>
      <c r="J6724" s="287"/>
      <c r="K6724" s="287">
        <v>0</v>
      </c>
    </row>
    <row r="6725" spans="1:11">
      <c r="A6725" s="287" t="s">
        <v>548</v>
      </c>
      <c r="B6725" s="288">
        <v>46130</v>
      </c>
      <c r="C6725" s="287" t="s">
        <v>847</v>
      </c>
      <c r="D6725" s="287">
        <v>1</v>
      </c>
      <c r="E6725" s="287">
        <v>1</v>
      </c>
      <c r="F6725" s="287">
        <v>1</v>
      </c>
      <c r="G6725" s="287" t="s">
        <v>188</v>
      </c>
      <c r="H6725" s="287" t="s">
        <v>188</v>
      </c>
      <c r="I6725" s="287">
        <v>1</v>
      </c>
      <c r="J6725" s="287"/>
      <c r="K6725" s="287">
        <v>0</v>
      </c>
    </row>
    <row r="6726" spans="1:11">
      <c r="A6726" s="287" t="s">
        <v>548</v>
      </c>
      <c r="B6726" s="288">
        <v>46137</v>
      </c>
      <c r="C6726" s="287" t="s">
        <v>847</v>
      </c>
      <c r="D6726" s="287">
        <v>1</v>
      </c>
      <c r="E6726" s="287">
        <v>1</v>
      </c>
      <c r="F6726" s="287">
        <v>1</v>
      </c>
      <c r="G6726" s="287" t="s">
        <v>188</v>
      </c>
      <c r="H6726" s="287" t="s">
        <v>188</v>
      </c>
      <c r="I6726" s="287">
        <v>1</v>
      </c>
      <c r="J6726" s="287"/>
      <c r="K6726" s="287">
        <v>0</v>
      </c>
    </row>
    <row r="6727" spans="1:11">
      <c r="A6727" s="287" t="s">
        <v>549</v>
      </c>
      <c r="B6727" s="288">
        <v>45969</v>
      </c>
      <c r="C6727" s="287" t="s">
        <v>847</v>
      </c>
      <c r="D6727" s="287">
        <v>1</v>
      </c>
      <c r="E6727" s="287">
        <v>1</v>
      </c>
      <c r="F6727" s="287">
        <v>1</v>
      </c>
      <c r="G6727" s="287" t="s">
        <v>185</v>
      </c>
      <c r="H6727" s="287"/>
      <c r="I6727" s="287">
        <v>0</v>
      </c>
      <c r="J6727" s="287"/>
      <c r="K6727" s="287">
        <v>0</v>
      </c>
    </row>
    <row r="6728" spans="1:11">
      <c r="A6728" s="287" t="s">
        <v>549</v>
      </c>
      <c r="B6728" s="288">
        <v>45976</v>
      </c>
      <c r="C6728" s="287" t="s">
        <v>847</v>
      </c>
      <c r="D6728" s="287">
        <v>1</v>
      </c>
      <c r="E6728" s="287">
        <v>1</v>
      </c>
      <c r="F6728" s="287">
        <v>1</v>
      </c>
      <c r="G6728" s="287" t="s">
        <v>185</v>
      </c>
      <c r="H6728" s="287"/>
      <c r="I6728" s="287">
        <v>0</v>
      </c>
      <c r="J6728" s="287"/>
      <c r="K6728" s="287">
        <v>0</v>
      </c>
    </row>
    <row r="6729" spans="1:11">
      <c r="A6729" s="287" t="s">
        <v>549</v>
      </c>
      <c r="B6729" s="288">
        <v>45983</v>
      </c>
      <c r="C6729" s="287" t="s">
        <v>847</v>
      </c>
      <c r="D6729" s="287">
        <v>1</v>
      </c>
      <c r="E6729" s="287">
        <v>1</v>
      </c>
      <c r="F6729" s="287">
        <v>1</v>
      </c>
      <c r="G6729" s="287" t="s">
        <v>185</v>
      </c>
      <c r="H6729" s="287"/>
      <c r="I6729" s="287">
        <v>0</v>
      </c>
      <c r="J6729" s="287"/>
      <c r="K6729" s="287">
        <v>0</v>
      </c>
    </row>
    <row r="6730" spans="1:11">
      <c r="A6730" s="287" t="s">
        <v>549</v>
      </c>
      <c r="B6730" s="288">
        <v>45990</v>
      </c>
      <c r="C6730" s="287" t="s">
        <v>339</v>
      </c>
      <c r="D6730" s="287">
        <v>0</v>
      </c>
      <c r="E6730" s="287">
        <v>0</v>
      </c>
      <c r="F6730" s="287">
        <v>0</v>
      </c>
      <c r="G6730" s="287" t="s">
        <v>185</v>
      </c>
      <c r="H6730" s="287"/>
      <c r="I6730" s="287">
        <v>0</v>
      </c>
      <c r="J6730" s="287"/>
      <c r="K6730" s="287">
        <v>0</v>
      </c>
    </row>
    <row r="6731" spans="1:11">
      <c r="A6731" s="287" t="s">
        <v>549</v>
      </c>
      <c r="B6731" s="288">
        <v>45997</v>
      </c>
      <c r="C6731" s="287" t="s">
        <v>339</v>
      </c>
      <c r="D6731" s="287">
        <v>0</v>
      </c>
      <c r="E6731" s="287">
        <v>0</v>
      </c>
      <c r="F6731" s="287">
        <v>0</v>
      </c>
      <c r="G6731" s="287" t="s">
        <v>185</v>
      </c>
      <c r="H6731" s="287"/>
      <c r="I6731" s="287">
        <v>0</v>
      </c>
      <c r="J6731" s="287"/>
      <c r="K6731" s="287">
        <v>0</v>
      </c>
    </row>
    <row r="6732" spans="1:11">
      <c r="A6732" s="287" t="s">
        <v>549</v>
      </c>
      <c r="B6732" s="288">
        <v>46004</v>
      </c>
      <c r="C6732" s="287" t="s">
        <v>339</v>
      </c>
      <c r="D6732" s="287">
        <v>0</v>
      </c>
      <c r="E6732" s="287">
        <v>0</v>
      </c>
      <c r="F6732" s="287">
        <v>0</v>
      </c>
      <c r="G6732" s="287" t="s">
        <v>185</v>
      </c>
      <c r="H6732" s="287"/>
      <c r="I6732" s="287">
        <v>0</v>
      </c>
      <c r="J6732" s="287"/>
      <c r="K6732" s="287">
        <v>0</v>
      </c>
    </row>
    <row r="6733" spans="1:11">
      <c r="A6733" s="287" t="s">
        <v>549</v>
      </c>
      <c r="B6733" s="288">
        <v>46011</v>
      </c>
      <c r="C6733" s="287" t="s">
        <v>339</v>
      </c>
      <c r="D6733" s="287">
        <v>0</v>
      </c>
      <c r="E6733" s="287">
        <v>0</v>
      </c>
      <c r="F6733" s="287">
        <v>0</v>
      </c>
      <c r="G6733" s="287" t="s">
        <v>185</v>
      </c>
      <c r="H6733" s="287"/>
      <c r="I6733" s="287">
        <v>0</v>
      </c>
      <c r="J6733" s="287"/>
      <c r="K6733" s="287">
        <v>0</v>
      </c>
    </row>
    <row r="6734" spans="1:11">
      <c r="A6734" s="287" t="s">
        <v>549</v>
      </c>
      <c r="B6734" s="288">
        <v>46018</v>
      </c>
      <c r="C6734" s="287" t="s">
        <v>339</v>
      </c>
      <c r="D6734" s="287">
        <v>0</v>
      </c>
      <c r="E6734" s="287">
        <v>0</v>
      </c>
      <c r="F6734" s="287">
        <v>0</v>
      </c>
      <c r="G6734" s="287" t="s">
        <v>185</v>
      </c>
      <c r="H6734" s="287"/>
      <c r="I6734" s="287">
        <v>0</v>
      </c>
      <c r="J6734" s="287"/>
      <c r="K6734" s="287">
        <v>0</v>
      </c>
    </row>
    <row r="6735" spans="1:11">
      <c r="A6735" s="287" t="s">
        <v>549</v>
      </c>
      <c r="B6735" s="288">
        <v>46025</v>
      </c>
      <c r="C6735" s="287" t="s">
        <v>339</v>
      </c>
      <c r="D6735" s="287">
        <v>0</v>
      </c>
      <c r="E6735" s="287">
        <v>0</v>
      </c>
      <c r="F6735" s="287">
        <v>0</v>
      </c>
      <c r="G6735" s="287" t="s">
        <v>185</v>
      </c>
      <c r="H6735" s="287"/>
      <c r="I6735" s="287">
        <v>0</v>
      </c>
      <c r="J6735" s="287"/>
      <c r="K6735" s="287">
        <v>0</v>
      </c>
    </row>
    <row r="6736" spans="1:11">
      <c r="A6736" s="287" t="s">
        <v>549</v>
      </c>
      <c r="B6736" s="288">
        <v>46032</v>
      </c>
      <c r="C6736" s="287" t="s">
        <v>847</v>
      </c>
      <c r="D6736" s="287">
        <v>1</v>
      </c>
      <c r="E6736" s="287">
        <v>1</v>
      </c>
      <c r="F6736" s="287">
        <v>1</v>
      </c>
      <c r="G6736" s="287" t="s">
        <v>185</v>
      </c>
      <c r="H6736" s="287"/>
      <c r="I6736" s="287">
        <v>0</v>
      </c>
      <c r="J6736" s="287"/>
      <c r="K6736" s="287">
        <v>0</v>
      </c>
    </row>
    <row r="6737" spans="1:11">
      <c r="A6737" s="287" t="s">
        <v>549</v>
      </c>
      <c r="B6737" s="288">
        <v>46039</v>
      </c>
      <c r="C6737" s="287" t="s">
        <v>893</v>
      </c>
      <c r="D6737" s="287">
        <v>1</v>
      </c>
      <c r="E6737" s="287">
        <v>1</v>
      </c>
      <c r="F6737" s="287">
        <v>0</v>
      </c>
      <c r="G6737" s="287" t="s">
        <v>185</v>
      </c>
      <c r="H6737" s="287"/>
      <c r="I6737" s="287">
        <v>0</v>
      </c>
      <c r="J6737" s="287"/>
      <c r="K6737" s="287">
        <v>0</v>
      </c>
    </row>
    <row r="6738" spans="1:11">
      <c r="A6738" s="287" t="s">
        <v>549</v>
      </c>
      <c r="B6738" s="288">
        <v>46046</v>
      </c>
      <c r="C6738" s="287" t="s">
        <v>847</v>
      </c>
      <c r="D6738" s="287">
        <v>1</v>
      </c>
      <c r="E6738" s="287">
        <v>1</v>
      </c>
      <c r="F6738" s="287">
        <v>1</v>
      </c>
      <c r="G6738" s="287" t="s">
        <v>185</v>
      </c>
      <c r="H6738" s="287"/>
      <c r="I6738" s="287">
        <v>0</v>
      </c>
      <c r="J6738" s="287"/>
      <c r="K6738" s="287">
        <v>0</v>
      </c>
    </row>
    <row r="6739" spans="1:11">
      <c r="A6739" s="287" t="s">
        <v>549</v>
      </c>
      <c r="B6739" s="288">
        <v>46053</v>
      </c>
      <c r="C6739" s="287" t="s">
        <v>892</v>
      </c>
      <c r="D6739" s="287">
        <v>1</v>
      </c>
      <c r="E6739" s="287">
        <v>0</v>
      </c>
      <c r="F6739" s="287">
        <v>1</v>
      </c>
      <c r="G6739" s="287" t="s">
        <v>185</v>
      </c>
      <c r="H6739" s="287"/>
      <c r="I6739" s="287">
        <v>0</v>
      </c>
      <c r="J6739" s="287"/>
      <c r="K6739" s="287">
        <v>0</v>
      </c>
    </row>
    <row r="6740" spans="1:11">
      <c r="A6740" s="287" t="s">
        <v>549</v>
      </c>
      <c r="B6740" s="288">
        <v>46060</v>
      </c>
      <c r="C6740" s="287" t="s">
        <v>893</v>
      </c>
      <c r="D6740" s="287">
        <v>1</v>
      </c>
      <c r="E6740" s="287">
        <v>1</v>
      </c>
      <c r="F6740" s="287">
        <v>0</v>
      </c>
      <c r="G6740" s="287" t="s">
        <v>185</v>
      </c>
      <c r="H6740" s="287"/>
      <c r="I6740" s="287">
        <v>0</v>
      </c>
      <c r="J6740" s="287"/>
      <c r="K6740" s="287">
        <v>0</v>
      </c>
    </row>
    <row r="6741" spans="1:11">
      <c r="A6741" s="287" t="s">
        <v>549</v>
      </c>
      <c r="B6741" s="288">
        <v>46067</v>
      </c>
      <c r="C6741" s="287" t="s">
        <v>847</v>
      </c>
      <c r="D6741" s="287">
        <v>1</v>
      </c>
      <c r="E6741" s="287">
        <v>1</v>
      </c>
      <c r="F6741" s="287">
        <v>1</v>
      </c>
      <c r="G6741" s="287" t="s">
        <v>185</v>
      </c>
      <c r="H6741" s="287"/>
      <c r="I6741" s="287">
        <v>0</v>
      </c>
      <c r="J6741" s="287"/>
      <c r="K6741" s="287">
        <v>0</v>
      </c>
    </row>
    <row r="6742" spans="1:11">
      <c r="A6742" s="287" t="s">
        <v>549</v>
      </c>
      <c r="B6742" s="288">
        <v>46074</v>
      </c>
      <c r="C6742" s="287" t="s">
        <v>847</v>
      </c>
      <c r="D6742" s="287">
        <v>1</v>
      </c>
      <c r="E6742" s="287">
        <v>1</v>
      </c>
      <c r="F6742" s="287">
        <v>1</v>
      </c>
      <c r="G6742" s="287" t="s">
        <v>185</v>
      </c>
      <c r="H6742" s="287"/>
      <c r="I6742" s="287">
        <v>0</v>
      </c>
      <c r="J6742" s="287"/>
      <c r="K6742" s="287">
        <v>0</v>
      </c>
    </row>
    <row r="6743" spans="1:11">
      <c r="A6743" s="287" t="s">
        <v>549</v>
      </c>
      <c r="B6743" s="288">
        <v>46081</v>
      </c>
      <c r="C6743" s="287" t="s">
        <v>847</v>
      </c>
      <c r="D6743" s="287">
        <v>1</v>
      </c>
      <c r="E6743" s="287">
        <v>1</v>
      </c>
      <c r="F6743" s="287">
        <v>1</v>
      </c>
      <c r="G6743" s="287" t="s">
        <v>185</v>
      </c>
      <c r="H6743" s="287"/>
      <c r="I6743" s="287">
        <v>0</v>
      </c>
      <c r="J6743" s="287"/>
      <c r="K6743" s="287">
        <v>0</v>
      </c>
    </row>
    <row r="6744" spans="1:11">
      <c r="A6744" s="287" t="s">
        <v>549</v>
      </c>
      <c r="B6744" s="288">
        <v>46088</v>
      </c>
      <c r="C6744" s="287" t="s">
        <v>847</v>
      </c>
      <c r="D6744" s="287">
        <v>1</v>
      </c>
      <c r="E6744" s="287">
        <v>1</v>
      </c>
      <c r="F6744" s="287">
        <v>1</v>
      </c>
      <c r="G6744" s="287" t="s">
        <v>185</v>
      </c>
      <c r="H6744" s="287"/>
      <c r="I6744" s="287">
        <v>0</v>
      </c>
      <c r="J6744" s="287"/>
      <c r="K6744" s="287">
        <v>0</v>
      </c>
    </row>
    <row r="6745" spans="1:11">
      <c r="A6745" s="287" t="s">
        <v>549</v>
      </c>
      <c r="B6745" s="288">
        <v>46095</v>
      </c>
      <c r="C6745" s="287" t="s">
        <v>847</v>
      </c>
      <c r="D6745" s="287">
        <v>1</v>
      </c>
      <c r="E6745" s="287">
        <v>1</v>
      </c>
      <c r="F6745" s="287">
        <v>1</v>
      </c>
      <c r="G6745" s="287" t="s">
        <v>185</v>
      </c>
      <c r="H6745" s="287"/>
      <c r="I6745" s="287">
        <v>0</v>
      </c>
      <c r="J6745" s="287"/>
      <c r="K6745" s="287">
        <v>0</v>
      </c>
    </row>
    <row r="6746" spans="1:11">
      <c r="A6746" s="287" t="s">
        <v>549</v>
      </c>
      <c r="B6746" s="288">
        <v>46102</v>
      </c>
      <c r="C6746" s="287" t="s">
        <v>847</v>
      </c>
      <c r="D6746" s="287">
        <v>1</v>
      </c>
      <c r="E6746" s="287">
        <v>1</v>
      </c>
      <c r="F6746" s="287">
        <v>1</v>
      </c>
      <c r="G6746" s="287" t="s">
        <v>185</v>
      </c>
      <c r="H6746" s="287"/>
      <c r="I6746" s="287">
        <v>0</v>
      </c>
      <c r="J6746" s="287"/>
      <c r="K6746" s="287">
        <v>0</v>
      </c>
    </row>
    <row r="6747" spans="1:11">
      <c r="A6747" s="287" t="s">
        <v>549</v>
      </c>
      <c r="B6747" s="288">
        <v>46109</v>
      </c>
      <c r="C6747" s="287" t="s">
        <v>847</v>
      </c>
      <c r="D6747" s="287">
        <v>1</v>
      </c>
      <c r="E6747" s="287">
        <v>1</v>
      </c>
      <c r="F6747" s="287">
        <v>1</v>
      </c>
      <c r="G6747" s="287" t="s">
        <v>185</v>
      </c>
      <c r="H6747" s="287"/>
      <c r="I6747" s="287">
        <v>0</v>
      </c>
      <c r="J6747" s="287"/>
      <c r="K6747" s="287">
        <v>0</v>
      </c>
    </row>
    <row r="6748" spans="1:11">
      <c r="A6748" s="287" t="s">
        <v>549</v>
      </c>
      <c r="B6748" s="288">
        <v>46116</v>
      </c>
      <c r="C6748" s="287" t="s">
        <v>847</v>
      </c>
      <c r="D6748" s="287">
        <v>1</v>
      </c>
      <c r="E6748" s="287">
        <v>1</v>
      </c>
      <c r="F6748" s="287">
        <v>1</v>
      </c>
      <c r="G6748" s="287" t="s">
        <v>185</v>
      </c>
      <c r="H6748" s="287"/>
      <c r="I6748" s="287">
        <v>0</v>
      </c>
      <c r="J6748" s="287"/>
      <c r="K6748" s="287">
        <v>0</v>
      </c>
    </row>
    <row r="6749" spans="1:11">
      <c r="A6749" s="287" t="s">
        <v>549</v>
      </c>
      <c r="B6749" s="288">
        <v>46123</v>
      </c>
      <c r="C6749" s="287" t="s">
        <v>339</v>
      </c>
      <c r="D6749" s="287">
        <v>0</v>
      </c>
      <c r="E6749" s="287">
        <v>0</v>
      </c>
      <c r="F6749" s="287">
        <v>0</v>
      </c>
      <c r="G6749" s="287" t="s">
        <v>185</v>
      </c>
      <c r="H6749" s="287"/>
      <c r="I6749" s="287">
        <v>0</v>
      </c>
      <c r="J6749" s="287"/>
      <c r="K6749" s="287">
        <v>0</v>
      </c>
    </row>
    <row r="6750" spans="1:11">
      <c r="A6750" s="287" t="s">
        <v>549</v>
      </c>
      <c r="B6750" s="288">
        <v>46130</v>
      </c>
      <c r="C6750" s="287" t="s">
        <v>892</v>
      </c>
      <c r="D6750" s="287">
        <v>1</v>
      </c>
      <c r="E6750" s="287">
        <v>0</v>
      </c>
      <c r="F6750" s="287">
        <v>1</v>
      </c>
      <c r="G6750" s="287" t="s">
        <v>185</v>
      </c>
      <c r="H6750" s="287"/>
      <c r="I6750" s="287">
        <v>0</v>
      </c>
      <c r="J6750" s="287"/>
      <c r="K6750" s="287">
        <v>0</v>
      </c>
    </row>
    <row r="6751" spans="1:11">
      <c r="A6751" s="287" t="s">
        <v>549</v>
      </c>
      <c r="B6751" s="288">
        <v>46137</v>
      </c>
      <c r="C6751" s="287" t="s">
        <v>847</v>
      </c>
      <c r="D6751" s="287">
        <v>1</v>
      </c>
      <c r="E6751" s="287">
        <v>1</v>
      </c>
      <c r="F6751" s="287">
        <v>1</v>
      </c>
      <c r="G6751" s="287" t="s">
        <v>185</v>
      </c>
      <c r="H6751" s="287"/>
      <c r="I6751" s="287">
        <v>0</v>
      </c>
      <c r="J6751" s="287"/>
      <c r="K6751" s="287">
        <v>0</v>
      </c>
    </row>
    <row r="6752" spans="1:11">
      <c r="A6752" s="287" t="s">
        <v>550</v>
      </c>
      <c r="B6752" s="288">
        <v>45969</v>
      </c>
      <c r="C6752" s="287" t="s">
        <v>847</v>
      </c>
      <c r="D6752" s="287">
        <v>1</v>
      </c>
      <c r="E6752" s="287">
        <v>1</v>
      </c>
      <c r="F6752" s="287">
        <v>1</v>
      </c>
      <c r="G6752" s="287" t="s">
        <v>185</v>
      </c>
      <c r="H6752" s="287"/>
      <c r="I6752" s="287">
        <v>1</v>
      </c>
      <c r="J6752" s="287"/>
      <c r="K6752" s="287">
        <v>0</v>
      </c>
    </row>
    <row r="6753" spans="1:11">
      <c r="A6753" s="287" t="s">
        <v>550</v>
      </c>
      <c r="B6753" s="288">
        <v>45976</v>
      </c>
      <c r="C6753" s="287" t="s">
        <v>847</v>
      </c>
      <c r="D6753" s="287">
        <v>1</v>
      </c>
      <c r="E6753" s="287">
        <v>1</v>
      </c>
      <c r="F6753" s="287">
        <v>1</v>
      </c>
      <c r="G6753" s="287" t="s">
        <v>185</v>
      </c>
      <c r="H6753" s="287"/>
      <c r="I6753" s="287">
        <v>1</v>
      </c>
      <c r="J6753" s="287"/>
      <c r="K6753" s="287">
        <v>0</v>
      </c>
    </row>
    <row r="6754" spans="1:11">
      <c r="A6754" s="287" t="s">
        <v>550</v>
      </c>
      <c r="B6754" s="288">
        <v>45983</v>
      </c>
      <c r="C6754" s="287" t="s">
        <v>847</v>
      </c>
      <c r="D6754" s="287">
        <v>1</v>
      </c>
      <c r="E6754" s="287">
        <v>1</v>
      </c>
      <c r="F6754" s="287">
        <v>1</v>
      </c>
      <c r="G6754" s="287" t="s">
        <v>185</v>
      </c>
      <c r="H6754" s="287"/>
      <c r="I6754" s="287">
        <v>1</v>
      </c>
      <c r="J6754" s="287"/>
      <c r="K6754" s="287">
        <v>0</v>
      </c>
    </row>
    <row r="6755" spans="1:11">
      <c r="A6755" s="287" t="s">
        <v>550</v>
      </c>
      <c r="B6755" s="288">
        <v>45990</v>
      </c>
      <c r="C6755" s="287" t="s">
        <v>847</v>
      </c>
      <c r="D6755" s="287">
        <v>1</v>
      </c>
      <c r="E6755" s="287">
        <v>1</v>
      </c>
      <c r="F6755" s="287">
        <v>1</v>
      </c>
      <c r="G6755" s="287" t="s">
        <v>185</v>
      </c>
      <c r="H6755" s="287"/>
      <c r="I6755" s="287">
        <v>1</v>
      </c>
      <c r="J6755" s="287"/>
      <c r="K6755" s="287">
        <v>0</v>
      </c>
    </row>
    <row r="6756" spans="1:11">
      <c r="A6756" s="287" t="s">
        <v>550</v>
      </c>
      <c r="B6756" s="288">
        <v>45997</v>
      </c>
      <c r="C6756" s="287" t="s">
        <v>847</v>
      </c>
      <c r="D6756" s="287">
        <v>1</v>
      </c>
      <c r="E6756" s="287">
        <v>1</v>
      </c>
      <c r="F6756" s="287">
        <v>1</v>
      </c>
      <c r="G6756" s="287" t="s">
        <v>185</v>
      </c>
      <c r="H6756" s="287"/>
      <c r="I6756" s="287">
        <v>1</v>
      </c>
      <c r="J6756" s="287"/>
      <c r="K6756" s="287">
        <v>0</v>
      </c>
    </row>
    <row r="6757" spans="1:11">
      <c r="A6757" s="287" t="s">
        <v>550</v>
      </c>
      <c r="B6757" s="288">
        <v>46004</v>
      </c>
      <c r="C6757" s="287" t="s">
        <v>847</v>
      </c>
      <c r="D6757" s="287">
        <v>1</v>
      </c>
      <c r="E6757" s="287">
        <v>1</v>
      </c>
      <c r="F6757" s="287">
        <v>1</v>
      </c>
      <c r="G6757" s="287" t="s">
        <v>185</v>
      </c>
      <c r="H6757" s="287"/>
      <c r="I6757" s="287">
        <v>1</v>
      </c>
      <c r="J6757" s="287"/>
      <c r="K6757" s="287">
        <v>0</v>
      </c>
    </row>
    <row r="6758" spans="1:11">
      <c r="A6758" s="287" t="s">
        <v>550</v>
      </c>
      <c r="B6758" s="288">
        <v>46011</v>
      </c>
      <c r="C6758" s="287" t="s">
        <v>847</v>
      </c>
      <c r="D6758" s="287">
        <v>1</v>
      </c>
      <c r="E6758" s="287">
        <v>1</v>
      </c>
      <c r="F6758" s="287">
        <v>1</v>
      </c>
      <c r="G6758" s="287" t="s">
        <v>185</v>
      </c>
      <c r="H6758" s="287"/>
      <c r="I6758" s="287">
        <v>1</v>
      </c>
      <c r="J6758" s="287"/>
      <c r="K6758" s="287">
        <v>0</v>
      </c>
    </row>
    <row r="6759" spans="1:11">
      <c r="A6759" s="287" t="s">
        <v>550</v>
      </c>
      <c r="B6759" s="288">
        <v>46018</v>
      </c>
      <c r="C6759" s="287" t="s">
        <v>847</v>
      </c>
      <c r="D6759" s="287">
        <v>1</v>
      </c>
      <c r="E6759" s="287">
        <v>1</v>
      </c>
      <c r="F6759" s="287">
        <v>1</v>
      </c>
      <c r="G6759" s="287" t="s">
        <v>185</v>
      </c>
      <c r="H6759" s="287"/>
      <c r="I6759" s="287">
        <v>1</v>
      </c>
      <c r="J6759" s="287"/>
      <c r="K6759" s="287">
        <v>0</v>
      </c>
    </row>
    <row r="6760" spans="1:11">
      <c r="A6760" s="287" t="s">
        <v>550</v>
      </c>
      <c r="B6760" s="288">
        <v>46025</v>
      </c>
      <c r="C6760" s="287" t="s">
        <v>847</v>
      </c>
      <c r="D6760" s="287">
        <v>1</v>
      </c>
      <c r="E6760" s="287">
        <v>1</v>
      </c>
      <c r="F6760" s="287">
        <v>1</v>
      </c>
      <c r="G6760" s="287" t="s">
        <v>185</v>
      </c>
      <c r="H6760" s="287"/>
      <c r="I6760" s="287">
        <v>1</v>
      </c>
      <c r="J6760" s="287"/>
      <c r="K6760" s="287">
        <v>0</v>
      </c>
    </row>
    <row r="6761" spans="1:11">
      <c r="A6761" s="287" t="s">
        <v>550</v>
      </c>
      <c r="B6761" s="288">
        <v>46032</v>
      </c>
      <c r="C6761" s="287" t="s">
        <v>847</v>
      </c>
      <c r="D6761" s="287">
        <v>1</v>
      </c>
      <c r="E6761" s="287">
        <v>1</v>
      </c>
      <c r="F6761" s="287">
        <v>1</v>
      </c>
      <c r="G6761" s="287" t="s">
        <v>185</v>
      </c>
      <c r="H6761" s="287"/>
      <c r="I6761" s="287">
        <v>1</v>
      </c>
      <c r="J6761" s="287"/>
      <c r="K6761" s="287">
        <v>0</v>
      </c>
    </row>
    <row r="6762" spans="1:11">
      <c r="A6762" s="287" t="s">
        <v>550</v>
      </c>
      <c r="B6762" s="288">
        <v>46039</v>
      </c>
      <c r="C6762" s="287" t="s">
        <v>847</v>
      </c>
      <c r="D6762" s="287">
        <v>1</v>
      </c>
      <c r="E6762" s="287">
        <v>1</v>
      </c>
      <c r="F6762" s="287">
        <v>1</v>
      </c>
      <c r="G6762" s="287" t="s">
        <v>185</v>
      </c>
      <c r="H6762" s="287"/>
      <c r="I6762" s="287">
        <v>1</v>
      </c>
      <c r="J6762" s="287"/>
      <c r="K6762" s="287">
        <v>0</v>
      </c>
    </row>
    <row r="6763" spans="1:11">
      <c r="A6763" s="287" t="s">
        <v>550</v>
      </c>
      <c r="B6763" s="288">
        <v>46046</v>
      </c>
      <c r="C6763" s="287" t="s">
        <v>847</v>
      </c>
      <c r="D6763" s="287">
        <v>1</v>
      </c>
      <c r="E6763" s="287">
        <v>1</v>
      </c>
      <c r="F6763" s="287">
        <v>1</v>
      </c>
      <c r="G6763" s="287" t="s">
        <v>185</v>
      </c>
      <c r="H6763" s="287"/>
      <c r="I6763" s="287">
        <v>1</v>
      </c>
      <c r="J6763" s="287"/>
      <c r="K6763" s="287">
        <v>0</v>
      </c>
    </row>
    <row r="6764" spans="1:11">
      <c r="A6764" s="287" t="s">
        <v>550</v>
      </c>
      <c r="B6764" s="288">
        <v>46053</v>
      </c>
      <c r="C6764" s="287" t="s">
        <v>847</v>
      </c>
      <c r="D6764" s="287">
        <v>1</v>
      </c>
      <c r="E6764" s="287">
        <v>1</v>
      </c>
      <c r="F6764" s="287">
        <v>1</v>
      </c>
      <c r="G6764" s="287" t="s">
        <v>185</v>
      </c>
      <c r="H6764" s="287"/>
      <c r="I6764" s="287">
        <v>1</v>
      </c>
      <c r="J6764" s="287"/>
      <c r="K6764" s="287">
        <v>0</v>
      </c>
    </row>
    <row r="6765" spans="1:11">
      <c r="A6765" s="287" t="s">
        <v>550</v>
      </c>
      <c r="B6765" s="288">
        <v>46060</v>
      </c>
      <c r="C6765" s="287" t="s">
        <v>847</v>
      </c>
      <c r="D6765" s="287">
        <v>1</v>
      </c>
      <c r="E6765" s="287">
        <v>1</v>
      </c>
      <c r="F6765" s="287">
        <v>1</v>
      </c>
      <c r="G6765" s="287" t="s">
        <v>185</v>
      </c>
      <c r="H6765" s="287"/>
      <c r="I6765" s="287">
        <v>1</v>
      </c>
      <c r="J6765" s="287"/>
      <c r="K6765" s="287">
        <v>0</v>
      </c>
    </row>
    <row r="6766" spans="1:11">
      <c r="A6766" s="287" t="s">
        <v>550</v>
      </c>
      <c r="B6766" s="288">
        <v>46067</v>
      </c>
      <c r="C6766" s="287" t="s">
        <v>847</v>
      </c>
      <c r="D6766" s="287">
        <v>1</v>
      </c>
      <c r="E6766" s="287">
        <v>1</v>
      </c>
      <c r="F6766" s="287">
        <v>1</v>
      </c>
      <c r="G6766" s="287" t="s">
        <v>185</v>
      </c>
      <c r="H6766" s="287"/>
      <c r="I6766" s="287">
        <v>1</v>
      </c>
      <c r="J6766" s="287"/>
      <c r="K6766" s="287">
        <v>0</v>
      </c>
    </row>
    <row r="6767" spans="1:11">
      <c r="A6767" s="287" t="s">
        <v>550</v>
      </c>
      <c r="B6767" s="288">
        <v>46074</v>
      </c>
      <c r="C6767" s="287" t="s">
        <v>847</v>
      </c>
      <c r="D6767" s="287">
        <v>1</v>
      </c>
      <c r="E6767" s="287">
        <v>1</v>
      </c>
      <c r="F6767" s="287">
        <v>1</v>
      </c>
      <c r="G6767" s="287" t="s">
        <v>185</v>
      </c>
      <c r="H6767" s="287"/>
      <c r="I6767" s="287">
        <v>1</v>
      </c>
      <c r="J6767" s="287"/>
      <c r="K6767" s="287">
        <v>0</v>
      </c>
    </row>
    <row r="6768" spans="1:11">
      <c r="A6768" s="287" t="s">
        <v>550</v>
      </c>
      <c r="B6768" s="288">
        <v>46081</v>
      </c>
      <c r="C6768" s="287" t="s">
        <v>847</v>
      </c>
      <c r="D6768" s="287">
        <v>1</v>
      </c>
      <c r="E6768" s="287">
        <v>1</v>
      </c>
      <c r="F6768" s="287">
        <v>1</v>
      </c>
      <c r="G6768" s="287" t="s">
        <v>185</v>
      </c>
      <c r="H6768" s="287"/>
      <c r="I6768" s="287">
        <v>1</v>
      </c>
      <c r="J6768" s="287"/>
      <c r="K6768" s="287">
        <v>0</v>
      </c>
    </row>
    <row r="6769" spans="1:11">
      <c r="A6769" s="287" t="s">
        <v>550</v>
      </c>
      <c r="B6769" s="288">
        <v>46088</v>
      </c>
      <c r="C6769" s="287" t="s">
        <v>847</v>
      </c>
      <c r="D6769" s="287">
        <v>1</v>
      </c>
      <c r="E6769" s="287">
        <v>1</v>
      </c>
      <c r="F6769" s="287">
        <v>1</v>
      </c>
      <c r="G6769" s="287" t="s">
        <v>185</v>
      </c>
      <c r="H6769" s="287"/>
      <c r="I6769" s="287">
        <v>1</v>
      </c>
      <c r="J6769" s="287"/>
      <c r="K6769" s="287">
        <v>0</v>
      </c>
    </row>
    <row r="6770" spans="1:11">
      <c r="A6770" s="287" t="s">
        <v>550</v>
      </c>
      <c r="B6770" s="288">
        <v>46095</v>
      </c>
      <c r="C6770" s="287" t="s">
        <v>847</v>
      </c>
      <c r="D6770" s="287">
        <v>1</v>
      </c>
      <c r="E6770" s="287">
        <v>1</v>
      </c>
      <c r="F6770" s="287">
        <v>1</v>
      </c>
      <c r="G6770" s="287" t="s">
        <v>185</v>
      </c>
      <c r="H6770" s="287"/>
      <c r="I6770" s="287">
        <v>1</v>
      </c>
      <c r="J6770" s="287"/>
      <c r="K6770" s="287">
        <v>0</v>
      </c>
    </row>
    <row r="6771" spans="1:11">
      <c r="A6771" s="287" t="s">
        <v>550</v>
      </c>
      <c r="B6771" s="288">
        <v>46102</v>
      </c>
      <c r="C6771" s="287" t="s">
        <v>847</v>
      </c>
      <c r="D6771" s="287">
        <v>1</v>
      </c>
      <c r="E6771" s="287">
        <v>1</v>
      </c>
      <c r="F6771" s="287">
        <v>1</v>
      </c>
      <c r="G6771" s="287" t="s">
        <v>185</v>
      </c>
      <c r="H6771" s="287"/>
      <c r="I6771" s="287">
        <v>1</v>
      </c>
      <c r="J6771" s="287"/>
      <c r="K6771" s="287">
        <v>0</v>
      </c>
    </row>
    <row r="6772" spans="1:11">
      <c r="A6772" s="287" t="s">
        <v>550</v>
      </c>
      <c r="B6772" s="288">
        <v>46109</v>
      </c>
      <c r="C6772" s="287" t="s">
        <v>847</v>
      </c>
      <c r="D6772" s="287">
        <v>1</v>
      </c>
      <c r="E6772" s="287">
        <v>1</v>
      </c>
      <c r="F6772" s="287">
        <v>1</v>
      </c>
      <c r="G6772" s="287" t="s">
        <v>185</v>
      </c>
      <c r="H6772" s="287"/>
      <c r="I6772" s="287">
        <v>1</v>
      </c>
      <c r="J6772" s="287"/>
      <c r="K6772" s="287">
        <v>0</v>
      </c>
    </row>
    <row r="6773" spans="1:11">
      <c r="A6773" s="287" t="s">
        <v>550</v>
      </c>
      <c r="B6773" s="288">
        <v>46116</v>
      </c>
      <c r="C6773" s="287" t="s">
        <v>847</v>
      </c>
      <c r="D6773" s="287">
        <v>1</v>
      </c>
      <c r="E6773" s="287">
        <v>1</v>
      </c>
      <c r="F6773" s="287">
        <v>1</v>
      </c>
      <c r="G6773" s="287" t="s">
        <v>185</v>
      </c>
      <c r="H6773" s="287"/>
      <c r="I6773" s="287">
        <v>1</v>
      </c>
      <c r="J6773" s="287"/>
      <c r="K6773" s="287">
        <v>0</v>
      </c>
    </row>
    <row r="6774" spans="1:11">
      <c r="A6774" s="287" t="s">
        <v>550</v>
      </c>
      <c r="B6774" s="288">
        <v>46123</v>
      </c>
      <c r="C6774" s="287" t="s">
        <v>847</v>
      </c>
      <c r="D6774" s="287">
        <v>1</v>
      </c>
      <c r="E6774" s="287">
        <v>1</v>
      </c>
      <c r="F6774" s="287">
        <v>1</v>
      </c>
      <c r="G6774" s="287" t="s">
        <v>185</v>
      </c>
      <c r="H6774" s="287"/>
      <c r="I6774" s="287">
        <v>1</v>
      </c>
      <c r="J6774" s="287"/>
      <c r="K6774" s="287">
        <v>0</v>
      </c>
    </row>
    <row r="6775" spans="1:11">
      <c r="A6775" s="287" t="s">
        <v>550</v>
      </c>
      <c r="B6775" s="288">
        <v>46130</v>
      </c>
      <c r="C6775" s="287" t="s">
        <v>847</v>
      </c>
      <c r="D6775" s="287">
        <v>1</v>
      </c>
      <c r="E6775" s="287">
        <v>1</v>
      </c>
      <c r="F6775" s="287">
        <v>1</v>
      </c>
      <c r="G6775" s="287" t="s">
        <v>185</v>
      </c>
      <c r="H6775" s="287"/>
      <c r="I6775" s="287">
        <v>1</v>
      </c>
      <c r="J6775" s="287"/>
      <c r="K6775" s="287">
        <v>0</v>
      </c>
    </row>
    <row r="6776" spans="1:11">
      <c r="A6776" s="287" t="s">
        <v>550</v>
      </c>
      <c r="B6776" s="288">
        <v>46137</v>
      </c>
      <c r="C6776" s="287" t="s">
        <v>847</v>
      </c>
      <c r="D6776" s="287">
        <v>1</v>
      </c>
      <c r="E6776" s="287">
        <v>1</v>
      </c>
      <c r="F6776" s="287">
        <v>1</v>
      </c>
      <c r="G6776" s="287" t="s">
        <v>185</v>
      </c>
      <c r="H6776" s="287"/>
      <c r="I6776" s="287">
        <v>1</v>
      </c>
      <c r="J6776" s="287"/>
      <c r="K6776" s="287">
        <v>0</v>
      </c>
    </row>
    <row r="6777" spans="1:11">
      <c r="A6777" s="287" t="s">
        <v>551</v>
      </c>
      <c r="B6777" s="288">
        <v>45969</v>
      </c>
      <c r="C6777" s="287" t="s">
        <v>339</v>
      </c>
      <c r="D6777" s="287">
        <v>0</v>
      </c>
      <c r="E6777" s="287">
        <v>0</v>
      </c>
      <c r="F6777" s="287">
        <v>0</v>
      </c>
      <c r="G6777" s="287" t="s">
        <v>188</v>
      </c>
      <c r="H6777" s="287" t="s">
        <v>188</v>
      </c>
      <c r="I6777" s="287">
        <v>0</v>
      </c>
      <c r="J6777" s="287"/>
      <c r="K6777" s="287">
        <v>0</v>
      </c>
    </row>
    <row r="6778" spans="1:11">
      <c r="A6778" s="287" t="s">
        <v>551</v>
      </c>
      <c r="B6778" s="288">
        <v>45976</v>
      </c>
      <c r="C6778" s="287" t="s">
        <v>339</v>
      </c>
      <c r="D6778" s="287">
        <v>0</v>
      </c>
      <c r="E6778" s="287">
        <v>0</v>
      </c>
      <c r="F6778" s="287">
        <v>0</v>
      </c>
      <c r="G6778" s="287" t="s">
        <v>188</v>
      </c>
      <c r="H6778" s="287" t="s">
        <v>188</v>
      </c>
      <c r="I6778" s="287">
        <v>0</v>
      </c>
      <c r="J6778" s="287"/>
      <c r="K6778" s="287">
        <v>0</v>
      </c>
    </row>
    <row r="6779" spans="1:11">
      <c r="A6779" s="287" t="s">
        <v>551</v>
      </c>
      <c r="B6779" s="288">
        <v>45983</v>
      </c>
      <c r="C6779" s="287" t="s">
        <v>339</v>
      </c>
      <c r="D6779" s="287">
        <v>0</v>
      </c>
      <c r="E6779" s="287">
        <v>0</v>
      </c>
      <c r="F6779" s="287">
        <v>0</v>
      </c>
      <c r="G6779" s="287" t="s">
        <v>188</v>
      </c>
      <c r="H6779" s="287" t="s">
        <v>188</v>
      </c>
      <c r="I6779" s="287">
        <v>0</v>
      </c>
      <c r="J6779" s="287"/>
      <c r="K6779" s="287">
        <v>0</v>
      </c>
    </row>
    <row r="6780" spans="1:11">
      <c r="A6780" s="287" t="s">
        <v>551</v>
      </c>
      <c r="B6780" s="288">
        <v>45990</v>
      </c>
      <c r="C6780" s="287" t="s">
        <v>339</v>
      </c>
      <c r="D6780" s="287">
        <v>0</v>
      </c>
      <c r="E6780" s="287">
        <v>0</v>
      </c>
      <c r="F6780" s="287">
        <v>0</v>
      </c>
      <c r="G6780" s="287" t="s">
        <v>188</v>
      </c>
      <c r="H6780" s="287" t="s">
        <v>188</v>
      </c>
      <c r="I6780" s="287">
        <v>0</v>
      </c>
      <c r="J6780" s="287"/>
      <c r="K6780" s="287">
        <v>0</v>
      </c>
    </row>
    <row r="6781" spans="1:11">
      <c r="A6781" s="287" t="s">
        <v>551</v>
      </c>
      <c r="B6781" s="288">
        <v>45997</v>
      </c>
      <c r="C6781" s="287" t="s">
        <v>339</v>
      </c>
      <c r="D6781" s="287">
        <v>0</v>
      </c>
      <c r="E6781" s="287">
        <v>0</v>
      </c>
      <c r="F6781" s="287">
        <v>0</v>
      </c>
      <c r="G6781" s="287" t="s">
        <v>188</v>
      </c>
      <c r="H6781" s="287" t="s">
        <v>188</v>
      </c>
      <c r="I6781" s="287">
        <v>0</v>
      </c>
      <c r="J6781" s="287"/>
      <c r="K6781" s="287">
        <v>0</v>
      </c>
    </row>
    <row r="6782" spans="1:11">
      <c r="A6782" s="287" t="s">
        <v>551</v>
      </c>
      <c r="B6782" s="288">
        <v>46004</v>
      </c>
      <c r="C6782" s="287" t="s">
        <v>339</v>
      </c>
      <c r="D6782" s="287">
        <v>0</v>
      </c>
      <c r="E6782" s="287">
        <v>0</v>
      </c>
      <c r="F6782" s="287">
        <v>0</v>
      </c>
      <c r="G6782" s="287" t="s">
        <v>188</v>
      </c>
      <c r="H6782" s="287" t="s">
        <v>188</v>
      </c>
      <c r="I6782" s="287">
        <v>0</v>
      </c>
      <c r="J6782" s="287"/>
      <c r="K6782" s="287">
        <v>0</v>
      </c>
    </row>
    <row r="6783" spans="1:11">
      <c r="A6783" s="287" t="s">
        <v>551</v>
      </c>
      <c r="B6783" s="288">
        <v>46011</v>
      </c>
      <c r="C6783" s="287" t="s">
        <v>339</v>
      </c>
      <c r="D6783" s="287">
        <v>0</v>
      </c>
      <c r="E6783" s="287">
        <v>0</v>
      </c>
      <c r="F6783" s="287">
        <v>0</v>
      </c>
      <c r="G6783" s="287" t="s">
        <v>188</v>
      </c>
      <c r="H6783" s="287" t="s">
        <v>188</v>
      </c>
      <c r="I6783" s="287">
        <v>0</v>
      </c>
      <c r="J6783" s="287"/>
      <c r="K6783" s="287">
        <v>0</v>
      </c>
    </row>
    <row r="6784" spans="1:11">
      <c r="A6784" s="287" t="s">
        <v>551</v>
      </c>
      <c r="B6784" s="288">
        <v>46018</v>
      </c>
      <c r="C6784" s="287" t="s">
        <v>339</v>
      </c>
      <c r="D6784" s="287">
        <v>0</v>
      </c>
      <c r="E6784" s="287">
        <v>0</v>
      </c>
      <c r="F6784" s="287">
        <v>0</v>
      </c>
      <c r="G6784" s="287" t="s">
        <v>188</v>
      </c>
      <c r="H6784" s="287" t="s">
        <v>188</v>
      </c>
      <c r="I6784" s="287">
        <v>0</v>
      </c>
      <c r="J6784" s="287"/>
      <c r="K6784" s="287">
        <v>0</v>
      </c>
    </row>
    <row r="6785" spans="1:11">
      <c r="A6785" s="287" t="s">
        <v>551</v>
      </c>
      <c r="B6785" s="288">
        <v>46025</v>
      </c>
      <c r="C6785" s="287" t="s">
        <v>339</v>
      </c>
      <c r="D6785" s="287">
        <v>0</v>
      </c>
      <c r="E6785" s="287">
        <v>0</v>
      </c>
      <c r="F6785" s="287">
        <v>0</v>
      </c>
      <c r="G6785" s="287" t="s">
        <v>188</v>
      </c>
      <c r="H6785" s="287" t="s">
        <v>188</v>
      </c>
      <c r="I6785" s="287">
        <v>0</v>
      </c>
      <c r="J6785" s="287"/>
      <c r="K6785" s="287">
        <v>0</v>
      </c>
    </row>
    <row r="6786" spans="1:11">
      <c r="A6786" s="287" t="s">
        <v>551</v>
      </c>
      <c r="B6786" s="288">
        <v>46032</v>
      </c>
      <c r="C6786" s="287" t="s">
        <v>339</v>
      </c>
      <c r="D6786" s="287">
        <v>0</v>
      </c>
      <c r="E6786" s="287">
        <v>0</v>
      </c>
      <c r="F6786" s="287">
        <v>0</v>
      </c>
      <c r="G6786" s="287" t="s">
        <v>188</v>
      </c>
      <c r="H6786" s="287" t="s">
        <v>188</v>
      </c>
      <c r="I6786" s="287">
        <v>0</v>
      </c>
      <c r="J6786" s="287"/>
      <c r="K6786" s="287">
        <v>0</v>
      </c>
    </row>
    <row r="6787" spans="1:11">
      <c r="A6787" s="287" t="s">
        <v>551</v>
      </c>
      <c r="B6787" s="288">
        <v>46039</v>
      </c>
      <c r="C6787" s="287" t="s">
        <v>339</v>
      </c>
      <c r="D6787" s="287">
        <v>0</v>
      </c>
      <c r="E6787" s="287">
        <v>0</v>
      </c>
      <c r="F6787" s="287">
        <v>0</v>
      </c>
      <c r="G6787" s="287" t="s">
        <v>188</v>
      </c>
      <c r="H6787" s="287" t="s">
        <v>188</v>
      </c>
      <c r="I6787" s="287">
        <v>0</v>
      </c>
      <c r="J6787" s="287"/>
      <c r="K6787" s="287">
        <v>0</v>
      </c>
    </row>
    <row r="6788" spans="1:11">
      <c r="A6788" s="287" t="s">
        <v>551</v>
      </c>
      <c r="B6788" s="288">
        <v>46046</v>
      </c>
      <c r="C6788" s="287" t="s">
        <v>339</v>
      </c>
      <c r="D6788" s="287">
        <v>0</v>
      </c>
      <c r="E6788" s="287">
        <v>0</v>
      </c>
      <c r="F6788" s="287">
        <v>0</v>
      </c>
      <c r="G6788" s="287" t="s">
        <v>188</v>
      </c>
      <c r="H6788" s="287" t="s">
        <v>188</v>
      </c>
      <c r="I6788" s="287">
        <v>0</v>
      </c>
      <c r="J6788" s="287"/>
      <c r="K6788" s="287">
        <v>0</v>
      </c>
    </row>
    <row r="6789" spans="1:11">
      <c r="A6789" s="287" t="s">
        <v>551</v>
      </c>
      <c r="B6789" s="288">
        <v>46053</v>
      </c>
      <c r="C6789" s="287" t="s">
        <v>339</v>
      </c>
      <c r="D6789" s="287">
        <v>0</v>
      </c>
      <c r="E6789" s="287">
        <v>0</v>
      </c>
      <c r="F6789" s="287">
        <v>0</v>
      </c>
      <c r="G6789" s="287" t="s">
        <v>188</v>
      </c>
      <c r="H6789" s="287" t="s">
        <v>188</v>
      </c>
      <c r="I6789" s="287">
        <v>0</v>
      </c>
      <c r="J6789" s="287"/>
      <c r="K6789" s="287">
        <v>0</v>
      </c>
    </row>
    <row r="6790" spans="1:11">
      <c r="A6790" s="287" t="s">
        <v>551</v>
      </c>
      <c r="B6790" s="288">
        <v>46060</v>
      </c>
      <c r="C6790" s="287" t="s">
        <v>847</v>
      </c>
      <c r="D6790" s="287">
        <v>1</v>
      </c>
      <c r="E6790" s="287">
        <v>1</v>
      </c>
      <c r="F6790" s="287">
        <v>1</v>
      </c>
      <c r="G6790" s="287" t="s">
        <v>188</v>
      </c>
      <c r="H6790" s="287" t="s">
        <v>188</v>
      </c>
      <c r="I6790" s="287">
        <v>0</v>
      </c>
      <c r="J6790" s="287"/>
      <c r="K6790" s="287">
        <v>0</v>
      </c>
    </row>
    <row r="6791" spans="1:11">
      <c r="A6791" s="287" t="s">
        <v>551</v>
      </c>
      <c r="B6791" s="288">
        <v>46067</v>
      </c>
      <c r="C6791" s="287" t="s">
        <v>847</v>
      </c>
      <c r="D6791" s="287">
        <v>1</v>
      </c>
      <c r="E6791" s="287">
        <v>1</v>
      </c>
      <c r="F6791" s="287">
        <v>1</v>
      </c>
      <c r="G6791" s="287" t="s">
        <v>188</v>
      </c>
      <c r="H6791" s="287" t="s">
        <v>188</v>
      </c>
      <c r="I6791" s="287">
        <v>0</v>
      </c>
      <c r="J6791" s="287"/>
      <c r="K6791" s="287">
        <v>0</v>
      </c>
    </row>
    <row r="6792" spans="1:11">
      <c r="A6792" s="287" t="s">
        <v>551</v>
      </c>
      <c r="B6792" s="288">
        <v>46074</v>
      </c>
      <c r="C6792" s="287" t="s">
        <v>847</v>
      </c>
      <c r="D6792" s="287">
        <v>1</v>
      </c>
      <c r="E6792" s="287">
        <v>1</v>
      </c>
      <c r="F6792" s="287">
        <v>1</v>
      </c>
      <c r="G6792" s="287" t="s">
        <v>188</v>
      </c>
      <c r="H6792" s="287" t="s">
        <v>188</v>
      </c>
      <c r="I6792" s="287">
        <v>0</v>
      </c>
      <c r="J6792" s="287"/>
      <c r="K6792" s="287">
        <v>0</v>
      </c>
    </row>
    <row r="6793" spans="1:11">
      <c r="A6793" s="287" t="s">
        <v>551</v>
      </c>
      <c r="B6793" s="288">
        <v>46081</v>
      </c>
      <c r="C6793" s="287" t="s">
        <v>847</v>
      </c>
      <c r="D6793" s="287">
        <v>1</v>
      </c>
      <c r="E6793" s="287">
        <v>1</v>
      </c>
      <c r="F6793" s="287">
        <v>1</v>
      </c>
      <c r="G6793" s="287" t="s">
        <v>188</v>
      </c>
      <c r="H6793" s="287" t="s">
        <v>188</v>
      </c>
      <c r="I6793" s="287">
        <v>0</v>
      </c>
      <c r="J6793" s="287"/>
      <c r="K6793" s="287">
        <v>0</v>
      </c>
    </row>
    <row r="6794" spans="1:11">
      <c r="A6794" s="287" t="s">
        <v>551</v>
      </c>
      <c r="B6794" s="288">
        <v>46088</v>
      </c>
      <c r="C6794" s="287" t="s">
        <v>847</v>
      </c>
      <c r="D6794" s="287">
        <v>1</v>
      </c>
      <c r="E6794" s="287">
        <v>1</v>
      </c>
      <c r="F6794" s="287">
        <v>1</v>
      </c>
      <c r="G6794" s="287" t="s">
        <v>188</v>
      </c>
      <c r="H6794" s="287" t="s">
        <v>188</v>
      </c>
      <c r="I6794" s="287">
        <v>0</v>
      </c>
      <c r="J6794" s="287"/>
      <c r="K6794" s="287">
        <v>0</v>
      </c>
    </row>
    <row r="6795" spans="1:11">
      <c r="A6795" s="287" t="s">
        <v>551</v>
      </c>
      <c r="B6795" s="288">
        <v>46095</v>
      </c>
      <c r="C6795" s="287" t="s">
        <v>847</v>
      </c>
      <c r="D6795" s="287">
        <v>1</v>
      </c>
      <c r="E6795" s="287">
        <v>1</v>
      </c>
      <c r="F6795" s="287">
        <v>1</v>
      </c>
      <c r="G6795" s="287" t="s">
        <v>188</v>
      </c>
      <c r="H6795" s="287" t="s">
        <v>188</v>
      </c>
      <c r="I6795" s="287">
        <v>0</v>
      </c>
      <c r="J6795" s="287"/>
      <c r="K6795" s="287">
        <v>0</v>
      </c>
    </row>
    <row r="6796" spans="1:11">
      <c r="A6796" s="287" t="s">
        <v>551</v>
      </c>
      <c r="B6796" s="288">
        <v>46102</v>
      </c>
      <c r="C6796" s="287" t="s">
        <v>339</v>
      </c>
      <c r="D6796" s="287">
        <v>0</v>
      </c>
      <c r="E6796" s="287">
        <v>0</v>
      </c>
      <c r="F6796" s="287">
        <v>0</v>
      </c>
      <c r="G6796" s="287" t="s">
        <v>188</v>
      </c>
      <c r="H6796" s="287" t="s">
        <v>188</v>
      </c>
      <c r="I6796" s="287">
        <v>0</v>
      </c>
      <c r="J6796" s="287"/>
      <c r="K6796" s="287">
        <v>0</v>
      </c>
    </row>
    <row r="6797" spans="1:11">
      <c r="A6797" s="287" t="s">
        <v>551</v>
      </c>
      <c r="B6797" s="288">
        <v>46109</v>
      </c>
      <c r="C6797" s="287" t="s">
        <v>339</v>
      </c>
      <c r="D6797" s="287">
        <v>0</v>
      </c>
      <c r="E6797" s="287">
        <v>0</v>
      </c>
      <c r="F6797" s="287">
        <v>0</v>
      </c>
      <c r="G6797" s="287" t="s">
        <v>188</v>
      </c>
      <c r="H6797" s="287" t="s">
        <v>188</v>
      </c>
      <c r="I6797" s="287">
        <v>0</v>
      </c>
      <c r="J6797" s="287"/>
      <c r="K6797" s="287">
        <v>0</v>
      </c>
    </row>
    <row r="6798" spans="1:11">
      <c r="A6798" s="287" t="s">
        <v>551</v>
      </c>
      <c r="B6798" s="288">
        <v>46116</v>
      </c>
      <c r="C6798" s="287" t="s">
        <v>847</v>
      </c>
      <c r="D6798" s="287">
        <v>1</v>
      </c>
      <c r="E6798" s="287">
        <v>1</v>
      </c>
      <c r="F6798" s="287">
        <v>1</v>
      </c>
      <c r="G6798" s="287" t="s">
        <v>188</v>
      </c>
      <c r="H6798" s="287" t="s">
        <v>188</v>
      </c>
      <c r="I6798" s="287">
        <v>0</v>
      </c>
      <c r="J6798" s="287"/>
      <c r="K6798" s="287">
        <v>0</v>
      </c>
    </row>
    <row r="6799" spans="1:11">
      <c r="A6799" s="287" t="s">
        <v>551</v>
      </c>
      <c r="B6799" s="288">
        <v>46123</v>
      </c>
      <c r="C6799" s="287" t="s">
        <v>847</v>
      </c>
      <c r="D6799" s="287">
        <v>1</v>
      </c>
      <c r="E6799" s="287">
        <v>1</v>
      </c>
      <c r="F6799" s="287">
        <v>1</v>
      </c>
      <c r="G6799" s="287" t="s">
        <v>188</v>
      </c>
      <c r="H6799" s="287" t="s">
        <v>188</v>
      </c>
      <c r="I6799" s="287">
        <v>0</v>
      </c>
      <c r="J6799" s="287"/>
      <c r="K6799" s="287">
        <v>0</v>
      </c>
    </row>
    <row r="6800" spans="1:11">
      <c r="A6800" s="287" t="s">
        <v>551</v>
      </c>
      <c r="B6800" s="288">
        <v>46130</v>
      </c>
      <c r="C6800" s="287" t="s">
        <v>847</v>
      </c>
      <c r="D6800" s="287">
        <v>1</v>
      </c>
      <c r="E6800" s="287">
        <v>1</v>
      </c>
      <c r="F6800" s="287">
        <v>1</v>
      </c>
      <c r="G6800" s="287" t="s">
        <v>188</v>
      </c>
      <c r="H6800" s="287" t="s">
        <v>188</v>
      </c>
      <c r="I6800" s="287">
        <v>0</v>
      </c>
      <c r="J6800" s="287"/>
      <c r="K6800" s="287">
        <v>0</v>
      </c>
    </row>
    <row r="6801" spans="1:11">
      <c r="A6801" s="287" t="s">
        <v>551</v>
      </c>
      <c r="B6801" s="288">
        <v>46137</v>
      </c>
      <c r="C6801" s="287" t="s">
        <v>847</v>
      </c>
      <c r="D6801" s="287">
        <v>1</v>
      </c>
      <c r="E6801" s="287">
        <v>1</v>
      </c>
      <c r="F6801" s="287">
        <v>1</v>
      </c>
      <c r="G6801" s="287" t="s">
        <v>188</v>
      </c>
      <c r="H6801" s="287" t="s">
        <v>188</v>
      </c>
      <c r="I6801" s="287">
        <v>0</v>
      </c>
      <c r="J6801" s="287"/>
      <c r="K6801" s="287">
        <v>0</v>
      </c>
    </row>
    <row r="6802" spans="1:11">
      <c r="A6802" s="287" t="s">
        <v>552</v>
      </c>
      <c r="B6802" s="288">
        <v>45969</v>
      </c>
      <c r="C6802" s="287" t="s">
        <v>893</v>
      </c>
      <c r="D6802" s="287">
        <v>1</v>
      </c>
      <c r="E6802" s="287">
        <v>1</v>
      </c>
      <c r="F6802" s="287">
        <v>0</v>
      </c>
      <c r="G6802" s="287" t="s">
        <v>185</v>
      </c>
      <c r="H6802" s="287" t="s">
        <v>179</v>
      </c>
      <c r="I6802" s="287">
        <v>1</v>
      </c>
      <c r="J6802" s="287" t="s">
        <v>553</v>
      </c>
      <c r="K6802" s="287">
        <v>0</v>
      </c>
    </row>
    <row r="6803" spans="1:11">
      <c r="A6803" s="287" t="s">
        <v>552</v>
      </c>
      <c r="B6803" s="288">
        <v>45976</v>
      </c>
      <c r="C6803" s="287" t="s">
        <v>339</v>
      </c>
      <c r="D6803" s="287">
        <v>0</v>
      </c>
      <c r="E6803" s="287">
        <v>0</v>
      </c>
      <c r="F6803" s="287">
        <v>0</v>
      </c>
      <c r="G6803" s="287" t="s">
        <v>185</v>
      </c>
      <c r="H6803" s="287" t="s">
        <v>179</v>
      </c>
      <c r="I6803" s="287">
        <v>1</v>
      </c>
      <c r="J6803" s="287" t="s">
        <v>553</v>
      </c>
      <c r="K6803" s="287">
        <v>0</v>
      </c>
    </row>
    <row r="6804" spans="1:11">
      <c r="A6804" s="287" t="s">
        <v>552</v>
      </c>
      <c r="B6804" s="288">
        <v>45983</v>
      </c>
      <c r="C6804" s="287" t="s">
        <v>892</v>
      </c>
      <c r="D6804" s="287">
        <v>1</v>
      </c>
      <c r="E6804" s="287">
        <v>0</v>
      </c>
      <c r="F6804" s="287">
        <v>1</v>
      </c>
      <c r="G6804" s="287" t="s">
        <v>185</v>
      </c>
      <c r="H6804" s="287" t="s">
        <v>179</v>
      </c>
      <c r="I6804" s="287">
        <v>1</v>
      </c>
      <c r="J6804" s="287" t="s">
        <v>553</v>
      </c>
      <c r="K6804" s="287">
        <v>0</v>
      </c>
    </row>
    <row r="6805" spans="1:11">
      <c r="A6805" s="287" t="s">
        <v>552</v>
      </c>
      <c r="B6805" s="288">
        <v>45990</v>
      </c>
      <c r="C6805" s="287" t="s">
        <v>339</v>
      </c>
      <c r="D6805" s="287">
        <v>0</v>
      </c>
      <c r="E6805" s="287">
        <v>0</v>
      </c>
      <c r="F6805" s="287">
        <v>0</v>
      </c>
      <c r="G6805" s="287" t="s">
        <v>185</v>
      </c>
      <c r="H6805" s="287" t="s">
        <v>179</v>
      </c>
      <c r="I6805" s="287">
        <v>1</v>
      </c>
      <c r="J6805" s="287" t="s">
        <v>553</v>
      </c>
      <c r="K6805" s="287">
        <v>0</v>
      </c>
    </row>
    <row r="6806" spans="1:11">
      <c r="A6806" s="287" t="s">
        <v>552</v>
      </c>
      <c r="B6806" s="288">
        <v>45997</v>
      </c>
      <c r="C6806" s="287" t="s">
        <v>339</v>
      </c>
      <c r="D6806" s="287">
        <v>0</v>
      </c>
      <c r="E6806" s="287">
        <v>0</v>
      </c>
      <c r="F6806" s="287">
        <v>0</v>
      </c>
      <c r="G6806" s="287" t="s">
        <v>185</v>
      </c>
      <c r="H6806" s="287" t="s">
        <v>179</v>
      </c>
      <c r="I6806" s="287">
        <v>1</v>
      </c>
      <c r="J6806" s="287" t="s">
        <v>553</v>
      </c>
      <c r="K6806" s="287">
        <v>0</v>
      </c>
    </row>
    <row r="6807" spans="1:11">
      <c r="A6807" s="287" t="s">
        <v>552</v>
      </c>
      <c r="B6807" s="288">
        <v>46004</v>
      </c>
      <c r="C6807" s="287" t="s">
        <v>847</v>
      </c>
      <c r="D6807" s="287">
        <v>1</v>
      </c>
      <c r="E6807" s="287">
        <v>1</v>
      </c>
      <c r="F6807" s="287">
        <v>1</v>
      </c>
      <c r="G6807" s="287" t="s">
        <v>185</v>
      </c>
      <c r="H6807" s="287" t="s">
        <v>179</v>
      </c>
      <c r="I6807" s="287">
        <v>1</v>
      </c>
      <c r="J6807" s="287" t="s">
        <v>553</v>
      </c>
      <c r="K6807" s="287">
        <v>0</v>
      </c>
    </row>
    <row r="6808" spans="1:11">
      <c r="A6808" s="287" t="s">
        <v>552</v>
      </c>
      <c r="B6808" s="288">
        <v>46011</v>
      </c>
      <c r="C6808" s="287" t="s">
        <v>339</v>
      </c>
      <c r="D6808" s="287">
        <v>0</v>
      </c>
      <c r="E6808" s="287">
        <v>0</v>
      </c>
      <c r="F6808" s="287">
        <v>0</v>
      </c>
      <c r="G6808" s="287" t="s">
        <v>185</v>
      </c>
      <c r="H6808" s="287" t="s">
        <v>179</v>
      </c>
      <c r="I6808" s="287">
        <v>1</v>
      </c>
      <c r="J6808" s="287" t="s">
        <v>553</v>
      </c>
      <c r="K6808" s="287">
        <v>0</v>
      </c>
    </row>
    <row r="6809" spans="1:11">
      <c r="A6809" s="287" t="s">
        <v>552</v>
      </c>
      <c r="B6809" s="288">
        <v>46018</v>
      </c>
      <c r="C6809" s="287" t="s">
        <v>892</v>
      </c>
      <c r="D6809" s="287">
        <v>1</v>
      </c>
      <c r="E6809" s="287">
        <v>0</v>
      </c>
      <c r="F6809" s="287">
        <v>1</v>
      </c>
      <c r="G6809" s="287" t="s">
        <v>185</v>
      </c>
      <c r="H6809" s="287" t="s">
        <v>179</v>
      </c>
      <c r="I6809" s="287">
        <v>1</v>
      </c>
      <c r="J6809" s="287" t="s">
        <v>553</v>
      </c>
      <c r="K6809" s="287">
        <v>0</v>
      </c>
    </row>
    <row r="6810" spans="1:11">
      <c r="A6810" s="287" t="s">
        <v>552</v>
      </c>
      <c r="B6810" s="288">
        <v>46025</v>
      </c>
      <c r="C6810" s="287" t="s">
        <v>339</v>
      </c>
      <c r="D6810" s="287">
        <v>0</v>
      </c>
      <c r="E6810" s="287">
        <v>0</v>
      </c>
      <c r="F6810" s="287">
        <v>0</v>
      </c>
      <c r="G6810" s="287" t="s">
        <v>185</v>
      </c>
      <c r="H6810" s="287" t="s">
        <v>179</v>
      </c>
      <c r="I6810" s="287">
        <v>1</v>
      </c>
      <c r="J6810" s="287" t="s">
        <v>553</v>
      </c>
      <c r="K6810" s="287">
        <v>0</v>
      </c>
    </row>
    <row r="6811" spans="1:11">
      <c r="A6811" s="287" t="s">
        <v>552</v>
      </c>
      <c r="B6811" s="288">
        <v>46032</v>
      </c>
      <c r="C6811" s="287" t="s">
        <v>339</v>
      </c>
      <c r="D6811" s="287">
        <v>0</v>
      </c>
      <c r="E6811" s="287">
        <v>0</v>
      </c>
      <c r="F6811" s="287">
        <v>0</v>
      </c>
      <c r="G6811" s="287" t="s">
        <v>185</v>
      </c>
      <c r="H6811" s="287" t="s">
        <v>179</v>
      </c>
      <c r="I6811" s="287">
        <v>1</v>
      </c>
      <c r="J6811" s="287" t="s">
        <v>553</v>
      </c>
      <c r="K6811" s="287">
        <v>0</v>
      </c>
    </row>
    <row r="6812" spans="1:11">
      <c r="A6812" s="287" t="s">
        <v>552</v>
      </c>
      <c r="B6812" s="288">
        <v>46039</v>
      </c>
      <c r="C6812" s="287" t="s">
        <v>892</v>
      </c>
      <c r="D6812" s="287">
        <v>1</v>
      </c>
      <c r="E6812" s="287">
        <v>0</v>
      </c>
      <c r="F6812" s="287">
        <v>1</v>
      </c>
      <c r="G6812" s="287" t="s">
        <v>185</v>
      </c>
      <c r="H6812" s="287" t="s">
        <v>179</v>
      </c>
      <c r="I6812" s="287">
        <v>1</v>
      </c>
      <c r="J6812" s="287" t="s">
        <v>553</v>
      </c>
      <c r="K6812" s="287">
        <v>0</v>
      </c>
    </row>
    <row r="6813" spans="1:11">
      <c r="A6813" s="287" t="s">
        <v>552</v>
      </c>
      <c r="B6813" s="288">
        <v>46046</v>
      </c>
      <c r="C6813" s="287" t="s">
        <v>339</v>
      </c>
      <c r="D6813" s="287">
        <v>0</v>
      </c>
      <c r="E6813" s="287">
        <v>0</v>
      </c>
      <c r="F6813" s="287">
        <v>0</v>
      </c>
      <c r="G6813" s="287" t="s">
        <v>185</v>
      </c>
      <c r="H6813" s="287" t="s">
        <v>179</v>
      </c>
      <c r="I6813" s="287">
        <v>1</v>
      </c>
      <c r="J6813" s="287" t="s">
        <v>553</v>
      </c>
      <c r="K6813" s="287">
        <v>0</v>
      </c>
    </row>
    <row r="6814" spans="1:11">
      <c r="A6814" s="287" t="s">
        <v>552</v>
      </c>
      <c r="B6814" s="288">
        <v>46053</v>
      </c>
      <c r="C6814" s="287" t="s">
        <v>339</v>
      </c>
      <c r="D6814" s="287">
        <v>0</v>
      </c>
      <c r="E6814" s="287">
        <v>0</v>
      </c>
      <c r="F6814" s="287">
        <v>0</v>
      </c>
      <c r="G6814" s="287" t="s">
        <v>185</v>
      </c>
      <c r="H6814" s="287" t="s">
        <v>179</v>
      </c>
      <c r="I6814" s="287">
        <v>1</v>
      </c>
      <c r="J6814" s="287" t="s">
        <v>553</v>
      </c>
      <c r="K6814" s="287">
        <v>0</v>
      </c>
    </row>
    <row r="6815" spans="1:11">
      <c r="A6815" s="287" t="s">
        <v>552</v>
      </c>
      <c r="B6815" s="288">
        <v>46060</v>
      </c>
      <c r="C6815" s="287" t="s">
        <v>339</v>
      </c>
      <c r="D6815" s="287">
        <v>0</v>
      </c>
      <c r="E6815" s="287">
        <v>0</v>
      </c>
      <c r="F6815" s="287">
        <v>0</v>
      </c>
      <c r="G6815" s="287" t="s">
        <v>185</v>
      </c>
      <c r="H6815" s="287" t="s">
        <v>179</v>
      </c>
      <c r="I6815" s="287">
        <v>1</v>
      </c>
      <c r="J6815" s="287" t="s">
        <v>553</v>
      </c>
      <c r="K6815" s="287">
        <v>0</v>
      </c>
    </row>
    <row r="6816" spans="1:11">
      <c r="A6816" s="287" t="s">
        <v>552</v>
      </c>
      <c r="B6816" s="288">
        <v>46067</v>
      </c>
      <c r="C6816" s="287" t="s">
        <v>847</v>
      </c>
      <c r="D6816" s="287">
        <v>1</v>
      </c>
      <c r="E6816" s="287">
        <v>1</v>
      </c>
      <c r="F6816" s="287">
        <v>1</v>
      </c>
      <c r="G6816" s="287" t="s">
        <v>185</v>
      </c>
      <c r="H6816" s="287" t="s">
        <v>179</v>
      </c>
      <c r="I6816" s="287">
        <v>1</v>
      </c>
      <c r="J6816" s="287" t="s">
        <v>553</v>
      </c>
      <c r="K6816" s="287">
        <v>0</v>
      </c>
    </row>
    <row r="6817" spans="1:11">
      <c r="A6817" s="287" t="s">
        <v>552</v>
      </c>
      <c r="B6817" s="288">
        <v>46074</v>
      </c>
      <c r="C6817" s="287" t="s">
        <v>339</v>
      </c>
      <c r="D6817" s="287">
        <v>0</v>
      </c>
      <c r="E6817" s="287">
        <v>0</v>
      </c>
      <c r="F6817" s="287">
        <v>0</v>
      </c>
      <c r="G6817" s="287" t="s">
        <v>185</v>
      </c>
      <c r="H6817" s="287" t="s">
        <v>179</v>
      </c>
      <c r="I6817" s="287">
        <v>1</v>
      </c>
      <c r="J6817" s="287" t="s">
        <v>553</v>
      </c>
      <c r="K6817" s="287">
        <v>0</v>
      </c>
    </row>
    <row r="6818" spans="1:11">
      <c r="A6818" s="287" t="s">
        <v>552</v>
      </c>
      <c r="B6818" s="288">
        <v>46081</v>
      </c>
      <c r="C6818" s="287" t="s">
        <v>892</v>
      </c>
      <c r="D6818" s="287">
        <v>1</v>
      </c>
      <c r="E6818" s="287">
        <v>0</v>
      </c>
      <c r="F6818" s="287">
        <v>1</v>
      </c>
      <c r="G6818" s="287" t="s">
        <v>185</v>
      </c>
      <c r="H6818" s="287" t="s">
        <v>179</v>
      </c>
      <c r="I6818" s="287">
        <v>1</v>
      </c>
      <c r="J6818" s="287" t="s">
        <v>553</v>
      </c>
      <c r="K6818" s="287">
        <v>0</v>
      </c>
    </row>
    <row r="6819" spans="1:11">
      <c r="A6819" s="287" t="s">
        <v>552</v>
      </c>
      <c r="B6819" s="288">
        <v>46088</v>
      </c>
      <c r="C6819" s="287" t="s">
        <v>893</v>
      </c>
      <c r="D6819" s="287">
        <v>1</v>
      </c>
      <c r="E6819" s="287">
        <v>1</v>
      </c>
      <c r="F6819" s="287">
        <v>0</v>
      </c>
      <c r="G6819" s="287" t="s">
        <v>185</v>
      </c>
      <c r="H6819" s="287" t="s">
        <v>179</v>
      </c>
      <c r="I6819" s="287">
        <v>1</v>
      </c>
      <c r="J6819" s="287" t="s">
        <v>553</v>
      </c>
      <c r="K6819" s="287">
        <v>0</v>
      </c>
    </row>
    <row r="6820" spans="1:11">
      <c r="A6820" s="287" t="s">
        <v>552</v>
      </c>
      <c r="B6820" s="288">
        <v>46095</v>
      </c>
      <c r="C6820" s="287" t="s">
        <v>339</v>
      </c>
      <c r="D6820" s="287">
        <v>0</v>
      </c>
      <c r="E6820" s="287">
        <v>0</v>
      </c>
      <c r="F6820" s="287">
        <v>0</v>
      </c>
      <c r="G6820" s="287" t="s">
        <v>185</v>
      </c>
      <c r="H6820" s="287" t="s">
        <v>179</v>
      </c>
      <c r="I6820" s="287">
        <v>1</v>
      </c>
      <c r="J6820" s="287" t="s">
        <v>553</v>
      </c>
      <c r="K6820" s="287">
        <v>0</v>
      </c>
    </row>
    <row r="6821" spans="1:11">
      <c r="A6821" s="287" t="s">
        <v>552</v>
      </c>
      <c r="B6821" s="288">
        <v>46102</v>
      </c>
      <c r="C6821" s="287" t="s">
        <v>339</v>
      </c>
      <c r="D6821" s="287">
        <v>0</v>
      </c>
      <c r="E6821" s="287">
        <v>0</v>
      </c>
      <c r="F6821" s="287">
        <v>0</v>
      </c>
      <c r="G6821" s="287" t="s">
        <v>185</v>
      </c>
      <c r="H6821" s="287" t="s">
        <v>179</v>
      </c>
      <c r="I6821" s="287">
        <v>1</v>
      </c>
      <c r="J6821" s="287" t="s">
        <v>553</v>
      </c>
      <c r="K6821" s="287">
        <v>0</v>
      </c>
    </row>
    <row r="6822" spans="1:11">
      <c r="A6822" s="287" t="s">
        <v>552</v>
      </c>
      <c r="B6822" s="288">
        <v>46109</v>
      </c>
      <c r="C6822" s="287" t="s">
        <v>847</v>
      </c>
      <c r="D6822" s="287">
        <v>1</v>
      </c>
      <c r="E6822" s="287">
        <v>1</v>
      </c>
      <c r="F6822" s="287">
        <v>1</v>
      </c>
      <c r="G6822" s="287" t="s">
        <v>185</v>
      </c>
      <c r="H6822" s="287" t="s">
        <v>179</v>
      </c>
      <c r="I6822" s="287">
        <v>1</v>
      </c>
      <c r="J6822" s="287" t="s">
        <v>553</v>
      </c>
      <c r="K6822" s="287">
        <v>0</v>
      </c>
    </row>
    <row r="6823" spans="1:11">
      <c r="A6823" s="287" t="s">
        <v>552</v>
      </c>
      <c r="B6823" s="288">
        <v>46116</v>
      </c>
      <c r="C6823" s="287" t="s">
        <v>339</v>
      </c>
      <c r="D6823" s="287">
        <v>0</v>
      </c>
      <c r="E6823" s="287">
        <v>0</v>
      </c>
      <c r="F6823" s="287">
        <v>0</v>
      </c>
      <c r="G6823" s="287" t="s">
        <v>185</v>
      </c>
      <c r="H6823" s="287" t="s">
        <v>179</v>
      </c>
      <c r="I6823" s="287">
        <v>1</v>
      </c>
      <c r="J6823" s="287" t="s">
        <v>553</v>
      </c>
      <c r="K6823" s="287">
        <v>0</v>
      </c>
    </row>
    <row r="6824" spans="1:11">
      <c r="A6824" s="287" t="s">
        <v>552</v>
      </c>
      <c r="B6824" s="288">
        <v>46123</v>
      </c>
      <c r="C6824" s="287" t="s">
        <v>892</v>
      </c>
      <c r="D6824" s="287">
        <v>1</v>
      </c>
      <c r="E6824" s="287">
        <v>0</v>
      </c>
      <c r="F6824" s="287">
        <v>1</v>
      </c>
      <c r="G6824" s="287" t="s">
        <v>185</v>
      </c>
      <c r="H6824" s="287" t="s">
        <v>179</v>
      </c>
      <c r="I6824" s="287">
        <v>1</v>
      </c>
      <c r="J6824" s="287" t="s">
        <v>553</v>
      </c>
      <c r="K6824" s="287">
        <v>0</v>
      </c>
    </row>
    <row r="6825" spans="1:11">
      <c r="A6825" s="287" t="s">
        <v>552</v>
      </c>
      <c r="B6825" s="288">
        <v>46130</v>
      </c>
      <c r="C6825" s="287" t="s">
        <v>892</v>
      </c>
      <c r="D6825" s="287">
        <v>1</v>
      </c>
      <c r="E6825" s="287">
        <v>0</v>
      </c>
      <c r="F6825" s="287">
        <v>1</v>
      </c>
      <c r="G6825" s="287" t="s">
        <v>185</v>
      </c>
      <c r="H6825" s="287" t="s">
        <v>179</v>
      </c>
      <c r="I6825" s="287">
        <v>1</v>
      </c>
      <c r="J6825" s="287" t="s">
        <v>553</v>
      </c>
      <c r="K6825" s="287">
        <v>0</v>
      </c>
    </row>
    <row r="6826" spans="1:11">
      <c r="A6826" s="287" t="s">
        <v>552</v>
      </c>
      <c r="B6826" s="288">
        <v>46137</v>
      </c>
      <c r="C6826" s="287" t="s">
        <v>339</v>
      </c>
      <c r="D6826" s="287">
        <v>0</v>
      </c>
      <c r="E6826" s="287">
        <v>0</v>
      </c>
      <c r="F6826" s="287">
        <v>0</v>
      </c>
      <c r="G6826" s="287" t="s">
        <v>185</v>
      </c>
      <c r="H6826" s="287" t="s">
        <v>179</v>
      </c>
      <c r="I6826" s="287">
        <v>1</v>
      </c>
      <c r="J6826" s="287" t="s">
        <v>553</v>
      </c>
      <c r="K6826" s="287">
        <v>0</v>
      </c>
    </row>
    <row r="6827" spans="1:11">
      <c r="A6827" s="287" t="s">
        <v>554</v>
      </c>
      <c r="B6827" s="288">
        <v>45969</v>
      </c>
      <c r="C6827" s="287" t="s">
        <v>847</v>
      </c>
      <c r="D6827" s="287">
        <v>1</v>
      </c>
      <c r="E6827" s="287">
        <v>1</v>
      </c>
      <c r="F6827" s="287">
        <v>1</v>
      </c>
      <c r="G6827" s="287" t="s">
        <v>185</v>
      </c>
      <c r="H6827" s="287" t="s">
        <v>179</v>
      </c>
      <c r="I6827" s="287">
        <v>0</v>
      </c>
      <c r="J6827" s="287"/>
      <c r="K6827" s="287">
        <v>0</v>
      </c>
    </row>
    <row r="6828" spans="1:11">
      <c r="A6828" s="287" t="s">
        <v>554</v>
      </c>
      <c r="B6828" s="288">
        <v>45976</v>
      </c>
      <c r="C6828" s="287" t="s">
        <v>339</v>
      </c>
      <c r="D6828" s="287">
        <v>0</v>
      </c>
      <c r="E6828" s="287">
        <v>0</v>
      </c>
      <c r="F6828" s="287">
        <v>0</v>
      </c>
      <c r="G6828" s="287" t="s">
        <v>185</v>
      </c>
      <c r="H6828" s="287" t="s">
        <v>179</v>
      </c>
      <c r="I6828" s="287">
        <v>0</v>
      </c>
      <c r="J6828" s="287"/>
      <c r="K6828" s="287">
        <v>0</v>
      </c>
    </row>
    <row r="6829" spans="1:11">
      <c r="A6829" s="287" t="s">
        <v>554</v>
      </c>
      <c r="B6829" s="288">
        <v>45983</v>
      </c>
      <c r="C6829" s="287" t="s">
        <v>847</v>
      </c>
      <c r="D6829" s="287">
        <v>1</v>
      </c>
      <c r="E6829" s="287">
        <v>1</v>
      </c>
      <c r="F6829" s="287">
        <v>1</v>
      </c>
      <c r="G6829" s="287" t="s">
        <v>185</v>
      </c>
      <c r="H6829" s="287" t="s">
        <v>179</v>
      </c>
      <c r="I6829" s="287">
        <v>0</v>
      </c>
      <c r="J6829" s="287"/>
      <c r="K6829" s="287">
        <v>0</v>
      </c>
    </row>
    <row r="6830" spans="1:11">
      <c r="A6830" s="287" t="s">
        <v>554</v>
      </c>
      <c r="B6830" s="288">
        <v>45990</v>
      </c>
      <c r="C6830" s="287" t="s">
        <v>892</v>
      </c>
      <c r="D6830" s="287">
        <v>1</v>
      </c>
      <c r="E6830" s="287">
        <v>0</v>
      </c>
      <c r="F6830" s="287">
        <v>1</v>
      </c>
      <c r="G6830" s="287" t="s">
        <v>185</v>
      </c>
      <c r="H6830" s="287" t="s">
        <v>179</v>
      </c>
      <c r="I6830" s="287">
        <v>0</v>
      </c>
      <c r="J6830" s="287"/>
      <c r="K6830" s="287">
        <v>0</v>
      </c>
    </row>
    <row r="6831" spans="1:11">
      <c r="A6831" s="287" t="s">
        <v>554</v>
      </c>
      <c r="B6831" s="288">
        <v>45997</v>
      </c>
      <c r="C6831" s="287" t="s">
        <v>847</v>
      </c>
      <c r="D6831" s="287">
        <v>1</v>
      </c>
      <c r="E6831" s="287">
        <v>1</v>
      </c>
      <c r="F6831" s="287">
        <v>1</v>
      </c>
      <c r="G6831" s="287" t="s">
        <v>185</v>
      </c>
      <c r="H6831" s="287" t="s">
        <v>179</v>
      </c>
      <c r="I6831" s="287">
        <v>0</v>
      </c>
      <c r="J6831" s="287"/>
      <c r="K6831" s="287">
        <v>0</v>
      </c>
    </row>
    <row r="6832" spans="1:11">
      <c r="A6832" s="287" t="s">
        <v>554</v>
      </c>
      <c r="B6832" s="288">
        <v>46004</v>
      </c>
      <c r="C6832" s="287" t="s">
        <v>339</v>
      </c>
      <c r="D6832" s="287">
        <v>0</v>
      </c>
      <c r="E6832" s="287">
        <v>0</v>
      </c>
      <c r="F6832" s="287">
        <v>0</v>
      </c>
      <c r="G6832" s="287" t="s">
        <v>185</v>
      </c>
      <c r="H6832" s="287" t="s">
        <v>179</v>
      </c>
      <c r="I6832" s="287">
        <v>0</v>
      </c>
      <c r="J6832" s="287"/>
      <c r="K6832" s="287">
        <v>0</v>
      </c>
    </row>
    <row r="6833" spans="1:11">
      <c r="A6833" s="287" t="s">
        <v>554</v>
      </c>
      <c r="B6833" s="288">
        <v>46011</v>
      </c>
      <c r="C6833" s="287" t="s">
        <v>339</v>
      </c>
      <c r="D6833" s="287">
        <v>0</v>
      </c>
      <c r="E6833" s="287">
        <v>0</v>
      </c>
      <c r="F6833" s="287">
        <v>0</v>
      </c>
      <c r="G6833" s="287" t="s">
        <v>185</v>
      </c>
      <c r="H6833" s="287" t="s">
        <v>179</v>
      </c>
      <c r="I6833" s="287">
        <v>0</v>
      </c>
      <c r="J6833" s="287"/>
      <c r="K6833" s="287">
        <v>0</v>
      </c>
    </row>
    <row r="6834" spans="1:11">
      <c r="A6834" s="287" t="s">
        <v>554</v>
      </c>
      <c r="B6834" s="288">
        <v>46018</v>
      </c>
      <c r="C6834" s="287" t="s">
        <v>339</v>
      </c>
      <c r="D6834" s="287">
        <v>0</v>
      </c>
      <c r="E6834" s="287">
        <v>0</v>
      </c>
      <c r="F6834" s="287">
        <v>0</v>
      </c>
      <c r="G6834" s="287" t="s">
        <v>185</v>
      </c>
      <c r="H6834" s="287" t="s">
        <v>179</v>
      </c>
      <c r="I6834" s="287">
        <v>0</v>
      </c>
      <c r="J6834" s="287"/>
      <c r="K6834" s="287">
        <v>0</v>
      </c>
    </row>
    <row r="6835" spans="1:11">
      <c r="A6835" s="287" t="s">
        <v>554</v>
      </c>
      <c r="B6835" s="288">
        <v>46025</v>
      </c>
      <c r="C6835" s="287" t="s">
        <v>339</v>
      </c>
      <c r="D6835" s="287">
        <v>0</v>
      </c>
      <c r="E6835" s="287">
        <v>0</v>
      </c>
      <c r="F6835" s="287">
        <v>0</v>
      </c>
      <c r="G6835" s="287" t="s">
        <v>185</v>
      </c>
      <c r="H6835" s="287" t="s">
        <v>179</v>
      </c>
      <c r="I6835" s="287">
        <v>0</v>
      </c>
      <c r="J6835" s="287"/>
      <c r="K6835" s="287">
        <v>0</v>
      </c>
    </row>
    <row r="6836" spans="1:11">
      <c r="A6836" s="287" t="s">
        <v>554</v>
      </c>
      <c r="B6836" s="288">
        <v>46032</v>
      </c>
      <c r="C6836" s="287" t="s">
        <v>339</v>
      </c>
      <c r="D6836" s="287">
        <v>0</v>
      </c>
      <c r="E6836" s="287">
        <v>0</v>
      </c>
      <c r="F6836" s="287">
        <v>0</v>
      </c>
      <c r="G6836" s="287" t="s">
        <v>185</v>
      </c>
      <c r="H6836" s="287" t="s">
        <v>179</v>
      </c>
      <c r="I6836" s="287">
        <v>0</v>
      </c>
      <c r="J6836" s="287"/>
      <c r="K6836" s="287">
        <v>0</v>
      </c>
    </row>
    <row r="6837" spans="1:11">
      <c r="A6837" s="287" t="s">
        <v>554</v>
      </c>
      <c r="B6837" s="288">
        <v>46039</v>
      </c>
      <c r="C6837" s="287" t="s">
        <v>847</v>
      </c>
      <c r="D6837" s="287">
        <v>1</v>
      </c>
      <c r="E6837" s="287">
        <v>1</v>
      </c>
      <c r="F6837" s="287">
        <v>1</v>
      </c>
      <c r="G6837" s="287" t="s">
        <v>185</v>
      </c>
      <c r="H6837" s="287" t="s">
        <v>179</v>
      </c>
      <c r="I6837" s="287">
        <v>0</v>
      </c>
      <c r="J6837" s="287"/>
      <c r="K6837" s="287">
        <v>0</v>
      </c>
    </row>
    <row r="6838" spans="1:11">
      <c r="A6838" s="287" t="s">
        <v>554</v>
      </c>
      <c r="B6838" s="288">
        <v>46046</v>
      </c>
      <c r="C6838" s="287" t="s">
        <v>847</v>
      </c>
      <c r="D6838" s="287">
        <v>1</v>
      </c>
      <c r="E6838" s="287">
        <v>1</v>
      </c>
      <c r="F6838" s="287">
        <v>1</v>
      </c>
      <c r="G6838" s="287" t="s">
        <v>185</v>
      </c>
      <c r="H6838" s="287" t="s">
        <v>179</v>
      </c>
      <c r="I6838" s="287">
        <v>0</v>
      </c>
      <c r="J6838" s="287"/>
      <c r="K6838" s="287">
        <v>0</v>
      </c>
    </row>
    <row r="6839" spans="1:11">
      <c r="A6839" s="287" t="s">
        <v>554</v>
      </c>
      <c r="B6839" s="288">
        <v>46053</v>
      </c>
      <c r="C6839" s="287" t="s">
        <v>847</v>
      </c>
      <c r="D6839" s="287">
        <v>1</v>
      </c>
      <c r="E6839" s="287">
        <v>1</v>
      </c>
      <c r="F6839" s="287">
        <v>1</v>
      </c>
      <c r="G6839" s="287" t="s">
        <v>185</v>
      </c>
      <c r="H6839" s="287" t="s">
        <v>179</v>
      </c>
      <c r="I6839" s="287">
        <v>0</v>
      </c>
      <c r="J6839" s="287"/>
      <c r="K6839" s="287">
        <v>0</v>
      </c>
    </row>
    <row r="6840" spans="1:11">
      <c r="A6840" s="287" t="s">
        <v>554</v>
      </c>
      <c r="B6840" s="288">
        <v>46060</v>
      </c>
      <c r="C6840" s="287" t="s">
        <v>339</v>
      </c>
      <c r="D6840" s="287">
        <v>0</v>
      </c>
      <c r="E6840" s="287">
        <v>0</v>
      </c>
      <c r="F6840" s="287">
        <v>0</v>
      </c>
      <c r="G6840" s="287" t="s">
        <v>185</v>
      </c>
      <c r="H6840" s="287" t="s">
        <v>179</v>
      </c>
      <c r="I6840" s="287">
        <v>0</v>
      </c>
      <c r="J6840" s="287"/>
      <c r="K6840" s="287">
        <v>0</v>
      </c>
    </row>
    <row r="6841" spans="1:11">
      <c r="A6841" s="287" t="s">
        <v>554</v>
      </c>
      <c r="B6841" s="288">
        <v>46067</v>
      </c>
      <c r="C6841" s="287" t="s">
        <v>892</v>
      </c>
      <c r="D6841" s="287">
        <v>1</v>
      </c>
      <c r="E6841" s="287">
        <v>0</v>
      </c>
      <c r="F6841" s="287">
        <v>1</v>
      </c>
      <c r="G6841" s="287" t="s">
        <v>185</v>
      </c>
      <c r="H6841" s="287" t="s">
        <v>179</v>
      </c>
      <c r="I6841" s="287">
        <v>0</v>
      </c>
      <c r="J6841" s="287"/>
      <c r="K6841" s="287">
        <v>0</v>
      </c>
    </row>
    <row r="6842" spans="1:11">
      <c r="A6842" s="287" t="s">
        <v>554</v>
      </c>
      <c r="B6842" s="288">
        <v>46074</v>
      </c>
      <c r="C6842" s="287" t="s">
        <v>339</v>
      </c>
      <c r="D6842" s="287">
        <v>0</v>
      </c>
      <c r="E6842" s="287">
        <v>0</v>
      </c>
      <c r="F6842" s="287">
        <v>0</v>
      </c>
      <c r="G6842" s="287" t="s">
        <v>185</v>
      </c>
      <c r="H6842" s="287" t="s">
        <v>179</v>
      </c>
      <c r="I6842" s="287">
        <v>0</v>
      </c>
      <c r="J6842" s="287"/>
      <c r="K6842" s="287">
        <v>0</v>
      </c>
    </row>
    <row r="6843" spans="1:11">
      <c r="A6843" s="287" t="s">
        <v>554</v>
      </c>
      <c r="B6843" s="288">
        <v>46081</v>
      </c>
      <c r="C6843" s="287" t="s">
        <v>847</v>
      </c>
      <c r="D6843" s="287">
        <v>1</v>
      </c>
      <c r="E6843" s="287">
        <v>1</v>
      </c>
      <c r="F6843" s="287">
        <v>1</v>
      </c>
      <c r="G6843" s="287" t="s">
        <v>185</v>
      </c>
      <c r="H6843" s="287" t="s">
        <v>179</v>
      </c>
      <c r="I6843" s="287">
        <v>0</v>
      </c>
      <c r="J6843" s="287"/>
      <c r="K6843" s="287">
        <v>0</v>
      </c>
    </row>
    <row r="6844" spans="1:11">
      <c r="A6844" s="287" t="s">
        <v>554</v>
      </c>
      <c r="B6844" s="288">
        <v>46088</v>
      </c>
      <c r="C6844" s="287" t="s">
        <v>847</v>
      </c>
      <c r="D6844" s="287">
        <v>1</v>
      </c>
      <c r="E6844" s="287">
        <v>1</v>
      </c>
      <c r="F6844" s="287">
        <v>1</v>
      </c>
      <c r="G6844" s="287" t="s">
        <v>185</v>
      </c>
      <c r="H6844" s="287" t="s">
        <v>179</v>
      </c>
      <c r="I6844" s="287">
        <v>0</v>
      </c>
      <c r="J6844" s="287"/>
      <c r="K6844" s="287">
        <v>0</v>
      </c>
    </row>
    <row r="6845" spans="1:11">
      <c r="A6845" s="287" t="s">
        <v>554</v>
      </c>
      <c r="B6845" s="288">
        <v>46095</v>
      </c>
      <c r="C6845" s="287" t="s">
        <v>847</v>
      </c>
      <c r="D6845" s="287">
        <v>1</v>
      </c>
      <c r="E6845" s="287">
        <v>1</v>
      </c>
      <c r="F6845" s="287">
        <v>1</v>
      </c>
      <c r="G6845" s="287" t="s">
        <v>185</v>
      </c>
      <c r="H6845" s="287" t="s">
        <v>179</v>
      </c>
      <c r="I6845" s="287">
        <v>0</v>
      </c>
      <c r="J6845" s="287"/>
      <c r="K6845" s="287">
        <v>0</v>
      </c>
    </row>
    <row r="6846" spans="1:11">
      <c r="A6846" s="287" t="s">
        <v>554</v>
      </c>
      <c r="B6846" s="288">
        <v>46102</v>
      </c>
      <c r="C6846" s="287" t="s">
        <v>847</v>
      </c>
      <c r="D6846" s="287">
        <v>1</v>
      </c>
      <c r="E6846" s="287">
        <v>1</v>
      </c>
      <c r="F6846" s="287">
        <v>1</v>
      </c>
      <c r="G6846" s="287" t="s">
        <v>185</v>
      </c>
      <c r="H6846" s="287" t="s">
        <v>179</v>
      </c>
      <c r="I6846" s="287">
        <v>0</v>
      </c>
      <c r="J6846" s="287"/>
      <c r="K6846" s="287">
        <v>0</v>
      </c>
    </row>
    <row r="6847" spans="1:11">
      <c r="A6847" s="287" t="s">
        <v>554</v>
      </c>
      <c r="B6847" s="288">
        <v>46109</v>
      </c>
      <c r="C6847" s="287" t="s">
        <v>847</v>
      </c>
      <c r="D6847" s="287">
        <v>1</v>
      </c>
      <c r="E6847" s="287">
        <v>1</v>
      </c>
      <c r="F6847" s="287">
        <v>1</v>
      </c>
      <c r="G6847" s="287" t="s">
        <v>185</v>
      </c>
      <c r="H6847" s="287" t="s">
        <v>179</v>
      </c>
      <c r="I6847" s="287">
        <v>0</v>
      </c>
      <c r="J6847" s="287"/>
      <c r="K6847" s="287">
        <v>0</v>
      </c>
    </row>
    <row r="6848" spans="1:11">
      <c r="A6848" s="287" t="s">
        <v>554</v>
      </c>
      <c r="B6848" s="288">
        <v>46116</v>
      </c>
      <c r="C6848" s="287" t="s">
        <v>847</v>
      </c>
      <c r="D6848" s="287">
        <v>1</v>
      </c>
      <c r="E6848" s="287">
        <v>1</v>
      </c>
      <c r="F6848" s="287">
        <v>1</v>
      </c>
      <c r="G6848" s="287" t="s">
        <v>185</v>
      </c>
      <c r="H6848" s="287" t="s">
        <v>179</v>
      </c>
      <c r="I6848" s="287">
        <v>0</v>
      </c>
      <c r="J6848" s="287"/>
      <c r="K6848" s="287">
        <v>0</v>
      </c>
    </row>
    <row r="6849" spans="1:11">
      <c r="A6849" s="287" t="s">
        <v>554</v>
      </c>
      <c r="B6849" s="288">
        <v>46123</v>
      </c>
      <c r="C6849" s="287" t="s">
        <v>847</v>
      </c>
      <c r="D6849" s="287">
        <v>1</v>
      </c>
      <c r="E6849" s="287">
        <v>1</v>
      </c>
      <c r="F6849" s="287">
        <v>1</v>
      </c>
      <c r="G6849" s="287" t="s">
        <v>185</v>
      </c>
      <c r="H6849" s="287" t="s">
        <v>179</v>
      </c>
      <c r="I6849" s="287">
        <v>0</v>
      </c>
      <c r="J6849" s="287"/>
      <c r="K6849" s="287">
        <v>0</v>
      </c>
    </row>
    <row r="6850" spans="1:11">
      <c r="A6850" s="287" t="s">
        <v>554</v>
      </c>
      <c r="B6850" s="288">
        <v>46130</v>
      </c>
      <c r="C6850" s="287" t="s">
        <v>847</v>
      </c>
      <c r="D6850" s="287">
        <v>1</v>
      </c>
      <c r="E6850" s="287">
        <v>1</v>
      </c>
      <c r="F6850" s="287">
        <v>1</v>
      </c>
      <c r="G6850" s="287" t="s">
        <v>185</v>
      </c>
      <c r="H6850" s="287" t="s">
        <v>179</v>
      </c>
      <c r="I6850" s="287">
        <v>0</v>
      </c>
      <c r="J6850" s="287"/>
      <c r="K6850" s="287">
        <v>0</v>
      </c>
    </row>
    <row r="6851" spans="1:11">
      <c r="A6851" s="287" t="s">
        <v>554</v>
      </c>
      <c r="B6851" s="288">
        <v>46137</v>
      </c>
      <c r="C6851" s="287" t="s">
        <v>847</v>
      </c>
      <c r="D6851" s="287">
        <v>1</v>
      </c>
      <c r="E6851" s="287">
        <v>1</v>
      </c>
      <c r="F6851" s="287">
        <v>1</v>
      </c>
      <c r="G6851" s="287" t="s">
        <v>185</v>
      </c>
      <c r="H6851" s="287" t="s">
        <v>179</v>
      </c>
      <c r="I6851" s="287">
        <v>0</v>
      </c>
      <c r="J6851" s="287"/>
      <c r="K6851" s="287">
        <v>0</v>
      </c>
    </row>
    <row r="6852" spans="1:11">
      <c r="A6852" s="287" t="s">
        <v>555</v>
      </c>
      <c r="B6852" s="288">
        <v>45969</v>
      </c>
      <c r="C6852" s="287" t="s">
        <v>847</v>
      </c>
      <c r="D6852" s="287">
        <v>1</v>
      </c>
      <c r="E6852" s="287">
        <v>1</v>
      </c>
      <c r="F6852" s="287">
        <v>1</v>
      </c>
      <c r="G6852" s="287" t="s">
        <v>185</v>
      </c>
      <c r="H6852" s="287"/>
      <c r="I6852" s="287">
        <v>0</v>
      </c>
      <c r="J6852" s="287"/>
      <c r="K6852" s="287">
        <v>0</v>
      </c>
    </row>
    <row r="6853" spans="1:11">
      <c r="A6853" s="287" t="s">
        <v>555</v>
      </c>
      <c r="B6853" s="288">
        <v>45976</v>
      </c>
      <c r="C6853" s="287" t="s">
        <v>847</v>
      </c>
      <c r="D6853" s="287">
        <v>1</v>
      </c>
      <c r="E6853" s="287">
        <v>1</v>
      </c>
      <c r="F6853" s="287">
        <v>1</v>
      </c>
      <c r="G6853" s="287" t="s">
        <v>185</v>
      </c>
      <c r="H6853" s="287"/>
      <c r="I6853" s="287">
        <v>0</v>
      </c>
      <c r="J6853" s="287"/>
      <c r="K6853" s="287">
        <v>0</v>
      </c>
    </row>
    <row r="6854" spans="1:11">
      <c r="A6854" s="287" t="s">
        <v>555</v>
      </c>
      <c r="B6854" s="288">
        <v>45983</v>
      </c>
      <c r="C6854" s="287" t="s">
        <v>847</v>
      </c>
      <c r="D6854" s="287">
        <v>1</v>
      </c>
      <c r="E6854" s="287">
        <v>1</v>
      </c>
      <c r="F6854" s="287">
        <v>1</v>
      </c>
      <c r="G6854" s="287" t="s">
        <v>185</v>
      </c>
      <c r="H6854" s="287"/>
      <c r="I6854" s="287">
        <v>0</v>
      </c>
      <c r="J6854" s="287"/>
      <c r="K6854" s="287">
        <v>0</v>
      </c>
    </row>
    <row r="6855" spans="1:11">
      <c r="A6855" s="287" t="s">
        <v>555</v>
      </c>
      <c r="B6855" s="288">
        <v>45990</v>
      </c>
      <c r="C6855" s="287" t="s">
        <v>893</v>
      </c>
      <c r="D6855" s="287">
        <v>1</v>
      </c>
      <c r="E6855" s="287">
        <v>1</v>
      </c>
      <c r="F6855" s="287">
        <v>0</v>
      </c>
      <c r="G6855" s="287" t="s">
        <v>185</v>
      </c>
      <c r="H6855" s="287"/>
      <c r="I6855" s="287">
        <v>0</v>
      </c>
      <c r="J6855" s="287"/>
      <c r="K6855" s="287">
        <v>0</v>
      </c>
    </row>
    <row r="6856" spans="1:11">
      <c r="A6856" s="287" t="s">
        <v>555</v>
      </c>
      <c r="B6856" s="288">
        <v>45997</v>
      </c>
      <c r="C6856" s="287" t="s">
        <v>339</v>
      </c>
      <c r="D6856" s="287">
        <v>0</v>
      </c>
      <c r="E6856" s="287">
        <v>0</v>
      </c>
      <c r="F6856" s="287">
        <v>0</v>
      </c>
      <c r="G6856" s="287" t="s">
        <v>185</v>
      </c>
      <c r="H6856" s="287"/>
      <c r="I6856" s="287">
        <v>0</v>
      </c>
      <c r="J6856" s="287"/>
      <c r="K6856" s="287">
        <v>0</v>
      </c>
    </row>
    <row r="6857" spans="1:11">
      <c r="A6857" s="287" t="s">
        <v>555</v>
      </c>
      <c r="B6857" s="288">
        <v>46004</v>
      </c>
      <c r="C6857" s="287" t="s">
        <v>339</v>
      </c>
      <c r="D6857" s="287">
        <v>0</v>
      </c>
      <c r="E6857" s="287">
        <v>0</v>
      </c>
      <c r="F6857" s="287">
        <v>0</v>
      </c>
      <c r="G6857" s="287" t="s">
        <v>185</v>
      </c>
      <c r="H6857" s="287"/>
      <c r="I6857" s="287">
        <v>0</v>
      </c>
      <c r="J6857" s="287"/>
      <c r="K6857" s="287">
        <v>0</v>
      </c>
    </row>
    <row r="6858" spans="1:11">
      <c r="A6858" s="287" t="s">
        <v>555</v>
      </c>
      <c r="B6858" s="288">
        <v>46011</v>
      </c>
      <c r="C6858" s="287" t="s">
        <v>339</v>
      </c>
      <c r="D6858" s="287">
        <v>0</v>
      </c>
      <c r="E6858" s="287">
        <v>0</v>
      </c>
      <c r="F6858" s="287">
        <v>0</v>
      </c>
      <c r="G6858" s="287" t="s">
        <v>185</v>
      </c>
      <c r="H6858" s="287"/>
      <c r="I6858" s="287">
        <v>0</v>
      </c>
      <c r="J6858" s="287"/>
      <c r="K6858" s="287">
        <v>0</v>
      </c>
    </row>
    <row r="6859" spans="1:11">
      <c r="A6859" s="287" t="s">
        <v>555</v>
      </c>
      <c r="B6859" s="288">
        <v>46018</v>
      </c>
      <c r="C6859" s="287" t="s">
        <v>339</v>
      </c>
      <c r="D6859" s="287">
        <v>0</v>
      </c>
      <c r="E6859" s="287">
        <v>0</v>
      </c>
      <c r="F6859" s="287">
        <v>0</v>
      </c>
      <c r="G6859" s="287" t="s">
        <v>185</v>
      </c>
      <c r="H6859" s="287"/>
      <c r="I6859" s="287">
        <v>0</v>
      </c>
      <c r="J6859" s="287"/>
      <c r="K6859" s="287">
        <v>0</v>
      </c>
    </row>
    <row r="6860" spans="1:11">
      <c r="A6860" s="287" t="s">
        <v>555</v>
      </c>
      <c r="B6860" s="288">
        <v>46025</v>
      </c>
      <c r="C6860" s="287" t="s">
        <v>339</v>
      </c>
      <c r="D6860" s="287">
        <v>0</v>
      </c>
      <c r="E6860" s="287">
        <v>0</v>
      </c>
      <c r="F6860" s="287">
        <v>0</v>
      </c>
      <c r="G6860" s="287" t="s">
        <v>185</v>
      </c>
      <c r="H6860" s="287"/>
      <c r="I6860" s="287">
        <v>0</v>
      </c>
      <c r="J6860" s="287"/>
      <c r="K6860" s="287">
        <v>0</v>
      </c>
    </row>
    <row r="6861" spans="1:11">
      <c r="A6861" s="287" t="s">
        <v>555</v>
      </c>
      <c r="B6861" s="288">
        <v>46032</v>
      </c>
      <c r="C6861" s="287" t="s">
        <v>892</v>
      </c>
      <c r="D6861" s="287">
        <v>1</v>
      </c>
      <c r="E6861" s="287">
        <v>0</v>
      </c>
      <c r="F6861" s="287">
        <v>1</v>
      </c>
      <c r="G6861" s="287" t="s">
        <v>185</v>
      </c>
      <c r="H6861" s="287"/>
      <c r="I6861" s="287">
        <v>0</v>
      </c>
      <c r="J6861" s="287"/>
      <c r="K6861" s="287">
        <v>0</v>
      </c>
    </row>
    <row r="6862" spans="1:11">
      <c r="A6862" s="287" t="s">
        <v>555</v>
      </c>
      <c r="B6862" s="288">
        <v>46039</v>
      </c>
      <c r="C6862" s="287" t="s">
        <v>847</v>
      </c>
      <c r="D6862" s="287">
        <v>1</v>
      </c>
      <c r="E6862" s="287">
        <v>1</v>
      </c>
      <c r="F6862" s="287">
        <v>1</v>
      </c>
      <c r="G6862" s="287" t="s">
        <v>185</v>
      </c>
      <c r="H6862" s="287"/>
      <c r="I6862" s="287">
        <v>0</v>
      </c>
      <c r="J6862" s="287"/>
      <c r="K6862" s="287">
        <v>0</v>
      </c>
    </row>
    <row r="6863" spans="1:11">
      <c r="A6863" s="287" t="s">
        <v>555</v>
      </c>
      <c r="B6863" s="288">
        <v>46046</v>
      </c>
      <c r="C6863" s="287" t="s">
        <v>847</v>
      </c>
      <c r="D6863" s="287">
        <v>1</v>
      </c>
      <c r="E6863" s="287">
        <v>1</v>
      </c>
      <c r="F6863" s="287">
        <v>1</v>
      </c>
      <c r="G6863" s="287" t="s">
        <v>185</v>
      </c>
      <c r="H6863" s="287"/>
      <c r="I6863" s="287">
        <v>0</v>
      </c>
      <c r="J6863" s="287"/>
      <c r="K6863" s="287">
        <v>0</v>
      </c>
    </row>
    <row r="6864" spans="1:11">
      <c r="A6864" s="287" t="s">
        <v>555</v>
      </c>
      <c r="B6864" s="288">
        <v>46053</v>
      </c>
      <c r="C6864" s="287" t="s">
        <v>893</v>
      </c>
      <c r="D6864" s="287">
        <v>1</v>
      </c>
      <c r="E6864" s="287">
        <v>1</v>
      </c>
      <c r="F6864" s="287">
        <v>0</v>
      </c>
      <c r="G6864" s="287" t="s">
        <v>185</v>
      </c>
      <c r="H6864" s="287"/>
      <c r="I6864" s="287">
        <v>0</v>
      </c>
      <c r="J6864" s="287"/>
      <c r="K6864" s="287">
        <v>0</v>
      </c>
    </row>
    <row r="6865" spans="1:11">
      <c r="A6865" s="287" t="s">
        <v>555</v>
      </c>
      <c r="B6865" s="288">
        <v>46060</v>
      </c>
      <c r="C6865" s="287" t="s">
        <v>893</v>
      </c>
      <c r="D6865" s="287">
        <v>1</v>
      </c>
      <c r="E6865" s="287">
        <v>1</v>
      </c>
      <c r="F6865" s="287">
        <v>0</v>
      </c>
      <c r="G6865" s="287" t="s">
        <v>185</v>
      </c>
      <c r="H6865" s="287"/>
      <c r="I6865" s="287">
        <v>0</v>
      </c>
      <c r="J6865" s="287"/>
      <c r="K6865" s="287">
        <v>0</v>
      </c>
    </row>
    <row r="6866" spans="1:11">
      <c r="A6866" s="287" t="s">
        <v>555</v>
      </c>
      <c r="B6866" s="288">
        <v>46067</v>
      </c>
      <c r="C6866" s="287" t="s">
        <v>339</v>
      </c>
      <c r="D6866" s="287">
        <v>0</v>
      </c>
      <c r="E6866" s="287">
        <v>0</v>
      </c>
      <c r="F6866" s="287">
        <v>0</v>
      </c>
      <c r="G6866" s="287" t="s">
        <v>185</v>
      </c>
      <c r="H6866" s="287"/>
      <c r="I6866" s="287">
        <v>0</v>
      </c>
      <c r="J6866" s="287"/>
      <c r="K6866" s="287">
        <v>0</v>
      </c>
    </row>
    <row r="6867" spans="1:11">
      <c r="A6867" s="287" t="s">
        <v>555</v>
      </c>
      <c r="B6867" s="288">
        <v>46074</v>
      </c>
      <c r="C6867" s="287" t="s">
        <v>847</v>
      </c>
      <c r="D6867" s="287">
        <v>1</v>
      </c>
      <c r="E6867" s="287">
        <v>1</v>
      </c>
      <c r="F6867" s="287">
        <v>1</v>
      </c>
      <c r="G6867" s="287" t="s">
        <v>185</v>
      </c>
      <c r="H6867" s="287"/>
      <c r="I6867" s="287">
        <v>0</v>
      </c>
      <c r="J6867" s="287"/>
      <c r="K6867" s="287">
        <v>0</v>
      </c>
    </row>
    <row r="6868" spans="1:11">
      <c r="A6868" s="287" t="s">
        <v>555</v>
      </c>
      <c r="B6868" s="288">
        <v>46081</v>
      </c>
      <c r="C6868" s="287" t="s">
        <v>893</v>
      </c>
      <c r="D6868" s="287">
        <v>1</v>
      </c>
      <c r="E6868" s="287">
        <v>1</v>
      </c>
      <c r="F6868" s="287">
        <v>0</v>
      </c>
      <c r="G6868" s="287" t="s">
        <v>185</v>
      </c>
      <c r="H6868" s="287"/>
      <c r="I6868" s="287">
        <v>0</v>
      </c>
      <c r="J6868" s="287"/>
      <c r="K6868" s="287">
        <v>0</v>
      </c>
    </row>
    <row r="6869" spans="1:11">
      <c r="A6869" s="287" t="s">
        <v>555</v>
      </c>
      <c r="B6869" s="288">
        <v>46088</v>
      </c>
      <c r="C6869" s="287" t="s">
        <v>893</v>
      </c>
      <c r="D6869" s="287">
        <v>1</v>
      </c>
      <c r="E6869" s="287">
        <v>1</v>
      </c>
      <c r="F6869" s="287">
        <v>0</v>
      </c>
      <c r="G6869" s="287" t="s">
        <v>185</v>
      </c>
      <c r="H6869" s="287"/>
      <c r="I6869" s="287">
        <v>0</v>
      </c>
      <c r="J6869" s="287"/>
      <c r="K6869" s="287">
        <v>0</v>
      </c>
    </row>
    <row r="6870" spans="1:11">
      <c r="A6870" s="287" t="s">
        <v>555</v>
      </c>
      <c r="B6870" s="288">
        <v>46095</v>
      </c>
      <c r="C6870" s="287" t="s">
        <v>893</v>
      </c>
      <c r="D6870" s="287">
        <v>1</v>
      </c>
      <c r="E6870" s="287">
        <v>1</v>
      </c>
      <c r="F6870" s="287">
        <v>0</v>
      </c>
      <c r="G6870" s="287" t="s">
        <v>185</v>
      </c>
      <c r="H6870" s="287"/>
      <c r="I6870" s="287">
        <v>0</v>
      </c>
      <c r="J6870" s="287"/>
      <c r="K6870" s="287">
        <v>0</v>
      </c>
    </row>
    <row r="6871" spans="1:11">
      <c r="A6871" s="287" t="s">
        <v>555</v>
      </c>
      <c r="B6871" s="288">
        <v>46102</v>
      </c>
      <c r="C6871" s="287" t="s">
        <v>893</v>
      </c>
      <c r="D6871" s="287">
        <v>1</v>
      </c>
      <c r="E6871" s="287">
        <v>1</v>
      </c>
      <c r="F6871" s="287">
        <v>0</v>
      </c>
      <c r="G6871" s="287" t="s">
        <v>185</v>
      </c>
      <c r="H6871" s="287"/>
      <c r="I6871" s="287">
        <v>0</v>
      </c>
      <c r="J6871" s="287"/>
      <c r="K6871" s="287">
        <v>0</v>
      </c>
    </row>
    <row r="6872" spans="1:11">
      <c r="A6872" s="287" t="s">
        <v>555</v>
      </c>
      <c r="B6872" s="288">
        <v>46109</v>
      </c>
      <c r="C6872" s="287" t="s">
        <v>893</v>
      </c>
      <c r="D6872" s="287">
        <v>1</v>
      </c>
      <c r="E6872" s="287">
        <v>1</v>
      </c>
      <c r="F6872" s="287">
        <v>0</v>
      </c>
      <c r="G6872" s="287" t="s">
        <v>185</v>
      </c>
      <c r="H6872" s="287"/>
      <c r="I6872" s="287">
        <v>0</v>
      </c>
      <c r="J6872" s="287"/>
      <c r="K6872" s="287">
        <v>0</v>
      </c>
    </row>
    <row r="6873" spans="1:11">
      <c r="A6873" s="287" t="s">
        <v>555</v>
      </c>
      <c r="B6873" s="288">
        <v>46116</v>
      </c>
      <c r="C6873" s="287" t="s">
        <v>893</v>
      </c>
      <c r="D6873" s="287">
        <v>1</v>
      </c>
      <c r="E6873" s="287">
        <v>1</v>
      </c>
      <c r="F6873" s="287">
        <v>0</v>
      </c>
      <c r="G6873" s="287" t="s">
        <v>185</v>
      </c>
      <c r="H6873" s="287"/>
      <c r="I6873" s="287">
        <v>0</v>
      </c>
      <c r="J6873" s="287"/>
      <c r="K6873" s="287">
        <v>0</v>
      </c>
    </row>
    <row r="6874" spans="1:11">
      <c r="A6874" s="287" t="s">
        <v>555</v>
      </c>
      <c r="B6874" s="288">
        <v>46123</v>
      </c>
      <c r="C6874" s="287" t="s">
        <v>893</v>
      </c>
      <c r="D6874" s="287">
        <v>1</v>
      </c>
      <c r="E6874" s="287">
        <v>1</v>
      </c>
      <c r="F6874" s="287">
        <v>0</v>
      </c>
      <c r="G6874" s="287" t="s">
        <v>185</v>
      </c>
      <c r="H6874" s="287"/>
      <c r="I6874" s="287">
        <v>0</v>
      </c>
      <c r="J6874" s="287"/>
      <c r="K6874" s="287">
        <v>0</v>
      </c>
    </row>
    <row r="6875" spans="1:11">
      <c r="A6875" s="287" t="s">
        <v>555</v>
      </c>
      <c r="B6875" s="288">
        <v>46130</v>
      </c>
      <c r="C6875" s="287" t="s">
        <v>893</v>
      </c>
      <c r="D6875" s="287">
        <v>1</v>
      </c>
      <c r="E6875" s="287">
        <v>1</v>
      </c>
      <c r="F6875" s="287">
        <v>0</v>
      </c>
      <c r="G6875" s="287" t="s">
        <v>185</v>
      </c>
      <c r="H6875" s="287"/>
      <c r="I6875" s="287">
        <v>0</v>
      </c>
      <c r="J6875" s="287"/>
      <c r="K6875" s="287">
        <v>0</v>
      </c>
    </row>
    <row r="6876" spans="1:11">
      <c r="A6876" s="287" t="s">
        <v>555</v>
      </c>
      <c r="B6876" s="288">
        <v>46137</v>
      </c>
      <c r="C6876" s="287" t="s">
        <v>893</v>
      </c>
      <c r="D6876" s="287">
        <v>1</v>
      </c>
      <c r="E6876" s="287">
        <v>1</v>
      </c>
      <c r="F6876" s="287">
        <v>0</v>
      </c>
      <c r="G6876" s="287" t="s">
        <v>185</v>
      </c>
      <c r="H6876" s="287"/>
      <c r="I6876" s="287">
        <v>0</v>
      </c>
      <c r="J6876" s="287"/>
      <c r="K6876" s="287">
        <v>0</v>
      </c>
    </row>
    <row r="6877" spans="1:11">
      <c r="A6877" s="287" t="s">
        <v>556</v>
      </c>
      <c r="B6877" s="288">
        <v>45969</v>
      </c>
      <c r="C6877" s="287" t="s">
        <v>339</v>
      </c>
      <c r="D6877" s="287">
        <v>0</v>
      </c>
      <c r="E6877" s="287">
        <v>0</v>
      </c>
      <c r="F6877" s="287">
        <v>0</v>
      </c>
      <c r="G6877" s="287" t="s">
        <v>188</v>
      </c>
      <c r="H6877" s="287" t="s">
        <v>179</v>
      </c>
      <c r="I6877" s="287">
        <v>1</v>
      </c>
      <c r="J6877" s="287"/>
      <c r="K6877" s="287">
        <v>0</v>
      </c>
    </row>
    <row r="6878" spans="1:11">
      <c r="A6878" s="287" t="s">
        <v>556</v>
      </c>
      <c r="B6878" s="288">
        <v>45976</v>
      </c>
      <c r="C6878" s="287" t="s">
        <v>339</v>
      </c>
      <c r="D6878" s="287">
        <v>0</v>
      </c>
      <c r="E6878" s="287">
        <v>0</v>
      </c>
      <c r="F6878" s="287">
        <v>0</v>
      </c>
      <c r="G6878" s="287" t="s">
        <v>188</v>
      </c>
      <c r="H6878" s="287" t="s">
        <v>179</v>
      </c>
      <c r="I6878" s="287">
        <v>1</v>
      </c>
      <c r="J6878" s="287"/>
      <c r="K6878" s="287">
        <v>0</v>
      </c>
    </row>
    <row r="6879" spans="1:11">
      <c r="A6879" s="287" t="s">
        <v>556</v>
      </c>
      <c r="B6879" s="288">
        <v>45983</v>
      </c>
      <c r="C6879" s="287" t="s">
        <v>339</v>
      </c>
      <c r="D6879" s="287">
        <v>0</v>
      </c>
      <c r="E6879" s="287">
        <v>0</v>
      </c>
      <c r="F6879" s="287">
        <v>0</v>
      </c>
      <c r="G6879" s="287" t="s">
        <v>188</v>
      </c>
      <c r="H6879" s="287" t="s">
        <v>179</v>
      </c>
      <c r="I6879" s="287">
        <v>1</v>
      </c>
      <c r="J6879" s="287"/>
      <c r="K6879" s="287">
        <v>0</v>
      </c>
    </row>
    <row r="6880" spans="1:11">
      <c r="A6880" s="287" t="s">
        <v>556</v>
      </c>
      <c r="B6880" s="288">
        <v>45990</v>
      </c>
      <c r="C6880" s="287" t="s">
        <v>339</v>
      </c>
      <c r="D6880" s="287">
        <v>0</v>
      </c>
      <c r="E6880" s="287">
        <v>0</v>
      </c>
      <c r="F6880" s="287">
        <v>0</v>
      </c>
      <c r="G6880" s="287" t="s">
        <v>188</v>
      </c>
      <c r="H6880" s="287" t="s">
        <v>179</v>
      </c>
      <c r="I6880" s="287">
        <v>1</v>
      </c>
      <c r="J6880" s="287"/>
      <c r="K6880" s="287">
        <v>0</v>
      </c>
    </row>
    <row r="6881" spans="1:11">
      <c r="A6881" s="287" t="s">
        <v>556</v>
      </c>
      <c r="B6881" s="288">
        <v>45997</v>
      </c>
      <c r="C6881" s="287" t="s">
        <v>339</v>
      </c>
      <c r="D6881" s="287">
        <v>0</v>
      </c>
      <c r="E6881" s="287">
        <v>0</v>
      </c>
      <c r="F6881" s="287">
        <v>0</v>
      </c>
      <c r="G6881" s="287" t="s">
        <v>188</v>
      </c>
      <c r="H6881" s="287" t="s">
        <v>179</v>
      </c>
      <c r="I6881" s="287">
        <v>1</v>
      </c>
      <c r="J6881" s="287"/>
      <c r="K6881" s="287">
        <v>0</v>
      </c>
    </row>
    <row r="6882" spans="1:11">
      <c r="A6882" s="287" t="s">
        <v>556</v>
      </c>
      <c r="B6882" s="288">
        <v>46004</v>
      </c>
      <c r="C6882" s="287" t="s">
        <v>339</v>
      </c>
      <c r="D6882" s="287">
        <v>0</v>
      </c>
      <c r="E6882" s="287">
        <v>0</v>
      </c>
      <c r="F6882" s="287">
        <v>0</v>
      </c>
      <c r="G6882" s="287" t="s">
        <v>188</v>
      </c>
      <c r="H6882" s="287" t="s">
        <v>179</v>
      </c>
      <c r="I6882" s="287">
        <v>1</v>
      </c>
      <c r="J6882" s="287"/>
      <c r="K6882" s="287">
        <v>0</v>
      </c>
    </row>
    <row r="6883" spans="1:11">
      <c r="A6883" s="287" t="s">
        <v>556</v>
      </c>
      <c r="B6883" s="288">
        <v>46011</v>
      </c>
      <c r="C6883" s="287" t="s">
        <v>339</v>
      </c>
      <c r="D6883" s="287">
        <v>0</v>
      </c>
      <c r="E6883" s="287">
        <v>0</v>
      </c>
      <c r="F6883" s="287">
        <v>0</v>
      </c>
      <c r="G6883" s="287" t="s">
        <v>188</v>
      </c>
      <c r="H6883" s="287" t="s">
        <v>179</v>
      </c>
      <c r="I6883" s="287">
        <v>1</v>
      </c>
      <c r="J6883" s="287"/>
      <c r="K6883" s="287">
        <v>0</v>
      </c>
    </row>
    <row r="6884" spans="1:11">
      <c r="A6884" s="287" t="s">
        <v>556</v>
      </c>
      <c r="B6884" s="288">
        <v>46018</v>
      </c>
      <c r="C6884" s="287" t="s">
        <v>339</v>
      </c>
      <c r="D6884" s="287">
        <v>0</v>
      </c>
      <c r="E6884" s="287">
        <v>0</v>
      </c>
      <c r="F6884" s="287">
        <v>0</v>
      </c>
      <c r="G6884" s="287" t="s">
        <v>188</v>
      </c>
      <c r="H6884" s="287" t="s">
        <v>179</v>
      </c>
      <c r="I6884" s="287">
        <v>1</v>
      </c>
      <c r="J6884" s="287"/>
      <c r="K6884" s="287">
        <v>0</v>
      </c>
    </row>
    <row r="6885" spans="1:11">
      <c r="A6885" s="287" t="s">
        <v>556</v>
      </c>
      <c r="B6885" s="288">
        <v>46025</v>
      </c>
      <c r="C6885" s="287" t="s">
        <v>339</v>
      </c>
      <c r="D6885" s="287">
        <v>0</v>
      </c>
      <c r="E6885" s="287">
        <v>0</v>
      </c>
      <c r="F6885" s="287">
        <v>0</v>
      </c>
      <c r="G6885" s="287" t="s">
        <v>188</v>
      </c>
      <c r="H6885" s="287" t="s">
        <v>179</v>
      </c>
      <c r="I6885" s="287">
        <v>1</v>
      </c>
      <c r="J6885" s="287"/>
      <c r="K6885" s="287">
        <v>0</v>
      </c>
    </row>
    <row r="6886" spans="1:11">
      <c r="A6886" s="287" t="s">
        <v>556</v>
      </c>
      <c r="B6886" s="288">
        <v>46032</v>
      </c>
      <c r="C6886" s="287" t="s">
        <v>847</v>
      </c>
      <c r="D6886" s="287">
        <v>1</v>
      </c>
      <c r="E6886" s="287">
        <v>1</v>
      </c>
      <c r="F6886" s="287">
        <v>1</v>
      </c>
      <c r="G6886" s="287" t="s">
        <v>188</v>
      </c>
      <c r="H6886" s="287" t="s">
        <v>179</v>
      </c>
      <c r="I6886" s="287">
        <v>1</v>
      </c>
      <c r="J6886" s="287"/>
      <c r="K6886" s="287">
        <v>0</v>
      </c>
    </row>
    <row r="6887" spans="1:11">
      <c r="A6887" s="287" t="s">
        <v>556</v>
      </c>
      <c r="B6887" s="288">
        <v>46039</v>
      </c>
      <c r="C6887" s="287" t="s">
        <v>847</v>
      </c>
      <c r="D6887" s="287">
        <v>1</v>
      </c>
      <c r="E6887" s="287">
        <v>1</v>
      </c>
      <c r="F6887" s="287">
        <v>1</v>
      </c>
      <c r="G6887" s="287" t="s">
        <v>188</v>
      </c>
      <c r="H6887" s="287" t="s">
        <v>179</v>
      </c>
      <c r="I6887" s="287">
        <v>1</v>
      </c>
      <c r="J6887" s="287"/>
      <c r="K6887" s="287">
        <v>0</v>
      </c>
    </row>
    <row r="6888" spans="1:11">
      <c r="A6888" s="287" t="s">
        <v>556</v>
      </c>
      <c r="B6888" s="288">
        <v>46046</v>
      </c>
      <c r="C6888" s="287" t="s">
        <v>847</v>
      </c>
      <c r="D6888" s="287">
        <v>1</v>
      </c>
      <c r="E6888" s="287">
        <v>1</v>
      </c>
      <c r="F6888" s="287">
        <v>1</v>
      </c>
      <c r="G6888" s="287" t="s">
        <v>188</v>
      </c>
      <c r="H6888" s="287" t="s">
        <v>179</v>
      </c>
      <c r="I6888" s="287">
        <v>1</v>
      </c>
      <c r="J6888" s="287"/>
      <c r="K6888" s="287">
        <v>0</v>
      </c>
    </row>
    <row r="6889" spans="1:11">
      <c r="A6889" s="287" t="s">
        <v>556</v>
      </c>
      <c r="B6889" s="288">
        <v>46053</v>
      </c>
      <c r="C6889" s="287" t="s">
        <v>339</v>
      </c>
      <c r="D6889" s="287">
        <v>0</v>
      </c>
      <c r="E6889" s="287">
        <v>0</v>
      </c>
      <c r="F6889" s="287">
        <v>0</v>
      </c>
      <c r="G6889" s="287" t="s">
        <v>188</v>
      </c>
      <c r="H6889" s="287" t="s">
        <v>179</v>
      </c>
      <c r="I6889" s="287">
        <v>1</v>
      </c>
      <c r="J6889" s="287"/>
      <c r="K6889" s="287">
        <v>0</v>
      </c>
    </row>
    <row r="6890" spans="1:11">
      <c r="A6890" s="287" t="s">
        <v>556</v>
      </c>
      <c r="B6890" s="288">
        <v>46060</v>
      </c>
      <c r="C6890" s="287" t="s">
        <v>847</v>
      </c>
      <c r="D6890" s="287">
        <v>1</v>
      </c>
      <c r="E6890" s="287">
        <v>1</v>
      </c>
      <c r="F6890" s="287">
        <v>1</v>
      </c>
      <c r="G6890" s="287" t="s">
        <v>188</v>
      </c>
      <c r="H6890" s="287" t="s">
        <v>179</v>
      </c>
      <c r="I6890" s="287">
        <v>1</v>
      </c>
      <c r="J6890" s="287"/>
      <c r="K6890" s="287">
        <v>0</v>
      </c>
    </row>
    <row r="6891" spans="1:11">
      <c r="A6891" s="287" t="s">
        <v>556</v>
      </c>
      <c r="B6891" s="288">
        <v>46067</v>
      </c>
      <c r="C6891" s="287" t="s">
        <v>339</v>
      </c>
      <c r="D6891" s="287">
        <v>0</v>
      </c>
      <c r="E6891" s="287">
        <v>0</v>
      </c>
      <c r="F6891" s="287">
        <v>0</v>
      </c>
      <c r="G6891" s="287" t="s">
        <v>188</v>
      </c>
      <c r="H6891" s="287" t="s">
        <v>179</v>
      </c>
      <c r="I6891" s="287">
        <v>1</v>
      </c>
      <c r="J6891" s="287"/>
      <c r="K6891" s="287">
        <v>0</v>
      </c>
    </row>
    <row r="6892" spans="1:11">
      <c r="A6892" s="287" t="s">
        <v>556</v>
      </c>
      <c r="B6892" s="288">
        <v>46074</v>
      </c>
      <c r="C6892" s="287" t="s">
        <v>847</v>
      </c>
      <c r="D6892" s="287">
        <v>1</v>
      </c>
      <c r="E6892" s="287">
        <v>1</v>
      </c>
      <c r="F6892" s="287">
        <v>1</v>
      </c>
      <c r="G6892" s="287" t="s">
        <v>188</v>
      </c>
      <c r="H6892" s="287" t="s">
        <v>179</v>
      </c>
      <c r="I6892" s="287">
        <v>1</v>
      </c>
      <c r="J6892" s="287"/>
      <c r="K6892" s="287">
        <v>0</v>
      </c>
    </row>
    <row r="6893" spans="1:11">
      <c r="A6893" s="287" t="s">
        <v>556</v>
      </c>
      <c r="B6893" s="288">
        <v>46081</v>
      </c>
      <c r="C6893" s="287" t="s">
        <v>847</v>
      </c>
      <c r="D6893" s="287">
        <v>1</v>
      </c>
      <c r="E6893" s="287">
        <v>1</v>
      </c>
      <c r="F6893" s="287">
        <v>1</v>
      </c>
      <c r="G6893" s="287" t="s">
        <v>188</v>
      </c>
      <c r="H6893" s="287" t="s">
        <v>179</v>
      </c>
      <c r="I6893" s="287">
        <v>1</v>
      </c>
      <c r="J6893" s="287"/>
      <c r="K6893" s="287">
        <v>0</v>
      </c>
    </row>
    <row r="6894" spans="1:11">
      <c r="A6894" s="287" t="s">
        <v>556</v>
      </c>
      <c r="B6894" s="288">
        <v>46088</v>
      </c>
      <c r="C6894" s="287" t="s">
        <v>847</v>
      </c>
      <c r="D6894" s="287">
        <v>1</v>
      </c>
      <c r="E6894" s="287">
        <v>1</v>
      </c>
      <c r="F6894" s="287">
        <v>1</v>
      </c>
      <c r="G6894" s="287" t="s">
        <v>188</v>
      </c>
      <c r="H6894" s="287" t="s">
        <v>179</v>
      </c>
      <c r="I6894" s="287">
        <v>1</v>
      </c>
      <c r="J6894" s="287"/>
      <c r="K6894" s="287">
        <v>0</v>
      </c>
    </row>
    <row r="6895" spans="1:11">
      <c r="A6895" s="287" t="s">
        <v>556</v>
      </c>
      <c r="B6895" s="288">
        <v>46095</v>
      </c>
      <c r="C6895" s="287" t="s">
        <v>847</v>
      </c>
      <c r="D6895" s="287">
        <v>1</v>
      </c>
      <c r="E6895" s="287">
        <v>1</v>
      </c>
      <c r="F6895" s="287">
        <v>1</v>
      </c>
      <c r="G6895" s="287" t="s">
        <v>188</v>
      </c>
      <c r="H6895" s="287" t="s">
        <v>179</v>
      </c>
      <c r="I6895" s="287">
        <v>1</v>
      </c>
      <c r="J6895" s="287"/>
      <c r="K6895" s="287">
        <v>0</v>
      </c>
    </row>
    <row r="6896" spans="1:11">
      <c r="A6896" s="287" t="s">
        <v>556</v>
      </c>
      <c r="B6896" s="288">
        <v>46102</v>
      </c>
      <c r="C6896" s="287" t="s">
        <v>339</v>
      </c>
      <c r="D6896" s="287">
        <v>0</v>
      </c>
      <c r="E6896" s="287">
        <v>0</v>
      </c>
      <c r="F6896" s="287">
        <v>0</v>
      </c>
      <c r="G6896" s="287" t="s">
        <v>188</v>
      </c>
      <c r="H6896" s="287" t="s">
        <v>179</v>
      </c>
      <c r="I6896" s="287">
        <v>1</v>
      </c>
      <c r="J6896" s="287"/>
      <c r="K6896" s="287">
        <v>0</v>
      </c>
    </row>
    <row r="6897" spans="1:11">
      <c r="A6897" s="287" t="s">
        <v>556</v>
      </c>
      <c r="B6897" s="288">
        <v>46109</v>
      </c>
      <c r="C6897" s="287" t="s">
        <v>847</v>
      </c>
      <c r="D6897" s="287">
        <v>1</v>
      </c>
      <c r="E6897" s="287">
        <v>1</v>
      </c>
      <c r="F6897" s="287">
        <v>1</v>
      </c>
      <c r="G6897" s="287" t="s">
        <v>188</v>
      </c>
      <c r="H6897" s="287" t="s">
        <v>179</v>
      </c>
      <c r="I6897" s="287">
        <v>1</v>
      </c>
      <c r="J6897" s="287"/>
      <c r="K6897" s="287">
        <v>0</v>
      </c>
    </row>
    <row r="6898" spans="1:11">
      <c r="A6898" s="287" t="s">
        <v>556</v>
      </c>
      <c r="B6898" s="288">
        <v>46116</v>
      </c>
      <c r="C6898" s="287" t="s">
        <v>847</v>
      </c>
      <c r="D6898" s="287">
        <v>1</v>
      </c>
      <c r="E6898" s="287">
        <v>1</v>
      </c>
      <c r="F6898" s="287">
        <v>1</v>
      </c>
      <c r="G6898" s="287" t="s">
        <v>188</v>
      </c>
      <c r="H6898" s="287" t="s">
        <v>179</v>
      </c>
      <c r="I6898" s="287">
        <v>1</v>
      </c>
      <c r="J6898" s="287"/>
      <c r="K6898" s="287">
        <v>0</v>
      </c>
    </row>
    <row r="6899" spans="1:11">
      <c r="A6899" s="287" t="s">
        <v>556</v>
      </c>
      <c r="B6899" s="288">
        <v>46123</v>
      </c>
      <c r="C6899" s="287" t="s">
        <v>847</v>
      </c>
      <c r="D6899" s="287">
        <v>1</v>
      </c>
      <c r="E6899" s="287">
        <v>1</v>
      </c>
      <c r="F6899" s="287">
        <v>1</v>
      </c>
      <c r="G6899" s="287" t="s">
        <v>188</v>
      </c>
      <c r="H6899" s="287" t="s">
        <v>179</v>
      </c>
      <c r="I6899" s="287">
        <v>1</v>
      </c>
      <c r="J6899" s="287"/>
      <c r="K6899" s="287">
        <v>0</v>
      </c>
    </row>
    <row r="6900" spans="1:11">
      <c r="A6900" s="287" t="s">
        <v>556</v>
      </c>
      <c r="B6900" s="288">
        <v>46130</v>
      </c>
      <c r="C6900" s="287" t="s">
        <v>847</v>
      </c>
      <c r="D6900" s="287">
        <v>1</v>
      </c>
      <c r="E6900" s="287">
        <v>1</v>
      </c>
      <c r="F6900" s="287">
        <v>1</v>
      </c>
      <c r="G6900" s="287" t="s">
        <v>188</v>
      </c>
      <c r="H6900" s="287" t="s">
        <v>179</v>
      </c>
      <c r="I6900" s="287">
        <v>1</v>
      </c>
      <c r="J6900" s="287"/>
      <c r="K6900" s="287">
        <v>0</v>
      </c>
    </row>
    <row r="6901" spans="1:11">
      <c r="A6901" s="287" t="s">
        <v>556</v>
      </c>
      <c r="B6901" s="288">
        <v>46137</v>
      </c>
      <c r="C6901" s="287" t="s">
        <v>847</v>
      </c>
      <c r="D6901" s="287">
        <v>1</v>
      </c>
      <c r="E6901" s="287">
        <v>1</v>
      </c>
      <c r="F6901" s="287">
        <v>1</v>
      </c>
      <c r="G6901" s="287" t="s">
        <v>188</v>
      </c>
      <c r="H6901" s="287" t="s">
        <v>179</v>
      </c>
      <c r="I6901" s="287">
        <v>1</v>
      </c>
      <c r="J6901" s="287"/>
      <c r="K6901" s="287">
        <v>0</v>
      </c>
    </row>
    <row r="6902" spans="1:11">
      <c r="A6902" s="287" t="s">
        <v>557</v>
      </c>
      <c r="B6902" s="288">
        <v>45969</v>
      </c>
      <c r="C6902" s="287" t="s">
        <v>339</v>
      </c>
      <c r="D6902" s="287">
        <v>0</v>
      </c>
      <c r="E6902" s="287">
        <v>0</v>
      </c>
      <c r="F6902" s="287">
        <v>0</v>
      </c>
      <c r="G6902" s="287" t="s">
        <v>188</v>
      </c>
      <c r="H6902" s="287"/>
      <c r="I6902" s="287">
        <v>0</v>
      </c>
      <c r="J6902" s="287"/>
      <c r="K6902" s="287">
        <v>0</v>
      </c>
    </row>
    <row r="6903" spans="1:11">
      <c r="A6903" s="287" t="s">
        <v>557</v>
      </c>
      <c r="B6903" s="288">
        <v>45976</v>
      </c>
      <c r="C6903" s="287" t="s">
        <v>339</v>
      </c>
      <c r="D6903" s="287">
        <v>0</v>
      </c>
      <c r="E6903" s="287">
        <v>0</v>
      </c>
      <c r="F6903" s="287">
        <v>0</v>
      </c>
      <c r="G6903" s="287" t="s">
        <v>188</v>
      </c>
      <c r="H6903" s="287"/>
      <c r="I6903" s="287">
        <v>0</v>
      </c>
      <c r="J6903" s="287"/>
      <c r="K6903" s="287">
        <v>0</v>
      </c>
    </row>
    <row r="6904" spans="1:11">
      <c r="A6904" s="287" t="s">
        <v>557</v>
      </c>
      <c r="B6904" s="288">
        <v>45983</v>
      </c>
      <c r="C6904" s="287" t="s">
        <v>339</v>
      </c>
      <c r="D6904" s="287">
        <v>0</v>
      </c>
      <c r="E6904" s="287">
        <v>0</v>
      </c>
      <c r="F6904" s="287">
        <v>0</v>
      </c>
      <c r="G6904" s="287" t="s">
        <v>188</v>
      </c>
      <c r="H6904" s="287"/>
      <c r="I6904" s="287">
        <v>0</v>
      </c>
      <c r="J6904" s="287"/>
      <c r="K6904" s="287">
        <v>0</v>
      </c>
    </row>
    <row r="6905" spans="1:11">
      <c r="A6905" s="287" t="s">
        <v>557</v>
      </c>
      <c r="B6905" s="288">
        <v>45990</v>
      </c>
      <c r="C6905" s="287" t="s">
        <v>847</v>
      </c>
      <c r="D6905" s="287">
        <v>1</v>
      </c>
      <c r="E6905" s="287">
        <v>1</v>
      </c>
      <c r="F6905" s="287">
        <v>1</v>
      </c>
      <c r="G6905" s="287" t="s">
        <v>188</v>
      </c>
      <c r="H6905" s="287"/>
      <c r="I6905" s="287">
        <v>0</v>
      </c>
      <c r="J6905" s="287"/>
      <c r="K6905" s="287">
        <v>0</v>
      </c>
    </row>
    <row r="6906" spans="1:11">
      <c r="A6906" s="287" t="s">
        <v>557</v>
      </c>
      <c r="B6906" s="288">
        <v>45997</v>
      </c>
      <c r="C6906" s="287" t="s">
        <v>847</v>
      </c>
      <c r="D6906" s="287">
        <v>1</v>
      </c>
      <c r="E6906" s="287">
        <v>1</v>
      </c>
      <c r="F6906" s="287">
        <v>1</v>
      </c>
      <c r="G6906" s="287" t="s">
        <v>188</v>
      </c>
      <c r="H6906" s="287"/>
      <c r="I6906" s="287">
        <v>0</v>
      </c>
      <c r="J6906" s="287"/>
      <c r="K6906" s="287">
        <v>0</v>
      </c>
    </row>
    <row r="6907" spans="1:11">
      <c r="A6907" s="287" t="s">
        <v>557</v>
      </c>
      <c r="B6907" s="288">
        <v>46004</v>
      </c>
      <c r="C6907" s="287" t="s">
        <v>847</v>
      </c>
      <c r="D6907" s="287">
        <v>1</v>
      </c>
      <c r="E6907" s="287">
        <v>1</v>
      </c>
      <c r="F6907" s="287">
        <v>1</v>
      </c>
      <c r="G6907" s="287" t="s">
        <v>188</v>
      </c>
      <c r="H6907" s="287"/>
      <c r="I6907" s="287">
        <v>0</v>
      </c>
      <c r="J6907" s="287"/>
      <c r="K6907" s="287">
        <v>0</v>
      </c>
    </row>
    <row r="6908" spans="1:11">
      <c r="A6908" s="287" t="s">
        <v>557</v>
      </c>
      <c r="B6908" s="288">
        <v>46011</v>
      </c>
      <c r="C6908" s="287" t="s">
        <v>847</v>
      </c>
      <c r="D6908" s="287">
        <v>1</v>
      </c>
      <c r="E6908" s="287">
        <v>1</v>
      </c>
      <c r="F6908" s="287">
        <v>1</v>
      </c>
      <c r="G6908" s="287" t="s">
        <v>188</v>
      </c>
      <c r="H6908" s="287"/>
      <c r="I6908" s="287">
        <v>0</v>
      </c>
      <c r="J6908" s="287"/>
      <c r="K6908" s="287">
        <v>0</v>
      </c>
    </row>
    <row r="6909" spans="1:11">
      <c r="A6909" s="287" t="s">
        <v>557</v>
      </c>
      <c r="B6909" s="288">
        <v>46018</v>
      </c>
      <c r="C6909" s="287" t="s">
        <v>847</v>
      </c>
      <c r="D6909" s="287">
        <v>1</v>
      </c>
      <c r="E6909" s="287">
        <v>1</v>
      </c>
      <c r="F6909" s="287">
        <v>1</v>
      </c>
      <c r="G6909" s="287" t="s">
        <v>188</v>
      </c>
      <c r="H6909" s="287"/>
      <c r="I6909" s="287">
        <v>0</v>
      </c>
      <c r="J6909" s="287"/>
      <c r="K6909" s="287">
        <v>0</v>
      </c>
    </row>
    <row r="6910" spans="1:11">
      <c r="A6910" s="287" t="s">
        <v>557</v>
      </c>
      <c r="B6910" s="288">
        <v>46025</v>
      </c>
      <c r="C6910" s="287" t="s">
        <v>847</v>
      </c>
      <c r="D6910" s="287">
        <v>1</v>
      </c>
      <c r="E6910" s="287">
        <v>1</v>
      </c>
      <c r="F6910" s="287">
        <v>1</v>
      </c>
      <c r="G6910" s="287" t="s">
        <v>188</v>
      </c>
      <c r="H6910" s="287"/>
      <c r="I6910" s="287">
        <v>0</v>
      </c>
      <c r="J6910" s="287"/>
      <c r="K6910" s="287">
        <v>0</v>
      </c>
    </row>
    <row r="6911" spans="1:11">
      <c r="A6911" s="287" t="s">
        <v>557</v>
      </c>
      <c r="B6911" s="288">
        <v>46032</v>
      </c>
      <c r="C6911" s="287" t="s">
        <v>847</v>
      </c>
      <c r="D6911" s="287">
        <v>1</v>
      </c>
      <c r="E6911" s="287">
        <v>1</v>
      </c>
      <c r="F6911" s="287">
        <v>1</v>
      </c>
      <c r="G6911" s="287" t="s">
        <v>188</v>
      </c>
      <c r="H6911" s="287"/>
      <c r="I6911" s="287">
        <v>0</v>
      </c>
      <c r="J6911" s="287"/>
      <c r="K6911" s="287">
        <v>0</v>
      </c>
    </row>
    <row r="6912" spans="1:11">
      <c r="A6912" s="287" t="s">
        <v>557</v>
      </c>
      <c r="B6912" s="288">
        <v>46039</v>
      </c>
      <c r="C6912" s="287" t="s">
        <v>847</v>
      </c>
      <c r="D6912" s="287">
        <v>1</v>
      </c>
      <c r="E6912" s="287">
        <v>1</v>
      </c>
      <c r="F6912" s="287">
        <v>1</v>
      </c>
      <c r="G6912" s="287" t="s">
        <v>188</v>
      </c>
      <c r="H6912" s="287"/>
      <c r="I6912" s="287">
        <v>0</v>
      </c>
      <c r="J6912" s="287"/>
      <c r="K6912" s="287">
        <v>0</v>
      </c>
    </row>
    <row r="6913" spans="1:11">
      <c r="A6913" s="287" t="s">
        <v>557</v>
      </c>
      <c r="B6913" s="288">
        <v>46046</v>
      </c>
      <c r="C6913" s="287" t="s">
        <v>847</v>
      </c>
      <c r="D6913" s="287">
        <v>1</v>
      </c>
      <c r="E6913" s="287">
        <v>1</v>
      </c>
      <c r="F6913" s="287">
        <v>1</v>
      </c>
      <c r="G6913" s="287" t="s">
        <v>188</v>
      </c>
      <c r="H6913" s="287"/>
      <c r="I6913" s="287">
        <v>0</v>
      </c>
      <c r="J6913" s="287"/>
      <c r="K6913" s="287">
        <v>0</v>
      </c>
    </row>
    <row r="6914" spans="1:11">
      <c r="A6914" s="287" t="s">
        <v>557</v>
      </c>
      <c r="B6914" s="288">
        <v>46053</v>
      </c>
      <c r="C6914" s="287" t="s">
        <v>847</v>
      </c>
      <c r="D6914" s="287">
        <v>1</v>
      </c>
      <c r="E6914" s="287">
        <v>1</v>
      </c>
      <c r="F6914" s="287">
        <v>1</v>
      </c>
      <c r="G6914" s="287" t="s">
        <v>188</v>
      </c>
      <c r="H6914" s="287"/>
      <c r="I6914" s="287">
        <v>0</v>
      </c>
      <c r="J6914" s="287"/>
      <c r="K6914" s="287">
        <v>0</v>
      </c>
    </row>
    <row r="6915" spans="1:11">
      <c r="A6915" s="287" t="s">
        <v>557</v>
      </c>
      <c r="B6915" s="288">
        <v>46060</v>
      </c>
      <c r="C6915" s="287" t="s">
        <v>847</v>
      </c>
      <c r="D6915" s="287">
        <v>1</v>
      </c>
      <c r="E6915" s="287">
        <v>1</v>
      </c>
      <c r="F6915" s="287">
        <v>1</v>
      </c>
      <c r="G6915" s="287" t="s">
        <v>188</v>
      </c>
      <c r="H6915" s="287"/>
      <c r="I6915" s="287">
        <v>0</v>
      </c>
      <c r="J6915" s="287"/>
      <c r="K6915" s="287">
        <v>0</v>
      </c>
    </row>
    <row r="6916" spans="1:11">
      <c r="A6916" s="287" t="s">
        <v>557</v>
      </c>
      <c r="B6916" s="288">
        <v>46067</v>
      </c>
      <c r="C6916" s="287" t="s">
        <v>847</v>
      </c>
      <c r="D6916" s="287">
        <v>1</v>
      </c>
      <c r="E6916" s="287">
        <v>1</v>
      </c>
      <c r="F6916" s="287">
        <v>1</v>
      </c>
      <c r="G6916" s="287" t="s">
        <v>188</v>
      </c>
      <c r="H6916" s="287"/>
      <c r="I6916" s="287">
        <v>0</v>
      </c>
      <c r="J6916" s="287"/>
      <c r="K6916" s="287">
        <v>0</v>
      </c>
    </row>
    <row r="6917" spans="1:11">
      <c r="A6917" s="287" t="s">
        <v>557</v>
      </c>
      <c r="B6917" s="288">
        <v>46074</v>
      </c>
      <c r="C6917" s="287" t="s">
        <v>847</v>
      </c>
      <c r="D6917" s="287">
        <v>1</v>
      </c>
      <c r="E6917" s="287">
        <v>1</v>
      </c>
      <c r="F6917" s="287">
        <v>1</v>
      </c>
      <c r="G6917" s="287" t="s">
        <v>188</v>
      </c>
      <c r="H6917" s="287"/>
      <c r="I6917" s="287">
        <v>0</v>
      </c>
      <c r="J6917" s="287"/>
      <c r="K6917" s="287">
        <v>0</v>
      </c>
    </row>
    <row r="6918" spans="1:11">
      <c r="A6918" s="287" t="s">
        <v>557</v>
      </c>
      <c r="B6918" s="288">
        <v>46081</v>
      </c>
      <c r="C6918" s="287" t="s">
        <v>847</v>
      </c>
      <c r="D6918" s="287">
        <v>1</v>
      </c>
      <c r="E6918" s="287">
        <v>1</v>
      </c>
      <c r="F6918" s="287">
        <v>1</v>
      </c>
      <c r="G6918" s="287" t="s">
        <v>188</v>
      </c>
      <c r="H6918" s="287"/>
      <c r="I6918" s="287">
        <v>0</v>
      </c>
      <c r="J6918" s="287"/>
      <c r="K6918" s="287">
        <v>0</v>
      </c>
    </row>
    <row r="6919" spans="1:11">
      <c r="A6919" s="287" t="s">
        <v>557</v>
      </c>
      <c r="B6919" s="288">
        <v>46088</v>
      </c>
      <c r="C6919" s="287" t="s">
        <v>847</v>
      </c>
      <c r="D6919" s="287">
        <v>1</v>
      </c>
      <c r="E6919" s="287">
        <v>1</v>
      </c>
      <c r="F6919" s="287">
        <v>1</v>
      </c>
      <c r="G6919" s="287" t="s">
        <v>188</v>
      </c>
      <c r="H6919" s="287"/>
      <c r="I6919" s="287">
        <v>0</v>
      </c>
      <c r="J6919" s="287"/>
      <c r="K6919" s="287">
        <v>0</v>
      </c>
    </row>
    <row r="6920" spans="1:11">
      <c r="A6920" s="287" t="s">
        <v>557</v>
      </c>
      <c r="B6920" s="288">
        <v>46095</v>
      </c>
      <c r="C6920" s="287" t="s">
        <v>847</v>
      </c>
      <c r="D6920" s="287">
        <v>1</v>
      </c>
      <c r="E6920" s="287">
        <v>1</v>
      </c>
      <c r="F6920" s="287">
        <v>1</v>
      </c>
      <c r="G6920" s="287" t="s">
        <v>188</v>
      </c>
      <c r="H6920" s="287"/>
      <c r="I6920" s="287">
        <v>0</v>
      </c>
      <c r="J6920" s="287"/>
      <c r="K6920" s="287">
        <v>0</v>
      </c>
    </row>
    <row r="6921" spans="1:11">
      <c r="A6921" s="287" t="s">
        <v>557</v>
      </c>
      <c r="B6921" s="288">
        <v>46102</v>
      </c>
      <c r="C6921" s="287" t="s">
        <v>847</v>
      </c>
      <c r="D6921" s="287">
        <v>1</v>
      </c>
      <c r="E6921" s="287">
        <v>1</v>
      </c>
      <c r="F6921" s="287">
        <v>1</v>
      </c>
      <c r="G6921" s="287" t="s">
        <v>188</v>
      </c>
      <c r="H6921" s="287"/>
      <c r="I6921" s="287">
        <v>0</v>
      </c>
      <c r="J6921" s="287"/>
      <c r="K6921" s="287">
        <v>0</v>
      </c>
    </row>
    <row r="6922" spans="1:11">
      <c r="A6922" s="287" t="s">
        <v>557</v>
      </c>
      <c r="B6922" s="288">
        <v>46109</v>
      </c>
      <c r="C6922" s="287" t="s">
        <v>847</v>
      </c>
      <c r="D6922" s="287">
        <v>1</v>
      </c>
      <c r="E6922" s="287">
        <v>1</v>
      </c>
      <c r="F6922" s="287">
        <v>1</v>
      </c>
      <c r="G6922" s="287" t="s">
        <v>188</v>
      </c>
      <c r="H6922" s="287"/>
      <c r="I6922" s="287">
        <v>0</v>
      </c>
      <c r="J6922" s="287"/>
      <c r="K6922" s="287">
        <v>0</v>
      </c>
    </row>
    <row r="6923" spans="1:11">
      <c r="A6923" s="287" t="s">
        <v>557</v>
      </c>
      <c r="B6923" s="288">
        <v>46116</v>
      </c>
      <c r="C6923" s="287" t="s">
        <v>847</v>
      </c>
      <c r="D6923" s="287">
        <v>1</v>
      </c>
      <c r="E6923" s="287">
        <v>1</v>
      </c>
      <c r="F6923" s="287">
        <v>1</v>
      </c>
      <c r="G6923" s="287" t="s">
        <v>188</v>
      </c>
      <c r="H6923" s="287"/>
      <c r="I6923" s="287">
        <v>0</v>
      </c>
      <c r="J6923" s="287"/>
      <c r="K6923" s="287">
        <v>0</v>
      </c>
    </row>
    <row r="6924" spans="1:11">
      <c r="A6924" s="287" t="s">
        <v>557</v>
      </c>
      <c r="B6924" s="288">
        <v>46123</v>
      </c>
      <c r="C6924" s="287" t="s">
        <v>847</v>
      </c>
      <c r="D6924" s="287">
        <v>1</v>
      </c>
      <c r="E6924" s="287">
        <v>1</v>
      </c>
      <c r="F6924" s="287">
        <v>1</v>
      </c>
      <c r="G6924" s="287" t="s">
        <v>188</v>
      </c>
      <c r="H6924" s="287"/>
      <c r="I6924" s="287">
        <v>0</v>
      </c>
      <c r="J6924" s="287"/>
      <c r="K6924" s="287">
        <v>0</v>
      </c>
    </row>
    <row r="6925" spans="1:11">
      <c r="A6925" s="287" t="s">
        <v>557</v>
      </c>
      <c r="B6925" s="288">
        <v>46130</v>
      </c>
      <c r="C6925" s="287" t="s">
        <v>847</v>
      </c>
      <c r="D6925" s="287">
        <v>1</v>
      </c>
      <c r="E6925" s="287">
        <v>1</v>
      </c>
      <c r="F6925" s="287">
        <v>1</v>
      </c>
      <c r="G6925" s="287" t="s">
        <v>188</v>
      </c>
      <c r="H6925" s="287"/>
      <c r="I6925" s="287">
        <v>0</v>
      </c>
      <c r="J6925" s="287"/>
      <c r="K6925" s="287">
        <v>0</v>
      </c>
    </row>
    <row r="6926" spans="1:11">
      <c r="A6926" s="287" t="s">
        <v>557</v>
      </c>
      <c r="B6926" s="288">
        <v>46137</v>
      </c>
      <c r="C6926" s="287" t="s">
        <v>847</v>
      </c>
      <c r="D6926" s="287">
        <v>1</v>
      </c>
      <c r="E6926" s="287">
        <v>1</v>
      </c>
      <c r="F6926" s="287">
        <v>1</v>
      </c>
      <c r="G6926" s="287" t="s">
        <v>188</v>
      </c>
      <c r="H6926" s="287"/>
      <c r="I6926" s="287">
        <v>0</v>
      </c>
      <c r="J6926" s="287"/>
      <c r="K6926" s="287">
        <v>0</v>
      </c>
    </row>
    <row r="6927" spans="1:11">
      <c r="A6927" s="287" t="s">
        <v>558</v>
      </c>
      <c r="B6927" s="288">
        <v>45969</v>
      </c>
      <c r="C6927" s="287" t="s">
        <v>847</v>
      </c>
      <c r="D6927" s="287">
        <v>1</v>
      </c>
      <c r="E6927" s="287">
        <v>1</v>
      </c>
      <c r="F6927" s="287">
        <v>1</v>
      </c>
      <c r="G6927" s="287" t="s">
        <v>185</v>
      </c>
      <c r="H6927" s="287"/>
      <c r="I6927" s="287">
        <v>0</v>
      </c>
      <c r="J6927" s="287" t="s">
        <v>559</v>
      </c>
      <c r="K6927" s="287">
        <v>0</v>
      </c>
    </row>
    <row r="6928" spans="1:11">
      <c r="A6928" s="287" t="s">
        <v>558</v>
      </c>
      <c r="B6928" s="288">
        <v>45976</v>
      </c>
      <c r="C6928" s="287" t="s">
        <v>339</v>
      </c>
      <c r="D6928" s="287">
        <v>0</v>
      </c>
      <c r="E6928" s="287">
        <v>0</v>
      </c>
      <c r="F6928" s="287">
        <v>0</v>
      </c>
      <c r="G6928" s="287" t="s">
        <v>185</v>
      </c>
      <c r="H6928" s="287"/>
      <c r="I6928" s="287">
        <v>0</v>
      </c>
      <c r="J6928" s="287" t="s">
        <v>559</v>
      </c>
      <c r="K6928" s="287">
        <v>0</v>
      </c>
    </row>
    <row r="6929" spans="1:11">
      <c r="A6929" s="287" t="s">
        <v>558</v>
      </c>
      <c r="B6929" s="288">
        <v>45983</v>
      </c>
      <c r="C6929" s="287" t="s">
        <v>339</v>
      </c>
      <c r="D6929" s="287">
        <v>0</v>
      </c>
      <c r="E6929" s="287">
        <v>0</v>
      </c>
      <c r="F6929" s="287">
        <v>0</v>
      </c>
      <c r="G6929" s="287" t="s">
        <v>185</v>
      </c>
      <c r="H6929" s="287"/>
      <c r="I6929" s="287">
        <v>0</v>
      </c>
      <c r="J6929" s="287" t="s">
        <v>559</v>
      </c>
      <c r="K6929" s="287">
        <v>0</v>
      </c>
    </row>
    <row r="6930" spans="1:11">
      <c r="A6930" s="287" t="s">
        <v>558</v>
      </c>
      <c r="B6930" s="288">
        <v>45990</v>
      </c>
      <c r="C6930" s="287" t="s">
        <v>847</v>
      </c>
      <c r="D6930" s="287">
        <v>1</v>
      </c>
      <c r="E6930" s="287">
        <v>1</v>
      </c>
      <c r="F6930" s="287">
        <v>1</v>
      </c>
      <c r="G6930" s="287" t="s">
        <v>185</v>
      </c>
      <c r="H6930" s="287"/>
      <c r="I6930" s="287">
        <v>0</v>
      </c>
      <c r="J6930" s="287" t="s">
        <v>559</v>
      </c>
      <c r="K6930" s="287">
        <v>0</v>
      </c>
    </row>
    <row r="6931" spans="1:11">
      <c r="A6931" s="287" t="s">
        <v>558</v>
      </c>
      <c r="B6931" s="288">
        <v>45997</v>
      </c>
      <c r="C6931" s="287" t="s">
        <v>847</v>
      </c>
      <c r="D6931" s="287">
        <v>1</v>
      </c>
      <c r="E6931" s="287">
        <v>1</v>
      </c>
      <c r="F6931" s="287">
        <v>1</v>
      </c>
      <c r="G6931" s="287" t="s">
        <v>185</v>
      </c>
      <c r="H6931" s="287"/>
      <c r="I6931" s="287">
        <v>0</v>
      </c>
      <c r="J6931" s="287" t="s">
        <v>559</v>
      </c>
      <c r="K6931" s="287">
        <v>0</v>
      </c>
    </row>
    <row r="6932" spans="1:11">
      <c r="A6932" s="287" t="s">
        <v>558</v>
      </c>
      <c r="B6932" s="288">
        <v>46004</v>
      </c>
      <c r="C6932" s="287" t="s">
        <v>339</v>
      </c>
      <c r="D6932" s="287">
        <v>0</v>
      </c>
      <c r="E6932" s="287">
        <v>0</v>
      </c>
      <c r="F6932" s="287">
        <v>0</v>
      </c>
      <c r="G6932" s="287" t="s">
        <v>185</v>
      </c>
      <c r="H6932" s="287"/>
      <c r="I6932" s="287">
        <v>0</v>
      </c>
      <c r="J6932" s="287" t="s">
        <v>559</v>
      </c>
      <c r="K6932" s="287">
        <v>0</v>
      </c>
    </row>
    <row r="6933" spans="1:11">
      <c r="A6933" s="287" t="s">
        <v>558</v>
      </c>
      <c r="B6933" s="288">
        <v>46011</v>
      </c>
      <c r="C6933" s="287" t="s">
        <v>847</v>
      </c>
      <c r="D6933" s="287">
        <v>1</v>
      </c>
      <c r="E6933" s="287">
        <v>1</v>
      </c>
      <c r="F6933" s="287">
        <v>1</v>
      </c>
      <c r="G6933" s="287" t="s">
        <v>185</v>
      </c>
      <c r="H6933" s="287"/>
      <c r="I6933" s="287">
        <v>0</v>
      </c>
      <c r="J6933" s="287" t="s">
        <v>559</v>
      </c>
      <c r="K6933" s="287">
        <v>0</v>
      </c>
    </row>
    <row r="6934" spans="1:11">
      <c r="A6934" s="287" t="s">
        <v>558</v>
      </c>
      <c r="B6934" s="288">
        <v>46018</v>
      </c>
      <c r="C6934" s="287" t="s">
        <v>847</v>
      </c>
      <c r="D6934" s="287">
        <v>1</v>
      </c>
      <c r="E6934" s="287">
        <v>1</v>
      </c>
      <c r="F6934" s="287">
        <v>1</v>
      </c>
      <c r="G6934" s="287" t="s">
        <v>185</v>
      </c>
      <c r="H6934" s="287"/>
      <c r="I6934" s="287">
        <v>0</v>
      </c>
      <c r="J6934" s="287" t="s">
        <v>559</v>
      </c>
      <c r="K6934" s="287">
        <v>0</v>
      </c>
    </row>
    <row r="6935" spans="1:11">
      <c r="A6935" s="287" t="s">
        <v>558</v>
      </c>
      <c r="B6935" s="288">
        <v>46025</v>
      </c>
      <c r="C6935" s="287" t="s">
        <v>847</v>
      </c>
      <c r="D6935" s="287">
        <v>1</v>
      </c>
      <c r="E6935" s="287">
        <v>1</v>
      </c>
      <c r="F6935" s="287">
        <v>1</v>
      </c>
      <c r="G6935" s="287" t="s">
        <v>185</v>
      </c>
      <c r="H6935" s="287"/>
      <c r="I6935" s="287">
        <v>0</v>
      </c>
      <c r="J6935" s="287" t="s">
        <v>559</v>
      </c>
      <c r="K6935" s="287">
        <v>0</v>
      </c>
    </row>
    <row r="6936" spans="1:11">
      <c r="A6936" s="287" t="s">
        <v>558</v>
      </c>
      <c r="B6936" s="288">
        <v>46032</v>
      </c>
      <c r="C6936" s="287" t="s">
        <v>847</v>
      </c>
      <c r="D6936" s="287">
        <v>1</v>
      </c>
      <c r="E6936" s="287">
        <v>1</v>
      </c>
      <c r="F6936" s="287">
        <v>1</v>
      </c>
      <c r="G6936" s="287" t="s">
        <v>185</v>
      </c>
      <c r="H6936" s="287"/>
      <c r="I6936" s="287">
        <v>0</v>
      </c>
      <c r="J6936" s="287" t="s">
        <v>559</v>
      </c>
      <c r="K6936" s="287">
        <v>0</v>
      </c>
    </row>
    <row r="6937" spans="1:11">
      <c r="A6937" s="287" t="s">
        <v>558</v>
      </c>
      <c r="B6937" s="288">
        <v>46039</v>
      </c>
      <c r="C6937" s="287" t="s">
        <v>339</v>
      </c>
      <c r="D6937" s="287">
        <v>0</v>
      </c>
      <c r="E6937" s="287">
        <v>0</v>
      </c>
      <c r="F6937" s="287">
        <v>0</v>
      </c>
      <c r="G6937" s="287" t="s">
        <v>185</v>
      </c>
      <c r="H6937" s="287"/>
      <c r="I6937" s="287">
        <v>0</v>
      </c>
      <c r="J6937" s="287" t="s">
        <v>559</v>
      </c>
      <c r="K6937" s="287">
        <v>0</v>
      </c>
    </row>
    <row r="6938" spans="1:11">
      <c r="A6938" s="287" t="s">
        <v>558</v>
      </c>
      <c r="B6938" s="288">
        <v>46046</v>
      </c>
      <c r="C6938" s="287" t="s">
        <v>339</v>
      </c>
      <c r="D6938" s="287">
        <v>0</v>
      </c>
      <c r="E6938" s="287">
        <v>0</v>
      </c>
      <c r="F6938" s="287">
        <v>0</v>
      </c>
      <c r="G6938" s="287" t="s">
        <v>185</v>
      </c>
      <c r="H6938" s="287"/>
      <c r="I6938" s="287">
        <v>0</v>
      </c>
      <c r="J6938" s="287" t="s">
        <v>559</v>
      </c>
      <c r="K6938" s="287">
        <v>0</v>
      </c>
    </row>
    <row r="6939" spans="1:11">
      <c r="A6939" s="287" t="s">
        <v>558</v>
      </c>
      <c r="B6939" s="288">
        <v>46053</v>
      </c>
      <c r="C6939" s="287" t="s">
        <v>847</v>
      </c>
      <c r="D6939" s="287">
        <v>1</v>
      </c>
      <c r="E6939" s="287">
        <v>1</v>
      </c>
      <c r="F6939" s="287">
        <v>1</v>
      </c>
      <c r="G6939" s="287" t="s">
        <v>185</v>
      </c>
      <c r="H6939" s="287"/>
      <c r="I6939" s="287">
        <v>0</v>
      </c>
      <c r="J6939" s="287" t="s">
        <v>559</v>
      </c>
      <c r="K6939" s="287">
        <v>0</v>
      </c>
    </row>
    <row r="6940" spans="1:11">
      <c r="A6940" s="287" t="s">
        <v>558</v>
      </c>
      <c r="B6940" s="288">
        <v>46060</v>
      </c>
      <c r="C6940" s="287" t="s">
        <v>847</v>
      </c>
      <c r="D6940" s="287">
        <v>1</v>
      </c>
      <c r="E6940" s="287">
        <v>1</v>
      </c>
      <c r="F6940" s="287">
        <v>1</v>
      </c>
      <c r="G6940" s="287" t="s">
        <v>185</v>
      </c>
      <c r="H6940" s="287"/>
      <c r="I6940" s="287">
        <v>0</v>
      </c>
      <c r="J6940" s="287" t="s">
        <v>559</v>
      </c>
      <c r="K6940" s="287">
        <v>0</v>
      </c>
    </row>
    <row r="6941" spans="1:11">
      <c r="A6941" s="287" t="s">
        <v>558</v>
      </c>
      <c r="B6941" s="288">
        <v>46067</v>
      </c>
      <c r="C6941" s="287" t="s">
        <v>847</v>
      </c>
      <c r="D6941" s="287">
        <v>1</v>
      </c>
      <c r="E6941" s="287">
        <v>1</v>
      </c>
      <c r="F6941" s="287">
        <v>1</v>
      </c>
      <c r="G6941" s="287" t="s">
        <v>185</v>
      </c>
      <c r="H6941" s="287"/>
      <c r="I6941" s="287">
        <v>0</v>
      </c>
      <c r="J6941" s="287" t="s">
        <v>559</v>
      </c>
      <c r="K6941" s="287">
        <v>0</v>
      </c>
    </row>
    <row r="6942" spans="1:11">
      <c r="A6942" s="287" t="s">
        <v>558</v>
      </c>
      <c r="B6942" s="288">
        <v>46074</v>
      </c>
      <c r="C6942" s="287" t="s">
        <v>847</v>
      </c>
      <c r="D6942" s="287">
        <v>1</v>
      </c>
      <c r="E6942" s="287">
        <v>1</v>
      </c>
      <c r="F6942" s="287">
        <v>1</v>
      </c>
      <c r="G6942" s="287" t="s">
        <v>185</v>
      </c>
      <c r="H6942" s="287"/>
      <c r="I6942" s="287">
        <v>0</v>
      </c>
      <c r="J6942" s="287" t="s">
        <v>559</v>
      </c>
      <c r="K6942" s="287">
        <v>0</v>
      </c>
    </row>
    <row r="6943" spans="1:11">
      <c r="A6943" s="287" t="s">
        <v>558</v>
      </c>
      <c r="B6943" s="288">
        <v>46081</v>
      </c>
      <c r="C6943" s="287" t="s">
        <v>847</v>
      </c>
      <c r="D6943" s="287">
        <v>1</v>
      </c>
      <c r="E6943" s="287">
        <v>1</v>
      </c>
      <c r="F6943" s="287">
        <v>1</v>
      </c>
      <c r="G6943" s="287" t="s">
        <v>185</v>
      </c>
      <c r="H6943" s="287"/>
      <c r="I6943" s="287">
        <v>0</v>
      </c>
      <c r="J6943" s="287" t="s">
        <v>559</v>
      </c>
      <c r="K6943" s="287">
        <v>0</v>
      </c>
    </row>
    <row r="6944" spans="1:11">
      <c r="A6944" s="287" t="s">
        <v>558</v>
      </c>
      <c r="B6944" s="288">
        <v>46088</v>
      </c>
      <c r="C6944" s="287" t="s">
        <v>847</v>
      </c>
      <c r="D6944" s="287">
        <v>1</v>
      </c>
      <c r="E6944" s="287">
        <v>1</v>
      </c>
      <c r="F6944" s="287">
        <v>1</v>
      </c>
      <c r="G6944" s="287" t="s">
        <v>185</v>
      </c>
      <c r="H6944" s="287"/>
      <c r="I6944" s="287">
        <v>0</v>
      </c>
      <c r="J6944" s="287" t="s">
        <v>559</v>
      </c>
      <c r="K6944" s="287">
        <v>0</v>
      </c>
    </row>
    <row r="6945" spans="1:11">
      <c r="A6945" s="287" t="s">
        <v>558</v>
      </c>
      <c r="B6945" s="288">
        <v>46095</v>
      </c>
      <c r="C6945" s="287" t="s">
        <v>847</v>
      </c>
      <c r="D6945" s="287">
        <v>1</v>
      </c>
      <c r="E6945" s="287">
        <v>1</v>
      </c>
      <c r="F6945" s="287">
        <v>1</v>
      </c>
      <c r="G6945" s="287" t="s">
        <v>185</v>
      </c>
      <c r="H6945" s="287"/>
      <c r="I6945" s="287">
        <v>0</v>
      </c>
      <c r="J6945" s="287" t="s">
        <v>559</v>
      </c>
      <c r="K6945" s="287">
        <v>0</v>
      </c>
    </row>
    <row r="6946" spans="1:11">
      <c r="A6946" s="287" t="s">
        <v>558</v>
      </c>
      <c r="B6946" s="288">
        <v>46102</v>
      </c>
      <c r="C6946" s="287" t="s">
        <v>847</v>
      </c>
      <c r="D6946" s="287">
        <v>1</v>
      </c>
      <c r="E6946" s="287">
        <v>1</v>
      </c>
      <c r="F6946" s="287">
        <v>1</v>
      </c>
      <c r="G6946" s="287" t="s">
        <v>185</v>
      </c>
      <c r="H6946" s="287"/>
      <c r="I6946" s="287">
        <v>0</v>
      </c>
      <c r="J6946" s="287" t="s">
        <v>559</v>
      </c>
      <c r="K6946" s="287">
        <v>0</v>
      </c>
    </row>
    <row r="6947" spans="1:11">
      <c r="A6947" s="287" t="s">
        <v>558</v>
      </c>
      <c r="B6947" s="288">
        <v>46109</v>
      </c>
      <c r="C6947" s="287" t="s">
        <v>847</v>
      </c>
      <c r="D6947" s="287">
        <v>1</v>
      </c>
      <c r="E6947" s="287">
        <v>1</v>
      </c>
      <c r="F6947" s="287">
        <v>1</v>
      </c>
      <c r="G6947" s="287" t="s">
        <v>185</v>
      </c>
      <c r="H6947" s="287"/>
      <c r="I6947" s="287">
        <v>0</v>
      </c>
      <c r="J6947" s="287" t="s">
        <v>559</v>
      </c>
      <c r="K6947" s="287">
        <v>0</v>
      </c>
    </row>
    <row r="6948" spans="1:11">
      <c r="A6948" s="287" t="s">
        <v>558</v>
      </c>
      <c r="B6948" s="288">
        <v>46116</v>
      </c>
      <c r="C6948" s="287" t="s">
        <v>847</v>
      </c>
      <c r="D6948" s="287">
        <v>1</v>
      </c>
      <c r="E6948" s="287">
        <v>1</v>
      </c>
      <c r="F6948" s="287">
        <v>1</v>
      </c>
      <c r="G6948" s="287" t="s">
        <v>185</v>
      </c>
      <c r="H6948" s="287"/>
      <c r="I6948" s="287">
        <v>0</v>
      </c>
      <c r="J6948" s="287" t="s">
        <v>559</v>
      </c>
      <c r="K6948" s="287">
        <v>0</v>
      </c>
    </row>
    <row r="6949" spans="1:11">
      <c r="A6949" s="287" t="s">
        <v>558</v>
      </c>
      <c r="B6949" s="288">
        <v>46123</v>
      </c>
      <c r="C6949" s="287" t="s">
        <v>847</v>
      </c>
      <c r="D6949" s="287">
        <v>1</v>
      </c>
      <c r="E6949" s="287">
        <v>1</v>
      </c>
      <c r="F6949" s="287">
        <v>1</v>
      </c>
      <c r="G6949" s="287" t="s">
        <v>185</v>
      </c>
      <c r="H6949" s="287"/>
      <c r="I6949" s="287">
        <v>0</v>
      </c>
      <c r="J6949" s="287" t="s">
        <v>559</v>
      </c>
      <c r="K6949" s="287">
        <v>0</v>
      </c>
    </row>
    <row r="6950" spans="1:11">
      <c r="A6950" s="287" t="s">
        <v>558</v>
      </c>
      <c r="B6950" s="288">
        <v>46130</v>
      </c>
      <c r="C6950" s="287" t="s">
        <v>847</v>
      </c>
      <c r="D6950" s="287">
        <v>1</v>
      </c>
      <c r="E6950" s="287">
        <v>1</v>
      </c>
      <c r="F6950" s="287">
        <v>1</v>
      </c>
      <c r="G6950" s="287" t="s">
        <v>185</v>
      </c>
      <c r="H6950" s="287"/>
      <c r="I6950" s="287">
        <v>0</v>
      </c>
      <c r="J6950" s="287" t="s">
        <v>559</v>
      </c>
      <c r="K6950" s="287">
        <v>0</v>
      </c>
    </row>
    <row r="6951" spans="1:11">
      <c r="A6951" s="287" t="s">
        <v>558</v>
      </c>
      <c r="B6951" s="288">
        <v>46137</v>
      </c>
      <c r="C6951" s="287" t="s">
        <v>847</v>
      </c>
      <c r="D6951" s="287">
        <v>1</v>
      </c>
      <c r="E6951" s="287">
        <v>1</v>
      </c>
      <c r="F6951" s="287">
        <v>1</v>
      </c>
      <c r="G6951" s="287" t="s">
        <v>185</v>
      </c>
      <c r="H6951" s="287"/>
      <c r="I6951" s="287">
        <v>0</v>
      </c>
      <c r="J6951" s="287" t="s">
        <v>559</v>
      </c>
      <c r="K6951" s="287">
        <v>0</v>
      </c>
    </row>
    <row r="6952" spans="1:11">
      <c r="A6952" s="287" t="s">
        <v>560</v>
      </c>
      <c r="B6952" s="288">
        <v>45969</v>
      </c>
      <c r="C6952" s="287" t="s">
        <v>339</v>
      </c>
      <c r="D6952" s="287">
        <v>0</v>
      </c>
      <c r="E6952" s="287">
        <v>0</v>
      </c>
      <c r="F6952" s="287">
        <v>0</v>
      </c>
      <c r="G6952" s="287" t="s">
        <v>185</v>
      </c>
      <c r="H6952" s="287" t="s">
        <v>185</v>
      </c>
      <c r="I6952" s="287">
        <v>1</v>
      </c>
      <c r="J6952" s="287"/>
      <c r="K6952" s="287">
        <v>0</v>
      </c>
    </row>
    <row r="6953" spans="1:11">
      <c r="A6953" s="287" t="s">
        <v>560</v>
      </c>
      <c r="B6953" s="288">
        <v>45976</v>
      </c>
      <c r="C6953" s="287" t="s">
        <v>893</v>
      </c>
      <c r="D6953" s="287">
        <v>1</v>
      </c>
      <c r="E6953" s="287">
        <v>1</v>
      </c>
      <c r="F6953" s="287">
        <v>0</v>
      </c>
      <c r="G6953" s="287" t="s">
        <v>185</v>
      </c>
      <c r="H6953" s="287" t="s">
        <v>185</v>
      </c>
      <c r="I6953" s="287">
        <v>1</v>
      </c>
      <c r="J6953" s="287"/>
      <c r="K6953" s="287">
        <v>0</v>
      </c>
    </row>
    <row r="6954" spans="1:11">
      <c r="A6954" s="287" t="s">
        <v>560</v>
      </c>
      <c r="B6954" s="288">
        <v>45983</v>
      </c>
      <c r="C6954" s="287" t="s">
        <v>339</v>
      </c>
      <c r="D6954" s="287">
        <v>0</v>
      </c>
      <c r="E6954" s="287">
        <v>0</v>
      </c>
      <c r="F6954" s="287">
        <v>0</v>
      </c>
      <c r="G6954" s="287" t="s">
        <v>185</v>
      </c>
      <c r="H6954" s="287" t="s">
        <v>185</v>
      </c>
      <c r="I6954" s="287">
        <v>1</v>
      </c>
      <c r="J6954" s="287"/>
      <c r="K6954" s="287">
        <v>0</v>
      </c>
    </row>
    <row r="6955" spans="1:11">
      <c r="A6955" s="287" t="s">
        <v>560</v>
      </c>
      <c r="B6955" s="288">
        <v>45990</v>
      </c>
      <c r="C6955" s="287" t="s">
        <v>847</v>
      </c>
      <c r="D6955" s="287">
        <v>1</v>
      </c>
      <c r="E6955" s="287">
        <v>1</v>
      </c>
      <c r="F6955" s="287">
        <v>1</v>
      </c>
      <c r="G6955" s="287" t="s">
        <v>185</v>
      </c>
      <c r="H6955" s="287" t="s">
        <v>185</v>
      </c>
      <c r="I6955" s="287">
        <v>1</v>
      </c>
      <c r="J6955" s="287"/>
      <c r="K6955" s="287">
        <v>0</v>
      </c>
    </row>
    <row r="6956" spans="1:11">
      <c r="A6956" s="287" t="s">
        <v>560</v>
      </c>
      <c r="B6956" s="288">
        <v>45997</v>
      </c>
      <c r="C6956" s="287" t="s">
        <v>893</v>
      </c>
      <c r="D6956" s="287">
        <v>1</v>
      </c>
      <c r="E6956" s="287">
        <v>1</v>
      </c>
      <c r="F6956" s="287">
        <v>0</v>
      </c>
      <c r="G6956" s="287" t="s">
        <v>185</v>
      </c>
      <c r="H6956" s="287" t="s">
        <v>185</v>
      </c>
      <c r="I6956" s="287">
        <v>1</v>
      </c>
      <c r="J6956" s="287"/>
      <c r="K6956" s="287">
        <v>0</v>
      </c>
    </row>
    <row r="6957" spans="1:11">
      <c r="A6957" s="287" t="s">
        <v>560</v>
      </c>
      <c r="B6957" s="288">
        <v>46004</v>
      </c>
      <c r="C6957" s="287" t="s">
        <v>339</v>
      </c>
      <c r="D6957" s="287">
        <v>0</v>
      </c>
      <c r="E6957" s="287">
        <v>0</v>
      </c>
      <c r="F6957" s="287">
        <v>0</v>
      </c>
      <c r="G6957" s="287" t="s">
        <v>185</v>
      </c>
      <c r="H6957" s="287" t="s">
        <v>185</v>
      </c>
      <c r="I6957" s="287">
        <v>1</v>
      </c>
      <c r="J6957" s="287"/>
      <c r="K6957" s="287">
        <v>0</v>
      </c>
    </row>
    <row r="6958" spans="1:11">
      <c r="A6958" s="287" t="s">
        <v>560</v>
      </c>
      <c r="B6958" s="288">
        <v>46011</v>
      </c>
      <c r="C6958" s="287" t="s">
        <v>847</v>
      </c>
      <c r="D6958" s="287">
        <v>1</v>
      </c>
      <c r="E6958" s="287">
        <v>1</v>
      </c>
      <c r="F6958" s="287">
        <v>1</v>
      </c>
      <c r="G6958" s="287" t="s">
        <v>185</v>
      </c>
      <c r="H6958" s="287" t="s">
        <v>185</v>
      </c>
      <c r="I6958" s="287">
        <v>1</v>
      </c>
      <c r="J6958" s="287"/>
      <c r="K6958" s="287">
        <v>0</v>
      </c>
    </row>
    <row r="6959" spans="1:11">
      <c r="A6959" s="287" t="s">
        <v>560</v>
      </c>
      <c r="B6959" s="288">
        <v>46018</v>
      </c>
      <c r="C6959" s="287" t="s">
        <v>847</v>
      </c>
      <c r="D6959" s="287">
        <v>1</v>
      </c>
      <c r="E6959" s="287">
        <v>1</v>
      </c>
      <c r="F6959" s="287">
        <v>1</v>
      </c>
      <c r="G6959" s="287" t="s">
        <v>185</v>
      </c>
      <c r="H6959" s="287" t="s">
        <v>185</v>
      </c>
      <c r="I6959" s="287">
        <v>1</v>
      </c>
      <c r="J6959" s="287"/>
      <c r="K6959" s="287">
        <v>0</v>
      </c>
    </row>
    <row r="6960" spans="1:11">
      <c r="A6960" s="287" t="s">
        <v>560</v>
      </c>
      <c r="B6960" s="288">
        <v>46025</v>
      </c>
      <c r="C6960" s="287" t="s">
        <v>892</v>
      </c>
      <c r="D6960" s="287">
        <v>1</v>
      </c>
      <c r="E6960" s="287">
        <v>0</v>
      </c>
      <c r="F6960" s="287">
        <v>1</v>
      </c>
      <c r="G6960" s="287" t="s">
        <v>185</v>
      </c>
      <c r="H6960" s="287" t="s">
        <v>185</v>
      </c>
      <c r="I6960" s="287">
        <v>1</v>
      </c>
      <c r="J6960" s="287"/>
      <c r="K6960" s="287">
        <v>0</v>
      </c>
    </row>
    <row r="6961" spans="1:11">
      <c r="A6961" s="287" t="s">
        <v>560</v>
      </c>
      <c r="B6961" s="288">
        <v>46032</v>
      </c>
      <c r="C6961" s="287" t="s">
        <v>893</v>
      </c>
      <c r="D6961" s="287">
        <v>1</v>
      </c>
      <c r="E6961" s="287">
        <v>1</v>
      </c>
      <c r="F6961" s="287">
        <v>0</v>
      </c>
      <c r="G6961" s="287" t="s">
        <v>185</v>
      </c>
      <c r="H6961" s="287" t="s">
        <v>185</v>
      </c>
      <c r="I6961" s="287">
        <v>1</v>
      </c>
      <c r="J6961" s="287"/>
      <c r="K6961" s="287">
        <v>0</v>
      </c>
    </row>
    <row r="6962" spans="1:11">
      <c r="A6962" s="287" t="s">
        <v>560</v>
      </c>
      <c r="B6962" s="288">
        <v>46039</v>
      </c>
      <c r="C6962" s="287" t="s">
        <v>893</v>
      </c>
      <c r="D6962" s="287">
        <v>1</v>
      </c>
      <c r="E6962" s="287">
        <v>1</v>
      </c>
      <c r="F6962" s="287">
        <v>0</v>
      </c>
      <c r="G6962" s="287" t="s">
        <v>185</v>
      </c>
      <c r="H6962" s="287" t="s">
        <v>185</v>
      </c>
      <c r="I6962" s="287">
        <v>1</v>
      </c>
      <c r="J6962" s="287"/>
      <c r="K6962" s="287">
        <v>0</v>
      </c>
    </row>
    <row r="6963" spans="1:11">
      <c r="A6963" s="287" t="s">
        <v>560</v>
      </c>
      <c r="B6963" s="288">
        <v>46046</v>
      </c>
      <c r="C6963" s="287" t="s">
        <v>893</v>
      </c>
      <c r="D6963" s="287">
        <v>1</v>
      </c>
      <c r="E6963" s="287">
        <v>1</v>
      </c>
      <c r="F6963" s="287">
        <v>0</v>
      </c>
      <c r="G6963" s="287" t="s">
        <v>185</v>
      </c>
      <c r="H6963" s="287" t="s">
        <v>185</v>
      </c>
      <c r="I6963" s="287">
        <v>1</v>
      </c>
      <c r="J6963" s="287"/>
      <c r="K6963" s="287">
        <v>0</v>
      </c>
    </row>
    <row r="6964" spans="1:11">
      <c r="A6964" s="287" t="s">
        <v>560</v>
      </c>
      <c r="B6964" s="288">
        <v>46053</v>
      </c>
      <c r="C6964" s="287" t="s">
        <v>893</v>
      </c>
      <c r="D6964" s="287">
        <v>1</v>
      </c>
      <c r="E6964" s="287">
        <v>1</v>
      </c>
      <c r="F6964" s="287">
        <v>0</v>
      </c>
      <c r="G6964" s="287" t="s">
        <v>185</v>
      </c>
      <c r="H6964" s="287" t="s">
        <v>185</v>
      </c>
      <c r="I6964" s="287">
        <v>1</v>
      </c>
      <c r="J6964" s="287"/>
      <c r="K6964" s="287">
        <v>0</v>
      </c>
    </row>
    <row r="6965" spans="1:11">
      <c r="A6965" s="287" t="s">
        <v>560</v>
      </c>
      <c r="B6965" s="288">
        <v>46060</v>
      </c>
      <c r="C6965" s="287" t="s">
        <v>893</v>
      </c>
      <c r="D6965" s="287">
        <v>1</v>
      </c>
      <c r="E6965" s="287">
        <v>1</v>
      </c>
      <c r="F6965" s="287">
        <v>0</v>
      </c>
      <c r="G6965" s="287" t="s">
        <v>185</v>
      </c>
      <c r="H6965" s="287" t="s">
        <v>185</v>
      </c>
      <c r="I6965" s="287">
        <v>1</v>
      </c>
      <c r="J6965" s="287"/>
      <c r="K6965" s="287">
        <v>0</v>
      </c>
    </row>
    <row r="6966" spans="1:11">
      <c r="A6966" s="287" t="s">
        <v>560</v>
      </c>
      <c r="B6966" s="288">
        <v>46067</v>
      </c>
      <c r="C6966" s="287" t="s">
        <v>893</v>
      </c>
      <c r="D6966" s="287">
        <v>1</v>
      </c>
      <c r="E6966" s="287">
        <v>1</v>
      </c>
      <c r="F6966" s="287">
        <v>0</v>
      </c>
      <c r="G6966" s="287" t="s">
        <v>185</v>
      </c>
      <c r="H6966" s="287" t="s">
        <v>185</v>
      </c>
      <c r="I6966" s="287">
        <v>1</v>
      </c>
      <c r="J6966" s="287"/>
      <c r="K6966" s="287">
        <v>0</v>
      </c>
    </row>
    <row r="6967" spans="1:11">
      <c r="A6967" s="287" t="s">
        <v>560</v>
      </c>
      <c r="B6967" s="288">
        <v>46074</v>
      </c>
      <c r="C6967" s="287" t="s">
        <v>893</v>
      </c>
      <c r="D6967" s="287">
        <v>1</v>
      </c>
      <c r="E6967" s="287">
        <v>1</v>
      </c>
      <c r="F6967" s="287">
        <v>0</v>
      </c>
      <c r="G6967" s="287" t="s">
        <v>185</v>
      </c>
      <c r="H6967" s="287" t="s">
        <v>185</v>
      </c>
      <c r="I6967" s="287">
        <v>1</v>
      </c>
      <c r="J6967" s="287"/>
      <c r="K6967" s="287">
        <v>0</v>
      </c>
    </row>
    <row r="6968" spans="1:11">
      <c r="A6968" s="287" t="s">
        <v>560</v>
      </c>
      <c r="B6968" s="288">
        <v>46081</v>
      </c>
      <c r="C6968" s="287" t="s">
        <v>893</v>
      </c>
      <c r="D6968" s="287">
        <v>1</v>
      </c>
      <c r="E6968" s="287">
        <v>1</v>
      </c>
      <c r="F6968" s="287">
        <v>0</v>
      </c>
      <c r="G6968" s="287" t="s">
        <v>185</v>
      </c>
      <c r="H6968" s="287" t="s">
        <v>185</v>
      </c>
      <c r="I6968" s="287">
        <v>1</v>
      </c>
      <c r="J6968" s="287"/>
      <c r="K6968" s="287">
        <v>0</v>
      </c>
    </row>
    <row r="6969" spans="1:11">
      <c r="A6969" s="287" t="s">
        <v>560</v>
      </c>
      <c r="B6969" s="288">
        <v>46088</v>
      </c>
      <c r="C6969" s="287" t="s">
        <v>893</v>
      </c>
      <c r="D6969" s="287">
        <v>1</v>
      </c>
      <c r="E6969" s="287">
        <v>1</v>
      </c>
      <c r="F6969" s="287">
        <v>0</v>
      </c>
      <c r="G6969" s="287" t="s">
        <v>185</v>
      </c>
      <c r="H6969" s="287" t="s">
        <v>185</v>
      </c>
      <c r="I6969" s="287">
        <v>1</v>
      </c>
      <c r="J6969" s="287"/>
      <c r="K6969" s="287">
        <v>0</v>
      </c>
    </row>
    <row r="6970" spans="1:11">
      <c r="A6970" s="287" t="s">
        <v>560</v>
      </c>
      <c r="B6970" s="288">
        <v>46095</v>
      </c>
      <c r="C6970" s="287" t="s">
        <v>893</v>
      </c>
      <c r="D6970" s="287">
        <v>1</v>
      </c>
      <c r="E6970" s="287">
        <v>1</v>
      </c>
      <c r="F6970" s="287">
        <v>0</v>
      </c>
      <c r="G6970" s="287" t="s">
        <v>185</v>
      </c>
      <c r="H6970" s="287" t="s">
        <v>185</v>
      </c>
      <c r="I6970" s="287">
        <v>1</v>
      </c>
      <c r="J6970" s="287"/>
      <c r="K6970" s="287">
        <v>0</v>
      </c>
    </row>
    <row r="6971" spans="1:11">
      <c r="A6971" s="287" t="s">
        <v>560</v>
      </c>
      <c r="B6971" s="288">
        <v>46102</v>
      </c>
      <c r="C6971" s="287" t="s">
        <v>893</v>
      </c>
      <c r="D6971" s="287">
        <v>1</v>
      </c>
      <c r="E6971" s="287">
        <v>1</v>
      </c>
      <c r="F6971" s="287">
        <v>0</v>
      </c>
      <c r="G6971" s="287" t="s">
        <v>185</v>
      </c>
      <c r="H6971" s="287" t="s">
        <v>185</v>
      </c>
      <c r="I6971" s="287">
        <v>1</v>
      </c>
      <c r="J6971" s="287"/>
      <c r="K6971" s="287">
        <v>0</v>
      </c>
    </row>
    <row r="6972" spans="1:11">
      <c r="A6972" s="287" t="s">
        <v>560</v>
      </c>
      <c r="B6972" s="288">
        <v>46109</v>
      </c>
      <c r="C6972" s="287" t="s">
        <v>893</v>
      </c>
      <c r="D6972" s="287">
        <v>1</v>
      </c>
      <c r="E6972" s="287">
        <v>1</v>
      </c>
      <c r="F6972" s="287">
        <v>0</v>
      </c>
      <c r="G6972" s="287" t="s">
        <v>185</v>
      </c>
      <c r="H6972" s="287" t="s">
        <v>185</v>
      </c>
      <c r="I6972" s="287">
        <v>1</v>
      </c>
      <c r="J6972" s="287"/>
      <c r="K6972" s="287">
        <v>0</v>
      </c>
    </row>
    <row r="6973" spans="1:11">
      <c r="A6973" s="287" t="s">
        <v>560</v>
      </c>
      <c r="B6973" s="288">
        <v>46116</v>
      </c>
      <c r="C6973" s="287" t="s">
        <v>893</v>
      </c>
      <c r="D6973" s="287">
        <v>1</v>
      </c>
      <c r="E6973" s="287">
        <v>1</v>
      </c>
      <c r="F6973" s="287">
        <v>0</v>
      </c>
      <c r="G6973" s="287" t="s">
        <v>185</v>
      </c>
      <c r="H6973" s="287" t="s">
        <v>185</v>
      </c>
      <c r="I6973" s="287">
        <v>1</v>
      </c>
      <c r="J6973" s="287"/>
      <c r="K6973" s="287">
        <v>0</v>
      </c>
    </row>
    <row r="6974" spans="1:11">
      <c r="A6974" s="287" t="s">
        <v>560</v>
      </c>
      <c r="B6974" s="288">
        <v>46123</v>
      </c>
      <c r="C6974" s="287" t="s">
        <v>893</v>
      </c>
      <c r="D6974" s="287">
        <v>1</v>
      </c>
      <c r="E6974" s="287">
        <v>1</v>
      </c>
      <c r="F6974" s="287">
        <v>0</v>
      </c>
      <c r="G6974" s="287" t="s">
        <v>185</v>
      </c>
      <c r="H6974" s="287" t="s">
        <v>185</v>
      </c>
      <c r="I6974" s="287">
        <v>1</v>
      </c>
      <c r="J6974" s="287"/>
      <c r="K6974" s="287">
        <v>0</v>
      </c>
    </row>
    <row r="6975" spans="1:11">
      <c r="A6975" s="287" t="s">
        <v>560</v>
      </c>
      <c r="B6975" s="288">
        <v>46130</v>
      </c>
      <c r="C6975" s="287" t="s">
        <v>893</v>
      </c>
      <c r="D6975" s="287">
        <v>1</v>
      </c>
      <c r="E6975" s="287">
        <v>1</v>
      </c>
      <c r="F6975" s="287">
        <v>0</v>
      </c>
      <c r="G6975" s="287" t="s">
        <v>185</v>
      </c>
      <c r="H6975" s="287" t="s">
        <v>185</v>
      </c>
      <c r="I6975" s="287">
        <v>1</v>
      </c>
      <c r="J6975" s="287"/>
      <c r="K6975" s="287">
        <v>0</v>
      </c>
    </row>
    <row r="6976" spans="1:11">
      <c r="A6976" s="287" t="s">
        <v>560</v>
      </c>
      <c r="B6976" s="288">
        <v>46137</v>
      </c>
      <c r="C6976" s="287" t="s">
        <v>893</v>
      </c>
      <c r="D6976" s="287">
        <v>1</v>
      </c>
      <c r="E6976" s="287">
        <v>1</v>
      </c>
      <c r="F6976" s="287">
        <v>0</v>
      </c>
      <c r="G6976" s="287" t="s">
        <v>185</v>
      </c>
      <c r="H6976" s="287" t="s">
        <v>185</v>
      </c>
      <c r="I6976" s="287">
        <v>1</v>
      </c>
      <c r="J6976" s="287"/>
      <c r="K6976" s="287">
        <v>0</v>
      </c>
    </row>
    <row r="6977" spans="1:11">
      <c r="A6977" s="287" t="s">
        <v>561</v>
      </c>
      <c r="B6977" s="288">
        <v>45969</v>
      </c>
      <c r="C6977" s="287" t="s">
        <v>339</v>
      </c>
      <c r="D6977" s="287">
        <v>0</v>
      </c>
      <c r="E6977" s="287">
        <v>0</v>
      </c>
      <c r="F6977" s="287">
        <v>0</v>
      </c>
      <c r="G6977" s="287" t="s">
        <v>185</v>
      </c>
      <c r="H6977" s="287" t="s">
        <v>179</v>
      </c>
      <c r="I6977" s="287">
        <v>1</v>
      </c>
      <c r="J6977" s="287" t="s">
        <v>562</v>
      </c>
      <c r="K6977" s="287">
        <v>0</v>
      </c>
    </row>
    <row r="6978" spans="1:11">
      <c r="A6978" s="287" t="s">
        <v>561</v>
      </c>
      <c r="B6978" s="288">
        <v>45976</v>
      </c>
      <c r="C6978" s="287" t="s">
        <v>339</v>
      </c>
      <c r="D6978" s="287">
        <v>0</v>
      </c>
      <c r="E6978" s="287">
        <v>0</v>
      </c>
      <c r="F6978" s="287">
        <v>0</v>
      </c>
      <c r="G6978" s="287" t="s">
        <v>185</v>
      </c>
      <c r="H6978" s="287" t="s">
        <v>179</v>
      </c>
      <c r="I6978" s="287">
        <v>1</v>
      </c>
      <c r="J6978" s="287" t="s">
        <v>562</v>
      </c>
      <c r="K6978" s="287">
        <v>0</v>
      </c>
    </row>
    <row r="6979" spans="1:11">
      <c r="A6979" s="287" t="s">
        <v>561</v>
      </c>
      <c r="B6979" s="288">
        <v>45983</v>
      </c>
      <c r="C6979" s="287" t="s">
        <v>339</v>
      </c>
      <c r="D6979" s="287">
        <v>0</v>
      </c>
      <c r="E6979" s="287">
        <v>0</v>
      </c>
      <c r="F6979" s="287">
        <v>0</v>
      </c>
      <c r="G6979" s="287" t="s">
        <v>185</v>
      </c>
      <c r="H6979" s="287" t="s">
        <v>179</v>
      </c>
      <c r="I6979" s="287">
        <v>1</v>
      </c>
      <c r="J6979" s="287" t="s">
        <v>562</v>
      </c>
      <c r="K6979" s="287">
        <v>0</v>
      </c>
    </row>
    <row r="6980" spans="1:11">
      <c r="A6980" s="287" t="s">
        <v>561</v>
      </c>
      <c r="B6980" s="288">
        <v>45990</v>
      </c>
      <c r="C6980" s="287" t="s">
        <v>339</v>
      </c>
      <c r="D6980" s="287">
        <v>0</v>
      </c>
      <c r="E6980" s="287">
        <v>0</v>
      </c>
      <c r="F6980" s="287">
        <v>0</v>
      </c>
      <c r="G6980" s="287" t="s">
        <v>185</v>
      </c>
      <c r="H6980" s="287" t="s">
        <v>179</v>
      </c>
      <c r="I6980" s="287">
        <v>1</v>
      </c>
      <c r="J6980" s="287" t="s">
        <v>562</v>
      </c>
      <c r="K6980" s="287">
        <v>0</v>
      </c>
    </row>
    <row r="6981" spans="1:11">
      <c r="A6981" s="287" t="s">
        <v>561</v>
      </c>
      <c r="B6981" s="288">
        <v>45997</v>
      </c>
      <c r="C6981" s="287" t="s">
        <v>847</v>
      </c>
      <c r="D6981" s="287">
        <v>1</v>
      </c>
      <c r="E6981" s="287">
        <v>1</v>
      </c>
      <c r="F6981" s="287">
        <v>1</v>
      </c>
      <c r="G6981" s="287" t="s">
        <v>185</v>
      </c>
      <c r="H6981" s="287" t="s">
        <v>179</v>
      </c>
      <c r="I6981" s="287">
        <v>1</v>
      </c>
      <c r="J6981" s="287" t="s">
        <v>562</v>
      </c>
      <c r="K6981" s="287">
        <v>0</v>
      </c>
    </row>
    <row r="6982" spans="1:11">
      <c r="A6982" s="287" t="s">
        <v>561</v>
      </c>
      <c r="B6982" s="288">
        <v>46004</v>
      </c>
      <c r="C6982" s="287" t="s">
        <v>847</v>
      </c>
      <c r="D6982" s="287">
        <v>1</v>
      </c>
      <c r="E6982" s="287">
        <v>1</v>
      </c>
      <c r="F6982" s="287">
        <v>1</v>
      </c>
      <c r="G6982" s="287" t="s">
        <v>185</v>
      </c>
      <c r="H6982" s="287" t="s">
        <v>179</v>
      </c>
      <c r="I6982" s="287">
        <v>1</v>
      </c>
      <c r="J6982" s="287" t="s">
        <v>562</v>
      </c>
      <c r="K6982" s="287">
        <v>0</v>
      </c>
    </row>
    <row r="6983" spans="1:11">
      <c r="A6983" s="287" t="s">
        <v>561</v>
      </c>
      <c r="B6983" s="288">
        <v>46011</v>
      </c>
      <c r="C6983" s="287" t="s">
        <v>339</v>
      </c>
      <c r="D6983" s="287">
        <v>0</v>
      </c>
      <c r="E6983" s="287">
        <v>0</v>
      </c>
      <c r="F6983" s="287">
        <v>0</v>
      </c>
      <c r="G6983" s="287" t="s">
        <v>185</v>
      </c>
      <c r="H6983" s="287" t="s">
        <v>179</v>
      </c>
      <c r="I6983" s="287">
        <v>1</v>
      </c>
      <c r="J6983" s="287" t="s">
        <v>562</v>
      </c>
      <c r="K6983" s="287">
        <v>0</v>
      </c>
    </row>
    <row r="6984" spans="1:11">
      <c r="A6984" s="287" t="s">
        <v>561</v>
      </c>
      <c r="B6984" s="288">
        <v>46018</v>
      </c>
      <c r="C6984" s="287" t="s">
        <v>339</v>
      </c>
      <c r="D6984" s="287">
        <v>0</v>
      </c>
      <c r="E6984" s="287">
        <v>0</v>
      </c>
      <c r="F6984" s="287">
        <v>0</v>
      </c>
      <c r="G6984" s="287" t="s">
        <v>185</v>
      </c>
      <c r="H6984" s="287" t="s">
        <v>179</v>
      </c>
      <c r="I6984" s="287">
        <v>1</v>
      </c>
      <c r="J6984" s="287" t="s">
        <v>562</v>
      </c>
      <c r="K6984" s="287">
        <v>0</v>
      </c>
    </row>
    <row r="6985" spans="1:11">
      <c r="A6985" s="287" t="s">
        <v>561</v>
      </c>
      <c r="B6985" s="288">
        <v>46025</v>
      </c>
      <c r="C6985" s="287" t="s">
        <v>339</v>
      </c>
      <c r="D6985" s="287">
        <v>0</v>
      </c>
      <c r="E6985" s="287">
        <v>0</v>
      </c>
      <c r="F6985" s="287">
        <v>0</v>
      </c>
      <c r="G6985" s="287" t="s">
        <v>185</v>
      </c>
      <c r="H6985" s="287" t="s">
        <v>179</v>
      </c>
      <c r="I6985" s="287">
        <v>1</v>
      </c>
      <c r="J6985" s="287" t="s">
        <v>562</v>
      </c>
      <c r="K6985" s="287">
        <v>0</v>
      </c>
    </row>
    <row r="6986" spans="1:11">
      <c r="A6986" s="287" t="s">
        <v>561</v>
      </c>
      <c r="B6986" s="288">
        <v>46032</v>
      </c>
      <c r="C6986" s="287" t="s">
        <v>847</v>
      </c>
      <c r="D6986" s="287">
        <v>1</v>
      </c>
      <c r="E6986" s="287">
        <v>1</v>
      </c>
      <c r="F6986" s="287">
        <v>1</v>
      </c>
      <c r="G6986" s="287" t="s">
        <v>185</v>
      </c>
      <c r="H6986" s="287" t="s">
        <v>179</v>
      </c>
      <c r="I6986" s="287">
        <v>1</v>
      </c>
      <c r="J6986" s="287" t="s">
        <v>562</v>
      </c>
      <c r="K6986" s="287">
        <v>0</v>
      </c>
    </row>
    <row r="6987" spans="1:11">
      <c r="A6987" s="287" t="s">
        <v>561</v>
      </c>
      <c r="B6987" s="288">
        <v>46039</v>
      </c>
      <c r="C6987" s="287" t="s">
        <v>847</v>
      </c>
      <c r="D6987" s="287">
        <v>1</v>
      </c>
      <c r="E6987" s="287">
        <v>1</v>
      </c>
      <c r="F6987" s="287">
        <v>1</v>
      </c>
      <c r="G6987" s="287" t="s">
        <v>185</v>
      </c>
      <c r="H6987" s="287" t="s">
        <v>179</v>
      </c>
      <c r="I6987" s="287">
        <v>1</v>
      </c>
      <c r="J6987" s="287" t="s">
        <v>562</v>
      </c>
      <c r="K6987" s="287">
        <v>0</v>
      </c>
    </row>
    <row r="6988" spans="1:11">
      <c r="A6988" s="287" t="s">
        <v>561</v>
      </c>
      <c r="B6988" s="288">
        <v>46046</v>
      </c>
      <c r="C6988" s="287" t="s">
        <v>339</v>
      </c>
      <c r="D6988" s="287">
        <v>0</v>
      </c>
      <c r="E6988" s="287">
        <v>0</v>
      </c>
      <c r="F6988" s="287">
        <v>0</v>
      </c>
      <c r="G6988" s="287" t="s">
        <v>185</v>
      </c>
      <c r="H6988" s="287" t="s">
        <v>179</v>
      </c>
      <c r="I6988" s="287">
        <v>1</v>
      </c>
      <c r="J6988" s="287" t="s">
        <v>562</v>
      </c>
      <c r="K6988" s="287">
        <v>0</v>
      </c>
    </row>
    <row r="6989" spans="1:11">
      <c r="A6989" s="287" t="s">
        <v>561</v>
      </c>
      <c r="B6989" s="288">
        <v>46053</v>
      </c>
      <c r="C6989" s="287" t="s">
        <v>339</v>
      </c>
      <c r="D6989" s="287">
        <v>0</v>
      </c>
      <c r="E6989" s="287">
        <v>0</v>
      </c>
      <c r="F6989" s="287">
        <v>0</v>
      </c>
      <c r="G6989" s="287" t="s">
        <v>185</v>
      </c>
      <c r="H6989" s="287" t="s">
        <v>179</v>
      </c>
      <c r="I6989" s="287">
        <v>1</v>
      </c>
      <c r="J6989" s="287" t="s">
        <v>562</v>
      </c>
      <c r="K6989" s="287">
        <v>0</v>
      </c>
    </row>
    <row r="6990" spans="1:11">
      <c r="A6990" s="287" t="s">
        <v>561</v>
      </c>
      <c r="B6990" s="288">
        <v>46060</v>
      </c>
      <c r="C6990" s="287" t="s">
        <v>339</v>
      </c>
      <c r="D6990" s="287">
        <v>0</v>
      </c>
      <c r="E6990" s="287">
        <v>0</v>
      </c>
      <c r="F6990" s="287">
        <v>0</v>
      </c>
      <c r="G6990" s="287" t="s">
        <v>185</v>
      </c>
      <c r="H6990" s="287" t="s">
        <v>179</v>
      </c>
      <c r="I6990" s="287">
        <v>1</v>
      </c>
      <c r="J6990" s="287" t="s">
        <v>562</v>
      </c>
      <c r="K6990" s="287">
        <v>0</v>
      </c>
    </row>
    <row r="6991" spans="1:11">
      <c r="A6991" s="287" t="s">
        <v>561</v>
      </c>
      <c r="B6991" s="288">
        <v>46067</v>
      </c>
      <c r="C6991" s="287" t="s">
        <v>339</v>
      </c>
      <c r="D6991" s="287">
        <v>0</v>
      </c>
      <c r="E6991" s="287">
        <v>0</v>
      </c>
      <c r="F6991" s="287">
        <v>0</v>
      </c>
      <c r="G6991" s="287" t="s">
        <v>185</v>
      </c>
      <c r="H6991" s="287" t="s">
        <v>179</v>
      </c>
      <c r="I6991" s="287">
        <v>1</v>
      </c>
      <c r="J6991" s="287" t="s">
        <v>562</v>
      </c>
      <c r="K6991" s="287">
        <v>0</v>
      </c>
    </row>
    <row r="6992" spans="1:11">
      <c r="A6992" s="287" t="s">
        <v>561</v>
      </c>
      <c r="B6992" s="288">
        <v>46074</v>
      </c>
      <c r="C6992" s="287" t="s">
        <v>847</v>
      </c>
      <c r="D6992" s="287">
        <v>1</v>
      </c>
      <c r="E6992" s="287">
        <v>1</v>
      </c>
      <c r="F6992" s="287">
        <v>1</v>
      </c>
      <c r="G6992" s="287" t="s">
        <v>185</v>
      </c>
      <c r="H6992" s="287" t="s">
        <v>179</v>
      </c>
      <c r="I6992" s="287">
        <v>1</v>
      </c>
      <c r="J6992" s="287" t="s">
        <v>562</v>
      </c>
      <c r="K6992" s="287">
        <v>0</v>
      </c>
    </row>
    <row r="6993" spans="1:11">
      <c r="A6993" s="287" t="s">
        <v>561</v>
      </c>
      <c r="B6993" s="288">
        <v>46081</v>
      </c>
      <c r="C6993" s="287" t="s">
        <v>847</v>
      </c>
      <c r="D6993" s="287">
        <v>1</v>
      </c>
      <c r="E6993" s="287">
        <v>1</v>
      </c>
      <c r="F6993" s="287">
        <v>1</v>
      </c>
      <c r="G6993" s="287" t="s">
        <v>185</v>
      </c>
      <c r="H6993" s="287" t="s">
        <v>179</v>
      </c>
      <c r="I6993" s="287">
        <v>1</v>
      </c>
      <c r="J6993" s="287" t="s">
        <v>562</v>
      </c>
      <c r="K6993" s="287">
        <v>0</v>
      </c>
    </row>
    <row r="6994" spans="1:11">
      <c r="A6994" s="287" t="s">
        <v>561</v>
      </c>
      <c r="B6994" s="288">
        <v>46088</v>
      </c>
      <c r="C6994" s="287" t="s">
        <v>847</v>
      </c>
      <c r="D6994" s="287">
        <v>1</v>
      </c>
      <c r="E6994" s="287">
        <v>1</v>
      </c>
      <c r="F6994" s="287">
        <v>1</v>
      </c>
      <c r="G6994" s="287" t="s">
        <v>185</v>
      </c>
      <c r="H6994" s="287" t="s">
        <v>179</v>
      </c>
      <c r="I6994" s="287">
        <v>1</v>
      </c>
      <c r="J6994" s="287" t="s">
        <v>562</v>
      </c>
      <c r="K6994" s="287">
        <v>0</v>
      </c>
    </row>
    <row r="6995" spans="1:11">
      <c r="A6995" s="287" t="s">
        <v>561</v>
      </c>
      <c r="B6995" s="288">
        <v>46095</v>
      </c>
      <c r="C6995" s="287" t="s">
        <v>893</v>
      </c>
      <c r="D6995" s="287">
        <v>1</v>
      </c>
      <c r="E6995" s="287">
        <v>1</v>
      </c>
      <c r="F6995" s="287">
        <v>0</v>
      </c>
      <c r="G6995" s="287" t="s">
        <v>185</v>
      </c>
      <c r="H6995" s="287" t="s">
        <v>179</v>
      </c>
      <c r="I6995" s="287">
        <v>1</v>
      </c>
      <c r="J6995" s="287" t="s">
        <v>562</v>
      </c>
      <c r="K6995" s="287">
        <v>0</v>
      </c>
    </row>
    <row r="6996" spans="1:11">
      <c r="A6996" s="287" t="s">
        <v>561</v>
      </c>
      <c r="B6996" s="288">
        <v>46102</v>
      </c>
      <c r="C6996" s="287" t="s">
        <v>339</v>
      </c>
      <c r="D6996" s="287">
        <v>0</v>
      </c>
      <c r="E6996" s="287">
        <v>0</v>
      </c>
      <c r="F6996" s="287">
        <v>0</v>
      </c>
      <c r="G6996" s="287" t="s">
        <v>185</v>
      </c>
      <c r="H6996" s="287" t="s">
        <v>179</v>
      </c>
      <c r="I6996" s="287">
        <v>1</v>
      </c>
      <c r="J6996" s="287" t="s">
        <v>562</v>
      </c>
      <c r="K6996" s="287">
        <v>0</v>
      </c>
    </row>
    <row r="6997" spans="1:11">
      <c r="A6997" s="287" t="s">
        <v>561</v>
      </c>
      <c r="B6997" s="288">
        <v>46109</v>
      </c>
      <c r="C6997" s="287" t="s">
        <v>339</v>
      </c>
      <c r="D6997" s="287">
        <v>0</v>
      </c>
      <c r="E6997" s="287">
        <v>0</v>
      </c>
      <c r="F6997" s="287">
        <v>0</v>
      </c>
      <c r="G6997" s="287" t="s">
        <v>185</v>
      </c>
      <c r="H6997" s="287" t="s">
        <v>179</v>
      </c>
      <c r="I6997" s="287">
        <v>1</v>
      </c>
      <c r="J6997" s="287" t="s">
        <v>562</v>
      </c>
      <c r="K6997" s="287">
        <v>0</v>
      </c>
    </row>
    <row r="6998" spans="1:11">
      <c r="A6998" s="287" t="s">
        <v>561</v>
      </c>
      <c r="B6998" s="288">
        <v>46116</v>
      </c>
      <c r="C6998" s="287" t="s">
        <v>339</v>
      </c>
      <c r="D6998" s="287">
        <v>0</v>
      </c>
      <c r="E6998" s="287">
        <v>0</v>
      </c>
      <c r="F6998" s="287">
        <v>0</v>
      </c>
      <c r="G6998" s="287" t="s">
        <v>185</v>
      </c>
      <c r="H6998" s="287" t="s">
        <v>179</v>
      </c>
      <c r="I6998" s="287">
        <v>1</v>
      </c>
      <c r="J6998" s="287" t="s">
        <v>562</v>
      </c>
      <c r="K6998" s="287">
        <v>0</v>
      </c>
    </row>
    <row r="6999" spans="1:11">
      <c r="A6999" s="287" t="s">
        <v>561</v>
      </c>
      <c r="B6999" s="288">
        <v>46123</v>
      </c>
      <c r="C6999" s="287" t="s">
        <v>847</v>
      </c>
      <c r="D6999" s="287">
        <v>1</v>
      </c>
      <c r="E6999" s="287">
        <v>1</v>
      </c>
      <c r="F6999" s="287">
        <v>1</v>
      </c>
      <c r="G6999" s="287" t="s">
        <v>185</v>
      </c>
      <c r="H6999" s="287" t="s">
        <v>179</v>
      </c>
      <c r="I6999" s="287">
        <v>1</v>
      </c>
      <c r="J6999" s="287" t="s">
        <v>562</v>
      </c>
      <c r="K6999" s="287">
        <v>0</v>
      </c>
    </row>
    <row r="7000" spans="1:11">
      <c r="A7000" s="287" t="s">
        <v>561</v>
      </c>
      <c r="B7000" s="288">
        <v>46130</v>
      </c>
      <c r="C7000" s="287" t="s">
        <v>847</v>
      </c>
      <c r="D7000" s="287">
        <v>1</v>
      </c>
      <c r="E7000" s="287">
        <v>1</v>
      </c>
      <c r="F7000" s="287">
        <v>1</v>
      </c>
      <c r="G7000" s="287" t="s">
        <v>185</v>
      </c>
      <c r="H7000" s="287" t="s">
        <v>179</v>
      </c>
      <c r="I7000" s="287">
        <v>1</v>
      </c>
      <c r="J7000" s="287" t="s">
        <v>562</v>
      </c>
      <c r="K7000" s="287">
        <v>0</v>
      </c>
    </row>
    <row r="7001" spans="1:11">
      <c r="A7001" s="287" t="s">
        <v>561</v>
      </c>
      <c r="B7001" s="288">
        <v>46137</v>
      </c>
      <c r="C7001" s="287" t="s">
        <v>847</v>
      </c>
      <c r="D7001" s="287">
        <v>1</v>
      </c>
      <c r="E7001" s="287">
        <v>1</v>
      </c>
      <c r="F7001" s="287">
        <v>1</v>
      </c>
      <c r="G7001" s="287" t="s">
        <v>185</v>
      </c>
      <c r="H7001" s="287" t="s">
        <v>179</v>
      </c>
      <c r="I7001" s="287">
        <v>1</v>
      </c>
      <c r="J7001" s="287" t="s">
        <v>562</v>
      </c>
      <c r="K7001" s="287">
        <v>0</v>
      </c>
    </row>
    <row r="7002" spans="1:11">
      <c r="A7002" s="287" t="s">
        <v>563</v>
      </c>
      <c r="B7002" s="288">
        <v>45969</v>
      </c>
      <c r="C7002" s="287" t="s">
        <v>339</v>
      </c>
      <c r="D7002" s="287">
        <v>0</v>
      </c>
      <c r="E7002" s="287">
        <v>0</v>
      </c>
      <c r="F7002" s="287">
        <v>0</v>
      </c>
      <c r="G7002" s="287"/>
      <c r="H7002" s="287"/>
      <c r="I7002" s="287">
        <v>0</v>
      </c>
      <c r="J7002" s="287"/>
      <c r="K7002" s="287">
        <v>0</v>
      </c>
    </row>
    <row r="7003" spans="1:11">
      <c r="A7003" s="287" t="s">
        <v>563</v>
      </c>
      <c r="B7003" s="288">
        <v>45976</v>
      </c>
      <c r="C7003" s="287" t="s">
        <v>339</v>
      </c>
      <c r="D7003" s="287">
        <v>0</v>
      </c>
      <c r="E7003" s="287">
        <v>0</v>
      </c>
      <c r="F7003" s="287">
        <v>0</v>
      </c>
      <c r="G7003" s="287"/>
      <c r="H7003" s="287"/>
      <c r="I7003" s="287">
        <v>0</v>
      </c>
      <c r="J7003" s="287"/>
      <c r="K7003" s="287">
        <v>0</v>
      </c>
    </row>
    <row r="7004" spans="1:11">
      <c r="A7004" s="287" t="s">
        <v>563</v>
      </c>
      <c r="B7004" s="288">
        <v>45983</v>
      </c>
      <c r="C7004" s="287" t="s">
        <v>339</v>
      </c>
      <c r="D7004" s="287">
        <v>0</v>
      </c>
      <c r="E7004" s="287">
        <v>0</v>
      </c>
      <c r="F7004" s="287">
        <v>0</v>
      </c>
      <c r="G7004" s="287"/>
      <c r="H7004" s="287"/>
      <c r="I7004" s="287">
        <v>0</v>
      </c>
      <c r="J7004" s="287"/>
      <c r="K7004" s="287">
        <v>0</v>
      </c>
    </row>
    <row r="7005" spans="1:11">
      <c r="A7005" s="287" t="s">
        <v>563</v>
      </c>
      <c r="B7005" s="288">
        <v>45990</v>
      </c>
      <c r="C7005" s="287" t="s">
        <v>339</v>
      </c>
      <c r="D7005" s="287">
        <v>0</v>
      </c>
      <c r="E7005" s="287">
        <v>0</v>
      </c>
      <c r="F7005" s="287">
        <v>0</v>
      </c>
      <c r="G7005" s="287"/>
      <c r="H7005" s="287"/>
      <c r="I7005" s="287">
        <v>0</v>
      </c>
      <c r="J7005" s="287"/>
      <c r="K7005" s="287">
        <v>0</v>
      </c>
    </row>
    <row r="7006" spans="1:11">
      <c r="A7006" s="287" t="s">
        <v>563</v>
      </c>
      <c r="B7006" s="288">
        <v>45997</v>
      </c>
      <c r="C7006" s="287" t="s">
        <v>339</v>
      </c>
      <c r="D7006" s="287">
        <v>0</v>
      </c>
      <c r="E7006" s="287">
        <v>0</v>
      </c>
      <c r="F7006" s="287">
        <v>0</v>
      </c>
      <c r="G7006" s="287"/>
      <c r="H7006" s="287"/>
      <c r="I7006" s="287">
        <v>0</v>
      </c>
      <c r="J7006" s="287"/>
      <c r="K7006" s="287">
        <v>0</v>
      </c>
    </row>
    <row r="7007" spans="1:11">
      <c r="A7007" s="287" t="s">
        <v>563</v>
      </c>
      <c r="B7007" s="288">
        <v>46004</v>
      </c>
      <c r="C7007" s="287" t="s">
        <v>339</v>
      </c>
      <c r="D7007" s="287">
        <v>0</v>
      </c>
      <c r="E7007" s="287">
        <v>0</v>
      </c>
      <c r="F7007" s="287">
        <v>0</v>
      </c>
      <c r="G7007" s="287"/>
      <c r="H7007" s="287"/>
      <c r="I7007" s="287">
        <v>0</v>
      </c>
      <c r="J7007" s="287"/>
      <c r="K7007" s="287">
        <v>0</v>
      </c>
    </row>
    <row r="7008" spans="1:11">
      <c r="A7008" s="287" t="s">
        <v>563</v>
      </c>
      <c r="B7008" s="288">
        <v>46011</v>
      </c>
      <c r="C7008" s="287" t="s">
        <v>339</v>
      </c>
      <c r="D7008" s="287">
        <v>0</v>
      </c>
      <c r="E7008" s="287">
        <v>0</v>
      </c>
      <c r="F7008" s="287">
        <v>0</v>
      </c>
      <c r="G7008" s="287"/>
      <c r="H7008" s="287"/>
      <c r="I7008" s="287">
        <v>0</v>
      </c>
      <c r="J7008" s="287"/>
      <c r="K7008" s="287">
        <v>0</v>
      </c>
    </row>
    <row r="7009" spans="1:11">
      <c r="A7009" s="287" t="s">
        <v>563</v>
      </c>
      <c r="B7009" s="288">
        <v>46018</v>
      </c>
      <c r="C7009" s="287" t="s">
        <v>339</v>
      </c>
      <c r="D7009" s="287">
        <v>0</v>
      </c>
      <c r="E7009" s="287">
        <v>0</v>
      </c>
      <c r="F7009" s="287">
        <v>0</v>
      </c>
      <c r="G7009" s="287"/>
      <c r="H7009" s="287"/>
      <c r="I7009" s="287">
        <v>0</v>
      </c>
      <c r="J7009" s="287"/>
      <c r="K7009" s="287">
        <v>0</v>
      </c>
    </row>
    <row r="7010" spans="1:11">
      <c r="A7010" s="287" t="s">
        <v>563</v>
      </c>
      <c r="B7010" s="288">
        <v>46025</v>
      </c>
      <c r="C7010" s="287" t="s">
        <v>339</v>
      </c>
      <c r="D7010" s="287">
        <v>0</v>
      </c>
      <c r="E7010" s="287">
        <v>0</v>
      </c>
      <c r="F7010" s="287">
        <v>0</v>
      </c>
      <c r="G7010" s="287"/>
      <c r="H7010" s="287"/>
      <c r="I7010" s="287">
        <v>0</v>
      </c>
      <c r="J7010" s="287"/>
      <c r="K7010" s="287">
        <v>0</v>
      </c>
    </row>
    <row r="7011" spans="1:11">
      <c r="A7011" s="287" t="s">
        <v>563</v>
      </c>
      <c r="B7011" s="288">
        <v>46032</v>
      </c>
      <c r="C7011" s="287" t="s">
        <v>339</v>
      </c>
      <c r="D7011" s="287">
        <v>0</v>
      </c>
      <c r="E7011" s="287">
        <v>0</v>
      </c>
      <c r="F7011" s="287">
        <v>0</v>
      </c>
      <c r="G7011" s="287"/>
      <c r="H7011" s="287"/>
      <c r="I7011" s="287">
        <v>0</v>
      </c>
      <c r="J7011" s="287"/>
      <c r="K7011" s="287">
        <v>0</v>
      </c>
    </row>
    <row r="7012" spans="1:11">
      <c r="A7012" s="287" t="s">
        <v>563</v>
      </c>
      <c r="B7012" s="288">
        <v>46039</v>
      </c>
      <c r="C7012" s="287" t="s">
        <v>339</v>
      </c>
      <c r="D7012" s="287">
        <v>0</v>
      </c>
      <c r="E7012" s="287">
        <v>0</v>
      </c>
      <c r="F7012" s="287">
        <v>0</v>
      </c>
      <c r="G7012" s="287"/>
      <c r="H7012" s="287"/>
      <c r="I7012" s="287">
        <v>0</v>
      </c>
      <c r="J7012" s="287"/>
      <c r="K7012" s="287">
        <v>0</v>
      </c>
    </row>
    <row r="7013" spans="1:11">
      <c r="A7013" s="287" t="s">
        <v>563</v>
      </c>
      <c r="B7013" s="288">
        <v>46046</v>
      </c>
      <c r="C7013" s="287" t="s">
        <v>339</v>
      </c>
      <c r="D7013" s="287">
        <v>0</v>
      </c>
      <c r="E7013" s="287">
        <v>0</v>
      </c>
      <c r="F7013" s="287">
        <v>0</v>
      </c>
      <c r="G7013" s="287"/>
      <c r="H7013" s="287"/>
      <c r="I7013" s="287">
        <v>0</v>
      </c>
      <c r="J7013" s="287"/>
      <c r="K7013" s="287">
        <v>0</v>
      </c>
    </row>
    <row r="7014" spans="1:11">
      <c r="A7014" s="287" t="s">
        <v>563</v>
      </c>
      <c r="B7014" s="288">
        <v>46053</v>
      </c>
      <c r="C7014" s="287" t="s">
        <v>339</v>
      </c>
      <c r="D7014" s="287">
        <v>0</v>
      </c>
      <c r="E7014" s="287">
        <v>0</v>
      </c>
      <c r="F7014" s="287">
        <v>0</v>
      </c>
      <c r="G7014" s="287"/>
      <c r="H7014" s="287"/>
      <c r="I7014" s="287">
        <v>0</v>
      </c>
      <c r="J7014" s="287"/>
      <c r="K7014" s="287">
        <v>0</v>
      </c>
    </row>
    <row r="7015" spans="1:11">
      <c r="A7015" s="287" t="s">
        <v>563</v>
      </c>
      <c r="B7015" s="288">
        <v>46060</v>
      </c>
      <c r="C7015" s="287" t="s">
        <v>339</v>
      </c>
      <c r="D7015" s="287">
        <v>0</v>
      </c>
      <c r="E7015" s="287">
        <v>0</v>
      </c>
      <c r="F7015" s="287">
        <v>0</v>
      </c>
      <c r="G7015" s="287"/>
      <c r="H7015" s="287"/>
      <c r="I7015" s="287">
        <v>0</v>
      </c>
      <c r="J7015" s="287"/>
      <c r="K7015" s="287">
        <v>0</v>
      </c>
    </row>
    <row r="7016" spans="1:11">
      <c r="A7016" s="287" t="s">
        <v>563</v>
      </c>
      <c r="B7016" s="288">
        <v>46067</v>
      </c>
      <c r="C7016" s="287" t="s">
        <v>339</v>
      </c>
      <c r="D7016" s="287">
        <v>0</v>
      </c>
      <c r="E7016" s="287">
        <v>0</v>
      </c>
      <c r="F7016" s="287">
        <v>0</v>
      </c>
      <c r="G7016" s="287"/>
      <c r="H7016" s="287"/>
      <c r="I7016" s="287">
        <v>0</v>
      </c>
      <c r="J7016" s="287"/>
      <c r="K7016" s="287">
        <v>0</v>
      </c>
    </row>
    <row r="7017" spans="1:11">
      <c r="A7017" s="287" t="s">
        <v>563</v>
      </c>
      <c r="B7017" s="288">
        <v>46074</v>
      </c>
      <c r="C7017" s="287" t="s">
        <v>339</v>
      </c>
      <c r="D7017" s="287">
        <v>0</v>
      </c>
      <c r="E7017" s="287">
        <v>0</v>
      </c>
      <c r="F7017" s="287">
        <v>0</v>
      </c>
      <c r="G7017" s="287"/>
      <c r="H7017" s="287"/>
      <c r="I7017" s="287">
        <v>0</v>
      </c>
      <c r="J7017" s="287"/>
      <c r="K7017" s="287">
        <v>0</v>
      </c>
    </row>
    <row r="7018" spans="1:11">
      <c r="A7018" s="287" t="s">
        <v>563</v>
      </c>
      <c r="B7018" s="288">
        <v>46081</v>
      </c>
      <c r="C7018" s="287" t="s">
        <v>339</v>
      </c>
      <c r="D7018" s="287">
        <v>0</v>
      </c>
      <c r="E7018" s="287">
        <v>0</v>
      </c>
      <c r="F7018" s="287">
        <v>0</v>
      </c>
      <c r="G7018" s="287"/>
      <c r="H7018" s="287"/>
      <c r="I7018" s="287">
        <v>0</v>
      </c>
      <c r="J7018" s="287"/>
      <c r="K7018" s="287">
        <v>0</v>
      </c>
    </row>
    <row r="7019" spans="1:11">
      <c r="A7019" s="287" t="s">
        <v>563</v>
      </c>
      <c r="B7019" s="288">
        <v>46088</v>
      </c>
      <c r="C7019" s="287" t="s">
        <v>339</v>
      </c>
      <c r="D7019" s="287">
        <v>0</v>
      </c>
      <c r="E7019" s="287">
        <v>0</v>
      </c>
      <c r="F7019" s="287">
        <v>0</v>
      </c>
      <c r="G7019" s="287"/>
      <c r="H7019" s="287"/>
      <c r="I7019" s="287">
        <v>0</v>
      </c>
      <c r="J7019" s="287"/>
      <c r="K7019" s="287">
        <v>0</v>
      </c>
    </row>
    <row r="7020" spans="1:11">
      <c r="A7020" s="287" t="s">
        <v>563</v>
      </c>
      <c r="B7020" s="288">
        <v>46095</v>
      </c>
      <c r="C7020" s="287" t="s">
        <v>339</v>
      </c>
      <c r="D7020" s="287">
        <v>0</v>
      </c>
      <c r="E7020" s="287">
        <v>0</v>
      </c>
      <c r="F7020" s="287">
        <v>0</v>
      </c>
      <c r="G7020" s="287"/>
      <c r="H7020" s="287"/>
      <c r="I7020" s="287">
        <v>0</v>
      </c>
      <c r="J7020" s="287"/>
      <c r="K7020" s="287">
        <v>0</v>
      </c>
    </row>
    <row r="7021" spans="1:11">
      <c r="A7021" s="287" t="s">
        <v>563</v>
      </c>
      <c r="B7021" s="288">
        <v>46102</v>
      </c>
      <c r="C7021" s="287" t="s">
        <v>339</v>
      </c>
      <c r="D7021" s="287">
        <v>0</v>
      </c>
      <c r="E7021" s="287">
        <v>0</v>
      </c>
      <c r="F7021" s="287">
        <v>0</v>
      </c>
      <c r="G7021" s="287"/>
      <c r="H7021" s="287"/>
      <c r="I7021" s="287">
        <v>0</v>
      </c>
      <c r="J7021" s="287"/>
      <c r="K7021" s="287">
        <v>0</v>
      </c>
    </row>
    <row r="7022" spans="1:11">
      <c r="A7022" s="287" t="s">
        <v>563</v>
      </c>
      <c r="B7022" s="288">
        <v>46109</v>
      </c>
      <c r="C7022" s="287" t="s">
        <v>339</v>
      </c>
      <c r="D7022" s="287">
        <v>0</v>
      </c>
      <c r="E7022" s="287">
        <v>0</v>
      </c>
      <c r="F7022" s="287">
        <v>0</v>
      </c>
      <c r="G7022" s="287"/>
      <c r="H7022" s="287"/>
      <c r="I7022" s="287">
        <v>0</v>
      </c>
      <c r="J7022" s="287"/>
      <c r="K7022" s="287">
        <v>0</v>
      </c>
    </row>
    <row r="7023" spans="1:11">
      <c r="A7023" s="287" t="s">
        <v>563</v>
      </c>
      <c r="B7023" s="288">
        <v>46116</v>
      </c>
      <c r="C7023" s="287" t="s">
        <v>339</v>
      </c>
      <c r="D7023" s="287">
        <v>0</v>
      </c>
      <c r="E7023" s="287">
        <v>0</v>
      </c>
      <c r="F7023" s="287">
        <v>0</v>
      </c>
      <c r="G7023" s="287"/>
      <c r="H7023" s="287"/>
      <c r="I7023" s="287">
        <v>0</v>
      </c>
      <c r="J7023" s="287"/>
      <c r="K7023" s="287">
        <v>0</v>
      </c>
    </row>
    <row r="7024" spans="1:11">
      <c r="A7024" s="287" t="s">
        <v>563</v>
      </c>
      <c r="B7024" s="288">
        <v>46123</v>
      </c>
      <c r="C7024" s="287" t="s">
        <v>339</v>
      </c>
      <c r="D7024" s="287">
        <v>0</v>
      </c>
      <c r="E7024" s="287">
        <v>0</v>
      </c>
      <c r="F7024" s="287">
        <v>0</v>
      </c>
      <c r="G7024" s="287"/>
      <c r="H7024" s="287"/>
      <c r="I7024" s="287">
        <v>0</v>
      </c>
      <c r="J7024" s="287"/>
      <c r="K7024" s="287">
        <v>0</v>
      </c>
    </row>
    <row r="7025" spans="1:11">
      <c r="A7025" s="287" t="s">
        <v>563</v>
      </c>
      <c r="B7025" s="288">
        <v>46130</v>
      </c>
      <c r="C7025" s="287" t="s">
        <v>339</v>
      </c>
      <c r="D7025" s="287">
        <v>0</v>
      </c>
      <c r="E7025" s="287">
        <v>0</v>
      </c>
      <c r="F7025" s="287">
        <v>0</v>
      </c>
      <c r="G7025" s="287"/>
      <c r="H7025" s="287"/>
      <c r="I7025" s="287">
        <v>0</v>
      </c>
      <c r="J7025" s="287"/>
      <c r="K7025" s="287">
        <v>0</v>
      </c>
    </row>
    <row r="7026" spans="1:11">
      <c r="A7026" s="287" t="s">
        <v>563</v>
      </c>
      <c r="B7026" s="288">
        <v>46137</v>
      </c>
      <c r="C7026" s="287" t="s">
        <v>339</v>
      </c>
      <c r="D7026" s="287">
        <v>0</v>
      </c>
      <c r="E7026" s="287">
        <v>0</v>
      </c>
      <c r="F7026" s="287">
        <v>0</v>
      </c>
      <c r="G7026" s="287"/>
      <c r="H7026" s="287"/>
      <c r="I7026" s="287">
        <v>0</v>
      </c>
      <c r="J7026" s="287"/>
      <c r="K7026" s="287">
        <v>0</v>
      </c>
    </row>
    <row r="7027" spans="1:11">
      <c r="A7027" s="287" t="s">
        <v>564</v>
      </c>
      <c r="B7027" s="288">
        <v>45969</v>
      </c>
      <c r="C7027" s="287" t="s">
        <v>339</v>
      </c>
      <c r="D7027" s="287">
        <v>0</v>
      </c>
      <c r="E7027" s="287">
        <v>0</v>
      </c>
      <c r="F7027" s="287">
        <v>0</v>
      </c>
      <c r="G7027" s="287" t="s">
        <v>188</v>
      </c>
      <c r="H7027" s="287"/>
      <c r="I7027" s="287">
        <v>1</v>
      </c>
      <c r="J7027" s="287" t="s">
        <v>565</v>
      </c>
      <c r="K7027" s="287">
        <v>0</v>
      </c>
    </row>
    <row r="7028" spans="1:11">
      <c r="A7028" s="287" t="s">
        <v>564</v>
      </c>
      <c r="B7028" s="288">
        <v>45976</v>
      </c>
      <c r="C7028" s="287" t="s">
        <v>847</v>
      </c>
      <c r="D7028" s="287">
        <v>1</v>
      </c>
      <c r="E7028" s="287">
        <v>1</v>
      </c>
      <c r="F7028" s="287">
        <v>1</v>
      </c>
      <c r="G7028" s="287" t="s">
        <v>188</v>
      </c>
      <c r="H7028" s="287"/>
      <c r="I7028" s="287">
        <v>1</v>
      </c>
      <c r="J7028" s="287" t="s">
        <v>565</v>
      </c>
      <c r="K7028" s="287">
        <v>0</v>
      </c>
    </row>
    <row r="7029" spans="1:11">
      <c r="A7029" s="287" t="s">
        <v>564</v>
      </c>
      <c r="B7029" s="288">
        <v>45983</v>
      </c>
      <c r="C7029" s="287" t="s">
        <v>339</v>
      </c>
      <c r="D7029" s="287">
        <v>0</v>
      </c>
      <c r="E7029" s="287">
        <v>0</v>
      </c>
      <c r="F7029" s="287">
        <v>0</v>
      </c>
      <c r="G7029" s="287" t="s">
        <v>188</v>
      </c>
      <c r="H7029" s="287"/>
      <c r="I7029" s="287">
        <v>1</v>
      </c>
      <c r="J7029" s="287" t="s">
        <v>565</v>
      </c>
      <c r="K7029" s="287">
        <v>0</v>
      </c>
    </row>
    <row r="7030" spans="1:11">
      <c r="A7030" s="287" t="s">
        <v>564</v>
      </c>
      <c r="B7030" s="288">
        <v>45990</v>
      </c>
      <c r="C7030" s="287" t="s">
        <v>847</v>
      </c>
      <c r="D7030" s="287">
        <v>1</v>
      </c>
      <c r="E7030" s="287">
        <v>1</v>
      </c>
      <c r="F7030" s="287">
        <v>1</v>
      </c>
      <c r="G7030" s="287" t="s">
        <v>188</v>
      </c>
      <c r="H7030" s="287"/>
      <c r="I7030" s="287">
        <v>1</v>
      </c>
      <c r="J7030" s="287" t="s">
        <v>565</v>
      </c>
      <c r="K7030" s="287">
        <v>0</v>
      </c>
    </row>
    <row r="7031" spans="1:11">
      <c r="A7031" s="287" t="s">
        <v>564</v>
      </c>
      <c r="B7031" s="288">
        <v>45997</v>
      </c>
      <c r="C7031" s="287" t="s">
        <v>339</v>
      </c>
      <c r="D7031" s="287">
        <v>0</v>
      </c>
      <c r="E7031" s="287">
        <v>0</v>
      </c>
      <c r="F7031" s="287">
        <v>0</v>
      </c>
      <c r="G7031" s="287" t="s">
        <v>188</v>
      </c>
      <c r="H7031" s="287"/>
      <c r="I7031" s="287">
        <v>1</v>
      </c>
      <c r="J7031" s="287" t="s">
        <v>565</v>
      </c>
      <c r="K7031" s="287">
        <v>0</v>
      </c>
    </row>
    <row r="7032" spans="1:11">
      <c r="A7032" s="287" t="s">
        <v>564</v>
      </c>
      <c r="B7032" s="288">
        <v>46004</v>
      </c>
      <c r="C7032" s="287" t="s">
        <v>847</v>
      </c>
      <c r="D7032" s="287">
        <v>1</v>
      </c>
      <c r="E7032" s="287">
        <v>1</v>
      </c>
      <c r="F7032" s="287">
        <v>1</v>
      </c>
      <c r="G7032" s="287" t="s">
        <v>188</v>
      </c>
      <c r="H7032" s="287"/>
      <c r="I7032" s="287">
        <v>1</v>
      </c>
      <c r="J7032" s="287" t="s">
        <v>565</v>
      </c>
      <c r="K7032" s="287">
        <v>0</v>
      </c>
    </row>
    <row r="7033" spans="1:11">
      <c r="A7033" s="287" t="s">
        <v>564</v>
      </c>
      <c r="B7033" s="288">
        <v>46011</v>
      </c>
      <c r="C7033" s="287" t="s">
        <v>339</v>
      </c>
      <c r="D7033" s="287">
        <v>0</v>
      </c>
      <c r="E7033" s="287">
        <v>0</v>
      </c>
      <c r="F7033" s="287">
        <v>0</v>
      </c>
      <c r="G7033" s="287" t="s">
        <v>188</v>
      </c>
      <c r="H7033" s="287"/>
      <c r="I7033" s="287">
        <v>1</v>
      </c>
      <c r="J7033" s="287" t="s">
        <v>565</v>
      </c>
      <c r="K7033" s="287">
        <v>0</v>
      </c>
    </row>
    <row r="7034" spans="1:11">
      <c r="A7034" s="287" t="s">
        <v>564</v>
      </c>
      <c r="B7034" s="288">
        <v>46018</v>
      </c>
      <c r="C7034" s="287" t="s">
        <v>847</v>
      </c>
      <c r="D7034" s="287">
        <v>1</v>
      </c>
      <c r="E7034" s="287">
        <v>1</v>
      </c>
      <c r="F7034" s="287">
        <v>1</v>
      </c>
      <c r="G7034" s="287" t="s">
        <v>188</v>
      </c>
      <c r="H7034" s="287"/>
      <c r="I7034" s="287">
        <v>1</v>
      </c>
      <c r="J7034" s="287" t="s">
        <v>565</v>
      </c>
      <c r="K7034" s="287">
        <v>0</v>
      </c>
    </row>
    <row r="7035" spans="1:11">
      <c r="A7035" s="287" t="s">
        <v>564</v>
      </c>
      <c r="B7035" s="288">
        <v>46025</v>
      </c>
      <c r="C7035" s="287" t="s">
        <v>339</v>
      </c>
      <c r="D7035" s="287">
        <v>0</v>
      </c>
      <c r="E7035" s="287">
        <v>0</v>
      </c>
      <c r="F7035" s="287">
        <v>0</v>
      </c>
      <c r="G7035" s="287" t="s">
        <v>188</v>
      </c>
      <c r="H7035" s="287"/>
      <c r="I7035" s="287">
        <v>1</v>
      </c>
      <c r="J7035" s="287" t="s">
        <v>565</v>
      </c>
      <c r="K7035" s="287">
        <v>0</v>
      </c>
    </row>
    <row r="7036" spans="1:11">
      <c r="A7036" s="287" t="s">
        <v>564</v>
      </c>
      <c r="B7036" s="288">
        <v>46032</v>
      </c>
      <c r="C7036" s="287" t="s">
        <v>847</v>
      </c>
      <c r="D7036" s="287">
        <v>1</v>
      </c>
      <c r="E7036" s="287">
        <v>1</v>
      </c>
      <c r="F7036" s="287">
        <v>1</v>
      </c>
      <c r="G7036" s="287" t="s">
        <v>188</v>
      </c>
      <c r="H7036" s="287"/>
      <c r="I7036" s="287">
        <v>1</v>
      </c>
      <c r="J7036" s="287" t="s">
        <v>565</v>
      </c>
      <c r="K7036" s="287">
        <v>0</v>
      </c>
    </row>
    <row r="7037" spans="1:11">
      <c r="A7037" s="287" t="s">
        <v>564</v>
      </c>
      <c r="B7037" s="288">
        <v>46039</v>
      </c>
      <c r="C7037" s="287" t="s">
        <v>339</v>
      </c>
      <c r="D7037" s="287">
        <v>0</v>
      </c>
      <c r="E7037" s="287">
        <v>0</v>
      </c>
      <c r="F7037" s="287">
        <v>0</v>
      </c>
      <c r="G7037" s="287" t="s">
        <v>188</v>
      </c>
      <c r="H7037" s="287"/>
      <c r="I7037" s="287">
        <v>1</v>
      </c>
      <c r="J7037" s="287" t="s">
        <v>565</v>
      </c>
      <c r="K7037" s="287">
        <v>0</v>
      </c>
    </row>
    <row r="7038" spans="1:11">
      <c r="A7038" s="287" t="s">
        <v>564</v>
      </c>
      <c r="B7038" s="288">
        <v>46046</v>
      </c>
      <c r="C7038" s="287" t="s">
        <v>847</v>
      </c>
      <c r="D7038" s="287">
        <v>1</v>
      </c>
      <c r="E7038" s="287">
        <v>1</v>
      </c>
      <c r="F7038" s="287">
        <v>1</v>
      </c>
      <c r="G7038" s="287" t="s">
        <v>188</v>
      </c>
      <c r="H7038" s="287"/>
      <c r="I7038" s="287">
        <v>1</v>
      </c>
      <c r="J7038" s="287" t="s">
        <v>565</v>
      </c>
      <c r="K7038" s="287">
        <v>0</v>
      </c>
    </row>
    <row r="7039" spans="1:11">
      <c r="A7039" s="287" t="s">
        <v>564</v>
      </c>
      <c r="B7039" s="288">
        <v>46053</v>
      </c>
      <c r="C7039" s="287" t="s">
        <v>339</v>
      </c>
      <c r="D7039" s="287">
        <v>0</v>
      </c>
      <c r="E7039" s="287">
        <v>0</v>
      </c>
      <c r="F7039" s="287">
        <v>0</v>
      </c>
      <c r="G7039" s="287" t="s">
        <v>188</v>
      </c>
      <c r="H7039" s="287"/>
      <c r="I7039" s="287">
        <v>1</v>
      </c>
      <c r="J7039" s="287" t="s">
        <v>565</v>
      </c>
      <c r="K7039" s="287">
        <v>0</v>
      </c>
    </row>
    <row r="7040" spans="1:11">
      <c r="A7040" s="287" t="s">
        <v>564</v>
      </c>
      <c r="B7040" s="288">
        <v>46060</v>
      </c>
      <c r="C7040" s="287" t="s">
        <v>847</v>
      </c>
      <c r="D7040" s="287">
        <v>1</v>
      </c>
      <c r="E7040" s="287">
        <v>1</v>
      </c>
      <c r="F7040" s="287">
        <v>1</v>
      </c>
      <c r="G7040" s="287" t="s">
        <v>188</v>
      </c>
      <c r="H7040" s="287"/>
      <c r="I7040" s="287">
        <v>1</v>
      </c>
      <c r="J7040" s="287" t="s">
        <v>565</v>
      </c>
      <c r="K7040" s="287">
        <v>0</v>
      </c>
    </row>
    <row r="7041" spans="1:11">
      <c r="A7041" s="287" t="s">
        <v>564</v>
      </c>
      <c r="B7041" s="288">
        <v>46067</v>
      </c>
      <c r="C7041" s="287" t="s">
        <v>339</v>
      </c>
      <c r="D7041" s="287">
        <v>0</v>
      </c>
      <c r="E7041" s="287">
        <v>0</v>
      </c>
      <c r="F7041" s="287">
        <v>0</v>
      </c>
      <c r="G7041" s="287" t="s">
        <v>188</v>
      </c>
      <c r="H7041" s="287"/>
      <c r="I7041" s="287">
        <v>1</v>
      </c>
      <c r="J7041" s="287" t="s">
        <v>565</v>
      </c>
      <c r="K7041" s="287">
        <v>0</v>
      </c>
    </row>
    <row r="7042" spans="1:11">
      <c r="A7042" s="287" t="s">
        <v>564</v>
      </c>
      <c r="B7042" s="288">
        <v>46074</v>
      </c>
      <c r="C7042" s="287" t="s">
        <v>847</v>
      </c>
      <c r="D7042" s="287">
        <v>1</v>
      </c>
      <c r="E7042" s="287">
        <v>1</v>
      </c>
      <c r="F7042" s="287">
        <v>1</v>
      </c>
      <c r="G7042" s="287" t="s">
        <v>188</v>
      </c>
      <c r="H7042" s="287"/>
      <c r="I7042" s="287">
        <v>1</v>
      </c>
      <c r="J7042" s="287" t="s">
        <v>565</v>
      </c>
      <c r="K7042" s="287">
        <v>0</v>
      </c>
    </row>
    <row r="7043" spans="1:11">
      <c r="A7043" s="287" t="s">
        <v>564</v>
      </c>
      <c r="B7043" s="288">
        <v>46081</v>
      </c>
      <c r="C7043" s="287" t="s">
        <v>339</v>
      </c>
      <c r="D7043" s="287">
        <v>0</v>
      </c>
      <c r="E7043" s="287">
        <v>0</v>
      </c>
      <c r="F7043" s="287">
        <v>0</v>
      </c>
      <c r="G7043" s="287" t="s">
        <v>188</v>
      </c>
      <c r="H7043" s="287"/>
      <c r="I7043" s="287">
        <v>1</v>
      </c>
      <c r="J7043" s="287" t="s">
        <v>565</v>
      </c>
      <c r="K7043" s="287">
        <v>0</v>
      </c>
    </row>
    <row r="7044" spans="1:11">
      <c r="A7044" s="287" t="s">
        <v>564</v>
      </c>
      <c r="B7044" s="288">
        <v>46088</v>
      </c>
      <c r="C7044" s="287" t="s">
        <v>847</v>
      </c>
      <c r="D7044" s="287">
        <v>1</v>
      </c>
      <c r="E7044" s="287">
        <v>1</v>
      </c>
      <c r="F7044" s="287">
        <v>1</v>
      </c>
      <c r="G7044" s="287" t="s">
        <v>188</v>
      </c>
      <c r="H7044" s="287"/>
      <c r="I7044" s="287">
        <v>1</v>
      </c>
      <c r="J7044" s="287" t="s">
        <v>565</v>
      </c>
      <c r="K7044" s="287">
        <v>0</v>
      </c>
    </row>
    <row r="7045" spans="1:11">
      <c r="A7045" s="287" t="s">
        <v>564</v>
      </c>
      <c r="B7045" s="288">
        <v>46095</v>
      </c>
      <c r="C7045" s="287" t="s">
        <v>339</v>
      </c>
      <c r="D7045" s="287">
        <v>0</v>
      </c>
      <c r="E7045" s="287">
        <v>0</v>
      </c>
      <c r="F7045" s="287">
        <v>0</v>
      </c>
      <c r="G7045" s="287" t="s">
        <v>188</v>
      </c>
      <c r="H7045" s="287"/>
      <c r="I7045" s="287">
        <v>1</v>
      </c>
      <c r="J7045" s="287" t="s">
        <v>565</v>
      </c>
      <c r="K7045" s="287">
        <v>0</v>
      </c>
    </row>
    <row r="7046" spans="1:11">
      <c r="A7046" s="287" t="s">
        <v>564</v>
      </c>
      <c r="B7046" s="288">
        <v>46102</v>
      </c>
      <c r="C7046" s="287" t="s">
        <v>847</v>
      </c>
      <c r="D7046" s="287">
        <v>1</v>
      </c>
      <c r="E7046" s="287">
        <v>1</v>
      </c>
      <c r="F7046" s="287">
        <v>1</v>
      </c>
      <c r="G7046" s="287" t="s">
        <v>188</v>
      </c>
      <c r="H7046" s="287"/>
      <c r="I7046" s="287">
        <v>1</v>
      </c>
      <c r="J7046" s="287" t="s">
        <v>565</v>
      </c>
      <c r="K7046" s="287">
        <v>0</v>
      </c>
    </row>
    <row r="7047" spans="1:11">
      <c r="A7047" s="287" t="s">
        <v>564</v>
      </c>
      <c r="B7047" s="288">
        <v>46109</v>
      </c>
      <c r="C7047" s="287" t="s">
        <v>339</v>
      </c>
      <c r="D7047" s="287">
        <v>0</v>
      </c>
      <c r="E7047" s="287">
        <v>0</v>
      </c>
      <c r="F7047" s="287">
        <v>0</v>
      </c>
      <c r="G7047" s="287" t="s">
        <v>188</v>
      </c>
      <c r="H7047" s="287"/>
      <c r="I7047" s="287">
        <v>1</v>
      </c>
      <c r="J7047" s="287" t="s">
        <v>565</v>
      </c>
      <c r="K7047" s="287">
        <v>0</v>
      </c>
    </row>
    <row r="7048" spans="1:11">
      <c r="A7048" s="287" t="s">
        <v>564</v>
      </c>
      <c r="B7048" s="288">
        <v>46116</v>
      </c>
      <c r="C7048" s="287" t="s">
        <v>847</v>
      </c>
      <c r="D7048" s="287">
        <v>1</v>
      </c>
      <c r="E7048" s="287">
        <v>1</v>
      </c>
      <c r="F7048" s="287">
        <v>1</v>
      </c>
      <c r="G7048" s="287" t="s">
        <v>188</v>
      </c>
      <c r="H7048" s="287"/>
      <c r="I7048" s="287">
        <v>1</v>
      </c>
      <c r="J7048" s="287" t="s">
        <v>565</v>
      </c>
      <c r="K7048" s="287">
        <v>0</v>
      </c>
    </row>
    <row r="7049" spans="1:11">
      <c r="A7049" s="287" t="s">
        <v>564</v>
      </c>
      <c r="B7049" s="288">
        <v>46123</v>
      </c>
      <c r="C7049" s="287" t="s">
        <v>339</v>
      </c>
      <c r="D7049" s="287">
        <v>0</v>
      </c>
      <c r="E7049" s="287">
        <v>0</v>
      </c>
      <c r="F7049" s="287">
        <v>0</v>
      </c>
      <c r="G7049" s="287" t="s">
        <v>188</v>
      </c>
      <c r="H7049" s="287"/>
      <c r="I7049" s="287">
        <v>1</v>
      </c>
      <c r="J7049" s="287" t="s">
        <v>565</v>
      </c>
      <c r="K7049" s="287">
        <v>0</v>
      </c>
    </row>
    <row r="7050" spans="1:11">
      <c r="A7050" s="287" t="s">
        <v>564</v>
      </c>
      <c r="B7050" s="288">
        <v>46130</v>
      </c>
      <c r="C7050" s="287" t="s">
        <v>847</v>
      </c>
      <c r="D7050" s="287">
        <v>1</v>
      </c>
      <c r="E7050" s="287">
        <v>1</v>
      </c>
      <c r="F7050" s="287">
        <v>1</v>
      </c>
      <c r="G7050" s="287" t="s">
        <v>188</v>
      </c>
      <c r="H7050" s="287"/>
      <c r="I7050" s="287">
        <v>1</v>
      </c>
      <c r="J7050" s="287" t="s">
        <v>565</v>
      </c>
      <c r="K7050" s="287">
        <v>0</v>
      </c>
    </row>
    <row r="7051" spans="1:11">
      <c r="A7051" s="287" t="s">
        <v>564</v>
      </c>
      <c r="B7051" s="288">
        <v>46137</v>
      </c>
      <c r="C7051" s="287" t="s">
        <v>339</v>
      </c>
      <c r="D7051" s="287">
        <v>0</v>
      </c>
      <c r="E7051" s="287">
        <v>0</v>
      </c>
      <c r="F7051" s="287">
        <v>0</v>
      </c>
      <c r="G7051" s="287" t="s">
        <v>188</v>
      </c>
      <c r="H7051" s="287"/>
      <c r="I7051" s="287">
        <v>1</v>
      </c>
      <c r="J7051" s="287" t="s">
        <v>565</v>
      </c>
      <c r="K7051" s="287">
        <v>0</v>
      </c>
    </row>
    <row r="7052" spans="1:11">
      <c r="A7052" s="287" t="s">
        <v>566</v>
      </c>
      <c r="B7052" s="288">
        <v>45969</v>
      </c>
      <c r="C7052" s="287" t="s">
        <v>339</v>
      </c>
      <c r="D7052" s="287">
        <v>0</v>
      </c>
      <c r="E7052" s="287">
        <v>0</v>
      </c>
      <c r="F7052" s="287">
        <v>0</v>
      </c>
      <c r="G7052" s="287" t="s">
        <v>185</v>
      </c>
      <c r="H7052" s="287" t="s">
        <v>179</v>
      </c>
      <c r="I7052" s="287">
        <v>0</v>
      </c>
      <c r="J7052" s="287" t="s">
        <v>567</v>
      </c>
      <c r="K7052" s="287">
        <v>0</v>
      </c>
    </row>
    <row r="7053" spans="1:11">
      <c r="A7053" s="287" t="s">
        <v>566</v>
      </c>
      <c r="B7053" s="288">
        <v>45976</v>
      </c>
      <c r="C7053" s="287" t="s">
        <v>339</v>
      </c>
      <c r="D7053" s="287">
        <v>0</v>
      </c>
      <c r="E7053" s="287">
        <v>0</v>
      </c>
      <c r="F7053" s="287">
        <v>0</v>
      </c>
      <c r="G7053" s="287" t="s">
        <v>185</v>
      </c>
      <c r="H7053" s="287" t="s">
        <v>179</v>
      </c>
      <c r="I7053" s="287">
        <v>0</v>
      </c>
      <c r="J7053" s="287" t="s">
        <v>567</v>
      </c>
      <c r="K7053" s="287">
        <v>0</v>
      </c>
    </row>
    <row r="7054" spans="1:11">
      <c r="A7054" s="287" t="s">
        <v>566</v>
      </c>
      <c r="B7054" s="288">
        <v>45983</v>
      </c>
      <c r="C7054" s="287" t="s">
        <v>847</v>
      </c>
      <c r="D7054" s="287">
        <v>1</v>
      </c>
      <c r="E7054" s="287">
        <v>1</v>
      </c>
      <c r="F7054" s="287">
        <v>1</v>
      </c>
      <c r="G7054" s="287" t="s">
        <v>185</v>
      </c>
      <c r="H7054" s="287" t="s">
        <v>179</v>
      </c>
      <c r="I7054" s="287">
        <v>0</v>
      </c>
      <c r="J7054" s="287" t="s">
        <v>567</v>
      </c>
      <c r="K7054" s="287">
        <v>0</v>
      </c>
    </row>
    <row r="7055" spans="1:11">
      <c r="A7055" s="287" t="s">
        <v>566</v>
      </c>
      <c r="B7055" s="288">
        <v>45990</v>
      </c>
      <c r="C7055" s="287" t="s">
        <v>847</v>
      </c>
      <c r="D7055" s="287">
        <v>1</v>
      </c>
      <c r="E7055" s="287">
        <v>1</v>
      </c>
      <c r="F7055" s="287">
        <v>1</v>
      </c>
      <c r="G7055" s="287" t="s">
        <v>185</v>
      </c>
      <c r="H7055" s="287" t="s">
        <v>179</v>
      </c>
      <c r="I7055" s="287">
        <v>0</v>
      </c>
      <c r="J7055" s="287" t="s">
        <v>567</v>
      </c>
      <c r="K7055" s="287">
        <v>0</v>
      </c>
    </row>
    <row r="7056" spans="1:11">
      <c r="A7056" s="287" t="s">
        <v>566</v>
      </c>
      <c r="B7056" s="288">
        <v>45997</v>
      </c>
      <c r="C7056" s="287" t="s">
        <v>892</v>
      </c>
      <c r="D7056" s="287">
        <v>1</v>
      </c>
      <c r="E7056" s="287">
        <v>0</v>
      </c>
      <c r="F7056" s="287">
        <v>1</v>
      </c>
      <c r="G7056" s="287" t="s">
        <v>185</v>
      </c>
      <c r="H7056" s="287" t="s">
        <v>179</v>
      </c>
      <c r="I7056" s="287">
        <v>0</v>
      </c>
      <c r="J7056" s="287" t="s">
        <v>567</v>
      </c>
      <c r="K7056" s="287">
        <v>0</v>
      </c>
    </row>
    <row r="7057" spans="1:11">
      <c r="A7057" s="287" t="s">
        <v>566</v>
      </c>
      <c r="B7057" s="288">
        <v>46004</v>
      </c>
      <c r="C7057" s="287" t="s">
        <v>892</v>
      </c>
      <c r="D7057" s="287">
        <v>1</v>
      </c>
      <c r="E7057" s="287">
        <v>0</v>
      </c>
      <c r="F7057" s="287">
        <v>1</v>
      </c>
      <c r="G7057" s="287" t="s">
        <v>185</v>
      </c>
      <c r="H7057" s="287" t="s">
        <v>179</v>
      </c>
      <c r="I7057" s="287">
        <v>0</v>
      </c>
      <c r="J7057" s="287" t="s">
        <v>567</v>
      </c>
      <c r="K7057" s="287">
        <v>0</v>
      </c>
    </row>
    <row r="7058" spans="1:11">
      <c r="A7058" s="287" t="s">
        <v>566</v>
      </c>
      <c r="B7058" s="288">
        <v>46011</v>
      </c>
      <c r="C7058" s="287" t="s">
        <v>339</v>
      </c>
      <c r="D7058" s="287">
        <v>0</v>
      </c>
      <c r="E7058" s="287">
        <v>0</v>
      </c>
      <c r="F7058" s="287">
        <v>0</v>
      </c>
      <c r="G7058" s="287" t="s">
        <v>185</v>
      </c>
      <c r="H7058" s="287" t="s">
        <v>179</v>
      </c>
      <c r="I7058" s="287">
        <v>0</v>
      </c>
      <c r="J7058" s="287" t="s">
        <v>567</v>
      </c>
      <c r="K7058" s="287">
        <v>0</v>
      </c>
    </row>
    <row r="7059" spans="1:11">
      <c r="A7059" s="287" t="s">
        <v>566</v>
      </c>
      <c r="B7059" s="288">
        <v>46018</v>
      </c>
      <c r="C7059" s="287" t="s">
        <v>892</v>
      </c>
      <c r="D7059" s="287">
        <v>1</v>
      </c>
      <c r="E7059" s="287">
        <v>0</v>
      </c>
      <c r="F7059" s="287">
        <v>1</v>
      </c>
      <c r="G7059" s="287" t="s">
        <v>185</v>
      </c>
      <c r="H7059" s="287" t="s">
        <v>179</v>
      </c>
      <c r="I7059" s="287">
        <v>0</v>
      </c>
      <c r="J7059" s="287" t="s">
        <v>567</v>
      </c>
      <c r="K7059" s="287">
        <v>0</v>
      </c>
    </row>
    <row r="7060" spans="1:11">
      <c r="A7060" s="287" t="s">
        <v>566</v>
      </c>
      <c r="B7060" s="288">
        <v>46025</v>
      </c>
      <c r="C7060" s="287" t="s">
        <v>847</v>
      </c>
      <c r="D7060" s="287">
        <v>1</v>
      </c>
      <c r="E7060" s="287">
        <v>1</v>
      </c>
      <c r="F7060" s="287">
        <v>1</v>
      </c>
      <c r="G7060" s="287" t="s">
        <v>185</v>
      </c>
      <c r="H7060" s="287" t="s">
        <v>179</v>
      </c>
      <c r="I7060" s="287">
        <v>0</v>
      </c>
      <c r="J7060" s="287" t="s">
        <v>567</v>
      </c>
      <c r="K7060" s="287">
        <v>0</v>
      </c>
    </row>
    <row r="7061" spans="1:11">
      <c r="A7061" s="287" t="s">
        <v>566</v>
      </c>
      <c r="B7061" s="288">
        <v>46032</v>
      </c>
      <c r="C7061" s="287" t="s">
        <v>847</v>
      </c>
      <c r="D7061" s="287">
        <v>1</v>
      </c>
      <c r="E7061" s="287">
        <v>1</v>
      </c>
      <c r="F7061" s="287">
        <v>1</v>
      </c>
      <c r="G7061" s="287" t="s">
        <v>185</v>
      </c>
      <c r="H7061" s="287" t="s">
        <v>179</v>
      </c>
      <c r="I7061" s="287">
        <v>0</v>
      </c>
      <c r="J7061" s="287" t="s">
        <v>567</v>
      </c>
      <c r="K7061" s="287">
        <v>0</v>
      </c>
    </row>
    <row r="7062" spans="1:11">
      <c r="A7062" s="287" t="s">
        <v>566</v>
      </c>
      <c r="B7062" s="288">
        <v>46039</v>
      </c>
      <c r="C7062" s="287" t="s">
        <v>847</v>
      </c>
      <c r="D7062" s="287">
        <v>1</v>
      </c>
      <c r="E7062" s="287">
        <v>1</v>
      </c>
      <c r="F7062" s="287">
        <v>1</v>
      </c>
      <c r="G7062" s="287" t="s">
        <v>185</v>
      </c>
      <c r="H7062" s="287" t="s">
        <v>179</v>
      </c>
      <c r="I7062" s="287">
        <v>0</v>
      </c>
      <c r="J7062" s="287" t="s">
        <v>567</v>
      </c>
      <c r="K7062" s="287">
        <v>0</v>
      </c>
    </row>
    <row r="7063" spans="1:11">
      <c r="A7063" s="287" t="s">
        <v>566</v>
      </c>
      <c r="B7063" s="288">
        <v>46046</v>
      </c>
      <c r="C7063" s="287" t="s">
        <v>847</v>
      </c>
      <c r="D7063" s="287">
        <v>1</v>
      </c>
      <c r="E7063" s="287">
        <v>1</v>
      </c>
      <c r="F7063" s="287">
        <v>1</v>
      </c>
      <c r="G7063" s="287" t="s">
        <v>185</v>
      </c>
      <c r="H7063" s="287" t="s">
        <v>179</v>
      </c>
      <c r="I7063" s="287">
        <v>0</v>
      </c>
      <c r="J7063" s="287" t="s">
        <v>567</v>
      </c>
      <c r="K7063" s="287">
        <v>0</v>
      </c>
    </row>
    <row r="7064" spans="1:11">
      <c r="A7064" s="287" t="s">
        <v>566</v>
      </c>
      <c r="B7064" s="288">
        <v>46053</v>
      </c>
      <c r="C7064" s="287" t="s">
        <v>893</v>
      </c>
      <c r="D7064" s="287">
        <v>1</v>
      </c>
      <c r="E7064" s="287">
        <v>1</v>
      </c>
      <c r="F7064" s="287">
        <v>0</v>
      </c>
      <c r="G7064" s="287" t="s">
        <v>185</v>
      </c>
      <c r="H7064" s="287" t="s">
        <v>179</v>
      </c>
      <c r="I7064" s="287">
        <v>0</v>
      </c>
      <c r="J7064" s="287" t="s">
        <v>567</v>
      </c>
      <c r="K7064" s="287">
        <v>0</v>
      </c>
    </row>
    <row r="7065" spans="1:11">
      <c r="A7065" s="287" t="s">
        <v>566</v>
      </c>
      <c r="B7065" s="288">
        <v>46060</v>
      </c>
      <c r="C7065" s="287" t="s">
        <v>847</v>
      </c>
      <c r="D7065" s="287">
        <v>1</v>
      </c>
      <c r="E7065" s="287">
        <v>1</v>
      </c>
      <c r="F7065" s="287">
        <v>1</v>
      </c>
      <c r="G7065" s="287" t="s">
        <v>185</v>
      </c>
      <c r="H7065" s="287" t="s">
        <v>179</v>
      </c>
      <c r="I7065" s="287">
        <v>0</v>
      </c>
      <c r="J7065" s="287" t="s">
        <v>567</v>
      </c>
      <c r="K7065" s="287">
        <v>0</v>
      </c>
    </row>
    <row r="7066" spans="1:11">
      <c r="A7066" s="287" t="s">
        <v>566</v>
      </c>
      <c r="B7066" s="288">
        <v>46067</v>
      </c>
      <c r="C7066" s="287" t="s">
        <v>847</v>
      </c>
      <c r="D7066" s="287">
        <v>1</v>
      </c>
      <c r="E7066" s="287">
        <v>1</v>
      </c>
      <c r="F7066" s="287">
        <v>1</v>
      </c>
      <c r="G7066" s="287" t="s">
        <v>185</v>
      </c>
      <c r="H7066" s="287" t="s">
        <v>179</v>
      </c>
      <c r="I7066" s="287">
        <v>0</v>
      </c>
      <c r="J7066" s="287" t="s">
        <v>567</v>
      </c>
      <c r="K7066" s="287">
        <v>0</v>
      </c>
    </row>
    <row r="7067" spans="1:11">
      <c r="A7067" s="287" t="s">
        <v>566</v>
      </c>
      <c r="B7067" s="288">
        <v>46074</v>
      </c>
      <c r="C7067" s="287" t="s">
        <v>847</v>
      </c>
      <c r="D7067" s="287">
        <v>1</v>
      </c>
      <c r="E7067" s="287">
        <v>1</v>
      </c>
      <c r="F7067" s="287">
        <v>1</v>
      </c>
      <c r="G7067" s="287" t="s">
        <v>185</v>
      </c>
      <c r="H7067" s="287" t="s">
        <v>179</v>
      </c>
      <c r="I7067" s="287">
        <v>0</v>
      </c>
      <c r="J7067" s="287" t="s">
        <v>567</v>
      </c>
      <c r="K7067" s="287">
        <v>0</v>
      </c>
    </row>
    <row r="7068" spans="1:11">
      <c r="A7068" s="287" t="s">
        <v>566</v>
      </c>
      <c r="B7068" s="288">
        <v>46081</v>
      </c>
      <c r="C7068" s="287" t="s">
        <v>847</v>
      </c>
      <c r="D7068" s="287">
        <v>1</v>
      </c>
      <c r="E7068" s="287">
        <v>1</v>
      </c>
      <c r="F7068" s="287">
        <v>1</v>
      </c>
      <c r="G7068" s="287" t="s">
        <v>185</v>
      </c>
      <c r="H7068" s="287" t="s">
        <v>179</v>
      </c>
      <c r="I7068" s="287">
        <v>0</v>
      </c>
      <c r="J7068" s="287" t="s">
        <v>567</v>
      </c>
      <c r="K7068" s="287">
        <v>0</v>
      </c>
    </row>
    <row r="7069" spans="1:11">
      <c r="A7069" s="287" t="s">
        <v>566</v>
      </c>
      <c r="B7069" s="288">
        <v>46088</v>
      </c>
      <c r="C7069" s="287" t="s">
        <v>847</v>
      </c>
      <c r="D7069" s="287">
        <v>1</v>
      </c>
      <c r="E7069" s="287">
        <v>1</v>
      </c>
      <c r="F7069" s="287">
        <v>1</v>
      </c>
      <c r="G7069" s="287" t="s">
        <v>185</v>
      </c>
      <c r="H7069" s="287" t="s">
        <v>179</v>
      </c>
      <c r="I7069" s="287">
        <v>0</v>
      </c>
      <c r="J7069" s="287" t="s">
        <v>567</v>
      </c>
      <c r="K7069" s="287">
        <v>0</v>
      </c>
    </row>
    <row r="7070" spans="1:11">
      <c r="A7070" s="287" t="s">
        <v>566</v>
      </c>
      <c r="B7070" s="288">
        <v>46095</v>
      </c>
      <c r="C7070" s="287" t="s">
        <v>847</v>
      </c>
      <c r="D7070" s="287">
        <v>1</v>
      </c>
      <c r="E7070" s="287">
        <v>1</v>
      </c>
      <c r="F7070" s="287">
        <v>1</v>
      </c>
      <c r="G7070" s="287" t="s">
        <v>185</v>
      </c>
      <c r="H7070" s="287" t="s">
        <v>179</v>
      </c>
      <c r="I7070" s="287">
        <v>0</v>
      </c>
      <c r="J7070" s="287" t="s">
        <v>567</v>
      </c>
      <c r="K7070" s="287">
        <v>0</v>
      </c>
    </row>
    <row r="7071" spans="1:11">
      <c r="A7071" s="287" t="s">
        <v>566</v>
      </c>
      <c r="B7071" s="288">
        <v>46102</v>
      </c>
      <c r="C7071" s="287" t="s">
        <v>847</v>
      </c>
      <c r="D7071" s="287">
        <v>1</v>
      </c>
      <c r="E7071" s="287">
        <v>1</v>
      </c>
      <c r="F7071" s="287">
        <v>1</v>
      </c>
      <c r="G7071" s="287" t="s">
        <v>185</v>
      </c>
      <c r="H7071" s="287" t="s">
        <v>179</v>
      </c>
      <c r="I7071" s="287">
        <v>0</v>
      </c>
      <c r="J7071" s="287" t="s">
        <v>567</v>
      </c>
      <c r="K7071" s="287">
        <v>0</v>
      </c>
    </row>
    <row r="7072" spans="1:11">
      <c r="A7072" s="287" t="s">
        <v>566</v>
      </c>
      <c r="B7072" s="288">
        <v>46109</v>
      </c>
      <c r="C7072" s="287" t="s">
        <v>847</v>
      </c>
      <c r="D7072" s="287">
        <v>1</v>
      </c>
      <c r="E7072" s="287">
        <v>1</v>
      </c>
      <c r="F7072" s="287">
        <v>1</v>
      </c>
      <c r="G7072" s="287" t="s">
        <v>185</v>
      </c>
      <c r="H7072" s="287" t="s">
        <v>179</v>
      </c>
      <c r="I7072" s="287">
        <v>0</v>
      </c>
      <c r="J7072" s="287" t="s">
        <v>567</v>
      </c>
      <c r="K7072" s="287">
        <v>0</v>
      </c>
    </row>
    <row r="7073" spans="1:11">
      <c r="A7073" s="287" t="s">
        <v>566</v>
      </c>
      <c r="B7073" s="288">
        <v>46116</v>
      </c>
      <c r="C7073" s="287" t="s">
        <v>847</v>
      </c>
      <c r="D7073" s="287">
        <v>1</v>
      </c>
      <c r="E7073" s="287">
        <v>1</v>
      </c>
      <c r="F7073" s="287">
        <v>1</v>
      </c>
      <c r="G7073" s="287" t="s">
        <v>185</v>
      </c>
      <c r="H7073" s="287" t="s">
        <v>179</v>
      </c>
      <c r="I7073" s="287">
        <v>0</v>
      </c>
      <c r="J7073" s="287" t="s">
        <v>567</v>
      </c>
      <c r="K7073" s="287">
        <v>0</v>
      </c>
    </row>
    <row r="7074" spans="1:11">
      <c r="A7074" s="287" t="s">
        <v>566</v>
      </c>
      <c r="B7074" s="288">
        <v>46123</v>
      </c>
      <c r="C7074" s="287" t="s">
        <v>847</v>
      </c>
      <c r="D7074" s="287">
        <v>1</v>
      </c>
      <c r="E7074" s="287">
        <v>1</v>
      </c>
      <c r="F7074" s="287">
        <v>1</v>
      </c>
      <c r="G7074" s="287" t="s">
        <v>185</v>
      </c>
      <c r="H7074" s="287" t="s">
        <v>179</v>
      </c>
      <c r="I7074" s="287">
        <v>0</v>
      </c>
      <c r="J7074" s="287" t="s">
        <v>567</v>
      </c>
      <c r="K7074" s="287">
        <v>0</v>
      </c>
    </row>
    <row r="7075" spans="1:11">
      <c r="A7075" s="287" t="s">
        <v>566</v>
      </c>
      <c r="B7075" s="288">
        <v>46130</v>
      </c>
      <c r="C7075" s="287" t="s">
        <v>847</v>
      </c>
      <c r="D7075" s="287">
        <v>1</v>
      </c>
      <c r="E7075" s="287">
        <v>1</v>
      </c>
      <c r="F7075" s="287">
        <v>1</v>
      </c>
      <c r="G7075" s="287" t="s">
        <v>185</v>
      </c>
      <c r="H7075" s="287" t="s">
        <v>179</v>
      </c>
      <c r="I7075" s="287">
        <v>0</v>
      </c>
      <c r="J7075" s="287" t="s">
        <v>567</v>
      </c>
      <c r="K7075" s="287">
        <v>0</v>
      </c>
    </row>
    <row r="7076" spans="1:11">
      <c r="A7076" s="287" t="s">
        <v>566</v>
      </c>
      <c r="B7076" s="288">
        <v>46137</v>
      </c>
      <c r="C7076" s="287" t="s">
        <v>847</v>
      </c>
      <c r="D7076" s="287">
        <v>1</v>
      </c>
      <c r="E7076" s="287">
        <v>1</v>
      </c>
      <c r="F7076" s="287">
        <v>1</v>
      </c>
      <c r="G7076" s="287" t="s">
        <v>185</v>
      </c>
      <c r="H7076" s="287" t="s">
        <v>179</v>
      </c>
      <c r="I7076" s="287">
        <v>0</v>
      </c>
      <c r="J7076" s="287" t="s">
        <v>567</v>
      </c>
      <c r="K7076" s="287">
        <v>0</v>
      </c>
    </row>
    <row r="7077" spans="1:11">
      <c r="A7077" s="287" t="s">
        <v>568</v>
      </c>
      <c r="B7077" s="288">
        <v>45969</v>
      </c>
      <c r="C7077" s="287" t="s">
        <v>339</v>
      </c>
      <c r="D7077" s="287">
        <v>0</v>
      </c>
      <c r="E7077" s="287">
        <v>0</v>
      </c>
      <c r="F7077" s="287">
        <v>0</v>
      </c>
      <c r="G7077" s="287"/>
      <c r="H7077" s="287"/>
      <c r="I7077" s="287">
        <v>0</v>
      </c>
      <c r="J7077" s="287"/>
      <c r="K7077" s="287">
        <v>0</v>
      </c>
    </row>
    <row r="7078" spans="1:11">
      <c r="A7078" s="287" t="s">
        <v>568</v>
      </c>
      <c r="B7078" s="288">
        <v>45976</v>
      </c>
      <c r="C7078" s="287" t="s">
        <v>339</v>
      </c>
      <c r="D7078" s="287">
        <v>0</v>
      </c>
      <c r="E7078" s="287">
        <v>0</v>
      </c>
      <c r="F7078" s="287">
        <v>0</v>
      </c>
      <c r="G7078" s="287"/>
      <c r="H7078" s="287"/>
      <c r="I7078" s="287">
        <v>0</v>
      </c>
      <c r="J7078" s="287"/>
      <c r="K7078" s="287">
        <v>0</v>
      </c>
    </row>
    <row r="7079" spans="1:11">
      <c r="A7079" s="287" t="s">
        <v>568</v>
      </c>
      <c r="B7079" s="288">
        <v>45983</v>
      </c>
      <c r="C7079" s="287" t="s">
        <v>339</v>
      </c>
      <c r="D7079" s="287">
        <v>0</v>
      </c>
      <c r="E7079" s="287">
        <v>0</v>
      </c>
      <c r="F7079" s="287">
        <v>0</v>
      </c>
      <c r="G7079" s="287"/>
      <c r="H7079" s="287"/>
      <c r="I7079" s="287">
        <v>0</v>
      </c>
      <c r="J7079" s="287"/>
      <c r="K7079" s="287">
        <v>0</v>
      </c>
    </row>
    <row r="7080" spans="1:11">
      <c r="A7080" s="287" t="s">
        <v>568</v>
      </c>
      <c r="B7080" s="288">
        <v>45990</v>
      </c>
      <c r="C7080" s="287" t="s">
        <v>339</v>
      </c>
      <c r="D7080" s="287">
        <v>0</v>
      </c>
      <c r="E7080" s="287">
        <v>0</v>
      </c>
      <c r="F7080" s="287">
        <v>0</v>
      </c>
      <c r="G7080" s="287"/>
      <c r="H7080" s="287"/>
      <c r="I7080" s="287">
        <v>0</v>
      </c>
      <c r="J7080" s="287"/>
      <c r="K7080" s="287">
        <v>0</v>
      </c>
    </row>
    <row r="7081" spans="1:11">
      <c r="A7081" s="287" t="s">
        <v>568</v>
      </c>
      <c r="B7081" s="288">
        <v>45997</v>
      </c>
      <c r="C7081" s="287" t="s">
        <v>339</v>
      </c>
      <c r="D7081" s="287">
        <v>0</v>
      </c>
      <c r="E7081" s="287">
        <v>0</v>
      </c>
      <c r="F7081" s="287">
        <v>0</v>
      </c>
      <c r="G7081" s="287"/>
      <c r="H7081" s="287"/>
      <c r="I7081" s="287">
        <v>0</v>
      </c>
      <c r="J7081" s="287"/>
      <c r="K7081" s="287">
        <v>0</v>
      </c>
    </row>
    <row r="7082" spans="1:11">
      <c r="A7082" s="287" t="s">
        <v>568</v>
      </c>
      <c r="B7082" s="288">
        <v>46004</v>
      </c>
      <c r="C7082" s="287" t="s">
        <v>339</v>
      </c>
      <c r="D7082" s="287">
        <v>0</v>
      </c>
      <c r="E7082" s="287">
        <v>0</v>
      </c>
      <c r="F7082" s="287">
        <v>0</v>
      </c>
      <c r="G7082" s="287"/>
      <c r="H7082" s="287"/>
      <c r="I7082" s="287">
        <v>0</v>
      </c>
      <c r="J7082" s="287"/>
      <c r="K7082" s="287">
        <v>0</v>
      </c>
    </row>
    <row r="7083" spans="1:11">
      <c r="A7083" s="287" t="s">
        <v>568</v>
      </c>
      <c r="B7083" s="288">
        <v>46011</v>
      </c>
      <c r="C7083" s="287" t="s">
        <v>339</v>
      </c>
      <c r="D7083" s="287">
        <v>0</v>
      </c>
      <c r="E7083" s="287">
        <v>0</v>
      </c>
      <c r="F7083" s="287">
        <v>0</v>
      </c>
      <c r="G7083" s="287"/>
      <c r="H7083" s="287"/>
      <c r="I7083" s="287">
        <v>0</v>
      </c>
      <c r="J7083" s="287"/>
      <c r="K7083" s="287">
        <v>0</v>
      </c>
    </row>
    <row r="7084" spans="1:11">
      <c r="A7084" s="287" t="s">
        <v>568</v>
      </c>
      <c r="B7084" s="288">
        <v>46018</v>
      </c>
      <c r="C7084" s="287" t="s">
        <v>339</v>
      </c>
      <c r="D7084" s="287">
        <v>0</v>
      </c>
      <c r="E7084" s="287">
        <v>0</v>
      </c>
      <c r="F7084" s="287">
        <v>0</v>
      </c>
      <c r="G7084" s="287"/>
      <c r="H7084" s="287"/>
      <c r="I7084" s="287">
        <v>0</v>
      </c>
      <c r="J7084" s="287"/>
      <c r="K7084" s="287">
        <v>0</v>
      </c>
    </row>
    <row r="7085" spans="1:11">
      <c r="A7085" s="287" t="s">
        <v>568</v>
      </c>
      <c r="B7085" s="288">
        <v>46025</v>
      </c>
      <c r="C7085" s="287" t="s">
        <v>339</v>
      </c>
      <c r="D7085" s="287">
        <v>0</v>
      </c>
      <c r="E7085" s="287">
        <v>0</v>
      </c>
      <c r="F7085" s="287">
        <v>0</v>
      </c>
      <c r="G7085" s="287"/>
      <c r="H7085" s="287"/>
      <c r="I7085" s="287">
        <v>0</v>
      </c>
      <c r="J7085" s="287"/>
      <c r="K7085" s="287">
        <v>0</v>
      </c>
    </row>
    <row r="7086" spans="1:11">
      <c r="A7086" s="287" t="s">
        <v>568</v>
      </c>
      <c r="B7086" s="288">
        <v>46032</v>
      </c>
      <c r="C7086" s="287" t="s">
        <v>339</v>
      </c>
      <c r="D7086" s="287">
        <v>0</v>
      </c>
      <c r="E7086" s="287">
        <v>0</v>
      </c>
      <c r="F7086" s="287">
        <v>0</v>
      </c>
      <c r="G7086" s="287"/>
      <c r="H7086" s="287"/>
      <c r="I7086" s="287">
        <v>0</v>
      </c>
      <c r="J7086" s="287"/>
      <c r="K7086" s="287">
        <v>0</v>
      </c>
    </row>
    <row r="7087" spans="1:11">
      <c r="A7087" s="287" t="s">
        <v>568</v>
      </c>
      <c r="B7087" s="288">
        <v>46039</v>
      </c>
      <c r="C7087" s="287" t="s">
        <v>339</v>
      </c>
      <c r="D7087" s="287">
        <v>0</v>
      </c>
      <c r="E7087" s="287">
        <v>0</v>
      </c>
      <c r="F7087" s="287">
        <v>0</v>
      </c>
      <c r="G7087" s="287"/>
      <c r="H7087" s="287"/>
      <c r="I7087" s="287">
        <v>0</v>
      </c>
      <c r="J7087" s="287"/>
      <c r="K7087" s="287">
        <v>0</v>
      </c>
    </row>
    <row r="7088" spans="1:11">
      <c r="A7088" s="287" t="s">
        <v>568</v>
      </c>
      <c r="B7088" s="288">
        <v>46046</v>
      </c>
      <c r="C7088" s="287" t="s">
        <v>339</v>
      </c>
      <c r="D7088" s="287">
        <v>0</v>
      </c>
      <c r="E7088" s="287">
        <v>0</v>
      </c>
      <c r="F7088" s="287">
        <v>0</v>
      </c>
      <c r="G7088" s="287"/>
      <c r="H7088" s="287"/>
      <c r="I7088" s="287">
        <v>0</v>
      </c>
      <c r="J7088" s="287"/>
      <c r="K7088" s="287">
        <v>0</v>
      </c>
    </row>
    <row r="7089" spans="1:11">
      <c r="A7089" s="287" t="s">
        <v>568</v>
      </c>
      <c r="B7089" s="288">
        <v>46053</v>
      </c>
      <c r="C7089" s="287" t="s">
        <v>339</v>
      </c>
      <c r="D7089" s="287">
        <v>0</v>
      </c>
      <c r="E7089" s="287">
        <v>0</v>
      </c>
      <c r="F7089" s="287">
        <v>0</v>
      </c>
      <c r="G7089" s="287"/>
      <c r="H7089" s="287"/>
      <c r="I7089" s="287">
        <v>0</v>
      </c>
      <c r="J7089" s="287"/>
      <c r="K7089" s="287">
        <v>0</v>
      </c>
    </row>
    <row r="7090" spans="1:11">
      <c r="A7090" s="287" t="s">
        <v>568</v>
      </c>
      <c r="B7090" s="288">
        <v>46060</v>
      </c>
      <c r="C7090" s="287" t="s">
        <v>339</v>
      </c>
      <c r="D7090" s="287">
        <v>0</v>
      </c>
      <c r="E7090" s="287">
        <v>0</v>
      </c>
      <c r="F7090" s="287">
        <v>0</v>
      </c>
      <c r="G7090" s="287"/>
      <c r="H7090" s="287"/>
      <c r="I7090" s="287">
        <v>0</v>
      </c>
      <c r="J7090" s="287"/>
      <c r="K7090" s="287">
        <v>0</v>
      </c>
    </row>
    <row r="7091" spans="1:11">
      <c r="A7091" s="287" t="s">
        <v>568</v>
      </c>
      <c r="B7091" s="288">
        <v>46067</v>
      </c>
      <c r="C7091" s="287" t="s">
        <v>339</v>
      </c>
      <c r="D7091" s="287">
        <v>0</v>
      </c>
      <c r="E7091" s="287">
        <v>0</v>
      </c>
      <c r="F7091" s="287">
        <v>0</v>
      </c>
      <c r="G7091" s="287"/>
      <c r="H7091" s="287"/>
      <c r="I7091" s="287">
        <v>0</v>
      </c>
      <c r="J7091" s="287"/>
      <c r="K7091" s="287">
        <v>0</v>
      </c>
    </row>
    <row r="7092" spans="1:11">
      <c r="A7092" s="287" t="s">
        <v>568</v>
      </c>
      <c r="B7092" s="288">
        <v>46074</v>
      </c>
      <c r="C7092" s="287" t="s">
        <v>339</v>
      </c>
      <c r="D7092" s="287">
        <v>0</v>
      </c>
      <c r="E7092" s="287">
        <v>0</v>
      </c>
      <c r="F7092" s="287">
        <v>0</v>
      </c>
      <c r="G7092" s="287"/>
      <c r="H7092" s="287"/>
      <c r="I7092" s="287">
        <v>0</v>
      </c>
      <c r="J7092" s="287"/>
      <c r="K7092" s="287">
        <v>0</v>
      </c>
    </row>
    <row r="7093" spans="1:11">
      <c r="A7093" s="287" t="s">
        <v>568</v>
      </c>
      <c r="B7093" s="288">
        <v>46081</v>
      </c>
      <c r="C7093" s="287" t="s">
        <v>339</v>
      </c>
      <c r="D7093" s="287">
        <v>0</v>
      </c>
      <c r="E7093" s="287">
        <v>0</v>
      </c>
      <c r="F7093" s="287">
        <v>0</v>
      </c>
      <c r="G7093" s="287"/>
      <c r="H7093" s="287"/>
      <c r="I7093" s="287">
        <v>0</v>
      </c>
      <c r="J7093" s="287"/>
      <c r="K7093" s="287">
        <v>0</v>
      </c>
    </row>
    <row r="7094" spans="1:11">
      <c r="A7094" s="287" t="s">
        <v>568</v>
      </c>
      <c r="B7094" s="288">
        <v>46088</v>
      </c>
      <c r="C7094" s="287" t="s">
        <v>339</v>
      </c>
      <c r="D7094" s="287">
        <v>0</v>
      </c>
      <c r="E7094" s="287">
        <v>0</v>
      </c>
      <c r="F7094" s="287">
        <v>0</v>
      </c>
      <c r="G7094" s="287"/>
      <c r="H7094" s="287"/>
      <c r="I7094" s="287">
        <v>0</v>
      </c>
      <c r="J7094" s="287"/>
      <c r="K7094" s="287">
        <v>0</v>
      </c>
    </row>
    <row r="7095" spans="1:11">
      <c r="A7095" s="287" t="s">
        <v>568</v>
      </c>
      <c r="B7095" s="288">
        <v>46095</v>
      </c>
      <c r="C7095" s="287" t="s">
        <v>339</v>
      </c>
      <c r="D7095" s="287">
        <v>0</v>
      </c>
      <c r="E7095" s="287">
        <v>0</v>
      </c>
      <c r="F7095" s="287">
        <v>0</v>
      </c>
      <c r="G7095" s="287"/>
      <c r="H7095" s="287"/>
      <c r="I7095" s="287">
        <v>0</v>
      </c>
      <c r="J7095" s="287"/>
      <c r="K7095" s="287">
        <v>0</v>
      </c>
    </row>
    <row r="7096" spans="1:11">
      <c r="A7096" s="287" t="s">
        <v>568</v>
      </c>
      <c r="B7096" s="288">
        <v>46102</v>
      </c>
      <c r="C7096" s="287" t="s">
        <v>339</v>
      </c>
      <c r="D7096" s="287">
        <v>0</v>
      </c>
      <c r="E7096" s="287">
        <v>0</v>
      </c>
      <c r="F7096" s="287">
        <v>0</v>
      </c>
      <c r="G7096" s="287"/>
      <c r="H7096" s="287"/>
      <c r="I7096" s="287">
        <v>0</v>
      </c>
      <c r="J7096" s="287"/>
      <c r="K7096" s="287">
        <v>0</v>
      </c>
    </row>
    <row r="7097" spans="1:11">
      <c r="A7097" s="287" t="s">
        <v>568</v>
      </c>
      <c r="B7097" s="288">
        <v>46109</v>
      </c>
      <c r="C7097" s="287" t="s">
        <v>339</v>
      </c>
      <c r="D7097" s="287">
        <v>0</v>
      </c>
      <c r="E7097" s="287">
        <v>0</v>
      </c>
      <c r="F7097" s="287">
        <v>0</v>
      </c>
      <c r="G7097" s="287"/>
      <c r="H7097" s="287"/>
      <c r="I7097" s="287">
        <v>0</v>
      </c>
      <c r="J7097" s="287"/>
      <c r="K7097" s="287">
        <v>0</v>
      </c>
    </row>
    <row r="7098" spans="1:11">
      <c r="A7098" s="287" t="s">
        <v>568</v>
      </c>
      <c r="B7098" s="288">
        <v>46116</v>
      </c>
      <c r="C7098" s="287" t="s">
        <v>339</v>
      </c>
      <c r="D7098" s="287">
        <v>0</v>
      </c>
      <c r="E7098" s="287">
        <v>0</v>
      </c>
      <c r="F7098" s="287">
        <v>0</v>
      </c>
      <c r="G7098" s="287"/>
      <c r="H7098" s="287"/>
      <c r="I7098" s="287">
        <v>0</v>
      </c>
      <c r="J7098" s="287"/>
      <c r="K7098" s="287">
        <v>0</v>
      </c>
    </row>
    <row r="7099" spans="1:11">
      <c r="A7099" s="287" t="s">
        <v>568</v>
      </c>
      <c r="B7099" s="288">
        <v>46123</v>
      </c>
      <c r="C7099" s="287" t="s">
        <v>339</v>
      </c>
      <c r="D7099" s="287">
        <v>0</v>
      </c>
      <c r="E7099" s="287">
        <v>0</v>
      </c>
      <c r="F7099" s="287">
        <v>0</v>
      </c>
      <c r="G7099" s="287"/>
      <c r="H7099" s="287"/>
      <c r="I7099" s="287">
        <v>0</v>
      </c>
      <c r="J7099" s="287"/>
      <c r="K7099" s="287">
        <v>0</v>
      </c>
    </row>
    <row r="7100" spans="1:11">
      <c r="A7100" s="287" t="s">
        <v>568</v>
      </c>
      <c r="B7100" s="288">
        <v>46130</v>
      </c>
      <c r="C7100" s="287" t="s">
        <v>339</v>
      </c>
      <c r="D7100" s="287">
        <v>0</v>
      </c>
      <c r="E7100" s="287">
        <v>0</v>
      </c>
      <c r="F7100" s="287">
        <v>0</v>
      </c>
      <c r="G7100" s="287"/>
      <c r="H7100" s="287"/>
      <c r="I7100" s="287">
        <v>0</v>
      </c>
      <c r="J7100" s="287"/>
      <c r="K7100" s="287">
        <v>0</v>
      </c>
    </row>
    <row r="7101" spans="1:11">
      <c r="A7101" s="287" t="s">
        <v>568</v>
      </c>
      <c r="B7101" s="288">
        <v>46137</v>
      </c>
      <c r="C7101" s="287" t="s">
        <v>339</v>
      </c>
      <c r="D7101" s="287">
        <v>0</v>
      </c>
      <c r="E7101" s="287">
        <v>0</v>
      </c>
      <c r="F7101" s="287">
        <v>0</v>
      </c>
      <c r="G7101" s="287"/>
      <c r="H7101" s="287"/>
      <c r="I7101" s="287">
        <v>0</v>
      </c>
      <c r="J7101" s="287"/>
      <c r="K7101" s="287">
        <v>0</v>
      </c>
    </row>
    <row r="7102" spans="1:11">
      <c r="A7102" s="287" t="s">
        <v>569</v>
      </c>
      <c r="B7102" s="288">
        <v>45969</v>
      </c>
      <c r="C7102" s="287" t="s">
        <v>893</v>
      </c>
      <c r="D7102" s="287">
        <v>1</v>
      </c>
      <c r="E7102" s="287">
        <v>1</v>
      </c>
      <c r="F7102" s="287">
        <v>0</v>
      </c>
      <c r="G7102" s="287" t="s">
        <v>179</v>
      </c>
      <c r="H7102" s="287"/>
      <c r="I7102" s="287">
        <v>0</v>
      </c>
      <c r="J7102" s="287" t="s">
        <v>570</v>
      </c>
      <c r="K7102" s="287">
        <v>0</v>
      </c>
    </row>
    <row r="7103" spans="1:11">
      <c r="A7103" s="287" t="s">
        <v>569</v>
      </c>
      <c r="B7103" s="288">
        <v>45976</v>
      </c>
      <c r="C7103" s="287" t="s">
        <v>339</v>
      </c>
      <c r="D7103" s="287">
        <v>0</v>
      </c>
      <c r="E7103" s="287">
        <v>0</v>
      </c>
      <c r="F7103" s="287">
        <v>0</v>
      </c>
      <c r="G7103" s="287" t="s">
        <v>179</v>
      </c>
      <c r="H7103" s="287"/>
      <c r="I7103" s="287">
        <v>0</v>
      </c>
      <c r="J7103" s="287" t="s">
        <v>570</v>
      </c>
      <c r="K7103" s="287">
        <v>0</v>
      </c>
    </row>
    <row r="7104" spans="1:11">
      <c r="A7104" s="287" t="s">
        <v>569</v>
      </c>
      <c r="B7104" s="288">
        <v>45983</v>
      </c>
      <c r="C7104" s="287" t="s">
        <v>893</v>
      </c>
      <c r="D7104" s="287">
        <v>1</v>
      </c>
      <c r="E7104" s="287">
        <v>1</v>
      </c>
      <c r="F7104" s="287">
        <v>0</v>
      </c>
      <c r="G7104" s="287" t="s">
        <v>179</v>
      </c>
      <c r="H7104" s="287"/>
      <c r="I7104" s="287">
        <v>0</v>
      </c>
      <c r="J7104" s="287" t="s">
        <v>570</v>
      </c>
      <c r="K7104" s="287">
        <v>0</v>
      </c>
    </row>
    <row r="7105" spans="1:11">
      <c r="A7105" s="287" t="s">
        <v>569</v>
      </c>
      <c r="B7105" s="288">
        <v>45990</v>
      </c>
      <c r="C7105" s="287" t="s">
        <v>893</v>
      </c>
      <c r="D7105" s="287">
        <v>1</v>
      </c>
      <c r="E7105" s="287">
        <v>1</v>
      </c>
      <c r="F7105" s="287">
        <v>0</v>
      </c>
      <c r="G7105" s="287" t="s">
        <v>179</v>
      </c>
      <c r="H7105" s="287"/>
      <c r="I7105" s="287">
        <v>0</v>
      </c>
      <c r="J7105" s="287" t="s">
        <v>570</v>
      </c>
      <c r="K7105" s="287">
        <v>0</v>
      </c>
    </row>
    <row r="7106" spans="1:11">
      <c r="A7106" s="287" t="s">
        <v>569</v>
      </c>
      <c r="B7106" s="288">
        <v>45997</v>
      </c>
      <c r="C7106" s="287" t="s">
        <v>893</v>
      </c>
      <c r="D7106" s="287">
        <v>1</v>
      </c>
      <c r="E7106" s="287">
        <v>1</v>
      </c>
      <c r="F7106" s="287">
        <v>0</v>
      </c>
      <c r="G7106" s="287" t="s">
        <v>179</v>
      </c>
      <c r="H7106" s="287"/>
      <c r="I7106" s="287">
        <v>0</v>
      </c>
      <c r="J7106" s="287" t="s">
        <v>570</v>
      </c>
      <c r="K7106" s="287">
        <v>0</v>
      </c>
    </row>
    <row r="7107" spans="1:11">
      <c r="A7107" s="287" t="s">
        <v>569</v>
      </c>
      <c r="B7107" s="288">
        <v>46004</v>
      </c>
      <c r="C7107" s="287" t="s">
        <v>893</v>
      </c>
      <c r="D7107" s="287">
        <v>1</v>
      </c>
      <c r="E7107" s="287">
        <v>1</v>
      </c>
      <c r="F7107" s="287">
        <v>0</v>
      </c>
      <c r="G7107" s="287" t="s">
        <v>179</v>
      </c>
      <c r="H7107" s="287"/>
      <c r="I7107" s="287">
        <v>0</v>
      </c>
      <c r="J7107" s="287" t="s">
        <v>570</v>
      </c>
      <c r="K7107" s="287">
        <v>0</v>
      </c>
    </row>
    <row r="7108" spans="1:11">
      <c r="A7108" s="287" t="s">
        <v>569</v>
      </c>
      <c r="B7108" s="288">
        <v>46011</v>
      </c>
      <c r="C7108" s="287" t="s">
        <v>339</v>
      </c>
      <c r="D7108" s="287">
        <v>0</v>
      </c>
      <c r="E7108" s="287">
        <v>0</v>
      </c>
      <c r="F7108" s="287">
        <v>0</v>
      </c>
      <c r="G7108" s="287" t="s">
        <v>179</v>
      </c>
      <c r="H7108" s="287"/>
      <c r="I7108" s="287">
        <v>0</v>
      </c>
      <c r="J7108" s="287" t="s">
        <v>570</v>
      </c>
      <c r="K7108" s="287">
        <v>0</v>
      </c>
    </row>
    <row r="7109" spans="1:11">
      <c r="A7109" s="287" t="s">
        <v>569</v>
      </c>
      <c r="B7109" s="288">
        <v>46018</v>
      </c>
      <c r="C7109" s="287" t="s">
        <v>339</v>
      </c>
      <c r="D7109" s="287">
        <v>0</v>
      </c>
      <c r="E7109" s="287">
        <v>0</v>
      </c>
      <c r="F7109" s="287">
        <v>0</v>
      </c>
      <c r="G7109" s="287" t="s">
        <v>179</v>
      </c>
      <c r="H7109" s="287"/>
      <c r="I7109" s="287">
        <v>0</v>
      </c>
      <c r="J7109" s="287" t="s">
        <v>570</v>
      </c>
      <c r="K7109" s="287">
        <v>0</v>
      </c>
    </row>
    <row r="7110" spans="1:11">
      <c r="A7110" s="287" t="s">
        <v>569</v>
      </c>
      <c r="B7110" s="288">
        <v>46025</v>
      </c>
      <c r="C7110" s="287" t="s">
        <v>893</v>
      </c>
      <c r="D7110" s="287">
        <v>1</v>
      </c>
      <c r="E7110" s="287">
        <v>1</v>
      </c>
      <c r="F7110" s="287">
        <v>0</v>
      </c>
      <c r="G7110" s="287" t="s">
        <v>179</v>
      </c>
      <c r="H7110" s="287"/>
      <c r="I7110" s="287">
        <v>0</v>
      </c>
      <c r="J7110" s="287" t="s">
        <v>570</v>
      </c>
      <c r="K7110" s="287">
        <v>0</v>
      </c>
    </row>
    <row r="7111" spans="1:11">
      <c r="A7111" s="287" t="s">
        <v>569</v>
      </c>
      <c r="B7111" s="288">
        <v>46032</v>
      </c>
      <c r="C7111" s="287" t="s">
        <v>893</v>
      </c>
      <c r="D7111" s="287">
        <v>1</v>
      </c>
      <c r="E7111" s="287">
        <v>1</v>
      </c>
      <c r="F7111" s="287">
        <v>0</v>
      </c>
      <c r="G7111" s="287" t="s">
        <v>179</v>
      </c>
      <c r="H7111" s="287"/>
      <c r="I7111" s="287">
        <v>0</v>
      </c>
      <c r="J7111" s="287" t="s">
        <v>570</v>
      </c>
      <c r="K7111" s="287">
        <v>0</v>
      </c>
    </row>
    <row r="7112" spans="1:11">
      <c r="A7112" s="287" t="s">
        <v>569</v>
      </c>
      <c r="B7112" s="288">
        <v>46039</v>
      </c>
      <c r="C7112" s="287" t="s">
        <v>339</v>
      </c>
      <c r="D7112" s="287">
        <v>0</v>
      </c>
      <c r="E7112" s="287">
        <v>0</v>
      </c>
      <c r="F7112" s="287">
        <v>0</v>
      </c>
      <c r="G7112" s="287" t="s">
        <v>179</v>
      </c>
      <c r="H7112" s="287"/>
      <c r="I7112" s="287">
        <v>0</v>
      </c>
      <c r="J7112" s="287" t="s">
        <v>570</v>
      </c>
      <c r="K7112" s="287">
        <v>0</v>
      </c>
    </row>
    <row r="7113" spans="1:11">
      <c r="A7113" s="287" t="s">
        <v>569</v>
      </c>
      <c r="B7113" s="288">
        <v>46046</v>
      </c>
      <c r="C7113" s="287" t="s">
        <v>893</v>
      </c>
      <c r="D7113" s="287">
        <v>1</v>
      </c>
      <c r="E7113" s="287">
        <v>1</v>
      </c>
      <c r="F7113" s="287">
        <v>0</v>
      </c>
      <c r="G7113" s="287" t="s">
        <v>179</v>
      </c>
      <c r="H7113" s="287"/>
      <c r="I7113" s="287">
        <v>0</v>
      </c>
      <c r="J7113" s="287" t="s">
        <v>570</v>
      </c>
      <c r="K7113" s="287">
        <v>0</v>
      </c>
    </row>
    <row r="7114" spans="1:11">
      <c r="A7114" s="287" t="s">
        <v>569</v>
      </c>
      <c r="B7114" s="288">
        <v>46053</v>
      </c>
      <c r="C7114" s="287" t="s">
        <v>893</v>
      </c>
      <c r="D7114" s="287">
        <v>1</v>
      </c>
      <c r="E7114" s="287">
        <v>1</v>
      </c>
      <c r="F7114" s="287">
        <v>0</v>
      </c>
      <c r="G7114" s="287" t="s">
        <v>179</v>
      </c>
      <c r="H7114" s="287"/>
      <c r="I7114" s="287">
        <v>0</v>
      </c>
      <c r="J7114" s="287" t="s">
        <v>570</v>
      </c>
      <c r="K7114" s="287">
        <v>0</v>
      </c>
    </row>
    <row r="7115" spans="1:11">
      <c r="A7115" s="287" t="s">
        <v>569</v>
      </c>
      <c r="B7115" s="288">
        <v>46060</v>
      </c>
      <c r="C7115" s="287" t="s">
        <v>893</v>
      </c>
      <c r="D7115" s="287">
        <v>1</v>
      </c>
      <c r="E7115" s="287">
        <v>1</v>
      </c>
      <c r="F7115" s="287">
        <v>0</v>
      </c>
      <c r="G7115" s="287" t="s">
        <v>179</v>
      </c>
      <c r="H7115" s="287"/>
      <c r="I7115" s="287">
        <v>0</v>
      </c>
      <c r="J7115" s="287" t="s">
        <v>570</v>
      </c>
      <c r="K7115" s="287">
        <v>0</v>
      </c>
    </row>
    <row r="7116" spans="1:11">
      <c r="A7116" s="287" t="s">
        <v>569</v>
      </c>
      <c r="B7116" s="288">
        <v>46067</v>
      </c>
      <c r="C7116" s="287" t="s">
        <v>339</v>
      </c>
      <c r="D7116" s="287">
        <v>0</v>
      </c>
      <c r="E7116" s="287">
        <v>0</v>
      </c>
      <c r="F7116" s="287">
        <v>0</v>
      </c>
      <c r="G7116" s="287" t="s">
        <v>179</v>
      </c>
      <c r="H7116" s="287"/>
      <c r="I7116" s="287">
        <v>0</v>
      </c>
      <c r="J7116" s="287" t="s">
        <v>570</v>
      </c>
      <c r="K7116" s="287">
        <v>0</v>
      </c>
    </row>
    <row r="7117" spans="1:11">
      <c r="A7117" s="287" t="s">
        <v>569</v>
      </c>
      <c r="B7117" s="288">
        <v>46074</v>
      </c>
      <c r="C7117" s="287" t="s">
        <v>893</v>
      </c>
      <c r="D7117" s="287">
        <v>1</v>
      </c>
      <c r="E7117" s="287">
        <v>1</v>
      </c>
      <c r="F7117" s="287">
        <v>0</v>
      </c>
      <c r="G7117" s="287" t="s">
        <v>179</v>
      </c>
      <c r="H7117" s="287"/>
      <c r="I7117" s="287">
        <v>0</v>
      </c>
      <c r="J7117" s="287" t="s">
        <v>570</v>
      </c>
      <c r="K7117" s="287">
        <v>0</v>
      </c>
    </row>
    <row r="7118" spans="1:11">
      <c r="A7118" s="287" t="s">
        <v>569</v>
      </c>
      <c r="B7118" s="288">
        <v>46081</v>
      </c>
      <c r="C7118" s="287" t="s">
        <v>893</v>
      </c>
      <c r="D7118" s="287">
        <v>1</v>
      </c>
      <c r="E7118" s="287">
        <v>1</v>
      </c>
      <c r="F7118" s="287">
        <v>0</v>
      </c>
      <c r="G7118" s="287" t="s">
        <v>179</v>
      </c>
      <c r="H7118" s="287"/>
      <c r="I7118" s="287">
        <v>0</v>
      </c>
      <c r="J7118" s="287" t="s">
        <v>570</v>
      </c>
      <c r="K7118" s="287">
        <v>0</v>
      </c>
    </row>
    <row r="7119" spans="1:11">
      <c r="A7119" s="287" t="s">
        <v>569</v>
      </c>
      <c r="B7119" s="288">
        <v>46088</v>
      </c>
      <c r="C7119" s="287" t="s">
        <v>339</v>
      </c>
      <c r="D7119" s="287">
        <v>0</v>
      </c>
      <c r="E7119" s="287">
        <v>0</v>
      </c>
      <c r="F7119" s="287">
        <v>0</v>
      </c>
      <c r="G7119" s="287" t="s">
        <v>179</v>
      </c>
      <c r="H7119" s="287"/>
      <c r="I7119" s="287">
        <v>0</v>
      </c>
      <c r="J7119" s="287" t="s">
        <v>570</v>
      </c>
      <c r="K7119" s="287">
        <v>0</v>
      </c>
    </row>
    <row r="7120" spans="1:11">
      <c r="A7120" s="287" t="s">
        <v>569</v>
      </c>
      <c r="B7120" s="288">
        <v>46095</v>
      </c>
      <c r="C7120" s="287" t="s">
        <v>893</v>
      </c>
      <c r="D7120" s="287">
        <v>1</v>
      </c>
      <c r="E7120" s="287">
        <v>1</v>
      </c>
      <c r="F7120" s="287">
        <v>0</v>
      </c>
      <c r="G7120" s="287" t="s">
        <v>179</v>
      </c>
      <c r="H7120" s="287"/>
      <c r="I7120" s="287">
        <v>0</v>
      </c>
      <c r="J7120" s="287" t="s">
        <v>570</v>
      </c>
      <c r="K7120" s="287">
        <v>0</v>
      </c>
    </row>
    <row r="7121" spans="1:11">
      <c r="A7121" s="287" t="s">
        <v>569</v>
      </c>
      <c r="B7121" s="288">
        <v>46102</v>
      </c>
      <c r="C7121" s="287" t="s">
        <v>893</v>
      </c>
      <c r="D7121" s="287">
        <v>1</v>
      </c>
      <c r="E7121" s="287">
        <v>1</v>
      </c>
      <c r="F7121" s="287">
        <v>0</v>
      </c>
      <c r="G7121" s="287" t="s">
        <v>179</v>
      </c>
      <c r="H7121" s="287"/>
      <c r="I7121" s="287">
        <v>0</v>
      </c>
      <c r="J7121" s="287" t="s">
        <v>570</v>
      </c>
      <c r="K7121" s="287">
        <v>0</v>
      </c>
    </row>
    <row r="7122" spans="1:11">
      <c r="A7122" s="287" t="s">
        <v>569</v>
      </c>
      <c r="B7122" s="288">
        <v>46109</v>
      </c>
      <c r="C7122" s="287" t="s">
        <v>339</v>
      </c>
      <c r="D7122" s="287">
        <v>0</v>
      </c>
      <c r="E7122" s="287">
        <v>0</v>
      </c>
      <c r="F7122" s="287">
        <v>0</v>
      </c>
      <c r="G7122" s="287" t="s">
        <v>179</v>
      </c>
      <c r="H7122" s="287"/>
      <c r="I7122" s="287">
        <v>0</v>
      </c>
      <c r="J7122" s="287" t="s">
        <v>570</v>
      </c>
      <c r="K7122" s="287">
        <v>0</v>
      </c>
    </row>
    <row r="7123" spans="1:11">
      <c r="A7123" s="287" t="s">
        <v>569</v>
      </c>
      <c r="B7123" s="288">
        <v>46116</v>
      </c>
      <c r="C7123" s="287" t="s">
        <v>893</v>
      </c>
      <c r="D7123" s="287">
        <v>1</v>
      </c>
      <c r="E7123" s="287">
        <v>1</v>
      </c>
      <c r="F7123" s="287">
        <v>0</v>
      </c>
      <c r="G7123" s="287" t="s">
        <v>179</v>
      </c>
      <c r="H7123" s="287"/>
      <c r="I7123" s="287">
        <v>0</v>
      </c>
      <c r="J7123" s="287" t="s">
        <v>570</v>
      </c>
      <c r="K7123" s="287">
        <v>0</v>
      </c>
    </row>
    <row r="7124" spans="1:11">
      <c r="A7124" s="287" t="s">
        <v>569</v>
      </c>
      <c r="B7124" s="288">
        <v>46123</v>
      </c>
      <c r="C7124" s="287" t="s">
        <v>893</v>
      </c>
      <c r="D7124" s="287">
        <v>1</v>
      </c>
      <c r="E7124" s="287">
        <v>1</v>
      </c>
      <c r="F7124" s="287">
        <v>0</v>
      </c>
      <c r="G7124" s="287" t="s">
        <v>179</v>
      </c>
      <c r="H7124" s="287"/>
      <c r="I7124" s="287">
        <v>0</v>
      </c>
      <c r="J7124" s="287" t="s">
        <v>570</v>
      </c>
      <c r="K7124" s="287">
        <v>0</v>
      </c>
    </row>
    <row r="7125" spans="1:11">
      <c r="A7125" s="287" t="s">
        <v>569</v>
      </c>
      <c r="B7125" s="288">
        <v>46130</v>
      </c>
      <c r="C7125" s="287" t="s">
        <v>893</v>
      </c>
      <c r="D7125" s="287">
        <v>1</v>
      </c>
      <c r="E7125" s="287">
        <v>1</v>
      </c>
      <c r="F7125" s="287">
        <v>0</v>
      </c>
      <c r="G7125" s="287" t="s">
        <v>179</v>
      </c>
      <c r="H7125" s="287"/>
      <c r="I7125" s="287">
        <v>0</v>
      </c>
      <c r="J7125" s="287" t="s">
        <v>570</v>
      </c>
      <c r="K7125" s="287">
        <v>0</v>
      </c>
    </row>
    <row r="7126" spans="1:11">
      <c r="A7126" s="287" t="s">
        <v>569</v>
      </c>
      <c r="B7126" s="288">
        <v>46137</v>
      </c>
      <c r="C7126" s="287" t="s">
        <v>893</v>
      </c>
      <c r="D7126" s="287">
        <v>1</v>
      </c>
      <c r="E7126" s="287">
        <v>1</v>
      </c>
      <c r="F7126" s="287">
        <v>0</v>
      </c>
      <c r="G7126" s="287" t="s">
        <v>179</v>
      </c>
      <c r="H7126" s="287"/>
      <c r="I7126" s="287">
        <v>0</v>
      </c>
      <c r="J7126" s="287" t="s">
        <v>570</v>
      </c>
      <c r="K7126" s="287">
        <v>0</v>
      </c>
    </row>
    <row r="7127" spans="1:11">
      <c r="A7127" s="287" t="s">
        <v>571</v>
      </c>
      <c r="B7127" s="288">
        <v>45969</v>
      </c>
      <c r="C7127" s="287" t="s">
        <v>339</v>
      </c>
      <c r="D7127" s="287">
        <v>0</v>
      </c>
      <c r="E7127" s="287">
        <v>0</v>
      </c>
      <c r="F7127" s="287">
        <v>0</v>
      </c>
      <c r="G7127" s="287" t="s">
        <v>179</v>
      </c>
      <c r="H7127" s="287"/>
      <c r="I7127" s="287">
        <v>1</v>
      </c>
      <c r="J7127" s="287"/>
      <c r="K7127" s="287">
        <v>0</v>
      </c>
    </row>
    <row r="7128" spans="1:11">
      <c r="A7128" s="287" t="s">
        <v>571</v>
      </c>
      <c r="B7128" s="288">
        <v>45976</v>
      </c>
      <c r="C7128" s="287" t="s">
        <v>339</v>
      </c>
      <c r="D7128" s="287">
        <v>0</v>
      </c>
      <c r="E7128" s="287">
        <v>0</v>
      </c>
      <c r="F7128" s="287">
        <v>0</v>
      </c>
      <c r="G7128" s="287" t="s">
        <v>179</v>
      </c>
      <c r="H7128" s="287"/>
      <c r="I7128" s="287">
        <v>1</v>
      </c>
      <c r="J7128" s="287"/>
      <c r="K7128" s="287">
        <v>0</v>
      </c>
    </row>
    <row r="7129" spans="1:11">
      <c r="A7129" s="287" t="s">
        <v>571</v>
      </c>
      <c r="B7129" s="288">
        <v>45983</v>
      </c>
      <c r="C7129" s="287" t="s">
        <v>339</v>
      </c>
      <c r="D7129" s="287">
        <v>0</v>
      </c>
      <c r="E7129" s="287">
        <v>0</v>
      </c>
      <c r="F7129" s="287">
        <v>0</v>
      </c>
      <c r="G7129" s="287" t="s">
        <v>179</v>
      </c>
      <c r="H7129" s="287"/>
      <c r="I7129" s="287">
        <v>1</v>
      </c>
      <c r="J7129" s="287"/>
      <c r="K7129" s="287">
        <v>0</v>
      </c>
    </row>
    <row r="7130" spans="1:11">
      <c r="A7130" s="287" t="s">
        <v>571</v>
      </c>
      <c r="B7130" s="288">
        <v>45990</v>
      </c>
      <c r="C7130" s="287" t="s">
        <v>892</v>
      </c>
      <c r="D7130" s="287">
        <v>1</v>
      </c>
      <c r="E7130" s="287">
        <v>0</v>
      </c>
      <c r="F7130" s="287">
        <v>1</v>
      </c>
      <c r="G7130" s="287" t="s">
        <v>179</v>
      </c>
      <c r="H7130" s="287"/>
      <c r="I7130" s="287">
        <v>1</v>
      </c>
      <c r="J7130" s="287"/>
      <c r="K7130" s="287">
        <v>0</v>
      </c>
    </row>
    <row r="7131" spans="1:11">
      <c r="A7131" s="287" t="s">
        <v>571</v>
      </c>
      <c r="B7131" s="288">
        <v>45997</v>
      </c>
      <c r="C7131" s="287" t="s">
        <v>893</v>
      </c>
      <c r="D7131" s="287">
        <v>1</v>
      </c>
      <c r="E7131" s="287">
        <v>1</v>
      </c>
      <c r="F7131" s="287">
        <v>0</v>
      </c>
      <c r="G7131" s="287" t="s">
        <v>179</v>
      </c>
      <c r="H7131" s="287"/>
      <c r="I7131" s="287">
        <v>1</v>
      </c>
      <c r="J7131" s="287"/>
      <c r="K7131" s="287">
        <v>0</v>
      </c>
    </row>
    <row r="7132" spans="1:11">
      <c r="A7132" s="287" t="s">
        <v>571</v>
      </c>
      <c r="B7132" s="288">
        <v>46004</v>
      </c>
      <c r="C7132" s="287" t="s">
        <v>893</v>
      </c>
      <c r="D7132" s="287">
        <v>1</v>
      </c>
      <c r="E7132" s="287">
        <v>1</v>
      </c>
      <c r="F7132" s="287">
        <v>0</v>
      </c>
      <c r="G7132" s="287" t="s">
        <v>179</v>
      </c>
      <c r="H7132" s="287"/>
      <c r="I7132" s="287">
        <v>1</v>
      </c>
      <c r="J7132" s="287"/>
      <c r="K7132" s="287">
        <v>0</v>
      </c>
    </row>
    <row r="7133" spans="1:11">
      <c r="A7133" s="287" t="s">
        <v>571</v>
      </c>
      <c r="B7133" s="288">
        <v>46011</v>
      </c>
      <c r="C7133" s="287" t="s">
        <v>893</v>
      </c>
      <c r="D7133" s="287">
        <v>1</v>
      </c>
      <c r="E7133" s="287">
        <v>1</v>
      </c>
      <c r="F7133" s="287">
        <v>0</v>
      </c>
      <c r="G7133" s="287" t="s">
        <v>179</v>
      </c>
      <c r="H7133" s="287"/>
      <c r="I7133" s="287">
        <v>1</v>
      </c>
      <c r="J7133" s="287"/>
      <c r="K7133" s="287">
        <v>0</v>
      </c>
    </row>
    <row r="7134" spans="1:11">
      <c r="A7134" s="287" t="s">
        <v>571</v>
      </c>
      <c r="B7134" s="288">
        <v>46018</v>
      </c>
      <c r="C7134" s="287" t="s">
        <v>339</v>
      </c>
      <c r="D7134" s="287">
        <v>0</v>
      </c>
      <c r="E7134" s="287">
        <v>0</v>
      </c>
      <c r="F7134" s="287">
        <v>0</v>
      </c>
      <c r="G7134" s="287" t="s">
        <v>179</v>
      </c>
      <c r="H7134" s="287"/>
      <c r="I7134" s="287">
        <v>1</v>
      </c>
      <c r="J7134" s="287"/>
      <c r="K7134" s="287">
        <v>0</v>
      </c>
    </row>
    <row r="7135" spans="1:11">
      <c r="A7135" s="287" t="s">
        <v>571</v>
      </c>
      <c r="B7135" s="288">
        <v>46025</v>
      </c>
      <c r="C7135" s="287" t="s">
        <v>339</v>
      </c>
      <c r="D7135" s="287">
        <v>0</v>
      </c>
      <c r="E7135" s="287">
        <v>0</v>
      </c>
      <c r="F7135" s="287">
        <v>0</v>
      </c>
      <c r="G7135" s="287" t="s">
        <v>179</v>
      </c>
      <c r="H7135" s="287"/>
      <c r="I7135" s="287">
        <v>1</v>
      </c>
      <c r="J7135" s="287"/>
      <c r="K7135" s="287">
        <v>0</v>
      </c>
    </row>
    <row r="7136" spans="1:11">
      <c r="A7136" s="287" t="s">
        <v>571</v>
      </c>
      <c r="B7136" s="288">
        <v>46032</v>
      </c>
      <c r="C7136" s="287" t="s">
        <v>339</v>
      </c>
      <c r="D7136" s="287">
        <v>0</v>
      </c>
      <c r="E7136" s="287">
        <v>0</v>
      </c>
      <c r="F7136" s="287">
        <v>0</v>
      </c>
      <c r="G7136" s="287" t="s">
        <v>179</v>
      </c>
      <c r="H7136" s="287"/>
      <c r="I7136" s="287">
        <v>1</v>
      </c>
      <c r="J7136" s="287"/>
      <c r="K7136" s="287">
        <v>0</v>
      </c>
    </row>
    <row r="7137" spans="1:11">
      <c r="A7137" s="287" t="s">
        <v>571</v>
      </c>
      <c r="B7137" s="288">
        <v>46039</v>
      </c>
      <c r="C7137" s="287" t="s">
        <v>893</v>
      </c>
      <c r="D7137" s="287">
        <v>1</v>
      </c>
      <c r="E7137" s="287">
        <v>1</v>
      </c>
      <c r="F7137" s="287">
        <v>0</v>
      </c>
      <c r="G7137" s="287" t="s">
        <v>179</v>
      </c>
      <c r="H7137" s="287"/>
      <c r="I7137" s="287">
        <v>1</v>
      </c>
      <c r="J7137" s="287"/>
      <c r="K7137" s="287">
        <v>0</v>
      </c>
    </row>
    <row r="7138" spans="1:11">
      <c r="A7138" s="287" t="s">
        <v>571</v>
      </c>
      <c r="B7138" s="288">
        <v>46046</v>
      </c>
      <c r="C7138" s="287" t="s">
        <v>893</v>
      </c>
      <c r="D7138" s="287">
        <v>1</v>
      </c>
      <c r="E7138" s="287">
        <v>1</v>
      </c>
      <c r="F7138" s="287">
        <v>0</v>
      </c>
      <c r="G7138" s="287" t="s">
        <v>179</v>
      </c>
      <c r="H7138" s="287"/>
      <c r="I7138" s="287">
        <v>1</v>
      </c>
      <c r="J7138" s="287"/>
      <c r="K7138" s="287">
        <v>0</v>
      </c>
    </row>
    <row r="7139" spans="1:11">
      <c r="A7139" s="287" t="s">
        <v>571</v>
      </c>
      <c r="B7139" s="288">
        <v>46053</v>
      </c>
      <c r="C7139" s="287" t="s">
        <v>893</v>
      </c>
      <c r="D7139" s="287">
        <v>1</v>
      </c>
      <c r="E7139" s="287">
        <v>1</v>
      </c>
      <c r="F7139" s="287">
        <v>0</v>
      </c>
      <c r="G7139" s="287" t="s">
        <v>179</v>
      </c>
      <c r="H7139" s="287"/>
      <c r="I7139" s="287">
        <v>1</v>
      </c>
      <c r="J7139" s="287"/>
      <c r="K7139" s="287">
        <v>0</v>
      </c>
    </row>
    <row r="7140" spans="1:11">
      <c r="A7140" s="287" t="s">
        <v>571</v>
      </c>
      <c r="B7140" s="288">
        <v>46060</v>
      </c>
      <c r="C7140" s="287" t="s">
        <v>893</v>
      </c>
      <c r="D7140" s="287">
        <v>1</v>
      </c>
      <c r="E7140" s="287">
        <v>1</v>
      </c>
      <c r="F7140" s="287">
        <v>0</v>
      </c>
      <c r="G7140" s="287" t="s">
        <v>179</v>
      </c>
      <c r="H7140" s="287"/>
      <c r="I7140" s="287">
        <v>1</v>
      </c>
      <c r="J7140" s="287"/>
      <c r="K7140" s="287">
        <v>0</v>
      </c>
    </row>
    <row r="7141" spans="1:11">
      <c r="A7141" s="287" t="s">
        <v>571</v>
      </c>
      <c r="B7141" s="288">
        <v>46067</v>
      </c>
      <c r="C7141" s="287" t="s">
        <v>893</v>
      </c>
      <c r="D7141" s="287">
        <v>1</v>
      </c>
      <c r="E7141" s="287">
        <v>1</v>
      </c>
      <c r="F7141" s="287">
        <v>0</v>
      </c>
      <c r="G7141" s="287" t="s">
        <v>179</v>
      </c>
      <c r="H7141" s="287"/>
      <c r="I7141" s="287">
        <v>1</v>
      </c>
      <c r="J7141" s="287"/>
      <c r="K7141" s="287">
        <v>0</v>
      </c>
    </row>
    <row r="7142" spans="1:11">
      <c r="A7142" s="287" t="s">
        <v>571</v>
      </c>
      <c r="B7142" s="288">
        <v>46074</v>
      </c>
      <c r="C7142" s="287" t="s">
        <v>893</v>
      </c>
      <c r="D7142" s="287">
        <v>1</v>
      </c>
      <c r="E7142" s="287">
        <v>1</v>
      </c>
      <c r="F7142" s="287">
        <v>0</v>
      </c>
      <c r="G7142" s="287" t="s">
        <v>179</v>
      </c>
      <c r="H7142" s="287"/>
      <c r="I7142" s="287">
        <v>1</v>
      </c>
      <c r="J7142" s="287"/>
      <c r="K7142" s="287">
        <v>0</v>
      </c>
    </row>
    <row r="7143" spans="1:11">
      <c r="A7143" s="287" t="s">
        <v>571</v>
      </c>
      <c r="B7143" s="288">
        <v>46081</v>
      </c>
      <c r="C7143" s="287" t="s">
        <v>893</v>
      </c>
      <c r="D7143" s="287">
        <v>1</v>
      </c>
      <c r="E7143" s="287">
        <v>1</v>
      </c>
      <c r="F7143" s="287">
        <v>0</v>
      </c>
      <c r="G7143" s="287" t="s">
        <v>179</v>
      </c>
      <c r="H7143" s="287"/>
      <c r="I7143" s="287">
        <v>1</v>
      </c>
      <c r="J7143" s="287"/>
      <c r="K7143" s="287">
        <v>0</v>
      </c>
    </row>
    <row r="7144" spans="1:11">
      <c r="A7144" s="287" t="s">
        <v>571</v>
      </c>
      <c r="B7144" s="288">
        <v>46088</v>
      </c>
      <c r="C7144" s="287" t="s">
        <v>893</v>
      </c>
      <c r="D7144" s="287">
        <v>1</v>
      </c>
      <c r="E7144" s="287">
        <v>1</v>
      </c>
      <c r="F7144" s="287">
        <v>0</v>
      </c>
      <c r="G7144" s="287" t="s">
        <v>179</v>
      </c>
      <c r="H7144" s="287"/>
      <c r="I7144" s="287">
        <v>1</v>
      </c>
      <c r="J7144" s="287"/>
      <c r="K7144" s="287">
        <v>0</v>
      </c>
    </row>
    <row r="7145" spans="1:11">
      <c r="A7145" s="287" t="s">
        <v>571</v>
      </c>
      <c r="B7145" s="288">
        <v>46095</v>
      </c>
      <c r="C7145" s="287" t="s">
        <v>893</v>
      </c>
      <c r="D7145" s="287">
        <v>1</v>
      </c>
      <c r="E7145" s="287">
        <v>1</v>
      </c>
      <c r="F7145" s="287">
        <v>0</v>
      </c>
      <c r="G7145" s="287" t="s">
        <v>179</v>
      </c>
      <c r="H7145" s="287"/>
      <c r="I7145" s="287">
        <v>1</v>
      </c>
      <c r="J7145" s="287"/>
      <c r="K7145" s="287">
        <v>0</v>
      </c>
    </row>
    <row r="7146" spans="1:11">
      <c r="A7146" s="287" t="s">
        <v>571</v>
      </c>
      <c r="B7146" s="288">
        <v>46102</v>
      </c>
      <c r="C7146" s="287" t="s">
        <v>893</v>
      </c>
      <c r="D7146" s="287">
        <v>1</v>
      </c>
      <c r="E7146" s="287">
        <v>1</v>
      </c>
      <c r="F7146" s="287">
        <v>0</v>
      </c>
      <c r="G7146" s="287" t="s">
        <v>179</v>
      </c>
      <c r="H7146" s="287"/>
      <c r="I7146" s="287">
        <v>1</v>
      </c>
      <c r="J7146" s="287"/>
      <c r="K7146" s="287">
        <v>0</v>
      </c>
    </row>
    <row r="7147" spans="1:11">
      <c r="A7147" s="287" t="s">
        <v>571</v>
      </c>
      <c r="B7147" s="288">
        <v>46109</v>
      </c>
      <c r="C7147" s="287" t="s">
        <v>893</v>
      </c>
      <c r="D7147" s="287">
        <v>1</v>
      </c>
      <c r="E7147" s="287">
        <v>1</v>
      </c>
      <c r="F7147" s="287">
        <v>0</v>
      </c>
      <c r="G7147" s="287" t="s">
        <v>179</v>
      </c>
      <c r="H7147" s="287"/>
      <c r="I7147" s="287">
        <v>1</v>
      </c>
      <c r="J7147" s="287"/>
      <c r="K7147" s="287">
        <v>0</v>
      </c>
    </row>
    <row r="7148" spans="1:11">
      <c r="A7148" s="287" t="s">
        <v>571</v>
      </c>
      <c r="B7148" s="288">
        <v>46116</v>
      </c>
      <c r="C7148" s="287" t="s">
        <v>893</v>
      </c>
      <c r="D7148" s="287">
        <v>1</v>
      </c>
      <c r="E7148" s="287">
        <v>1</v>
      </c>
      <c r="F7148" s="287">
        <v>0</v>
      </c>
      <c r="G7148" s="287" t="s">
        <v>179</v>
      </c>
      <c r="H7148" s="287"/>
      <c r="I7148" s="287">
        <v>1</v>
      </c>
      <c r="J7148" s="287"/>
      <c r="K7148" s="287">
        <v>0</v>
      </c>
    </row>
    <row r="7149" spans="1:11">
      <c r="A7149" s="287" t="s">
        <v>571</v>
      </c>
      <c r="B7149" s="288">
        <v>46123</v>
      </c>
      <c r="C7149" s="287" t="s">
        <v>893</v>
      </c>
      <c r="D7149" s="287">
        <v>1</v>
      </c>
      <c r="E7149" s="287">
        <v>1</v>
      </c>
      <c r="F7149" s="287">
        <v>0</v>
      </c>
      <c r="G7149" s="287" t="s">
        <v>179</v>
      </c>
      <c r="H7149" s="287"/>
      <c r="I7149" s="287">
        <v>1</v>
      </c>
      <c r="J7149" s="287"/>
      <c r="K7149" s="287">
        <v>0</v>
      </c>
    </row>
    <row r="7150" spans="1:11">
      <c r="A7150" s="287" t="s">
        <v>571</v>
      </c>
      <c r="B7150" s="288">
        <v>46130</v>
      </c>
      <c r="C7150" s="287" t="s">
        <v>893</v>
      </c>
      <c r="D7150" s="287">
        <v>1</v>
      </c>
      <c r="E7150" s="287">
        <v>1</v>
      </c>
      <c r="F7150" s="287">
        <v>0</v>
      </c>
      <c r="G7150" s="287" t="s">
        <v>179</v>
      </c>
      <c r="H7150" s="287"/>
      <c r="I7150" s="287">
        <v>1</v>
      </c>
      <c r="J7150" s="287"/>
      <c r="K7150" s="287">
        <v>0</v>
      </c>
    </row>
    <row r="7151" spans="1:11">
      <c r="A7151" s="287" t="s">
        <v>571</v>
      </c>
      <c r="B7151" s="288">
        <v>46137</v>
      </c>
      <c r="C7151" s="287" t="s">
        <v>893</v>
      </c>
      <c r="D7151" s="287">
        <v>1</v>
      </c>
      <c r="E7151" s="287">
        <v>1</v>
      </c>
      <c r="F7151" s="287">
        <v>0</v>
      </c>
      <c r="G7151" s="287" t="s">
        <v>179</v>
      </c>
      <c r="H7151" s="287"/>
      <c r="I7151" s="287">
        <v>1</v>
      </c>
      <c r="J7151" s="287"/>
      <c r="K7151" s="287">
        <v>0</v>
      </c>
    </row>
    <row r="7152" spans="1:11">
      <c r="A7152" s="287" t="s">
        <v>572</v>
      </c>
      <c r="B7152" s="288">
        <v>45969</v>
      </c>
      <c r="C7152" s="287" t="s">
        <v>339</v>
      </c>
      <c r="D7152" s="287">
        <v>0</v>
      </c>
      <c r="E7152" s="287">
        <v>0</v>
      </c>
      <c r="F7152" s="287">
        <v>0</v>
      </c>
      <c r="G7152" s="287"/>
      <c r="H7152" s="287"/>
      <c r="I7152" s="287">
        <v>0</v>
      </c>
      <c r="J7152" s="287"/>
      <c r="K7152" s="287">
        <v>0</v>
      </c>
    </row>
    <row r="7153" spans="1:11">
      <c r="A7153" s="287" t="s">
        <v>572</v>
      </c>
      <c r="B7153" s="288">
        <v>45976</v>
      </c>
      <c r="C7153" s="287" t="s">
        <v>339</v>
      </c>
      <c r="D7153" s="287">
        <v>0</v>
      </c>
      <c r="E7153" s="287">
        <v>0</v>
      </c>
      <c r="F7153" s="287">
        <v>0</v>
      </c>
      <c r="G7153" s="287"/>
      <c r="H7153" s="287"/>
      <c r="I7153" s="287">
        <v>0</v>
      </c>
      <c r="J7153" s="287"/>
      <c r="K7153" s="287">
        <v>0</v>
      </c>
    </row>
    <row r="7154" spans="1:11">
      <c r="A7154" s="287" t="s">
        <v>572</v>
      </c>
      <c r="B7154" s="288">
        <v>45983</v>
      </c>
      <c r="C7154" s="287" t="s">
        <v>339</v>
      </c>
      <c r="D7154" s="287">
        <v>0</v>
      </c>
      <c r="E7154" s="287">
        <v>0</v>
      </c>
      <c r="F7154" s="287">
        <v>0</v>
      </c>
      <c r="G7154" s="287"/>
      <c r="H7154" s="287"/>
      <c r="I7154" s="287">
        <v>0</v>
      </c>
      <c r="J7154" s="287"/>
      <c r="K7154" s="287">
        <v>0</v>
      </c>
    </row>
    <row r="7155" spans="1:11">
      <c r="A7155" s="287" t="s">
        <v>572</v>
      </c>
      <c r="B7155" s="288">
        <v>45990</v>
      </c>
      <c r="C7155" s="287" t="s">
        <v>339</v>
      </c>
      <c r="D7155" s="287">
        <v>0</v>
      </c>
      <c r="E7155" s="287">
        <v>0</v>
      </c>
      <c r="F7155" s="287">
        <v>0</v>
      </c>
      <c r="G7155" s="287"/>
      <c r="H7155" s="287"/>
      <c r="I7155" s="287">
        <v>0</v>
      </c>
      <c r="J7155" s="287"/>
      <c r="K7155" s="287">
        <v>0</v>
      </c>
    </row>
    <row r="7156" spans="1:11">
      <c r="A7156" s="287" t="s">
        <v>572</v>
      </c>
      <c r="B7156" s="288">
        <v>45997</v>
      </c>
      <c r="C7156" s="287" t="s">
        <v>339</v>
      </c>
      <c r="D7156" s="287">
        <v>0</v>
      </c>
      <c r="E7156" s="287">
        <v>0</v>
      </c>
      <c r="F7156" s="287">
        <v>0</v>
      </c>
      <c r="G7156" s="287"/>
      <c r="H7156" s="287"/>
      <c r="I7156" s="287">
        <v>0</v>
      </c>
      <c r="J7156" s="287"/>
      <c r="K7156" s="287">
        <v>0</v>
      </c>
    </row>
    <row r="7157" spans="1:11">
      <c r="A7157" s="287" t="s">
        <v>572</v>
      </c>
      <c r="B7157" s="288">
        <v>46004</v>
      </c>
      <c r="C7157" s="287" t="s">
        <v>339</v>
      </c>
      <c r="D7157" s="287">
        <v>0</v>
      </c>
      <c r="E7157" s="287">
        <v>0</v>
      </c>
      <c r="F7157" s="287">
        <v>0</v>
      </c>
      <c r="G7157" s="287"/>
      <c r="H7157" s="287"/>
      <c r="I7157" s="287">
        <v>0</v>
      </c>
      <c r="J7157" s="287"/>
      <c r="K7157" s="287">
        <v>0</v>
      </c>
    </row>
    <row r="7158" spans="1:11">
      <c r="A7158" s="287" t="s">
        <v>572</v>
      </c>
      <c r="B7158" s="288">
        <v>46011</v>
      </c>
      <c r="C7158" s="287" t="s">
        <v>339</v>
      </c>
      <c r="D7158" s="287">
        <v>0</v>
      </c>
      <c r="E7158" s="287">
        <v>0</v>
      </c>
      <c r="F7158" s="287">
        <v>0</v>
      </c>
      <c r="G7158" s="287"/>
      <c r="H7158" s="287"/>
      <c r="I7158" s="287">
        <v>0</v>
      </c>
      <c r="J7158" s="287"/>
      <c r="K7158" s="287">
        <v>0</v>
      </c>
    </row>
    <row r="7159" spans="1:11">
      <c r="A7159" s="287" t="s">
        <v>572</v>
      </c>
      <c r="B7159" s="288">
        <v>46018</v>
      </c>
      <c r="C7159" s="287" t="s">
        <v>339</v>
      </c>
      <c r="D7159" s="287">
        <v>0</v>
      </c>
      <c r="E7159" s="287">
        <v>0</v>
      </c>
      <c r="F7159" s="287">
        <v>0</v>
      </c>
      <c r="G7159" s="287"/>
      <c r="H7159" s="287"/>
      <c r="I7159" s="287">
        <v>0</v>
      </c>
      <c r="J7159" s="287"/>
      <c r="K7159" s="287">
        <v>0</v>
      </c>
    </row>
    <row r="7160" spans="1:11">
      <c r="A7160" s="287" t="s">
        <v>572</v>
      </c>
      <c r="B7160" s="288">
        <v>46025</v>
      </c>
      <c r="C7160" s="287" t="s">
        <v>339</v>
      </c>
      <c r="D7160" s="287">
        <v>0</v>
      </c>
      <c r="E7160" s="287">
        <v>0</v>
      </c>
      <c r="F7160" s="287">
        <v>0</v>
      </c>
      <c r="G7160" s="287"/>
      <c r="H7160" s="287"/>
      <c r="I7160" s="287">
        <v>0</v>
      </c>
      <c r="J7160" s="287"/>
      <c r="K7160" s="287">
        <v>0</v>
      </c>
    </row>
    <row r="7161" spans="1:11">
      <c r="A7161" s="287" t="s">
        <v>572</v>
      </c>
      <c r="B7161" s="288">
        <v>46032</v>
      </c>
      <c r="C7161" s="287" t="s">
        <v>339</v>
      </c>
      <c r="D7161" s="287">
        <v>0</v>
      </c>
      <c r="E7161" s="287">
        <v>0</v>
      </c>
      <c r="F7161" s="287">
        <v>0</v>
      </c>
      <c r="G7161" s="287"/>
      <c r="H7161" s="287"/>
      <c r="I7161" s="287">
        <v>0</v>
      </c>
      <c r="J7161" s="287"/>
      <c r="K7161" s="287">
        <v>0</v>
      </c>
    </row>
    <row r="7162" spans="1:11">
      <c r="A7162" s="287" t="s">
        <v>572</v>
      </c>
      <c r="B7162" s="288">
        <v>46039</v>
      </c>
      <c r="C7162" s="287" t="s">
        <v>339</v>
      </c>
      <c r="D7162" s="287">
        <v>0</v>
      </c>
      <c r="E7162" s="287">
        <v>0</v>
      </c>
      <c r="F7162" s="287">
        <v>0</v>
      </c>
      <c r="G7162" s="287"/>
      <c r="H7162" s="287"/>
      <c r="I7162" s="287">
        <v>0</v>
      </c>
      <c r="J7162" s="287"/>
      <c r="K7162" s="287">
        <v>0</v>
      </c>
    </row>
    <row r="7163" spans="1:11">
      <c r="A7163" s="287" t="s">
        <v>572</v>
      </c>
      <c r="B7163" s="288">
        <v>46046</v>
      </c>
      <c r="C7163" s="287" t="s">
        <v>339</v>
      </c>
      <c r="D7163" s="287">
        <v>0</v>
      </c>
      <c r="E7163" s="287">
        <v>0</v>
      </c>
      <c r="F7163" s="287">
        <v>0</v>
      </c>
      <c r="G7163" s="287"/>
      <c r="H7163" s="287"/>
      <c r="I7163" s="287">
        <v>0</v>
      </c>
      <c r="J7163" s="287"/>
      <c r="K7163" s="287">
        <v>0</v>
      </c>
    </row>
    <row r="7164" spans="1:11">
      <c r="A7164" s="287" t="s">
        <v>572</v>
      </c>
      <c r="B7164" s="288">
        <v>46053</v>
      </c>
      <c r="C7164" s="287" t="s">
        <v>339</v>
      </c>
      <c r="D7164" s="287">
        <v>0</v>
      </c>
      <c r="E7164" s="287">
        <v>0</v>
      </c>
      <c r="F7164" s="287">
        <v>0</v>
      </c>
      <c r="G7164" s="287"/>
      <c r="H7164" s="287"/>
      <c r="I7164" s="287">
        <v>0</v>
      </c>
      <c r="J7164" s="287"/>
      <c r="K7164" s="287">
        <v>0</v>
      </c>
    </row>
    <row r="7165" spans="1:11">
      <c r="A7165" s="287" t="s">
        <v>572</v>
      </c>
      <c r="B7165" s="288">
        <v>46060</v>
      </c>
      <c r="C7165" s="287" t="s">
        <v>339</v>
      </c>
      <c r="D7165" s="287">
        <v>0</v>
      </c>
      <c r="E7165" s="287">
        <v>0</v>
      </c>
      <c r="F7165" s="287">
        <v>0</v>
      </c>
      <c r="G7165" s="287"/>
      <c r="H7165" s="287"/>
      <c r="I7165" s="287">
        <v>0</v>
      </c>
      <c r="J7165" s="287"/>
      <c r="K7165" s="287">
        <v>0</v>
      </c>
    </row>
    <row r="7166" spans="1:11">
      <c r="A7166" s="287" t="s">
        <v>572</v>
      </c>
      <c r="B7166" s="288">
        <v>46067</v>
      </c>
      <c r="C7166" s="287" t="s">
        <v>339</v>
      </c>
      <c r="D7166" s="287">
        <v>0</v>
      </c>
      <c r="E7166" s="287">
        <v>0</v>
      </c>
      <c r="F7166" s="287">
        <v>0</v>
      </c>
      <c r="G7166" s="287"/>
      <c r="H7166" s="287"/>
      <c r="I7166" s="287">
        <v>0</v>
      </c>
      <c r="J7166" s="287"/>
      <c r="K7166" s="287">
        <v>0</v>
      </c>
    </row>
    <row r="7167" spans="1:11">
      <c r="A7167" s="287" t="s">
        <v>572</v>
      </c>
      <c r="B7167" s="288">
        <v>46074</v>
      </c>
      <c r="C7167" s="287" t="s">
        <v>339</v>
      </c>
      <c r="D7167" s="287">
        <v>0</v>
      </c>
      <c r="E7167" s="287">
        <v>0</v>
      </c>
      <c r="F7167" s="287">
        <v>0</v>
      </c>
      <c r="G7167" s="287"/>
      <c r="H7167" s="287"/>
      <c r="I7167" s="287">
        <v>0</v>
      </c>
      <c r="J7167" s="287"/>
      <c r="K7167" s="287">
        <v>0</v>
      </c>
    </row>
    <row r="7168" spans="1:11">
      <c r="A7168" s="287" t="s">
        <v>572</v>
      </c>
      <c r="B7168" s="288">
        <v>46081</v>
      </c>
      <c r="C7168" s="287" t="s">
        <v>339</v>
      </c>
      <c r="D7168" s="287">
        <v>0</v>
      </c>
      <c r="E7168" s="287">
        <v>0</v>
      </c>
      <c r="F7168" s="287">
        <v>0</v>
      </c>
      <c r="G7168" s="287"/>
      <c r="H7168" s="287"/>
      <c r="I7168" s="287">
        <v>0</v>
      </c>
      <c r="J7168" s="287"/>
      <c r="K7168" s="287">
        <v>0</v>
      </c>
    </row>
    <row r="7169" spans="1:11">
      <c r="A7169" s="287" t="s">
        <v>572</v>
      </c>
      <c r="B7169" s="288">
        <v>46088</v>
      </c>
      <c r="C7169" s="287" t="s">
        <v>339</v>
      </c>
      <c r="D7169" s="287">
        <v>0</v>
      </c>
      <c r="E7169" s="287">
        <v>0</v>
      </c>
      <c r="F7169" s="287">
        <v>0</v>
      </c>
      <c r="G7169" s="287"/>
      <c r="H7169" s="287"/>
      <c r="I7169" s="287">
        <v>0</v>
      </c>
      <c r="J7169" s="287"/>
      <c r="K7169" s="287">
        <v>0</v>
      </c>
    </row>
    <row r="7170" spans="1:11">
      <c r="A7170" s="287" t="s">
        <v>572</v>
      </c>
      <c r="B7170" s="288">
        <v>46095</v>
      </c>
      <c r="C7170" s="287" t="s">
        <v>339</v>
      </c>
      <c r="D7170" s="287">
        <v>0</v>
      </c>
      <c r="E7170" s="287">
        <v>0</v>
      </c>
      <c r="F7170" s="287">
        <v>0</v>
      </c>
      <c r="G7170" s="287"/>
      <c r="H7170" s="287"/>
      <c r="I7170" s="287">
        <v>0</v>
      </c>
      <c r="J7170" s="287"/>
      <c r="K7170" s="287">
        <v>0</v>
      </c>
    </row>
    <row r="7171" spans="1:11">
      <c r="A7171" s="287" t="s">
        <v>572</v>
      </c>
      <c r="B7171" s="288">
        <v>46102</v>
      </c>
      <c r="C7171" s="287" t="s">
        <v>339</v>
      </c>
      <c r="D7171" s="287">
        <v>0</v>
      </c>
      <c r="E7171" s="287">
        <v>0</v>
      </c>
      <c r="F7171" s="287">
        <v>0</v>
      </c>
      <c r="G7171" s="287"/>
      <c r="H7171" s="287"/>
      <c r="I7171" s="287">
        <v>0</v>
      </c>
      <c r="J7171" s="287"/>
      <c r="K7171" s="287">
        <v>0</v>
      </c>
    </row>
    <row r="7172" spans="1:11">
      <c r="A7172" s="287" t="s">
        <v>572</v>
      </c>
      <c r="B7172" s="288">
        <v>46109</v>
      </c>
      <c r="C7172" s="287" t="s">
        <v>339</v>
      </c>
      <c r="D7172" s="287">
        <v>0</v>
      </c>
      <c r="E7172" s="287">
        <v>0</v>
      </c>
      <c r="F7172" s="287">
        <v>0</v>
      </c>
      <c r="G7172" s="287"/>
      <c r="H7172" s="287"/>
      <c r="I7172" s="287">
        <v>0</v>
      </c>
      <c r="J7172" s="287"/>
      <c r="K7172" s="287">
        <v>0</v>
      </c>
    </row>
    <row r="7173" spans="1:11">
      <c r="A7173" s="287" t="s">
        <v>572</v>
      </c>
      <c r="B7173" s="288">
        <v>46116</v>
      </c>
      <c r="C7173" s="287" t="s">
        <v>339</v>
      </c>
      <c r="D7173" s="287">
        <v>0</v>
      </c>
      <c r="E7173" s="287">
        <v>0</v>
      </c>
      <c r="F7173" s="287">
        <v>0</v>
      </c>
      <c r="G7173" s="287"/>
      <c r="H7173" s="287"/>
      <c r="I7173" s="287">
        <v>0</v>
      </c>
      <c r="J7173" s="287"/>
      <c r="K7173" s="287">
        <v>0</v>
      </c>
    </row>
    <row r="7174" spans="1:11">
      <c r="A7174" s="287" t="s">
        <v>572</v>
      </c>
      <c r="B7174" s="288">
        <v>46123</v>
      </c>
      <c r="C7174" s="287" t="s">
        <v>339</v>
      </c>
      <c r="D7174" s="287">
        <v>0</v>
      </c>
      <c r="E7174" s="287">
        <v>0</v>
      </c>
      <c r="F7174" s="287">
        <v>0</v>
      </c>
      <c r="G7174" s="287"/>
      <c r="H7174" s="287"/>
      <c r="I7174" s="287">
        <v>0</v>
      </c>
      <c r="J7174" s="287"/>
      <c r="K7174" s="287">
        <v>0</v>
      </c>
    </row>
    <row r="7175" spans="1:11">
      <c r="A7175" s="287" t="s">
        <v>572</v>
      </c>
      <c r="B7175" s="288">
        <v>46130</v>
      </c>
      <c r="C7175" s="287" t="s">
        <v>339</v>
      </c>
      <c r="D7175" s="287">
        <v>0</v>
      </c>
      <c r="E7175" s="287">
        <v>0</v>
      </c>
      <c r="F7175" s="287">
        <v>0</v>
      </c>
      <c r="G7175" s="287"/>
      <c r="H7175" s="287"/>
      <c r="I7175" s="287">
        <v>0</v>
      </c>
      <c r="J7175" s="287"/>
      <c r="K7175" s="287">
        <v>0</v>
      </c>
    </row>
    <row r="7176" spans="1:11">
      <c r="A7176" s="287" t="s">
        <v>572</v>
      </c>
      <c r="B7176" s="288">
        <v>46137</v>
      </c>
      <c r="C7176" s="287" t="s">
        <v>339</v>
      </c>
      <c r="D7176" s="287">
        <v>0</v>
      </c>
      <c r="E7176" s="287">
        <v>0</v>
      </c>
      <c r="F7176" s="287">
        <v>0</v>
      </c>
      <c r="G7176" s="287"/>
      <c r="H7176" s="287"/>
      <c r="I7176" s="287">
        <v>0</v>
      </c>
      <c r="J7176" s="287"/>
      <c r="K7176" s="287">
        <v>0</v>
      </c>
    </row>
    <row r="7177" spans="1:11">
      <c r="A7177" s="287" t="s">
        <v>573</v>
      </c>
      <c r="B7177" s="288">
        <v>45969</v>
      </c>
      <c r="C7177" s="287" t="s">
        <v>339</v>
      </c>
      <c r="D7177" s="287">
        <v>0</v>
      </c>
      <c r="E7177" s="287">
        <v>0</v>
      </c>
      <c r="F7177" s="287">
        <v>0</v>
      </c>
      <c r="G7177" s="287" t="s">
        <v>185</v>
      </c>
      <c r="H7177" s="287"/>
      <c r="I7177" s="287">
        <v>1</v>
      </c>
      <c r="J7177" s="287" t="s">
        <v>574</v>
      </c>
      <c r="K7177" s="287">
        <v>0</v>
      </c>
    </row>
    <row r="7178" spans="1:11">
      <c r="A7178" s="287" t="s">
        <v>573</v>
      </c>
      <c r="B7178" s="288">
        <v>45976</v>
      </c>
      <c r="C7178" s="287" t="s">
        <v>339</v>
      </c>
      <c r="D7178" s="287">
        <v>0</v>
      </c>
      <c r="E7178" s="287">
        <v>0</v>
      </c>
      <c r="F7178" s="287">
        <v>0</v>
      </c>
      <c r="G7178" s="287" t="s">
        <v>185</v>
      </c>
      <c r="H7178" s="287"/>
      <c r="I7178" s="287">
        <v>1</v>
      </c>
      <c r="J7178" s="287" t="s">
        <v>574</v>
      </c>
      <c r="K7178" s="287">
        <v>0</v>
      </c>
    </row>
    <row r="7179" spans="1:11">
      <c r="A7179" s="287" t="s">
        <v>573</v>
      </c>
      <c r="B7179" s="288">
        <v>45983</v>
      </c>
      <c r="C7179" s="287" t="s">
        <v>893</v>
      </c>
      <c r="D7179" s="287">
        <v>1</v>
      </c>
      <c r="E7179" s="287">
        <v>1</v>
      </c>
      <c r="F7179" s="287">
        <v>0</v>
      </c>
      <c r="G7179" s="287" t="s">
        <v>185</v>
      </c>
      <c r="H7179" s="287"/>
      <c r="I7179" s="287">
        <v>1</v>
      </c>
      <c r="J7179" s="287" t="s">
        <v>574</v>
      </c>
      <c r="K7179" s="287">
        <v>0</v>
      </c>
    </row>
    <row r="7180" spans="1:11">
      <c r="A7180" s="287" t="s">
        <v>573</v>
      </c>
      <c r="B7180" s="288">
        <v>45990</v>
      </c>
      <c r="C7180" s="287" t="s">
        <v>893</v>
      </c>
      <c r="D7180" s="287">
        <v>1</v>
      </c>
      <c r="E7180" s="287">
        <v>1</v>
      </c>
      <c r="F7180" s="287">
        <v>0</v>
      </c>
      <c r="G7180" s="287" t="s">
        <v>185</v>
      </c>
      <c r="H7180" s="287"/>
      <c r="I7180" s="287">
        <v>1</v>
      </c>
      <c r="J7180" s="287" t="s">
        <v>574</v>
      </c>
      <c r="K7180" s="287">
        <v>0</v>
      </c>
    </row>
    <row r="7181" spans="1:11">
      <c r="A7181" s="287" t="s">
        <v>573</v>
      </c>
      <c r="B7181" s="288">
        <v>45997</v>
      </c>
      <c r="C7181" s="287" t="s">
        <v>893</v>
      </c>
      <c r="D7181" s="287">
        <v>1</v>
      </c>
      <c r="E7181" s="287">
        <v>1</v>
      </c>
      <c r="F7181" s="287">
        <v>0</v>
      </c>
      <c r="G7181" s="287" t="s">
        <v>185</v>
      </c>
      <c r="H7181" s="287"/>
      <c r="I7181" s="287">
        <v>1</v>
      </c>
      <c r="J7181" s="287" t="s">
        <v>574</v>
      </c>
      <c r="K7181" s="287">
        <v>0</v>
      </c>
    </row>
    <row r="7182" spans="1:11">
      <c r="A7182" s="287" t="s">
        <v>573</v>
      </c>
      <c r="B7182" s="288">
        <v>46004</v>
      </c>
      <c r="C7182" s="287" t="s">
        <v>339</v>
      </c>
      <c r="D7182" s="287">
        <v>0</v>
      </c>
      <c r="E7182" s="287">
        <v>0</v>
      </c>
      <c r="F7182" s="287">
        <v>0</v>
      </c>
      <c r="G7182" s="287" t="s">
        <v>185</v>
      </c>
      <c r="H7182" s="287"/>
      <c r="I7182" s="287">
        <v>1</v>
      </c>
      <c r="J7182" s="287" t="s">
        <v>574</v>
      </c>
      <c r="K7182" s="287">
        <v>0</v>
      </c>
    </row>
    <row r="7183" spans="1:11">
      <c r="A7183" s="287" t="s">
        <v>573</v>
      </c>
      <c r="B7183" s="288">
        <v>46011</v>
      </c>
      <c r="C7183" s="287" t="s">
        <v>847</v>
      </c>
      <c r="D7183" s="287">
        <v>1</v>
      </c>
      <c r="E7183" s="287">
        <v>1</v>
      </c>
      <c r="F7183" s="287">
        <v>1</v>
      </c>
      <c r="G7183" s="287" t="s">
        <v>185</v>
      </c>
      <c r="H7183" s="287"/>
      <c r="I7183" s="287">
        <v>1</v>
      </c>
      <c r="J7183" s="287" t="s">
        <v>574</v>
      </c>
      <c r="K7183" s="287">
        <v>0</v>
      </c>
    </row>
    <row r="7184" spans="1:11">
      <c r="A7184" s="287" t="s">
        <v>573</v>
      </c>
      <c r="B7184" s="288">
        <v>46018</v>
      </c>
      <c r="C7184" s="287" t="s">
        <v>339</v>
      </c>
      <c r="D7184" s="287">
        <v>0</v>
      </c>
      <c r="E7184" s="287">
        <v>0</v>
      </c>
      <c r="F7184" s="287">
        <v>0</v>
      </c>
      <c r="G7184" s="287" t="s">
        <v>185</v>
      </c>
      <c r="H7184" s="287"/>
      <c r="I7184" s="287">
        <v>1</v>
      </c>
      <c r="J7184" s="287" t="s">
        <v>574</v>
      </c>
      <c r="K7184" s="287">
        <v>0</v>
      </c>
    </row>
    <row r="7185" spans="1:11">
      <c r="A7185" s="287" t="s">
        <v>573</v>
      </c>
      <c r="B7185" s="288">
        <v>46025</v>
      </c>
      <c r="C7185" s="287" t="s">
        <v>892</v>
      </c>
      <c r="D7185" s="287">
        <v>1</v>
      </c>
      <c r="E7185" s="287">
        <v>0</v>
      </c>
      <c r="F7185" s="287">
        <v>1</v>
      </c>
      <c r="G7185" s="287" t="s">
        <v>185</v>
      </c>
      <c r="H7185" s="287"/>
      <c r="I7185" s="287">
        <v>1</v>
      </c>
      <c r="J7185" s="287" t="s">
        <v>574</v>
      </c>
      <c r="K7185" s="287">
        <v>0</v>
      </c>
    </row>
    <row r="7186" spans="1:11">
      <c r="A7186" s="287" t="s">
        <v>573</v>
      </c>
      <c r="B7186" s="288">
        <v>46032</v>
      </c>
      <c r="C7186" s="287" t="s">
        <v>339</v>
      </c>
      <c r="D7186" s="287">
        <v>0</v>
      </c>
      <c r="E7186" s="287">
        <v>0</v>
      </c>
      <c r="F7186" s="287">
        <v>0</v>
      </c>
      <c r="G7186" s="287" t="s">
        <v>185</v>
      </c>
      <c r="H7186" s="287"/>
      <c r="I7186" s="287">
        <v>1</v>
      </c>
      <c r="J7186" s="287" t="s">
        <v>574</v>
      </c>
      <c r="K7186" s="287">
        <v>0</v>
      </c>
    </row>
    <row r="7187" spans="1:11">
      <c r="A7187" s="287" t="s">
        <v>573</v>
      </c>
      <c r="B7187" s="288">
        <v>46039</v>
      </c>
      <c r="C7187" s="287" t="s">
        <v>339</v>
      </c>
      <c r="D7187" s="287">
        <v>0</v>
      </c>
      <c r="E7187" s="287">
        <v>0</v>
      </c>
      <c r="F7187" s="287">
        <v>0</v>
      </c>
      <c r="G7187" s="287" t="s">
        <v>185</v>
      </c>
      <c r="H7187" s="287"/>
      <c r="I7187" s="287">
        <v>1</v>
      </c>
      <c r="J7187" s="287" t="s">
        <v>574</v>
      </c>
      <c r="K7187" s="287">
        <v>0</v>
      </c>
    </row>
    <row r="7188" spans="1:11">
      <c r="A7188" s="287" t="s">
        <v>573</v>
      </c>
      <c r="B7188" s="288">
        <v>46046</v>
      </c>
      <c r="C7188" s="287" t="s">
        <v>893</v>
      </c>
      <c r="D7188" s="287">
        <v>1</v>
      </c>
      <c r="E7188" s="287">
        <v>1</v>
      </c>
      <c r="F7188" s="287">
        <v>0</v>
      </c>
      <c r="G7188" s="287" t="s">
        <v>185</v>
      </c>
      <c r="H7188" s="287"/>
      <c r="I7188" s="287">
        <v>1</v>
      </c>
      <c r="J7188" s="287" t="s">
        <v>574</v>
      </c>
      <c r="K7188" s="287">
        <v>0</v>
      </c>
    </row>
    <row r="7189" spans="1:11">
      <c r="A7189" s="287" t="s">
        <v>573</v>
      </c>
      <c r="B7189" s="288">
        <v>46053</v>
      </c>
      <c r="C7189" s="287" t="s">
        <v>893</v>
      </c>
      <c r="D7189" s="287">
        <v>1</v>
      </c>
      <c r="E7189" s="287">
        <v>1</v>
      </c>
      <c r="F7189" s="287">
        <v>0</v>
      </c>
      <c r="G7189" s="287" t="s">
        <v>185</v>
      </c>
      <c r="H7189" s="287"/>
      <c r="I7189" s="287">
        <v>1</v>
      </c>
      <c r="J7189" s="287" t="s">
        <v>574</v>
      </c>
      <c r="K7189" s="287">
        <v>0</v>
      </c>
    </row>
    <row r="7190" spans="1:11">
      <c r="A7190" s="287" t="s">
        <v>573</v>
      </c>
      <c r="B7190" s="288">
        <v>46060</v>
      </c>
      <c r="C7190" s="287" t="s">
        <v>893</v>
      </c>
      <c r="D7190" s="287">
        <v>1</v>
      </c>
      <c r="E7190" s="287">
        <v>1</v>
      </c>
      <c r="F7190" s="287">
        <v>0</v>
      </c>
      <c r="G7190" s="287" t="s">
        <v>185</v>
      </c>
      <c r="H7190" s="287"/>
      <c r="I7190" s="287">
        <v>1</v>
      </c>
      <c r="J7190" s="287" t="s">
        <v>574</v>
      </c>
      <c r="K7190" s="287">
        <v>0</v>
      </c>
    </row>
    <row r="7191" spans="1:11">
      <c r="A7191" s="287" t="s">
        <v>573</v>
      </c>
      <c r="B7191" s="288">
        <v>46067</v>
      </c>
      <c r="C7191" s="287" t="s">
        <v>339</v>
      </c>
      <c r="D7191" s="287">
        <v>0</v>
      </c>
      <c r="E7191" s="287">
        <v>0</v>
      </c>
      <c r="F7191" s="287">
        <v>0</v>
      </c>
      <c r="G7191" s="287" t="s">
        <v>185</v>
      </c>
      <c r="H7191" s="287"/>
      <c r="I7191" s="287">
        <v>1</v>
      </c>
      <c r="J7191" s="287" t="s">
        <v>574</v>
      </c>
      <c r="K7191" s="287">
        <v>0</v>
      </c>
    </row>
    <row r="7192" spans="1:11">
      <c r="A7192" s="287" t="s">
        <v>573</v>
      </c>
      <c r="B7192" s="288">
        <v>46074</v>
      </c>
      <c r="C7192" s="287" t="s">
        <v>339</v>
      </c>
      <c r="D7192" s="287">
        <v>0</v>
      </c>
      <c r="E7192" s="287">
        <v>0</v>
      </c>
      <c r="F7192" s="287">
        <v>0</v>
      </c>
      <c r="G7192" s="287" t="s">
        <v>185</v>
      </c>
      <c r="H7192" s="287"/>
      <c r="I7192" s="287">
        <v>1</v>
      </c>
      <c r="J7192" s="287" t="s">
        <v>574</v>
      </c>
      <c r="K7192" s="287">
        <v>0</v>
      </c>
    </row>
    <row r="7193" spans="1:11">
      <c r="A7193" s="287" t="s">
        <v>573</v>
      </c>
      <c r="B7193" s="288">
        <v>46081</v>
      </c>
      <c r="C7193" s="287" t="s">
        <v>339</v>
      </c>
      <c r="D7193" s="287">
        <v>0</v>
      </c>
      <c r="E7193" s="287">
        <v>0</v>
      </c>
      <c r="F7193" s="287">
        <v>0</v>
      </c>
      <c r="G7193" s="287" t="s">
        <v>185</v>
      </c>
      <c r="H7193" s="287"/>
      <c r="I7193" s="287">
        <v>1</v>
      </c>
      <c r="J7193" s="287" t="s">
        <v>574</v>
      </c>
      <c r="K7193" s="287">
        <v>0</v>
      </c>
    </row>
    <row r="7194" spans="1:11">
      <c r="A7194" s="287" t="s">
        <v>573</v>
      </c>
      <c r="B7194" s="288">
        <v>46088</v>
      </c>
      <c r="C7194" s="287" t="s">
        <v>339</v>
      </c>
      <c r="D7194" s="287">
        <v>0</v>
      </c>
      <c r="E7194" s="287">
        <v>0</v>
      </c>
      <c r="F7194" s="287">
        <v>0</v>
      </c>
      <c r="G7194" s="287" t="s">
        <v>185</v>
      </c>
      <c r="H7194" s="287"/>
      <c r="I7194" s="287">
        <v>1</v>
      </c>
      <c r="J7194" s="287" t="s">
        <v>574</v>
      </c>
      <c r="K7194" s="287">
        <v>0</v>
      </c>
    </row>
    <row r="7195" spans="1:11">
      <c r="A7195" s="287" t="s">
        <v>573</v>
      </c>
      <c r="B7195" s="288">
        <v>46095</v>
      </c>
      <c r="C7195" s="287" t="s">
        <v>339</v>
      </c>
      <c r="D7195" s="287">
        <v>0</v>
      </c>
      <c r="E7195" s="287">
        <v>0</v>
      </c>
      <c r="F7195" s="287">
        <v>0</v>
      </c>
      <c r="G7195" s="287" t="s">
        <v>185</v>
      </c>
      <c r="H7195" s="287"/>
      <c r="I7195" s="287">
        <v>1</v>
      </c>
      <c r="J7195" s="287" t="s">
        <v>574</v>
      </c>
      <c r="K7195" s="287">
        <v>0</v>
      </c>
    </row>
    <row r="7196" spans="1:11">
      <c r="A7196" s="287" t="s">
        <v>573</v>
      </c>
      <c r="B7196" s="288">
        <v>46102</v>
      </c>
      <c r="C7196" s="287" t="s">
        <v>339</v>
      </c>
      <c r="D7196" s="287">
        <v>0</v>
      </c>
      <c r="E7196" s="287">
        <v>0</v>
      </c>
      <c r="F7196" s="287">
        <v>0</v>
      </c>
      <c r="G7196" s="287" t="s">
        <v>185</v>
      </c>
      <c r="H7196" s="287"/>
      <c r="I7196" s="287">
        <v>1</v>
      </c>
      <c r="J7196" s="287" t="s">
        <v>574</v>
      </c>
      <c r="K7196" s="287">
        <v>0</v>
      </c>
    </row>
    <row r="7197" spans="1:11">
      <c r="A7197" s="287" t="s">
        <v>573</v>
      </c>
      <c r="B7197" s="288">
        <v>46109</v>
      </c>
      <c r="C7197" s="287" t="s">
        <v>893</v>
      </c>
      <c r="D7197" s="287">
        <v>1</v>
      </c>
      <c r="E7197" s="287">
        <v>1</v>
      </c>
      <c r="F7197" s="287">
        <v>0</v>
      </c>
      <c r="G7197" s="287" t="s">
        <v>185</v>
      </c>
      <c r="H7197" s="287"/>
      <c r="I7197" s="287">
        <v>1</v>
      </c>
      <c r="J7197" s="287" t="s">
        <v>574</v>
      </c>
      <c r="K7197" s="287">
        <v>0</v>
      </c>
    </row>
    <row r="7198" spans="1:11">
      <c r="A7198" s="287" t="s">
        <v>573</v>
      </c>
      <c r="B7198" s="288">
        <v>46116</v>
      </c>
      <c r="C7198" s="287" t="s">
        <v>893</v>
      </c>
      <c r="D7198" s="287">
        <v>1</v>
      </c>
      <c r="E7198" s="287">
        <v>1</v>
      </c>
      <c r="F7198" s="287">
        <v>0</v>
      </c>
      <c r="G7198" s="287" t="s">
        <v>185</v>
      </c>
      <c r="H7198" s="287"/>
      <c r="I7198" s="287">
        <v>1</v>
      </c>
      <c r="J7198" s="287" t="s">
        <v>574</v>
      </c>
      <c r="K7198" s="287">
        <v>0</v>
      </c>
    </row>
    <row r="7199" spans="1:11">
      <c r="A7199" s="287" t="s">
        <v>573</v>
      </c>
      <c r="B7199" s="288">
        <v>46123</v>
      </c>
      <c r="C7199" s="287" t="s">
        <v>893</v>
      </c>
      <c r="D7199" s="287">
        <v>1</v>
      </c>
      <c r="E7199" s="287">
        <v>1</v>
      </c>
      <c r="F7199" s="287">
        <v>0</v>
      </c>
      <c r="G7199" s="287" t="s">
        <v>185</v>
      </c>
      <c r="H7199" s="287"/>
      <c r="I7199" s="287">
        <v>1</v>
      </c>
      <c r="J7199" s="287" t="s">
        <v>574</v>
      </c>
      <c r="K7199" s="287">
        <v>0</v>
      </c>
    </row>
    <row r="7200" spans="1:11">
      <c r="A7200" s="287" t="s">
        <v>573</v>
      </c>
      <c r="B7200" s="288">
        <v>46130</v>
      </c>
      <c r="C7200" s="287" t="s">
        <v>893</v>
      </c>
      <c r="D7200" s="287">
        <v>1</v>
      </c>
      <c r="E7200" s="287">
        <v>1</v>
      </c>
      <c r="F7200" s="287">
        <v>0</v>
      </c>
      <c r="G7200" s="287" t="s">
        <v>185</v>
      </c>
      <c r="H7200" s="287"/>
      <c r="I7200" s="287">
        <v>1</v>
      </c>
      <c r="J7200" s="287" t="s">
        <v>574</v>
      </c>
      <c r="K7200" s="287">
        <v>0</v>
      </c>
    </row>
    <row r="7201" spans="1:11">
      <c r="A7201" s="287" t="s">
        <v>573</v>
      </c>
      <c r="B7201" s="288">
        <v>46137</v>
      </c>
      <c r="C7201" s="287" t="s">
        <v>893</v>
      </c>
      <c r="D7201" s="287">
        <v>1</v>
      </c>
      <c r="E7201" s="287">
        <v>1</v>
      </c>
      <c r="F7201" s="287">
        <v>0</v>
      </c>
      <c r="G7201" s="287" t="s">
        <v>185</v>
      </c>
      <c r="H7201" s="287"/>
      <c r="I7201" s="287">
        <v>1</v>
      </c>
      <c r="J7201" s="287" t="s">
        <v>574</v>
      </c>
      <c r="K7201" s="287">
        <v>0</v>
      </c>
    </row>
    <row r="7202" spans="1:11">
      <c r="A7202" s="287" t="s">
        <v>575</v>
      </c>
      <c r="B7202" s="288">
        <v>45969</v>
      </c>
      <c r="C7202" s="287" t="s">
        <v>893</v>
      </c>
      <c r="D7202" s="287">
        <v>1</v>
      </c>
      <c r="E7202" s="287">
        <v>1</v>
      </c>
      <c r="F7202" s="287">
        <v>0</v>
      </c>
      <c r="G7202" s="287" t="s">
        <v>179</v>
      </c>
      <c r="H7202" s="287" t="s">
        <v>179</v>
      </c>
      <c r="I7202" s="287">
        <v>1</v>
      </c>
      <c r="J7202" s="287"/>
      <c r="K7202" s="287">
        <v>0</v>
      </c>
    </row>
    <row r="7203" spans="1:11">
      <c r="A7203" s="287" t="s">
        <v>575</v>
      </c>
      <c r="B7203" s="288">
        <v>45976</v>
      </c>
      <c r="C7203" s="287" t="s">
        <v>893</v>
      </c>
      <c r="D7203" s="287">
        <v>1</v>
      </c>
      <c r="E7203" s="287">
        <v>1</v>
      </c>
      <c r="F7203" s="287">
        <v>0</v>
      </c>
      <c r="G7203" s="287" t="s">
        <v>179</v>
      </c>
      <c r="H7203" s="287" t="s">
        <v>179</v>
      </c>
      <c r="I7203" s="287">
        <v>1</v>
      </c>
      <c r="J7203" s="287"/>
      <c r="K7203" s="287">
        <v>0</v>
      </c>
    </row>
    <row r="7204" spans="1:11">
      <c r="A7204" s="287" t="s">
        <v>575</v>
      </c>
      <c r="B7204" s="288">
        <v>45983</v>
      </c>
      <c r="C7204" s="287" t="s">
        <v>847</v>
      </c>
      <c r="D7204" s="287">
        <v>1</v>
      </c>
      <c r="E7204" s="287">
        <v>1</v>
      </c>
      <c r="F7204" s="287">
        <v>1</v>
      </c>
      <c r="G7204" s="287" t="s">
        <v>179</v>
      </c>
      <c r="H7204" s="287" t="s">
        <v>179</v>
      </c>
      <c r="I7204" s="287">
        <v>1</v>
      </c>
      <c r="J7204" s="287"/>
      <c r="K7204" s="287">
        <v>0</v>
      </c>
    </row>
    <row r="7205" spans="1:11">
      <c r="A7205" s="287" t="s">
        <v>575</v>
      </c>
      <c r="B7205" s="288">
        <v>45990</v>
      </c>
      <c r="C7205" s="287" t="s">
        <v>847</v>
      </c>
      <c r="D7205" s="287">
        <v>1</v>
      </c>
      <c r="E7205" s="287">
        <v>1</v>
      </c>
      <c r="F7205" s="287">
        <v>1</v>
      </c>
      <c r="G7205" s="287" t="s">
        <v>179</v>
      </c>
      <c r="H7205" s="287" t="s">
        <v>179</v>
      </c>
      <c r="I7205" s="287">
        <v>1</v>
      </c>
      <c r="J7205" s="287"/>
      <c r="K7205" s="287">
        <v>0</v>
      </c>
    </row>
    <row r="7206" spans="1:11">
      <c r="A7206" s="287" t="s">
        <v>575</v>
      </c>
      <c r="B7206" s="288">
        <v>45997</v>
      </c>
      <c r="C7206" s="287" t="s">
        <v>893</v>
      </c>
      <c r="D7206" s="287">
        <v>1</v>
      </c>
      <c r="E7206" s="287">
        <v>1</v>
      </c>
      <c r="F7206" s="287">
        <v>0</v>
      </c>
      <c r="G7206" s="287" t="s">
        <v>179</v>
      </c>
      <c r="H7206" s="287" t="s">
        <v>179</v>
      </c>
      <c r="I7206" s="287">
        <v>1</v>
      </c>
      <c r="J7206" s="287"/>
      <c r="K7206" s="287">
        <v>0</v>
      </c>
    </row>
    <row r="7207" spans="1:11">
      <c r="A7207" s="287" t="s">
        <v>575</v>
      </c>
      <c r="B7207" s="288">
        <v>46004</v>
      </c>
      <c r="C7207" s="287" t="s">
        <v>847</v>
      </c>
      <c r="D7207" s="287">
        <v>1</v>
      </c>
      <c r="E7207" s="287">
        <v>1</v>
      </c>
      <c r="F7207" s="287">
        <v>1</v>
      </c>
      <c r="G7207" s="287" t="s">
        <v>179</v>
      </c>
      <c r="H7207" s="287" t="s">
        <v>179</v>
      </c>
      <c r="I7207" s="287">
        <v>1</v>
      </c>
      <c r="J7207" s="287"/>
      <c r="K7207" s="287">
        <v>0</v>
      </c>
    </row>
    <row r="7208" spans="1:11">
      <c r="A7208" s="287" t="s">
        <v>575</v>
      </c>
      <c r="B7208" s="288">
        <v>46011</v>
      </c>
      <c r="C7208" s="287" t="s">
        <v>893</v>
      </c>
      <c r="D7208" s="287">
        <v>1</v>
      </c>
      <c r="E7208" s="287">
        <v>1</v>
      </c>
      <c r="F7208" s="287">
        <v>0</v>
      </c>
      <c r="G7208" s="287" t="s">
        <v>179</v>
      </c>
      <c r="H7208" s="287" t="s">
        <v>179</v>
      </c>
      <c r="I7208" s="287">
        <v>1</v>
      </c>
      <c r="J7208" s="287"/>
      <c r="K7208" s="287">
        <v>0</v>
      </c>
    </row>
    <row r="7209" spans="1:11">
      <c r="A7209" s="287" t="s">
        <v>575</v>
      </c>
      <c r="B7209" s="288">
        <v>46018</v>
      </c>
      <c r="C7209" s="287" t="s">
        <v>847</v>
      </c>
      <c r="D7209" s="287">
        <v>1</v>
      </c>
      <c r="E7209" s="287">
        <v>1</v>
      </c>
      <c r="F7209" s="287">
        <v>1</v>
      </c>
      <c r="G7209" s="287" t="s">
        <v>179</v>
      </c>
      <c r="H7209" s="287" t="s">
        <v>179</v>
      </c>
      <c r="I7209" s="287">
        <v>1</v>
      </c>
      <c r="J7209" s="287"/>
      <c r="K7209" s="287">
        <v>0</v>
      </c>
    </row>
    <row r="7210" spans="1:11">
      <c r="A7210" s="287" t="s">
        <v>575</v>
      </c>
      <c r="B7210" s="288">
        <v>46025</v>
      </c>
      <c r="C7210" s="287" t="s">
        <v>893</v>
      </c>
      <c r="D7210" s="287">
        <v>1</v>
      </c>
      <c r="E7210" s="287">
        <v>1</v>
      </c>
      <c r="F7210" s="287">
        <v>0</v>
      </c>
      <c r="G7210" s="287" t="s">
        <v>179</v>
      </c>
      <c r="H7210" s="287" t="s">
        <v>179</v>
      </c>
      <c r="I7210" s="287">
        <v>1</v>
      </c>
      <c r="J7210" s="287"/>
      <c r="K7210" s="287">
        <v>0</v>
      </c>
    </row>
    <row r="7211" spans="1:11">
      <c r="A7211" s="287" t="s">
        <v>575</v>
      </c>
      <c r="B7211" s="288">
        <v>46032</v>
      </c>
      <c r="C7211" s="287" t="s">
        <v>847</v>
      </c>
      <c r="D7211" s="287">
        <v>1</v>
      </c>
      <c r="E7211" s="287">
        <v>1</v>
      </c>
      <c r="F7211" s="287">
        <v>1</v>
      </c>
      <c r="G7211" s="287" t="s">
        <v>179</v>
      </c>
      <c r="H7211" s="287" t="s">
        <v>179</v>
      </c>
      <c r="I7211" s="287">
        <v>1</v>
      </c>
      <c r="J7211" s="287"/>
      <c r="K7211" s="287">
        <v>0</v>
      </c>
    </row>
    <row r="7212" spans="1:11">
      <c r="A7212" s="287" t="s">
        <v>575</v>
      </c>
      <c r="B7212" s="288">
        <v>46039</v>
      </c>
      <c r="C7212" s="287" t="s">
        <v>893</v>
      </c>
      <c r="D7212" s="287">
        <v>1</v>
      </c>
      <c r="E7212" s="287">
        <v>1</v>
      </c>
      <c r="F7212" s="287">
        <v>0</v>
      </c>
      <c r="G7212" s="287" t="s">
        <v>179</v>
      </c>
      <c r="H7212" s="287" t="s">
        <v>179</v>
      </c>
      <c r="I7212" s="287">
        <v>1</v>
      </c>
      <c r="J7212" s="287"/>
      <c r="K7212" s="287">
        <v>0</v>
      </c>
    </row>
    <row r="7213" spans="1:11">
      <c r="A7213" s="287" t="s">
        <v>575</v>
      </c>
      <c r="B7213" s="288">
        <v>46046</v>
      </c>
      <c r="C7213" s="287" t="s">
        <v>847</v>
      </c>
      <c r="D7213" s="287">
        <v>1</v>
      </c>
      <c r="E7213" s="287">
        <v>1</v>
      </c>
      <c r="F7213" s="287">
        <v>1</v>
      </c>
      <c r="G7213" s="287" t="s">
        <v>179</v>
      </c>
      <c r="H7213" s="287" t="s">
        <v>179</v>
      </c>
      <c r="I7213" s="287">
        <v>1</v>
      </c>
      <c r="J7213" s="287"/>
      <c r="K7213" s="287">
        <v>0</v>
      </c>
    </row>
    <row r="7214" spans="1:11">
      <c r="A7214" s="287" t="s">
        <v>575</v>
      </c>
      <c r="B7214" s="288">
        <v>46053</v>
      </c>
      <c r="C7214" s="287" t="s">
        <v>893</v>
      </c>
      <c r="D7214" s="287">
        <v>1</v>
      </c>
      <c r="E7214" s="287">
        <v>1</v>
      </c>
      <c r="F7214" s="287">
        <v>0</v>
      </c>
      <c r="G7214" s="287" t="s">
        <v>179</v>
      </c>
      <c r="H7214" s="287" t="s">
        <v>179</v>
      </c>
      <c r="I7214" s="287">
        <v>1</v>
      </c>
      <c r="J7214" s="287"/>
      <c r="K7214" s="287">
        <v>0</v>
      </c>
    </row>
    <row r="7215" spans="1:11">
      <c r="A7215" s="287" t="s">
        <v>575</v>
      </c>
      <c r="B7215" s="288">
        <v>46060</v>
      </c>
      <c r="C7215" s="287" t="s">
        <v>847</v>
      </c>
      <c r="D7215" s="287">
        <v>1</v>
      </c>
      <c r="E7215" s="287">
        <v>1</v>
      </c>
      <c r="F7215" s="287">
        <v>1</v>
      </c>
      <c r="G7215" s="287" t="s">
        <v>179</v>
      </c>
      <c r="H7215" s="287" t="s">
        <v>179</v>
      </c>
      <c r="I7215" s="287">
        <v>1</v>
      </c>
      <c r="J7215" s="287"/>
      <c r="K7215" s="287">
        <v>0</v>
      </c>
    </row>
    <row r="7216" spans="1:11">
      <c r="A7216" s="287" t="s">
        <v>575</v>
      </c>
      <c r="B7216" s="288">
        <v>46067</v>
      </c>
      <c r="C7216" s="287" t="s">
        <v>893</v>
      </c>
      <c r="D7216" s="287">
        <v>1</v>
      </c>
      <c r="E7216" s="287">
        <v>1</v>
      </c>
      <c r="F7216" s="287">
        <v>0</v>
      </c>
      <c r="G7216" s="287" t="s">
        <v>179</v>
      </c>
      <c r="H7216" s="287" t="s">
        <v>179</v>
      </c>
      <c r="I7216" s="287">
        <v>1</v>
      </c>
      <c r="J7216" s="287"/>
      <c r="K7216" s="287">
        <v>0</v>
      </c>
    </row>
    <row r="7217" spans="1:11">
      <c r="A7217" s="287" t="s">
        <v>575</v>
      </c>
      <c r="B7217" s="288">
        <v>46074</v>
      </c>
      <c r="C7217" s="287" t="s">
        <v>847</v>
      </c>
      <c r="D7217" s="287">
        <v>1</v>
      </c>
      <c r="E7217" s="287">
        <v>1</v>
      </c>
      <c r="F7217" s="287">
        <v>1</v>
      </c>
      <c r="G7217" s="287" t="s">
        <v>179</v>
      </c>
      <c r="H7217" s="287" t="s">
        <v>179</v>
      </c>
      <c r="I7217" s="287">
        <v>1</v>
      </c>
      <c r="J7217" s="287"/>
      <c r="K7217" s="287">
        <v>0</v>
      </c>
    </row>
    <row r="7218" spans="1:11">
      <c r="A7218" s="287" t="s">
        <v>575</v>
      </c>
      <c r="B7218" s="288">
        <v>46081</v>
      </c>
      <c r="C7218" s="287" t="s">
        <v>893</v>
      </c>
      <c r="D7218" s="287">
        <v>1</v>
      </c>
      <c r="E7218" s="287">
        <v>1</v>
      </c>
      <c r="F7218" s="287">
        <v>0</v>
      </c>
      <c r="G7218" s="287" t="s">
        <v>179</v>
      </c>
      <c r="H7218" s="287" t="s">
        <v>179</v>
      </c>
      <c r="I7218" s="287">
        <v>1</v>
      </c>
      <c r="J7218" s="287"/>
      <c r="K7218" s="287">
        <v>0</v>
      </c>
    </row>
    <row r="7219" spans="1:11">
      <c r="A7219" s="287" t="s">
        <v>575</v>
      </c>
      <c r="B7219" s="288">
        <v>46088</v>
      </c>
      <c r="C7219" s="287" t="s">
        <v>847</v>
      </c>
      <c r="D7219" s="287">
        <v>1</v>
      </c>
      <c r="E7219" s="287">
        <v>1</v>
      </c>
      <c r="F7219" s="287">
        <v>1</v>
      </c>
      <c r="G7219" s="287" t="s">
        <v>179</v>
      </c>
      <c r="H7219" s="287" t="s">
        <v>179</v>
      </c>
      <c r="I7219" s="287">
        <v>1</v>
      </c>
      <c r="J7219" s="287"/>
      <c r="K7219" s="287">
        <v>0</v>
      </c>
    </row>
    <row r="7220" spans="1:11">
      <c r="A7220" s="287" t="s">
        <v>575</v>
      </c>
      <c r="B7220" s="288">
        <v>46095</v>
      </c>
      <c r="C7220" s="287" t="s">
        <v>893</v>
      </c>
      <c r="D7220" s="287">
        <v>1</v>
      </c>
      <c r="E7220" s="287">
        <v>1</v>
      </c>
      <c r="F7220" s="287">
        <v>0</v>
      </c>
      <c r="G7220" s="287" t="s">
        <v>179</v>
      </c>
      <c r="H7220" s="287" t="s">
        <v>179</v>
      </c>
      <c r="I7220" s="287">
        <v>1</v>
      </c>
      <c r="J7220" s="287"/>
      <c r="K7220" s="287">
        <v>0</v>
      </c>
    </row>
    <row r="7221" spans="1:11">
      <c r="A7221" s="287" t="s">
        <v>575</v>
      </c>
      <c r="B7221" s="288">
        <v>46102</v>
      </c>
      <c r="C7221" s="287" t="s">
        <v>847</v>
      </c>
      <c r="D7221" s="287">
        <v>1</v>
      </c>
      <c r="E7221" s="287">
        <v>1</v>
      </c>
      <c r="F7221" s="287">
        <v>1</v>
      </c>
      <c r="G7221" s="287" t="s">
        <v>179</v>
      </c>
      <c r="H7221" s="287" t="s">
        <v>179</v>
      </c>
      <c r="I7221" s="287">
        <v>1</v>
      </c>
      <c r="J7221" s="287"/>
      <c r="K7221" s="287">
        <v>0</v>
      </c>
    </row>
    <row r="7222" spans="1:11">
      <c r="A7222" s="287" t="s">
        <v>575</v>
      </c>
      <c r="B7222" s="288">
        <v>46109</v>
      </c>
      <c r="C7222" s="287" t="s">
        <v>847</v>
      </c>
      <c r="D7222" s="287">
        <v>1</v>
      </c>
      <c r="E7222" s="287">
        <v>1</v>
      </c>
      <c r="F7222" s="287">
        <v>1</v>
      </c>
      <c r="G7222" s="287" t="s">
        <v>179</v>
      </c>
      <c r="H7222" s="287" t="s">
        <v>179</v>
      </c>
      <c r="I7222" s="287">
        <v>1</v>
      </c>
      <c r="J7222" s="287"/>
      <c r="K7222" s="287">
        <v>0</v>
      </c>
    </row>
    <row r="7223" spans="1:11">
      <c r="A7223" s="287" t="s">
        <v>575</v>
      </c>
      <c r="B7223" s="288">
        <v>46116</v>
      </c>
      <c r="C7223" s="287" t="s">
        <v>893</v>
      </c>
      <c r="D7223" s="287">
        <v>1</v>
      </c>
      <c r="E7223" s="287">
        <v>1</v>
      </c>
      <c r="F7223" s="287">
        <v>0</v>
      </c>
      <c r="G7223" s="287" t="s">
        <v>179</v>
      </c>
      <c r="H7223" s="287" t="s">
        <v>179</v>
      </c>
      <c r="I7223" s="287">
        <v>1</v>
      </c>
      <c r="J7223" s="287"/>
      <c r="K7223" s="287">
        <v>0</v>
      </c>
    </row>
    <row r="7224" spans="1:11">
      <c r="A7224" s="287" t="s">
        <v>575</v>
      </c>
      <c r="B7224" s="288">
        <v>46123</v>
      </c>
      <c r="C7224" s="287" t="s">
        <v>847</v>
      </c>
      <c r="D7224" s="287">
        <v>1</v>
      </c>
      <c r="E7224" s="287">
        <v>1</v>
      </c>
      <c r="F7224" s="287">
        <v>1</v>
      </c>
      <c r="G7224" s="287" t="s">
        <v>179</v>
      </c>
      <c r="H7224" s="287" t="s">
        <v>179</v>
      </c>
      <c r="I7224" s="287">
        <v>1</v>
      </c>
      <c r="J7224" s="287"/>
      <c r="K7224" s="287">
        <v>0</v>
      </c>
    </row>
    <row r="7225" spans="1:11">
      <c r="A7225" s="287" t="s">
        <v>575</v>
      </c>
      <c r="B7225" s="288">
        <v>46130</v>
      </c>
      <c r="C7225" s="287" t="s">
        <v>893</v>
      </c>
      <c r="D7225" s="287">
        <v>1</v>
      </c>
      <c r="E7225" s="287">
        <v>1</v>
      </c>
      <c r="F7225" s="287">
        <v>0</v>
      </c>
      <c r="G7225" s="287" t="s">
        <v>179</v>
      </c>
      <c r="H7225" s="287" t="s">
        <v>179</v>
      </c>
      <c r="I7225" s="287">
        <v>1</v>
      </c>
      <c r="J7225" s="287"/>
      <c r="K7225" s="287">
        <v>0</v>
      </c>
    </row>
    <row r="7226" spans="1:11">
      <c r="A7226" s="287" t="s">
        <v>575</v>
      </c>
      <c r="B7226" s="288">
        <v>46137</v>
      </c>
      <c r="C7226" s="287" t="s">
        <v>847</v>
      </c>
      <c r="D7226" s="287">
        <v>1</v>
      </c>
      <c r="E7226" s="287">
        <v>1</v>
      </c>
      <c r="F7226" s="287">
        <v>1</v>
      </c>
      <c r="G7226" s="287" t="s">
        <v>179</v>
      </c>
      <c r="H7226" s="287" t="s">
        <v>179</v>
      </c>
      <c r="I7226" s="287">
        <v>1</v>
      </c>
      <c r="J7226" s="287"/>
      <c r="K7226" s="287">
        <v>0</v>
      </c>
    </row>
    <row r="7227" spans="1:11">
      <c r="A7227" s="287" t="s">
        <v>576</v>
      </c>
      <c r="B7227" s="288">
        <v>45969</v>
      </c>
      <c r="C7227" s="287" t="s">
        <v>893</v>
      </c>
      <c r="D7227" s="287">
        <v>1</v>
      </c>
      <c r="E7227" s="287">
        <v>1</v>
      </c>
      <c r="F7227" s="287">
        <v>0</v>
      </c>
      <c r="G7227" s="287" t="s">
        <v>185</v>
      </c>
      <c r="H7227" s="287" t="s">
        <v>179</v>
      </c>
      <c r="I7227" s="287">
        <v>0</v>
      </c>
      <c r="J7227" s="287" t="s">
        <v>577</v>
      </c>
      <c r="K7227" s="287">
        <v>0</v>
      </c>
    </row>
    <row r="7228" spans="1:11">
      <c r="A7228" s="287" t="s">
        <v>576</v>
      </c>
      <c r="B7228" s="288">
        <v>45976</v>
      </c>
      <c r="C7228" s="287" t="s">
        <v>339</v>
      </c>
      <c r="D7228" s="287">
        <v>0</v>
      </c>
      <c r="E7228" s="287">
        <v>0</v>
      </c>
      <c r="F7228" s="287">
        <v>0</v>
      </c>
      <c r="G7228" s="287" t="s">
        <v>185</v>
      </c>
      <c r="H7228" s="287" t="s">
        <v>179</v>
      </c>
      <c r="I7228" s="287">
        <v>0</v>
      </c>
      <c r="J7228" s="287" t="s">
        <v>577</v>
      </c>
      <c r="K7228" s="287">
        <v>0</v>
      </c>
    </row>
    <row r="7229" spans="1:11">
      <c r="A7229" s="287" t="s">
        <v>576</v>
      </c>
      <c r="B7229" s="288">
        <v>45983</v>
      </c>
      <c r="C7229" s="287" t="s">
        <v>339</v>
      </c>
      <c r="D7229" s="287">
        <v>0</v>
      </c>
      <c r="E7229" s="287">
        <v>0</v>
      </c>
      <c r="F7229" s="287">
        <v>0</v>
      </c>
      <c r="G7229" s="287" t="s">
        <v>185</v>
      </c>
      <c r="H7229" s="287" t="s">
        <v>179</v>
      </c>
      <c r="I7229" s="287">
        <v>0</v>
      </c>
      <c r="J7229" s="287" t="s">
        <v>577</v>
      </c>
      <c r="K7229" s="287">
        <v>0</v>
      </c>
    </row>
    <row r="7230" spans="1:11">
      <c r="A7230" s="287" t="s">
        <v>576</v>
      </c>
      <c r="B7230" s="288">
        <v>45990</v>
      </c>
      <c r="C7230" s="287" t="s">
        <v>339</v>
      </c>
      <c r="D7230" s="287">
        <v>0</v>
      </c>
      <c r="E7230" s="287">
        <v>0</v>
      </c>
      <c r="F7230" s="287">
        <v>0</v>
      </c>
      <c r="G7230" s="287" t="s">
        <v>185</v>
      </c>
      <c r="H7230" s="287" t="s">
        <v>179</v>
      </c>
      <c r="I7230" s="287">
        <v>0</v>
      </c>
      <c r="J7230" s="287" t="s">
        <v>577</v>
      </c>
      <c r="K7230" s="287">
        <v>0</v>
      </c>
    </row>
    <row r="7231" spans="1:11">
      <c r="A7231" s="287" t="s">
        <v>576</v>
      </c>
      <c r="B7231" s="288">
        <v>45997</v>
      </c>
      <c r="C7231" s="287" t="s">
        <v>339</v>
      </c>
      <c r="D7231" s="287">
        <v>0</v>
      </c>
      <c r="E7231" s="287">
        <v>0</v>
      </c>
      <c r="F7231" s="287">
        <v>0</v>
      </c>
      <c r="G7231" s="287" t="s">
        <v>185</v>
      </c>
      <c r="H7231" s="287" t="s">
        <v>179</v>
      </c>
      <c r="I7231" s="287">
        <v>0</v>
      </c>
      <c r="J7231" s="287" t="s">
        <v>577</v>
      </c>
      <c r="K7231" s="287">
        <v>0</v>
      </c>
    </row>
    <row r="7232" spans="1:11">
      <c r="A7232" s="287" t="s">
        <v>576</v>
      </c>
      <c r="B7232" s="288">
        <v>46004</v>
      </c>
      <c r="C7232" s="287" t="s">
        <v>893</v>
      </c>
      <c r="D7232" s="287">
        <v>1</v>
      </c>
      <c r="E7232" s="287">
        <v>1</v>
      </c>
      <c r="F7232" s="287">
        <v>0</v>
      </c>
      <c r="G7232" s="287" t="s">
        <v>185</v>
      </c>
      <c r="H7232" s="287" t="s">
        <v>179</v>
      </c>
      <c r="I7232" s="287">
        <v>0</v>
      </c>
      <c r="J7232" s="287" t="s">
        <v>577</v>
      </c>
      <c r="K7232" s="287">
        <v>0</v>
      </c>
    </row>
    <row r="7233" spans="1:11">
      <c r="A7233" s="287" t="s">
        <v>576</v>
      </c>
      <c r="B7233" s="288">
        <v>46011</v>
      </c>
      <c r="C7233" s="287" t="s">
        <v>339</v>
      </c>
      <c r="D7233" s="287">
        <v>0</v>
      </c>
      <c r="E7233" s="287">
        <v>0</v>
      </c>
      <c r="F7233" s="287">
        <v>0</v>
      </c>
      <c r="G7233" s="287" t="s">
        <v>185</v>
      </c>
      <c r="H7233" s="287" t="s">
        <v>179</v>
      </c>
      <c r="I7233" s="287">
        <v>0</v>
      </c>
      <c r="J7233" s="287" t="s">
        <v>577</v>
      </c>
      <c r="K7233" s="287">
        <v>0</v>
      </c>
    </row>
    <row r="7234" spans="1:11">
      <c r="A7234" s="287" t="s">
        <v>576</v>
      </c>
      <c r="B7234" s="288">
        <v>46018</v>
      </c>
      <c r="C7234" s="287" t="s">
        <v>339</v>
      </c>
      <c r="D7234" s="287">
        <v>0</v>
      </c>
      <c r="E7234" s="287">
        <v>0</v>
      </c>
      <c r="F7234" s="287">
        <v>0</v>
      </c>
      <c r="G7234" s="287" t="s">
        <v>185</v>
      </c>
      <c r="H7234" s="287" t="s">
        <v>179</v>
      </c>
      <c r="I7234" s="287">
        <v>0</v>
      </c>
      <c r="J7234" s="287" t="s">
        <v>577</v>
      </c>
      <c r="K7234" s="287">
        <v>0</v>
      </c>
    </row>
    <row r="7235" spans="1:11">
      <c r="A7235" s="287" t="s">
        <v>576</v>
      </c>
      <c r="B7235" s="288">
        <v>46025</v>
      </c>
      <c r="C7235" s="287" t="s">
        <v>339</v>
      </c>
      <c r="D7235" s="287">
        <v>0</v>
      </c>
      <c r="E7235" s="287">
        <v>0</v>
      </c>
      <c r="F7235" s="287">
        <v>0</v>
      </c>
      <c r="G7235" s="287" t="s">
        <v>185</v>
      </c>
      <c r="H7235" s="287" t="s">
        <v>179</v>
      </c>
      <c r="I7235" s="287">
        <v>0</v>
      </c>
      <c r="J7235" s="287" t="s">
        <v>577</v>
      </c>
      <c r="K7235" s="287">
        <v>0</v>
      </c>
    </row>
    <row r="7236" spans="1:11">
      <c r="A7236" s="287" t="s">
        <v>576</v>
      </c>
      <c r="B7236" s="288">
        <v>46032</v>
      </c>
      <c r="C7236" s="287" t="s">
        <v>339</v>
      </c>
      <c r="D7236" s="287">
        <v>0</v>
      </c>
      <c r="E7236" s="287">
        <v>0</v>
      </c>
      <c r="F7236" s="287">
        <v>0</v>
      </c>
      <c r="G7236" s="287" t="s">
        <v>185</v>
      </c>
      <c r="H7236" s="287" t="s">
        <v>179</v>
      </c>
      <c r="I7236" s="287">
        <v>0</v>
      </c>
      <c r="J7236" s="287" t="s">
        <v>577</v>
      </c>
      <c r="K7236" s="287">
        <v>0</v>
      </c>
    </row>
    <row r="7237" spans="1:11">
      <c r="A7237" s="287" t="s">
        <v>576</v>
      </c>
      <c r="B7237" s="288">
        <v>46039</v>
      </c>
      <c r="C7237" s="287" t="s">
        <v>892</v>
      </c>
      <c r="D7237" s="287">
        <v>1</v>
      </c>
      <c r="E7237" s="287">
        <v>0</v>
      </c>
      <c r="F7237" s="287">
        <v>1</v>
      </c>
      <c r="G7237" s="287" t="s">
        <v>185</v>
      </c>
      <c r="H7237" s="287" t="s">
        <v>179</v>
      </c>
      <c r="I7237" s="287">
        <v>0</v>
      </c>
      <c r="J7237" s="287" t="s">
        <v>577</v>
      </c>
      <c r="K7237" s="287">
        <v>0</v>
      </c>
    </row>
    <row r="7238" spans="1:11">
      <c r="A7238" s="287" t="s">
        <v>576</v>
      </c>
      <c r="B7238" s="288">
        <v>46046</v>
      </c>
      <c r="C7238" s="287" t="s">
        <v>339</v>
      </c>
      <c r="D7238" s="287">
        <v>0</v>
      </c>
      <c r="E7238" s="287">
        <v>0</v>
      </c>
      <c r="F7238" s="287">
        <v>0</v>
      </c>
      <c r="G7238" s="287" t="s">
        <v>185</v>
      </c>
      <c r="H7238" s="287" t="s">
        <v>179</v>
      </c>
      <c r="I7238" s="287">
        <v>0</v>
      </c>
      <c r="J7238" s="287" t="s">
        <v>577</v>
      </c>
      <c r="K7238" s="287">
        <v>0</v>
      </c>
    </row>
    <row r="7239" spans="1:11">
      <c r="A7239" s="287" t="s">
        <v>576</v>
      </c>
      <c r="B7239" s="288">
        <v>46053</v>
      </c>
      <c r="C7239" s="287" t="s">
        <v>339</v>
      </c>
      <c r="D7239" s="287">
        <v>0</v>
      </c>
      <c r="E7239" s="287">
        <v>0</v>
      </c>
      <c r="F7239" s="287">
        <v>0</v>
      </c>
      <c r="G7239" s="287" t="s">
        <v>185</v>
      </c>
      <c r="H7239" s="287" t="s">
        <v>179</v>
      </c>
      <c r="I7239" s="287">
        <v>0</v>
      </c>
      <c r="J7239" s="287" t="s">
        <v>577</v>
      </c>
      <c r="K7239" s="287">
        <v>0</v>
      </c>
    </row>
    <row r="7240" spans="1:11">
      <c r="A7240" s="287" t="s">
        <v>576</v>
      </c>
      <c r="B7240" s="288">
        <v>46060</v>
      </c>
      <c r="C7240" s="287" t="s">
        <v>339</v>
      </c>
      <c r="D7240" s="287">
        <v>0</v>
      </c>
      <c r="E7240" s="287">
        <v>0</v>
      </c>
      <c r="F7240" s="287">
        <v>0</v>
      </c>
      <c r="G7240" s="287" t="s">
        <v>185</v>
      </c>
      <c r="H7240" s="287" t="s">
        <v>179</v>
      </c>
      <c r="I7240" s="287">
        <v>0</v>
      </c>
      <c r="J7240" s="287" t="s">
        <v>577</v>
      </c>
      <c r="K7240" s="287">
        <v>0</v>
      </c>
    </row>
    <row r="7241" spans="1:11">
      <c r="A7241" s="287" t="s">
        <v>576</v>
      </c>
      <c r="B7241" s="288">
        <v>46067</v>
      </c>
      <c r="C7241" s="287" t="s">
        <v>339</v>
      </c>
      <c r="D7241" s="287">
        <v>0</v>
      </c>
      <c r="E7241" s="287">
        <v>0</v>
      </c>
      <c r="F7241" s="287">
        <v>0</v>
      </c>
      <c r="G7241" s="287" t="s">
        <v>185</v>
      </c>
      <c r="H7241" s="287" t="s">
        <v>179</v>
      </c>
      <c r="I7241" s="287">
        <v>0</v>
      </c>
      <c r="J7241" s="287" t="s">
        <v>577</v>
      </c>
      <c r="K7241" s="287">
        <v>0</v>
      </c>
    </row>
    <row r="7242" spans="1:11">
      <c r="A7242" s="287" t="s">
        <v>576</v>
      </c>
      <c r="B7242" s="288">
        <v>46074</v>
      </c>
      <c r="C7242" s="287" t="s">
        <v>893</v>
      </c>
      <c r="D7242" s="287">
        <v>1</v>
      </c>
      <c r="E7242" s="287">
        <v>1</v>
      </c>
      <c r="F7242" s="287">
        <v>0</v>
      </c>
      <c r="G7242" s="287" t="s">
        <v>185</v>
      </c>
      <c r="H7242" s="287" t="s">
        <v>179</v>
      </c>
      <c r="I7242" s="287">
        <v>0</v>
      </c>
      <c r="J7242" s="287" t="s">
        <v>577</v>
      </c>
      <c r="K7242" s="287">
        <v>0</v>
      </c>
    </row>
    <row r="7243" spans="1:11">
      <c r="A7243" s="287" t="s">
        <v>576</v>
      </c>
      <c r="B7243" s="288">
        <v>46081</v>
      </c>
      <c r="C7243" s="287" t="s">
        <v>339</v>
      </c>
      <c r="D7243" s="287">
        <v>0</v>
      </c>
      <c r="E7243" s="287">
        <v>0</v>
      </c>
      <c r="F7243" s="287">
        <v>0</v>
      </c>
      <c r="G7243" s="287" t="s">
        <v>185</v>
      </c>
      <c r="H7243" s="287" t="s">
        <v>179</v>
      </c>
      <c r="I7243" s="287">
        <v>0</v>
      </c>
      <c r="J7243" s="287" t="s">
        <v>577</v>
      </c>
      <c r="K7243" s="287">
        <v>0</v>
      </c>
    </row>
    <row r="7244" spans="1:11">
      <c r="A7244" s="287" t="s">
        <v>576</v>
      </c>
      <c r="B7244" s="288">
        <v>46088</v>
      </c>
      <c r="C7244" s="287" t="s">
        <v>339</v>
      </c>
      <c r="D7244" s="287">
        <v>0</v>
      </c>
      <c r="E7244" s="287">
        <v>0</v>
      </c>
      <c r="F7244" s="287">
        <v>0</v>
      </c>
      <c r="G7244" s="287" t="s">
        <v>185</v>
      </c>
      <c r="H7244" s="287" t="s">
        <v>179</v>
      </c>
      <c r="I7244" s="287">
        <v>0</v>
      </c>
      <c r="J7244" s="287" t="s">
        <v>577</v>
      </c>
      <c r="K7244" s="287">
        <v>0</v>
      </c>
    </row>
    <row r="7245" spans="1:11">
      <c r="A7245" s="287" t="s">
        <v>576</v>
      </c>
      <c r="B7245" s="288">
        <v>46095</v>
      </c>
      <c r="C7245" s="287" t="s">
        <v>339</v>
      </c>
      <c r="D7245" s="287">
        <v>0</v>
      </c>
      <c r="E7245" s="287">
        <v>0</v>
      </c>
      <c r="F7245" s="287">
        <v>0</v>
      </c>
      <c r="G7245" s="287" t="s">
        <v>185</v>
      </c>
      <c r="H7245" s="287" t="s">
        <v>179</v>
      </c>
      <c r="I7245" s="287">
        <v>0</v>
      </c>
      <c r="J7245" s="287" t="s">
        <v>577</v>
      </c>
      <c r="K7245" s="287">
        <v>0</v>
      </c>
    </row>
    <row r="7246" spans="1:11">
      <c r="A7246" s="287" t="s">
        <v>576</v>
      </c>
      <c r="B7246" s="288">
        <v>46102</v>
      </c>
      <c r="C7246" s="287" t="s">
        <v>339</v>
      </c>
      <c r="D7246" s="287">
        <v>0</v>
      </c>
      <c r="E7246" s="287">
        <v>0</v>
      </c>
      <c r="F7246" s="287">
        <v>0</v>
      </c>
      <c r="G7246" s="287" t="s">
        <v>185</v>
      </c>
      <c r="H7246" s="287" t="s">
        <v>179</v>
      </c>
      <c r="I7246" s="287">
        <v>0</v>
      </c>
      <c r="J7246" s="287" t="s">
        <v>577</v>
      </c>
      <c r="K7246" s="287">
        <v>0</v>
      </c>
    </row>
    <row r="7247" spans="1:11">
      <c r="A7247" s="287" t="s">
        <v>576</v>
      </c>
      <c r="B7247" s="288">
        <v>46109</v>
      </c>
      <c r="C7247" s="287" t="s">
        <v>339</v>
      </c>
      <c r="D7247" s="287">
        <v>0</v>
      </c>
      <c r="E7247" s="287">
        <v>0</v>
      </c>
      <c r="F7247" s="287">
        <v>0</v>
      </c>
      <c r="G7247" s="287" t="s">
        <v>185</v>
      </c>
      <c r="H7247" s="287" t="s">
        <v>179</v>
      </c>
      <c r="I7247" s="287">
        <v>0</v>
      </c>
      <c r="J7247" s="287" t="s">
        <v>577</v>
      </c>
      <c r="K7247" s="287">
        <v>0</v>
      </c>
    </row>
    <row r="7248" spans="1:11">
      <c r="A7248" s="287" t="s">
        <v>576</v>
      </c>
      <c r="B7248" s="288">
        <v>46116</v>
      </c>
      <c r="C7248" s="287" t="s">
        <v>339</v>
      </c>
      <c r="D7248" s="287">
        <v>0</v>
      </c>
      <c r="E7248" s="287">
        <v>0</v>
      </c>
      <c r="F7248" s="287">
        <v>0</v>
      </c>
      <c r="G7248" s="287" t="s">
        <v>185</v>
      </c>
      <c r="H7248" s="287" t="s">
        <v>179</v>
      </c>
      <c r="I7248" s="287">
        <v>0</v>
      </c>
      <c r="J7248" s="287" t="s">
        <v>577</v>
      </c>
      <c r="K7248" s="287">
        <v>0</v>
      </c>
    </row>
    <row r="7249" spans="1:11">
      <c r="A7249" s="287" t="s">
        <v>576</v>
      </c>
      <c r="B7249" s="288">
        <v>46123</v>
      </c>
      <c r="C7249" s="287" t="s">
        <v>893</v>
      </c>
      <c r="D7249" s="287">
        <v>1</v>
      </c>
      <c r="E7249" s="287">
        <v>1</v>
      </c>
      <c r="F7249" s="287">
        <v>0</v>
      </c>
      <c r="G7249" s="287" t="s">
        <v>185</v>
      </c>
      <c r="H7249" s="287" t="s">
        <v>179</v>
      </c>
      <c r="I7249" s="287">
        <v>0</v>
      </c>
      <c r="J7249" s="287" t="s">
        <v>577</v>
      </c>
      <c r="K7249" s="287">
        <v>0</v>
      </c>
    </row>
    <row r="7250" spans="1:11">
      <c r="A7250" s="287" t="s">
        <v>576</v>
      </c>
      <c r="B7250" s="288">
        <v>46130</v>
      </c>
      <c r="C7250" s="287" t="s">
        <v>339</v>
      </c>
      <c r="D7250" s="287">
        <v>0</v>
      </c>
      <c r="E7250" s="287">
        <v>0</v>
      </c>
      <c r="F7250" s="287">
        <v>0</v>
      </c>
      <c r="G7250" s="287" t="s">
        <v>185</v>
      </c>
      <c r="H7250" s="287" t="s">
        <v>179</v>
      </c>
      <c r="I7250" s="287">
        <v>0</v>
      </c>
      <c r="J7250" s="287" t="s">
        <v>577</v>
      </c>
      <c r="K7250" s="287">
        <v>0</v>
      </c>
    </row>
    <row r="7251" spans="1:11">
      <c r="A7251" s="287" t="s">
        <v>576</v>
      </c>
      <c r="B7251" s="288">
        <v>46137</v>
      </c>
      <c r="C7251" s="287" t="s">
        <v>339</v>
      </c>
      <c r="D7251" s="287">
        <v>0</v>
      </c>
      <c r="E7251" s="287">
        <v>0</v>
      </c>
      <c r="F7251" s="287">
        <v>0</v>
      </c>
      <c r="G7251" s="287" t="s">
        <v>185</v>
      </c>
      <c r="H7251" s="287" t="s">
        <v>179</v>
      </c>
      <c r="I7251" s="287">
        <v>0</v>
      </c>
      <c r="J7251" s="287" t="s">
        <v>577</v>
      </c>
      <c r="K7251" s="287">
        <v>0</v>
      </c>
    </row>
    <row r="7252" spans="1:11">
      <c r="A7252" s="287" t="s">
        <v>578</v>
      </c>
      <c r="B7252" s="288">
        <v>45969</v>
      </c>
      <c r="C7252" s="287" t="s">
        <v>847</v>
      </c>
      <c r="D7252" s="287">
        <v>1</v>
      </c>
      <c r="E7252" s="287">
        <v>1</v>
      </c>
      <c r="F7252" s="287">
        <v>1</v>
      </c>
      <c r="G7252" s="287" t="s">
        <v>188</v>
      </c>
      <c r="H7252" s="287"/>
      <c r="I7252" s="287">
        <v>1</v>
      </c>
      <c r="J7252" s="287"/>
      <c r="K7252" s="287">
        <v>0</v>
      </c>
    </row>
    <row r="7253" spans="1:11">
      <c r="A7253" s="287" t="s">
        <v>578</v>
      </c>
      <c r="B7253" s="288">
        <v>45976</v>
      </c>
      <c r="C7253" s="287" t="s">
        <v>847</v>
      </c>
      <c r="D7253" s="287">
        <v>1</v>
      </c>
      <c r="E7253" s="287">
        <v>1</v>
      </c>
      <c r="F7253" s="287">
        <v>1</v>
      </c>
      <c r="G7253" s="287" t="s">
        <v>188</v>
      </c>
      <c r="H7253" s="287"/>
      <c r="I7253" s="287">
        <v>1</v>
      </c>
      <c r="J7253" s="287"/>
      <c r="K7253" s="287">
        <v>0</v>
      </c>
    </row>
    <row r="7254" spans="1:11">
      <c r="A7254" s="287" t="s">
        <v>578</v>
      </c>
      <c r="B7254" s="288">
        <v>45983</v>
      </c>
      <c r="C7254" s="287" t="s">
        <v>847</v>
      </c>
      <c r="D7254" s="287">
        <v>1</v>
      </c>
      <c r="E7254" s="287">
        <v>1</v>
      </c>
      <c r="F7254" s="287">
        <v>1</v>
      </c>
      <c r="G7254" s="287" t="s">
        <v>188</v>
      </c>
      <c r="H7254" s="287"/>
      <c r="I7254" s="287">
        <v>1</v>
      </c>
      <c r="J7254" s="287"/>
      <c r="K7254" s="287">
        <v>0</v>
      </c>
    </row>
    <row r="7255" spans="1:11">
      <c r="A7255" s="287" t="s">
        <v>578</v>
      </c>
      <c r="B7255" s="288">
        <v>45990</v>
      </c>
      <c r="C7255" s="287" t="s">
        <v>847</v>
      </c>
      <c r="D7255" s="287">
        <v>1</v>
      </c>
      <c r="E7255" s="287">
        <v>1</v>
      </c>
      <c r="F7255" s="287">
        <v>1</v>
      </c>
      <c r="G7255" s="287" t="s">
        <v>188</v>
      </c>
      <c r="H7255" s="287"/>
      <c r="I7255" s="287">
        <v>1</v>
      </c>
      <c r="J7255" s="287"/>
      <c r="K7255" s="287">
        <v>0</v>
      </c>
    </row>
    <row r="7256" spans="1:11">
      <c r="A7256" s="287" t="s">
        <v>578</v>
      </c>
      <c r="B7256" s="288">
        <v>45997</v>
      </c>
      <c r="C7256" s="287" t="s">
        <v>847</v>
      </c>
      <c r="D7256" s="287">
        <v>1</v>
      </c>
      <c r="E7256" s="287">
        <v>1</v>
      </c>
      <c r="F7256" s="287">
        <v>1</v>
      </c>
      <c r="G7256" s="287" t="s">
        <v>188</v>
      </c>
      <c r="H7256" s="287"/>
      <c r="I7256" s="287">
        <v>1</v>
      </c>
      <c r="J7256" s="287"/>
      <c r="K7256" s="287">
        <v>0</v>
      </c>
    </row>
    <row r="7257" spans="1:11">
      <c r="A7257" s="287" t="s">
        <v>578</v>
      </c>
      <c r="B7257" s="288">
        <v>46004</v>
      </c>
      <c r="C7257" s="287" t="s">
        <v>893</v>
      </c>
      <c r="D7257" s="287">
        <v>1</v>
      </c>
      <c r="E7257" s="287">
        <v>1</v>
      </c>
      <c r="F7257" s="287">
        <v>0</v>
      </c>
      <c r="G7257" s="287" t="s">
        <v>188</v>
      </c>
      <c r="H7257" s="287"/>
      <c r="I7257" s="287">
        <v>1</v>
      </c>
      <c r="J7257" s="287"/>
      <c r="K7257" s="287">
        <v>0</v>
      </c>
    </row>
    <row r="7258" spans="1:11">
      <c r="A7258" s="287" t="s">
        <v>578</v>
      </c>
      <c r="B7258" s="288">
        <v>46011</v>
      </c>
      <c r="C7258" s="287" t="s">
        <v>847</v>
      </c>
      <c r="D7258" s="287">
        <v>1</v>
      </c>
      <c r="E7258" s="287">
        <v>1</v>
      </c>
      <c r="F7258" s="287">
        <v>1</v>
      </c>
      <c r="G7258" s="287" t="s">
        <v>188</v>
      </c>
      <c r="H7258" s="287"/>
      <c r="I7258" s="287">
        <v>1</v>
      </c>
      <c r="J7258" s="287"/>
      <c r="K7258" s="287">
        <v>0</v>
      </c>
    </row>
    <row r="7259" spans="1:11">
      <c r="A7259" s="287" t="s">
        <v>578</v>
      </c>
      <c r="B7259" s="288">
        <v>46018</v>
      </c>
      <c r="C7259" s="287" t="s">
        <v>339</v>
      </c>
      <c r="D7259" s="287">
        <v>0</v>
      </c>
      <c r="E7259" s="287">
        <v>0</v>
      </c>
      <c r="F7259" s="287">
        <v>0</v>
      </c>
      <c r="G7259" s="287" t="s">
        <v>188</v>
      </c>
      <c r="H7259" s="287"/>
      <c r="I7259" s="287">
        <v>1</v>
      </c>
      <c r="J7259" s="287"/>
      <c r="K7259" s="287">
        <v>0</v>
      </c>
    </row>
    <row r="7260" spans="1:11">
      <c r="A7260" s="287" t="s">
        <v>578</v>
      </c>
      <c r="B7260" s="288">
        <v>46025</v>
      </c>
      <c r="C7260" s="287" t="s">
        <v>339</v>
      </c>
      <c r="D7260" s="287">
        <v>0</v>
      </c>
      <c r="E7260" s="287">
        <v>0</v>
      </c>
      <c r="F7260" s="287">
        <v>0</v>
      </c>
      <c r="G7260" s="287" t="s">
        <v>188</v>
      </c>
      <c r="H7260" s="287"/>
      <c r="I7260" s="287">
        <v>1</v>
      </c>
      <c r="J7260" s="287"/>
      <c r="K7260" s="287">
        <v>0</v>
      </c>
    </row>
    <row r="7261" spans="1:11">
      <c r="A7261" s="287" t="s">
        <v>578</v>
      </c>
      <c r="B7261" s="288">
        <v>46032</v>
      </c>
      <c r="C7261" s="287" t="s">
        <v>847</v>
      </c>
      <c r="D7261" s="287">
        <v>1</v>
      </c>
      <c r="E7261" s="287">
        <v>1</v>
      </c>
      <c r="F7261" s="287">
        <v>1</v>
      </c>
      <c r="G7261" s="287" t="s">
        <v>188</v>
      </c>
      <c r="H7261" s="287"/>
      <c r="I7261" s="287">
        <v>1</v>
      </c>
      <c r="J7261" s="287"/>
      <c r="K7261" s="287">
        <v>0</v>
      </c>
    </row>
    <row r="7262" spans="1:11">
      <c r="A7262" s="287" t="s">
        <v>578</v>
      </c>
      <c r="B7262" s="288">
        <v>46039</v>
      </c>
      <c r="C7262" s="287" t="s">
        <v>847</v>
      </c>
      <c r="D7262" s="287">
        <v>1</v>
      </c>
      <c r="E7262" s="287">
        <v>1</v>
      </c>
      <c r="F7262" s="287">
        <v>1</v>
      </c>
      <c r="G7262" s="287" t="s">
        <v>188</v>
      </c>
      <c r="H7262" s="287"/>
      <c r="I7262" s="287">
        <v>1</v>
      </c>
      <c r="J7262" s="287"/>
      <c r="K7262" s="287">
        <v>0</v>
      </c>
    </row>
    <row r="7263" spans="1:11">
      <c r="A7263" s="287" t="s">
        <v>578</v>
      </c>
      <c r="B7263" s="288">
        <v>46046</v>
      </c>
      <c r="C7263" s="287" t="s">
        <v>847</v>
      </c>
      <c r="D7263" s="287">
        <v>1</v>
      </c>
      <c r="E7263" s="287">
        <v>1</v>
      </c>
      <c r="F7263" s="287">
        <v>1</v>
      </c>
      <c r="G7263" s="287" t="s">
        <v>188</v>
      </c>
      <c r="H7263" s="287"/>
      <c r="I7263" s="287">
        <v>1</v>
      </c>
      <c r="J7263" s="287"/>
      <c r="K7263" s="287">
        <v>0</v>
      </c>
    </row>
    <row r="7264" spans="1:11">
      <c r="A7264" s="287" t="s">
        <v>578</v>
      </c>
      <c r="B7264" s="288">
        <v>46053</v>
      </c>
      <c r="C7264" s="287" t="s">
        <v>892</v>
      </c>
      <c r="D7264" s="287">
        <v>1</v>
      </c>
      <c r="E7264" s="287">
        <v>0</v>
      </c>
      <c r="F7264" s="287">
        <v>1</v>
      </c>
      <c r="G7264" s="287" t="s">
        <v>188</v>
      </c>
      <c r="H7264" s="287"/>
      <c r="I7264" s="287">
        <v>1</v>
      </c>
      <c r="J7264" s="287"/>
      <c r="K7264" s="287">
        <v>0</v>
      </c>
    </row>
    <row r="7265" spans="1:11">
      <c r="A7265" s="287" t="s">
        <v>578</v>
      </c>
      <c r="B7265" s="288">
        <v>46060</v>
      </c>
      <c r="C7265" s="287" t="s">
        <v>847</v>
      </c>
      <c r="D7265" s="287">
        <v>1</v>
      </c>
      <c r="E7265" s="287">
        <v>1</v>
      </c>
      <c r="F7265" s="287">
        <v>1</v>
      </c>
      <c r="G7265" s="287" t="s">
        <v>188</v>
      </c>
      <c r="H7265" s="287"/>
      <c r="I7265" s="287">
        <v>1</v>
      </c>
      <c r="J7265" s="287"/>
      <c r="K7265" s="287">
        <v>0</v>
      </c>
    </row>
    <row r="7266" spans="1:11">
      <c r="A7266" s="287" t="s">
        <v>578</v>
      </c>
      <c r="B7266" s="288">
        <v>46067</v>
      </c>
      <c r="C7266" s="287" t="s">
        <v>892</v>
      </c>
      <c r="D7266" s="287">
        <v>1</v>
      </c>
      <c r="E7266" s="287">
        <v>0</v>
      </c>
      <c r="F7266" s="287">
        <v>1</v>
      </c>
      <c r="G7266" s="287" t="s">
        <v>188</v>
      </c>
      <c r="H7266" s="287"/>
      <c r="I7266" s="287">
        <v>1</v>
      </c>
      <c r="J7266" s="287"/>
      <c r="K7266" s="287">
        <v>0</v>
      </c>
    </row>
    <row r="7267" spans="1:11">
      <c r="A7267" s="287" t="s">
        <v>578</v>
      </c>
      <c r="B7267" s="288">
        <v>46074</v>
      </c>
      <c r="C7267" s="287" t="s">
        <v>847</v>
      </c>
      <c r="D7267" s="287">
        <v>1</v>
      </c>
      <c r="E7267" s="287">
        <v>1</v>
      </c>
      <c r="F7267" s="287">
        <v>1</v>
      </c>
      <c r="G7267" s="287" t="s">
        <v>188</v>
      </c>
      <c r="H7267" s="287"/>
      <c r="I7267" s="287">
        <v>1</v>
      </c>
      <c r="J7267" s="287"/>
      <c r="K7267" s="287">
        <v>0</v>
      </c>
    </row>
    <row r="7268" spans="1:11">
      <c r="A7268" s="287" t="s">
        <v>578</v>
      </c>
      <c r="B7268" s="288">
        <v>46081</v>
      </c>
      <c r="C7268" s="287" t="s">
        <v>847</v>
      </c>
      <c r="D7268" s="287">
        <v>1</v>
      </c>
      <c r="E7268" s="287">
        <v>1</v>
      </c>
      <c r="F7268" s="287">
        <v>1</v>
      </c>
      <c r="G7268" s="287" t="s">
        <v>188</v>
      </c>
      <c r="H7268" s="287"/>
      <c r="I7268" s="287">
        <v>1</v>
      </c>
      <c r="J7268" s="287"/>
      <c r="K7268" s="287">
        <v>0</v>
      </c>
    </row>
    <row r="7269" spans="1:11">
      <c r="A7269" s="287" t="s">
        <v>578</v>
      </c>
      <c r="B7269" s="288">
        <v>46088</v>
      </c>
      <c r="C7269" s="287" t="s">
        <v>847</v>
      </c>
      <c r="D7269" s="287">
        <v>1</v>
      </c>
      <c r="E7269" s="287">
        <v>1</v>
      </c>
      <c r="F7269" s="287">
        <v>1</v>
      </c>
      <c r="G7269" s="287" t="s">
        <v>188</v>
      </c>
      <c r="H7269" s="287"/>
      <c r="I7269" s="287">
        <v>1</v>
      </c>
      <c r="J7269" s="287"/>
      <c r="K7269" s="287">
        <v>0</v>
      </c>
    </row>
    <row r="7270" spans="1:11">
      <c r="A7270" s="287" t="s">
        <v>578</v>
      </c>
      <c r="B7270" s="288">
        <v>46095</v>
      </c>
      <c r="C7270" s="287" t="s">
        <v>847</v>
      </c>
      <c r="D7270" s="287">
        <v>1</v>
      </c>
      <c r="E7270" s="287">
        <v>1</v>
      </c>
      <c r="F7270" s="287">
        <v>1</v>
      </c>
      <c r="G7270" s="287" t="s">
        <v>188</v>
      </c>
      <c r="H7270" s="287"/>
      <c r="I7270" s="287">
        <v>1</v>
      </c>
      <c r="J7270" s="287"/>
      <c r="K7270" s="287">
        <v>0</v>
      </c>
    </row>
    <row r="7271" spans="1:11">
      <c r="A7271" s="287" t="s">
        <v>578</v>
      </c>
      <c r="B7271" s="288">
        <v>46102</v>
      </c>
      <c r="C7271" s="287" t="s">
        <v>892</v>
      </c>
      <c r="D7271" s="287">
        <v>1</v>
      </c>
      <c r="E7271" s="287">
        <v>0</v>
      </c>
      <c r="F7271" s="287">
        <v>1</v>
      </c>
      <c r="G7271" s="287" t="s">
        <v>188</v>
      </c>
      <c r="H7271" s="287"/>
      <c r="I7271" s="287">
        <v>1</v>
      </c>
      <c r="J7271" s="287"/>
      <c r="K7271" s="287">
        <v>0</v>
      </c>
    </row>
    <row r="7272" spans="1:11">
      <c r="A7272" s="287" t="s">
        <v>578</v>
      </c>
      <c r="B7272" s="288">
        <v>46109</v>
      </c>
      <c r="C7272" s="287" t="s">
        <v>847</v>
      </c>
      <c r="D7272" s="287">
        <v>1</v>
      </c>
      <c r="E7272" s="287">
        <v>1</v>
      </c>
      <c r="F7272" s="287">
        <v>1</v>
      </c>
      <c r="G7272" s="287" t="s">
        <v>188</v>
      </c>
      <c r="H7272" s="287"/>
      <c r="I7272" s="287">
        <v>1</v>
      </c>
      <c r="J7272" s="287"/>
      <c r="K7272" s="287">
        <v>0</v>
      </c>
    </row>
    <row r="7273" spans="1:11">
      <c r="A7273" s="287" t="s">
        <v>578</v>
      </c>
      <c r="B7273" s="288">
        <v>46116</v>
      </c>
      <c r="C7273" s="287" t="s">
        <v>847</v>
      </c>
      <c r="D7273" s="287">
        <v>1</v>
      </c>
      <c r="E7273" s="287">
        <v>1</v>
      </c>
      <c r="F7273" s="287">
        <v>1</v>
      </c>
      <c r="G7273" s="287" t="s">
        <v>188</v>
      </c>
      <c r="H7273" s="287"/>
      <c r="I7273" s="287">
        <v>1</v>
      </c>
      <c r="J7273" s="287"/>
      <c r="K7273" s="287">
        <v>0</v>
      </c>
    </row>
    <row r="7274" spans="1:11">
      <c r="A7274" s="287" t="s">
        <v>578</v>
      </c>
      <c r="B7274" s="288">
        <v>46123</v>
      </c>
      <c r="C7274" s="287" t="s">
        <v>847</v>
      </c>
      <c r="D7274" s="287">
        <v>1</v>
      </c>
      <c r="E7274" s="287">
        <v>1</v>
      </c>
      <c r="F7274" s="287">
        <v>1</v>
      </c>
      <c r="G7274" s="287" t="s">
        <v>188</v>
      </c>
      <c r="H7274" s="287"/>
      <c r="I7274" s="287">
        <v>1</v>
      </c>
      <c r="J7274" s="287"/>
      <c r="K7274" s="287">
        <v>0</v>
      </c>
    </row>
    <row r="7275" spans="1:11">
      <c r="A7275" s="287" t="s">
        <v>578</v>
      </c>
      <c r="B7275" s="288">
        <v>46130</v>
      </c>
      <c r="C7275" s="287" t="s">
        <v>847</v>
      </c>
      <c r="D7275" s="287">
        <v>1</v>
      </c>
      <c r="E7275" s="287">
        <v>1</v>
      </c>
      <c r="F7275" s="287">
        <v>1</v>
      </c>
      <c r="G7275" s="287" t="s">
        <v>188</v>
      </c>
      <c r="H7275" s="287"/>
      <c r="I7275" s="287">
        <v>1</v>
      </c>
      <c r="J7275" s="287"/>
      <c r="K7275" s="287">
        <v>0</v>
      </c>
    </row>
    <row r="7276" spans="1:11">
      <c r="A7276" s="287" t="s">
        <v>578</v>
      </c>
      <c r="B7276" s="288">
        <v>46137</v>
      </c>
      <c r="C7276" s="287" t="s">
        <v>893</v>
      </c>
      <c r="D7276" s="287">
        <v>1</v>
      </c>
      <c r="E7276" s="287">
        <v>1</v>
      </c>
      <c r="F7276" s="287">
        <v>0</v>
      </c>
      <c r="G7276" s="287" t="s">
        <v>188</v>
      </c>
      <c r="H7276" s="287"/>
      <c r="I7276" s="287">
        <v>1</v>
      </c>
      <c r="J7276" s="287"/>
      <c r="K7276" s="287">
        <v>0</v>
      </c>
    </row>
    <row r="7277" spans="1:11">
      <c r="A7277" s="287" t="s">
        <v>579</v>
      </c>
      <c r="B7277" s="288">
        <v>45969</v>
      </c>
      <c r="C7277" s="287" t="s">
        <v>339</v>
      </c>
      <c r="D7277" s="287">
        <v>0</v>
      </c>
      <c r="E7277" s="287">
        <v>0</v>
      </c>
      <c r="F7277" s="287">
        <v>0</v>
      </c>
      <c r="G7277" s="287" t="s">
        <v>185</v>
      </c>
      <c r="H7277" s="287"/>
      <c r="I7277" s="287">
        <v>0</v>
      </c>
      <c r="J7277" s="287"/>
      <c r="K7277" s="287">
        <v>0</v>
      </c>
    </row>
    <row r="7278" spans="1:11">
      <c r="A7278" s="287" t="s">
        <v>579</v>
      </c>
      <c r="B7278" s="288">
        <v>45976</v>
      </c>
      <c r="C7278" s="287" t="s">
        <v>339</v>
      </c>
      <c r="D7278" s="287">
        <v>0</v>
      </c>
      <c r="E7278" s="287">
        <v>0</v>
      </c>
      <c r="F7278" s="287">
        <v>0</v>
      </c>
      <c r="G7278" s="287" t="s">
        <v>185</v>
      </c>
      <c r="H7278" s="287"/>
      <c r="I7278" s="287">
        <v>0</v>
      </c>
      <c r="J7278" s="287"/>
      <c r="K7278" s="287">
        <v>0</v>
      </c>
    </row>
    <row r="7279" spans="1:11">
      <c r="A7279" s="287" t="s">
        <v>579</v>
      </c>
      <c r="B7279" s="288">
        <v>45983</v>
      </c>
      <c r="C7279" s="287" t="s">
        <v>847</v>
      </c>
      <c r="D7279" s="287">
        <v>1</v>
      </c>
      <c r="E7279" s="287">
        <v>1</v>
      </c>
      <c r="F7279" s="287">
        <v>1</v>
      </c>
      <c r="G7279" s="287" t="s">
        <v>185</v>
      </c>
      <c r="H7279" s="287"/>
      <c r="I7279" s="287">
        <v>0</v>
      </c>
      <c r="J7279" s="287"/>
      <c r="K7279" s="287">
        <v>0</v>
      </c>
    </row>
    <row r="7280" spans="1:11">
      <c r="A7280" s="287" t="s">
        <v>579</v>
      </c>
      <c r="B7280" s="288">
        <v>45990</v>
      </c>
      <c r="C7280" s="287" t="s">
        <v>847</v>
      </c>
      <c r="D7280" s="287">
        <v>1</v>
      </c>
      <c r="E7280" s="287">
        <v>1</v>
      </c>
      <c r="F7280" s="287">
        <v>1</v>
      </c>
      <c r="G7280" s="287" t="s">
        <v>185</v>
      </c>
      <c r="H7280" s="287"/>
      <c r="I7280" s="287">
        <v>0</v>
      </c>
      <c r="J7280" s="287"/>
      <c r="K7280" s="287">
        <v>0</v>
      </c>
    </row>
    <row r="7281" spans="1:11">
      <c r="A7281" s="287" t="s">
        <v>579</v>
      </c>
      <c r="B7281" s="288">
        <v>45997</v>
      </c>
      <c r="C7281" s="287" t="s">
        <v>847</v>
      </c>
      <c r="D7281" s="287">
        <v>1</v>
      </c>
      <c r="E7281" s="287">
        <v>1</v>
      </c>
      <c r="F7281" s="287">
        <v>1</v>
      </c>
      <c r="G7281" s="287" t="s">
        <v>185</v>
      </c>
      <c r="H7281" s="287"/>
      <c r="I7281" s="287">
        <v>0</v>
      </c>
      <c r="J7281" s="287"/>
      <c r="K7281" s="287">
        <v>0</v>
      </c>
    </row>
    <row r="7282" spans="1:11">
      <c r="A7282" s="287" t="s">
        <v>579</v>
      </c>
      <c r="B7282" s="288">
        <v>46004</v>
      </c>
      <c r="C7282" s="287" t="s">
        <v>847</v>
      </c>
      <c r="D7282" s="287">
        <v>1</v>
      </c>
      <c r="E7282" s="287">
        <v>1</v>
      </c>
      <c r="F7282" s="287">
        <v>1</v>
      </c>
      <c r="G7282" s="287" t="s">
        <v>185</v>
      </c>
      <c r="H7282" s="287"/>
      <c r="I7282" s="287">
        <v>0</v>
      </c>
      <c r="J7282" s="287"/>
      <c r="K7282" s="287">
        <v>0</v>
      </c>
    </row>
    <row r="7283" spans="1:11">
      <c r="A7283" s="287" t="s">
        <v>579</v>
      </c>
      <c r="B7283" s="288">
        <v>46011</v>
      </c>
      <c r="C7283" s="287" t="s">
        <v>847</v>
      </c>
      <c r="D7283" s="287">
        <v>1</v>
      </c>
      <c r="E7283" s="287">
        <v>1</v>
      </c>
      <c r="F7283" s="287">
        <v>1</v>
      </c>
      <c r="G7283" s="287" t="s">
        <v>185</v>
      </c>
      <c r="H7283" s="287"/>
      <c r="I7283" s="287">
        <v>0</v>
      </c>
      <c r="J7283" s="287"/>
      <c r="K7283" s="287">
        <v>0</v>
      </c>
    </row>
    <row r="7284" spans="1:11">
      <c r="A7284" s="287" t="s">
        <v>579</v>
      </c>
      <c r="B7284" s="288">
        <v>46018</v>
      </c>
      <c r="C7284" s="287" t="s">
        <v>847</v>
      </c>
      <c r="D7284" s="287">
        <v>1</v>
      </c>
      <c r="E7284" s="287">
        <v>1</v>
      </c>
      <c r="F7284" s="287">
        <v>1</v>
      </c>
      <c r="G7284" s="287" t="s">
        <v>185</v>
      </c>
      <c r="H7284" s="287"/>
      <c r="I7284" s="287">
        <v>0</v>
      </c>
      <c r="J7284" s="287"/>
      <c r="K7284" s="287">
        <v>0</v>
      </c>
    </row>
    <row r="7285" spans="1:11">
      <c r="A7285" s="287" t="s">
        <v>579</v>
      </c>
      <c r="B7285" s="288">
        <v>46025</v>
      </c>
      <c r="C7285" s="287" t="s">
        <v>339</v>
      </c>
      <c r="D7285" s="287">
        <v>0</v>
      </c>
      <c r="E7285" s="287">
        <v>0</v>
      </c>
      <c r="F7285" s="287">
        <v>0</v>
      </c>
      <c r="G7285" s="287" t="s">
        <v>185</v>
      </c>
      <c r="H7285" s="287"/>
      <c r="I7285" s="287">
        <v>0</v>
      </c>
      <c r="J7285" s="287"/>
      <c r="K7285" s="287">
        <v>0</v>
      </c>
    </row>
    <row r="7286" spans="1:11">
      <c r="A7286" s="287" t="s">
        <v>579</v>
      </c>
      <c r="B7286" s="288">
        <v>46032</v>
      </c>
      <c r="C7286" s="287" t="s">
        <v>847</v>
      </c>
      <c r="D7286" s="287">
        <v>1</v>
      </c>
      <c r="E7286" s="287">
        <v>1</v>
      </c>
      <c r="F7286" s="287">
        <v>1</v>
      </c>
      <c r="G7286" s="287" t="s">
        <v>185</v>
      </c>
      <c r="H7286" s="287"/>
      <c r="I7286" s="287">
        <v>0</v>
      </c>
      <c r="J7286" s="287"/>
      <c r="K7286" s="287">
        <v>0</v>
      </c>
    </row>
    <row r="7287" spans="1:11">
      <c r="A7287" s="287" t="s">
        <v>579</v>
      </c>
      <c r="B7287" s="288">
        <v>46039</v>
      </c>
      <c r="C7287" s="287" t="s">
        <v>847</v>
      </c>
      <c r="D7287" s="287">
        <v>1</v>
      </c>
      <c r="E7287" s="287">
        <v>1</v>
      </c>
      <c r="F7287" s="287">
        <v>1</v>
      </c>
      <c r="G7287" s="287" t="s">
        <v>185</v>
      </c>
      <c r="H7287" s="287"/>
      <c r="I7287" s="287">
        <v>0</v>
      </c>
      <c r="J7287" s="287"/>
      <c r="K7287" s="287">
        <v>0</v>
      </c>
    </row>
    <row r="7288" spans="1:11">
      <c r="A7288" s="287" t="s">
        <v>579</v>
      </c>
      <c r="B7288" s="288">
        <v>46046</v>
      </c>
      <c r="C7288" s="287" t="s">
        <v>847</v>
      </c>
      <c r="D7288" s="287">
        <v>1</v>
      </c>
      <c r="E7288" s="287">
        <v>1</v>
      </c>
      <c r="F7288" s="287">
        <v>1</v>
      </c>
      <c r="G7288" s="287" t="s">
        <v>185</v>
      </c>
      <c r="H7288" s="287"/>
      <c r="I7288" s="287">
        <v>0</v>
      </c>
      <c r="J7288" s="287"/>
      <c r="K7288" s="287">
        <v>0</v>
      </c>
    </row>
    <row r="7289" spans="1:11">
      <c r="A7289" s="287" t="s">
        <v>579</v>
      </c>
      <c r="B7289" s="288">
        <v>46053</v>
      </c>
      <c r="C7289" s="287" t="s">
        <v>847</v>
      </c>
      <c r="D7289" s="287">
        <v>1</v>
      </c>
      <c r="E7289" s="287">
        <v>1</v>
      </c>
      <c r="F7289" s="287">
        <v>1</v>
      </c>
      <c r="G7289" s="287" t="s">
        <v>185</v>
      </c>
      <c r="H7289" s="287"/>
      <c r="I7289" s="287">
        <v>0</v>
      </c>
      <c r="J7289" s="287"/>
      <c r="K7289" s="287">
        <v>0</v>
      </c>
    </row>
    <row r="7290" spans="1:11">
      <c r="A7290" s="287" t="s">
        <v>579</v>
      </c>
      <c r="B7290" s="288">
        <v>46060</v>
      </c>
      <c r="C7290" s="287" t="s">
        <v>847</v>
      </c>
      <c r="D7290" s="287">
        <v>1</v>
      </c>
      <c r="E7290" s="287">
        <v>1</v>
      </c>
      <c r="F7290" s="287">
        <v>1</v>
      </c>
      <c r="G7290" s="287" t="s">
        <v>185</v>
      </c>
      <c r="H7290" s="287"/>
      <c r="I7290" s="287">
        <v>0</v>
      </c>
      <c r="J7290" s="287"/>
      <c r="K7290" s="287">
        <v>0</v>
      </c>
    </row>
    <row r="7291" spans="1:11">
      <c r="A7291" s="287" t="s">
        <v>579</v>
      </c>
      <c r="B7291" s="288">
        <v>46067</v>
      </c>
      <c r="C7291" s="287" t="s">
        <v>847</v>
      </c>
      <c r="D7291" s="287">
        <v>1</v>
      </c>
      <c r="E7291" s="287">
        <v>1</v>
      </c>
      <c r="F7291" s="287">
        <v>1</v>
      </c>
      <c r="G7291" s="287" t="s">
        <v>185</v>
      </c>
      <c r="H7291" s="287"/>
      <c r="I7291" s="287">
        <v>0</v>
      </c>
      <c r="J7291" s="287"/>
      <c r="K7291" s="287">
        <v>0</v>
      </c>
    </row>
    <row r="7292" spans="1:11">
      <c r="A7292" s="287" t="s">
        <v>579</v>
      </c>
      <c r="B7292" s="288">
        <v>46074</v>
      </c>
      <c r="C7292" s="287" t="s">
        <v>847</v>
      </c>
      <c r="D7292" s="287">
        <v>1</v>
      </c>
      <c r="E7292" s="287">
        <v>1</v>
      </c>
      <c r="F7292" s="287">
        <v>1</v>
      </c>
      <c r="G7292" s="287" t="s">
        <v>185</v>
      </c>
      <c r="H7292" s="287"/>
      <c r="I7292" s="287">
        <v>0</v>
      </c>
      <c r="J7292" s="287"/>
      <c r="K7292" s="287">
        <v>0</v>
      </c>
    </row>
    <row r="7293" spans="1:11">
      <c r="A7293" s="287" t="s">
        <v>579</v>
      </c>
      <c r="B7293" s="288">
        <v>46081</v>
      </c>
      <c r="C7293" s="287" t="s">
        <v>847</v>
      </c>
      <c r="D7293" s="287">
        <v>1</v>
      </c>
      <c r="E7293" s="287">
        <v>1</v>
      </c>
      <c r="F7293" s="287">
        <v>1</v>
      </c>
      <c r="G7293" s="287" t="s">
        <v>185</v>
      </c>
      <c r="H7293" s="287"/>
      <c r="I7293" s="287">
        <v>0</v>
      </c>
      <c r="J7293" s="287"/>
      <c r="K7293" s="287">
        <v>0</v>
      </c>
    </row>
    <row r="7294" spans="1:11">
      <c r="A7294" s="287" t="s">
        <v>579</v>
      </c>
      <c r="B7294" s="288">
        <v>46088</v>
      </c>
      <c r="C7294" s="287" t="s">
        <v>847</v>
      </c>
      <c r="D7294" s="287">
        <v>1</v>
      </c>
      <c r="E7294" s="287">
        <v>1</v>
      </c>
      <c r="F7294" s="287">
        <v>1</v>
      </c>
      <c r="G7294" s="287" t="s">
        <v>185</v>
      </c>
      <c r="H7294" s="287"/>
      <c r="I7294" s="287">
        <v>0</v>
      </c>
      <c r="J7294" s="287"/>
      <c r="K7294" s="287">
        <v>0</v>
      </c>
    </row>
    <row r="7295" spans="1:11">
      <c r="A7295" s="287" t="s">
        <v>579</v>
      </c>
      <c r="B7295" s="288">
        <v>46095</v>
      </c>
      <c r="C7295" s="287" t="s">
        <v>847</v>
      </c>
      <c r="D7295" s="287">
        <v>1</v>
      </c>
      <c r="E7295" s="287">
        <v>1</v>
      </c>
      <c r="F7295" s="287">
        <v>1</v>
      </c>
      <c r="G7295" s="287" t="s">
        <v>185</v>
      </c>
      <c r="H7295" s="287"/>
      <c r="I7295" s="287">
        <v>0</v>
      </c>
      <c r="J7295" s="287"/>
      <c r="K7295" s="287">
        <v>0</v>
      </c>
    </row>
    <row r="7296" spans="1:11">
      <c r="A7296" s="287" t="s">
        <v>579</v>
      </c>
      <c r="B7296" s="288">
        <v>46102</v>
      </c>
      <c r="C7296" s="287" t="s">
        <v>847</v>
      </c>
      <c r="D7296" s="287">
        <v>1</v>
      </c>
      <c r="E7296" s="287">
        <v>1</v>
      </c>
      <c r="F7296" s="287">
        <v>1</v>
      </c>
      <c r="G7296" s="287" t="s">
        <v>185</v>
      </c>
      <c r="H7296" s="287"/>
      <c r="I7296" s="287">
        <v>0</v>
      </c>
      <c r="J7296" s="287"/>
      <c r="K7296" s="287">
        <v>0</v>
      </c>
    </row>
    <row r="7297" spans="1:11">
      <c r="A7297" s="287" t="s">
        <v>579</v>
      </c>
      <c r="B7297" s="288">
        <v>46109</v>
      </c>
      <c r="C7297" s="287" t="s">
        <v>847</v>
      </c>
      <c r="D7297" s="287">
        <v>1</v>
      </c>
      <c r="E7297" s="287">
        <v>1</v>
      </c>
      <c r="F7297" s="287">
        <v>1</v>
      </c>
      <c r="G7297" s="287" t="s">
        <v>185</v>
      </c>
      <c r="H7297" s="287"/>
      <c r="I7297" s="287">
        <v>0</v>
      </c>
      <c r="J7297" s="287"/>
      <c r="K7297" s="287">
        <v>0</v>
      </c>
    </row>
    <row r="7298" spans="1:11">
      <c r="A7298" s="287" t="s">
        <v>579</v>
      </c>
      <c r="B7298" s="288">
        <v>46116</v>
      </c>
      <c r="C7298" s="287" t="s">
        <v>847</v>
      </c>
      <c r="D7298" s="287">
        <v>1</v>
      </c>
      <c r="E7298" s="287">
        <v>1</v>
      </c>
      <c r="F7298" s="287">
        <v>1</v>
      </c>
      <c r="G7298" s="287" t="s">
        <v>185</v>
      </c>
      <c r="H7298" s="287"/>
      <c r="I7298" s="287">
        <v>0</v>
      </c>
      <c r="J7298" s="287"/>
      <c r="K7298" s="287">
        <v>0</v>
      </c>
    </row>
    <row r="7299" spans="1:11">
      <c r="A7299" s="287" t="s">
        <v>579</v>
      </c>
      <c r="B7299" s="288">
        <v>46123</v>
      </c>
      <c r="C7299" s="287" t="s">
        <v>847</v>
      </c>
      <c r="D7299" s="287">
        <v>1</v>
      </c>
      <c r="E7299" s="287">
        <v>1</v>
      </c>
      <c r="F7299" s="287">
        <v>1</v>
      </c>
      <c r="G7299" s="287" t="s">
        <v>185</v>
      </c>
      <c r="H7299" s="287"/>
      <c r="I7299" s="287">
        <v>0</v>
      </c>
      <c r="J7299" s="287"/>
      <c r="K7299" s="287">
        <v>0</v>
      </c>
    </row>
    <row r="7300" spans="1:11">
      <c r="A7300" s="287" t="s">
        <v>579</v>
      </c>
      <c r="B7300" s="288">
        <v>46130</v>
      </c>
      <c r="C7300" s="287" t="s">
        <v>847</v>
      </c>
      <c r="D7300" s="287">
        <v>1</v>
      </c>
      <c r="E7300" s="287">
        <v>1</v>
      </c>
      <c r="F7300" s="287">
        <v>1</v>
      </c>
      <c r="G7300" s="287" t="s">
        <v>185</v>
      </c>
      <c r="H7300" s="287"/>
      <c r="I7300" s="287">
        <v>0</v>
      </c>
      <c r="J7300" s="287"/>
      <c r="K7300" s="287">
        <v>0</v>
      </c>
    </row>
    <row r="7301" spans="1:11">
      <c r="A7301" s="287" t="s">
        <v>579</v>
      </c>
      <c r="B7301" s="288">
        <v>46137</v>
      </c>
      <c r="C7301" s="287" t="s">
        <v>847</v>
      </c>
      <c r="D7301" s="287">
        <v>1</v>
      </c>
      <c r="E7301" s="287">
        <v>1</v>
      </c>
      <c r="F7301" s="287">
        <v>1</v>
      </c>
      <c r="G7301" s="287" t="s">
        <v>185</v>
      </c>
      <c r="H7301" s="287"/>
      <c r="I7301" s="287">
        <v>0</v>
      </c>
      <c r="J7301" s="287"/>
      <c r="K7301" s="287">
        <v>0</v>
      </c>
    </row>
    <row r="7302" spans="1:11">
      <c r="A7302" s="287" t="s">
        <v>580</v>
      </c>
      <c r="B7302" s="288">
        <v>45969</v>
      </c>
      <c r="C7302" s="287" t="s">
        <v>339</v>
      </c>
      <c r="D7302" s="287">
        <v>0</v>
      </c>
      <c r="E7302" s="287">
        <v>0</v>
      </c>
      <c r="F7302" s="287">
        <v>0</v>
      </c>
      <c r="G7302" s="287"/>
      <c r="H7302" s="287"/>
      <c r="I7302" s="287">
        <v>0</v>
      </c>
      <c r="J7302" s="287"/>
      <c r="K7302" s="287">
        <v>0</v>
      </c>
    </row>
    <row r="7303" spans="1:11">
      <c r="A7303" s="287" t="s">
        <v>580</v>
      </c>
      <c r="B7303" s="288">
        <v>45976</v>
      </c>
      <c r="C7303" s="287" t="s">
        <v>339</v>
      </c>
      <c r="D7303" s="287">
        <v>0</v>
      </c>
      <c r="E7303" s="287">
        <v>0</v>
      </c>
      <c r="F7303" s="287">
        <v>0</v>
      </c>
      <c r="G7303" s="287"/>
      <c r="H7303" s="287"/>
      <c r="I7303" s="287">
        <v>0</v>
      </c>
      <c r="J7303" s="287"/>
      <c r="K7303" s="287">
        <v>0</v>
      </c>
    </row>
    <row r="7304" spans="1:11">
      <c r="A7304" s="287" t="s">
        <v>580</v>
      </c>
      <c r="B7304" s="288">
        <v>45983</v>
      </c>
      <c r="C7304" s="287" t="s">
        <v>339</v>
      </c>
      <c r="D7304" s="287">
        <v>0</v>
      </c>
      <c r="E7304" s="287">
        <v>0</v>
      </c>
      <c r="F7304" s="287">
        <v>0</v>
      </c>
      <c r="G7304" s="287"/>
      <c r="H7304" s="287"/>
      <c r="I7304" s="287">
        <v>0</v>
      </c>
      <c r="J7304" s="287"/>
      <c r="K7304" s="287">
        <v>0</v>
      </c>
    </row>
    <row r="7305" spans="1:11">
      <c r="A7305" s="287" t="s">
        <v>580</v>
      </c>
      <c r="B7305" s="288">
        <v>45990</v>
      </c>
      <c r="C7305" s="287" t="s">
        <v>339</v>
      </c>
      <c r="D7305" s="287">
        <v>0</v>
      </c>
      <c r="E7305" s="287">
        <v>0</v>
      </c>
      <c r="F7305" s="287">
        <v>0</v>
      </c>
      <c r="G7305" s="287"/>
      <c r="H7305" s="287"/>
      <c r="I7305" s="287">
        <v>0</v>
      </c>
      <c r="J7305" s="287"/>
      <c r="K7305" s="287">
        <v>0</v>
      </c>
    </row>
    <row r="7306" spans="1:11">
      <c r="A7306" s="287" t="s">
        <v>580</v>
      </c>
      <c r="B7306" s="288">
        <v>45997</v>
      </c>
      <c r="C7306" s="287" t="s">
        <v>339</v>
      </c>
      <c r="D7306" s="287">
        <v>0</v>
      </c>
      <c r="E7306" s="287">
        <v>0</v>
      </c>
      <c r="F7306" s="287">
        <v>0</v>
      </c>
      <c r="G7306" s="287"/>
      <c r="H7306" s="287"/>
      <c r="I7306" s="287">
        <v>0</v>
      </c>
      <c r="J7306" s="287"/>
      <c r="K7306" s="287">
        <v>0</v>
      </c>
    </row>
    <row r="7307" spans="1:11">
      <c r="A7307" s="287" t="s">
        <v>580</v>
      </c>
      <c r="B7307" s="288">
        <v>46004</v>
      </c>
      <c r="C7307" s="287" t="s">
        <v>339</v>
      </c>
      <c r="D7307" s="287">
        <v>0</v>
      </c>
      <c r="E7307" s="287">
        <v>0</v>
      </c>
      <c r="F7307" s="287">
        <v>0</v>
      </c>
      <c r="G7307" s="287"/>
      <c r="H7307" s="287"/>
      <c r="I7307" s="287">
        <v>0</v>
      </c>
      <c r="J7307" s="287"/>
      <c r="K7307" s="287">
        <v>0</v>
      </c>
    </row>
    <row r="7308" spans="1:11">
      <c r="A7308" s="287" t="s">
        <v>580</v>
      </c>
      <c r="B7308" s="288">
        <v>46011</v>
      </c>
      <c r="C7308" s="287" t="s">
        <v>339</v>
      </c>
      <c r="D7308" s="287">
        <v>0</v>
      </c>
      <c r="E7308" s="287">
        <v>0</v>
      </c>
      <c r="F7308" s="287">
        <v>0</v>
      </c>
      <c r="G7308" s="287"/>
      <c r="H7308" s="287"/>
      <c r="I7308" s="287">
        <v>0</v>
      </c>
      <c r="J7308" s="287"/>
      <c r="K7308" s="287">
        <v>0</v>
      </c>
    </row>
    <row r="7309" spans="1:11">
      <c r="A7309" s="287" t="s">
        <v>580</v>
      </c>
      <c r="B7309" s="288">
        <v>46018</v>
      </c>
      <c r="C7309" s="287" t="s">
        <v>339</v>
      </c>
      <c r="D7309" s="287">
        <v>0</v>
      </c>
      <c r="E7309" s="287">
        <v>0</v>
      </c>
      <c r="F7309" s="287">
        <v>0</v>
      </c>
      <c r="G7309" s="287"/>
      <c r="H7309" s="287"/>
      <c r="I7309" s="287">
        <v>0</v>
      </c>
      <c r="J7309" s="287"/>
      <c r="K7309" s="287">
        <v>0</v>
      </c>
    </row>
    <row r="7310" spans="1:11">
      <c r="A7310" s="287" t="s">
        <v>580</v>
      </c>
      <c r="B7310" s="288">
        <v>46025</v>
      </c>
      <c r="C7310" s="287" t="s">
        <v>339</v>
      </c>
      <c r="D7310" s="287">
        <v>0</v>
      </c>
      <c r="E7310" s="287">
        <v>0</v>
      </c>
      <c r="F7310" s="287">
        <v>0</v>
      </c>
      <c r="G7310" s="287"/>
      <c r="H7310" s="287"/>
      <c r="I7310" s="287">
        <v>0</v>
      </c>
      <c r="J7310" s="287"/>
      <c r="K7310" s="287">
        <v>0</v>
      </c>
    </row>
    <row r="7311" spans="1:11">
      <c r="A7311" s="287" t="s">
        <v>580</v>
      </c>
      <c r="B7311" s="288">
        <v>46032</v>
      </c>
      <c r="C7311" s="287" t="s">
        <v>339</v>
      </c>
      <c r="D7311" s="287">
        <v>0</v>
      </c>
      <c r="E7311" s="287">
        <v>0</v>
      </c>
      <c r="F7311" s="287">
        <v>0</v>
      </c>
      <c r="G7311" s="287"/>
      <c r="H7311" s="287"/>
      <c r="I7311" s="287">
        <v>0</v>
      </c>
      <c r="J7311" s="287"/>
      <c r="K7311" s="287">
        <v>0</v>
      </c>
    </row>
    <row r="7312" spans="1:11">
      <c r="A7312" s="287" t="s">
        <v>580</v>
      </c>
      <c r="B7312" s="288">
        <v>46039</v>
      </c>
      <c r="C7312" s="287" t="s">
        <v>339</v>
      </c>
      <c r="D7312" s="287">
        <v>0</v>
      </c>
      <c r="E7312" s="287">
        <v>0</v>
      </c>
      <c r="F7312" s="287">
        <v>0</v>
      </c>
      <c r="G7312" s="287"/>
      <c r="H7312" s="287"/>
      <c r="I7312" s="287">
        <v>0</v>
      </c>
      <c r="J7312" s="287"/>
      <c r="K7312" s="287">
        <v>0</v>
      </c>
    </row>
    <row r="7313" spans="1:11">
      <c r="A7313" s="287" t="s">
        <v>580</v>
      </c>
      <c r="B7313" s="288">
        <v>46046</v>
      </c>
      <c r="C7313" s="287" t="s">
        <v>339</v>
      </c>
      <c r="D7313" s="287">
        <v>0</v>
      </c>
      <c r="E7313" s="287">
        <v>0</v>
      </c>
      <c r="F7313" s="287">
        <v>0</v>
      </c>
      <c r="G7313" s="287"/>
      <c r="H7313" s="287"/>
      <c r="I7313" s="287">
        <v>0</v>
      </c>
      <c r="J7313" s="287"/>
      <c r="K7313" s="287">
        <v>0</v>
      </c>
    </row>
    <row r="7314" spans="1:11">
      <c r="A7314" s="287" t="s">
        <v>580</v>
      </c>
      <c r="B7314" s="288">
        <v>46053</v>
      </c>
      <c r="C7314" s="287" t="s">
        <v>339</v>
      </c>
      <c r="D7314" s="287">
        <v>0</v>
      </c>
      <c r="E7314" s="287">
        <v>0</v>
      </c>
      <c r="F7314" s="287">
        <v>0</v>
      </c>
      <c r="G7314" s="287"/>
      <c r="H7314" s="287"/>
      <c r="I7314" s="287">
        <v>0</v>
      </c>
      <c r="J7314" s="287"/>
      <c r="K7314" s="287">
        <v>0</v>
      </c>
    </row>
    <row r="7315" spans="1:11">
      <c r="A7315" s="287" t="s">
        <v>580</v>
      </c>
      <c r="B7315" s="288">
        <v>46060</v>
      </c>
      <c r="C7315" s="287" t="s">
        <v>339</v>
      </c>
      <c r="D7315" s="287">
        <v>0</v>
      </c>
      <c r="E7315" s="287">
        <v>0</v>
      </c>
      <c r="F7315" s="287">
        <v>0</v>
      </c>
      <c r="G7315" s="287"/>
      <c r="H7315" s="287"/>
      <c r="I7315" s="287">
        <v>0</v>
      </c>
      <c r="J7315" s="287"/>
      <c r="K7315" s="287">
        <v>0</v>
      </c>
    </row>
    <row r="7316" spans="1:11">
      <c r="A7316" s="287" t="s">
        <v>580</v>
      </c>
      <c r="B7316" s="288">
        <v>46067</v>
      </c>
      <c r="C7316" s="287" t="s">
        <v>339</v>
      </c>
      <c r="D7316" s="287">
        <v>0</v>
      </c>
      <c r="E7316" s="287">
        <v>0</v>
      </c>
      <c r="F7316" s="287">
        <v>0</v>
      </c>
      <c r="G7316" s="287"/>
      <c r="H7316" s="287"/>
      <c r="I7316" s="287">
        <v>0</v>
      </c>
      <c r="J7316" s="287"/>
      <c r="K7316" s="287">
        <v>0</v>
      </c>
    </row>
    <row r="7317" spans="1:11">
      <c r="A7317" s="287" t="s">
        <v>580</v>
      </c>
      <c r="B7317" s="288">
        <v>46074</v>
      </c>
      <c r="C7317" s="287" t="s">
        <v>339</v>
      </c>
      <c r="D7317" s="287">
        <v>0</v>
      </c>
      <c r="E7317" s="287">
        <v>0</v>
      </c>
      <c r="F7317" s="287">
        <v>0</v>
      </c>
      <c r="G7317" s="287"/>
      <c r="H7317" s="287"/>
      <c r="I7317" s="287">
        <v>0</v>
      </c>
      <c r="J7317" s="287"/>
      <c r="K7317" s="287">
        <v>0</v>
      </c>
    </row>
    <row r="7318" spans="1:11">
      <c r="A7318" s="287" t="s">
        <v>580</v>
      </c>
      <c r="B7318" s="288">
        <v>46081</v>
      </c>
      <c r="C7318" s="287" t="s">
        <v>339</v>
      </c>
      <c r="D7318" s="287">
        <v>0</v>
      </c>
      <c r="E7318" s="287">
        <v>0</v>
      </c>
      <c r="F7318" s="287">
        <v>0</v>
      </c>
      <c r="G7318" s="287"/>
      <c r="H7318" s="287"/>
      <c r="I7318" s="287">
        <v>0</v>
      </c>
      <c r="J7318" s="287"/>
      <c r="K7318" s="287">
        <v>0</v>
      </c>
    </row>
    <row r="7319" spans="1:11">
      <c r="A7319" s="287" t="s">
        <v>580</v>
      </c>
      <c r="B7319" s="288">
        <v>46088</v>
      </c>
      <c r="C7319" s="287" t="s">
        <v>339</v>
      </c>
      <c r="D7319" s="287">
        <v>0</v>
      </c>
      <c r="E7319" s="287">
        <v>0</v>
      </c>
      <c r="F7319" s="287">
        <v>0</v>
      </c>
      <c r="G7319" s="287"/>
      <c r="H7319" s="287"/>
      <c r="I7319" s="287">
        <v>0</v>
      </c>
      <c r="J7319" s="287"/>
      <c r="K7319" s="287">
        <v>0</v>
      </c>
    </row>
    <row r="7320" spans="1:11">
      <c r="A7320" s="287" t="s">
        <v>580</v>
      </c>
      <c r="B7320" s="288">
        <v>46095</v>
      </c>
      <c r="C7320" s="287" t="s">
        <v>339</v>
      </c>
      <c r="D7320" s="287">
        <v>0</v>
      </c>
      <c r="E7320" s="287">
        <v>0</v>
      </c>
      <c r="F7320" s="287">
        <v>0</v>
      </c>
      <c r="G7320" s="287"/>
      <c r="H7320" s="287"/>
      <c r="I7320" s="287">
        <v>0</v>
      </c>
      <c r="J7320" s="287"/>
      <c r="K7320" s="287">
        <v>0</v>
      </c>
    </row>
    <row r="7321" spans="1:11">
      <c r="A7321" s="287" t="s">
        <v>580</v>
      </c>
      <c r="B7321" s="288">
        <v>46102</v>
      </c>
      <c r="C7321" s="287" t="s">
        <v>339</v>
      </c>
      <c r="D7321" s="287">
        <v>0</v>
      </c>
      <c r="E7321" s="287">
        <v>0</v>
      </c>
      <c r="F7321" s="287">
        <v>0</v>
      </c>
      <c r="G7321" s="287"/>
      <c r="H7321" s="287"/>
      <c r="I7321" s="287">
        <v>0</v>
      </c>
      <c r="J7321" s="287"/>
      <c r="K7321" s="287">
        <v>0</v>
      </c>
    </row>
    <row r="7322" spans="1:11">
      <c r="A7322" s="287" t="s">
        <v>580</v>
      </c>
      <c r="B7322" s="288">
        <v>46109</v>
      </c>
      <c r="C7322" s="287" t="s">
        <v>339</v>
      </c>
      <c r="D7322" s="287">
        <v>0</v>
      </c>
      <c r="E7322" s="287">
        <v>0</v>
      </c>
      <c r="F7322" s="287">
        <v>0</v>
      </c>
      <c r="G7322" s="287"/>
      <c r="H7322" s="287"/>
      <c r="I7322" s="287">
        <v>0</v>
      </c>
      <c r="J7322" s="287"/>
      <c r="K7322" s="287">
        <v>0</v>
      </c>
    </row>
    <row r="7323" spans="1:11">
      <c r="A7323" s="287" t="s">
        <v>580</v>
      </c>
      <c r="B7323" s="288">
        <v>46116</v>
      </c>
      <c r="C7323" s="287" t="s">
        <v>339</v>
      </c>
      <c r="D7323" s="287">
        <v>0</v>
      </c>
      <c r="E7323" s="287">
        <v>0</v>
      </c>
      <c r="F7323" s="287">
        <v>0</v>
      </c>
      <c r="G7323" s="287"/>
      <c r="H7323" s="287"/>
      <c r="I7323" s="287">
        <v>0</v>
      </c>
      <c r="J7323" s="287"/>
      <c r="K7323" s="287">
        <v>0</v>
      </c>
    </row>
    <row r="7324" spans="1:11">
      <c r="A7324" s="287" t="s">
        <v>580</v>
      </c>
      <c r="B7324" s="288">
        <v>46123</v>
      </c>
      <c r="C7324" s="287" t="s">
        <v>339</v>
      </c>
      <c r="D7324" s="287">
        <v>0</v>
      </c>
      <c r="E7324" s="287">
        <v>0</v>
      </c>
      <c r="F7324" s="287">
        <v>0</v>
      </c>
      <c r="G7324" s="287"/>
      <c r="H7324" s="287"/>
      <c r="I7324" s="287">
        <v>0</v>
      </c>
      <c r="J7324" s="287"/>
      <c r="K7324" s="287">
        <v>0</v>
      </c>
    </row>
    <row r="7325" spans="1:11">
      <c r="A7325" s="287" t="s">
        <v>580</v>
      </c>
      <c r="B7325" s="288">
        <v>46130</v>
      </c>
      <c r="C7325" s="287" t="s">
        <v>339</v>
      </c>
      <c r="D7325" s="287">
        <v>0</v>
      </c>
      <c r="E7325" s="287">
        <v>0</v>
      </c>
      <c r="F7325" s="287">
        <v>0</v>
      </c>
      <c r="G7325" s="287"/>
      <c r="H7325" s="287"/>
      <c r="I7325" s="287">
        <v>0</v>
      </c>
      <c r="J7325" s="287"/>
      <c r="K7325" s="287">
        <v>0</v>
      </c>
    </row>
    <row r="7326" spans="1:11">
      <c r="A7326" s="287" t="s">
        <v>580</v>
      </c>
      <c r="B7326" s="288">
        <v>46137</v>
      </c>
      <c r="C7326" s="287" t="s">
        <v>339</v>
      </c>
      <c r="D7326" s="287">
        <v>0</v>
      </c>
      <c r="E7326" s="287">
        <v>0</v>
      </c>
      <c r="F7326" s="287">
        <v>0</v>
      </c>
      <c r="G7326" s="287"/>
      <c r="H7326" s="287"/>
      <c r="I7326" s="287">
        <v>0</v>
      </c>
      <c r="J7326" s="287"/>
      <c r="K7326" s="287">
        <v>0</v>
      </c>
    </row>
    <row r="7327" spans="1:11">
      <c r="A7327" s="287" t="s">
        <v>581</v>
      </c>
      <c r="B7327" s="288">
        <v>45969</v>
      </c>
      <c r="C7327" s="287" t="s">
        <v>847</v>
      </c>
      <c r="D7327" s="287">
        <v>1</v>
      </c>
      <c r="E7327" s="287">
        <v>1</v>
      </c>
      <c r="F7327" s="287">
        <v>1</v>
      </c>
      <c r="G7327" s="287" t="s">
        <v>185</v>
      </c>
      <c r="H7327" s="287" t="s">
        <v>179</v>
      </c>
      <c r="I7327" s="287">
        <v>1</v>
      </c>
      <c r="J7327" s="287" t="s">
        <v>582</v>
      </c>
      <c r="K7327" s="287">
        <v>0</v>
      </c>
    </row>
    <row r="7328" spans="1:11">
      <c r="A7328" s="287" t="s">
        <v>581</v>
      </c>
      <c r="B7328" s="288">
        <v>45976</v>
      </c>
      <c r="C7328" s="287" t="s">
        <v>339</v>
      </c>
      <c r="D7328" s="287">
        <v>0</v>
      </c>
      <c r="E7328" s="287">
        <v>0</v>
      </c>
      <c r="F7328" s="287">
        <v>0</v>
      </c>
      <c r="G7328" s="287" t="s">
        <v>185</v>
      </c>
      <c r="H7328" s="287" t="s">
        <v>179</v>
      </c>
      <c r="I7328" s="287">
        <v>1</v>
      </c>
      <c r="J7328" s="287" t="s">
        <v>582</v>
      </c>
      <c r="K7328" s="287">
        <v>0</v>
      </c>
    </row>
    <row r="7329" spans="1:11">
      <c r="A7329" s="287" t="s">
        <v>581</v>
      </c>
      <c r="B7329" s="288">
        <v>45983</v>
      </c>
      <c r="C7329" s="287" t="s">
        <v>847</v>
      </c>
      <c r="D7329" s="287">
        <v>1</v>
      </c>
      <c r="E7329" s="287">
        <v>1</v>
      </c>
      <c r="F7329" s="287">
        <v>1</v>
      </c>
      <c r="G7329" s="287" t="s">
        <v>185</v>
      </c>
      <c r="H7329" s="287" t="s">
        <v>179</v>
      </c>
      <c r="I7329" s="287">
        <v>1</v>
      </c>
      <c r="J7329" s="287" t="s">
        <v>582</v>
      </c>
      <c r="K7329" s="287">
        <v>0</v>
      </c>
    </row>
    <row r="7330" spans="1:11">
      <c r="A7330" s="287" t="s">
        <v>581</v>
      </c>
      <c r="B7330" s="288">
        <v>45990</v>
      </c>
      <c r="C7330" s="287" t="s">
        <v>339</v>
      </c>
      <c r="D7330" s="287">
        <v>0</v>
      </c>
      <c r="E7330" s="287">
        <v>0</v>
      </c>
      <c r="F7330" s="287">
        <v>0</v>
      </c>
      <c r="G7330" s="287" t="s">
        <v>185</v>
      </c>
      <c r="H7330" s="287" t="s">
        <v>179</v>
      </c>
      <c r="I7330" s="287">
        <v>1</v>
      </c>
      <c r="J7330" s="287" t="s">
        <v>582</v>
      </c>
      <c r="K7330" s="287">
        <v>0</v>
      </c>
    </row>
    <row r="7331" spans="1:11">
      <c r="A7331" s="287" t="s">
        <v>581</v>
      </c>
      <c r="B7331" s="288">
        <v>45997</v>
      </c>
      <c r="C7331" s="287" t="s">
        <v>339</v>
      </c>
      <c r="D7331" s="287">
        <v>0</v>
      </c>
      <c r="E7331" s="287">
        <v>0</v>
      </c>
      <c r="F7331" s="287">
        <v>0</v>
      </c>
      <c r="G7331" s="287" t="s">
        <v>185</v>
      </c>
      <c r="H7331" s="287" t="s">
        <v>179</v>
      </c>
      <c r="I7331" s="287">
        <v>1</v>
      </c>
      <c r="J7331" s="287" t="s">
        <v>582</v>
      </c>
      <c r="K7331" s="287">
        <v>0</v>
      </c>
    </row>
    <row r="7332" spans="1:11">
      <c r="A7332" s="287" t="s">
        <v>581</v>
      </c>
      <c r="B7332" s="288">
        <v>46004</v>
      </c>
      <c r="C7332" s="287" t="s">
        <v>892</v>
      </c>
      <c r="D7332" s="287">
        <v>1</v>
      </c>
      <c r="E7332" s="287">
        <v>0</v>
      </c>
      <c r="F7332" s="287">
        <v>1</v>
      </c>
      <c r="G7332" s="287" t="s">
        <v>185</v>
      </c>
      <c r="H7332" s="287" t="s">
        <v>179</v>
      </c>
      <c r="I7332" s="287">
        <v>1</v>
      </c>
      <c r="J7332" s="287" t="s">
        <v>582</v>
      </c>
      <c r="K7332" s="287">
        <v>0</v>
      </c>
    </row>
    <row r="7333" spans="1:11">
      <c r="A7333" s="287" t="s">
        <v>581</v>
      </c>
      <c r="B7333" s="288">
        <v>46011</v>
      </c>
      <c r="C7333" s="287" t="s">
        <v>339</v>
      </c>
      <c r="D7333" s="287">
        <v>0</v>
      </c>
      <c r="E7333" s="287">
        <v>0</v>
      </c>
      <c r="F7333" s="287">
        <v>0</v>
      </c>
      <c r="G7333" s="287" t="s">
        <v>185</v>
      </c>
      <c r="H7333" s="287" t="s">
        <v>179</v>
      </c>
      <c r="I7333" s="287">
        <v>1</v>
      </c>
      <c r="J7333" s="287" t="s">
        <v>582</v>
      </c>
      <c r="K7333" s="287">
        <v>0</v>
      </c>
    </row>
    <row r="7334" spans="1:11">
      <c r="A7334" s="287" t="s">
        <v>581</v>
      </c>
      <c r="B7334" s="288">
        <v>46018</v>
      </c>
      <c r="C7334" s="287" t="s">
        <v>339</v>
      </c>
      <c r="D7334" s="287">
        <v>0</v>
      </c>
      <c r="E7334" s="287">
        <v>0</v>
      </c>
      <c r="F7334" s="287">
        <v>0</v>
      </c>
      <c r="G7334" s="287" t="s">
        <v>185</v>
      </c>
      <c r="H7334" s="287" t="s">
        <v>179</v>
      </c>
      <c r="I7334" s="287">
        <v>1</v>
      </c>
      <c r="J7334" s="287" t="s">
        <v>582</v>
      </c>
      <c r="K7334" s="287">
        <v>0</v>
      </c>
    </row>
    <row r="7335" spans="1:11">
      <c r="A7335" s="287" t="s">
        <v>581</v>
      </c>
      <c r="B7335" s="288">
        <v>46025</v>
      </c>
      <c r="C7335" s="287" t="s">
        <v>339</v>
      </c>
      <c r="D7335" s="287">
        <v>0</v>
      </c>
      <c r="E7335" s="287">
        <v>0</v>
      </c>
      <c r="F7335" s="287">
        <v>0</v>
      </c>
      <c r="G7335" s="287" t="s">
        <v>185</v>
      </c>
      <c r="H7335" s="287" t="s">
        <v>179</v>
      </c>
      <c r="I7335" s="287">
        <v>1</v>
      </c>
      <c r="J7335" s="287" t="s">
        <v>582</v>
      </c>
      <c r="K7335" s="287">
        <v>0</v>
      </c>
    </row>
    <row r="7336" spans="1:11">
      <c r="A7336" s="287" t="s">
        <v>581</v>
      </c>
      <c r="B7336" s="288">
        <v>46032</v>
      </c>
      <c r="C7336" s="287" t="s">
        <v>847</v>
      </c>
      <c r="D7336" s="287">
        <v>1</v>
      </c>
      <c r="E7336" s="287">
        <v>1</v>
      </c>
      <c r="F7336" s="287">
        <v>1</v>
      </c>
      <c r="G7336" s="287" t="s">
        <v>185</v>
      </c>
      <c r="H7336" s="287" t="s">
        <v>179</v>
      </c>
      <c r="I7336" s="287">
        <v>1</v>
      </c>
      <c r="J7336" s="287" t="s">
        <v>582</v>
      </c>
      <c r="K7336" s="287">
        <v>0</v>
      </c>
    </row>
    <row r="7337" spans="1:11">
      <c r="A7337" s="287" t="s">
        <v>581</v>
      </c>
      <c r="B7337" s="288">
        <v>46039</v>
      </c>
      <c r="C7337" s="287" t="s">
        <v>847</v>
      </c>
      <c r="D7337" s="287">
        <v>1</v>
      </c>
      <c r="E7337" s="287">
        <v>1</v>
      </c>
      <c r="F7337" s="287">
        <v>1</v>
      </c>
      <c r="G7337" s="287" t="s">
        <v>185</v>
      </c>
      <c r="H7337" s="287" t="s">
        <v>179</v>
      </c>
      <c r="I7337" s="287">
        <v>1</v>
      </c>
      <c r="J7337" s="287" t="s">
        <v>582</v>
      </c>
      <c r="K7337" s="287">
        <v>0</v>
      </c>
    </row>
    <row r="7338" spans="1:11">
      <c r="A7338" s="287" t="s">
        <v>581</v>
      </c>
      <c r="B7338" s="288">
        <v>46046</v>
      </c>
      <c r="C7338" s="287" t="s">
        <v>339</v>
      </c>
      <c r="D7338" s="287">
        <v>0</v>
      </c>
      <c r="E7338" s="287">
        <v>0</v>
      </c>
      <c r="F7338" s="287">
        <v>0</v>
      </c>
      <c r="G7338" s="287" t="s">
        <v>185</v>
      </c>
      <c r="H7338" s="287" t="s">
        <v>179</v>
      </c>
      <c r="I7338" s="287">
        <v>1</v>
      </c>
      <c r="J7338" s="287" t="s">
        <v>582</v>
      </c>
      <c r="K7338" s="287">
        <v>0</v>
      </c>
    </row>
    <row r="7339" spans="1:11">
      <c r="A7339" s="287" t="s">
        <v>581</v>
      </c>
      <c r="B7339" s="288">
        <v>46053</v>
      </c>
      <c r="C7339" s="287" t="s">
        <v>339</v>
      </c>
      <c r="D7339" s="287">
        <v>0</v>
      </c>
      <c r="E7339" s="287">
        <v>0</v>
      </c>
      <c r="F7339" s="287">
        <v>0</v>
      </c>
      <c r="G7339" s="287" t="s">
        <v>185</v>
      </c>
      <c r="H7339" s="287" t="s">
        <v>179</v>
      </c>
      <c r="I7339" s="287">
        <v>1</v>
      </c>
      <c r="J7339" s="287" t="s">
        <v>582</v>
      </c>
      <c r="K7339" s="287">
        <v>0</v>
      </c>
    </row>
    <row r="7340" spans="1:11">
      <c r="A7340" s="287" t="s">
        <v>581</v>
      </c>
      <c r="B7340" s="288">
        <v>46060</v>
      </c>
      <c r="C7340" s="287" t="s">
        <v>339</v>
      </c>
      <c r="D7340" s="287">
        <v>0</v>
      </c>
      <c r="E7340" s="287">
        <v>0</v>
      </c>
      <c r="F7340" s="287">
        <v>0</v>
      </c>
      <c r="G7340" s="287" t="s">
        <v>185</v>
      </c>
      <c r="H7340" s="287" t="s">
        <v>179</v>
      </c>
      <c r="I7340" s="287">
        <v>1</v>
      </c>
      <c r="J7340" s="287" t="s">
        <v>582</v>
      </c>
      <c r="K7340" s="287">
        <v>0</v>
      </c>
    </row>
    <row r="7341" spans="1:11">
      <c r="A7341" s="287" t="s">
        <v>581</v>
      </c>
      <c r="B7341" s="288">
        <v>46067</v>
      </c>
      <c r="C7341" s="287" t="s">
        <v>339</v>
      </c>
      <c r="D7341" s="287">
        <v>0</v>
      </c>
      <c r="E7341" s="287">
        <v>0</v>
      </c>
      <c r="F7341" s="287">
        <v>0</v>
      </c>
      <c r="G7341" s="287" t="s">
        <v>185</v>
      </c>
      <c r="H7341" s="287" t="s">
        <v>179</v>
      </c>
      <c r="I7341" s="287">
        <v>1</v>
      </c>
      <c r="J7341" s="287" t="s">
        <v>582</v>
      </c>
      <c r="K7341" s="287">
        <v>0</v>
      </c>
    </row>
    <row r="7342" spans="1:11">
      <c r="A7342" s="287" t="s">
        <v>581</v>
      </c>
      <c r="B7342" s="288">
        <v>46074</v>
      </c>
      <c r="C7342" s="287" t="s">
        <v>847</v>
      </c>
      <c r="D7342" s="287">
        <v>1</v>
      </c>
      <c r="E7342" s="287">
        <v>1</v>
      </c>
      <c r="F7342" s="287">
        <v>1</v>
      </c>
      <c r="G7342" s="287" t="s">
        <v>185</v>
      </c>
      <c r="H7342" s="287" t="s">
        <v>179</v>
      </c>
      <c r="I7342" s="287">
        <v>1</v>
      </c>
      <c r="J7342" s="287" t="s">
        <v>582</v>
      </c>
      <c r="K7342" s="287">
        <v>0</v>
      </c>
    </row>
    <row r="7343" spans="1:11">
      <c r="A7343" s="287" t="s">
        <v>581</v>
      </c>
      <c r="B7343" s="288">
        <v>46081</v>
      </c>
      <c r="C7343" s="287" t="s">
        <v>339</v>
      </c>
      <c r="D7343" s="287">
        <v>0</v>
      </c>
      <c r="E7343" s="287">
        <v>0</v>
      </c>
      <c r="F7343" s="287">
        <v>0</v>
      </c>
      <c r="G7343" s="287" t="s">
        <v>185</v>
      </c>
      <c r="H7343" s="287" t="s">
        <v>179</v>
      </c>
      <c r="I7343" s="287">
        <v>1</v>
      </c>
      <c r="J7343" s="287" t="s">
        <v>582</v>
      </c>
      <c r="K7343" s="287">
        <v>0</v>
      </c>
    </row>
    <row r="7344" spans="1:11">
      <c r="A7344" s="287" t="s">
        <v>581</v>
      </c>
      <c r="B7344" s="288">
        <v>46088</v>
      </c>
      <c r="C7344" s="287" t="s">
        <v>339</v>
      </c>
      <c r="D7344" s="287">
        <v>0</v>
      </c>
      <c r="E7344" s="287">
        <v>0</v>
      </c>
      <c r="F7344" s="287">
        <v>0</v>
      </c>
      <c r="G7344" s="287" t="s">
        <v>185</v>
      </c>
      <c r="H7344" s="287" t="s">
        <v>179</v>
      </c>
      <c r="I7344" s="287">
        <v>1</v>
      </c>
      <c r="J7344" s="287" t="s">
        <v>582</v>
      </c>
      <c r="K7344" s="287">
        <v>0</v>
      </c>
    </row>
    <row r="7345" spans="1:11">
      <c r="A7345" s="287" t="s">
        <v>581</v>
      </c>
      <c r="B7345" s="288">
        <v>46095</v>
      </c>
      <c r="C7345" s="287" t="s">
        <v>847</v>
      </c>
      <c r="D7345" s="287">
        <v>1</v>
      </c>
      <c r="E7345" s="287">
        <v>1</v>
      </c>
      <c r="F7345" s="287">
        <v>1</v>
      </c>
      <c r="G7345" s="287" t="s">
        <v>185</v>
      </c>
      <c r="H7345" s="287" t="s">
        <v>179</v>
      </c>
      <c r="I7345" s="287">
        <v>1</v>
      </c>
      <c r="J7345" s="287" t="s">
        <v>582</v>
      </c>
      <c r="K7345" s="287">
        <v>0</v>
      </c>
    </row>
    <row r="7346" spans="1:11">
      <c r="A7346" s="287" t="s">
        <v>581</v>
      </c>
      <c r="B7346" s="288">
        <v>46102</v>
      </c>
      <c r="C7346" s="287" t="s">
        <v>847</v>
      </c>
      <c r="D7346" s="287">
        <v>1</v>
      </c>
      <c r="E7346" s="287">
        <v>1</v>
      </c>
      <c r="F7346" s="287">
        <v>1</v>
      </c>
      <c r="G7346" s="287" t="s">
        <v>185</v>
      </c>
      <c r="H7346" s="287" t="s">
        <v>179</v>
      </c>
      <c r="I7346" s="287">
        <v>1</v>
      </c>
      <c r="J7346" s="287" t="s">
        <v>582</v>
      </c>
      <c r="K7346" s="287">
        <v>0</v>
      </c>
    </row>
    <row r="7347" spans="1:11">
      <c r="A7347" s="287" t="s">
        <v>581</v>
      </c>
      <c r="B7347" s="288">
        <v>46109</v>
      </c>
      <c r="C7347" s="287" t="s">
        <v>339</v>
      </c>
      <c r="D7347" s="287">
        <v>0</v>
      </c>
      <c r="E7347" s="287">
        <v>0</v>
      </c>
      <c r="F7347" s="287">
        <v>0</v>
      </c>
      <c r="G7347" s="287" t="s">
        <v>185</v>
      </c>
      <c r="H7347" s="287" t="s">
        <v>179</v>
      </c>
      <c r="I7347" s="287">
        <v>1</v>
      </c>
      <c r="J7347" s="287" t="s">
        <v>582</v>
      </c>
      <c r="K7347" s="287">
        <v>0</v>
      </c>
    </row>
    <row r="7348" spans="1:11">
      <c r="A7348" s="287" t="s">
        <v>581</v>
      </c>
      <c r="B7348" s="288">
        <v>46116</v>
      </c>
      <c r="C7348" s="287" t="s">
        <v>339</v>
      </c>
      <c r="D7348" s="287">
        <v>0</v>
      </c>
      <c r="E7348" s="287">
        <v>0</v>
      </c>
      <c r="F7348" s="287">
        <v>0</v>
      </c>
      <c r="G7348" s="287" t="s">
        <v>185</v>
      </c>
      <c r="H7348" s="287" t="s">
        <v>179</v>
      </c>
      <c r="I7348" s="287">
        <v>1</v>
      </c>
      <c r="J7348" s="287" t="s">
        <v>582</v>
      </c>
      <c r="K7348" s="287">
        <v>0</v>
      </c>
    </row>
    <row r="7349" spans="1:11">
      <c r="A7349" s="287" t="s">
        <v>581</v>
      </c>
      <c r="B7349" s="288">
        <v>46123</v>
      </c>
      <c r="C7349" s="287" t="s">
        <v>847</v>
      </c>
      <c r="D7349" s="287">
        <v>1</v>
      </c>
      <c r="E7349" s="287">
        <v>1</v>
      </c>
      <c r="F7349" s="287">
        <v>1</v>
      </c>
      <c r="G7349" s="287" t="s">
        <v>185</v>
      </c>
      <c r="H7349" s="287" t="s">
        <v>179</v>
      </c>
      <c r="I7349" s="287">
        <v>1</v>
      </c>
      <c r="J7349" s="287" t="s">
        <v>582</v>
      </c>
      <c r="K7349" s="287">
        <v>0</v>
      </c>
    </row>
    <row r="7350" spans="1:11">
      <c r="A7350" s="287" t="s">
        <v>581</v>
      </c>
      <c r="B7350" s="288">
        <v>46130</v>
      </c>
      <c r="C7350" s="287" t="s">
        <v>847</v>
      </c>
      <c r="D7350" s="287">
        <v>1</v>
      </c>
      <c r="E7350" s="287">
        <v>1</v>
      </c>
      <c r="F7350" s="287">
        <v>1</v>
      </c>
      <c r="G7350" s="287" t="s">
        <v>185</v>
      </c>
      <c r="H7350" s="287" t="s">
        <v>179</v>
      </c>
      <c r="I7350" s="287">
        <v>1</v>
      </c>
      <c r="J7350" s="287" t="s">
        <v>582</v>
      </c>
      <c r="K7350" s="287">
        <v>0</v>
      </c>
    </row>
    <row r="7351" spans="1:11">
      <c r="A7351" s="287" t="s">
        <v>581</v>
      </c>
      <c r="B7351" s="288">
        <v>46137</v>
      </c>
      <c r="C7351" s="287" t="s">
        <v>847</v>
      </c>
      <c r="D7351" s="287">
        <v>1</v>
      </c>
      <c r="E7351" s="287">
        <v>1</v>
      </c>
      <c r="F7351" s="287">
        <v>1</v>
      </c>
      <c r="G7351" s="287" t="s">
        <v>185</v>
      </c>
      <c r="H7351" s="287" t="s">
        <v>179</v>
      </c>
      <c r="I7351" s="287">
        <v>1</v>
      </c>
      <c r="J7351" s="287" t="s">
        <v>582</v>
      </c>
      <c r="K7351" s="287">
        <v>0</v>
      </c>
    </row>
    <row r="7352" spans="1:11">
      <c r="A7352" s="287" t="s">
        <v>583</v>
      </c>
      <c r="B7352" s="288">
        <v>45969</v>
      </c>
      <c r="C7352" s="287" t="s">
        <v>339</v>
      </c>
      <c r="D7352" s="287">
        <v>0</v>
      </c>
      <c r="E7352" s="287">
        <v>0</v>
      </c>
      <c r="F7352" s="287">
        <v>0</v>
      </c>
      <c r="G7352" s="287" t="s">
        <v>188</v>
      </c>
      <c r="H7352" s="287" t="s">
        <v>188</v>
      </c>
      <c r="I7352" s="287">
        <v>0</v>
      </c>
      <c r="J7352" s="287"/>
      <c r="K7352" s="287">
        <v>0</v>
      </c>
    </row>
    <row r="7353" spans="1:11">
      <c r="A7353" s="287" t="s">
        <v>583</v>
      </c>
      <c r="B7353" s="288">
        <v>45976</v>
      </c>
      <c r="C7353" s="287" t="s">
        <v>847</v>
      </c>
      <c r="D7353" s="287">
        <v>1</v>
      </c>
      <c r="E7353" s="287">
        <v>1</v>
      </c>
      <c r="F7353" s="287">
        <v>1</v>
      </c>
      <c r="G7353" s="287" t="s">
        <v>188</v>
      </c>
      <c r="H7353" s="287" t="s">
        <v>188</v>
      </c>
      <c r="I7353" s="287">
        <v>0</v>
      </c>
      <c r="J7353" s="287"/>
      <c r="K7353" s="287">
        <v>0</v>
      </c>
    </row>
    <row r="7354" spans="1:11">
      <c r="A7354" s="287" t="s">
        <v>583</v>
      </c>
      <c r="B7354" s="288">
        <v>45983</v>
      </c>
      <c r="C7354" s="287" t="s">
        <v>339</v>
      </c>
      <c r="D7354" s="287">
        <v>0</v>
      </c>
      <c r="E7354" s="287">
        <v>0</v>
      </c>
      <c r="F7354" s="287">
        <v>0</v>
      </c>
      <c r="G7354" s="287" t="s">
        <v>188</v>
      </c>
      <c r="H7354" s="287" t="s">
        <v>188</v>
      </c>
      <c r="I7354" s="287">
        <v>0</v>
      </c>
      <c r="J7354" s="287"/>
      <c r="K7354" s="287">
        <v>0</v>
      </c>
    </row>
    <row r="7355" spans="1:11">
      <c r="A7355" s="287" t="s">
        <v>583</v>
      </c>
      <c r="B7355" s="288">
        <v>45990</v>
      </c>
      <c r="C7355" s="287" t="s">
        <v>847</v>
      </c>
      <c r="D7355" s="287">
        <v>1</v>
      </c>
      <c r="E7355" s="287">
        <v>1</v>
      </c>
      <c r="F7355" s="287">
        <v>1</v>
      </c>
      <c r="G7355" s="287" t="s">
        <v>188</v>
      </c>
      <c r="H7355" s="287" t="s">
        <v>188</v>
      </c>
      <c r="I7355" s="287">
        <v>0</v>
      </c>
      <c r="J7355" s="287"/>
      <c r="K7355" s="287">
        <v>0</v>
      </c>
    </row>
    <row r="7356" spans="1:11">
      <c r="A7356" s="287" t="s">
        <v>583</v>
      </c>
      <c r="B7356" s="288">
        <v>45997</v>
      </c>
      <c r="C7356" s="287" t="s">
        <v>339</v>
      </c>
      <c r="D7356" s="287">
        <v>0</v>
      </c>
      <c r="E7356" s="287">
        <v>0</v>
      </c>
      <c r="F7356" s="287">
        <v>0</v>
      </c>
      <c r="G7356" s="287" t="s">
        <v>188</v>
      </c>
      <c r="H7356" s="287" t="s">
        <v>188</v>
      </c>
      <c r="I7356" s="287">
        <v>0</v>
      </c>
      <c r="J7356" s="287"/>
      <c r="K7356" s="287">
        <v>0</v>
      </c>
    </row>
    <row r="7357" spans="1:11">
      <c r="A7357" s="287" t="s">
        <v>583</v>
      </c>
      <c r="B7357" s="288">
        <v>46004</v>
      </c>
      <c r="C7357" s="287" t="s">
        <v>339</v>
      </c>
      <c r="D7357" s="287">
        <v>0</v>
      </c>
      <c r="E7357" s="287">
        <v>0</v>
      </c>
      <c r="F7357" s="287">
        <v>0</v>
      </c>
      <c r="G7357" s="287" t="s">
        <v>188</v>
      </c>
      <c r="H7357" s="287" t="s">
        <v>188</v>
      </c>
      <c r="I7357" s="287">
        <v>0</v>
      </c>
      <c r="J7357" s="287"/>
      <c r="K7357" s="287">
        <v>0</v>
      </c>
    </row>
    <row r="7358" spans="1:11">
      <c r="A7358" s="287" t="s">
        <v>583</v>
      </c>
      <c r="B7358" s="288">
        <v>46011</v>
      </c>
      <c r="C7358" s="287" t="s">
        <v>339</v>
      </c>
      <c r="D7358" s="287">
        <v>0</v>
      </c>
      <c r="E7358" s="287">
        <v>0</v>
      </c>
      <c r="F7358" s="287">
        <v>0</v>
      </c>
      <c r="G7358" s="287" t="s">
        <v>188</v>
      </c>
      <c r="H7358" s="287" t="s">
        <v>188</v>
      </c>
      <c r="I7358" s="287">
        <v>0</v>
      </c>
      <c r="J7358" s="287"/>
      <c r="K7358" s="287">
        <v>0</v>
      </c>
    </row>
    <row r="7359" spans="1:11">
      <c r="A7359" s="287" t="s">
        <v>583</v>
      </c>
      <c r="B7359" s="288">
        <v>46018</v>
      </c>
      <c r="C7359" s="287" t="s">
        <v>847</v>
      </c>
      <c r="D7359" s="287">
        <v>1</v>
      </c>
      <c r="E7359" s="287">
        <v>1</v>
      </c>
      <c r="F7359" s="287">
        <v>1</v>
      </c>
      <c r="G7359" s="287" t="s">
        <v>188</v>
      </c>
      <c r="H7359" s="287" t="s">
        <v>188</v>
      </c>
      <c r="I7359" s="287">
        <v>0</v>
      </c>
      <c r="J7359" s="287"/>
      <c r="K7359" s="287">
        <v>0</v>
      </c>
    </row>
    <row r="7360" spans="1:11">
      <c r="A7360" s="287" t="s">
        <v>583</v>
      </c>
      <c r="B7360" s="288">
        <v>46025</v>
      </c>
      <c r="C7360" s="287" t="s">
        <v>339</v>
      </c>
      <c r="D7360" s="287">
        <v>0</v>
      </c>
      <c r="E7360" s="287">
        <v>0</v>
      </c>
      <c r="F7360" s="287">
        <v>0</v>
      </c>
      <c r="G7360" s="287" t="s">
        <v>188</v>
      </c>
      <c r="H7360" s="287" t="s">
        <v>188</v>
      </c>
      <c r="I7360" s="287">
        <v>0</v>
      </c>
      <c r="J7360" s="287"/>
      <c r="K7360" s="287">
        <v>0</v>
      </c>
    </row>
    <row r="7361" spans="1:11">
      <c r="A7361" s="287" t="s">
        <v>583</v>
      </c>
      <c r="B7361" s="288">
        <v>46032</v>
      </c>
      <c r="C7361" s="287" t="s">
        <v>847</v>
      </c>
      <c r="D7361" s="287">
        <v>1</v>
      </c>
      <c r="E7361" s="287">
        <v>1</v>
      </c>
      <c r="F7361" s="287">
        <v>1</v>
      </c>
      <c r="G7361" s="287" t="s">
        <v>188</v>
      </c>
      <c r="H7361" s="287" t="s">
        <v>188</v>
      </c>
      <c r="I7361" s="287">
        <v>0</v>
      </c>
      <c r="J7361" s="287"/>
      <c r="K7361" s="287">
        <v>0</v>
      </c>
    </row>
    <row r="7362" spans="1:11">
      <c r="A7362" s="287" t="s">
        <v>583</v>
      </c>
      <c r="B7362" s="288">
        <v>46039</v>
      </c>
      <c r="C7362" s="287" t="s">
        <v>339</v>
      </c>
      <c r="D7362" s="287">
        <v>0</v>
      </c>
      <c r="E7362" s="287">
        <v>0</v>
      </c>
      <c r="F7362" s="287">
        <v>0</v>
      </c>
      <c r="G7362" s="287" t="s">
        <v>188</v>
      </c>
      <c r="H7362" s="287" t="s">
        <v>188</v>
      </c>
      <c r="I7362" s="287">
        <v>0</v>
      </c>
      <c r="J7362" s="287"/>
      <c r="K7362" s="287">
        <v>0</v>
      </c>
    </row>
    <row r="7363" spans="1:11">
      <c r="A7363" s="287" t="s">
        <v>583</v>
      </c>
      <c r="B7363" s="288">
        <v>46046</v>
      </c>
      <c r="C7363" s="287" t="s">
        <v>847</v>
      </c>
      <c r="D7363" s="287">
        <v>1</v>
      </c>
      <c r="E7363" s="287">
        <v>1</v>
      </c>
      <c r="F7363" s="287">
        <v>1</v>
      </c>
      <c r="G7363" s="287" t="s">
        <v>188</v>
      </c>
      <c r="H7363" s="287" t="s">
        <v>188</v>
      </c>
      <c r="I7363" s="287">
        <v>0</v>
      </c>
      <c r="J7363" s="287"/>
      <c r="K7363" s="287">
        <v>0</v>
      </c>
    </row>
    <row r="7364" spans="1:11">
      <c r="A7364" s="287" t="s">
        <v>583</v>
      </c>
      <c r="B7364" s="288">
        <v>46053</v>
      </c>
      <c r="C7364" s="287" t="s">
        <v>339</v>
      </c>
      <c r="D7364" s="287">
        <v>0</v>
      </c>
      <c r="E7364" s="287">
        <v>0</v>
      </c>
      <c r="F7364" s="287">
        <v>0</v>
      </c>
      <c r="G7364" s="287" t="s">
        <v>188</v>
      </c>
      <c r="H7364" s="287" t="s">
        <v>188</v>
      </c>
      <c r="I7364" s="287">
        <v>0</v>
      </c>
      <c r="J7364" s="287"/>
      <c r="K7364" s="287">
        <v>0</v>
      </c>
    </row>
    <row r="7365" spans="1:11">
      <c r="A7365" s="287" t="s">
        <v>583</v>
      </c>
      <c r="B7365" s="288">
        <v>46060</v>
      </c>
      <c r="C7365" s="287" t="s">
        <v>847</v>
      </c>
      <c r="D7365" s="287">
        <v>1</v>
      </c>
      <c r="E7365" s="287">
        <v>1</v>
      </c>
      <c r="F7365" s="287">
        <v>1</v>
      </c>
      <c r="G7365" s="287" t="s">
        <v>188</v>
      </c>
      <c r="H7365" s="287" t="s">
        <v>188</v>
      </c>
      <c r="I7365" s="287">
        <v>0</v>
      </c>
      <c r="J7365" s="287"/>
      <c r="K7365" s="287">
        <v>0</v>
      </c>
    </row>
    <row r="7366" spans="1:11">
      <c r="A7366" s="287" t="s">
        <v>583</v>
      </c>
      <c r="B7366" s="288">
        <v>46067</v>
      </c>
      <c r="C7366" s="287" t="s">
        <v>339</v>
      </c>
      <c r="D7366" s="287">
        <v>0</v>
      </c>
      <c r="E7366" s="287">
        <v>0</v>
      </c>
      <c r="F7366" s="287">
        <v>0</v>
      </c>
      <c r="G7366" s="287" t="s">
        <v>188</v>
      </c>
      <c r="H7366" s="287" t="s">
        <v>188</v>
      </c>
      <c r="I7366" s="287">
        <v>0</v>
      </c>
      <c r="J7366" s="287"/>
      <c r="K7366" s="287">
        <v>0</v>
      </c>
    </row>
    <row r="7367" spans="1:11">
      <c r="A7367" s="287" t="s">
        <v>583</v>
      </c>
      <c r="B7367" s="288">
        <v>46074</v>
      </c>
      <c r="C7367" s="287" t="s">
        <v>847</v>
      </c>
      <c r="D7367" s="287">
        <v>1</v>
      </c>
      <c r="E7367" s="287">
        <v>1</v>
      </c>
      <c r="F7367" s="287">
        <v>1</v>
      </c>
      <c r="G7367" s="287" t="s">
        <v>188</v>
      </c>
      <c r="H7367" s="287" t="s">
        <v>188</v>
      </c>
      <c r="I7367" s="287">
        <v>0</v>
      </c>
      <c r="J7367" s="287"/>
      <c r="K7367" s="287">
        <v>0</v>
      </c>
    </row>
    <row r="7368" spans="1:11">
      <c r="A7368" s="287" t="s">
        <v>583</v>
      </c>
      <c r="B7368" s="288">
        <v>46081</v>
      </c>
      <c r="C7368" s="287" t="s">
        <v>339</v>
      </c>
      <c r="D7368" s="287">
        <v>0</v>
      </c>
      <c r="E7368" s="287">
        <v>0</v>
      </c>
      <c r="F7368" s="287">
        <v>0</v>
      </c>
      <c r="G7368" s="287" t="s">
        <v>188</v>
      </c>
      <c r="H7368" s="287" t="s">
        <v>188</v>
      </c>
      <c r="I7368" s="287">
        <v>0</v>
      </c>
      <c r="J7368" s="287"/>
      <c r="K7368" s="287">
        <v>0</v>
      </c>
    </row>
    <row r="7369" spans="1:11">
      <c r="A7369" s="287" t="s">
        <v>583</v>
      </c>
      <c r="B7369" s="288">
        <v>46088</v>
      </c>
      <c r="C7369" s="287" t="s">
        <v>847</v>
      </c>
      <c r="D7369" s="287">
        <v>1</v>
      </c>
      <c r="E7369" s="287">
        <v>1</v>
      </c>
      <c r="F7369" s="287">
        <v>1</v>
      </c>
      <c r="G7369" s="287" t="s">
        <v>188</v>
      </c>
      <c r="H7369" s="287" t="s">
        <v>188</v>
      </c>
      <c r="I7369" s="287">
        <v>0</v>
      </c>
      <c r="J7369" s="287"/>
      <c r="K7369" s="287">
        <v>0</v>
      </c>
    </row>
    <row r="7370" spans="1:11">
      <c r="A7370" s="287" t="s">
        <v>583</v>
      </c>
      <c r="B7370" s="288">
        <v>46095</v>
      </c>
      <c r="C7370" s="287" t="s">
        <v>339</v>
      </c>
      <c r="D7370" s="287">
        <v>0</v>
      </c>
      <c r="E7370" s="287">
        <v>0</v>
      </c>
      <c r="F7370" s="287">
        <v>0</v>
      </c>
      <c r="G7370" s="287" t="s">
        <v>188</v>
      </c>
      <c r="H7370" s="287" t="s">
        <v>188</v>
      </c>
      <c r="I7370" s="287">
        <v>0</v>
      </c>
      <c r="J7370" s="287"/>
      <c r="K7370" s="287">
        <v>0</v>
      </c>
    </row>
    <row r="7371" spans="1:11">
      <c r="A7371" s="287" t="s">
        <v>583</v>
      </c>
      <c r="B7371" s="288">
        <v>46102</v>
      </c>
      <c r="C7371" s="287" t="s">
        <v>847</v>
      </c>
      <c r="D7371" s="287">
        <v>1</v>
      </c>
      <c r="E7371" s="287">
        <v>1</v>
      </c>
      <c r="F7371" s="287">
        <v>1</v>
      </c>
      <c r="G7371" s="287" t="s">
        <v>188</v>
      </c>
      <c r="H7371" s="287" t="s">
        <v>188</v>
      </c>
      <c r="I7371" s="287">
        <v>0</v>
      </c>
      <c r="J7371" s="287"/>
      <c r="K7371" s="287">
        <v>0</v>
      </c>
    </row>
    <row r="7372" spans="1:11">
      <c r="A7372" s="287" t="s">
        <v>583</v>
      </c>
      <c r="B7372" s="288">
        <v>46109</v>
      </c>
      <c r="C7372" s="287" t="s">
        <v>339</v>
      </c>
      <c r="D7372" s="287">
        <v>0</v>
      </c>
      <c r="E7372" s="287">
        <v>0</v>
      </c>
      <c r="F7372" s="287">
        <v>0</v>
      </c>
      <c r="G7372" s="287" t="s">
        <v>188</v>
      </c>
      <c r="H7372" s="287" t="s">
        <v>188</v>
      </c>
      <c r="I7372" s="287">
        <v>0</v>
      </c>
      <c r="J7372" s="287"/>
      <c r="K7372" s="287">
        <v>0</v>
      </c>
    </row>
    <row r="7373" spans="1:11">
      <c r="A7373" s="287" t="s">
        <v>583</v>
      </c>
      <c r="B7373" s="288">
        <v>46116</v>
      </c>
      <c r="C7373" s="287" t="s">
        <v>339</v>
      </c>
      <c r="D7373" s="287">
        <v>0</v>
      </c>
      <c r="E7373" s="287">
        <v>0</v>
      </c>
      <c r="F7373" s="287">
        <v>0</v>
      </c>
      <c r="G7373" s="287" t="s">
        <v>188</v>
      </c>
      <c r="H7373" s="287" t="s">
        <v>188</v>
      </c>
      <c r="I7373" s="287">
        <v>0</v>
      </c>
      <c r="J7373" s="287"/>
      <c r="K7373" s="287">
        <v>0</v>
      </c>
    </row>
    <row r="7374" spans="1:11">
      <c r="A7374" s="287" t="s">
        <v>583</v>
      </c>
      <c r="B7374" s="288">
        <v>46123</v>
      </c>
      <c r="C7374" s="287" t="s">
        <v>339</v>
      </c>
      <c r="D7374" s="287">
        <v>0</v>
      </c>
      <c r="E7374" s="287">
        <v>0</v>
      </c>
      <c r="F7374" s="287">
        <v>0</v>
      </c>
      <c r="G7374" s="287" t="s">
        <v>188</v>
      </c>
      <c r="H7374" s="287" t="s">
        <v>188</v>
      </c>
      <c r="I7374" s="287">
        <v>0</v>
      </c>
      <c r="J7374" s="287"/>
      <c r="K7374" s="287">
        <v>0</v>
      </c>
    </row>
    <row r="7375" spans="1:11">
      <c r="A7375" s="287" t="s">
        <v>583</v>
      </c>
      <c r="B7375" s="288">
        <v>46130</v>
      </c>
      <c r="C7375" s="287" t="s">
        <v>847</v>
      </c>
      <c r="D7375" s="287">
        <v>1</v>
      </c>
      <c r="E7375" s="287">
        <v>1</v>
      </c>
      <c r="F7375" s="287">
        <v>1</v>
      </c>
      <c r="G7375" s="287" t="s">
        <v>188</v>
      </c>
      <c r="H7375" s="287" t="s">
        <v>188</v>
      </c>
      <c r="I7375" s="287">
        <v>0</v>
      </c>
      <c r="J7375" s="287"/>
      <c r="K7375" s="287">
        <v>0</v>
      </c>
    </row>
    <row r="7376" spans="1:11">
      <c r="A7376" s="287" t="s">
        <v>583</v>
      </c>
      <c r="B7376" s="288">
        <v>46137</v>
      </c>
      <c r="C7376" s="287" t="s">
        <v>339</v>
      </c>
      <c r="D7376" s="287">
        <v>0</v>
      </c>
      <c r="E7376" s="287">
        <v>0</v>
      </c>
      <c r="F7376" s="287">
        <v>0</v>
      </c>
      <c r="G7376" s="287" t="s">
        <v>188</v>
      </c>
      <c r="H7376" s="287" t="s">
        <v>188</v>
      </c>
      <c r="I7376" s="287">
        <v>0</v>
      </c>
      <c r="J7376" s="287"/>
      <c r="K7376" s="287">
        <v>0</v>
      </c>
    </row>
    <row r="7377" spans="1:11">
      <c r="A7377" s="287" t="s">
        <v>584</v>
      </c>
      <c r="B7377" s="288">
        <v>45969</v>
      </c>
      <c r="C7377" s="287" t="s">
        <v>893</v>
      </c>
      <c r="D7377" s="287">
        <v>1</v>
      </c>
      <c r="E7377" s="287">
        <v>1</v>
      </c>
      <c r="F7377" s="287">
        <v>0</v>
      </c>
      <c r="G7377" s="287" t="s">
        <v>185</v>
      </c>
      <c r="H7377" s="287"/>
      <c r="I7377" s="287">
        <v>1</v>
      </c>
      <c r="J7377" s="287"/>
      <c r="K7377" s="287">
        <v>0</v>
      </c>
    </row>
    <row r="7378" spans="1:11">
      <c r="A7378" s="287" t="s">
        <v>584</v>
      </c>
      <c r="B7378" s="288">
        <v>45976</v>
      </c>
      <c r="C7378" s="287" t="s">
        <v>893</v>
      </c>
      <c r="D7378" s="287">
        <v>1</v>
      </c>
      <c r="E7378" s="287">
        <v>1</v>
      </c>
      <c r="F7378" s="287">
        <v>0</v>
      </c>
      <c r="G7378" s="287" t="s">
        <v>185</v>
      </c>
      <c r="H7378" s="287"/>
      <c r="I7378" s="287">
        <v>1</v>
      </c>
      <c r="J7378" s="287"/>
      <c r="K7378" s="287">
        <v>0</v>
      </c>
    </row>
    <row r="7379" spans="1:11">
      <c r="A7379" s="287" t="s">
        <v>584</v>
      </c>
      <c r="B7379" s="288">
        <v>45983</v>
      </c>
      <c r="C7379" s="287" t="s">
        <v>893</v>
      </c>
      <c r="D7379" s="287">
        <v>1</v>
      </c>
      <c r="E7379" s="287">
        <v>1</v>
      </c>
      <c r="F7379" s="287">
        <v>0</v>
      </c>
      <c r="G7379" s="287" t="s">
        <v>185</v>
      </c>
      <c r="H7379" s="287"/>
      <c r="I7379" s="287">
        <v>1</v>
      </c>
      <c r="J7379" s="287"/>
      <c r="K7379" s="287">
        <v>0</v>
      </c>
    </row>
    <row r="7380" spans="1:11">
      <c r="A7380" s="287" t="s">
        <v>584</v>
      </c>
      <c r="B7380" s="288">
        <v>45990</v>
      </c>
      <c r="C7380" s="287" t="s">
        <v>893</v>
      </c>
      <c r="D7380" s="287">
        <v>1</v>
      </c>
      <c r="E7380" s="287">
        <v>1</v>
      </c>
      <c r="F7380" s="287">
        <v>0</v>
      </c>
      <c r="G7380" s="287" t="s">
        <v>185</v>
      </c>
      <c r="H7380" s="287"/>
      <c r="I7380" s="287">
        <v>1</v>
      </c>
      <c r="J7380" s="287"/>
      <c r="K7380" s="287">
        <v>0</v>
      </c>
    </row>
    <row r="7381" spans="1:11">
      <c r="A7381" s="287" t="s">
        <v>584</v>
      </c>
      <c r="B7381" s="288">
        <v>45997</v>
      </c>
      <c r="C7381" s="287" t="s">
        <v>893</v>
      </c>
      <c r="D7381" s="287">
        <v>1</v>
      </c>
      <c r="E7381" s="287">
        <v>1</v>
      </c>
      <c r="F7381" s="287">
        <v>0</v>
      </c>
      <c r="G7381" s="287" t="s">
        <v>185</v>
      </c>
      <c r="H7381" s="287"/>
      <c r="I7381" s="287">
        <v>1</v>
      </c>
      <c r="J7381" s="287"/>
      <c r="K7381" s="287">
        <v>0</v>
      </c>
    </row>
    <row r="7382" spans="1:11">
      <c r="A7382" s="287" t="s">
        <v>584</v>
      </c>
      <c r="B7382" s="288">
        <v>46004</v>
      </c>
      <c r="C7382" s="287" t="s">
        <v>339</v>
      </c>
      <c r="D7382" s="287">
        <v>0</v>
      </c>
      <c r="E7382" s="287">
        <v>0</v>
      </c>
      <c r="F7382" s="287">
        <v>0</v>
      </c>
      <c r="G7382" s="287" t="s">
        <v>185</v>
      </c>
      <c r="H7382" s="287"/>
      <c r="I7382" s="287">
        <v>1</v>
      </c>
      <c r="J7382" s="287"/>
      <c r="K7382" s="287">
        <v>0</v>
      </c>
    </row>
    <row r="7383" spans="1:11">
      <c r="A7383" s="287" t="s">
        <v>584</v>
      </c>
      <c r="B7383" s="288">
        <v>46011</v>
      </c>
      <c r="C7383" s="287" t="s">
        <v>339</v>
      </c>
      <c r="D7383" s="287">
        <v>0</v>
      </c>
      <c r="E7383" s="287">
        <v>0</v>
      </c>
      <c r="F7383" s="287">
        <v>0</v>
      </c>
      <c r="G7383" s="287" t="s">
        <v>185</v>
      </c>
      <c r="H7383" s="287"/>
      <c r="I7383" s="287">
        <v>1</v>
      </c>
      <c r="J7383" s="287"/>
      <c r="K7383" s="287">
        <v>0</v>
      </c>
    </row>
    <row r="7384" spans="1:11">
      <c r="A7384" s="287" t="s">
        <v>584</v>
      </c>
      <c r="B7384" s="288">
        <v>46018</v>
      </c>
      <c r="C7384" s="287" t="s">
        <v>339</v>
      </c>
      <c r="D7384" s="287">
        <v>0</v>
      </c>
      <c r="E7384" s="287">
        <v>0</v>
      </c>
      <c r="F7384" s="287">
        <v>0</v>
      </c>
      <c r="G7384" s="287" t="s">
        <v>185</v>
      </c>
      <c r="H7384" s="287"/>
      <c r="I7384" s="287">
        <v>1</v>
      </c>
      <c r="J7384" s="287"/>
      <c r="K7384" s="287">
        <v>0</v>
      </c>
    </row>
    <row r="7385" spans="1:11">
      <c r="A7385" s="287" t="s">
        <v>584</v>
      </c>
      <c r="B7385" s="288">
        <v>46025</v>
      </c>
      <c r="C7385" s="287" t="s">
        <v>339</v>
      </c>
      <c r="D7385" s="287">
        <v>0</v>
      </c>
      <c r="E7385" s="287">
        <v>0</v>
      </c>
      <c r="F7385" s="287">
        <v>0</v>
      </c>
      <c r="G7385" s="287" t="s">
        <v>185</v>
      </c>
      <c r="H7385" s="287"/>
      <c r="I7385" s="287">
        <v>1</v>
      </c>
      <c r="J7385" s="287"/>
      <c r="K7385" s="287">
        <v>0</v>
      </c>
    </row>
    <row r="7386" spans="1:11">
      <c r="A7386" s="287" t="s">
        <v>584</v>
      </c>
      <c r="B7386" s="288">
        <v>46032</v>
      </c>
      <c r="C7386" s="287" t="s">
        <v>339</v>
      </c>
      <c r="D7386" s="287">
        <v>0</v>
      </c>
      <c r="E7386" s="287">
        <v>0</v>
      </c>
      <c r="F7386" s="287">
        <v>0</v>
      </c>
      <c r="G7386" s="287" t="s">
        <v>185</v>
      </c>
      <c r="H7386" s="287"/>
      <c r="I7386" s="287">
        <v>1</v>
      </c>
      <c r="J7386" s="287"/>
      <c r="K7386" s="287">
        <v>0</v>
      </c>
    </row>
    <row r="7387" spans="1:11">
      <c r="A7387" s="287" t="s">
        <v>584</v>
      </c>
      <c r="B7387" s="288">
        <v>46039</v>
      </c>
      <c r="C7387" s="287" t="s">
        <v>339</v>
      </c>
      <c r="D7387" s="287">
        <v>0</v>
      </c>
      <c r="E7387" s="287">
        <v>0</v>
      </c>
      <c r="F7387" s="287">
        <v>0</v>
      </c>
      <c r="G7387" s="287" t="s">
        <v>185</v>
      </c>
      <c r="H7387" s="287"/>
      <c r="I7387" s="287">
        <v>1</v>
      </c>
      <c r="J7387" s="287"/>
      <c r="K7387" s="287">
        <v>0</v>
      </c>
    </row>
    <row r="7388" spans="1:11">
      <c r="A7388" s="287" t="s">
        <v>584</v>
      </c>
      <c r="B7388" s="288">
        <v>46046</v>
      </c>
      <c r="C7388" s="287" t="s">
        <v>893</v>
      </c>
      <c r="D7388" s="287">
        <v>1</v>
      </c>
      <c r="E7388" s="287">
        <v>1</v>
      </c>
      <c r="F7388" s="287">
        <v>0</v>
      </c>
      <c r="G7388" s="287" t="s">
        <v>185</v>
      </c>
      <c r="H7388" s="287"/>
      <c r="I7388" s="287">
        <v>1</v>
      </c>
      <c r="J7388" s="287"/>
      <c r="K7388" s="287">
        <v>0</v>
      </c>
    </row>
    <row r="7389" spans="1:11">
      <c r="A7389" s="287" t="s">
        <v>584</v>
      </c>
      <c r="B7389" s="288">
        <v>46053</v>
      </c>
      <c r="C7389" s="287" t="s">
        <v>893</v>
      </c>
      <c r="D7389" s="287">
        <v>1</v>
      </c>
      <c r="E7389" s="287">
        <v>1</v>
      </c>
      <c r="F7389" s="287">
        <v>0</v>
      </c>
      <c r="G7389" s="287" t="s">
        <v>185</v>
      </c>
      <c r="H7389" s="287"/>
      <c r="I7389" s="287">
        <v>1</v>
      </c>
      <c r="J7389" s="287"/>
      <c r="K7389" s="287">
        <v>0</v>
      </c>
    </row>
    <row r="7390" spans="1:11">
      <c r="A7390" s="287" t="s">
        <v>584</v>
      </c>
      <c r="B7390" s="288">
        <v>46060</v>
      </c>
      <c r="C7390" s="287" t="s">
        <v>893</v>
      </c>
      <c r="D7390" s="287">
        <v>1</v>
      </c>
      <c r="E7390" s="287">
        <v>1</v>
      </c>
      <c r="F7390" s="287">
        <v>0</v>
      </c>
      <c r="G7390" s="287" t="s">
        <v>185</v>
      </c>
      <c r="H7390" s="287"/>
      <c r="I7390" s="287">
        <v>1</v>
      </c>
      <c r="J7390" s="287"/>
      <c r="K7390" s="287">
        <v>0</v>
      </c>
    </row>
    <row r="7391" spans="1:11">
      <c r="A7391" s="287" t="s">
        <v>584</v>
      </c>
      <c r="B7391" s="288">
        <v>46067</v>
      </c>
      <c r="C7391" s="287" t="s">
        <v>893</v>
      </c>
      <c r="D7391" s="287">
        <v>1</v>
      </c>
      <c r="E7391" s="287">
        <v>1</v>
      </c>
      <c r="F7391" s="287">
        <v>0</v>
      </c>
      <c r="G7391" s="287" t="s">
        <v>185</v>
      </c>
      <c r="H7391" s="287"/>
      <c r="I7391" s="287">
        <v>1</v>
      </c>
      <c r="J7391" s="287"/>
      <c r="K7391" s="287">
        <v>0</v>
      </c>
    </row>
    <row r="7392" spans="1:11">
      <c r="A7392" s="287" t="s">
        <v>584</v>
      </c>
      <c r="B7392" s="288">
        <v>46074</v>
      </c>
      <c r="C7392" s="287" t="s">
        <v>339</v>
      </c>
      <c r="D7392" s="287">
        <v>0</v>
      </c>
      <c r="E7392" s="287">
        <v>0</v>
      </c>
      <c r="F7392" s="287">
        <v>0</v>
      </c>
      <c r="G7392" s="287" t="s">
        <v>185</v>
      </c>
      <c r="H7392" s="287"/>
      <c r="I7392" s="287">
        <v>1</v>
      </c>
      <c r="J7392" s="287"/>
      <c r="K7392" s="287">
        <v>0</v>
      </c>
    </row>
    <row r="7393" spans="1:11">
      <c r="A7393" s="287" t="s">
        <v>584</v>
      </c>
      <c r="B7393" s="288">
        <v>46081</v>
      </c>
      <c r="C7393" s="287" t="s">
        <v>893</v>
      </c>
      <c r="D7393" s="287">
        <v>1</v>
      </c>
      <c r="E7393" s="287">
        <v>1</v>
      </c>
      <c r="F7393" s="287">
        <v>0</v>
      </c>
      <c r="G7393" s="287" t="s">
        <v>185</v>
      </c>
      <c r="H7393" s="287"/>
      <c r="I7393" s="287">
        <v>1</v>
      </c>
      <c r="J7393" s="287"/>
      <c r="K7393" s="287">
        <v>0</v>
      </c>
    </row>
    <row r="7394" spans="1:11">
      <c r="A7394" s="287" t="s">
        <v>584</v>
      </c>
      <c r="B7394" s="288">
        <v>46088</v>
      </c>
      <c r="C7394" s="287" t="s">
        <v>893</v>
      </c>
      <c r="D7394" s="287">
        <v>1</v>
      </c>
      <c r="E7394" s="287">
        <v>1</v>
      </c>
      <c r="F7394" s="287">
        <v>0</v>
      </c>
      <c r="G7394" s="287" t="s">
        <v>185</v>
      </c>
      <c r="H7394" s="287"/>
      <c r="I7394" s="287">
        <v>1</v>
      </c>
      <c r="J7394" s="287"/>
      <c r="K7394" s="287">
        <v>0</v>
      </c>
    </row>
    <row r="7395" spans="1:11">
      <c r="A7395" s="287" t="s">
        <v>584</v>
      </c>
      <c r="B7395" s="288">
        <v>46095</v>
      </c>
      <c r="C7395" s="287" t="s">
        <v>893</v>
      </c>
      <c r="D7395" s="287">
        <v>1</v>
      </c>
      <c r="E7395" s="287">
        <v>1</v>
      </c>
      <c r="F7395" s="287">
        <v>0</v>
      </c>
      <c r="G7395" s="287" t="s">
        <v>185</v>
      </c>
      <c r="H7395" s="287"/>
      <c r="I7395" s="287">
        <v>1</v>
      </c>
      <c r="J7395" s="287"/>
      <c r="K7395" s="287">
        <v>0</v>
      </c>
    </row>
    <row r="7396" spans="1:11">
      <c r="A7396" s="287" t="s">
        <v>584</v>
      </c>
      <c r="B7396" s="288">
        <v>46102</v>
      </c>
      <c r="C7396" s="287" t="s">
        <v>339</v>
      </c>
      <c r="D7396" s="287">
        <v>0</v>
      </c>
      <c r="E7396" s="287">
        <v>0</v>
      </c>
      <c r="F7396" s="287">
        <v>0</v>
      </c>
      <c r="G7396" s="287" t="s">
        <v>185</v>
      </c>
      <c r="H7396" s="287"/>
      <c r="I7396" s="287">
        <v>1</v>
      </c>
      <c r="J7396" s="287"/>
      <c r="K7396" s="287">
        <v>0</v>
      </c>
    </row>
    <row r="7397" spans="1:11">
      <c r="A7397" s="287" t="s">
        <v>584</v>
      </c>
      <c r="B7397" s="288">
        <v>46109</v>
      </c>
      <c r="C7397" s="287" t="s">
        <v>339</v>
      </c>
      <c r="D7397" s="287">
        <v>0</v>
      </c>
      <c r="E7397" s="287">
        <v>0</v>
      </c>
      <c r="F7397" s="287">
        <v>0</v>
      </c>
      <c r="G7397" s="287" t="s">
        <v>185</v>
      </c>
      <c r="H7397" s="287"/>
      <c r="I7397" s="287">
        <v>1</v>
      </c>
      <c r="J7397" s="287"/>
      <c r="K7397" s="287">
        <v>0</v>
      </c>
    </row>
    <row r="7398" spans="1:11">
      <c r="A7398" s="287" t="s">
        <v>584</v>
      </c>
      <c r="B7398" s="288">
        <v>46116</v>
      </c>
      <c r="C7398" s="287" t="s">
        <v>339</v>
      </c>
      <c r="D7398" s="287">
        <v>0</v>
      </c>
      <c r="E7398" s="287">
        <v>0</v>
      </c>
      <c r="F7398" s="287">
        <v>0</v>
      </c>
      <c r="G7398" s="287" t="s">
        <v>185</v>
      </c>
      <c r="H7398" s="287"/>
      <c r="I7398" s="287">
        <v>1</v>
      </c>
      <c r="J7398" s="287"/>
      <c r="K7398" s="287">
        <v>0</v>
      </c>
    </row>
    <row r="7399" spans="1:11">
      <c r="A7399" s="287" t="s">
        <v>584</v>
      </c>
      <c r="B7399" s="288">
        <v>46123</v>
      </c>
      <c r="C7399" s="287" t="s">
        <v>893</v>
      </c>
      <c r="D7399" s="287">
        <v>1</v>
      </c>
      <c r="E7399" s="287">
        <v>1</v>
      </c>
      <c r="F7399" s="287">
        <v>0</v>
      </c>
      <c r="G7399" s="287" t="s">
        <v>185</v>
      </c>
      <c r="H7399" s="287"/>
      <c r="I7399" s="287">
        <v>1</v>
      </c>
      <c r="J7399" s="287"/>
      <c r="K7399" s="287">
        <v>0</v>
      </c>
    </row>
    <row r="7400" spans="1:11">
      <c r="A7400" s="287" t="s">
        <v>584</v>
      </c>
      <c r="B7400" s="288">
        <v>46130</v>
      </c>
      <c r="C7400" s="287" t="s">
        <v>893</v>
      </c>
      <c r="D7400" s="287">
        <v>1</v>
      </c>
      <c r="E7400" s="287">
        <v>1</v>
      </c>
      <c r="F7400" s="287">
        <v>0</v>
      </c>
      <c r="G7400" s="287" t="s">
        <v>185</v>
      </c>
      <c r="H7400" s="287"/>
      <c r="I7400" s="287">
        <v>1</v>
      </c>
      <c r="J7400" s="287"/>
      <c r="K7400" s="287">
        <v>0</v>
      </c>
    </row>
    <row r="7401" spans="1:11">
      <c r="A7401" s="287" t="s">
        <v>584</v>
      </c>
      <c r="B7401" s="288">
        <v>46137</v>
      </c>
      <c r="C7401" s="287" t="s">
        <v>893</v>
      </c>
      <c r="D7401" s="287">
        <v>1</v>
      </c>
      <c r="E7401" s="287">
        <v>1</v>
      </c>
      <c r="F7401" s="287">
        <v>0</v>
      </c>
      <c r="G7401" s="287" t="s">
        <v>185</v>
      </c>
      <c r="H7401" s="287"/>
      <c r="I7401" s="287">
        <v>1</v>
      </c>
      <c r="J7401" s="287"/>
      <c r="K7401" s="287">
        <v>0</v>
      </c>
    </row>
    <row r="7402" spans="1:11">
      <c r="A7402" s="287" t="s">
        <v>585</v>
      </c>
      <c r="B7402" s="288">
        <v>45969</v>
      </c>
      <c r="C7402" s="287" t="s">
        <v>892</v>
      </c>
      <c r="D7402" s="287">
        <v>1</v>
      </c>
      <c r="E7402" s="287">
        <v>0</v>
      </c>
      <c r="F7402" s="287">
        <v>1</v>
      </c>
      <c r="G7402" s="287" t="s">
        <v>185</v>
      </c>
      <c r="H7402" s="287" t="s">
        <v>179</v>
      </c>
      <c r="I7402" s="287">
        <v>1</v>
      </c>
      <c r="J7402" s="287" t="s">
        <v>586</v>
      </c>
      <c r="K7402" s="287">
        <v>0</v>
      </c>
    </row>
    <row r="7403" spans="1:11">
      <c r="A7403" s="287" t="s">
        <v>585</v>
      </c>
      <c r="B7403" s="288">
        <v>45976</v>
      </c>
      <c r="C7403" s="287" t="s">
        <v>847</v>
      </c>
      <c r="D7403" s="287">
        <v>1</v>
      </c>
      <c r="E7403" s="287">
        <v>1</v>
      </c>
      <c r="F7403" s="287">
        <v>1</v>
      </c>
      <c r="G7403" s="287" t="s">
        <v>185</v>
      </c>
      <c r="H7403" s="287" t="s">
        <v>179</v>
      </c>
      <c r="I7403" s="287">
        <v>1</v>
      </c>
      <c r="J7403" s="287" t="s">
        <v>586</v>
      </c>
      <c r="K7403" s="287">
        <v>0</v>
      </c>
    </row>
    <row r="7404" spans="1:11">
      <c r="A7404" s="287" t="s">
        <v>585</v>
      </c>
      <c r="B7404" s="288">
        <v>45983</v>
      </c>
      <c r="C7404" s="287" t="s">
        <v>847</v>
      </c>
      <c r="D7404" s="287">
        <v>1</v>
      </c>
      <c r="E7404" s="287">
        <v>1</v>
      </c>
      <c r="F7404" s="287">
        <v>1</v>
      </c>
      <c r="G7404" s="287" t="s">
        <v>185</v>
      </c>
      <c r="H7404" s="287" t="s">
        <v>179</v>
      </c>
      <c r="I7404" s="287">
        <v>1</v>
      </c>
      <c r="J7404" s="287" t="s">
        <v>586</v>
      </c>
      <c r="K7404" s="287">
        <v>0</v>
      </c>
    </row>
    <row r="7405" spans="1:11">
      <c r="A7405" s="287" t="s">
        <v>585</v>
      </c>
      <c r="B7405" s="288">
        <v>45990</v>
      </c>
      <c r="C7405" s="287" t="s">
        <v>847</v>
      </c>
      <c r="D7405" s="287">
        <v>1</v>
      </c>
      <c r="E7405" s="287">
        <v>1</v>
      </c>
      <c r="F7405" s="287">
        <v>1</v>
      </c>
      <c r="G7405" s="287" t="s">
        <v>185</v>
      </c>
      <c r="H7405" s="287" t="s">
        <v>179</v>
      </c>
      <c r="I7405" s="287">
        <v>1</v>
      </c>
      <c r="J7405" s="287" t="s">
        <v>586</v>
      </c>
      <c r="K7405" s="287">
        <v>0</v>
      </c>
    </row>
    <row r="7406" spans="1:11">
      <c r="A7406" s="287" t="s">
        <v>585</v>
      </c>
      <c r="B7406" s="288">
        <v>45997</v>
      </c>
      <c r="C7406" s="287" t="s">
        <v>847</v>
      </c>
      <c r="D7406" s="287">
        <v>1</v>
      </c>
      <c r="E7406" s="287">
        <v>1</v>
      </c>
      <c r="F7406" s="287">
        <v>1</v>
      </c>
      <c r="G7406" s="287" t="s">
        <v>185</v>
      </c>
      <c r="H7406" s="287" t="s">
        <v>179</v>
      </c>
      <c r="I7406" s="287">
        <v>1</v>
      </c>
      <c r="J7406" s="287" t="s">
        <v>586</v>
      </c>
      <c r="K7406" s="287">
        <v>0</v>
      </c>
    </row>
    <row r="7407" spans="1:11">
      <c r="A7407" s="287" t="s">
        <v>585</v>
      </c>
      <c r="B7407" s="288">
        <v>46004</v>
      </c>
      <c r="C7407" s="287" t="s">
        <v>339</v>
      </c>
      <c r="D7407" s="287">
        <v>0</v>
      </c>
      <c r="E7407" s="287">
        <v>0</v>
      </c>
      <c r="F7407" s="287">
        <v>0</v>
      </c>
      <c r="G7407" s="287" t="s">
        <v>185</v>
      </c>
      <c r="H7407" s="287" t="s">
        <v>179</v>
      </c>
      <c r="I7407" s="287">
        <v>1</v>
      </c>
      <c r="J7407" s="287" t="s">
        <v>586</v>
      </c>
      <c r="K7407" s="287">
        <v>0</v>
      </c>
    </row>
    <row r="7408" spans="1:11">
      <c r="A7408" s="287" t="s">
        <v>585</v>
      </c>
      <c r="B7408" s="288">
        <v>46011</v>
      </c>
      <c r="C7408" s="287" t="s">
        <v>339</v>
      </c>
      <c r="D7408" s="287">
        <v>0</v>
      </c>
      <c r="E7408" s="287">
        <v>0</v>
      </c>
      <c r="F7408" s="287">
        <v>0</v>
      </c>
      <c r="G7408" s="287" t="s">
        <v>185</v>
      </c>
      <c r="H7408" s="287" t="s">
        <v>179</v>
      </c>
      <c r="I7408" s="287">
        <v>1</v>
      </c>
      <c r="J7408" s="287" t="s">
        <v>586</v>
      </c>
      <c r="K7408" s="287">
        <v>0</v>
      </c>
    </row>
    <row r="7409" spans="1:11">
      <c r="A7409" s="287" t="s">
        <v>585</v>
      </c>
      <c r="B7409" s="288">
        <v>46018</v>
      </c>
      <c r="C7409" s="287" t="s">
        <v>339</v>
      </c>
      <c r="D7409" s="287">
        <v>0</v>
      </c>
      <c r="E7409" s="287">
        <v>0</v>
      </c>
      <c r="F7409" s="287">
        <v>0</v>
      </c>
      <c r="G7409" s="287" t="s">
        <v>185</v>
      </c>
      <c r="H7409" s="287" t="s">
        <v>179</v>
      </c>
      <c r="I7409" s="287">
        <v>1</v>
      </c>
      <c r="J7409" s="287" t="s">
        <v>586</v>
      </c>
      <c r="K7409" s="287">
        <v>0</v>
      </c>
    </row>
    <row r="7410" spans="1:11">
      <c r="A7410" s="287" t="s">
        <v>585</v>
      </c>
      <c r="B7410" s="288">
        <v>46025</v>
      </c>
      <c r="C7410" s="287" t="s">
        <v>892</v>
      </c>
      <c r="D7410" s="287">
        <v>1</v>
      </c>
      <c r="E7410" s="287">
        <v>0</v>
      </c>
      <c r="F7410" s="287">
        <v>1</v>
      </c>
      <c r="G7410" s="287" t="s">
        <v>185</v>
      </c>
      <c r="H7410" s="287" t="s">
        <v>179</v>
      </c>
      <c r="I7410" s="287">
        <v>1</v>
      </c>
      <c r="J7410" s="287" t="s">
        <v>586</v>
      </c>
      <c r="K7410" s="287">
        <v>0</v>
      </c>
    </row>
    <row r="7411" spans="1:11">
      <c r="A7411" s="287" t="s">
        <v>585</v>
      </c>
      <c r="B7411" s="288">
        <v>46032</v>
      </c>
      <c r="C7411" s="287" t="s">
        <v>847</v>
      </c>
      <c r="D7411" s="287">
        <v>1</v>
      </c>
      <c r="E7411" s="287">
        <v>1</v>
      </c>
      <c r="F7411" s="287">
        <v>1</v>
      </c>
      <c r="G7411" s="287" t="s">
        <v>185</v>
      </c>
      <c r="H7411" s="287" t="s">
        <v>179</v>
      </c>
      <c r="I7411" s="287">
        <v>1</v>
      </c>
      <c r="J7411" s="287" t="s">
        <v>586</v>
      </c>
      <c r="K7411" s="287">
        <v>0</v>
      </c>
    </row>
    <row r="7412" spans="1:11">
      <c r="A7412" s="287" t="s">
        <v>585</v>
      </c>
      <c r="B7412" s="288">
        <v>46039</v>
      </c>
      <c r="C7412" s="287" t="s">
        <v>847</v>
      </c>
      <c r="D7412" s="287">
        <v>1</v>
      </c>
      <c r="E7412" s="287">
        <v>1</v>
      </c>
      <c r="F7412" s="287">
        <v>1</v>
      </c>
      <c r="G7412" s="287" t="s">
        <v>185</v>
      </c>
      <c r="H7412" s="287" t="s">
        <v>179</v>
      </c>
      <c r="I7412" s="287">
        <v>1</v>
      </c>
      <c r="J7412" s="287" t="s">
        <v>586</v>
      </c>
      <c r="K7412" s="287">
        <v>0</v>
      </c>
    </row>
    <row r="7413" spans="1:11">
      <c r="A7413" s="287" t="s">
        <v>585</v>
      </c>
      <c r="B7413" s="288">
        <v>46046</v>
      </c>
      <c r="C7413" s="287" t="s">
        <v>847</v>
      </c>
      <c r="D7413" s="287">
        <v>1</v>
      </c>
      <c r="E7413" s="287">
        <v>1</v>
      </c>
      <c r="F7413" s="287">
        <v>1</v>
      </c>
      <c r="G7413" s="287" t="s">
        <v>185</v>
      </c>
      <c r="H7413" s="287" t="s">
        <v>179</v>
      </c>
      <c r="I7413" s="287">
        <v>1</v>
      </c>
      <c r="J7413" s="287" t="s">
        <v>586</v>
      </c>
      <c r="K7413" s="287">
        <v>0</v>
      </c>
    </row>
    <row r="7414" spans="1:11">
      <c r="A7414" s="287" t="s">
        <v>585</v>
      </c>
      <c r="B7414" s="288">
        <v>46053</v>
      </c>
      <c r="C7414" s="287" t="s">
        <v>339</v>
      </c>
      <c r="D7414" s="287">
        <v>0</v>
      </c>
      <c r="E7414" s="287">
        <v>0</v>
      </c>
      <c r="F7414" s="287">
        <v>0</v>
      </c>
      <c r="G7414" s="287" t="s">
        <v>185</v>
      </c>
      <c r="H7414" s="287" t="s">
        <v>179</v>
      </c>
      <c r="I7414" s="287">
        <v>1</v>
      </c>
      <c r="J7414" s="287" t="s">
        <v>586</v>
      </c>
      <c r="K7414" s="287">
        <v>0</v>
      </c>
    </row>
    <row r="7415" spans="1:11">
      <c r="A7415" s="287" t="s">
        <v>585</v>
      </c>
      <c r="B7415" s="288">
        <v>46060</v>
      </c>
      <c r="C7415" s="287" t="s">
        <v>847</v>
      </c>
      <c r="D7415" s="287">
        <v>1</v>
      </c>
      <c r="E7415" s="287">
        <v>1</v>
      </c>
      <c r="F7415" s="287">
        <v>1</v>
      </c>
      <c r="G7415" s="287" t="s">
        <v>185</v>
      </c>
      <c r="H7415" s="287" t="s">
        <v>179</v>
      </c>
      <c r="I7415" s="287">
        <v>1</v>
      </c>
      <c r="J7415" s="287" t="s">
        <v>586</v>
      </c>
      <c r="K7415" s="287">
        <v>0</v>
      </c>
    </row>
    <row r="7416" spans="1:11">
      <c r="A7416" s="287" t="s">
        <v>585</v>
      </c>
      <c r="B7416" s="288">
        <v>46067</v>
      </c>
      <c r="C7416" s="287" t="s">
        <v>847</v>
      </c>
      <c r="D7416" s="287">
        <v>1</v>
      </c>
      <c r="E7416" s="287">
        <v>1</v>
      </c>
      <c r="F7416" s="287">
        <v>1</v>
      </c>
      <c r="G7416" s="287" t="s">
        <v>185</v>
      </c>
      <c r="H7416" s="287" t="s">
        <v>179</v>
      </c>
      <c r="I7416" s="287">
        <v>1</v>
      </c>
      <c r="J7416" s="287" t="s">
        <v>586</v>
      </c>
      <c r="K7416" s="287">
        <v>0</v>
      </c>
    </row>
    <row r="7417" spans="1:11">
      <c r="A7417" s="287" t="s">
        <v>585</v>
      </c>
      <c r="B7417" s="288">
        <v>46074</v>
      </c>
      <c r="C7417" s="287" t="s">
        <v>847</v>
      </c>
      <c r="D7417" s="287">
        <v>1</v>
      </c>
      <c r="E7417" s="287">
        <v>1</v>
      </c>
      <c r="F7417" s="287">
        <v>1</v>
      </c>
      <c r="G7417" s="287" t="s">
        <v>185</v>
      </c>
      <c r="H7417" s="287" t="s">
        <v>179</v>
      </c>
      <c r="I7417" s="287">
        <v>1</v>
      </c>
      <c r="J7417" s="287" t="s">
        <v>586</v>
      </c>
      <c r="K7417" s="287">
        <v>0</v>
      </c>
    </row>
    <row r="7418" spans="1:11">
      <c r="A7418" s="287" t="s">
        <v>585</v>
      </c>
      <c r="B7418" s="288">
        <v>46081</v>
      </c>
      <c r="C7418" s="287" t="s">
        <v>893</v>
      </c>
      <c r="D7418" s="287">
        <v>1</v>
      </c>
      <c r="E7418" s="287">
        <v>1</v>
      </c>
      <c r="F7418" s="287">
        <v>0</v>
      </c>
      <c r="G7418" s="287" t="s">
        <v>185</v>
      </c>
      <c r="H7418" s="287" t="s">
        <v>179</v>
      </c>
      <c r="I7418" s="287">
        <v>1</v>
      </c>
      <c r="J7418" s="287" t="s">
        <v>586</v>
      </c>
      <c r="K7418" s="287">
        <v>0</v>
      </c>
    </row>
    <row r="7419" spans="1:11">
      <c r="A7419" s="287" t="s">
        <v>585</v>
      </c>
      <c r="B7419" s="288">
        <v>46088</v>
      </c>
      <c r="C7419" s="287" t="s">
        <v>847</v>
      </c>
      <c r="D7419" s="287">
        <v>1</v>
      </c>
      <c r="E7419" s="287">
        <v>1</v>
      </c>
      <c r="F7419" s="287">
        <v>1</v>
      </c>
      <c r="G7419" s="287" t="s">
        <v>185</v>
      </c>
      <c r="H7419" s="287" t="s">
        <v>179</v>
      </c>
      <c r="I7419" s="287">
        <v>1</v>
      </c>
      <c r="J7419" s="287" t="s">
        <v>586</v>
      </c>
      <c r="K7419" s="287">
        <v>0</v>
      </c>
    </row>
    <row r="7420" spans="1:11">
      <c r="A7420" s="287" t="s">
        <v>585</v>
      </c>
      <c r="B7420" s="288">
        <v>46095</v>
      </c>
      <c r="C7420" s="287" t="s">
        <v>892</v>
      </c>
      <c r="D7420" s="287">
        <v>1</v>
      </c>
      <c r="E7420" s="287">
        <v>0</v>
      </c>
      <c r="F7420" s="287">
        <v>1</v>
      </c>
      <c r="G7420" s="287" t="s">
        <v>185</v>
      </c>
      <c r="H7420" s="287" t="s">
        <v>179</v>
      </c>
      <c r="I7420" s="287">
        <v>1</v>
      </c>
      <c r="J7420" s="287" t="s">
        <v>586</v>
      </c>
      <c r="K7420" s="287">
        <v>0</v>
      </c>
    </row>
    <row r="7421" spans="1:11">
      <c r="A7421" s="287" t="s">
        <v>585</v>
      </c>
      <c r="B7421" s="288">
        <v>46102</v>
      </c>
      <c r="C7421" s="287" t="s">
        <v>847</v>
      </c>
      <c r="D7421" s="287">
        <v>1</v>
      </c>
      <c r="E7421" s="287">
        <v>1</v>
      </c>
      <c r="F7421" s="287">
        <v>1</v>
      </c>
      <c r="G7421" s="287" t="s">
        <v>185</v>
      </c>
      <c r="H7421" s="287" t="s">
        <v>179</v>
      </c>
      <c r="I7421" s="287">
        <v>1</v>
      </c>
      <c r="J7421" s="287" t="s">
        <v>586</v>
      </c>
      <c r="K7421" s="287">
        <v>0</v>
      </c>
    </row>
    <row r="7422" spans="1:11">
      <c r="A7422" s="287" t="s">
        <v>585</v>
      </c>
      <c r="B7422" s="288">
        <v>46109</v>
      </c>
      <c r="C7422" s="287" t="s">
        <v>339</v>
      </c>
      <c r="D7422" s="287">
        <v>0</v>
      </c>
      <c r="E7422" s="287">
        <v>0</v>
      </c>
      <c r="F7422" s="287">
        <v>0</v>
      </c>
      <c r="G7422" s="287" t="s">
        <v>185</v>
      </c>
      <c r="H7422" s="287" t="s">
        <v>179</v>
      </c>
      <c r="I7422" s="287">
        <v>1</v>
      </c>
      <c r="J7422" s="287" t="s">
        <v>586</v>
      </c>
      <c r="K7422" s="287">
        <v>0</v>
      </c>
    </row>
    <row r="7423" spans="1:11">
      <c r="A7423" s="287" t="s">
        <v>585</v>
      </c>
      <c r="B7423" s="288">
        <v>46116</v>
      </c>
      <c r="C7423" s="287" t="s">
        <v>339</v>
      </c>
      <c r="D7423" s="287">
        <v>0</v>
      </c>
      <c r="E7423" s="287">
        <v>0</v>
      </c>
      <c r="F7423" s="287">
        <v>0</v>
      </c>
      <c r="G7423" s="287" t="s">
        <v>185</v>
      </c>
      <c r="H7423" s="287" t="s">
        <v>179</v>
      </c>
      <c r="I7423" s="287">
        <v>1</v>
      </c>
      <c r="J7423" s="287" t="s">
        <v>586</v>
      </c>
      <c r="K7423" s="287">
        <v>0</v>
      </c>
    </row>
    <row r="7424" spans="1:11">
      <c r="A7424" s="287" t="s">
        <v>585</v>
      </c>
      <c r="B7424" s="288">
        <v>46123</v>
      </c>
      <c r="C7424" s="287" t="s">
        <v>847</v>
      </c>
      <c r="D7424" s="287">
        <v>1</v>
      </c>
      <c r="E7424" s="287">
        <v>1</v>
      </c>
      <c r="F7424" s="287">
        <v>1</v>
      </c>
      <c r="G7424" s="287" t="s">
        <v>185</v>
      </c>
      <c r="H7424" s="287" t="s">
        <v>179</v>
      </c>
      <c r="I7424" s="287">
        <v>1</v>
      </c>
      <c r="J7424" s="287" t="s">
        <v>586</v>
      </c>
      <c r="K7424" s="287">
        <v>0</v>
      </c>
    </row>
    <row r="7425" spans="1:11">
      <c r="A7425" s="287" t="s">
        <v>585</v>
      </c>
      <c r="B7425" s="288">
        <v>46130</v>
      </c>
      <c r="C7425" s="287" t="s">
        <v>339</v>
      </c>
      <c r="D7425" s="287">
        <v>0</v>
      </c>
      <c r="E7425" s="287">
        <v>0</v>
      </c>
      <c r="F7425" s="287">
        <v>0</v>
      </c>
      <c r="G7425" s="287" t="s">
        <v>185</v>
      </c>
      <c r="H7425" s="287" t="s">
        <v>179</v>
      </c>
      <c r="I7425" s="287">
        <v>1</v>
      </c>
      <c r="J7425" s="287" t="s">
        <v>586</v>
      </c>
      <c r="K7425" s="287">
        <v>0</v>
      </c>
    </row>
    <row r="7426" spans="1:11">
      <c r="A7426" s="287" t="s">
        <v>585</v>
      </c>
      <c r="B7426" s="288">
        <v>46137</v>
      </c>
      <c r="C7426" s="287" t="s">
        <v>847</v>
      </c>
      <c r="D7426" s="287">
        <v>1</v>
      </c>
      <c r="E7426" s="287">
        <v>1</v>
      </c>
      <c r="F7426" s="287">
        <v>1</v>
      </c>
      <c r="G7426" s="287" t="s">
        <v>185</v>
      </c>
      <c r="H7426" s="287" t="s">
        <v>179</v>
      </c>
      <c r="I7426" s="287">
        <v>1</v>
      </c>
      <c r="J7426" s="287" t="s">
        <v>586</v>
      </c>
      <c r="K7426" s="287">
        <v>0</v>
      </c>
    </row>
    <row r="7427" spans="1:11">
      <c r="A7427" s="287" t="s">
        <v>587</v>
      </c>
      <c r="B7427" s="288">
        <v>45969</v>
      </c>
      <c r="C7427" s="287" t="s">
        <v>847</v>
      </c>
      <c r="D7427" s="287">
        <v>1</v>
      </c>
      <c r="E7427" s="287">
        <v>1</v>
      </c>
      <c r="F7427" s="287">
        <v>1</v>
      </c>
      <c r="G7427" s="287" t="s">
        <v>185</v>
      </c>
      <c r="H7427" s="287" t="s">
        <v>588</v>
      </c>
      <c r="I7427" s="287">
        <v>0</v>
      </c>
      <c r="J7427" s="287"/>
      <c r="K7427" s="287">
        <v>0</v>
      </c>
    </row>
    <row r="7428" spans="1:11">
      <c r="A7428" s="287" t="s">
        <v>587</v>
      </c>
      <c r="B7428" s="288">
        <v>45976</v>
      </c>
      <c r="C7428" s="287" t="s">
        <v>339</v>
      </c>
      <c r="D7428" s="287">
        <v>0</v>
      </c>
      <c r="E7428" s="287">
        <v>0</v>
      </c>
      <c r="F7428" s="287">
        <v>0</v>
      </c>
      <c r="G7428" s="287" t="s">
        <v>185</v>
      </c>
      <c r="H7428" s="287" t="s">
        <v>588</v>
      </c>
      <c r="I7428" s="287">
        <v>0</v>
      </c>
      <c r="J7428" s="287"/>
      <c r="K7428" s="287">
        <v>0</v>
      </c>
    </row>
    <row r="7429" spans="1:11">
      <c r="A7429" s="287" t="s">
        <v>587</v>
      </c>
      <c r="B7429" s="288">
        <v>45983</v>
      </c>
      <c r="C7429" s="287" t="s">
        <v>847</v>
      </c>
      <c r="D7429" s="287">
        <v>1</v>
      </c>
      <c r="E7429" s="287">
        <v>1</v>
      </c>
      <c r="F7429" s="287">
        <v>1</v>
      </c>
      <c r="G7429" s="287" t="s">
        <v>185</v>
      </c>
      <c r="H7429" s="287" t="s">
        <v>588</v>
      </c>
      <c r="I7429" s="287">
        <v>0</v>
      </c>
      <c r="J7429" s="287"/>
      <c r="K7429" s="287">
        <v>0</v>
      </c>
    </row>
    <row r="7430" spans="1:11">
      <c r="A7430" s="287" t="s">
        <v>587</v>
      </c>
      <c r="B7430" s="288">
        <v>45990</v>
      </c>
      <c r="C7430" s="287" t="s">
        <v>339</v>
      </c>
      <c r="D7430" s="287">
        <v>0</v>
      </c>
      <c r="E7430" s="287">
        <v>0</v>
      </c>
      <c r="F7430" s="287">
        <v>0</v>
      </c>
      <c r="G7430" s="287" t="s">
        <v>185</v>
      </c>
      <c r="H7430" s="287" t="s">
        <v>588</v>
      </c>
      <c r="I7430" s="287">
        <v>0</v>
      </c>
      <c r="J7430" s="287"/>
      <c r="K7430" s="287">
        <v>0</v>
      </c>
    </row>
    <row r="7431" spans="1:11">
      <c r="A7431" s="287" t="s">
        <v>587</v>
      </c>
      <c r="B7431" s="288">
        <v>45997</v>
      </c>
      <c r="C7431" s="287" t="s">
        <v>339</v>
      </c>
      <c r="D7431" s="287">
        <v>0</v>
      </c>
      <c r="E7431" s="287">
        <v>0</v>
      </c>
      <c r="F7431" s="287">
        <v>0</v>
      </c>
      <c r="G7431" s="287" t="s">
        <v>185</v>
      </c>
      <c r="H7431" s="287" t="s">
        <v>588</v>
      </c>
      <c r="I7431" s="287">
        <v>0</v>
      </c>
      <c r="J7431" s="287"/>
      <c r="K7431" s="287">
        <v>0</v>
      </c>
    </row>
    <row r="7432" spans="1:11">
      <c r="A7432" s="287" t="s">
        <v>587</v>
      </c>
      <c r="B7432" s="288">
        <v>46004</v>
      </c>
      <c r="C7432" s="287" t="s">
        <v>847</v>
      </c>
      <c r="D7432" s="287">
        <v>1</v>
      </c>
      <c r="E7432" s="287">
        <v>1</v>
      </c>
      <c r="F7432" s="287">
        <v>1</v>
      </c>
      <c r="G7432" s="287" t="s">
        <v>185</v>
      </c>
      <c r="H7432" s="287" t="s">
        <v>588</v>
      </c>
      <c r="I7432" s="287">
        <v>0</v>
      </c>
      <c r="J7432" s="287"/>
      <c r="K7432" s="287">
        <v>0</v>
      </c>
    </row>
    <row r="7433" spans="1:11">
      <c r="A7433" s="287" t="s">
        <v>587</v>
      </c>
      <c r="B7433" s="288">
        <v>46011</v>
      </c>
      <c r="C7433" s="287" t="s">
        <v>339</v>
      </c>
      <c r="D7433" s="287">
        <v>0</v>
      </c>
      <c r="E7433" s="287">
        <v>0</v>
      </c>
      <c r="F7433" s="287">
        <v>0</v>
      </c>
      <c r="G7433" s="287" t="s">
        <v>185</v>
      </c>
      <c r="H7433" s="287" t="s">
        <v>588</v>
      </c>
      <c r="I7433" s="287">
        <v>0</v>
      </c>
      <c r="J7433" s="287"/>
      <c r="K7433" s="287">
        <v>0</v>
      </c>
    </row>
    <row r="7434" spans="1:11">
      <c r="A7434" s="287" t="s">
        <v>587</v>
      </c>
      <c r="B7434" s="288">
        <v>46018</v>
      </c>
      <c r="C7434" s="287" t="s">
        <v>339</v>
      </c>
      <c r="D7434" s="287">
        <v>0</v>
      </c>
      <c r="E7434" s="287">
        <v>0</v>
      </c>
      <c r="F7434" s="287">
        <v>0</v>
      </c>
      <c r="G7434" s="287" t="s">
        <v>185</v>
      </c>
      <c r="H7434" s="287" t="s">
        <v>588</v>
      </c>
      <c r="I7434" s="287">
        <v>0</v>
      </c>
      <c r="J7434" s="287"/>
      <c r="K7434" s="287">
        <v>0</v>
      </c>
    </row>
    <row r="7435" spans="1:11">
      <c r="A7435" s="287" t="s">
        <v>587</v>
      </c>
      <c r="B7435" s="288">
        <v>46025</v>
      </c>
      <c r="C7435" s="287" t="s">
        <v>339</v>
      </c>
      <c r="D7435" s="287">
        <v>0</v>
      </c>
      <c r="E7435" s="287">
        <v>0</v>
      </c>
      <c r="F7435" s="287">
        <v>0</v>
      </c>
      <c r="G7435" s="287" t="s">
        <v>185</v>
      </c>
      <c r="H7435" s="287" t="s">
        <v>588</v>
      </c>
      <c r="I7435" s="287">
        <v>0</v>
      </c>
      <c r="J7435" s="287"/>
      <c r="K7435" s="287">
        <v>0</v>
      </c>
    </row>
    <row r="7436" spans="1:11">
      <c r="A7436" s="287" t="s">
        <v>587</v>
      </c>
      <c r="B7436" s="288">
        <v>46032</v>
      </c>
      <c r="C7436" s="287" t="s">
        <v>339</v>
      </c>
      <c r="D7436" s="287">
        <v>0</v>
      </c>
      <c r="E7436" s="287">
        <v>0</v>
      </c>
      <c r="F7436" s="287">
        <v>0</v>
      </c>
      <c r="G7436" s="287" t="s">
        <v>185</v>
      </c>
      <c r="H7436" s="287" t="s">
        <v>588</v>
      </c>
      <c r="I7436" s="287">
        <v>0</v>
      </c>
      <c r="J7436" s="287"/>
      <c r="K7436" s="287">
        <v>0</v>
      </c>
    </row>
    <row r="7437" spans="1:11">
      <c r="A7437" s="287" t="s">
        <v>587</v>
      </c>
      <c r="B7437" s="288">
        <v>46039</v>
      </c>
      <c r="C7437" s="287" t="s">
        <v>339</v>
      </c>
      <c r="D7437" s="287">
        <v>0</v>
      </c>
      <c r="E7437" s="287">
        <v>0</v>
      </c>
      <c r="F7437" s="287">
        <v>0</v>
      </c>
      <c r="G7437" s="287" t="s">
        <v>185</v>
      </c>
      <c r="H7437" s="287" t="s">
        <v>588</v>
      </c>
      <c r="I7437" s="287">
        <v>0</v>
      </c>
      <c r="J7437" s="287"/>
      <c r="K7437" s="287">
        <v>0</v>
      </c>
    </row>
    <row r="7438" spans="1:11">
      <c r="A7438" s="287" t="s">
        <v>587</v>
      </c>
      <c r="B7438" s="288">
        <v>46046</v>
      </c>
      <c r="C7438" s="287" t="s">
        <v>339</v>
      </c>
      <c r="D7438" s="287">
        <v>0</v>
      </c>
      <c r="E7438" s="287">
        <v>0</v>
      </c>
      <c r="F7438" s="287">
        <v>0</v>
      </c>
      <c r="G7438" s="287" t="s">
        <v>185</v>
      </c>
      <c r="H7438" s="287" t="s">
        <v>588</v>
      </c>
      <c r="I7438" s="287">
        <v>0</v>
      </c>
      <c r="J7438" s="287"/>
      <c r="K7438" s="287">
        <v>0</v>
      </c>
    </row>
    <row r="7439" spans="1:11">
      <c r="A7439" s="287" t="s">
        <v>587</v>
      </c>
      <c r="B7439" s="288">
        <v>46053</v>
      </c>
      <c r="C7439" s="287" t="s">
        <v>847</v>
      </c>
      <c r="D7439" s="287">
        <v>1</v>
      </c>
      <c r="E7439" s="287">
        <v>1</v>
      </c>
      <c r="F7439" s="287">
        <v>1</v>
      </c>
      <c r="G7439" s="287" t="s">
        <v>185</v>
      </c>
      <c r="H7439" s="287" t="s">
        <v>588</v>
      </c>
      <c r="I7439" s="287">
        <v>0</v>
      </c>
      <c r="J7439" s="287"/>
      <c r="K7439" s="287">
        <v>0</v>
      </c>
    </row>
    <row r="7440" spans="1:11">
      <c r="A7440" s="287" t="s">
        <v>587</v>
      </c>
      <c r="B7440" s="288">
        <v>46060</v>
      </c>
      <c r="C7440" s="287" t="s">
        <v>339</v>
      </c>
      <c r="D7440" s="287">
        <v>0</v>
      </c>
      <c r="E7440" s="287">
        <v>0</v>
      </c>
      <c r="F7440" s="287">
        <v>0</v>
      </c>
      <c r="G7440" s="287" t="s">
        <v>185</v>
      </c>
      <c r="H7440" s="287" t="s">
        <v>588</v>
      </c>
      <c r="I7440" s="287">
        <v>0</v>
      </c>
      <c r="J7440" s="287"/>
      <c r="K7440" s="287">
        <v>0</v>
      </c>
    </row>
    <row r="7441" spans="1:11">
      <c r="A7441" s="287" t="s">
        <v>587</v>
      </c>
      <c r="B7441" s="288">
        <v>46067</v>
      </c>
      <c r="C7441" s="287" t="s">
        <v>847</v>
      </c>
      <c r="D7441" s="287">
        <v>1</v>
      </c>
      <c r="E7441" s="287">
        <v>1</v>
      </c>
      <c r="F7441" s="287">
        <v>1</v>
      </c>
      <c r="G7441" s="287" t="s">
        <v>185</v>
      </c>
      <c r="H7441" s="287" t="s">
        <v>588</v>
      </c>
      <c r="I7441" s="287">
        <v>0</v>
      </c>
      <c r="J7441" s="287"/>
      <c r="K7441" s="287">
        <v>0</v>
      </c>
    </row>
    <row r="7442" spans="1:11">
      <c r="A7442" s="287" t="s">
        <v>587</v>
      </c>
      <c r="B7442" s="288">
        <v>46074</v>
      </c>
      <c r="C7442" s="287" t="s">
        <v>339</v>
      </c>
      <c r="D7442" s="287">
        <v>0</v>
      </c>
      <c r="E7442" s="287">
        <v>0</v>
      </c>
      <c r="F7442" s="287">
        <v>0</v>
      </c>
      <c r="G7442" s="287" t="s">
        <v>185</v>
      </c>
      <c r="H7442" s="287" t="s">
        <v>588</v>
      </c>
      <c r="I7442" s="287">
        <v>0</v>
      </c>
      <c r="J7442" s="287"/>
      <c r="K7442" s="287">
        <v>0</v>
      </c>
    </row>
    <row r="7443" spans="1:11">
      <c r="A7443" s="287" t="s">
        <v>587</v>
      </c>
      <c r="B7443" s="288">
        <v>46081</v>
      </c>
      <c r="C7443" s="287" t="s">
        <v>893</v>
      </c>
      <c r="D7443" s="287">
        <v>1</v>
      </c>
      <c r="E7443" s="287">
        <v>1</v>
      </c>
      <c r="F7443" s="287">
        <v>0</v>
      </c>
      <c r="G7443" s="287" t="s">
        <v>185</v>
      </c>
      <c r="H7443" s="287" t="s">
        <v>588</v>
      </c>
      <c r="I7443" s="287">
        <v>0</v>
      </c>
      <c r="J7443" s="287"/>
      <c r="K7443" s="287">
        <v>0</v>
      </c>
    </row>
    <row r="7444" spans="1:11">
      <c r="A7444" s="287" t="s">
        <v>587</v>
      </c>
      <c r="B7444" s="288">
        <v>46088</v>
      </c>
      <c r="C7444" s="287" t="s">
        <v>847</v>
      </c>
      <c r="D7444" s="287">
        <v>1</v>
      </c>
      <c r="E7444" s="287">
        <v>1</v>
      </c>
      <c r="F7444" s="287">
        <v>1</v>
      </c>
      <c r="G7444" s="287" t="s">
        <v>185</v>
      </c>
      <c r="H7444" s="287" t="s">
        <v>588</v>
      </c>
      <c r="I7444" s="287">
        <v>0</v>
      </c>
      <c r="J7444" s="287"/>
      <c r="K7444" s="287">
        <v>0</v>
      </c>
    </row>
    <row r="7445" spans="1:11">
      <c r="A7445" s="287" t="s">
        <v>587</v>
      </c>
      <c r="B7445" s="288">
        <v>46095</v>
      </c>
      <c r="C7445" s="287" t="s">
        <v>339</v>
      </c>
      <c r="D7445" s="287">
        <v>0</v>
      </c>
      <c r="E7445" s="287">
        <v>0</v>
      </c>
      <c r="F7445" s="287">
        <v>0</v>
      </c>
      <c r="G7445" s="287" t="s">
        <v>185</v>
      </c>
      <c r="H7445" s="287" t="s">
        <v>588</v>
      </c>
      <c r="I7445" s="287">
        <v>0</v>
      </c>
      <c r="J7445" s="287"/>
      <c r="K7445" s="287">
        <v>0</v>
      </c>
    </row>
    <row r="7446" spans="1:11">
      <c r="A7446" s="287" t="s">
        <v>587</v>
      </c>
      <c r="B7446" s="288">
        <v>46102</v>
      </c>
      <c r="C7446" s="287" t="s">
        <v>847</v>
      </c>
      <c r="D7446" s="287">
        <v>1</v>
      </c>
      <c r="E7446" s="287">
        <v>1</v>
      </c>
      <c r="F7446" s="287">
        <v>1</v>
      </c>
      <c r="G7446" s="287" t="s">
        <v>185</v>
      </c>
      <c r="H7446" s="287" t="s">
        <v>588</v>
      </c>
      <c r="I7446" s="287">
        <v>0</v>
      </c>
      <c r="J7446" s="287"/>
      <c r="K7446" s="287">
        <v>0</v>
      </c>
    </row>
    <row r="7447" spans="1:11">
      <c r="A7447" s="287" t="s">
        <v>587</v>
      </c>
      <c r="B7447" s="288">
        <v>46109</v>
      </c>
      <c r="C7447" s="287" t="s">
        <v>339</v>
      </c>
      <c r="D7447" s="287">
        <v>0</v>
      </c>
      <c r="E7447" s="287">
        <v>0</v>
      </c>
      <c r="F7447" s="287">
        <v>0</v>
      </c>
      <c r="G7447" s="287" t="s">
        <v>185</v>
      </c>
      <c r="H7447" s="287" t="s">
        <v>588</v>
      </c>
      <c r="I7447" s="287">
        <v>0</v>
      </c>
      <c r="J7447" s="287"/>
      <c r="K7447" s="287">
        <v>0</v>
      </c>
    </row>
    <row r="7448" spans="1:11">
      <c r="A7448" s="287" t="s">
        <v>587</v>
      </c>
      <c r="B7448" s="288">
        <v>46116</v>
      </c>
      <c r="C7448" s="287" t="s">
        <v>847</v>
      </c>
      <c r="D7448" s="287">
        <v>1</v>
      </c>
      <c r="E7448" s="287">
        <v>1</v>
      </c>
      <c r="F7448" s="287">
        <v>1</v>
      </c>
      <c r="G7448" s="287" t="s">
        <v>185</v>
      </c>
      <c r="H7448" s="287" t="s">
        <v>588</v>
      </c>
      <c r="I7448" s="287">
        <v>0</v>
      </c>
      <c r="J7448" s="287"/>
      <c r="K7448" s="287">
        <v>0</v>
      </c>
    </row>
    <row r="7449" spans="1:11">
      <c r="A7449" s="287" t="s">
        <v>587</v>
      </c>
      <c r="B7449" s="288">
        <v>46123</v>
      </c>
      <c r="C7449" s="287" t="s">
        <v>339</v>
      </c>
      <c r="D7449" s="287">
        <v>0</v>
      </c>
      <c r="E7449" s="287">
        <v>0</v>
      </c>
      <c r="F7449" s="287">
        <v>0</v>
      </c>
      <c r="G7449" s="287" t="s">
        <v>185</v>
      </c>
      <c r="H7449" s="287" t="s">
        <v>588</v>
      </c>
      <c r="I7449" s="287">
        <v>0</v>
      </c>
      <c r="J7449" s="287"/>
      <c r="K7449" s="287">
        <v>0</v>
      </c>
    </row>
    <row r="7450" spans="1:11">
      <c r="A7450" s="287" t="s">
        <v>587</v>
      </c>
      <c r="B7450" s="288">
        <v>46130</v>
      </c>
      <c r="C7450" s="287" t="s">
        <v>847</v>
      </c>
      <c r="D7450" s="287">
        <v>1</v>
      </c>
      <c r="E7450" s="287">
        <v>1</v>
      </c>
      <c r="F7450" s="287">
        <v>1</v>
      </c>
      <c r="G7450" s="287" t="s">
        <v>185</v>
      </c>
      <c r="H7450" s="287" t="s">
        <v>588</v>
      </c>
      <c r="I7450" s="287">
        <v>0</v>
      </c>
      <c r="J7450" s="287"/>
      <c r="K7450" s="287">
        <v>0</v>
      </c>
    </row>
    <row r="7451" spans="1:11">
      <c r="A7451" s="287" t="s">
        <v>587</v>
      </c>
      <c r="B7451" s="288">
        <v>46137</v>
      </c>
      <c r="C7451" s="287" t="s">
        <v>339</v>
      </c>
      <c r="D7451" s="287">
        <v>0</v>
      </c>
      <c r="E7451" s="287">
        <v>0</v>
      </c>
      <c r="F7451" s="287">
        <v>0</v>
      </c>
      <c r="G7451" s="287" t="s">
        <v>185</v>
      </c>
      <c r="H7451" s="287" t="s">
        <v>588</v>
      </c>
      <c r="I7451" s="287">
        <v>0</v>
      </c>
      <c r="J7451" s="287"/>
      <c r="K7451" s="287">
        <v>0</v>
      </c>
    </row>
    <row r="7452" spans="1:11">
      <c r="A7452" s="287" t="s">
        <v>589</v>
      </c>
      <c r="B7452" s="288">
        <v>45969</v>
      </c>
      <c r="C7452" s="287" t="s">
        <v>847</v>
      </c>
      <c r="D7452" s="287">
        <v>1</v>
      </c>
      <c r="E7452" s="287">
        <v>1</v>
      </c>
      <c r="F7452" s="287">
        <v>1</v>
      </c>
      <c r="G7452" s="287" t="s">
        <v>185</v>
      </c>
      <c r="H7452" s="287"/>
      <c r="I7452" s="287">
        <v>1</v>
      </c>
      <c r="J7452" s="287" t="s">
        <v>590</v>
      </c>
      <c r="K7452" s="287">
        <v>0</v>
      </c>
    </row>
    <row r="7453" spans="1:11">
      <c r="A7453" s="287" t="s">
        <v>589</v>
      </c>
      <c r="B7453" s="288">
        <v>45976</v>
      </c>
      <c r="C7453" s="287" t="s">
        <v>847</v>
      </c>
      <c r="D7453" s="287">
        <v>1</v>
      </c>
      <c r="E7453" s="287">
        <v>1</v>
      </c>
      <c r="F7453" s="287">
        <v>1</v>
      </c>
      <c r="G7453" s="287" t="s">
        <v>185</v>
      </c>
      <c r="H7453" s="287"/>
      <c r="I7453" s="287">
        <v>1</v>
      </c>
      <c r="J7453" s="287" t="s">
        <v>590</v>
      </c>
      <c r="K7453" s="287">
        <v>0</v>
      </c>
    </row>
    <row r="7454" spans="1:11">
      <c r="A7454" s="287" t="s">
        <v>589</v>
      </c>
      <c r="B7454" s="288">
        <v>45983</v>
      </c>
      <c r="C7454" s="287" t="s">
        <v>847</v>
      </c>
      <c r="D7454" s="287">
        <v>1</v>
      </c>
      <c r="E7454" s="287">
        <v>1</v>
      </c>
      <c r="F7454" s="287">
        <v>1</v>
      </c>
      <c r="G7454" s="287" t="s">
        <v>185</v>
      </c>
      <c r="H7454" s="287"/>
      <c r="I7454" s="287">
        <v>1</v>
      </c>
      <c r="J7454" s="287" t="s">
        <v>590</v>
      </c>
      <c r="K7454" s="287">
        <v>0</v>
      </c>
    </row>
    <row r="7455" spans="1:11">
      <c r="A7455" s="287" t="s">
        <v>589</v>
      </c>
      <c r="B7455" s="288">
        <v>45990</v>
      </c>
      <c r="C7455" s="287" t="s">
        <v>339</v>
      </c>
      <c r="D7455" s="287">
        <v>0</v>
      </c>
      <c r="E7455" s="287">
        <v>0</v>
      </c>
      <c r="F7455" s="287">
        <v>0</v>
      </c>
      <c r="G7455" s="287" t="s">
        <v>185</v>
      </c>
      <c r="H7455" s="287"/>
      <c r="I7455" s="287">
        <v>1</v>
      </c>
      <c r="J7455" s="287" t="s">
        <v>590</v>
      </c>
      <c r="K7455" s="287">
        <v>0</v>
      </c>
    </row>
    <row r="7456" spans="1:11">
      <c r="A7456" s="287" t="s">
        <v>589</v>
      </c>
      <c r="B7456" s="288">
        <v>45997</v>
      </c>
      <c r="C7456" s="287" t="s">
        <v>892</v>
      </c>
      <c r="D7456" s="287">
        <v>1</v>
      </c>
      <c r="E7456" s="287">
        <v>0</v>
      </c>
      <c r="F7456" s="287">
        <v>1</v>
      </c>
      <c r="G7456" s="287" t="s">
        <v>185</v>
      </c>
      <c r="H7456" s="287"/>
      <c r="I7456" s="287">
        <v>1</v>
      </c>
      <c r="J7456" s="287" t="s">
        <v>590</v>
      </c>
      <c r="K7456" s="287">
        <v>0</v>
      </c>
    </row>
    <row r="7457" spans="1:11">
      <c r="A7457" s="287" t="s">
        <v>589</v>
      </c>
      <c r="B7457" s="288">
        <v>46004</v>
      </c>
      <c r="C7457" s="287" t="s">
        <v>339</v>
      </c>
      <c r="D7457" s="287">
        <v>0</v>
      </c>
      <c r="E7457" s="287">
        <v>0</v>
      </c>
      <c r="F7457" s="287">
        <v>0</v>
      </c>
      <c r="G7457" s="287" t="s">
        <v>185</v>
      </c>
      <c r="H7457" s="287"/>
      <c r="I7457" s="287">
        <v>1</v>
      </c>
      <c r="J7457" s="287" t="s">
        <v>590</v>
      </c>
      <c r="K7457" s="287">
        <v>0</v>
      </c>
    </row>
    <row r="7458" spans="1:11">
      <c r="A7458" s="287" t="s">
        <v>589</v>
      </c>
      <c r="B7458" s="288">
        <v>46011</v>
      </c>
      <c r="C7458" s="287" t="s">
        <v>339</v>
      </c>
      <c r="D7458" s="287">
        <v>0</v>
      </c>
      <c r="E7458" s="287">
        <v>0</v>
      </c>
      <c r="F7458" s="287">
        <v>0</v>
      </c>
      <c r="G7458" s="287" t="s">
        <v>185</v>
      </c>
      <c r="H7458" s="287"/>
      <c r="I7458" s="287">
        <v>1</v>
      </c>
      <c r="J7458" s="287" t="s">
        <v>590</v>
      </c>
      <c r="K7458" s="287">
        <v>0</v>
      </c>
    </row>
    <row r="7459" spans="1:11">
      <c r="A7459" s="287" t="s">
        <v>589</v>
      </c>
      <c r="B7459" s="288">
        <v>46018</v>
      </c>
      <c r="C7459" s="287" t="s">
        <v>847</v>
      </c>
      <c r="D7459" s="287">
        <v>1</v>
      </c>
      <c r="E7459" s="287">
        <v>1</v>
      </c>
      <c r="F7459" s="287">
        <v>1</v>
      </c>
      <c r="G7459" s="287" t="s">
        <v>185</v>
      </c>
      <c r="H7459" s="287"/>
      <c r="I7459" s="287">
        <v>1</v>
      </c>
      <c r="J7459" s="287" t="s">
        <v>590</v>
      </c>
      <c r="K7459" s="287">
        <v>0</v>
      </c>
    </row>
    <row r="7460" spans="1:11">
      <c r="A7460" s="287" t="s">
        <v>589</v>
      </c>
      <c r="B7460" s="288">
        <v>46025</v>
      </c>
      <c r="C7460" s="287" t="s">
        <v>339</v>
      </c>
      <c r="D7460" s="287">
        <v>0</v>
      </c>
      <c r="E7460" s="287">
        <v>0</v>
      </c>
      <c r="F7460" s="287">
        <v>0</v>
      </c>
      <c r="G7460" s="287" t="s">
        <v>185</v>
      </c>
      <c r="H7460" s="287"/>
      <c r="I7460" s="287">
        <v>1</v>
      </c>
      <c r="J7460" s="287" t="s">
        <v>590</v>
      </c>
      <c r="K7460" s="287">
        <v>0</v>
      </c>
    </row>
    <row r="7461" spans="1:11">
      <c r="A7461" s="287" t="s">
        <v>589</v>
      </c>
      <c r="B7461" s="288">
        <v>46032</v>
      </c>
      <c r="C7461" s="287" t="s">
        <v>339</v>
      </c>
      <c r="D7461" s="287">
        <v>0</v>
      </c>
      <c r="E7461" s="287">
        <v>0</v>
      </c>
      <c r="F7461" s="287">
        <v>0</v>
      </c>
      <c r="G7461" s="287" t="s">
        <v>185</v>
      </c>
      <c r="H7461" s="287"/>
      <c r="I7461" s="287">
        <v>1</v>
      </c>
      <c r="J7461" s="287" t="s">
        <v>590</v>
      </c>
      <c r="K7461" s="287">
        <v>0</v>
      </c>
    </row>
    <row r="7462" spans="1:11">
      <c r="A7462" s="287" t="s">
        <v>589</v>
      </c>
      <c r="B7462" s="288">
        <v>46039</v>
      </c>
      <c r="C7462" s="287" t="s">
        <v>339</v>
      </c>
      <c r="D7462" s="287">
        <v>0</v>
      </c>
      <c r="E7462" s="287">
        <v>0</v>
      </c>
      <c r="F7462" s="287">
        <v>0</v>
      </c>
      <c r="G7462" s="287" t="s">
        <v>185</v>
      </c>
      <c r="H7462" s="287"/>
      <c r="I7462" s="287">
        <v>1</v>
      </c>
      <c r="J7462" s="287" t="s">
        <v>590</v>
      </c>
      <c r="K7462" s="287">
        <v>0</v>
      </c>
    </row>
    <row r="7463" spans="1:11">
      <c r="A7463" s="287" t="s">
        <v>589</v>
      </c>
      <c r="B7463" s="288">
        <v>46046</v>
      </c>
      <c r="C7463" s="287" t="s">
        <v>339</v>
      </c>
      <c r="D7463" s="287">
        <v>0</v>
      </c>
      <c r="E7463" s="287">
        <v>0</v>
      </c>
      <c r="F7463" s="287">
        <v>0</v>
      </c>
      <c r="G7463" s="287" t="s">
        <v>185</v>
      </c>
      <c r="H7463" s="287"/>
      <c r="I7463" s="287">
        <v>1</v>
      </c>
      <c r="J7463" s="287" t="s">
        <v>590</v>
      </c>
      <c r="K7463" s="287">
        <v>0</v>
      </c>
    </row>
    <row r="7464" spans="1:11">
      <c r="A7464" s="287" t="s">
        <v>589</v>
      </c>
      <c r="B7464" s="288">
        <v>46053</v>
      </c>
      <c r="C7464" s="287" t="s">
        <v>892</v>
      </c>
      <c r="D7464" s="287">
        <v>1</v>
      </c>
      <c r="E7464" s="287">
        <v>0</v>
      </c>
      <c r="F7464" s="287">
        <v>1</v>
      </c>
      <c r="G7464" s="287" t="s">
        <v>185</v>
      </c>
      <c r="H7464" s="287"/>
      <c r="I7464" s="287">
        <v>1</v>
      </c>
      <c r="J7464" s="287" t="s">
        <v>590</v>
      </c>
      <c r="K7464" s="287">
        <v>0</v>
      </c>
    </row>
    <row r="7465" spans="1:11">
      <c r="A7465" s="287" t="s">
        <v>589</v>
      </c>
      <c r="B7465" s="288">
        <v>46060</v>
      </c>
      <c r="C7465" s="287" t="s">
        <v>847</v>
      </c>
      <c r="D7465" s="287">
        <v>1</v>
      </c>
      <c r="E7465" s="287">
        <v>1</v>
      </c>
      <c r="F7465" s="287">
        <v>1</v>
      </c>
      <c r="G7465" s="287" t="s">
        <v>185</v>
      </c>
      <c r="H7465" s="287"/>
      <c r="I7465" s="287">
        <v>1</v>
      </c>
      <c r="J7465" s="287" t="s">
        <v>590</v>
      </c>
      <c r="K7465" s="287">
        <v>0</v>
      </c>
    </row>
    <row r="7466" spans="1:11">
      <c r="A7466" s="287" t="s">
        <v>589</v>
      </c>
      <c r="B7466" s="288">
        <v>46067</v>
      </c>
      <c r="C7466" s="287" t="s">
        <v>339</v>
      </c>
      <c r="D7466" s="287">
        <v>0</v>
      </c>
      <c r="E7466" s="287">
        <v>0</v>
      </c>
      <c r="F7466" s="287">
        <v>0</v>
      </c>
      <c r="G7466" s="287" t="s">
        <v>185</v>
      </c>
      <c r="H7466" s="287"/>
      <c r="I7466" s="287">
        <v>1</v>
      </c>
      <c r="J7466" s="287" t="s">
        <v>590</v>
      </c>
      <c r="K7466" s="287">
        <v>0</v>
      </c>
    </row>
    <row r="7467" spans="1:11">
      <c r="A7467" s="287" t="s">
        <v>589</v>
      </c>
      <c r="B7467" s="288">
        <v>46074</v>
      </c>
      <c r="C7467" s="287" t="s">
        <v>847</v>
      </c>
      <c r="D7467" s="287">
        <v>1</v>
      </c>
      <c r="E7467" s="287">
        <v>1</v>
      </c>
      <c r="F7467" s="287">
        <v>1</v>
      </c>
      <c r="G7467" s="287" t="s">
        <v>185</v>
      </c>
      <c r="H7467" s="287"/>
      <c r="I7467" s="287">
        <v>1</v>
      </c>
      <c r="J7467" s="287" t="s">
        <v>590</v>
      </c>
      <c r="K7467" s="287">
        <v>0</v>
      </c>
    </row>
    <row r="7468" spans="1:11">
      <c r="A7468" s="287" t="s">
        <v>589</v>
      </c>
      <c r="B7468" s="288">
        <v>46081</v>
      </c>
      <c r="C7468" s="287" t="s">
        <v>847</v>
      </c>
      <c r="D7468" s="287">
        <v>1</v>
      </c>
      <c r="E7468" s="287">
        <v>1</v>
      </c>
      <c r="F7468" s="287">
        <v>1</v>
      </c>
      <c r="G7468" s="287" t="s">
        <v>185</v>
      </c>
      <c r="H7468" s="287"/>
      <c r="I7468" s="287">
        <v>1</v>
      </c>
      <c r="J7468" s="287" t="s">
        <v>590</v>
      </c>
      <c r="K7468" s="287">
        <v>0</v>
      </c>
    </row>
    <row r="7469" spans="1:11">
      <c r="A7469" s="287" t="s">
        <v>589</v>
      </c>
      <c r="B7469" s="288">
        <v>46088</v>
      </c>
      <c r="C7469" s="287" t="s">
        <v>893</v>
      </c>
      <c r="D7469" s="287">
        <v>1</v>
      </c>
      <c r="E7469" s="287">
        <v>1</v>
      </c>
      <c r="F7469" s="287">
        <v>0</v>
      </c>
      <c r="G7469" s="287" t="s">
        <v>185</v>
      </c>
      <c r="H7469" s="287"/>
      <c r="I7469" s="287">
        <v>1</v>
      </c>
      <c r="J7469" s="287" t="s">
        <v>590</v>
      </c>
      <c r="K7469" s="287">
        <v>0</v>
      </c>
    </row>
    <row r="7470" spans="1:11">
      <c r="A7470" s="287" t="s">
        <v>589</v>
      </c>
      <c r="B7470" s="288">
        <v>46095</v>
      </c>
      <c r="C7470" s="287" t="s">
        <v>339</v>
      </c>
      <c r="D7470" s="287">
        <v>0</v>
      </c>
      <c r="E7470" s="287">
        <v>0</v>
      </c>
      <c r="F7470" s="287">
        <v>0</v>
      </c>
      <c r="G7470" s="287" t="s">
        <v>185</v>
      </c>
      <c r="H7470" s="287"/>
      <c r="I7470" s="287">
        <v>1</v>
      </c>
      <c r="J7470" s="287" t="s">
        <v>590</v>
      </c>
      <c r="K7470" s="287">
        <v>0</v>
      </c>
    </row>
    <row r="7471" spans="1:11">
      <c r="A7471" s="287" t="s">
        <v>589</v>
      </c>
      <c r="B7471" s="288">
        <v>46102</v>
      </c>
      <c r="C7471" s="287" t="s">
        <v>893</v>
      </c>
      <c r="D7471" s="287">
        <v>1</v>
      </c>
      <c r="E7471" s="287">
        <v>1</v>
      </c>
      <c r="F7471" s="287">
        <v>0</v>
      </c>
      <c r="G7471" s="287" t="s">
        <v>185</v>
      </c>
      <c r="H7471" s="287"/>
      <c r="I7471" s="287">
        <v>1</v>
      </c>
      <c r="J7471" s="287" t="s">
        <v>590</v>
      </c>
      <c r="K7471" s="287">
        <v>0</v>
      </c>
    </row>
    <row r="7472" spans="1:11">
      <c r="A7472" s="287" t="s">
        <v>589</v>
      </c>
      <c r="B7472" s="288">
        <v>46109</v>
      </c>
      <c r="C7472" s="287" t="s">
        <v>339</v>
      </c>
      <c r="D7472" s="287">
        <v>0</v>
      </c>
      <c r="E7472" s="287">
        <v>0</v>
      </c>
      <c r="F7472" s="287">
        <v>0</v>
      </c>
      <c r="G7472" s="287" t="s">
        <v>185</v>
      </c>
      <c r="H7472" s="287"/>
      <c r="I7472" s="287">
        <v>1</v>
      </c>
      <c r="J7472" s="287" t="s">
        <v>590</v>
      </c>
      <c r="K7472" s="287">
        <v>0</v>
      </c>
    </row>
    <row r="7473" spans="1:11">
      <c r="A7473" s="287" t="s">
        <v>589</v>
      </c>
      <c r="B7473" s="288">
        <v>46116</v>
      </c>
      <c r="C7473" s="287" t="s">
        <v>847</v>
      </c>
      <c r="D7473" s="287">
        <v>1</v>
      </c>
      <c r="E7473" s="287">
        <v>1</v>
      </c>
      <c r="F7473" s="287">
        <v>1</v>
      </c>
      <c r="G7473" s="287" t="s">
        <v>185</v>
      </c>
      <c r="H7473" s="287"/>
      <c r="I7473" s="287">
        <v>1</v>
      </c>
      <c r="J7473" s="287" t="s">
        <v>590</v>
      </c>
      <c r="K7473" s="287">
        <v>0</v>
      </c>
    </row>
    <row r="7474" spans="1:11">
      <c r="A7474" s="287" t="s">
        <v>589</v>
      </c>
      <c r="B7474" s="288">
        <v>46123</v>
      </c>
      <c r="C7474" s="287" t="s">
        <v>339</v>
      </c>
      <c r="D7474" s="287">
        <v>0</v>
      </c>
      <c r="E7474" s="287">
        <v>0</v>
      </c>
      <c r="F7474" s="287">
        <v>0</v>
      </c>
      <c r="G7474" s="287" t="s">
        <v>185</v>
      </c>
      <c r="H7474" s="287"/>
      <c r="I7474" s="287">
        <v>1</v>
      </c>
      <c r="J7474" s="287" t="s">
        <v>590</v>
      </c>
      <c r="K7474" s="287">
        <v>0</v>
      </c>
    </row>
    <row r="7475" spans="1:11">
      <c r="A7475" s="287" t="s">
        <v>589</v>
      </c>
      <c r="B7475" s="288">
        <v>46130</v>
      </c>
      <c r="C7475" s="287" t="s">
        <v>847</v>
      </c>
      <c r="D7475" s="287">
        <v>1</v>
      </c>
      <c r="E7475" s="287">
        <v>1</v>
      </c>
      <c r="F7475" s="287">
        <v>1</v>
      </c>
      <c r="G7475" s="287" t="s">
        <v>185</v>
      </c>
      <c r="H7475" s="287"/>
      <c r="I7475" s="287">
        <v>1</v>
      </c>
      <c r="J7475" s="287" t="s">
        <v>590</v>
      </c>
      <c r="K7475" s="287">
        <v>0</v>
      </c>
    </row>
    <row r="7476" spans="1:11">
      <c r="A7476" s="287" t="s">
        <v>589</v>
      </c>
      <c r="B7476" s="288">
        <v>46137</v>
      </c>
      <c r="C7476" s="287" t="s">
        <v>339</v>
      </c>
      <c r="D7476" s="287">
        <v>0</v>
      </c>
      <c r="E7476" s="287">
        <v>0</v>
      </c>
      <c r="F7476" s="287">
        <v>0</v>
      </c>
      <c r="G7476" s="287" t="s">
        <v>185</v>
      </c>
      <c r="H7476" s="287"/>
      <c r="I7476" s="287">
        <v>1</v>
      </c>
      <c r="J7476" s="287" t="s">
        <v>590</v>
      </c>
      <c r="K7476" s="287">
        <v>0</v>
      </c>
    </row>
    <row r="7477" spans="1:11">
      <c r="A7477" s="287" t="s">
        <v>591</v>
      </c>
      <c r="B7477" s="288">
        <v>45969</v>
      </c>
      <c r="C7477" s="287" t="s">
        <v>339</v>
      </c>
      <c r="D7477" s="287">
        <v>0</v>
      </c>
      <c r="E7477" s="287">
        <v>0</v>
      </c>
      <c r="F7477" s="287">
        <v>0</v>
      </c>
      <c r="G7477" s="287" t="s">
        <v>185</v>
      </c>
      <c r="H7477" s="287" t="s">
        <v>179</v>
      </c>
      <c r="I7477" s="287">
        <v>1</v>
      </c>
      <c r="J7477" s="287"/>
      <c r="K7477" s="287">
        <v>0</v>
      </c>
    </row>
    <row r="7478" spans="1:11">
      <c r="A7478" s="287" t="s">
        <v>591</v>
      </c>
      <c r="B7478" s="288">
        <v>45976</v>
      </c>
      <c r="C7478" s="287" t="s">
        <v>339</v>
      </c>
      <c r="D7478" s="287">
        <v>0</v>
      </c>
      <c r="E7478" s="287">
        <v>0</v>
      </c>
      <c r="F7478" s="287">
        <v>0</v>
      </c>
      <c r="G7478" s="287" t="s">
        <v>185</v>
      </c>
      <c r="H7478" s="287" t="s">
        <v>179</v>
      </c>
      <c r="I7478" s="287">
        <v>1</v>
      </c>
      <c r="J7478" s="287"/>
      <c r="K7478" s="287">
        <v>0</v>
      </c>
    </row>
    <row r="7479" spans="1:11">
      <c r="A7479" s="287" t="s">
        <v>591</v>
      </c>
      <c r="B7479" s="288">
        <v>45983</v>
      </c>
      <c r="C7479" s="287" t="s">
        <v>339</v>
      </c>
      <c r="D7479" s="287">
        <v>0</v>
      </c>
      <c r="E7479" s="287">
        <v>0</v>
      </c>
      <c r="F7479" s="287">
        <v>0</v>
      </c>
      <c r="G7479" s="287" t="s">
        <v>185</v>
      </c>
      <c r="H7479" s="287" t="s">
        <v>179</v>
      </c>
      <c r="I7479" s="287">
        <v>1</v>
      </c>
      <c r="J7479" s="287"/>
      <c r="K7479" s="287">
        <v>0</v>
      </c>
    </row>
    <row r="7480" spans="1:11">
      <c r="A7480" s="287" t="s">
        <v>591</v>
      </c>
      <c r="B7480" s="288">
        <v>45990</v>
      </c>
      <c r="C7480" s="287" t="s">
        <v>847</v>
      </c>
      <c r="D7480" s="287">
        <v>1</v>
      </c>
      <c r="E7480" s="287">
        <v>1</v>
      </c>
      <c r="F7480" s="287">
        <v>1</v>
      </c>
      <c r="G7480" s="287" t="s">
        <v>185</v>
      </c>
      <c r="H7480" s="287" t="s">
        <v>179</v>
      </c>
      <c r="I7480" s="287">
        <v>1</v>
      </c>
      <c r="J7480" s="287"/>
      <c r="K7480" s="287">
        <v>0</v>
      </c>
    </row>
    <row r="7481" spans="1:11">
      <c r="A7481" s="287" t="s">
        <v>591</v>
      </c>
      <c r="B7481" s="288">
        <v>45997</v>
      </c>
      <c r="C7481" s="287" t="s">
        <v>847</v>
      </c>
      <c r="D7481" s="287">
        <v>1</v>
      </c>
      <c r="E7481" s="287">
        <v>1</v>
      </c>
      <c r="F7481" s="287">
        <v>1</v>
      </c>
      <c r="G7481" s="287" t="s">
        <v>185</v>
      </c>
      <c r="H7481" s="287" t="s">
        <v>179</v>
      </c>
      <c r="I7481" s="287">
        <v>1</v>
      </c>
      <c r="J7481" s="287"/>
      <c r="K7481" s="287">
        <v>0</v>
      </c>
    </row>
    <row r="7482" spans="1:11">
      <c r="A7482" s="287" t="s">
        <v>591</v>
      </c>
      <c r="B7482" s="288">
        <v>46004</v>
      </c>
      <c r="C7482" s="287" t="s">
        <v>847</v>
      </c>
      <c r="D7482" s="287">
        <v>1</v>
      </c>
      <c r="E7482" s="287">
        <v>1</v>
      </c>
      <c r="F7482" s="287">
        <v>1</v>
      </c>
      <c r="G7482" s="287" t="s">
        <v>185</v>
      </c>
      <c r="H7482" s="287" t="s">
        <v>179</v>
      </c>
      <c r="I7482" s="287">
        <v>1</v>
      </c>
      <c r="J7482" s="287"/>
      <c r="K7482" s="287">
        <v>0</v>
      </c>
    </row>
    <row r="7483" spans="1:11">
      <c r="A7483" s="287" t="s">
        <v>591</v>
      </c>
      <c r="B7483" s="288">
        <v>46011</v>
      </c>
      <c r="C7483" s="287" t="s">
        <v>847</v>
      </c>
      <c r="D7483" s="287">
        <v>1</v>
      </c>
      <c r="E7483" s="287">
        <v>1</v>
      </c>
      <c r="F7483" s="287">
        <v>1</v>
      </c>
      <c r="G7483" s="287" t="s">
        <v>185</v>
      </c>
      <c r="H7483" s="287" t="s">
        <v>179</v>
      </c>
      <c r="I7483" s="287">
        <v>1</v>
      </c>
      <c r="J7483" s="287"/>
      <c r="K7483" s="287">
        <v>0</v>
      </c>
    </row>
    <row r="7484" spans="1:11">
      <c r="A7484" s="287" t="s">
        <v>591</v>
      </c>
      <c r="B7484" s="288">
        <v>46018</v>
      </c>
      <c r="C7484" s="287" t="s">
        <v>339</v>
      </c>
      <c r="D7484" s="287">
        <v>0</v>
      </c>
      <c r="E7484" s="287">
        <v>0</v>
      </c>
      <c r="F7484" s="287">
        <v>0</v>
      </c>
      <c r="G7484" s="287" t="s">
        <v>185</v>
      </c>
      <c r="H7484" s="287" t="s">
        <v>179</v>
      </c>
      <c r="I7484" s="287">
        <v>1</v>
      </c>
      <c r="J7484" s="287"/>
      <c r="K7484" s="287">
        <v>0</v>
      </c>
    </row>
    <row r="7485" spans="1:11">
      <c r="A7485" s="287" t="s">
        <v>591</v>
      </c>
      <c r="B7485" s="288">
        <v>46025</v>
      </c>
      <c r="C7485" s="287" t="s">
        <v>339</v>
      </c>
      <c r="D7485" s="287">
        <v>0</v>
      </c>
      <c r="E7485" s="287">
        <v>0</v>
      </c>
      <c r="F7485" s="287">
        <v>0</v>
      </c>
      <c r="G7485" s="287" t="s">
        <v>185</v>
      </c>
      <c r="H7485" s="287" t="s">
        <v>179</v>
      </c>
      <c r="I7485" s="287">
        <v>1</v>
      </c>
      <c r="J7485" s="287"/>
      <c r="K7485" s="287">
        <v>0</v>
      </c>
    </row>
    <row r="7486" spans="1:11">
      <c r="A7486" s="287" t="s">
        <v>591</v>
      </c>
      <c r="B7486" s="288">
        <v>46032</v>
      </c>
      <c r="C7486" s="287" t="s">
        <v>847</v>
      </c>
      <c r="D7486" s="287">
        <v>1</v>
      </c>
      <c r="E7486" s="287">
        <v>1</v>
      </c>
      <c r="F7486" s="287">
        <v>1</v>
      </c>
      <c r="G7486" s="287" t="s">
        <v>185</v>
      </c>
      <c r="H7486" s="287" t="s">
        <v>179</v>
      </c>
      <c r="I7486" s="287">
        <v>1</v>
      </c>
      <c r="J7486" s="287"/>
      <c r="K7486" s="287">
        <v>0</v>
      </c>
    </row>
    <row r="7487" spans="1:11">
      <c r="A7487" s="287" t="s">
        <v>591</v>
      </c>
      <c r="B7487" s="288">
        <v>46039</v>
      </c>
      <c r="C7487" s="287" t="s">
        <v>847</v>
      </c>
      <c r="D7487" s="287">
        <v>1</v>
      </c>
      <c r="E7487" s="287">
        <v>1</v>
      </c>
      <c r="F7487" s="287">
        <v>1</v>
      </c>
      <c r="G7487" s="287" t="s">
        <v>185</v>
      </c>
      <c r="H7487" s="287" t="s">
        <v>179</v>
      </c>
      <c r="I7487" s="287">
        <v>1</v>
      </c>
      <c r="J7487" s="287"/>
      <c r="K7487" s="287">
        <v>0</v>
      </c>
    </row>
    <row r="7488" spans="1:11">
      <c r="A7488" s="287" t="s">
        <v>591</v>
      </c>
      <c r="B7488" s="288">
        <v>46046</v>
      </c>
      <c r="C7488" s="287" t="s">
        <v>847</v>
      </c>
      <c r="D7488" s="287">
        <v>1</v>
      </c>
      <c r="E7488" s="287">
        <v>1</v>
      </c>
      <c r="F7488" s="287">
        <v>1</v>
      </c>
      <c r="G7488" s="287" t="s">
        <v>185</v>
      </c>
      <c r="H7488" s="287" t="s">
        <v>179</v>
      </c>
      <c r="I7488" s="287">
        <v>1</v>
      </c>
      <c r="J7488" s="287"/>
      <c r="K7488" s="287">
        <v>0</v>
      </c>
    </row>
    <row r="7489" spans="1:11">
      <c r="A7489" s="287" t="s">
        <v>591</v>
      </c>
      <c r="B7489" s="288">
        <v>46053</v>
      </c>
      <c r="C7489" s="287" t="s">
        <v>847</v>
      </c>
      <c r="D7489" s="287">
        <v>1</v>
      </c>
      <c r="E7489" s="287">
        <v>1</v>
      </c>
      <c r="F7489" s="287">
        <v>1</v>
      </c>
      <c r="G7489" s="287" t="s">
        <v>185</v>
      </c>
      <c r="H7489" s="287" t="s">
        <v>179</v>
      </c>
      <c r="I7489" s="287">
        <v>1</v>
      </c>
      <c r="J7489" s="287"/>
      <c r="K7489" s="287">
        <v>0</v>
      </c>
    </row>
    <row r="7490" spans="1:11">
      <c r="A7490" s="287" t="s">
        <v>591</v>
      </c>
      <c r="B7490" s="288">
        <v>46060</v>
      </c>
      <c r="C7490" s="287" t="s">
        <v>847</v>
      </c>
      <c r="D7490" s="287">
        <v>1</v>
      </c>
      <c r="E7490" s="287">
        <v>1</v>
      </c>
      <c r="F7490" s="287">
        <v>1</v>
      </c>
      <c r="G7490" s="287" t="s">
        <v>185</v>
      </c>
      <c r="H7490" s="287" t="s">
        <v>179</v>
      </c>
      <c r="I7490" s="287">
        <v>1</v>
      </c>
      <c r="J7490" s="287"/>
      <c r="K7490" s="287">
        <v>0</v>
      </c>
    </row>
    <row r="7491" spans="1:11">
      <c r="A7491" s="287" t="s">
        <v>591</v>
      </c>
      <c r="B7491" s="288">
        <v>46067</v>
      </c>
      <c r="C7491" s="287" t="s">
        <v>339</v>
      </c>
      <c r="D7491" s="287">
        <v>0</v>
      </c>
      <c r="E7491" s="287">
        <v>0</v>
      </c>
      <c r="F7491" s="287">
        <v>0</v>
      </c>
      <c r="G7491" s="287" t="s">
        <v>185</v>
      </c>
      <c r="H7491" s="287" t="s">
        <v>179</v>
      </c>
      <c r="I7491" s="287">
        <v>1</v>
      </c>
      <c r="J7491" s="287"/>
      <c r="K7491" s="287">
        <v>0</v>
      </c>
    </row>
    <row r="7492" spans="1:11">
      <c r="A7492" s="287" t="s">
        <v>591</v>
      </c>
      <c r="B7492" s="288">
        <v>46074</v>
      </c>
      <c r="C7492" s="287" t="s">
        <v>847</v>
      </c>
      <c r="D7492" s="287">
        <v>1</v>
      </c>
      <c r="E7492" s="287">
        <v>1</v>
      </c>
      <c r="F7492" s="287">
        <v>1</v>
      </c>
      <c r="G7492" s="287" t="s">
        <v>185</v>
      </c>
      <c r="H7492" s="287" t="s">
        <v>179</v>
      </c>
      <c r="I7492" s="287">
        <v>1</v>
      </c>
      <c r="J7492" s="287"/>
      <c r="K7492" s="287">
        <v>0</v>
      </c>
    </row>
    <row r="7493" spans="1:11">
      <c r="A7493" s="287" t="s">
        <v>591</v>
      </c>
      <c r="B7493" s="288">
        <v>46081</v>
      </c>
      <c r="C7493" s="287" t="s">
        <v>847</v>
      </c>
      <c r="D7493" s="287">
        <v>1</v>
      </c>
      <c r="E7493" s="287">
        <v>1</v>
      </c>
      <c r="F7493" s="287">
        <v>1</v>
      </c>
      <c r="G7493" s="287" t="s">
        <v>185</v>
      </c>
      <c r="H7493" s="287" t="s">
        <v>179</v>
      </c>
      <c r="I7493" s="287">
        <v>1</v>
      </c>
      <c r="J7493" s="287"/>
      <c r="K7493" s="287">
        <v>0</v>
      </c>
    </row>
    <row r="7494" spans="1:11">
      <c r="A7494" s="287" t="s">
        <v>591</v>
      </c>
      <c r="B7494" s="288">
        <v>46088</v>
      </c>
      <c r="C7494" s="287" t="s">
        <v>847</v>
      </c>
      <c r="D7494" s="287">
        <v>1</v>
      </c>
      <c r="E7494" s="287">
        <v>1</v>
      </c>
      <c r="F7494" s="287">
        <v>1</v>
      </c>
      <c r="G7494" s="287" t="s">
        <v>185</v>
      </c>
      <c r="H7494" s="287" t="s">
        <v>179</v>
      </c>
      <c r="I7494" s="287">
        <v>1</v>
      </c>
      <c r="J7494" s="287"/>
      <c r="K7494" s="287">
        <v>0</v>
      </c>
    </row>
    <row r="7495" spans="1:11">
      <c r="A7495" s="287" t="s">
        <v>591</v>
      </c>
      <c r="B7495" s="288">
        <v>46095</v>
      </c>
      <c r="C7495" s="287" t="s">
        <v>847</v>
      </c>
      <c r="D7495" s="287">
        <v>1</v>
      </c>
      <c r="E7495" s="287">
        <v>1</v>
      </c>
      <c r="F7495" s="287">
        <v>1</v>
      </c>
      <c r="G7495" s="287" t="s">
        <v>185</v>
      </c>
      <c r="H7495" s="287" t="s">
        <v>179</v>
      </c>
      <c r="I7495" s="287">
        <v>1</v>
      </c>
      <c r="J7495" s="287"/>
      <c r="K7495" s="287">
        <v>0</v>
      </c>
    </row>
    <row r="7496" spans="1:11">
      <c r="A7496" s="287" t="s">
        <v>591</v>
      </c>
      <c r="B7496" s="288">
        <v>46102</v>
      </c>
      <c r="C7496" s="287" t="s">
        <v>339</v>
      </c>
      <c r="D7496" s="287">
        <v>0</v>
      </c>
      <c r="E7496" s="287">
        <v>0</v>
      </c>
      <c r="F7496" s="287">
        <v>0</v>
      </c>
      <c r="G7496" s="287" t="s">
        <v>185</v>
      </c>
      <c r="H7496" s="287" t="s">
        <v>179</v>
      </c>
      <c r="I7496" s="287">
        <v>1</v>
      </c>
      <c r="J7496" s="287"/>
      <c r="K7496" s="287">
        <v>0</v>
      </c>
    </row>
    <row r="7497" spans="1:11">
      <c r="A7497" s="287" t="s">
        <v>591</v>
      </c>
      <c r="B7497" s="288">
        <v>46109</v>
      </c>
      <c r="C7497" s="287" t="s">
        <v>847</v>
      </c>
      <c r="D7497" s="287">
        <v>1</v>
      </c>
      <c r="E7497" s="287">
        <v>1</v>
      </c>
      <c r="F7497" s="287">
        <v>1</v>
      </c>
      <c r="G7497" s="287" t="s">
        <v>185</v>
      </c>
      <c r="H7497" s="287" t="s">
        <v>179</v>
      </c>
      <c r="I7497" s="287">
        <v>1</v>
      </c>
      <c r="J7497" s="287"/>
      <c r="K7497" s="287">
        <v>0</v>
      </c>
    </row>
    <row r="7498" spans="1:11">
      <c r="A7498" s="287" t="s">
        <v>591</v>
      </c>
      <c r="B7498" s="288">
        <v>46116</v>
      </c>
      <c r="C7498" s="287" t="s">
        <v>847</v>
      </c>
      <c r="D7498" s="287">
        <v>1</v>
      </c>
      <c r="E7498" s="287">
        <v>1</v>
      </c>
      <c r="F7498" s="287">
        <v>1</v>
      </c>
      <c r="G7498" s="287" t="s">
        <v>185</v>
      </c>
      <c r="H7498" s="287" t="s">
        <v>179</v>
      </c>
      <c r="I7498" s="287">
        <v>1</v>
      </c>
      <c r="J7498" s="287"/>
      <c r="K7498" s="287">
        <v>0</v>
      </c>
    </row>
    <row r="7499" spans="1:11">
      <c r="A7499" s="287" t="s">
        <v>591</v>
      </c>
      <c r="B7499" s="288">
        <v>46123</v>
      </c>
      <c r="C7499" s="287" t="s">
        <v>847</v>
      </c>
      <c r="D7499" s="287">
        <v>1</v>
      </c>
      <c r="E7499" s="287">
        <v>1</v>
      </c>
      <c r="F7499" s="287">
        <v>1</v>
      </c>
      <c r="G7499" s="287" t="s">
        <v>185</v>
      </c>
      <c r="H7499" s="287" t="s">
        <v>179</v>
      </c>
      <c r="I7499" s="287">
        <v>1</v>
      </c>
      <c r="J7499" s="287"/>
      <c r="K7499" s="287">
        <v>0</v>
      </c>
    </row>
    <row r="7500" spans="1:11">
      <c r="A7500" s="287" t="s">
        <v>591</v>
      </c>
      <c r="B7500" s="288">
        <v>46130</v>
      </c>
      <c r="C7500" s="287" t="s">
        <v>847</v>
      </c>
      <c r="D7500" s="287">
        <v>1</v>
      </c>
      <c r="E7500" s="287">
        <v>1</v>
      </c>
      <c r="F7500" s="287">
        <v>1</v>
      </c>
      <c r="G7500" s="287" t="s">
        <v>185</v>
      </c>
      <c r="H7500" s="287" t="s">
        <v>179</v>
      </c>
      <c r="I7500" s="287">
        <v>1</v>
      </c>
      <c r="J7500" s="287"/>
      <c r="K7500" s="287">
        <v>0</v>
      </c>
    </row>
    <row r="7501" spans="1:11">
      <c r="A7501" s="287" t="s">
        <v>591</v>
      </c>
      <c r="B7501" s="288">
        <v>46137</v>
      </c>
      <c r="C7501" s="287" t="s">
        <v>847</v>
      </c>
      <c r="D7501" s="287">
        <v>1</v>
      </c>
      <c r="E7501" s="287">
        <v>1</v>
      </c>
      <c r="F7501" s="287">
        <v>1</v>
      </c>
      <c r="G7501" s="287" t="s">
        <v>185</v>
      </c>
      <c r="H7501" s="287" t="s">
        <v>179</v>
      </c>
      <c r="I7501" s="287">
        <v>1</v>
      </c>
      <c r="J7501" s="287"/>
      <c r="K7501" s="287">
        <v>0</v>
      </c>
    </row>
    <row r="7502" spans="1:11">
      <c r="A7502" s="287" t="s">
        <v>592</v>
      </c>
      <c r="B7502" s="288">
        <v>45969</v>
      </c>
      <c r="C7502" s="287" t="s">
        <v>847</v>
      </c>
      <c r="D7502" s="287">
        <v>1</v>
      </c>
      <c r="E7502" s="287">
        <v>1</v>
      </c>
      <c r="F7502" s="287">
        <v>1</v>
      </c>
      <c r="G7502" s="287" t="s">
        <v>185</v>
      </c>
      <c r="H7502" s="287" t="s">
        <v>179</v>
      </c>
      <c r="I7502" s="287">
        <v>0</v>
      </c>
      <c r="J7502" s="287" t="s">
        <v>593</v>
      </c>
      <c r="K7502" s="287">
        <v>0</v>
      </c>
    </row>
    <row r="7503" spans="1:11">
      <c r="A7503" s="287" t="s">
        <v>592</v>
      </c>
      <c r="B7503" s="288">
        <v>45976</v>
      </c>
      <c r="C7503" s="287" t="s">
        <v>339</v>
      </c>
      <c r="D7503" s="287">
        <v>0</v>
      </c>
      <c r="E7503" s="287">
        <v>0</v>
      </c>
      <c r="F7503" s="287">
        <v>0</v>
      </c>
      <c r="G7503" s="287" t="s">
        <v>185</v>
      </c>
      <c r="H7503" s="287" t="s">
        <v>179</v>
      </c>
      <c r="I7503" s="287">
        <v>0</v>
      </c>
      <c r="J7503" s="287" t="s">
        <v>593</v>
      </c>
      <c r="K7503" s="287">
        <v>0</v>
      </c>
    </row>
    <row r="7504" spans="1:11">
      <c r="A7504" s="287" t="s">
        <v>592</v>
      </c>
      <c r="B7504" s="288">
        <v>45983</v>
      </c>
      <c r="C7504" s="287" t="s">
        <v>847</v>
      </c>
      <c r="D7504" s="287">
        <v>1</v>
      </c>
      <c r="E7504" s="287">
        <v>1</v>
      </c>
      <c r="F7504" s="287">
        <v>1</v>
      </c>
      <c r="G7504" s="287" t="s">
        <v>185</v>
      </c>
      <c r="H7504" s="287" t="s">
        <v>179</v>
      </c>
      <c r="I7504" s="287">
        <v>0</v>
      </c>
      <c r="J7504" s="287" t="s">
        <v>593</v>
      </c>
      <c r="K7504" s="287">
        <v>0</v>
      </c>
    </row>
    <row r="7505" spans="1:11">
      <c r="A7505" s="287" t="s">
        <v>592</v>
      </c>
      <c r="B7505" s="288">
        <v>45990</v>
      </c>
      <c r="C7505" s="287" t="s">
        <v>339</v>
      </c>
      <c r="D7505" s="287">
        <v>0</v>
      </c>
      <c r="E7505" s="287">
        <v>0</v>
      </c>
      <c r="F7505" s="287">
        <v>0</v>
      </c>
      <c r="G7505" s="287" t="s">
        <v>185</v>
      </c>
      <c r="H7505" s="287" t="s">
        <v>179</v>
      </c>
      <c r="I7505" s="287">
        <v>0</v>
      </c>
      <c r="J7505" s="287" t="s">
        <v>593</v>
      </c>
      <c r="K7505" s="287">
        <v>0</v>
      </c>
    </row>
    <row r="7506" spans="1:11">
      <c r="A7506" s="287" t="s">
        <v>592</v>
      </c>
      <c r="B7506" s="288">
        <v>45997</v>
      </c>
      <c r="C7506" s="287" t="s">
        <v>339</v>
      </c>
      <c r="D7506" s="287">
        <v>0</v>
      </c>
      <c r="E7506" s="287">
        <v>0</v>
      </c>
      <c r="F7506" s="287">
        <v>0</v>
      </c>
      <c r="G7506" s="287" t="s">
        <v>185</v>
      </c>
      <c r="H7506" s="287" t="s">
        <v>179</v>
      </c>
      <c r="I7506" s="287">
        <v>0</v>
      </c>
      <c r="J7506" s="287" t="s">
        <v>593</v>
      </c>
      <c r="K7506" s="287">
        <v>0</v>
      </c>
    </row>
    <row r="7507" spans="1:11">
      <c r="A7507" s="287" t="s">
        <v>592</v>
      </c>
      <c r="B7507" s="288">
        <v>46004</v>
      </c>
      <c r="C7507" s="287" t="s">
        <v>892</v>
      </c>
      <c r="D7507" s="287">
        <v>1</v>
      </c>
      <c r="E7507" s="287">
        <v>0</v>
      </c>
      <c r="F7507" s="287">
        <v>1</v>
      </c>
      <c r="G7507" s="287" t="s">
        <v>185</v>
      </c>
      <c r="H7507" s="287" t="s">
        <v>179</v>
      </c>
      <c r="I7507" s="287">
        <v>0</v>
      </c>
      <c r="J7507" s="287" t="s">
        <v>593</v>
      </c>
      <c r="K7507" s="287">
        <v>0</v>
      </c>
    </row>
    <row r="7508" spans="1:11">
      <c r="A7508" s="287" t="s">
        <v>592</v>
      </c>
      <c r="B7508" s="288">
        <v>46011</v>
      </c>
      <c r="C7508" s="287" t="s">
        <v>339</v>
      </c>
      <c r="D7508" s="287">
        <v>0</v>
      </c>
      <c r="E7508" s="287">
        <v>0</v>
      </c>
      <c r="F7508" s="287">
        <v>0</v>
      </c>
      <c r="G7508" s="287" t="s">
        <v>185</v>
      </c>
      <c r="H7508" s="287" t="s">
        <v>179</v>
      </c>
      <c r="I7508" s="287">
        <v>0</v>
      </c>
      <c r="J7508" s="287" t="s">
        <v>593</v>
      </c>
      <c r="K7508" s="287">
        <v>0</v>
      </c>
    </row>
    <row r="7509" spans="1:11">
      <c r="A7509" s="287" t="s">
        <v>592</v>
      </c>
      <c r="B7509" s="288">
        <v>46018</v>
      </c>
      <c r="C7509" s="287" t="s">
        <v>339</v>
      </c>
      <c r="D7509" s="287">
        <v>0</v>
      </c>
      <c r="E7509" s="287">
        <v>0</v>
      </c>
      <c r="F7509" s="287">
        <v>0</v>
      </c>
      <c r="G7509" s="287" t="s">
        <v>185</v>
      </c>
      <c r="H7509" s="287" t="s">
        <v>179</v>
      </c>
      <c r="I7509" s="287">
        <v>0</v>
      </c>
      <c r="J7509" s="287" t="s">
        <v>593</v>
      </c>
      <c r="K7509" s="287">
        <v>0</v>
      </c>
    </row>
    <row r="7510" spans="1:11">
      <c r="A7510" s="287" t="s">
        <v>592</v>
      </c>
      <c r="B7510" s="288">
        <v>46025</v>
      </c>
      <c r="C7510" s="287" t="s">
        <v>339</v>
      </c>
      <c r="D7510" s="287">
        <v>0</v>
      </c>
      <c r="E7510" s="287">
        <v>0</v>
      </c>
      <c r="F7510" s="287">
        <v>0</v>
      </c>
      <c r="G7510" s="287" t="s">
        <v>185</v>
      </c>
      <c r="H7510" s="287" t="s">
        <v>179</v>
      </c>
      <c r="I7510" s="287">
        <v>0</v>
      </c>
      <c r="J7510" s="287" t="s">
        <v>593</v>
      </c>
      <c r="K7510" s="287">
        <v>0</v>
      </c>
    </row>
    <row r="7511" spans="1:11">
      <c r="A7511" s="287" t="s">
        <v>592</v>
      </c>
      <c r="B7511" s="288">
        <v>46032</v>
      </c>
      <c r="C7511" s="287" t="s">
        <v>847</v>
      </c>
      <c r="D7511" s="287">
        <v>1</v>
      </c>
      <c r="E7511" s="287">
        <v>1</v>
      </c>
      <c r="F7511" s="287">
        <v>1</v>
      </c>
      <c r="G7511" s="287" t="s">
        <v>185</v>
      </c>
      <c r="H7511" s="287" t="s">
        <v>179</v>
      </c>
      <c r="I7511" s="287">
        <v>0</v>
      </c>
      <c r="J7511" s="287" t="s">
        <v>593</v>
      </c>
      <c r="K7511" s="287">
        <v>0</v>
      </c>
    </row>
    <row r="7512" spans="1:11">
      <c r="A7512" s="287" t="s">
        <v>592</v>
      </c>
      <c r="B7512" s="288">
        <v>46039</v>
      </c>
      <c r="C7512" s="287" t="s">
        <v>847</v>
      </c>
      <c r="D7512" s="287">
        <v>1</v>
      </c>
      <c r="E7512" s="287">
        <v>1</v>
      </c>
      <c r="F7512" s="287">
        <v>1</v>
      </c>
      <c r="G7512" s="287" t="s">
        <v>185</v>
      </c>
      <c r="H7512" s="287" t="s">
        <v>179</v>
      </c>
      <c r="I7512" s="287">
        <v>0</v>
      </c>
      <c r="J7512" s="287" t="s">
        <v>593</v>
      </c>
      <c r="K7512" s="287">
        <v>0</v>
      </c>
    </row>
    <row r="7513" spans="1:11">
      <c r="A7513" s="287" t="s">
        <v>592</v>
      </c>
      <c r="B7513" s="288">
        <v>46046</v>
      </c>
      <c r="C7513" s="287" t="s">
        <v>339</v>
      </c>
      <c r="D7513" s="287">
        <v>0</v>
      </c>
      <c r="E7513" s="287">
        <v>0</v>
      </c>
      <c r="F7513" s="287">
        <v>0</v>
      </c>
      <c r="G7513" s="287" t="s">
        <v>185</v>
      </c>
      <c r="H7513" s="287" t="s">
        <v>179</v>
      </c>
      <c r="I7513" s="287">
        <v>0</v>
      </c>
      <c r="J7513" s="287" t="s">
        <v>593</v>
      </c>
      <c r="K7513" s="287">
        <v>0</v>
      </c>
    </row>
    <row r="7514" spans="1:11">
      <c r="A7514" s="287" t="s">
        <v>592</v>
      </c>
      <c r="B7514" s="288">
        <v>46053</v>
      </c>
      <c r="C7514" s="287" t="s">
        <v>339</v>
      </c>
      <c r="D7514" s="287">
        <v>0</v>
      </c>
      <c r="E7514" s="287">
        <v>0</v>
      </c>
      <c r="F7514" s="287">
        <v>0</v>
      </c>
      <c r="G7514" s="287" t="s">
        <v>185</v>
      </c>
      <c r="H7514" s="287" t="s">
        <v>179</v>
      </c>
      <c r="I7514" s="287">
        <v>0</v>
      </c>
      <c r="J7514" s="287" t="s">
        <v>593</v>
      </c>
      <c r="K7514" s="287">
        <v>0</v>
      </c>
    </row>
    <row r="7515" spans="1:11">
      <c r="A7515" s="287" t="s">
        <v>592</v>
      </c>
      <c r="B7515" s="288">
        <v>46060</v>
      </c>
      <c r="C7515" s="287" t="s">
        <v>339</v>
      </c>
      <c r="D7515" s="287">
        <v>0</v>
      </c>
      <c r="E7515" s="287">
        <v>0</v>
      </c>
      <c r="F7515" s="287">
        <v>0</v>
      </c>
      <c r="G7515" s="287" t="s">
        <v>185</v>
      </c>
      <c r="H7515" s="287" t="s">
        <v>179</v>
      </c>
      <c r="I7515" s="287">
        <v>0</v>
      </c>
      <c r="J7515" s="287" t="s">
        <v>593</v>
      </c>
      <c r="K7515" s="287">
        <v>0</v>
      </c>
    </row>
    <row r="7516" spans="1:11">
      <c r="A7516" s="287" t="s">
        <v>592</v>
      </c>
      <c r="B7516" s="288">
        <v>46067</v>
      </c>
      <c r="C7516" s="287" t="s">
        <v>339</v>
      </c>
      <c r="D7516" s="287">
        <v>0</v>
      </c>
      <c r="E7516" s="287">
        <v>0</v>
      </c>
      <c r="F7516" s="287">
        <v>0</v>
      </c>
      <c r="G7516" s="287" t="s">
        <v>185</v>
      </c>
      <c r="H7516" s="287" t="s">
        <v>179</v>
      </c>
      <c r="I7516" s="287">
        <v>0</v>
      </c>
      <c r="J7516" s="287" t="s">
        <v>593</v>
      </c>
      <c r="K7516" s="287">
        <v>0</v>
      </c>
    </row>
    <row r="7517" spans="1:11">
      <c r="A7517" s="287" t="s">
        <v>592</v>
      </c>
      <c r="B7517" s="288">
        <v>46074</v>
      </c>
      <c r="C7517" s="287" t="s">
        <v>847</v>
      </c>
      <c r="D7517" s="287">
        <v>1</v>
      </c>
      <c r="E7517" s="287">
        <v>1</v>
      </c>
      <c r="F7517" s="287">
        <v>1</v>
      </c>
      <c r="G7517" s="287" t="s">
        <v>185</v>
      </c>
      <c r="H7517" s="287" t="s">
        <v>179</v>
      </c>
      <c r="I7517" s="287">
        <v>0</v>
      </c>
      <c r="J7517" s="287" t="s">
        <v>593</v>
      </c>
      <c r="K7517" s="287">
        <v>0</v>
      </c>
    </row>
    <row r="7518" spans="1:11">
      <c r="A7518" s="287" t="s">
        <v>592</v>
      </c>
      <c r="B7518" s="288">
        <v>46081</v>
      </c>
      <c r="C7518" s="287" t="s">
        <v>339</v>
      </c>
      <c r="D7518" s="287">
        <v>0</v>
      </c>
      <c r="E7518" s="287">
        <v>0</v>
      </c>
      <c r="F7518" s="287">
        <v>0</v>
      </c>
      <c r="G7518" s="287" t="s">
        <v>185</v>
      </c>
      <c r="H7518" s="287" t="s">
        <v>179</v>
      </c>
      <c r="I7518" s="287">
        <v>0</v>
      </c>
      <c r="J7518" s="287" t="s">
        <v>593</v>
      </c>
      <c r="K7518" s="287">
        <v>0</v>
      </c>
    </row>
    <row r="7519" spans="1:11">
      <c r="A7519" s="287" t="s">
        <v>592</v>
      </c>
      <c r="B7519" s="288">
        <v>46088</v>
      </c>
      <c r="C7519" s="287" t="s">
        <v>339</v>
      </c>
      <c r="D7519" s="287">
        <v>0</v>
      </c>
      <c r="E7519" s="287">
        <v>0</v>
      </c>
      <c r="F7519" s="287">
        <v>0</v>
      </c>
      <c r="G7519" s="287" t="s">
        <v>185</v>
      </c>
      <c r="H7519" s="287" t="s">
        <v>179</v>
      </c>
      <c r="I7519" s="287">
        <v>0</v>
      </c>
      <c r="J7519" s="287" t="s">
        <v>593</v>
      </c>
      <c r="K7519" s="287">
        <v>0</v>
      </c>
    </row>
    <row r="7520" spans="1:11">
      <c r="A7520" s="287" t="s">
        <v>592</v>
      </c>
      <c r="B7520" s="288">
        <v>46095</v>
      </c>
      <c r="C7520" s="287" t="s">
        <v>847</v>
      </c>
      <c r="D7520" s="287">
        <v>1</v>
      </c>
      <c r="E7520" s="287">
        <v>1</v>
      </c>
      <c r="F7520" s="287">
        <v>1</v>
      </c>
      <c r="G7520" s="287" t="s">
        <v>185</v>
      </c>
      <c r="H7520" s="287" t="s">
        <v>179</v>
      </c>
      <c r="I7520" s="287">
        <v>0</v>
      </c>
      <c r="J7520" s="287" t="s">
        <v>593</v>
      </c>
      <c r="K7520" s="287">
        <v>0</v>
      </c>
    </row>
    <row r="7521" spans="1:11">
      <c r="A7521" s="287" t="s">
        <v>592</v>
      </c>
      <c r="B7521" s="288">
        <v>46102</v>
      </c>
      <c r="C7521" s="287" t="s">
        <v>847</v>
      </c>
      <c r="D7521" s="287">
        <v>1</v>
      </c>
      <c r="E7521" s="287">
        <v>1</v>
      </c>
      <c r="F7521" s="287">
        <v>1</v>
      </c>
      <c r="G7521" s="287" t="s">
        <v>185</v>
      </c>
      <c r="H7521" s="287" t="s">
        <v>179</v>
      </c>
      <c r="I7521" s="287">
        <v>0</v>
      </c>
      <c r="J7521" s="287" t="s">
        <v>593</v>
      </c>
      <c r="K7521" s="287">
        <v>0</v>
      </c>
    </row>
    <row r="7522" spans="1:11">
      <c r="A7522" s="287" t="s">
        <v>592</v>
      </c>
      <c r="B7522" s="288">
        <v>46109</v>
      </c>
      <c r="C7522" s="287" t="s">
        <v>847</v>
      </c>
      <c r="D7522" s="287">
        <v>1</v>
      </c>
      <c r="E7522" s="287">
        <v>1</v>
      </c>
      <c r="F7522" s="287">
        <v>1</v>
      </c>
      <c r="G7522" s="287" t="s">
        <v>185</v>
      </c>
      <c r="H7522" s="287" t="s">
        <v>179</v>
      </c>
      <c r="I7522" s="287">
        <v>0</v>
      </c>
      <c r="J7522" s="287" t="s">
        <v>593</v>
      </c>
      <c r="K7522" s="287">
        <v>0</v>
      </c>
    </row>
    <row r="7523" spans="1:11">
      <c r="A7523" s="287" t="s">
        <v>592</v>
      </c>
      <c r="B7523" s="288">
        <v>46116</v>
      </c>
      <c r="C7523" s="287" t="s">
        <v>339</v>
      </c>
      <c r="D7523" s="287">
        <v>0</v>
      </c>
      <c r="E7523" s="287">
        <v>0</v>
      </c>
      <c r="F7523" s="287">
        <v>0</v>
      </c>
      <c r="G7523" s="287" t="s">
        <v>185</v>
      </c>
      <c r="H7523" s="287" t="s">
        <v>179</v>
      </c>
      <c r="I7523" s="287">
        <v>0</v>
      </c>
      <c r="J7523" s="287" t="s">
        <v>593</v>
      </c>
      <c r="K7523" s="287">
        <v>0</v>
      </c>
    </row>
    <row r="7524" spans="1:11">
      <c r="A7524" s="287" t="s">
        <v>592</v>
      </c>
      <c r="B7524" s="288">
        <v>46123</v>
      </c>
      <c r="C7524" s="287" t="s">
        <v>847</v>
      </c>
      <c r="D7524" s="287">
        <v>1</v>
      </c>
      <c r="E7524" s="287">
        <v>1</v>
      </c>
      <c r="F7524" s="287">
        <v>1</v>
      </c>
      <c r="G7524" s="287" t="s">
        <v>185</v>
      </c>
      <c r="H7524" s="287" t="s">
        <v>179</v>
      </c>
      <c r="I7524" s="287">
        <v>0</v>
      </c>
      <c r="J7524" s="287" t="s">
        <v>593</v>
      </c>
      <c r="K7524" s="287">
        <v>0</v>
      </c>
    </row>
    <row r="7525" spans="1:11">
      <c r="A7525" s="287" t="s">
        <v>592</v>
      </c>
      <c r="B7525" s="288">
        <v>46130</v>
      </c>
      <c r="C7525" s="287" t="s">
        <v>847</v>
      </c>
      <c r="D7525" s="287">
        <v>1</v>
      </c>
      <c r="E7525" s="287">
        <v>1</v>
      </c>
      <c r="F7525" s="287">
        <v>1</v>
      </c>
      <c r="G7525" s="287" t="s">
        <v>185</v>
      </c>
      <c r="H7525" s="287" t="s">
        <v>179</v>
      </c>
      <c r="I7525" s="287">
        <v>0</v>
      </c>
      <c r="J7525" s="287" t="s">
        <v>593</v>
      </c>
      <c r="K7525" s="287">
        <v>0</v>
      </c>
    </row>
    <row r="7526" spans="1:11">
      <c r="A7526" s="287" t="s">
        <v>592</v>
      </c>
      <c r="B7526" s="288">
        <v>46137</v>
      </c>
      <c r="C7526" s="287" t="s">
        <v>847</v>
      </c>
      <c r="D7526" s="287">
        <v>1</v>
      </c>
      <c r="E7526" s="287">
        <v>1</v>
      </c>
      <c r="F7526" s="287">
        <v>1</v>
      </c>
      <c r="G7526" s="287" t="s">
        <v>185</v>
      </c>
      <c r="H7526" s="287" t="s">
        <v>179</v>
      </c>
      <c r="I7526" s="287">
        <v>0</v>
      </c>
      <c r="J7526" s="287" t="s">
        <v>593</v>
      </c>
      <c r="K7526" s="287">
        <v>0</v>
      </c>
    </row>
    <row r="7527" spans="1:11">
      <c r="A7527" s="287" t="s">
        <v>594</v>
      </c>
      <c r="B7527" s="288">
        <v>45969</v>
      </c>
      <c r="C7527" s="287" t="s">
        <v>339</v>
      </c>
      <c r="D7527" s="287">
        <v>0</v>
      </c>
      <c r="E7527" s="287">
        <v>0</v>
      </c>
      <c r="F7527" s="287">
        <v>0</v>
      </c>
      <c r="G7527" s="287" t="s">
        <v>179</v>
      </c>
      <c r="H7527" s="287" t="s">
        <v>185</v>
      </c>
      <c r="I7527" s="287">
        <v>1</v>
      </c>
      <c r="J7527" s="287" t="s">
        <v>595</v>
      </c>
      <c r="K7527" s="287">
        <v>0</v>
      </c>
    </row>
    <row r="7528" spans="1:11">
      <c r="A7528" s="287" t="s">
        <v>594</v>
      </c>
      <c r="B7528" s="288">
        <v>45976</v>
      </c>
      <c r="C7528" s="287" t="s">
        <v>339</v>
      </c>
      <c r="D7528" s="287">
        <v>0</v>
      </c>
      <c r="E7528" s="287">
        <v>0</v>
      </c>
      <c r="F7528" s="287">
        <v>0</v>
      </c>
      <c r="G7528" s="287" t="s">
        <v>179</v>
      </c>
      <c r="H7528" s="287" t="s">
        <v>185</v>
      </c>
      <c r="I7528" s="287">
        <v>1</v>
      </c>
      <c r="J7528" s="287" t="s">
        <v>595</v>
      </c>
      <c r="K7528" s="287">
        <v>0</v>
      </c>
    </row>
    <row r="7529" spans="1:11">
      <c r="A7529" s="287" t="s">
        <v>594</v>
      </c>
      <c r="B7529" s="288">
        <v>45983</v>
      </c>
      <c r="C7529" s="287" t="s">
        <v>339</v>
      </c>
      <c r="D7529" s="287">
        <v>0</v>
      </c>
      <c r="E7529" s="287">
        <v>0</v>
      </c>
      <c r="F7529" s="287">
        <v>0</v>
      </c>
      <c r="G7529" s="287" t="s">
        <v>179</v>
      </c>
      <c r="H7529" s="287" t="s">
        <v>185</v>
      </c>
      <c r="I7529" s="287">
        <v>1</v>
      </c>
      <c r="J7529" s="287" t="s">
        <v>595</v>
      </c>
      <c r="K7529" s="287">
        <v>0</v>
      </c>
    </row>
    <row r="7530" spans="1:11">
      <c r="A7530" s="287" t="s">
        <v>594</v>
      </c>
      <c r="B7530" s="288">
        <v>45990</v>
      </c>
      <c r="C7530" s="287" t="s">
        <v>339</v>
      </c>
      <c r="D7530" s="287">
        <v>0</v>
      </c>
      <c r="E7530" s="287">
        <v>0</v>
      </c>
      <c r="F7530" s="287">
        <v>0</v>
      </c>
      <c r="G7530" s="287" t="s">
        <v>179</v>
      </c>
      <c r="H7530" s="287" t="s">
        <v>185</v>
      </c>
      <c r="I7530" s="287">
        <v>1</v>
      </c>
      <c r="J7530" s="287" t="s">
        <v>595</v>
      </c>
      <c r="K7530" s="287">
        <v>0</v>
      </c>
    </row>
    <row r="7531" spans="1:11">
      <c r="A7531" s="287" t="s">
        <v>594</v>
      </c>
      <c r="B7531" s="288">
        <v>45997</v>
      </c>
      <c r="C7531" s="287" t="s">
        <v>339</v>
      </c>
      <c r="D7531" s="287">
        <v>0</v>
      </c>
      <c r="E7531" s="287">
        <v>0</v>
      </c>
      <c r="F7531" s="287">
        <v>0</v>
      </c>
      <c r="G7531" s="287" t="s">
        <v>179</v>
      </c>
      <c r="H7531" s="287" t="s">
        <v>185</v>
      </c>
      <c r="I7531" s="287">
        <v>1</v>
      </c>
      <c r="J7531" s="287" t="s">
        <v>595</v>
      </c>
      <c r="K7531" s="287">
        <v>0</v>
      </c>
    </row>
    <row r="7532" spans="1:11">
      <c r="A7532" s="287" t="s">
        <v>594</v>
      </c>
      <c r="B7532" s="288">
        <v>46004</v>
      </c>
      <c r="C7532" s="287" t="s">
        <v>339</v>
      </c>
      <c r="D7532" s="287">
        <v>0</v>
      </c>
      <c r="E7532" s="287">
        <v>0</v>
      </c>
      <c r="F7532" s="287">
        <v>0</v>
      </c>
      <c r="G7532" s="287" t="s">
        <v>179</v>
      </c>
      <c r="H7532" s="287" t="s">
        <v>185</v>
      </c>
      <c r="I7532" s="287">
        <v>1</v>
      </c>
      <c r="J7532" s="287" t="s">
        <v>595</v>
      </c>
      <c r="K7532" s="287">
        <v>0</v>
      </c>
    </row>
    <row r="7533" spans="1:11">
      <c r="A7533" s="287" t="s">
        <v>594</v>
      </c>
      <c r="B7533" s="288">
        <v>46011</v>
      </c>
      <c r="C7533" s="287" t="s">
        <v>893</v>
      </c>
      <c r="D7533" s="287">
        <v>1</v>
      </c>
      <c r="E7533" s="287">
        <v>1</v>
      </c>
      <c r="F7533" s="287">
        <v>0</v>
      </c>
      <c r="G7533" s="287" t="s">
        <v>179</v>
      </c>
      <c r="H7533" s="287" t="s">
        <v>185</v>
      </c>
      <c r="I7533" s="287">
        <v>1</v>
      </c>
      <c r="J7533" s="287" t="s">
        <v>595</v>
      </c>
      <c r="K7533" s="287">
        <v>0</v>
      </c>
    </row>
    <row r="7534" spans="1:11">
      <c r="A7534" s="287" t="s">
        <v>594</v>
      </c>
      <c r="B7534" s="288">
        <v>46018</v>
      </c>
      <c r="C7534" s="287" t="s">
        <v>339</v>
      </c>
      <c r="D7534" s="287">
        <v>0</v>
      </c>
      <c r="E7534" s="287">
        <v>0</v>
      </c>
      <c r="F7534" s="287">
        <v>0</v>
      </c>
      <c r="G7534" s="287" t="s">
        <v>179</v>
      </c>
      <c r="H7534" s="287" t="s">
        <v>185</v>
      </c>
      <c r="I7534" s="287">
        <v>1</v>
      </c>
      <c r="J7534" s="287" t="s">
        <v>595</v>
      </c>
      <c r="K7534" s="287">
        <v>0</v>
      </c>
    </row>
    <row r="7535" spans="1:11">
      <c r="A7535" s="287" t="s">
        <v>594</v>
      </c>
      <c r="B7535" s="288">
        <v>46025</v>
      </c>
      <c r="C7535" s="287" t="s">
        <v>339</v>
      </c>
      <c r="D7535" s="287">
        <v>0</v>
      </c>
      <c r="E7535" s="287">
        <v>0</v>
      </c>
      <c r="F7535" s="287">
        <v>0</v>
      </c>
      <c r="G7535" s="287" t="s">
        <v>179</v>
      </c>
      <c r="H7535" s="287" t="s">
        <v>185</v>
      </c>
      <c r="I7535" s="287">
        <v>1</v>
      </c>
      <c r="J7535" s="287" t="s">
        <v>595</v>
      </c>
      <c r="K7535" s="287">
        <v>0</v>
      </c>
    </row>
    <row r="7536" spans="1:11">
      <c r="A7536" s="287" t="s">
        <v>594</v>
      </c>
      <c r="B7536" s="288">
        <v>46032</v>
      </c>
      <c r="C7536" s="287" t="s">
        <v>339</v>
      </c>
      <c r="D7536" s="287">
        <v>0</v>
      </c>
      <c r="E7536" s="287">
        <v>0</v>
      </c>
      <c r="F7536" s="287">
        <v>0</v>
      </c>
      <c r="G7536" s="287" t="s">
        <v>179</v>
      </c>
      <c r="H7536" s="287" t="s">
        <v>185</v>
      </c>
      <c r="I7536" s="287">
        <v>1</v>
      </c>
      <c r="J7536" s="287" t="s">
        <v>595</v>
      </c>
      <c r="K7536" s="287">
        <v>0</v>
      </c>
    </row>
    <row r="7537" spans="1:11">
      <c r="A7537" s="287" t="s">
        <v>594</v>
      </c>
      <c r="B7537" s="288">
        <v>46039</v>
      </c>
      <c r="C7537" s="287" t="s">
        <v>847</v>
      </c>
      <c r="D7537" s="287">
        <v>1</v>
      </c>
      <c r="E7537" s="287">
        <v>1</v>
      </c>
      <c r="F7537" s="287">
        <v>1</v>
      </c>
      <c r="G7537" s="287" t="s">
        <v>179</v>
      </c>
      <c r="H7537" s="287" t="s">
        <v>185</v>
      </c>
      <c r="I7537" s="287">
        <v>1</v>
      </c>
      <c r="J7537" s="287" t="s">
        <v>595</v>
      </c>
      <c r="K7537" s="287">
        <v>0</v>
      </c>
    </row>
    <row r="7538" spans="1:11">
      <c r="A7538" s="287" t="s">
        <v>594</v>
      </c>
      <c r="B7538" s="288">
        <v>46046</v>
      </c>
      <c r="C7538" s="287" t="s">
        <v>847</v>
      </c>
      <c r="D7538" s="287">
        <v>1</v>
      </c>
      <c r="E7538" s="287">
        <v>1</v>
      </c>
      <c r="F7538" s="287">
        <v>1</v>
      </c>
      <c r="G7538" s="287" t="s">
        <v>179</v>
      </c>
      <c r="H7538" s="287" t="s">
        <v>185</v>
      </c>
      <c r="I7538" s="287">
        <v>1</v>
      </c>
      <c r="J7538" s="287" t="s">
        <v>595</v>
      </c>
      <c r="K7538" s="287">
        <v>0</v>
      </c>
    </row>
    <row r="7539" spans="1:11">
      <c r="A7539" s="287" t="s">
        <v>594</v>
      </c>
      <c r="B7539" s="288">
        <v>46053</v>
      </c>
      <c r="C7539" s="287" t="s">
        <v>893</v>
      </c>
      <c r="D7539" s="287">
        <v>1</v>
      </c>
      <c r="E7539" s="287">
        <v>1</v>
      </c>
      <c r="F7539" s="287">
        <v>0</v>
      </c>
      <c r="G7539" s="287" t="s">
        <v>179</v>
      </c>
      <c r="H7539" s="287" t="s">
        <v>185</v>
      </c>
      <c r="I7539" s="287">
        <v>1</v>
      </c>
      <c r="J7539" s="287" t="s">
        <v>595</v>
      </c>
      <c r="K7539" s="287">
        <v>0</v>
      </c>
    </row>
    <row r="7540" spans="1:11">
      <c r="A7540" s="287" t="s">
        <v>594</v>
      </c>
      <c r="B7540" s="288">
        <v>46060</v>
      </c>
      <c r="C7540" s="287" t="s">
        <v>339</v>
      </c>
      <c r="D7540" s="287">
        <v>0</v>
      </c>
      <c r="E7540" s="287">
        <v>0</v>
      </c>
      <c r="F7540" s="287">
        <v>0</v>
      </c>
      <c r="G7540" s="287" t="s">
        <v>179</v>
      </c>
      <c r="H7540" s="287" t="s">
        <v>185</v>
      </c>
      <c r="I7540" s="287">
        <v>1</v>
      </c>
      <c r="J7540" s="287" t="s">
        <v>595</v>
      </c>
      <c r="K7540" s="287">
        <v>0</v>
      </c>
    </row>
    <row r="7541" spans="1:11">
      <c r="A7541" s="287" t="s">
        <v>594</v>
      </c>
      <c r="B7541" s="288">
        <v>46067</v>
      </c>
      <c r="C7541" s="287" t="s">
        <v>339</v>
      </c>
      <c r="D7541" s="287">
        <v>0</v>
      </c>
      <c r="E7541" s="287">
        <v>0</v>
      </c>
      <c r="F7541" s="287">
        <v>0</v>
      </c>
      <c r="G7541" s="287" t="s">
        <v>179</v>
      </c>
      <c r="H7541" s="287" t="s">
        <v>185</v>
      </c>
      <c r="I7541" s="287">
        <v>1</v>
      </c>
      <c r="J7541" s="287" t="s">
        <v>595</v>
      </c>
      <c r="K7541" s="287">
        <v>0</v>
      </c>
    </row>
    <row r="7542" spans="1:11">
      <c r="A7542" s="287" t="s">
        <v>594</v>
      </c>
      <c r="B7542" s="288">
        <v>46074</v>
      </c>
      <c r="C7542" s="287" t="s">
        <v>847</v>
      </c>
      <c r="D7542" s="287">
        <v>1</v>
      </c>
      <c r="E7542" s="287">
        <v>1</v>
      </c>
      <c r="F7542" s="287">
        <v>1</v>
      </c>
      <c r="G7542" s="287" t="s">
        <v>179</v>
      </c>
      <c r="H7542" s="287" t="s">
        <v>185</v>
      </c>
      <c r="I7542" s="287">
        <v>1</v>
      </c>
      <c r="J7542" s="287" t="s">
        <v>595</v>
      </c>
      <c r="K7542" s="287">
        <v>0</v>
      </c>
    </row>
    <row r="7543" spans="1:11">
      <c r="A7543" s="287" t="s">
        <v>594</v>
      </c>
      <c r="B7543" s="288">
        <v>46081</v>
      </c>
      <c r="C7543" s="287" t="s">
        <v>847</v>
      </c>
      <c r="D7543" s="287">
        <v>1</v>
      </c>
      <c r="E7543" s="287">
        <v>1</v>
      </c>
      <c r="F7543" s="287">
        <v>1</v>
      </c>
      <c r="G7543" s="287" t="s">
        <v>179</v>
      </c>
      <c r="H7543" s="287" t="s">
        <v>185</v>
      </c>
      <c r="I7543" s="287">
        <v>1</v>
      </c>
      <c r="J7543" s="287" t="s">
        <v>595</v>
      </c>
      <c r="K7543" s="287">
        <v>0</v>
      </c>
    </row>
    <row r="7544" spans="1:11">
      <c r="A7544" s="287" t="s">
        <v>594</v>
      </c>
      <c r="B7544" s="288">
        <v>46088</v>
      </c>
      <c r="C7544" s="287" t="s">
        <v>847</v>
      </c>
      <c r="D7544" s="287">
        <v>1</v>
      </c>
      <c r="E7544" s="287">
        <v>1</v>
      </c>
      <c r="F7544" s="287">
        <v>1</v>
      </c>
      <c r="G7544" s="287" t="s">
        <v>179</v>
      </c>
      <c r="H7544" s="287" t="s">
        <v>185</v>
      </c>
      <c r="I7544" s="287">
        <v>1</v>
      </c>
      <c r="J7544" s="287" t="s">
        <v>595</v>
      </c>
      <c r="K7544" s="287">
        <v>0</v>
      </c>
    </row>
    <row r="7545" spans="1:11">
      <c r="A7545" s="287" t="s">
        <v>594</v>
      </c>
      <c r="B7545" s="288">
        <v>46095</v>
      </c>
      <c r="C7545" s="287" t="s">
        <v>847</v>
      </c>
      <c r="D7545" s="287">
        <v>1</v>
      </c>
      <c r="E7545" s="287">
        <v>1</v>
      </c>
      <c r="F7545" s="287">
        <v>1</v>
      </c>
      <c r="G7545" s="287" t="s">
        <v>179</v>
      </c>
      <c r="H7545" s="287" t="s">
        <v>185</v>
      </c>
      <c r="I7545" s="287">
        <v>1</v>
      </c>
      <c r="J7545" s="287" t="s">
        <v>595</v>
      </c>
      <c r="K7545" s="287">
        <v>0</v>
      </c>
    </row>
    <row r="7546" spans="1:11">
      <c r="A7546" s="287" t="s">
        <v>594</v>
      </c>
      <c r="B7546" s="288">
        <v>46102</v>
      </c>
      <c r="C7546" s="287" t="s">
        <v>847</v>
      </c>
      <c r="D7546" s="287">
        <v>1</v>
      </c>
      <c r="E7546" s="287">
        <v>1</v>
      </c>
      <c r="F7546" s="287">
        <v>1</v>
      </c>
      <c r="G7546" s="287" t="s">
        <v>179</v>
      </c>
      <c r="H7546" s="287" t="s">
        <v>185</v>
      </c>
      <c r="I7546" s="287">
        <v>1</v>
      </c>
      <c r="J7546" s="287" t="s">
        <v>595</v>
      </c>
      <c r="K7546" s="287">
        <v>0</v>
      </c>
    </row>
    <row r="7547" spans="1:11">
      <c r="A7547" s="287" t="s">
        <v>594</v>
      </c>
      <c r="B7547" s="288">
        <v>46109</v>
      </c>
      <c r="C7547" s="287" t="s">
        <v>339</v>
      </c>
      <c r="D7547" s="287">
        <v>0</v>
      </c>
      <c r="E7547" s="287">
        <v>0</v>
      </c>
      <c r="F7547" s="287">
        <v>0</v>
      </c>
      <c r="G7547" s="287" t="s">
        <v>179</v>
      </c>
      <c r="H7547" s="287" t="s">
        <v>185</v>
      </c>
      <c r="I7547" s="287">
        <v>1</v>
      </c>
      <c r="J7547" s="287" t="s">
        <v>595</v>
      </c>
      <c r="K7547" s="287">
        <v>0</v>
      </c>
    </row>
    <row r="7548" spans="1:11">
      <c r="A7548" s="287" t="s">
        <v>594</v>
      </c>
      <c r="B7548" s="288">
        <v>46116</v>
      </c>
      <c r="C7548" s="287" t="s">
        <v>339</v>
      </c>
      <c r="D7548" s="287">
        <v>0</v>
      </c>
      <c r="E7548" s="287">
        <v>0</v>
      </c>
      <c r="F7548" s="287">
        <v>0</v>
      </c>
      <c r="G7548" s="287" t="s">
        <v>179</v>
      </c>
      <c r="H7548" s="287" t="s">
        <v>185</v>
      </c>
      <c r="I7548" s="287">
        <v>1</v>
      </c>
      <c r="J7548" s="287" t="s">
        <v>595</v>
      </c>
      <c r="K7548" s="287">
        <v>0</v>
      </c>
    </row>
    <row r="7549" spans="1:11">
      <c r="A7549" s="287" t="s">
        <v>594</v>
      </c>
      <c r="B7549" s="288">
        <v>46123</v>
      </c>
      <c r="C7549" s="287" t="s">
        <v>847</v>
      </c>
      <c r="D7549" s="287">
        <v>1</v>
      </c>
      <c r="E7549" s="287">
        <v>1</v>
      </c>
      <c r="F7549" s="287">
        <v>1</v>
      </c>
      <c r="G7549" s="287" t="s">
        <v>179</v>
      </c>
      <c r="H7549" s="287" t="s">
        <v>185</v>
      </c>
      <c r="I7549" s="287">
        <v>1</v>
      </c>
      <c r="J7549" s="287" t="s">
        <v>595</v>
      </c>
      <c r="K7549" s="287">
        <v>0</v>
      </c>
    </row>
    <row r="7550" spans="1:11">
      <c r="A7550" s="287" t="s">
        <v>594</v>
      </c>
      <c r="B7550" s="288">
        <v>46130</v>
      </c>
      <c r="C7550" s="287" t="s">
        <v>847</v>
      </c>
      <c r="D7550" s="287">
        <v>1</v>
      </c>
      <c r="E7550" s="287">
        <v>1</v>
      </c>
      <c r="F7550" s="287">
        <v>1</v>
      </c>
      <c r="G7550" s="287" t="s">
        <v>179</v>
      </c>
      <c r="H7550" s="287" t="s">
        <v>185</v>
      </c>
      <c r="I7550" s="287">
        <v>1</v>
      </c>
      <c r="J7550" s="287" t="s">
        <v>595</v>
      </c>
      <c r="K7550" s="287">
        <v>0</v>
      </c>
    </row>
    <row r="7551" spans="1:11">
      <c r="A7551" s="287" t="s">
        <v>594</v>
      </c>
      <c r="B7551" s="288">
        <v>46137</v>
      </c>
      <c r="C7551" s="287" t="s">
        <v>847</v>
      </c>
      <c r="D7551" s="287">
        <v>1</v>
      </c>
      <c r="E7551" s="287">
        <v>1</v>
      </c>
      <c r="F7551" s="287">
        <v>1</v>
      </c>
      <c r="G7551" s="287" t="s">
        <v>179</v>
      </c>
      <c r="H7551" s="287" t="s">
        <v>185</v>
      </c>
      <c r="I7551" s="287">
        <v>1</v>
      </c>
      <c r="J7551" s="287" t="s">
        <v>595</v>
      </c>
      <c r="K7551" s="287">
        <v>0</v>
      </c>
    </row>
    <row r="7552" spans="1:11">
      <c r="A7552" s="287" t="s">
        <v>596</v>
      </c>
      <c r="B7552" s="288">
        <v>45969</v>
      </c>
      <c r="C7552" s="287" t="s">
        <v>339</v>
      </c>
      <c r="D7552" s="287">
        <v>0</v>
      </c>
      <c r="E7552" s="287">
        <v>0</v>
      </c>
      <c r="F7552" s="287">
        <v>0</v>
      </c>
      <c r="G7552" s="287" t="s">
        <v>185</v>
      </c>
      <c r="H7552" s="287" t="s">
        <v>185</v>
      </c>
      <c r="I7552" s="287">
        <v>0</v>
      </c>
      <c r="J7552" s="287" t="s">
        <v>597</v>
      </c>
      <c r="K7552" s="287">
        <v>0</v>
      </c>
    </row>
    <row r="7553" spans="1:11">
      <c r="A7553" s="287" t="s">
        <v>596</v>
      </c>
      <c r="B7553" s="288">
        <v>45976</v>
      </c>
      <c r="C7553" s="287" t="s">
        <v>893</v>
      </c>
      <c r="D7553" s="287">
        <v>1</v>
      </c>
      <c r="E7553" s="287">
        <v>1</v>
      </c>
      <c r="F7553" s="287">
        <v>0</v>
      </c>
      <c r="G7553" s="287" t="s">
        <v>185</v>
      </c>
      <c r="H7553" s="287" t="s">
        <v>185</v>
      </c>
      <c r="I7553" s="287">
        <v>0</v>
      </c>
      <c r="J7553" s="287" t="s">
        <v>597</v>
      </c>
      <c r="K7553" s="287">
        <v>0</v>
      </c>
    </row>
    <row r="7554" spans="1:11">
      <c r="A7554" s="287" t="s">
        <v>596</v>
      </c>
      <c r="B7554" s="288">
        <v>45983</v>
      </c>
      <c r="C7554" s="287" t="s">
        <v>339</v>
      </c>
      <c r="D7554" s="287">
        <v>0</v>
      </c>
      <c r="E7554" s="287">
        <v>0</v>
      </c>
      <c r="F7554" s="287">
        <v>0</v>
      </c>
      <c r="G7554" s="287" t="s">
        <v>185</v>
      </c>
      <c r="H7554" s="287" t="s">
        <v>185</v>
      </c>
      <c r="I7554" s="287">
        <v>0</v>
      </c>
      <c r="J7554" s="287" t="s">
        <v>597</v>
      </c>
      <c r="K7554" s="287">
        <v>0</v>
      </c>
    </row>
    <row r="7555" spans="1:11">
      <c r="A7555" s="287" t="s">
        <v>596</v>
      </c>
      <c r="B7555" s="288">
        <v>45990</v>
      </c>
      <c r="C7555" s="287" t="s">
        <v>339</v>
      </c>
      <c r="D7555" s="287">
        <v>0</v>
      </c>
      <c r="E7555" s="287">
        <v>0</v>
      </c>
      <c r="F7555" s="287">
        <v>0</v>
      </c>
      <c r="G7555" s="287" t="s">
        <v>185</v>
      </c>
      <c r="H7555" s="287" t="s">
        <v>185</v>
      </c>
      <c r="I7555" s="287">
        <v>0</v>
      </c>
      <c r="J7555" s="287" t="s">
        <v>597</v>
      </c>
      <c r="K7555" s="287">
        <v>0</v>
      </c>
    </row>
    <row r="7556" spans="1:11">
      <c r="A7556" s="287" t="s">
        <v>596</v>
      </c>
      <c r="B7556" s="288">
        <v>45997</v>
      </c>
      <c r="C7556" s="287" t="s">
        <v>339</v>
      </c>
      <c r="D7556" s="287">
        <v>0</v>
      </c>
      <c r="E7556" s="287">
        <v>0</v>
      </c>
      <c r="F7556" s="287">
        <v>0</v>
      </c>
      <c r="G7556" s="287" t="s">
        <v>185</v>
      </c>
      <c r="H7556" s="287" t="s">
        <v>185</v>
      </c>
      <c r="I7556" s="287">
        <v>0</v>
      </c>
      <c r="J7556" s="287" t="s">
        <v>597</v>
      </c>
      <c r="K7556" s="287">
        <v>0</v>
      </c>
    </row>
    <row r="7557" spans="1:11">
      <c r="A7557" s="287" t="s">
        <v>596</v>
      </c>
      <c r="B7557" s="288">
        <v>46004</v>
      </c>
      <c r="C7557" s="287" t="s">
        <v>339</v>
      </c>
      <c r="D7557" s="287">
        <v>0</v>
      </c>
      <c r="E7557" s="287">
        <v>0</v>
      </c>
      <c r="F7557" s="287">
        <v>0</v>
      </c>
      <c r="G7557" s="287" t="s">
        <v>185</v>
      </c>
      <c r="H7557" s="287" t="s">
        <v>185</v>
      </c>
      <c r="I7557" s="287">
        <v>0</v>
      </c>
      <c r="J7557" s="287" t="s">
        <v>597</v>
      </c>
      <c r="K7557" s="287">
        <v>0</v>
      </c>
    </row>
    <row r="7558" spans="1:11">
      <c r="A7558" s="287" t="s">
        <v>596</v>
      </c>
      <c r="B7558" s="288">
        <v>46011</v>
      </c>
      <c r="C7558" s="287" t="s">
        <v>339</v>
      </c>
      <c r="D7558" s="287">
        <v>0</v>
      </c>
      <c r="E7558" s="287">
        <v>0</v>
      </c>
      <c r="F7558" s="287">
        <v>0</v>
      </c>
      <c r="G7558" s="287" t="s">
        <v>185</v>
      </c>
      <c r="H7558" s="287" t="s">
        <v>185</v>
      </c>
      <c r="I7558" s="287">
        <v>0</v>
      </c>
      <c r="J7558" s="287" t="s">
        <v>597</v>
      </c>
      <c r="K7558" s="287">
        <v>0</v>
      </c>
    </row>
    <row r="7559" spans="1:11">
      <c r="A7559" s="287" t="s">
        <v>596</v>
      </c>
      <c r="B7559" s="288">
        <v>46018</v>
      </c>
      <c r="C7559" s="287" t="s">
        <v>339</v>
      </c>
      <c r="D7559" s="287">
        <v>0</v>
      </c>
      <c r="E7559" s="287">
        <v>0</v>
      </c>
      <c r="F7559" s="287">
        <v>0</v>
      </c>
      <c r="G7559" s="287" t="s">
        <v>185</v>
      </c>
      <c r="H7559" s="287" t="s">
        <v>185</v>
      </c>
      <c r="I7559" s="287">
        <v>0</v>
      </c>
      <c r="J7559" s="287" t="s">
        <v>597</v>
      </c>
      <c r="K7559" s="287">
        <v>0</v>
      </c>
    </row>
    <row r="7560" spans="1:11">
      <c r="A7560" s="287" t="s">
        <v>596</v>
      </c>
      <c r="B7560" s="288">
        <v>46025</v>
      </c>
      <c r="C7560" s="287" t="s">
        <v>339</v>
      </c>
      <c r="D7560" s="287">
        <v>0</v>
      </c>
      <c r="E7560" s="287">
        <v>0</v>
      </c>
      <c r="F7560" s="287">
        <v>0</v>
      </c>
      <c r="G7560" s="287" t="s">
        <v>185</v>
      </c>
      <c r="H7560" s="287" t="s">
        <v>185</v>
      </c>
      <c r="I7560" s="287">
        <v>0</v>
      </c>
      <c r="J7560" s="287" t="s">
        <v>597</v>
      </c>
      <c r="K7560" s="287">
        <v>0</v>
      </c>
    </row>
    <row r="7561" spans="1:11">
      <c r="A7561" s="287" t="s">
        <v>596</v>
      </c>
      <c r="B7561" s="288">
        <v>46032</v>
      </c>
      <c r="C7561" s="287" t="s">
        <v>339</v>
      </c>
      <c r="D7561" s="287">
        <v>0</v>
      </c>
      <c r="E7561" s="287">
        <v>0</v>
      </c>
      <c r="F7561" s="287">
        <v>0</v>
      </c>
      <c r="G7561" s="287" t="s">
        <v>185</v>
      </c>
      <c r="H7561" s="287" t="s">
        <v>185</v>
      </c>
      <c r="I7561" s="287">
        <v>0</v>
      </c>
      <c r="J7561" s="287" t="s">
        <v>597</v>
      </c>
      <c r="K7561" s="287">
        <v>0</v>
      </c>
    </row>
    <row r="7562" spans="1:11">
      <c r="A7562" s="287" t="s">
        <v>596</v>
      </c>
      <c r="B7562" s="288">
        <v>46039</v>
      </c>
      <c r="C7562" s="287" t="s">
        <v>893</v>
      </c>
      <c r="D7562" s="287">
        <v>1</v>
      </c>
      <c r="E7562" s="287">
        <v>1</v>
      </c>
      <c r="F7562" s="287">
        <v>0</v>
      </c>
      <c r="G7562" s="287" t="s">
        <v>185</v>
      </c>
      <c r="H7562" s="287" t="s">
        <v>185</v>
      </c>
      <c r="I7562" s="287">
        <v>0</v>
      </c>
      <c r="J7562" s="287" t="s">
        <v>597</v>
      </c>
      <c r="K7562" s="287">
        <v>0</v>
      </c>
    </row>
    <row r="7563" spans="1:11">
      <c r="A7563" s="287" t="s">
        <v>596</v>
      </c>
      <c r="B7563" s="288">
        <v>46046</v>
      </c>
      <c r="C7563" s="287" t="s">
        <v>339</v>
      </c>
      <c r="D7563" s="287">
        <v>0</v>
      </c>
      <c r="E7563" s="287">
        <v>0</v>
      </c>
      <c r="F7563" s="287">
        <v>0</v>
      </c>
      <c r="G7563" s="287" t="s">
        <v>185</v>
      </c>
      <c r="H7563" s="287" t="s">
        <v>185</v>
      </c>
      <c r="I7563" s="287">
        <v>0</v>
      </c>
      <c r="J7563" s="287" t="s">
        <v>597</v>
      </c>
      <c r="K7563" s="287">
        <v>0</v>
      </c>
    </row>
    <row r="7564" spans="1:11">
      <c r="A7564" s="287" t="s">
        <v>596</v>
      </c>
      <c r="B7564" s="288">
        <v>46053</v>
      </c>
      <c r="C7564" s="287" t="s">
        <v>339</v>
      </c>
      <c r="D7564" s="287">
        <v>0</v>
      </c>
      <c r="E7564" s="287">
        <v>0</v>
      </c>
      <c r="F7564" s="287">
        <v>0</v>
      </c>
      <c r="G7564" s="287" t="s">
        <v>185</v>
      </c>
      <c r="H7564" s="287" t="s">
        <v>185</v>
      </c>
      <c r="I7564" s="287">
        <v>0</v>
      </c>
      <c r="J7564" s="287" t="s">
        <v>597</v>
      </c>
      <c r="K7564" s="287">
        <v>0</v>
      </c>
    </row>
    <row r="7565" spans="1:11">
      <c r="A7565" s="287" t="s">
        <v>596</v>
      </c>
      <c r="B7565" s="288">
        <v>46060</v>
      </c>
      <c r="C7565" s="287" t="s">
        <v>339</v>
      </c>
      <c r="D7565" s="287">
        <v>0</v>
      </c>
      <c r="E7565" s="287">
        <v>0</v>
      </c>
      <c r="F7565" s="287">
        <v>0</v>
      </c>
      <c r="G7565" s="287" t="s">
        <v>185</v>
      </c>
      <c r="H7565" s="287" t="s">
        <v>185</v>
      </c>
      <c r="I7565" s="287">
        <v>0</v>
      </c>
      <c r="J7565" s="287" t="s">
        <v>597</v>
      </c>
      <c r="K7565" s="287">
        <v>0</v>
      </c>
    </row>
    <row r="7566" spans="1:11">
      <c r="A7566" s="287" t="s">
        <v>596</v>
      </c>
      <c r="B7566" s="288">
        <v>46067</v>
      </c>
      <c r="C7566" s="287" t="s">
        <v>893</v>
      </c>
      <c r="D7566" s="287">
        <v>1</v>
      </c>
      <c r="E7566" s="287">
        <v>1</v>
      </c>
      <c r="F7566" s="287">
        <v>0</v>
      </c>
      <c r="G7566" s="287" t="s">
        <v>185</v>
      </c>
      <c r="H7566" s="287" t="s">
        <v>185</v>
      </c>
      <c r="I7566" s="287">
        <v>0</v>
      </c>
      <c r="J7566" s="287" t="s">
        <v>597</v>
      </c>
      <c r="K7566" s="287">
        <v>0</v>
      </c>
    </row>
    <row r="7567" spans="1:11">
      <c r="A7567" s="287" t="s">
        <v>596</v>
      </c>
      <c r="B7567" s="288">
        <v>46074</v>
      </c>
      <c r="C7567" s="287" t="s">
        <v>339</v>
      </c>
      <c r="D7567" s="287">
        <v>0</v>
      </c>
      <c r="E7567" s="287">
        <v>0</v>
      </c>
      <c r="F7567" s="287">
        <v>0</v>
      </c>
      <c r="G7567" s="287" t="s">
        <v>185</v>
      </c>
      <c r="H7567" s="287" t="s">
        <v>185</v>
      </c>
      <c r="I7567" s="287">
        <v>0</v>
      </c>
      <c r="J7567" s="287" t="s">
        <v>597</v>
      </c>
      <c r="K7567" s="287">
        <v>0</v>
      </c>
    </row>
    <row r="7568" spans="1:11">
      <c r="A7568" s="287" t="s">
        <v>596</v>
      </c>
      <c r="B7568" s="288">
        <v>46081</v>
      </c>
      <c r="C7568" s="287" t="s">
        <v>339</v>
      </c>
      <c r="D7568" s="287">
        <v>0</v>
      </c>
      <c r="E7568" s="287">
        <v>0</v>
      </c>
      <c r="F7568" s="287">
        <v>0</v>
      </c>
      <c r="G7568" s="287" t="s">
        <v>185</v>
      </c>
      <c r="H7568" s="287" t="s">
        <v>185</v>
      </c>
      <c r="I7568" s="287">
        <v>0</v>
      </c>
      <c r="J7568" s="287" t="s">
        <v>597</v>
      </c>
      <c r="K7568" s="287">
        <v>0</v>
      </c>
    </row>
    <row r="7569" spans="1:11">
      <c r="A7569" s="287" t="s">
        <v>596</v>
      </c>
      <c r="B7569" s="288">
        <v>46088</v>
      </c>
      <c r="C7569" s="287" t="s">
        <v>893</v>
      </c>
      <c r="D7569" s="287">
        <v>1</v>
      </c>
      <c r="E7569" s="287">
        <v>1</v>
      </c>
      <c r="F7569" s="287">
        <v>0</v>
      </c>
      <c r="G7569" s="287" t="s">
        <v>185</v>
      </c>
      <c r="H7569" s="287" t="s">
        <v>185</v>
      </c>
      <c r="I7569" s="287">
        <v>0</v>
      </c>
      <c r="J7569" s="287" t="s">
        <v>597</v>
      </c>
      <c r="K7569" s="287">
        <v>0</v>
      </c>
    </row>
    <row r="7570" spans="1:11">
      <c r="A7570" s="287" t="s">
        <v>596</v>
      </c>
      <c r="B7570" s="288">
        <v>46095</v>
      </c>
      <c r="C7570" s="287" t="s">
        <v>339</v>
      </c>
      <c r="D7570" s="287">
        <v>0</v>
      </c>
      <c r="E7570" s="287">
        <v>0</v>
      </c>
      <c r="F7570" s="287">
        <v>0</v>
      </c>
      <c r="G7570" s="287" t="s">
        <v>185</v>
      </c>
      <c r="H7570" s="287" t="s">
        <v>185</v>
      </c>
      <c r="I7570" s="287">
        <v>0</v>
      </c>
      <c r="J7570" s="287" t="s">
        <v>597</v>
      </c>
      <c r="K7570" s="287">
        <v>0</v>
      </c>
    </row>
    <row r="7571" spans="1:11">
      <c r="A7571" s="287" t="s">
        <v>596</v>
      </c>
      <c r="B7571" s="288">
        <v>46102</v>
      </c>
      <c r="C7571" s="287" t="s">
        <v>339</v>
      </c>
      <c r="D7571" s="287">
        <v>0</v>
      </c>
      <c r="E7571" s="287">
        <v>0</v>
      </c>
      <c r="F7571" s="287">
        <v>0</v>
      </c>
      <c r="G7571" s="287" t="s">
        <v>185</v>
      </c>
      <c r="H7571" s="287" t="s">
        <v>185</v>
      </c>
      <c r="I7571" s="287">
        <v>0</v>
      </c>
      <c r="J7571" s="287" t="s">
        <v>597</v>
      </c>
      <c r="K7571" s="287">
        <v>0</v>
      </c>
    </row>
    <row r="7572" spans="1:11">
      <c r="A7572" s="287" t="s">
        <v>596</v>
      </c>
      <c r="B7572" s="288">
        <v>46109</v>
      </c>
      <c r="C7572" s="287" t="s">
        <v>339</v>
      </c>
      <c r="D7572" s="287">
        <v>0</v>
      </c>
      <c r="E7572" s="287">
        <v>0</v>
      </c>
      <c r="F7572" s="287">
        <v>0</v>
      </c>
      <c r="G7572" s="287" t="s">
        <v>185</v>
      </c>
      <c r="H7572" s="287" t="s">
        <v>185</v>
      </c>
      <c r="I7572" s="287">
        <v>0</v>
      </c>
      <c r="J7572" s="287" t="s">
        <v>597</v>
      </c>
      <c r="K7572" s="287">
        <v>0</v>
      </c>
    </row>
    <row r="7573" spans="1:11">
      <c r="A7573" s="287" t="s">
        <v>596</v>
      </c>
      <c r="B7573" s="288">
        <v>46116</v>
      </c>
      <c r="C7573" s="287" t="s">
        <v>339</v>
      </c>
      <c r="D7573" s="287">
        <v>0</v>
      </c>
      <c r="E7573" s="287">
        <v>0</v>
      </c>
      <c r="F7573" s="287">
        <v>0</v>
      </c>
      <c r="G7573" s="287" t="s">
        <v>185</v>
      </c>
      <c r="H7573" s="287" t="s">
        <v>185</v>
      </c>
      <c r="I7573" s="287">
        <v>0</v>
      </c>
      <c r="J7573" s="287" t="s">
        <v>597</v>
      </c>
      <c r="K7573" s="287">
        <v>0</v>
      </c>
    </row>
    <row r="7574" spans="1:11">
      <c r="A7574" s="287" t="s">
        <v>596</v>
      </c>
      <c r="B7574" s="288">
        <v>46123</v>
      </c>
      <c r="C7574" s="287" t="s">
        <v>339</v>
      </c>
      <c r="D7574" s="287">
        <v>0</v>
      </c>
      <c r="E7574" s="287">
        <v>0</v>
      </c>
      <c r="F7574" s="287">
        <v>0</v>
      </c>
      <c r="G7574" s="287" t="s">
        <v>185</v>
      </c>
      <c r="H7574" s="287" t="s">
        <v>185</v>
      </c>
      <c r="I7574" s="287">
        <v>0</v>
      </c>
      <c r="J7574" s="287" t="s">
        <v>597</v>
      </c>
      <c r="K7574" s="287">
        <v>0</v>
      </c>
    </row>
    <row r="7575" spans="1:11">
      <c r="A7575" s="287" t="s">
        <v>596</v>
      </c>
      <c r="B7575" s="288">
        <v>46130</v>
      </c>
      <c r="C7575" s="287" t="s">
        <v>893</v>
      </c>
      <c r="D7575" s="287">
        <v>1</v>
      </c>
      <c r="E7575" s="287">
        <v>1</v>
      </c>
      <c r="F7575" s="287">
        <v>0</v>
      </c>
      <c r="G7575" s="287" t="s">
        <v>185</v>
      </c>
      <c r="H7575" s="287" t="s">
        <v>185</v>
      </c>
      <c r="I7575" s="287">
        <v>0</v>
      </c>
      <c r="J7575" s="287" t="s">
        <v>597</v>
      </c>
      <c r="K7575" s="287">
        <v>0</v>
      </c>
    </row>
    <row r="7576" spans="1:11">
      <c r="A7576" s="287" t="s">
        <v>596</v>
      </c>
      <c r="B7576" s="288">
        <v>46137</v>
      </c>
      <c r="C7576" s="287" t="s">
        <v>339</v>
      </c>
      <c r="D7576" s="287">
        <v>0</v>
      </c>
      <c r="E7576" s="287">
        <v>0</v>
      </c>
      <c r="F7576" s="287">
        <v>0</v>
      </c>
      <c r="G7576" s="287" t="s">
        <v>185</v>
      </c>
      <c r="H7576" s="287" t="s">
        <v>185</v>
      </c>
      <c r="I7576" s="287">
        <v>0</v>
      </c>
      <c r="J7576" s="287" t="s">
        <v>597</v>
      </c>
      <c r="K7576" s="287">
        <v>0</v>
      </c>
    </row>
    <row r="7577" spans="1:11">
      <c r="A7577" s="287" t="s">
        <v>598</v>
      </c>
      <c r="B7577" s="288">
        <v>45969</v>
      </c>
      <c r="C7577" s="287" t="s">
        <v>847</v>
      </c>
      <c r="D7577" s="287">
        <v>1</v>
      </c>
      <c r="E7577" s="287">
        <v>1</v>
      </c>
      <c r="F7577" s="287">
        <v>1</v>
      </c>
      <c r="G7577" s="287" t="s">
        <v>185</v>
      </c>
      <c r="H7577" s="287"/>
      <c r="I7577" s="287">
        <v>0</v>
      </c>
      <c r="J7577" s="287" t="s">
        <v>599</v>
      </c>
      <c r="K7577" s="287">
        <v>0</v>
      </c>
    </row>
    <row r="7578" spans="1:11">
      <c r="A7578" s="287" t="s">
        <v>598</v>
      </c>
      <c r="B7578" s="288">
        <v>45976</v>
      </c>
      <c r="C7578" s="287" t="s">
        <v>339</v>
      </c>
      <c r="D7578" s="287">
        <v>0</v>
      </c>
      <c r="E7578" s="287">
        <v>0</v>
      </c>
      <c r="F7578" s="287">
        <v>0</v>
      </c>
      <c r="G7578" s="287" t="s">
        <v>185</v>
      </c>
      <c r="H7578" s="287"/>
      <c r="I7578" s="287">
        <v>0</v>
      </c>
      <c r="J7578" s="287" t="s">
        <v>599</v>
      </c>
      <c r="K7578" s="287">
        <v>0</v>
      </c>
    </row>
    <row r="7579" spans="1:11">
      <c r="A7579" s="287" t="s">
        <v>598</v>
      </c>
      <c r="B7579" s="288">
        <v>45983</v>
      </c>
      <c r="C7579" s="287" t="s">
        <v>847</v>
      </c>
      <c r="D7579" s="287">
        <v>1</v>
      </c>
      <c r="E7579" s="287">
        <v>1</v>
      </c>
      <c r="F7579" s="287">
        <v>1</v>
      </c>
      <c r="G7579" s="287" t="s">
        <v>185</v>
      </c>
      <c r="H7579" s="287"/>
      <c r="I7579" s="287">
        <v>0</v>
      </c>
      <c r="J7579" s="287" t="s">
        <v>599</v>
      </c>
      <c r="K7579" s="287">
        <v>0</v>
      </c>
    </row>
    <row r="7580" spans="1:11">
      <c r="A7580" s="287" t="s">
        <v>598</v>
      </c>
      <c r="B7580" s="288">
        <v>45990</v>
      </c>
      <c r="C7580" s="287" t="s">
        <v>339</v>
      </c>
      <c r="D7580" s="287">
        <v>0</v>
      </c>
      <c r="E7580" s="287">
        <v>0</v>
      </c>
      <c r="F7580" s="287">
        <v>0</v>
      </c>
      <c r="G7580" s="287" t="s">
        <v>185</v>
      </c>
      <c r="H7580" s="287"/>
      <c r="I7580" s="287">
        <v>0</v>
      </c>
      <c r="J7580" s="287" t="s">
        <v>599</v>
      </c>
      <c r="K7580" s="287">
        <v>0</v>
      </c>
    </row>
    <row r="7581" spans="1:11">
      <c r="A7581" s="287" t="s">
        <v>598</v>
      </c>
      <c r="B7581" s="288">
        <v>45997</v>
      </c>
      <c r="C7581" s="287" t="s">
        <v>847</v>
      </c>
      <c r="D7581" s="287">
        <v>1</v>
      </c>
      <c r="E7581" s="287">
        <v>1</v>
      </c>
      <c r="F7581" s="287">
        <v>1</v>
      </c>
      <c r="G7581" s="287" t="s">
        <v>185</v>
      </c>
      <c r="H7581" s="287"/>
      <c r="I7581" s="287">
        <v>0</v>
      </c>
      <c r="J7581" s="287" t="s">
        <v>599</v>
      </c>
      <c r="K7581" s="287">
        <v>0</v>
      </c>
    </row>
    <row r="7582" spans="1:11">
      <c r="A7582" s="287" t="s">
        <v>598</v>
      </c>
      <c r="B7582" s="288">
        <v>46004</v>
      </c>
      <c r="C7582" s="287" t="s">
        <v>847</v>
      </c>
      <c r="D7582" s="287">
        <v>1</v>
      </c>
      <c r="E7582" s="287">
        <v>1</v>
      </c>
      <c r="F7582" s="287">
        <v>1</v>
      </c>
      <c r="G7582" s="287" t="s">
        <v>185</v>
      </c>
      <c r="H7582" s="287"/>
      <c r="I7582" s="287">
        <v>0</v>
      </c>
      <c r="J7582" s="287" t="s">
        <v>599</v>
      </c>
      <c r="K7582" s="287">
        <v>0</v>
      </c>
    </row>
    <row r="7583" spans="1:11">
      <c r="A7583" s="287" t="s">
        <v>598</v>
      </c>
      <c r="B7583" s="288">
        <v>46011</v>
      </c>
      <c r="C7583" s="287" t="s">
        <v>847</v>
      </c>
      <c r="D7583" s="287">
        <v>1</v>
      </c>
      <c r="E7583" s="287">
        <v>1</v>
      </c>
      <c r="F7583" s="287">
        <v>1</v>
      </c>
      <c r="G7583" s="287" t="s">
        <v>185</v>
      </c>
      <c r="H7583" s="287"/>
      <c r="I7583" s="287">
        <v>0</v>
      </c>
      <c r="J7583" s="287" t="s">
        <v>599</v>
      </c>
      <c r="K7583" s="287">
        <v>0</v>
      </c>
    </row>
    <row r="7584" spans="1:11">
      <c r="A7584" s="287" t="s">
        <v>598</v>
      </c>
      <c r="B7584" s="288">
        <v>46018</v>
      </c>
      <c r="C7584" s="287" t="s">
        <v>339</v>
      </c>
      <c r="D7584" s="287">
        <v>0</v>
      </c>
      <c r="E7584" s="287">
        <v>0</v>
      </c>
      <c r="F7584" s="287">
        <v>0</v>
      </c>
      <c r="G7584" s="287" t="s">
        <v>185</v>
      </c>
      <c r="H7584" s="287"/>
      <c r="I7584" s="287">
        <v>0</v>
      </c>
      <c r="J7584" s="287" t="s">
        <v>599</v>
      </c>
      <c r="K7584" s="287">
        <v>0</v>
      </c>
    </row>
    <row r="7585" spans="1:11">
      <c r="A7585" s="287" t="s">
        <v>598</v>
      </c>
      <c r="B7585" s="288">
        <v>46025</v>
      </c>
      <c r="C7585" s="287" t="s">
        <v>339</v>
      </c>
      <c r="D7585" s="287">
        <v>0</v>
      </c>
      <c r="E7585" s="287">
        <v>0</v>
      </c>
      <c r="F7585" s="287">
        <v>0</v>
      </c>
      <c r="G7585" s="287" t="s">
        <v>185</v>
      </c>
      <c r="H7585" s="287"/>
      <c r="I7585" s="287">
        <v>0</v>
      </c>
      <c r="J7585" s="287" t="s">
        <v>599</v>
      </c>
      <c r="K7585" s="287">
        <v>0</v>
      </c>
    </row>
    <row r="7586" spans="1:11">
      <c r="A7586" s="287" t="s">
        <v>598</v>
      </c>
      <c r="B7586" s="288">
        <v>46032</v>
      </c>
      <c r="C7586" s="287" t="s">
        <v>847</v>
      </c>
      <c r="D7586" s="287">
        <v>1</v>
      </c>
      <c r="E7586" s="287">
        <v>1</v>
      </c>
      <c r="F7586" s="287">
        <v>1</v>
      </c>
      <c r="G7586" s="287" t="s">
        <v>185</v>
      </c>
      <c r="H7586" s="287"/>
      <c r="I7586" s="287">
        <v>0</v>
      </c>
      <c r="J7586" s="287" t="s">
        <v>599</v>
      </c>
      <c r="K7586" s="287">
        <v>0</v>
      </c>
    </row>
    <row r="7587" spans="1:11">
      <c r="A7587" s="287" t="s">
        <v>598</v>
      </c>
      <c r="B7587" s="288">
        <v>46039</v>
      </c>
      <c r="C7587" s="287" t="s">
        <v>847</v>
      </c>
      <c r="D7587" s="287">
        <v>1</v>
      </c>
      <c r="E7587" s="287">
        <v>1</v>
      </c>
      <c r="F7587" s="287">
        <v>1</v>
      </c>
      <c r="G7587" s="287" t="s">
        <v>185</v>
      </c>
      <c r="H7587" s="287"/>
      <c r="I7587" s="287">
        <v>0</v>
      </c>
      <c r="J7587" s="287" t="s">
        <v>599</v>
      </c>
      <c r="K7587" s="287">
        <v>0</v>
      </c>
    </row>
    <row r="7588" spans="1:11">
      <c r="A7588" s="287" t="s">
        <v>598</v>
      </c>
      <c r="B7588" s="288">
        <v>46046</v>
      </c>
      <c r="C7588" s="287" t="s">
        <v>339</v>
      </c>
      <c r="D7588" s="287">
        <v>0</v>
      </c>
      <c r="E7588" s="287">
        <v>0</v>
      </c>
      <c r="F7588" s="287">
        <v>0</v>
      </c>
      <c r="G7588" s="287" t="s">
        <v>185</v>
      </c>
      <c r="H7588" s="287"/>
      <c r="I7588" s="287">
        <v>0</v>
      </c>
      <c r="J7588" s="287" t="s">
        <v>599</v>
      </c>
      <c r="K7588" s="287">
        <v>0</v>
      </c>
    </row>
    <row r="7589" spans="1:11">
      <c r="A7589" s="287" t="s">
        <v>598</v>
      </c>
      <c r="B7589" s="288">
        <v>46053</v>
      </c>
      <c r="C7589" s="287" t="s">
        <v>339</v>
      </c>
      <c r="D7589" s="287">
        <v>0</v>
      </c>
      <c r="E7589" s="287">
        <v>0</v>
      </c>
      <c r="F7589" s="287">
        <v>0</v>
      </c>
      <c r="G7589" s="287" t="s">
        <v>185</v>
      </c>
      <c r="H7589" s="287"/>
      <c r="I7589" s="287">
        <v>0</v>
      </c>
      <c r="J7589" s="287" t="s">
        <v>599</v>
      </c>
      <c r="K7589" s="287">
        <v>0</v>
      </c>
    </row>
    <row r="7590" spans="1:11">
      <c r="A7590" s="287" t="s">
        <v>598</v>
      </c>
      <c r="B7590" s="288">
        <v>46060</v>
      </c>
      <c r="C7590" s="287" t="s">
        <v>339</v>
      </c>
      <c r="D7590" s="287">
        <v>0</v>
      </c>
      <c r="E7590" s="287">
        <v>0</v>
      </c>
      <c r="F7590" s="287">
        <v>0</v>
      </c>
      <c r="G7590" s="287" t="s">
        <v>185</v>
      </c>
      <c r="H7590" s="287"/>
      <c r="I7590" s="287">
        <v>0</v>
      </c>
      <c r="J7590" s="287" t="s">
        <v>599</v>
      </c>
      <c r="K7590" s="287">
        <v>0</v>
      </c>
    </row>
    <row r="7591" spans="1:11">
      <c r="A7591" s="287" t="s">
        <v>598</v>
      </c>
      <c r="B7591" s="288">
        <v>46067</v>
      </c>
      <c r="C7591" s="287" t="s">
        <v>847</v>
      </c>
      <c r="D7591" s="287">
        <v>1</v>
      </c>
      <c r="E7591" s="287">
        <v>1</v>
      </c>
      <c r="F7591" s="287">
        <v>1</v>
      </c>
      <c r="G7591" s="287" t="s">
        <v>185</v>
      </c>
      <c r="H7591" s="287"/>
      <c r="I7591" s="287">
        <v>0</v>
      </c>
      <c r="J7591" s="287" t="s">
        <v>599</v>
      </c>
      <c r="K7591" s="287">
        <v>0</v>
      </c>
    </row>
    <row r="7592" spans="1:11">
      <c r="A7592" s="287" t="s">
        <v>598</v>
      </c>
      <c r="B7592" s="288">
        <v>46074</v>
      </c>
      <c r="C7592" s="287" t="s">
        <v>339</v>
      </c>
      <c r="D7592" s="287">
        <v>0</v>
      </c>
      <c r="E7592" s="287">
        <v>0</v>
      </c>
      <c r="F7592" s="287">
        <v>0</v>
      </c>
      <c r="G7592" s="287" t="s">
        <v>185</v>
      </c>
      <c r="H7592" s="287"/>
      <c r="I7592" s="287">
        <v>0</v>
      </c>
      <c r="J7592" s="287" t="s">
        <v>599</v>
      </c>
      <c r="K7592" s="287">
        <v>0</v>
      </c>
    </row>
    <row r="7593" spans="1:11">
      <c r="A7593" s="287" t="s">
        <v>598</v>
      </c>
      <c r="B7593" s="288">
        <v>46081</v>
      </c>
      <c r="C7593" s="287" t="s">
        <v>339</v>
      </c>
      <c r="D7593" s="287">
        <v>0</v>
      </c>
      <c r="E7593" s="287">
        <v>0</v>
      </c>
      <c r="F7593" s="287">
        <v>0</v>
      </c>
      <c r="G7593" s="287" t="s">
        <v>185</v>
      </c>
      <c r="H7593" s="287"/>
      <c r="I7593" s="287">
        <v>0</v>
      </c>
      <c r="J7593" s="287" t="s">
        <v>599</v>
      </c>
      <c r="K7593" s="287">
        <v>0</v>
      </c>
    </row>
    <row r="7594" spans="1:11">
      <c r="A7594" s="287" t="s">
        <v>598</v>
      </c>
      <c r="B7594" s="288">
        <v>46088</v>
      </c>
      <c r="C7594" s="287" t="s">
        <v>339</v>
      </c>
      <c r="D7594" s="287">
        <v>0</v>
      </c>
      <c r="E7594" s="287">
        <v>0</v>
      </c>
      <c r="F7594" s="287">
        <v>0</v>
      </c>
      <c r="G7594" s="287" t="s">
        <v>185</v>
      </c>
      <c r="H7594" s="287"/>
      <c r="I7594" s="287">
        <v>0</v>
      </c>
      <c r="J7594" s="287" t="s">
        <v>599</v>
      </c>
      <c r="K7594" s="287">
        <v>0</v>
      </c>
    </row>
    <row r="7595" spans="1:11">
      <c r="A7595" s="287" t="s">
        <v>598</v>
      </c>
      <c r="B7595" s="288">
        <v>46095</v>
      </c>
      <c r="C7595" s="287" t="s">
        <v>339</v>
      </c>
      <c r="D7595" s="287">
        <v>0</v>
      </c>
      <c r="E7595" s="287">
        <v>0</v>
      </c>
      <c r="F7595" s="287">
        <v>0</v>
      </c>
      <c r="G7595" s="287" t="s">
        <v>185</v>
      </c>
      <c r="H7595" s="287"/>
      <c r="I7595" s="287">
        <v>0</v>
      </c>
      <c r="J7595" s="287" t="s">
        <v>599</v>
      </c>
      <c r="K7595" s="287">
        <v>0</v>
      </c>
    </row>
    <row r="7596" spans="1:11">
      <c r="A7596" s="287" t="s">
        <v>598</v>
      </c>
      <c r="B7596" s="288">
        <v>46102</v>
      </c>
      <c r="C7596" s="287" t="s">
        <v>847</v>
      </c>
      <c r="D7596" s="287">
        <v>1</v>
      </c>
      <c r="E7596" s="287">
        <v>1</v>
      </c>
      <c r="F7596" s="287">
        <v>1</v>
      </c>
      <c r="G7596" s="287" t="s">
        <v>185</v>
      </c>
      <c r="H7596" s="287"/>
      <c r="I7596" s="287">
        <v>0</v>
      </c>
      <c r="J7596" s="287" t="s">
        <v>599</v>
      </c>
      <c r="K7596" s="287">
        <v>0</v>
      </c>
    </row>
    <row r="7597" spans="1:11">
      <c r="A7597" s="287" t="s">
        <v>598</v>
      </c>
      <c r="B7597" s="288">
        <v>46109</v>
      </c>
      <c r="C7597" s="287" t="s">
        <v>339</v>
      </c>
      <c r="D7597" s="287">
        <v>0</v>
      </c>
      <c r="E7597" s="287">
        <v>0</v>
      </c>
      <c r="F7597" s="287">
        <v>0</v>
      </c>
      <c r="G7597" s="287" t="s">
        <v>185</v>
      </c>
      <c r="H7597" s="287"/>
      <c r="I7597" s="287">
        <v>0</v>
      </c>
      <c r="J7597" s="287" t="s">
        <v>599</v>
      </c>
      <c r="K7597" s="287">
        <v>0</v>
      </c>
    </row>
    <row r="7598" spans="1:11">
      <c r="A7598" s="287" t="s">
        <v>598</v>
      </c>
      <c r="B7598" s="288">
        <v>46116</v>
      </c>
      <c r="C7598" s="287" t="s">
        <v>339</v>
      </c>
      <c r="D7598" s="287">
        <v>0</v>
      </c>
      <c r="E7598" s="287">
        <v>0</v>
      </c>
      <c r="F7598" s="287">
        <v>0</v>
      </c>
      <c r="G7598" s="287" t="s">
        <v>185</v>
      </c>
      <c r="H7598" s="287"/>
      <c r="I7598" s="287">
        <v>0</v>
      </c>
      <c r="J7598" s="287" t="s">
        <v>599</v>
      </c>
      <c r="K7598" s="287">
        <v>0</v>
      </c>
    </row>
    <row r="7599" spans="1:11">
      <c r="A7599" s="287" t="s">
        <v>598</v>
      </c>
      <c r="B7599" s="288">
        <v>46123</v>
      </c>
      <c r="C7599" s="287" t="s">
        <v>339</v>
      </c>
      <c r="D7599" s="287">
        <v>0</v>
      </c>
      <c r="E7599" s="287">
        <v>0</v>
      </c>
      <c r="F7599" s="287">
        <v>0</v>
      </c>
      <c r="G7599" s="287" t="s">
        <v>185</v>
      </c>
      <c r="H7599" s="287"/>
      <c r="I7599" s="287">
        <v>0</v>
      </c>
      <c r="J7599" s="287" t="s">
        <v>599</v>
      </c>
      <c r="K7599" s="287">
        <v>0</v>
      </c>
    </row>
    <row r="7600" spans="1:11">
      <c r="A7600" s="287" t="s">
        <v>598</v>
      </c>
      <c r="B7600" s="288">
        <v>46130</v>
      </c>
      <c r="C7600" s="287" t="s">
        <v>339</v>
      </c>
      <c r="D7600" s="287">
        <v>0</v>
      </c>
      <c r="E7600" s="287">
        <v>0</v>
      </c>
      <c r="F7600" s="287">
        <v>0</v>
      </c>
      <c r="G7600" s="287" t="s">
        <v>185</v>
      </c>
      <c r="H7600" s="287"/>
      <c r="I7600" s="287">
        <v>0</v>
      </c>
      <c r="J7600" s="287" t="s">
        <v>599</v>
      </c>
      <c r="K7600" s="287">
        <v>0</v>
      </c>
    </row>
    <row r="7601" spans="1:11">
      <c r="A7601" s="287" t="s">
        <v>598</v>
      </c>
      <c r="B7601" s="288">
        <v>46137</v>
      </c>
      <c r="C7601" s="287" t="s">
        <v>339</v>
      </c>
      <c r="D7601" s="287">
        <v>0</v>
      </c>
      <c r="E7601" s="287">
        <v>0</v>
      </c>
      <c r="F7601" s="287">
        <v>0</v>
      </c>
      <c r="G7601" s="287" t="s">
        <v>185</v>
      </c>
      <c r="H7601" s="287"/>
      <c r="I7601" s="287">
        <v>0</v>
      </c>
      <c r="J7601" s="287" t="s">
        <v>599</v>
      </c>
      <c r="K7601" s="287">
        <v>0</v>
      </c>
    </row>
    <row r="7602" spans="1:11">
      <c r="A7602" s="287" t="s">
        <v>600</v>
      </c>
      <c r="B7602" s="288">
        <v>45969</v>
      </c>
      <c r="C7602" s="287" t="s">
        <v>892</v>
      </c>
      <c r="D7602" s="287">
        <v>1</v>
      </c>
      <c r="E7602" s="287">
        <v>0</v>
      </c>
      <c r="F7602" s="287">
        <v>1</v>
      </c>
      <c r="G7602" s="287" t="s">
        <v>188</v>
      </c>
      <c r="H7602" s="287" t="s">
        <v>188</v>
      </c>
      <c r="I7602" s="287">
        <v>1</v>
      </c>
      <c r="J7602" s="287"/>
      <c r="K7602" s="287">
        <v>0</v>
      </c>
    </row>
    <row r="7603" spans="1:11">
      <c r="A7603" s="287" t="s">
        <v>600</v>
      </c>
      <c r="B7603" s="288">
        <v>45976</v>
      </c>
      <c r="C7603" s="287" t="s">
        <v>339</v>
      </c>
      <c r="D7603" s="287">
        <v>0</v>
      </c>
      <c r="E7603" s="287">
        <v>0</v>
      </c>
      <c r="F7603" s="287">
        <v>0</v>
      </c>
      <c r="G7603" s="287" t="s">
        <v>188</v>
      </c>
      <c r="H7603" s="287" t="s">
        <v>188</v>
      </c>
      <c r="I7603" s="287">
        <v>1</v>
      </c>
      <c r="J7603" s="287"/>
      <c r="K7603" s="287">
        <v>0</v>
      </c>
    </row>
    <row r="7604" spans="1:11">
      <c r="A7604" s="287" t="s">
        <v>600</v>
      </c>
      <c r="B7604" s="288">
        <v>45983</v>
      </c>
      <c r="C7604" s="287" t="s">
        <v>892</v>
      </c>
      <c r="D7604" s="287">
        <v>1</v>
      </c>
      <c r="E7604" s="287">
        <v>0</v>
      </c>
      <c r="F7604" s="287">
        <v>1</v>
      </c>
      <c r="G7604" s="287" t="s">
        <v>188</v>
      </c>
      <c r="H7604" s="287" t="s">
        <v>188</v>
      </c>
      <c r="I7604" s="287">
        <v>1</v>
      </c>
      <c r="J7604" s="287"/>
      <c r="K7604" s="287">
        <v>0</v>
      </c>
    </row>
    <row r="7605" spans="1:11">
      <c r="A7605" s="287" t="s">
        <v>600</v>
      </c>
      <c r="B7605" s="288">
        <v>45990</v>
      </c>
      <c r="C7605" s="287" t="s">
        <v>892</v>
      </c>
      <c r="D7605" s="287">
        <v>1</v>
      </c>
      <c r="E7605" s="287">
        <v>0</v>
      </c>
      <c r="F7605" s="287">
        <v>1</v>
      </c>
      <c r="G7605" s="287" t="s">
        <v>188</v>
      </c>
      <c r="H7605" s="287" t="s">
        <v>188</v>
      </c>
      <c r="I7605" s="287">
        <v>1</v>
      </c>
      <c r="J7605" s="287"/>
      <c r="K7605" s="287">
        <v>0</v>
      </c>
    </row>
    <row r="7606" spans="1:11">
      <c r="A7606" s="287" t="s">
        <v>600</v>
      </c>
      <c r="B7606" s="288">
        <v>45997</v>
      </c>
      <c r="C7606" s="287" t="s">
        <v>339</v>
      </c>
      <c r="D7606" s="287">
        <v>0</v>
      </c>
      <c r="E7606" s="287">
        <v>0</v>
      </c>
      <c r="F7606" s="287">
        <v>0</v>
      </c>
      <c r="G7606" s="287" t="s">
        <v>188</v>
      </c>
      <c r="H7606" s="287" t="s">
        <v>188</v>
      </c>
      <c r="I7606" s="287">
        <v>1</v>
      </c>
      <c r="J7606" s="287"/>
      <c r="K7606" s="287">
        <v>0</v>
      </c>
    </row>
    <row r="7607" spans="1:11">
      <c r="A7607" s="287" t="s">
        <v>600</v>
      </c>
      <c r="B7607" s="288">
        <v>46004</v>
      </c>
      <c r="C7607" s="287" t="s">
        <v>847</v>
      </c>
      <c r="D7607" s="287">
        <v>1</v>
      </c>
      <c r="E7607" s="287">
        <v>1</v>
      </c>
      <c r="F7607" s="287">
        <v>1</v>
      </c>
      <c r="G7607" s="287" t="s">
        <v>188</v>
      </c>
      <c r="H7607" s="287" t="s">
        <v>188</v>
      </c>
      <c r="I7607" s="287">
        <v>1</v>
      </c>
      <c r="J7607" s="287"/>
      <c r="K7607" s="287">
        <v>0</v>
      </c>
    </row>
    <row r="7608" spans="1:11">
      <c r="A7608" s="287" t="s">
        <v>600</v>
      </c>
      <c r="B7608" s="288">
        <v>46011</v>
      </c>
      <c r="C7608" s="287" t="s">
        <v>339</v>
      </c>
      <c r="D7608" s="287">
        <v>0</v>
      </c>
      <c r="E7608" s="287">
        <v>0</v>
      </c>
      <c r="F7608" s="287">
        <v>0</v>
      </c>
      <c r="G7608" s="287" t="s">
        <v>188</v>
      </c>
      <c r="H7608" s="287" t="s">
        <v>188</v>
      </c>
      <c r="I7608" s="287">
        <v>1</v>
      </c>
      <c r="J7608" s="287"/>
      <c r="K7608" s="287">
        <v>0</v>
      </c>
    </row>
    <row r="7609" spans="1:11">
      <c r="A7609" s="287" t="s">
        <v>600</v>
      </c>
      <c r="B7609" s="288">
        <v>46018</v>
      </c>
      <c r="C7609" s="287" t="s">
        <v>339</v>
      </c>
      <c r="D7609" s="287">
        <v>0</v>
      </c>
      <c r="E7609" s="287">
        <v>0</v>
      </c>
      <c r="F7609" s="287">
        <v>0</v>
      </c>
      <c r="G7609" s="287" t="s">
        <v>188</v>
      </c>
      <c r="H7609" s="287" t="s">
        <v>188</v>
      </c>
      <c r="I7609" s="287">
        <v>1</v>
      </c>
      <c r="J7609" s="287"/>
      <c r="K7609" s="287">
        <v>0</v>
      </c>
    </row>
    <row r="7610" spans="1:11">
      <c r="A7610" s="287" t="s">
        <v>600</v>
      </c>
      <c r="B7610" s="288">
        <v>46025</v>
      </c>
      <c r="C7610" s="287" t="s">
        <v>339</v>
      </c>
      <c r="D7610" s="287">
        <v>0</v>
      </c>
      <c r="E7610" s="287">
        <v>0</v>
      </c>
      <c r="F7610" s="287">
        <v>0</v>
      </c>
      <c r="G7610" s="287" t="s">
        <v>188</v>
      </c>
      <c r="H7610" s="287" t="s">
        <v>188</v>
      </c>
      <c r="I7610" s="287">
        <v>1</v>
      </c>
      <c r="J7610" s="287"/>
      <c r="K7610" s="287">
        <v>0</v>
      </c>
    </row>
    <row r="7611" spans="1:11">
      <c r="A7611" s="287" t="s">
        <v>600</v>
      </c>
      <c r="B7611" s="288">
        <v>46032</v>
      </c>
      <c r="C7611" s="287" t="s">
        <v>847</v>
      </c>
      <c r="D7611" s="287">
        <v>1</v>
      </c>
      <c r="E7611" s="287">
        <v>1</v>
      </c>
      <c r="F7611" s="287">
        <v>1</v>
      </c>
      <c r="G7611" s="287" t="s">
        <v>188</v>
      </c>
      <c r="H7611" s="287" t="s">
        <v>188</v>
      </c>
      <c r="I7611" s="287">
        <v>1</v>
      </c>
      <c r="J7611" s="287"/>
      <c r="K7611" s="287">
        <v>0</v>
      </c>
    </row>
    <row r="7612" spans="1:11">
      <c r="A7612" s="287" t="s">
        <v>600</v>
      </c>
      <c r="B7612" s="288">
        <v>46039</v>
      </c>
      <c r="C7612" s="287" t="s">
        <v>339</v>
      </c>
      <c r="D7612" s="287">
        <v>0</v>
      </c>
      <c r="E7612" s="287">
        <v>0</v>
      </c>
      <c r="F7612" s="287">
        <v>0</v>
      </c>
      <c r="G7612" s="287" t="s">
        <v>188</v>
      </c>
      <c r="H7612" s="287" t="s">
        <v>188</v>
      </c>
      <c r="I7612" s="287">
        <v>1</v>
      </c>
      <c r="J7612" s="287"/>
      <c r="K7612" s="287">
        <v>0</v>
      </c>
    </row>
    <row r="7613" spans="1:11">
      <c r="A7613" s="287" t="s">
        <v>600</v>
      </c>
      <c r="B7613" s="288">
        <v>46046</v>
      </c>
      <c r="C7613" s="287" t="s">
        <v>339</v>
      </c>
      <c r="D7613" s="287">
        <v>0</v>
      </c>
      <c r="E7613" s="287">
        <v>0</v>
      </c>
      <c r="F7613" s="287">
        <v>0</v>
      </c>
      <c r="G7613" s="287" t="s">
        <v>188</v>
      </c>
      <c r="H7613" s="287" t="s">
        <v>188</v>
      </c>
      <c r="I7613" s="287">
        <v>1</v>
      </c>
      <c r="J7613" s="287"/>
      <c r="K7613" s="287">
        <v>0</v>
      </c>
    </row>
    <row r="7614" spans="1:11">
      <c r="A7614" s="287" t="s">
        <v>600</v>
      </c>
      <c r="B7614" s="288">
        <v>46053</v>
      </c>
      <c r="C7614" s="287" t="s">
        <v>339</v>
      </c>
      <c r="D7614" s="287">
        <v>0</v>
      </c>
      <c r="E7614" s="287">
        <v>0</v>
      </c>
      <c r="F7614" s="287">
        <v>0</v>
      </c>
      <c r="G7614" s="287" t="s">
        <v>188</v>
      </c>
      <c r="H7614" s="287" t="s">
        <v>188</v>
      </c>
      <c r="I7614" s="287">
        <v>1</v>
      </c>
      <c r="J7614" s="287"/>
      <c r="K7614" s="287">
        <v>0</v>
      </c>
    </row>
    <row r="7615" spans="1:11">
      <c r="A7615" s="287" t="s">
        <v>600</v>
      </c>
      <c r="B7615" s="288">
        <v>46060</v>
      </c>
      <c r="C7615" s="287" t="s">
        <v>892</v>
      </c>
      <c r="D7615" s="287">
        <v>1</v>
      </c>
      <c r="E7615" s="287">
        <v>0</v>
      </c>
      <c r="F7615" s="287">
        <v>1</v>
      </c>
      <c r="G7615" s="287" t="s">
        <v>188</v>
      </c>
      <c r="H7615" s="287" t="s">
        <v>188</v>
      </c>
      <c r="I7615" s="287">
        <v>1</v>
      </c>
      <c r="J7615" s="287"/>
      <c r="K7615" s="287">
        <v>0</v>
      </c>
    </row>
    <row r="7616" spans="1:11">
      <c r="A7616" s="287" t="s">
        <v>600</v>
      </c>
      <c r="B7616" s="288">
        <v>46067</v>
      </c>
      <c r="C7616" s="287" t="s">
        <v>892</v>
      </c>
      <c r="D7616" s="287">
        <v>1</v>
      </c>
      <c r="E7616" s="287">
        <v>0</v>
      </c>
      <c r="F7616" s="287">
        <v>1</v>
      </c>
      <c r="G7616" s="287" t="s">
        <v>188</v>
      </c>
      <c r="H7616" s="287" t="s">
        <v>188</v>
      </c>
      <c r="I7616" s="287">
        <v>1</v>
      </c>
      <c r="J7616" s="287"/>
      <c r="K7616" s="287">
        <v>0</v>
      </c>
    </row>
    <row r="7617" spans="1:11">
      <c r="A7617" s="287" t="s">
        <v>600</v>
      </c>
      <c r="B7617" s="288">
        <v>46074</v>
      </c>
      <c r="C7617" s="287" t="s">
        <v>847</v>
      </c>
      <c r="D7617" s="287">
        <v>1</v>
      </c>
      <c r="E7617" s="287">
        <v>1</v>
      </c>
      <c r="F7617" s="287">
        <v>1</v>
      </c>
      <c r="G7617" s="287" t="s">
        <v>188</v>
      </c>
      <c r="H7617" s="287" t="s">
        <v>188</v>
      </c>
      <c r="I7617" s="287">
        <v>1</v>
      </c>
      <c r="J7617" s="287"/>
      <c r="K7617" s="287">
        <v>0</v>
      </c>
    </row>
    <row r="7618" spans="1:11">
      <c r="A7618" s="287" t="s">
        <v>600</v>
      </c>
      <c r="B7618" s="288">
        <v>46081</v>
      </c>
      <c r="C7618" s="287" t="s">
        <v>339</v>
      </c>
      <c r="D7618" s="287">
        <v>0</v>
      </c>
      <c r="E7618" s="287">
        <v>0</v>
      </c>
      <c r="F7618" s="287">
        <v>0</v>
      </c>
      <c r="G7618" s="287" t="s">
        <v>188</v>
      </c>
      <c r="H7618" s="287" t="s">
        <v>188</v>
      </c>
      <c r="I7618" s="287">
        <v>1</v>
      </c>
      <c r="J7618" s="287"/>
      <c r="K7618" s="287">
        <v>0</v>
      </c>
    </row>
    <row r="7619" spans="1:11">
      <c r="A7619" s="287" t="s">
        <v>600</v>
      </c>
      <c r="B7619" s="288">
        <v>46088</v>
      </c>
      <c r="C7619" s="287" t="s">
        <v>339</v>
      </c>
      <c r="D7619" s="287">
        <v>0</v>
      </c>
      <c r="E7619" s="287">
        <v>0</v>
      </c>
      <c r="F7619" s="287">
        <v>0</v>
      </c>
      <c r="G7619" s="287" t="s">
        <v>188</v>
      </c>
      <c r="H7619" s="287" t="s">
        <v>188</v>
      </c>
      <c r="I7619" s="287">
        <v>1</v>
      </c>
      <c r="J7619" s="287"/>
      <c r="K7619" s="287">
        <v>0</v>
      </c>
    </row>
    <row r="7620" spans="1:11">
      <c r="A7620" s="287" t="s">
        <v>600</v>
      </c>
      <c r="B7620" s="288">
        <v>46095</v>
      </c>
      <c r="C7620" s="287" t="s">
        <v>339</v>
      </c>
      <c r="D7620" s="287">
        <v>0</v>
      </c>
      <c r="E7620" s="287">
        <v>0</v>
      </c>
      <c r="F7620" s="287">
        <v>0</v>
      </c>
      <c r="G7620" s="287" t="s">
        <v>188</v>
      </c>
      <c r="H7620" s="287" t="s">
        <v>188</v>
      </c>
      <c r="I7620" s="287">
        <v>1</v>
      </c>
      <c r="J7620" s="287"/>
      <c r="K7620" s="287">
        <v>0</v>
      </c>
    </row>
    <row r="7621" spans="1:11">
      <c r="A7621" s="287" t="s">
        <v>600</v>
      </c>
      <c r="B7621" s="288">
        <v>46102</v>
      </c>
      <c r="C7621" s="287" t="s">
        <v>339</v>
      </c>
      <c r="D7621" s="287">
        <v>0</v>
      </c>
      <c r="E7621" s="287">
        <v>0</v>
      </c>
      <c r="F7621" s="287">
        <v>0</v>
      </c>
      <c r="G7621" s="287" t="s">
        <v>188</v>
      </c>
      <c r="H7621" s="287" t="s">
        <v>188</v>
      </c>
      <c r="I7621" s="287">
        <v>1</v>
      </c>
      <c r="J7621" s="287"/>
      <c r="K7621" s="287">
        <v>0</v>
      </c>
    </row>
    <row r="7622" spans="1:11">
      <c r="A7622" s="287" t="s">
        <v>600</v>
      </c>
      <c r="B7622" s="288">
        <v>46109</v>
      </c>
      <c r="C7622" s="287" t="s">
        <v>339</v>
      </c>
      <c r="D7622" s="287">
        <v>0</v>
      </c>
      <c r="E7622" s="287">
        <v>0</v>
      </c>
      <c r="F7622" s="287">
        <v>0</v>
      </c>
      <c r="G7622" s="287" t="s">
        <v>188</v>
      </c>
      <c r="H7622" s="287" t="s">
        <v>188</v>
      </c>
      <c r="I7622" s="287">
        <v>1</v>
      </c>
      <c r="J7622" s="287"/>
      <c r="K7622" s="287">
        <v>0</v>
      </c>
    </row>
    <row r="7623" spans="1:11">
      <c r="A7623" s="287" t="s">
        <v>600</v>
      </c>
      <c r="B7623" s="288">
        <v>46116</v>
      </c>
      <c r="C7623" s="287" t="s">
        <v>339</v>
      </c>
      <c r="D7623" s="287">
        <v>0</v>
      </c>
      <c r="E7623" s="287">
        <v>0</v>
      </c>
      <c r="F7623" s="287">
        <v>0</v>
      </c>
      <c r="G7623" s="287" t="s">
        <v>188</v>
      </c>
      <c r="H7623" s="287" t="s">
        <v>188</v>
      </c>
      <c r="I7623" s="287">
        <v>1</v>
      </c>
      <c r="J7623" s="287"/>
      <c r="K7623" s="287">
        <v>0</v>
      </c>
    </row>
    <row r="7624" spans="1:11">
      <c r="A7624" s="287" t="s">
        <v>600</v>
      </c>
      <c r="B7624" s="288">
        <v>46123</v>
      </c>
      <c r="C7624" s="287" t="s">
        <v>847</v>
      </c>
      <c r="D7624" s="287">
        <v>1</v>
      </c>
      <c r="E7624" s="287">
        <v>1</v>
      </c>
      <c r="F7624" s="287">
        <v>1</v>
      </c>
      <c r="G7624" s="287" t="s">
        <v>188</v>
      </c>
      <c r="H7624" s="287" t="s">
        <v>188</v>
      </c>
      <c r="I7624" s="287">
        <v>1</v>
      </c>
      <c r="J7624" s="287"/>
      <c r="K7624" s="287">
        <v>0</v>
      </c>
    </row>
    <row r="7625" spans="1:11">
      <c r="A7625" s="287" t="s">
        <v>600</v>
      </c>
      <c r="B7625" s="288">
        <v>46130</v>
      </c>
      <c r="C7625" s="287" t="s">
        <v>847</v>
      </c>
      <c r="D7625" s="287">
        <v>1</v>
      </c>
      <c r="E7625" s="287">
        <v>1</v>
      </c>
      <c r="F7625" s="287">
        <v>1</v>
      </c>
      <c r="G7625" s="287" t="s">
        <v>188</v>
      </c>
      <c r="H7625" s="287" t="s">
        <v>188</v>
      </c>
      <c r="I7625" s="287">
        <v>1</v>
      </c>
      <c r="J7625" s="287"/>
      <c r="K7625" s="287">
        <v>0</v>
      </c>
    </row>
    <row r="7626" spans="1:11">
      <c r="A7626" s="287" t="s">
        <v>600</v>
      </c>
      <c r="B7626" s="288">
        <v>46137</v>
      </c>
      <c r="C7626" s="287" t="s">
        <v>339</v>
      </c>
      <c r="D7626" s="287">
        <v>0</v>
      </c>
      <c r="E7626" s="287">
        <v>0</v>
      </c>
      <c r="F7626" s="287">
        <v>0</v>
      </c>
      <c r="G7626" s="287" t="s">
        <v>188</v>
      </c>
      <c r="H7626" s="287" t="s">
        <v>188</v>
      </c>
      <c r="I7626" s="287">
        <v>1</v>
      </c>
      <c r="J7626" s="287"/>
      <c r="K7626" s="287">
        <v>0</v>
      </c>
    </row>
    <row r="7627" spans="1:11">
      <c r="A7627" s="287" t="s">
        <v>601</v>
      </c>
      <c r="B7627" s="288">
        <v>45969</v>
      </c>
      <c r="C7627" s="287" t="s">
        <v>339</v>
      </c>
      <c r="D7627" s="287">
        <v>0</v>
      </c>
      <c r="E7627" s="287">
        <v>0</v>
      </c>
      <c r="F7627" s="287">
        <v>0</v>
      </c>
      <c r="G7627" s="287" t="s">
        <v>188</v>
      </c>
      <c r="H7627" s="287" t="s">
        <v>188</v>
      </c>
      <c r="I7627" s="287">
        <v>1</v>
      </c>
      <c r="J7627" s="287"/>
      <c r="K7627" s="287">
        <v>0</v>
      </c>
    </row>
    <row r="7628" spans="1:11">
      <c r="A7628" s="287" t="s">
        <v>601</v>
      </c>
      <c r="B7628" s="288">
        <v>45976</v>
      </c>
      <c r="C7628" s="287" t="s">
        <v>847</v>
      </c>
      <c r="D7628" s="287">
        <v>1</v>
      </c>
      <c r="E7628" s="287">
        <v>1</v>
      </c>
      <c r="F7628" s="287">
        <v>1</v>
      </c>
      <c r="G7628" s="287" t="s">
        <v>188</v>
      </c>
      <c r="H7628" s="287" t="s">
        <v>188</v>
      </c>
      <c r="I7628" s="287">
        <v>1</v>
      </c>
      <c r="J7628" s="287"/>
      <c r="K7628" s="287">
        <v>0</v>
      </c>
    </row>
    <row r="7629" spans="1:11">
      <c r="A7629" s="287" t="s">
        <v>601</v>
      </c>
      <c r="B7629" s="288">
        <v>45983</v>
      </c>
      <c r="C7629" s="287" t="s">
        <v>847</v>
      </c>
      <c r="D7629" s="287">
        <v>1</v>
      </c>
      <c r="E7629" s="287">
        <v>1</v>
      </c>
      <c r="F7629" s="287">
        <v>1</v>
      </c>
      <c r="G7629" s="287" t="s">
        <v>188</v>
      </c>
      <c r="H7629" s="287" t="s">
        <v>188</v>
      </c>
      <c r="I7629" s="287">
        <v>1</v>
      </c>
      <c r="J7629" s="287"/>
      <c r="K7629" s="287">
        <v>0</v>
      </c>
    </row>
    <row r="7630" spans="1:11">
      <c r="A7630" s="287" t="s">
        <v>601</v>
      </c>
      <c r="B7630" s="288">
        <v>45990</v>
      </c>
      <c r="C7630" s="287" t="s">
        <v>847</v>
      </c>
      <c r="D7630" s="287">
        <v>1</v>
      </c>
      <c r="E7630" s="287">
        <v>1</v>
      </c>
      <c r="F7630" s="287">
        <v>1</v>
      </c>
      <c r="G7630" s="287" t="s">
        <v>188</v>
      </c>
      <c r="H7630" s="287" t="s">
        <v>188</v>
      </c>
      <c r="I7630" s="287">
        <v>1</v>
      </c>
      <c r="J7630" s="287"/>
      <c r="K7630" s="287">
        <v>0</v>
      </c>
    </row>
    <row r="7631" spans="1:11">
      <c r="A7631" s="287" t="s">
        <v>601</v>
      </c>
      <c r="B7631" s="288">
        <v>45997</v>
      </c>
      <c r="C7631" s="287" t="s">
        <v>339</v>
      </c>
      <c r="D7631" s="287">
        <v>0</v>
      </c>
      <c r="E7631" s="287">
        <v>0</v>
      </c>
      <c r="F7631" s="287">
        <v>0</v>
      </c>
      <c r="G7631" s="287" t="s">
        <v>188</v>
      </c>
      <c r="H7631" s="287" t="s">
        <v>188</v>
      </c>
      <c r="I7631" s="287">
        <v>1</v>
      </c>
      <c r="J7631" s="287"/>
      <c r="K7631" s="287">
        <v>0</v>
      </c>
    </row>
    <row r="7632" spans="1:11">
      <c r="A7632" s="287" t="s">
        <v>601</v>
      </c>
      <c r="B7632" s="288">
        <v>46004</v>
      </c>
      <c r="C7632" s="287" t="s">
        <v>847</v>
      </c>
      <c r="D7632" s="287">
        <v>1</v>
      </c>
      <c r="E7632" s="287">
        <v>1</v>
      </c>
      <c r="F7632" s="287">
        <v>1</v>
      </c>
      <c r="G7632" s="287" t="s">
        <v>188</v>
      </c>
      <c r="H7632" s="287" t="s">
        <v>188</v>
      </c>
      <c r="I7632" s="287">
        <v>1</v>
      </c>
      <c r="J7632" s="287"/>
      <c r="K7632" s="287">
        <v>0</v>
      </c>
    </row>
    <row r="7633" spans="1:11">
      <c r="A7633" s="287" t="s">
        <v>601</v>
      </c>
      <c r="B7633" s="288">
        <v>46011</v>
      </c>
      <c r="C7633" s="287" t="s">
        <v>847</v>
      </c>
      <c r="D7633" s="287">
        <v>1</v>
      </c>
      <c r="E7633" s="287">
        <v>1</v>
      </c>
      <c r="F7633" s="287">
        <v>1</v>
      </c>
      <c r="G7633" s="287" t="s">
        <v>188</v>
      </c>
      <c r="H7633" s="287" t="s">
        <v>188</v>
      </c>
      <c r="I7633" s="287">
        <v>1</v>
      </c>
      <c r="J7633" s="287"/>
      <c r="K7633" s="287">
        <v>0</v>
      </c>
    </row>
    <row r="7634" spans="1:11">
      <c r="A7634" s="287" t="s">
        <v>601</v>
      </c>
      <c r="B7634" s="288">
        <v>46018</v>
      </c>
      <c r="C7634" s="287" t="s">
        <v>847</v>
      </c>
      <c r="D7634" s="287">
        <v>1</v>
      </c>
      <c r="E7634" s="287">
        <v>1</v>
      </c>
      <c r="F7634" s="287">
        <v>1</v>
      </c>
      <c r="G7634" s="287" t="s">
        <v>188</v>
      </c>
      <c r="H7634" s="287" t="s">
        <v>188</v>
      </c>
      <c r="I7634" s="287">
        <v>1</v>
      </c>
      <c r="J7634" s="287"/>
      <c r="K7634" s="287">
        <v>0</v>
      </c>
    </row>
    <row r="7635" spans="1:11">
      <c r="A7635" s="287" t="s">
        <v>601</v>
      </c>
      <c r="B7635" s="288">
        <v>46025</v>
      </c>
      <c r="C7635" s="287" t="s">
        <v>847</v>
      </c>
      <c r="D7635" s="287">
        <v>1</v>
      </c>
      <c r="E7635" s="287">
        <v>1</v>
      </c>
      <c r="F7635" s="287">
        <v>1</v>
      </c>
      <c r="G7635" s="287" t="s">
        <v>188</v>
      </c>
      <c r="H7635" s="287" t="s">
        <v>188</v>
      </c>
      <c r="I7635" s="287">
        <v>1</v>
      </c>
      <c r="J7635" s="287"/>
      <c r="K7635" s="287">
        <v>0</v>
      </c>
    </row>
    <row r="7636" spans="1:11">
      <c r="A7636" s="287" t="s">
        <v>601</v>
      </c>
      <c r="B7636" s="288">
        <v>46032</v>
      </c>
      <c r="C7636" s="287" t="s">
        <v>339</v>
      </c>
      <c r="D7636" s="287">
        <v>0</v>
      </c>
      <c r="E7636" s="287">
        <v>0</v>
      </c>
      <c r="F7636" s="287">
        <v>0</v>
      </c>
      <c r="G7636" s="287" t="s">
        <v>188</v>
      </c>
      <c r="H7636" s="287" t="s">
        <v>188</v>
      </c>
      <c r="I7636" s="287">
        <v>1</v>
      </c>
      <c r="J7636" s="287"/>
      <c r="K7636" s="287">
        <v>0</v>
      </c>
    </row>
    <row r="7637" spans="1:11">
      <c r="A7637" s="287" t="s">
        <v>601</v>
      </c>
      <c r="B7637" s="288">
        <v>46039</v>
      </c>
      <c r="C7637" s="287" t="s">
        <v>847</v>
      </c>
      <c r="D7637" s="287">
        <v>1</v>
      </c>
      <c r="E7637" s="287">
        <v>1</v>
      </c>
      <c r="F7637" s="287">
        <v>1</v>
      </c>
      <c r="G7637" s="287" t="s">
        <v>188</v>
      </c>
      <c r="H7637" s="287" t="s">
        <v>188</v>
      </c>
      <c r="I7637" s="287">
        <v>1</v>
      </c>
      <c r="J7637" s="287"/>
      <c r="K7637" s="287">
        <v>0</v>
      </c>
    </row>
    <row r="7638" spans="1:11">
      <c r="A7638" s="287" t="s">
        <v>601</v>
      </c>
      <c r="B7638" s="288">
        <v>46046</v>
      </c>
      <c r="C7638" s="287" t="s">
        <v>847</v>
      </c>
      <c r="D7638" s="287">
        <v>1</v>
      </c>
      <c r="E7638" s="287">
        <v>1</v>
      </c>
      <c r="F7638" s="287">
        <v>1</v>
      </c>
      <c r="G7638" s="287" t="s">
        <v>188</v>
      </c>
      <c r="H7638" s="287" t="s">
        <v>188</v>
      </c>
      <c r="I7638" s="287">
        <v>1</v>
      </c>
      <c r="J7638" s="287"/>
      <c r="K7638" s="287">
        <v>0</v>
      </c>
    </row>
    <row r="7639" spans="1:11">
      <c r="A7639" s="287" t="s">
        <v>601</v>
      </c>
      <c r="B7639" s="288">
        <v>46053</v>
      </c>
      <c r="C7639" s="287" t="s">
        <v>847</v>
      </c>
      <c r="D7639" s="287">
        <v>1</v>
      </c>
      <c r="E7639" s="287">
        <v>1</v>
      </c>
      <c r="F7639" s="287">
        <v>1</v>
      </c>
      <c r="G7639" s="287" t="s">
        <v>188</v>
      </c>
      <c r="H7639" s="287" t="s">
        <v>188</v>
      </c>
      <c r="I7639" s="287">
        <v>1</v>
      </c>
      <c r="J7639" s="287"/>
      <c r="K7639" s="287">
        <v>0</v>
      </c>
    </row>
    <row r="7640" spans="1:11">
      <c r="A7640" s="287" t="s">
        <v>601</v>
      </c>
      <c r="B7640" s="288">
        <v>46060</v>
      </c>
      <c r="C7640" s="287" t="s">
        <v>847</v>
      </c>
      <c r="D7640" s="287">
        <v>1</v>
      </c>
      <c r="E7640" s="287">
        <v>1</v>
      </c>
      <c r="F7640" s="287">
        <v>1</v>
      </c>
      <c r="G7640" s="287" t="s">
        <v>188</v>
      </c>
      <c r="H7640" s="287" t="s">
        <v>188</v>
      </c>
      <c r="I7640" s="287">
        <v>1</v>
      </c>
      <c r="J7640" s="287"/>
      <c r="K7640" s="287">
        <v>0</v>
      </c>
    </row>
    <row r="7641" spans="1:11">
      <c r="A7641" s="287" t="s">
        <v>601</v>
      </c>
      <c r="B7641" s="288">
        <v>46067</v>
      </c>
      <c r="C7641" s="287" t="s">
        <v>339</v>
      </c>
      <c r="D7641" s="287">
        <v>0</v>
      </c>
      <c r="E7641" s="287">
        <v>0</v>
      </c>
      <c r="F7641" s="287">
        <v>0</v>
      </c>
      <c r="G7641" s="287" t="s">
        <v>188</v>
      </c>
      <c r="H7641" s="287" t="s">
        <v>188</v>
      </c>
      <c r="I7641" s="287">
        <v>1</v>
      </c>
      <c r="J7641" s="287"/>
      <c r="K7641" s="287">
        <v>0</v>
      </c>
    </row>
    <row r="7642" spans="1:11">
      <c r="A7642" s="287" t="s">
        <v>601</v>
      </c>
      <c r="B7642" s="288">
        <v>46074</v>
      </c>
      <c r="C7642" s="287" t="s">
        <v>847</v>
      </c>
      <c r="D7642" s="287">
        <v>1</v>
      </c>
      <c r="E7642" s="287">
        <v>1</v>
      </c>
      <c r="F7642" s="287">
        <v>1</v>
      </c>
      <c r="G7642" s="287" t="s">
        <v>188</v>
      </c>
      <c r="H7642" s="287" t="s">
        <v>188</v>
      </c>
      <c r="I7642" s="287">
        <v>1</v>
      </c>
      <c r="J7642" s="287"/>
      <c r="K7642" s="287">
        <v>0</v>
      </c>
    </row>
    <row r="7643" spans="1:11">
      <c r="A7643" s="287" t="s">
        <v>601</v>
      </c>
      <c r="B7643" s="288">
        <v>46081</v>
      </c>
      <c r="C7643" s="287" t="s">
        <v>847</v>
      </c>
      <c r="D7643" s="287">
        <v>1</v>
      </c>
      <c r="E7643" s="287">
        <v>1</v>
      </c>
      <c r="F7643" s="287">
        <v>1</v>
      </c>
      <c r="G7643" s="287" t="s">
        <v>188</v>
      </c>
      <c r="H7643" s="287" t="s">
        <v>188</v>
      </c>
      <c r="I7643" s="287">
        <v>1</v>
      </c>
      <c r="J7643" s="287"/>
      <c r="K7643" s="287">
        <v>0</v>
      </c>
    </row>
    <row r="7644" spans="1:11">
      <c r="A7644" s="287" t="s">
        <v>601</v>
      </c>
      <c r="B7644" s="288">
        <v>46088</v>
      </c>
      <c r="C7644" s="287" t="s">
        <v>847</v>
      </c>
      <c r="D7644" s="287">
        <v>1</v>
      </c>
      <c r="E7644" s="287">
        <v>1</v>
      </c>
      <c r="F7644" s="287">
        <v>1</v>
      </c>
      <c r="G7644" s="287" t="s">
        <v>188</v>
      </c>
      <c r="H7644" s="287" t="s">
        <v>188</v>
      </c>
      <c r="I7644" s="287">
        <v>1</v>
      </c>
      <c r="J7644" s="287"/>
      <c r="K7644" s="287">
        <v>0</v>
      </c>
    </row>
    <row r="7645" spans="1:11">
      <c r="A7645" s="287" t="s">
        <v>601</v>
      </c>
      <c r="B7645" s="288">
        <v>46095</v>
      </c>
      <c r="C7645" s="287" t="s">
        <v>847</v>
      </c>
      <c r="D7645" s="287">
        <v>1</v>
      </c>
      <c r="E7645" s="287">
        <v>1</v>
      </c>
      <c r="F7645" s="287">
        <v>1</v>
      </c>
      <c r="G7645" s="287" t="s">
        <v>188</v>
      </c>
      <c r="H7645" s="287" t="s">
        <v>188</v>
      </c>
      <c r="I7645" s="287">
        <v>1</v>
      </c>
      <c r="J7645" s="287"/>
      <c r="K7645" s="287">
        <v>0</v>
      </c>
    </row>
    <row r="7646" spans="1:11">
      <c r="A7646" s="287" t="s">
        <v>601</v>
      </c>
      <c r="B7646" s="288">
        <v>46102</v>
      </c>
      <c r="C7646" s="287" t="s">
        <v>847</v>
      </c>
      <c r="D7646" s="287">
        <v>1</v>
      </c>
      <c r="E7646" s="287">
        <v>1</v>
      </c>
      <c r="F7646" s="287">
        <v>1</v>
      </c>
      <c r="G7646" s="287" t="s">
        <v>188</v>
      </c>
      <c r="H7646" s="287" t="s">
        <v>188</v>
      </c>
      <c r="I7646" s="287">
        <v>1</v>
      </c>
      <c r="J7646" s="287"/>
      <c r="K7646" s="287">
        <v>0</v>
      </c>
    </row>
    <row r="7647" spans="1:11">
      <c r="A7647" s="287" t="s">
        <v>601</v>
      </c>
      <c r="B7647" s="288">
        <v>46109</v>
      </c>
      <c r="C7647" s="287" t="s">
        <v>847</v>
      </c>
      <c r="D7647" s="287">
        <v>1</v>
      </c>
      <c r="E7647" s="287">
        <v>1</v>
      </c>
      <c r="F7647" s="287">
        <v>1</v>
      </c>
      <c r="G7647" s="287" t="s">
        <v>188</v>
      </c>
      <c r="H7647" s="287" t="s">
        <v>188</v>
      </c>
      <c r="I7647" s="287">
        <v>1</v>
      </c>
      <c r="J7647" s="287"/>
      <c r="K7647" s="287">
        <v>0</v>
      </c>
    </row>
    <row r="7648" spans="1:11">
      <c r="A7648" s="287" t="s">
        <v>601</v>
      </c>
      <c r="B7648" s="288">
        <v>46116</v>
      </c>
      <c r="C7648" s="287" t="s">
        <v>847</v>
      </c>
      <c r="D7648" s="287">
        <v>1</v>
      </c>
      <c r="E7648" s="287">
        <v>1</v>
      </c>
      <c r="F7648" s="287">
        <v>1</v>
      </c>
      <c r="G7648" s="287" t="s">
        <v>188</v>
      </c>
      <c r="H7648" s="287" t="s">
        <v>188</v>
      </c>
      <c r="I7648" s="287">
        <v>1</v>
      </c>
      <c r="J7648" s="287"/>
      <c r="K7648" s="287">
        <v>0</v>
      </c>
    </row>
    <row r="7649" spans="1:11">
      <c r="A7649" s="287" t="s">
        <v>601</v>
      </c>
      <c r="B7649" s="288">
        <v>46123</v>
      </c>
      <c r="C7649" s="287" t="s">
        <v>847</v>
      </c>
      <c r="D7649" s="287">
        <v>1</v>
      </c>
      <c r="E7649" s="287">
        <v>1</v>
      </c>
      <c r="F7649" s="287">
        <v>1</v>
      </c>
      <c r="G7649" s="287" t="s">
        <v>188</v>
      </c>
      <c r="H7649" s="287" t="s">
        <v>188</v>
      </c>
      <c r="I7649" s="287">
        <v>1</v>
      </c>
      <c r="J7649" s="287"/>
      <c r="K7649" s="287">
        <v>0</v>
      </c>
    </row>
    <row r="7650" spans="1:11">
      <c r="A7650" s="287" t="s">
        <v>601</v>
      </c>
      <c r="B7650" s="288">
        <v>46130</v>
      </c>
      <c r="C7650" s="287" t="s">
        <v>847</v>
      </c>
      <c r="D7650" s="287">
        <v>1</v>
      </c>
      <c r="E7650" s="287">
        <v>1</v>
      </c>
      <c r="F7650" s="287">
        <v>1</v>
      </c>
      <c r="G7650" s="287" t="s">
        <v>188</v>
      </c>
      <c r="H7650" s="287" t="s">
        <v>188</v>
      </c>
      <c r="I7650" s="287">
        <v>1</v>
      </c>
      <c r="J7650" s="287"/>
      <c r="K7650" s="287">
        <v>0</v>
      </c>
    </row>
    <row r="7651" spans="1:11">
      <c r="A7651" s="287" t="s">
        <v>601</v>
      </c>
      <c r="B7651" s="288">
        <v>46137</v>
      </c>
      <c r="C7651" s="287" t="s">
        <v>847</v>
      </c>
      <c r="D7651" s="287">
        <v>1</v>
      </c>
      <c r="E7651" s="287">
        <v>1</v>
      </c>
      <c r="F7651" s="287">
        <v>1</v>
      </c>
      <c r="G7651" s="287" t="s">
        <v>188</v>
      </c>
      <c r="H7651" s="287" t="s">
        <v>188</v>
      </c>
      <c r="I7651" s="287">
        <v>1</v>
      </c>
      <c r="J7651" s="287"/>
      <c r="K7651" s="287">
        <v>0</v>
      </c>
    </row>
    <row r="7652" spans="1:11">
      <c r="A7652" s="287" t="s">
        <v>602</v>
      </c>
      <c r="B7652" s="288">
        <v>45969</v>
      </c>
      <c r="C7652" s="287" t="s">
        <v>892</v>
      </c>
      <c r="D7652" s="287">
        <v>1</v>
      </c>
      <c r="E7652" s="287">
        <v>0</v>
      </c>
      <c r="F7652" s="287">
        <v>1</v>
      </c>
      <c r="G7652" s="287" t="s">
        <v>185</v>
      </c>
      <c r="H7652" s="287" t="s">
        <v>185</v>
      </c>
      <c r="I7652" s="287">
        <v>0</v>
      </c>
      <c r="J7652" s="287" t="s">
        <v>603</v>
      </c>
      <c r="K7652" s="287">
        <v>0</v>
      </c>
    </row>
    <row r="7653" spans="1:11">
      <c r="A7653" s="287" t="s">
        <v>602</v>
      </c>
      <c r="B7653" s="288">
        <v>45976</v>
      </c>
      <c r="C7653" s="287" t="s">
        <v>339</v>
      </c>
      <c r="D7653" s="287">
        <v>0</v>
      </c>
      <c r="E7653" s="287">
        <v>0</v>
      </c>
      <c r="F7653" s="287">
        <v>0</v>
      </c>
      <c r="G7653" s="287" t="s">
        <v>185</v>
      </c>
      <c r="H7653" s="287" t="s">
        <v>185</v>
      </c>
      <c r="I7653" s="287">
        <v>0</v>
      </c>
      <c r="J7653" s="287" t="s">
        <v>603</v>
      </c>
      <c r="K7653" s="287">
        <v>0</v>
      </c>
    </row>
    <row r="7654" spans="1:11">
      <c r="A7654" s="287" t="s">
        <v>602</v>
      </c>
      <c r="B7654" s="288">
        <v>45983</v>
      </c>
      <c r="C7654" s="287" t="s">
        <v>892</v>
      </c>
      <c r="D7654" s="287">
        <v>1</v>
      </c>
      <c r="E7654" s="287">
        <v>0</v>
      </c>
      <c r="F7654" s="287">
        <v>1</v>
      </c>
      <c r="G7654" s="287" t="s">
        <v>185</v>
      </c>
      <c r="H7654" s="287" t="s">
        <v>185</v>
      </c>
      <c r="I7654" s="287">
        <v>0</v>
      </c>
      <c r="J7654" s="287" t="s">
        <v>603</v>
      </c>
      <c r="K7654" s="287">
        <v>0</v>
      </c>
    </row>
    <row r="7655" spans="1:11">
      <c r="A7655" s="287" t="s">
        <v>602</v>
      </c>
      <c r="B7655" s="288">
        <v>45990</v>
      </c>
      <c r="C7655" s="287" t="s">
        <v>339</v>
      </c>
      <c r="D7655" s="287">
        <v>0</v>
      </c>
      <c r="E7655" s="287">
        <v>0</v>
      </c>
      <c r="F7655" s="287">
        <v>0</v>
      </c>
      <c r="G7655" s="287" t="s">
        <v>185</v>
      </c>
      <c r="H7655" s="287" t="s">
        <v>185</v>
      </c>
      <c r="I7655" s="287">
        <v>0</v>
      </c>
      <c r="J7655" s="287" t="s">
        <v>603</v>
      </c>
      <c r="K7655" s="287">
        <v>0</v>
      </c>
    </row>
    <row r="7656" spans="1:11">
      <c r="A7656" s="287" t="s">
        <v>602</v>
      </c>
      <c r="B7656" s="288">
        <v>45997</v>
      </c>
      <c r="C7656" s="287" t="s">
        <v>892</v>
      </c>
      <c r="D7656" s="287">
        <v>1</v>
      </c>
      <c r="E7656" s="287">
        <v>0</v>
      </c>
      <c r="F7656" s="287">
        <v>1</v>
      </c>
      <c r="G7656" s="287" t="s">
        <v>185</v>
      </c>
      <c r="H7656" s="287" t="s">
        <v>185</v>
      </c>
      <c r="I7656" s="287">
        <v>0</v>
      </c>
      <c r="J7656" s="287" t="s">
        <v>603</v>
      </c>
      <c r="K7656" s="287">
        <v>0</v>
      </c>
    </row>
    <row r="7657" spans="1:11">
      <c r="A7657" s="287" t="s">
        <v>602</v>
      </c>
      <c r="B7657" s="288">
        <v>46004</v>
      </c>
      <c r="C7657" s="287" t="s">
        <v>339</v>
      </c>
      <c r="D7657" s="287">
        <v>0</v>
      </c>
      <c r="E7657" s="287">
        <v>0</v>
      </c>
      <c r="F7657" s="287">
        <v>0</v>
      </c>
      <c r="G7657" s="287" t="s">
        <v>185</v>
      </c>
      <c r="H7657" s="287" t="s">
        <v>185</v>
      </c>
      <c r="I7657" s="287">
        <v>0</v>
      </c>
      <c r="J7657" s="287" t="s">
        <v>603</v>
      </c>
      <c r="K7657" s="287">
        <v>0</v>
      </c>
    </row>
    <row r="7658" spans="1:11">
      <c r="A7658" s="287" t="s">
        <v>602</v>
      </c>
      <c r="B7658" s="288">
        <v>46011</v>
      </c>
      <c r="C7658" s="287" t="s">
        <v>339</v>
      </c>
      <c r="D7658" s="287">
        <v>0</v>
      </c>
      <c r="E7658" s="287">
        <v>0</v>
      </c>
      <c r="F7658" s="287">
        <v>0</v>
      </c>
      <c r="G7658" s="287" t="s">
        <v>185</v>
      </c>
      <c r="H7658" s="287" t="s">
        <v>185</v>
      </c>
      <c r="I7658" s="287">
        <v>0</v>
      </c>
      <c r="J7658" s="287" t="s">
        <v>603</v>
      </c>
      <c r="K7658" s="287">
        <v>0</v>
      </c>
    </row>
    <row r="7659" spans="1:11">
      <c r="A7659" s="287" t="s">
        <v>602</v>
      </c>
      <c r="B7659" s="288">
        <v>46018</v>
      </c>
      <c r="C7659" s="287" t="s">
        <v>339</v>
      </c>
      <c r="D7659" s="287">
        <v>0</v>
      </c>
      <c r="E7659" s="287">
        <v>0</v>
      </c>
      <c r="F7659" s="287">
        <v>0</v>
      </c>
      <c r="G7659" s="287" t="s">
        <v>185</v>
      </c>
      <c r="H7659" s="287" t="s">
        <v>185</v>
      </c>
      <c r="I7659" s="287">
        <v>0</v>
      </c>
      <c r="J7659" s="287" t="s">
        <v>603</v>
      </c>
      <c r="K7659" s="287">
        <v>0</v>
      </c>
    </row>
    <row r="7660" spans="1:11">
      <c r="A7660" s="287" t="s">
        <v>602</v>
      </c>
      <c r="B7660" s="288">
        <v>46025</v>
      </c>
      <c r="C7660" s="287" t="s">
        <v>339</v>
      </c>
      <c r="D7660" s="287">
        <v>0</v>
      </c>
      <c r="E7660" s="287">
        <v>0</v>
      </c>
      <c r="F7660" s="287">
        <v>0</v>
      </c>
      <c r="G7660" s="287" t="s">
        <v>185</v>
      </c>
      <c r="H7660" s="287" t="s">
        <v>185</v>
      </c>
      <c r="I7660" s="287">
        <v>0</v>
      </c>
      <c r="J7660" s="287" t="s">
        <v>603</v>
      </c>
      <c r="K7660" s="287">
        <v>0</v>
      </c>
    </row>
    <row r="7661" spans="1:11">
      <c r="A7661" s="287" t="s">
        <v>602</v>
      </c>
      <c r="B7661" s="288">
        <v>46032</v>
      </c>
      <c r="C7661" s="287" t="s">
        <v>339</v>
      </c>
      <c r="D7661" s="287">
        <v>0</v>
      </c>
      <c r="E7661" s="287">
        <v>0</v>
      </c>
      <c r="F7661" s="287">
        <v>0</v>
      </c>
      <c r="G7661" s="287" t="s">
        <v>185</v>
      </c>
      <c r="H7661" s="287" t="s">
        <v>185</v>
      </c>
      <c r="I7661" s="287">
        <v>0</v>
      </c>
      <c r="J7661" s="287" t="s">
        <v>603</v>
      </c>
      <c r="K7661" s="287">
        <v>0</v>
      </c>
    </row>
    <row r="7662" spans="1:11">
      <c r="A7662" s="287" t="s">
        <v>602</v>
      </c>
      <c r="B7662" s="288">
        <v>46039</v>
      </c>
      <c r="C7662" s="287" t="s">
        <v>339</v>
      </c>
      <c r="D7662" s="287">
        <v>0</v>
      </c>
      <c r="E7662" s="287">
        <v>0</v>
      </c>
      <c r="F7662" s="287">
        <v>0</v>
      </c>
      <c r="G7662" s="287" t="s">
        <v>185</v>
      </c>
      <c r="H7662" s="287" t="s">
        <v>185</v>
      </c>
      <c r="I7662" s="287">
        <v>0</v>
      </c>
      <c r="J7662" s="287" t="s">
        <v>603</v>
      </c>
      <c r="K7662" s="287">
        <v>0</v>
      </c>
    </row>
    <row r="7663" spans="1:11">
      <c r="A7663" s="287" t="s">
        <v>602</v>
      </c>
      <c r="B7663" s="288">
        <v>46046</v>
      </c>
      <c r="C7663" s="287" t="s">
        <v>339</v>
      </c>
      <c r="D7663" s="287">
        <v>0</v>
      </c>
      <c r="E7663" s="287">
        <v>0</v>
      </c>
      <c r="F7663" s="287">
        <v>0</v>
      </c>
      <c r="G7663" s="287" t="s">
        <v>185</v>
      </c>
      <c r="H7663" s="287" t="s">
        <v>185</v>
      </c>
      <c r="I7663" s="287">
        <v>0</v>
      </c>
      <c r="J7663" s="287" t="s">
        <v>603</v>
      </c>
      <c r="K7663" s="287">
        <v>0</v>
      </c>
    </row>
    <row r="7664" spans="1:11">
      <c r="A7664" s="287" t="s">
        <v>602</v>
      </c>
      <c r="B7664" s="288">
        <v>46053</v>
      </c>
      <c r="C7664" s="287" t="s">
        <v>892</v>
      </c>
      <c r="D7664" s="287">
        <v>1</v>
      </c>
      <c r="E7664" s="287">
        <v>0</v>
      </c>
      <c r="F7664" s="287">
        <v>1</v>
      </c>
      <c r="G7664" s="287" t="s">
        <v>185</v>
      </c>
      <c r="H7664" s="287" t="s">
        <v>185</v>
      </c>
      <c r="I7664" s="287">
        <v>0</v>
      </c>
      <c r="J7664" s="287" t="s">
        <v>603</v>
      </c>
      <c r="K7664" s="287">
        <v>0</v>
      </c>
    </row>
    <row r="7665" spans="1:11">
      <c r="A7665" s="287" t="s">
        <v>602</v>
      </c>
      <c r="B7665" s="288">
        <v>46060</v>
      </c>
      <c r="C7665" s="287" t="s">
        <v>339</v>
      </c>
      <c r="D7665" s="287">
        <v>0</v>
      </c>
      <c r="E7665" s="287">
        <v>0</v>
      </c>
      <c r="F7665" s="287">
        <v>0</v>
      </c>
      <c r="G7665" s="287" t="s">
        <v>185</v>
      </c>
      <c r="H7665" s="287" t="s">
        <v>185</v>
      </c>
      <c r="I7665" s="287">
        <v>0</v>
      </c>
      <c r="J7665" s="287" t="s">
        <v>603</v>
      </c>
      <c r="K7665" s="287">
        <v>0</v>
      </c>
    </row>
    <row r="7666" spans="1:11">
      <c r="A7666" s="287" t="s">
        <v>602</v>
      </c>
      <c r="B7666" s="288">
        <v>46067</v>
      </c>
      <c r="C7666" s="287" t="s">
        <v>339</v>
      </c>
      <c r="D7666" s="287">
        <v>0</v>
      </c>
      <c r="E7666" s="287">
        <v>0</v>
      </c>
      <c r="F7666" s="287">
        <v>0</v>
      </c>
      <c r="G7666" s="287" t="s">
        <v>185</v>
      </c>
      <c r="H7666" s="287" t="s">
        <v>185</v>
      </c>
      <c r="I7666" s="287">
        <v>0</v>
      </c>
      <c r="J7666" s="287" t="s">
        <v>603</v>
      </c>
      <c r="K7666" s="287">
        <v>0</v>
      </c>
    </row>
    <row r="7667" spans="1:11">
      <c r="A7667" s="287" t="s">
        <v>602</v>
      </c>
      <c r="B7667" s="288">
        <v>46074</v>
      </c>
      <c r="C7667" s="287" t="s">
        <v>339</v>
      </c>
      <c r="D7667" s="287">
        <v>0</v>
      </c>
      <c r="E7667" s="287">
        <v>0</v>
      </c>
      <c r="F7667" s="287">
        <v>0</v>
      </c>
      <c r="G7667" s="287" t="s">
        <v>185</v>
      </c>
      <c r="H7667" s="287" t="s">
        <v>185</v>
      </c>
      <c r="I7667" s="287">
        <v>0</v>
      </c>
      <c r="J7667" s="287" t="s">
        <v>603</v>
      </c>
      <c r="K7667" s="287">
        <v>0</v>
      </c>
    </row>
    <row r="7668" spans="1:11">
      <c r="A7668" s="287" t="s">
        <v>602</v>
      </c>
      <c r="B7668" s="288">
        <v>46081</v>
      </c>
      <c r="C7668" s="287" t="s">
        <v>339</v>
      </c>
      <c r="D7668" s="287">
        <v>0</v>
      </c>
      <c r="E7668" s="287">
        <v>0</v>
      </c>
      <c r="F7668" s="287">
        <v>0</v>
      </c>
      <c r="G7668" s="287" t="s">
        <v>185</v>
      </c>
      <c r="H7668" s="287" t="s">
        <v>185</v>
      </c>
      <c r="I7668" s="287">
        <v>0</v>
      </c>
      <c r="J7668" s="287" t="s">
        <v>603</v>
      </c>
      <c r="K7668" s="287">
        <v>0</v>
      </c>
    </row>
    <row r="7669" spans="1:11">
      <c r="A7669" s="287" t="s">
        <v>602</v>
      </c>
      <c r="B7669" s="288">
        <v>46088</v>
      </c>
      <c r="C7669" s="287" t="s">
        <v>339</v>
      </c>
      <c r="D7669" s="287">
        <v>0</v>
      </c>
      <c r="E7669" s="287">
        <v>0</v>
      </c>
      <c r="F7669" s="287">
        <v>0</v>
      </c>
      <c r="G7669" s="287" t="s">
        <v>185</v>
      </c>
      <c r="H7669" s="287" t="s">
        <v>185</v>
      </c>
      <c r="I7669" s="287">
        <v>0</v>
      </c>
      <c r="J7669" s="287" t="s">
        <v>603</v>
      </c>
      <c r="K7669" s="287">
        <v>0</v>
      </c>
    </row>
    <row r="7670" spans="1:11">
      <c r="A7670" s="287" t="s">
        <v>602</v>
      </c>
      <c r="B7670" s="288">
        <v>46095</v>
      </c>
      <c r="C7670" s="287" t="s">
        <v>892</v>
      </c>
      <c r="D7670" s="287">
        <v>1</v>
      </c>
      <c r="E7670" s="287">
        <v>0</v>
      </c>
      <c r="F7670" s="287">
        <v>1</v>
      </c>
      <c r="G7670" s="287" t="s">
        <v>185</v>
      </c>
      <c r="H7670" s="287" t="s">
        <v>185</v>
      </c>
      <c r="I7670" s="287">
        <v>0</v>
      </c>
      <c r="J7670" s="287" t="s">
        <v>603</v>
      </c>
      <c r="K7670" s="287">
        <v>0</v>
      </c>
    </row>
    <row r="7671" spans="1:11">
      <c r="A7671" s="287" t="s">
        <v>602</v>
      </c>
      <c r="B7671" s="288">
        <v>46102</v>
      </c>
      <c r="C7671" s="287" t="s">
        <v>339</v>
      </c>
      <c r="D7671" s="287">
        <v>0</v>
      </c>
      <c r="E7671" s="287">
        <v>0</v>
      </c>
      <c r="F7671" s="287">
        <v>0</v>
      </c>
      <c r="G7671" s="287" t="s">
        <v>185</v>
      </c>
      <c r="H7671" s="287" t="s">
        <v>185</v>
      </c>
      <c r="I7671" s="287">
        <v>0</v>
      </c>
      <c r="J7671" s="287" t="s">
        <v>603</v>
      </c>
      <c r="K7671" s="287">
        <v>0</v>
      </c>
    </row>
    <row r="7672" spans="1:11">
      <c r="A7672" s="287" t="s">
        <v>602</v>
      </c>
      <c r="B7672" s="288">
        <v>46109</v>
      </c>
      <c r="C7672" s="287" t="s">
        <v>339</v>
      </c>
      <c r="D7672" s="287">
        <v>0</v>
      </c>
      <c r="E7672" s="287">
        <v>0</v>
      </c>
      <c r="F7672" s="287">
        <v>0</v>
      </c>
      <c r="G7672" s="287" t="s">
        <v>185</v>
      </c>
      <c r="H7672" s="287" t="s">
        <v>185</v>
      </c>
      <c r="I7672" s="287">
        <v>0</v>
      </c>
      <c r="J7672" s="287" t="s">
        <v>603</v>
      </c>
      <c r="K7672" s="287">
        <v>0</v>
      </c>
    </row>
    <row r="7673" spans="1:11">
      <c r="A7673" s="287" t="s">
        <v>602</v>
      </c>
      <c r="B7673" s="288">
        <v>46116</v>
      </c>
      <c r="C7673" s="287" t="s">
        <v>339</v>
      </c>
      <c r="D7673" s="287">
        <v>0</v>
      </c>
      <c r="E7673" s="287">
        <v>0</v>
      </c>
      <c r="F7673" s="287">
        <v>0</v>
      </c>
      <c r="G7673" s="287" t="s">
        <v>185</v>
      </c>
      <c r="H7673" s="287" t="s">
        <v>185</v>
      </c>
      <c r="I7673" s="287">
        <v>0</v>
      </c>
      <c r="J7673" s="287" t="s">
        <v>603</v>
      </c>
      <c r="K7673" s="287">
        <v>0</v>
      </c>
    </row>
    <row r="7674" spans="1:11">
      <c r="A7674" s="287" t="s">
        <v>602</v>
      </c>
      <c r="B7674" s="288">
        <v>46123</v>
      </c>
      <c r="C7674" s="287" t="s">
        <v>339</v>
      </c>
      <c r="D7674" s="287">
        <v>0</v>
      </c>
      <c r="E7674" s="287">
        <v>0</v>
      </c>
      <c r="F7674" s="287">
        <v>0</v>
      </c>
      <c r="G7674" s="287" t="s">
        <v>185</v>
      </c>
      <c r="H7674" s="287" t="s">
        <v>185</v>
      </c>
      <c r="I7674" s="287">
        <v>0</v>
      </c>
      <c r="J7674" s="287" t="s">
        <v>603</v>
      </c>
      <c r="K7674" s="287">
        <v>0</v>
      </c>
    </row>
    <row r="7675" spans="1:11">
      <c r="A7675" s="287" t="s">
        <v>602</v>
      </c>
      <c r="B7675" s="288">
        <v>46130</v>
      </c>
      <c r="C7675" s="287" t="s">
        <v>339</v>
      </c>
      <c r="D7675" s="287">
        <v>0</v>
      </c>
      <c r="E7675" s="287">
        <v>0</v>
      </c>
      <c r="F7675" s="287">
        <v>0</v>
      </c>
      <c r="G7675" s="287" t="s">
        <v>185</v>
      </c>
      <c r="H7675" s="287" t="s">
        <v>185</v>
      </c>
      <c r="I7675" s="287">
        <v>0</v>
      </c>
      <c r="J7675" s="287" t="s">
        <v>603</v>
      </c>
      <c r="K7675" s="287">
        <v>0</v>
      </c>
    </row>
    <row r="7676" spans="1:11">
      <c r="A7676" s="287" t="s">
        <v>602</v>
      </c>
      <c r="B7676" s="288">
        <v>46137</v>
      </c>
      <c r="C7676" s="287" t="s">
        <v>892</v>
      </c>
      <c r="D7676" s="287">
        <v>1</v>
      </c>
      <c r="E7676" s="287">
        <v>0</v>
      </c>
      <c r="F7676" s="287">
        <v>1</v>
      </c>
      <c r="G7676" s="287" t="s">
        <v>185</v>
      </c>
      <c r="H7676" s="287" t="s">
        <v>185</v>
      </c>
      <c r="I7676" s="287">
        <v>0</v>
      </c>
      <c r="J7676" s="287" t="s">
        <v>603</v>
      </c>
      <c r="K7676" s="287">
        <v>0</v>
      </c>
    </row>
    <row r="7677" spans="1:11">
      <c r="A7677" s="287" t="s">
        <v>604</v>
      </c>
      <c r="B7677" s="288">
        <v>45969</v>
      </c>
      <c r="C7677" s="287" t="s">
        <v>847</v>
      </c>
      <c r="D7677" s="287">
        <v>1</v>
      </c>
      <c r="E7677" s="287">
        <v>1</v>
      </c>
      <c r="F7677" s="287">
        <v>1</v>
      </c>
      <c r="G7677" s="287" t="s">
        <v>188</v>
      </c>
      <c r="H7677" s="287" t="s">
        <v>179</v>
      </c>
      <c r="I7677" s="287">
        <v>1</v>
      </c>
      <c r="J7677" s="287"/>
      <c r="K7677" s="287">
        <v>0</v>
      </c>
    </row>
    <row r="7678" spans="1:11">
      <c r="A7678" s="287" t="s">
        <v>604</v>
      </c>
      <c r="B7678" s="288">
        <v>45976</v>
      </c>
      <c r="C7678" s="287" t="s">
        <v>847</v>
      </c>
      <c r="D7678" s="287">
        <v>1</v>
      </c>
      <c r="E7678" s="287">
        <v>1</v>
      </c>
      <c r="F7678" s="287">
        <v>1</v>
      </c>
      <c r="G7678" s="287" t="s">
        <v>188</v>
      </c>
      <c r="H7678" s="287" t="s">
        <v>179</v>
      </c>
      <c r="I7678" s="287">
        <v>1</v>
      </c>
      <c r="J7678" s="287"/>
      <c r="K7678" s="287">
        <v>0</v>
      </c>
    </row>
    <row r="7679" spans="1:11">
      <c r="A7679" s="287" t="s">
        <v>604</v>
      </c>
      <c r="B7679" s="288">
        <v>45983</v>
      </c>
      <c r="C7679" s="287" t="s">
        <v>892</v>
      </c>
      <c r="D7679" s="287">
        <v>1</v>
      </c>
      <c r="E7679" s="287">
        <v>0</v>
      </c>
      <c r="F7679" s="287">
        <v>1</v>
      </c>
      <c r="G7679" s="287" t="s">
        <v>188</v>
      </c>
      <c r="H7679" s="287" t="s">
        <v>179</v>
      </c>
      <c r="I7679" s="287">
        <v>1</v>
      </c>
      <c r="J7679" s="287"/>
      <c r="K7679" s="287">
        <v>0</v>
      </c>
    </row>
    <row r="7680" spans="1:11">
      <c r="A7680" s="287" t="s">
        <v>604</v>
      </c>
      <c r="B7680" s="288">
        <v>45990</v>
      </c>
      <c r="C7680" s="287" t="s">
        <v>847</v>
      </c>
      <c r="D7680" s="287">
        <v>1</v>
      </c>
      <c r="E7680" s="287">
        <v>1</v>
      </c>
      <c r="F7680" s="287">
        <v>1</v>
      </c>
      <c r="G7680" s="287" t="s">
        <v>188</v>
      </c>
      <c r="H7680" s="287" t="s">
        <v>179</v>
      </c>
      <c r="I7680" s="287">
        <v>1</v>
      </c>
      <c r="J7680" s="287"/>
      <c r="K7680" s="287">
        <v>0</v>
      </c>
    </row>
    <row r="7681" spans="1:11">
      <c r="A7681" s="287" t="s">
        <v>604</v>
      </c>
      <c r="B7681" s="288">
        <v>45997</v>
      </c>
      <c r="C7681" s="287" t="s">
        <v>847</v>
      </c>
      <c r="D7681" s="287">
        <v>1</v>
      </c>
      <c r="E7681" s="287">
        <v>1</v>
      </c>
      <c r="F7681" s="287">
        <v>1</v>
      </c>
      <c r="G7681" s="287" t="s">
        <v>188</v>
      </c>
      <c r="H7681" s="287" t="s">
        <v>179</v>
      </c>
      <c r="I7681" s="287">
        <v>1</v>
      </c>
      <c r="J7681" s="287"/>
      <c r="K7681" s="287">
        <v>0</v>
      </c>
    </row>
    <row r="7682" spans="1:11">
      <c r="A7682" s="287" t="s">
        <v>604</v>
      </c>
      <c r="B7682" s="288">
        <v>46004</v>
      </c>
      <c r="C7682" s="287" t="s">
        <v>847</v>
      </c>
      <c r="D7682" s="287">
        <v>1</v>
      </c>
      <c r="E7682" s="287">
        <v>1</v>
      </c>
      <c r="F7682" s="287">
        <v>1</v>
      </c>
      <c r="G7682" s="287" t="s">
        <v>188</v>
      </c>
      <c r="H7682" s="287" t="s">
        <v>179</v>
      </c>
      <c r="I7682" s="287">
        <v>1</v>
      </c>
      <c r="J7682" s="287"/>
      <c r="K7682" s="287">
        <v>0</v>
      </c>
    </row>
    <row r="7683" spans="1:11">
      <c r="A7683" s="287" t="s">
        <v>604</v>
      </c>
      <c r="B7683" s="288">
        <v>46011</v>
      </c>
      <c r="C7683" s="287" t="s">
        <v>847</v>
      </c>
      <c r="D7683" s="287">
        <v>1</v>
      </c>
      <c r="E7683" s="287">
        <v>1</v>
      </c>
      <c r="F7683" s="287">
        <v>1</v>
      </c>
      <c r="G7683" s="287" t="s">
        <v>188</v>
      </c>
      <c r="H7683" s="287" t="s">
        <v>179</v>
      </c>
      <c r="I7683" s="287">
        <v>1</v>
      </c>
      <c r="J7683" s="287"/>
      <c r="K7683" s="287">
        <v>0</v>
      </c>
    </row>
    <row r="7684" spans="1:11">
      <c r="A7684" s="287" t="s">
        <v>604</v>
      </c>
      <c r="B7684" s="288">
        <v>46018</v>
      </c>
      <c r="C7684" s="287" t="s">
        <v>339</v>
      </c>
      <c r="D7684" s="287">
        <v>0</v>
      </c>
      <c r="E7684" s="287">
        <v>0</v>
      </c>
      <c r="F7684" s="287">
        <v>0</v>
      </c>
      <c r="G7684" s="287" t="s">
        <v>188</v>
      </c>
      <c r="H7684" s="287" t="s">
        <v>179</v>
      </c>
      <c r="I7684" s="287">
        <v>1</v>
      </c>
      <c r="J7684" s="287"/>
      <c r="K7684" s="287">
        <v>0</v>
      </c>
    </row>
    <row r="7685" spans="1:11">
      <c r="A7685" s="287" t="s">
        <v>604</v>
      </c>
      <c r="B7685" s="288">
        <v>46025</v>
      </c>
      <c r="C7685" s="287" t="s">
        <v>339</v>
      </c>
      <c r="D7685" s="287">
        <v>0</v>
      </c>
      <c r="E7685" s="287">
        <v>0</v>
      </c>
      <c r="F7685" s="287">
        <v>0</v>
      </c>
      <c r="G7685" s="287" t="s">
        <v>188</v>
      </c>
      <c r="H7685" s="287" t="s">
        <v>179</v>
      </c>
      <c r="I7685" s="287">
        <v>1</v>
      </c>
      <c r="J7685" s="287"/>
      <c r="K7685" s="287">
        <v>0</v>
      </c>
    </row>
    <row r="7686" spans="1:11">
      <c r="A7686" s="287" t="s">
        <v>604</v>
      </c>
      <c r="B7686" s="288">
        <v>46032</v>
      </c>
      <c r="C7686" s="287" t="s">
        <v>847</v>
      </c>
      <c r="D7686" s="287">
        <v>1</v>
      </c>
      <c r="E7686" s="287">
        <v>1</v>
      </c>
      <c r="F7686" s="287">
        <v>1</v>
      </c>
      <c r="G7686" s="287" t="s">
        <v>188</v>
      </c>
      <c r="H7686" s="287" t="s">
        <v>179</v>
      </c>
      <c r="I7686" s="287">
        <v>1</v>
      </c>
      <c r="J7686" s="287"/>
      <c r="K7686" s="287">
        <v>0</v>
      </c>
    </row>
    <row r="7687" spans="1:11">
      <c r="A7687" s="287" t="s">
        <v>604</v>
      </c>
      <c r="B7687" s="288">
        <v>46039</v>
      </c>
      <c r="C7687" s="287" t="s">
        <v>847</v>
      </c>
      <c r="D7687" s="287">
        <v>1</v>
      </c>
      <c r="E7687" s="287">
        <v>1</v>
      </c>
      <c r="F7687" s="287">
        <v>1</v>
      </c>
      <c r="G7687" s="287" t="s">
        <v>188</v>
      </c>
      <c r="H7687" s="287" t="s">
        <v>179</v>
      </c>
      <c r="I7687" s="287">
        <v>1</v>
      </c>
      <c r="J7687" s="287"/>
      <c r="K7687" s="287">
        <v>0</v>
      </c>
    </row>
    <row r="7688" spans="1:11">
      <c r="A7688" s="287" t="s">
        <v>604</v>
      </c>
      <c r="B7688" s="288">
        <v>46046</v>
      </c>
      <c r="C7688" s="287" t="s">
        <v>847</v>
      </c>
      <c r="D7688" s="287">
        <v>1</v>
      </c>
      <c r="E7688" s="287">
        <v>1</v>
      </c>
      <c r="F7688" s="287">
        <v>1</v>
      </c>
      <c r="G7688" s="287" t="s">
        <v>188</v>
      </c>
      <c r="H7688" s="287" t="s">
        <v>179</v>
      </c>
      <c r="I7688" s="287">
        <v>1</v>
      </c>
      <c r="J7688" s="287"/>
      <c r="K7688" s="287">
        <v>0</v>
      </c>
    </row>
    <row r="7689" spans="1:11">
      <c r="A7689" s="287" t="s">
        <v>604</v>
      </c>
      <c r="B7689" s="288">
        <v>46053</v>
      </c>
      <c r="C7689" s="287" t="s">
        <v>847</v>
      </c>
      <c r="D7689" s="287">
        <v>1</v>
      </c>
      <c r="E7689" s="287">
        <v>1</v>
      </c>
      <c r="F7689" s="287">
        <v>1</v>
      </c>
      <c r="G7689" s="287" t="s">
        <v>188</v>
      </c>
      <c r="H7689" s="287" t="s">
        <v>179</v>
      </c>
      <c r="I7689" s="287">
        <v>1</v>
      </c>
      <c r="J7689" s="287"/>
      <c r="K7689" s="287">
        <v>0</v>
      </c>
    </row>
    <row r="7690" spans="1:11">
      <c r="A7690" s="287" t="s">
        <v>604</v>
      </c>
      <c r="B7690" s="288">
        <v>46060</v>
      </c>
      <c r="C7690" s="287" t="s">
        <v>847</v>
      </c>
      <c r="D7690" s="287">
        <v>1</v>
      </c>
      <c r="E7690" s="287">
        <v>1</v>
      </c>
      <c r="F7690" s="287">
        <v>1</v>
      </c>
      <c r="G7690" s="287" t="s">
        <v>188</v>
      </c>
      <c r="H7690" s="287" t="s">
        <v>179</v>
      </c>
      <c r="I7690" s="287">
        <v>1</v>
      </c>
      <c r="J7690" s="287"/>
      <c r="K7690" s="287">
        <v>0</v>
      </c>
    </row>
    <row r="7691" spans="1:11">
      <c r="A7691" s="287" t="s">
        <v>604</v>
      </c>
      <c r="B7691" s="288">
        <v>46067</v>
      </c>
      <c r="C7691" s="287" t="s">
        <v>847</v>
      </c>
      <c r="D7691" s="287">
        <v>1</v>
      </c>
      <c r="E7691" s="287">
        <v>1</v>
      </c>
      <c r="F7691" s="287">
        <v>1</v>
      </c>
      <c r="G7691" s="287" t="s">
        <v>188</v>
      </c>
      <c r="H7691" s="287" t="s">
        <v>179</v>
      </c>
      <c r="I7691" s="287">
        <v>1</v>
      </c>
      <c r="J7691" s="287"/>
      <c r="K7691" s="287">
        <v>0</v>
      </c>
    </row>
    <row r="7692" spans="1:11">
      <c r="A7692" s="287" t="s">
        <v>604</v>
      </c>
      <c r="B7692" s="288">
        <v>46074</v>
      </c>
      <c r="C7692" s="287" t="s">
        <v>847</v>
      </c>
      <c r="D7692" s="287">
        <v>1</v>
      </c>
      <c r="E7692" s="287">
        <v>1</v>
      </c>
      <c r="F7692" s="287">
        <v>1</v>
      </c>
      <c r="G7692" s="287" t="s">
        <v>188</v>
      </c>
      <c r="H7692" s="287" t="s">
        <v>179</v>
      </c>
      <c r="I7692" s="287">
        <v>1</v>
      </c>
      <c r="J7692" s="287"/>
      <c r="K7692" s="287">
        <v>0</v>
      </c>
    </row>
    <row r="7693" spans="1:11">
      <c r="A7693" s="287" t="s">
        <v>604</v>
      </c>
      <c r="B7693" s="288">
        <v>46081</v>
      </c>
      <c r="C7693" s="287" t="s">
        <v>847</v>
      </c>
      <c r="D7693" s="287">
        <v>1</v>
      </c>
      <c r="E7693" s="287">
        <v>1</v>
      </c>
      <c r="F7693" s="287">
        <v>1</v>
      </c>
      <c r="G7693" s="287" t="s">
        <v>188</v>
      </c>
      <c r="H7693" s="287" t="s">
        <v>179</v>
      </c>
      <c r="I7693" s="287">
        <v>1</v>
      </c>
      <c r="J7693" s="287"/>
      <c r="K7693" s="287">
        <v>0</v>
      </c>
    </row>
    <row r="7694" spans="1:11">
      <c r="A7694" s="287" t="s">
        <v>604</v>
      </c>
      <c r="B7694" s="288">
        <v>46088</v>
      </c>
      <c r="C7694" s="287" t="s">
        <v>847</v>
      </c>
      <c r="D7694" s="287">
        <v>1</v>
      </c>
      <c r="E7694" s="287">
        <v>1</v>
      </c>
      <c r="F7694" s="287">
        <v>1</v>
      </c>
      <c r="G7694" s="287" t="s">
        <v>188</v>
      </c>
      <c r="H7694" s="287" t="s">
        <v>179</v>
      </c>
      <c r="I7694" s="287">
        <v>1</v>
      </c>
      <c r="J7694" s="287"/>
      <c r="K7694" s="287">
        <v>0</v>
      </c>
    </row>
    <row r="7695" spans="1:11">
      <c r="A7695" s="287" t="s">
        <v>604</v>
      </c>
      <c r="B7695" s="288">
        <v>46095</v>
      </c>
      <c r="C7695" s="287" t="s">
        <v>847</v>
      </c>
      <c r="D7695" s="287">
        <v>1</v>
      </c>
      <c r="E7695" s="287">
        <v>1</v>
      </c>
      <c r="F7695" s="287">
        <v>1</v>
      </c>
      <c r="G7695" s="287" t="s">
        <v>188</v>
      </c>
      <c r="H7695" s="287" t="s">
        <v>179</v>
      </c>
      <c r="I7695" s="287">
        <v>1</v>
      </c>
      <c r="J7695" s="287"/>
      <c r="K7695" s="287">
        <v>0</v>
      </c>
    </row>
    <row r="7696" spans="1:11">
      <c r="A7696" s="287" t="s">
        <v>604</v>
      </c>
      <c r="B7696" s="288">
        <v>46102</v>
      </c>
      <c r="C7696" s="287" t="s">
        <v>847</v>
      </c>
      <c r="D7696" s="287">
        <v>1</v>
      </c>
      <c r="E7696" s="287">
        <v>1</v>
      </c>
      <c r="F7696" s="287">
        <v>1</v>
      </c>
      <c r="G7696" s="287" t="s">
        <v>188</v>
      </c>
      <c r="H7696" s="287" t="s">
        <v>179</v>
      </c>
      <c r="I7696" s="287">
        <v>1</v>
      </c>
      <c r="J7696" s="287"/>
      <c r="K7696" s="287">
        <v>0</v>
      </c>
    </row>
    <row r="7697" spans="1:11">
      <c r="A7697" s="287" t="s">
        <v>604</v>
      </c>
      <c r="B7697" s="288">
        <v>46109</v>
      </c>
      <c r="C7697" s="287" t="s">
        <v>847</v>
      </c>
      <c r="D7697" s="287">
        <v>1</v>
      </c>
      <c r="E7697" s="287">
        <v>1</v>
      </c>
      <c r="F7697" s="287">
        <v>1</v>
      </c>
      <c r="G7697" s="287" t="s">
        <v>188</v>
      </c>
      <c r="H7697" s="287" t="s">
        <v>179</v>
      </c>
      <c r="I7697" s="287">
        <v>1</v>
      </c>
      <c r="J7697" s="287"/>
      <c r="K7697" s="287">
        <v>0</v>
      </c>
    </row>
    <row r="7698" spans="1:11">
      <c r="A7698" s="287" t="s">
        <v>604</v>
      </c>
      <c r="B7698" s="288">
        <v>46116</v>
      </c>
      <c r="C7698" s="287" t="s">
        <v>847</v>
      </c>
      <c r="D7698" s="287">
        <v>1</v>
      </c>
      <c r="E7698" s="287">
        <v>1</v>
      </c>
      <c r="F7698" s="287">
        <v>1</v>
      </c>
      <c r="G7698" s="287" t="s">
        <v>188</v>
      </c>
      <c r="H7698" s="287" t="s">
        <v>179</v>
      </c>
      <c r="I7698" s="287">
        <v>1</v>
      </c>
      <c r="J7698" s="287"/>
      <c r="K7698" s="287">
        <v>0</v>
      </c>
    </row>
    <row r="7699" spans="1:11">
      <c r="A7699" s="287" t="s">
        <v>604</v>
      </c>
      <c r="B7699" s="288">
        <v>46123</v>
      </c>
      <c r="C7699" s="287" t="s">
        <v>847</v>
      </c>
      <c r="D7699" s="287">
        <v>1</v>
      </c>
      <c r="E7699" s="287">
        <v>1</v>
      </c>
      <c r="F7699" s="287">
        <v>1</v>
      </c>
      <c r="G7699" s="287" t="s">
        <v>188</v>
      </c>
      <c r="H7699" s="287" t="s">
        <v>179</v>
      </c>
      <c r="I7699" s="287">
        <v>1</v>
      </c>
      <c r="J7699" s="287"/>
      <c r="K7699" s="287">
        <v>0</v>
      </c>
    </row>
    <row r="7700" spans="1:11">
      <c r="A7700" s="287" t="s">
        <v>604</v>
      </c>
      <c r="B7700" s="288">
        <v>46130</v>
      </c>
      <c r="C7700" s="287" t="s">
        <v>847</v>
      </c>
      <c r="D7700" s="287">
        <v>1</v>
      </c>
      <c r="E7700" s="287">
        <v>1</v>
      </c>
      <c r="F7700" s="287">
        <v>1</v>
      </c>
      <c r="G7700" s="287" t="s">
        <v>188</v>
      </c>
      <c r="H7700" s="287" t="s">
        <v>179</v>
      </c>
      <c r="I7700" s="287">
        <v>1</v>
      </c>
      <c r="J7700" s="287"/>
      <c r="K7700" s="287">
        <v>0</v>
      </c>
    </row>
    <row r="7701" spans="1:11">
      <c r="A7701" s="287" t="s">
        <v>604</v>
      </c>
      <c r="B7701" s="288">
        <v>46137</v>
      </c>
      <c r="C7701" s="287" t="s">
        <v>847</v>
      </c>
      <c r="D7701" s="287">
        <v>1</v>
      </c>
      <c r="E7701" s="287">
        <v>1</v>
      </c>
      <c r="F7701" s="287">
        <v>1</v>
      </c>
      <c r="G7701" s="287" t="s">
        <v>188</v>
      </c>
      <c r="H7701" s="287" t="s">
        <v>179</v>
      </c>
      <c r="I7701" s="287">
        <v>1</v>
      </c>
      <c r="J7701" s="287"/>
      <c r="K7701" s="287">
        <v>0</v>
      </c>
    </row>
    <row r="7702" spans="1:11">
      <c r="A7702" s="287" t="s">
        <v>605</v>
      </c>
      <c r="B7702" s="288">
        <v>45969</v>
      </c>
      <c r="C7702" s="287" t="s">
        <v>893</v>
      </c>
      <c r="D7702" s="287">
        <v>1</v>
      </c>
      <c r="E7702" s="287">
        <v>1</v>
      </c>
      <c r="F7702" s="287">
        <v>0</v>
      </c>
      <c r="G7702" s="287" t="s">
        <v>188</v>
      </c>
      <c r="H7702" s="287" t="s">
        <v>188</v>
      </c>
      <c r="I7702" s="287">
        <v>0</v>
      </c>
      <c r="J7702" s="287"/>
      <c r="K7702" s="287">
        <v>0</v>
      </c>
    </row>
    <row r="7703" spans="1:11">
      <c r="A7703" s="287" t="s">
        <v>605</v>
      </c>
      <c r="B7703" s="288">
        <v>45976</v>
      </c>
      <c r="C7703" s="287" t="s">
        <v>339</v>
      </c>
      <c r="D7703" s="287">
        <v>0</v>
      </c>
      <c r="E7703" s="287">
        <v>0</v>
      </c>
      <c r="F7703" s="287">
        <v>0</v>
      </c>
      <c r="G7703" s="287" t="s">
        <v>188</v>
      </c>
      <c r="H7703" s="287" t="s">
        <v>188</v>
      </c>
      <c r="I7703" s="287">
        <v>0</v>
      </c>
      <c r="J7703" s="287"/>
      <c r="K7703" s="287">
        <v>0</v>
      </c>
    </row>
    <row r="7704" spans="1:11">
      <c r="A7704" s="287" t="s">
        <v>605</v>
      </c>
      <c r="B7704" s="288">
        <v>45983</v>
      </c>
      <c r="C7704" s="287" t="s">
        <v>893</v>
      </c>
      <c r="D7704" s="287">
        <v>1</v>
      </c>
      <c r="E7704" s="287">
        <v>1</v>
      </c>
      <c r="F7704" s="287">
        <v>0</v>
      </c>
      <c r="G7704" s="287" t="s">
        <v>188</v>
      </c>
      <c r="H7704" s="287" t="s">
        <v>188</v>
      </c>
      <c r="I7704" s="287">
        <v>0</v>
      </c>
      <c r="J7704" s="287"/>
      <c r="K7704" s="287">
        <v>0</v>
      </c>
    </row>
    <row r="7705" spans="1:11">
      <c r="A7705" s="287" t="s">
        <v>605</v>
      </c>
      <c r="B7705" s="288">
        <v>45990</v>
      </c>
      <c r="C7705" s="287" t="s">
        <v>339</v>
      </c>
      <c r="D7705" s="287">
        <v>0</v>
      </c>
      <c r="E7705" s="287">
        <v>0</v>
      </c>
      <c r="F7705" s="287">
        <v>0</v>
      </c>
      <c r="G7705" s="287" t="s">
        <v>188</v>
      </c>
      <c r="H7705" s="287" t="s">
        <v>188</v>
      </c>
      <c r="I7705" s="287">
        <v>0</v>
      </c>
      <c r="J7705" s="287"/>
      <c r="K7705" s="287">
        <v>0</v>
      </c>
    </row>
    <row r="7706" spans="1:11">
      <c r="A7706" s="287" t="s">
        <v>605</v>
      </c>
      <c r="B7706" s="288">
        <v>45997</v>
      </c>
      <c r="C7706" s="287" t="s">
        <v>339</v>
      </c>
      <c r="D7706" s="287">
        <v>0</v>
      </c>
      <c r="E7706" s="287">
        <v>0</v>
      </c>
      <c r="F7706" s="287">
        <v>0</v>
      </c>
      <c r="G7706" s="287" t="s">
        <v>188</v>
      </c>
      <c r="H7706" s="287" t="s">
        <v>188</v>
      </c>
      <c r="I7706" s="287">
        <v>0</v>
      </c>
      <c r="J7706" s="287"/>
      <c r="K7706" s="287">
        <v>0</v>
      </c>
    </row>
    <row r="7707" spans="1:11">
      <c r="A7707" s="287" t="s">
        <v>605</v>
      </c>
      <c r="B7707" s="288">
        <v>46004</v>
      </c>
      <c r="C7707" s="287" t="s">
        <v>339</v>
      </c>
      <c r="D7707" s="287">
        <v>0</v>
      </c>
      <c r="E7707" s="287">
        <v>0</v>
      </c>
      <c r="F7707" s="287">
        <v>0</v>
      </c>
      <c r="G7707" s="287" t="s">
        <v>188</v>
      </c>
      <c r="H7707" s="287" t="s">
        <v>188</v>
      </c>
      <c r="I7707" s="287">
        <v>0</v>
      </c>
      <c r="J7707" s="287"/>
      <c r="K7707" s="287">
        <v>0</v>
      </c>
    </row>
    <row r="7708" spans="1:11">
      <c r="A7708" s="287" t="s">
        <v>605</v>
      </c>
      <c r="B7708" s="288">
        <v>46011</v>
      </c>
      <c r="C7708" s="287" t="s">
        <v>892</v>
      </c>
      <c r="D7708" s="287">
        <v>1</v>
      </c>
      <c r="E7708" s="287">
        <v>0</v>
      </c>
      <c r="F7708" s="287">
        <v>1</v>
      </c>
      <c r="G7708" s="287" t="s">
        <v>188</v>
      </c>
      <c r="H7708" s="287" t="s">
        <v>188</v>
      </c>
      <c r="I7708" s="287">
        <v>0</v>
      </c>
      <c r="J7708" s="287"/>
      <c r="K7708" s="287">
        <v>0</v>
      </c>
    </row>
    <row r="7709" spans="1:11">
      <c r="A7709" s="287" t="s">
        <v>605</v>
      </c>
      <c r="B7709" s="288">
        <v>46018</v>
      </c>
      <c r="C7709" s="287" t="s">
        <v>339</v>
      </c>
      <c r="D7709" s="287">
        <v>0</v>
      </c>
      <c r="E7709" s="287">
        <v>0</v>
      </c>
      <c r="F7709" s="287">
        <v>0</v>
      </c>
      <c r="G7709" s="287" t="s">
        <v>188</v>
      </c>
      <c r="H7709" s="287" t="s">
        <v>188</v>
      </c>
      <c r="I7709" s="287">
        <v>0</v>
      </c>
      <c r="J7709" s="287"/>
      <c r="K7709" s="287">
        <v>0</v>
      </c>
    </row>
    <row r="7710" spans="1:11">
      <c r="A7710" s="287" t="s">
        <v>605</v>
      </c>
      <c r="B7710" s="288">
        <v>46025</v>
      </c>
      <c r="C7710" s="287" t="s">
        <v>893</v>
      </c>
      <c r="D7710" s="287">
        <v>1</v>
      </c>
      <c r="E7710" s="287">
        <v>1</v>
      </c>
      <c r="F7710" s="287">
        <v>0</v>
      </c>
      <c r="G7710" s="287" t="s">
        <v>188</v>
      </c>
      <c r="H7710" s="287" t="s">
        <v>188</v>
      </c>
      <c r="I7710" s="287">
        <v>0</v>
      </c>
      <c r="J7710" s="287"/>
      <c r="K7710" s="287">
        <v>0</v>
      </c>
    </row>
    <row r="7711" spans="1:11">
      <c r="A7711" s="287" t="s">
        <v>605</v>
      </c>
      <c r="B7711" s="288">
        <v>46032</v>
      </c>
      <c r="C7711" s="287" t="s">
        <v>893</v>
      </c>
      <c r="D7711" s="287">
        <v>1</v>
      </c>
      <c r="E7711" s="287">
        <v>1</v>
      </c>
      <c r="F7711" s="287">
        <v>0</v>
      </c>
      <c r="G7711" s="287" t="s">
        <v>188</v>
      </c>
      <c r="H7711" s="287" t="s">
        <v>188</v>
      </c>
      <c r="I7711" s="287">
        <v>0</v>
      </c>
      <c r="J7711" s="287"/>
      <c r="K7711" s="287">
        <v>0</v>
      </c>
    </row>
    <row r="7712" spans="1:11">
      <c r="A7712" s="287" t="s">
        <v>605</v>
      </c>
      <c r="B7712" s="288">
        <v>46039</v>
      </c>
      <c r="C7712" s="287" t="s">
        <v>893</v>
      </c>
      <c r="D7712" s="287">
        <v>1</v>
      </c>
      <c r="E7712" s="287">
        <v>1</v>
      </c>
      <c r="F7712" s="287">
        <v>0</v>
      </c>
      <c r="G7712" s="287" t="s">
        <v>188</v>
      </c>
      <c r="H7712" s="287" t="s">
        <v>188</v>
      </c>
      <c r="I7712" s="287">
        <v>0</v>
      </c>
      <c r="J7712" s="287"/>
      <c r="K7712" s="287">
        <v>0</v>
      </c>
    </row>
    <row r="7713" spans="1:11">
      <c r="A7713" s="287" t="s">
        <v>605</v>
      </c>
      <c r="B7713" s="288">
        <v>46046</v>
      </c>
      <c r="C7713" s="287" t="s">
        <v>339</v>
      </c>
      <c r="D7713" s="287">
        <v>0</v>
      </c>
      <c r="E7713" s="287">
        <v>0</v>
      </c>
      <c r="F7713" s="287">
        <v>0</v>
      </c>
      <c r="G7713" s="287" t="s">
        <v>188</v>
      </c>
      <c r="H7713" s="287" t="s">
        <v>188</v>
      </c>
      <c r="I7713" s="287">
        <v>0</v>
      </c>
      <c r="J7713" s="287"/>
      <c r="K7713" s="287">
        <v>0</v>
      </c>
    </row>
    <row r="7714" spans="1:11">
      <c r="A7714" s="287" t="s">
        <v>605</v>
      </c>
      <c r="B7714" s="288">
        <v>46053</v>
      </c>
      <c r="C7714" s="287" t="s">
        <v>339</v>
      </c>
      <c r="D7714" s="287">
        <v>0</v>
      </c>
      <c r="E7714" s="287">
        <v>0</v>
      </c>
      <c r="F7714" s="287">
        <v>0</v>
      </c>
      <c r="G7714" s="287" t="s">
        <v>188</v>
      </c>
      <c r="H7714" s="287" t="s">
        <v>188</v>
      </c>
      <c r="I7714" s="287">
        <v>0</v>
      </c>
      <c r="J7714" s="287"/>
      <c r="K7714" s="287">
        <v>0</v>
      </c>
    </row>
    <row r="7715" spans="1:11">
      <c r="A7715" s="287" t="s">
        <v>605</v>
      </c>
      <c r="B7715" s="288">
        <v>46060</v>
      </c>
      <c r="C7715" s="287" t="s">
        <v>339</v>
      </c>
      <c r="D7715" s="287">
        <v>0</v>
      </c>
      <c r="E7715" s="287">
        <v>0</v>
      </c>
      <c r="F7715" s="287">
        <v>0</v>
      </c>
      <c r="G7715" s="287" t="s">
        <v>188</v>
      </c>
      <c r="H7715" s="287" t="s">
        <v>188</v>
      </c>
      <c r="I7715" s="287">
        <v>0</v>
      </c>
      <c r="J7715" s="287"/>
      <c r="K7715" s="287">
        <v>0</v>
      </c>
    </row>
    <row r="7716" spans="1:11">
      <c r="A7716" s="287" t="s">
        <v>605</v>
      </c>
      <c r="B7716" s="288">
        <v>46067</v>
      </c>
      <c r="C7716" s="287" t="s">
        <v>339</v>
      </c>
      <c r="D7716" s="287">
        <v>0</v>
      </c>
      <c r="E7716" s="287">
        <v>0</v>
      </c>
      <c r="F7716" s="287">
        <v>0</v>
      </c>
      <c r="G7716" s="287" t="s">
        <v>188</v>
      </c>
      <c r="H7716" s="287" t="s">
        <v>188</v>
      </c>
      <c r="I7716" s="287">
        <v>0</v>
      </c>
      <c r="J7716" s="287"/>
      <c r="K7716" s="287">
        <v>0</v>
      </c>
    </row>
    <row r="7717" spans="1:11">
      <c r="A7717" s="287" t="s">
        <v>605</v>
      </c>
      <c r="B7717" s="288">
        <v>46074</v>
      </c>
      <c r="C7717" s="287" t="s">
        <v>339</v>
      </c>
      <c r="D7717" s="287">
        <v>0</v>
      </c>
      <c r="E7717" s="287">
        <v>0</v>
      </c>
      <c r="F7717" s="287">
        <v>0</v>
      </c>
      <c r="G7717" s="287" t="s">
        <v>188</v>
      </c>
      <c r="H7717" s="287" t="s">
        <v>188</v>
      </c>
      <c r="I7717" s="287">
        <v>0</v>
      </c>
      <c r="J7717" s="287"/>
      <c r="K7717" s="287">
        <v>0</v>
      </c>
    </row>
    <row r="7718" spans="1:11">
      <c r="A7718" s="287" t="s">
        <v>605</v>
      </c>
      <c r="B7718" s="288">
        <v>46081</v>
      </c>
      <c r="C7718" s="287" t="s">
        <v>339</v>
      </c>
      <c r="D7718" s="287">
        <v>0</v>
      </c>
      <c r="E7718" s="287">
        <v>0</v>
      </c>
      <c r="F7718" s="287">
        <v>0</v>
      </c>
      <c r="G7718" s="287" t="s">
        <v>188</v>
      </c>
      <c r="H7718" s="287" t="s">
        <v>188</v>
      </c>
      <c r="I7718" s="287">
        <v>0</v>
      </c>
      <c r="J7718" s="287"/>
      <c r="K7718" s="287">
        <v>0</v>
      </c>
    </row>
    <row r="7719" spans="1:11">
      <c r="A7719" s="287" t="s">
        <v>605</v>
      </c>
      <c r="B7719" s="288">
        <v>46088</v>
      </c>
      <c r="C7719" s="287" t="s">
        <v>339</v>
      </c>
      <c r="D7719" s="287">
        <v>0</v>
      </c>
      <c r="E7719" s="287">
        <v>0</v>
      </c>
      <c r="F7719" s="287">
        <v>0</v>
      </c>
      <c r="G7719" s="287" t="s">
        <v>188</v>
      </c>
      <c r="H7719" s="287" t="s">
        <v>188</v>
      </c>
      <c r="I7719" s="287">
        <v>0</v>
      </c>
      <c r="J7719" s="287"/>
      <c r="K7719" s="287">
        <v>0</v>
      </c>
    </row>
    <row r="7720" spans="1:11">
      <c r="A7720" s="287" t="s">
        <v>605</v>
      </c>
      <c r="B7720" s="288">
        <v>46095</v>
      </c>
      <c r="C7720" s="287" t="s">
        <v>339</v>
      </c>
      <c r="D7720" s="287">
        <v>0</v>
      </c>
      <c r="E7720" s="287">
        <v>0</v>
      </c>
      <c r="F7720" s="287">
        <v>0</v>
      </c>
      <c r="G7720" s="287" t="s">
        <v>188</v>
      </c>
      <c r="H7720" s="287" t="s">
        <v>188</v>
      </c>
      <c r="I7720" s="287">
        <v>0</v>
      </c>
      <c r="J7720" s="287"/>
      <c r="K7720" s="287">
        <v>0</v>
      </c>
    </row>
    <row r="7721" spans="1:11">
      <c r="A7721" s="287" t="s">
        <v>605</v>
      </c>
      <c r="B7721" s="288">
        <v>46102</v>
      </c>
      <c r="C7721" s="287" t="s">
        <v>339</v>
      </c>
      <c r="D7721" s="287">
        <v>0</v>
      </c>
      <c r="E7721" s="287">
        <v>0</v>
      </c>
      <c r="F7721" s="287">
        <v>0</v>
      </c>
      <c r="G7721" s="287" t="s">
        <v>188</v>
      </c>
      <c r="H7721" s="287" t="s">
        <v>188</v>
      </c>
      <c r="I7721" s="287">
        <v>0</v>
      </c>
      <c r="J7721" s="287"/>
      <c r="K7721" s="287">
        <v>0</v>
      </c>
    </row>
    <row r="7722" spans="1:11">
      <c r="A7722" s="287" t="s">
        <v>605</v>
      </c>
      <c r="B7722" s="288">
        <v>46109</v>
      </c>
      <c r="C7722" s="287" t="s">
        <v>339</v>
      </c>
      <c r="D7722" s="287">
        <v>0</v>
      </c>
      <c r="E7722" s="287">
        <v>0</v>
      </c>
      <c r="F7722" s="287">
        <v>0</v>
      </c>
      <c r="G7722" s="287" t="s">
        <v>188</v>
      </c>
      <c r="H7722" s="287" t="s">
        <v>188</v>
      </c>
      <c r="I7722" s="287">
        <v>0</v>
      </c>
      <c r="J7722" s="287"/>
      <c r="K7722" s="287">
        <v>0</v>
      </c>
    </row>
    <row r="7723" spans="1:11">
      <c r="A7723" s="287" t="s">
        <v>605</v>
      </c>
      <c r="B7723" s="288">
        <v>46116</v>
      </c>
      <c r="C7723" s="287" t="s">
        <v>339</v>
      </c>
      <c r="D7723" s="287">
        <v>0</v>
      </c>
      <c r="E7723" s="287">
        <v>0</v>
      </c>
      <c r="F7723" s="287">
        <v>0</v>
      </c>
      <c r="G7723" s="287" t="s">
        <v>188</v>
      </c>
      <c r="H7723" s="287" t="s">
        <v>188</v>
      </c>
      <c r="I7723" s="287">
        <v>0</v>
      </c>
      <c r="J7723" s="287"/>
      <c r="K7723" s="287">
        <v>0</v>
      </c>
    </row>
    <row r="7724" spans="1:11">
      <c r="A7724" s="287" t="s">
        <v>605</v>
      </c>
      <c r="B7724" s="288">
        <v>46123</v>
      </c>
      <c r="C7724" s="287" t="s">
        <v>339</v>
      </c>
      <c r="D7724" s="287">
        <v>0</v>
      </c>
      <c r="E7724" s="287">
        <v>0</v>
      </c>
      <c r="F7724" s="287">
        <v>0</v>
      </c>
      <c r="G7724" s="287" t="s">
        <v>188</v>
      </c>
      <c r="H7724" s="287" t="s">
        <v>188</v>
      </c>
      <c r="I7724" s="287">
        <v>0</v>
      </c>
      <c r="J7724" s="287"/>
      <c r="K7724" s="287">
        <v>0</v>
      </c>
    </row>
    <row r="7725" spans="1:11">
      <c r="A7725" s="287" t="s">
        <v>605</v>
      </c>
      <c r="B7725" s="288">
        <v>46130</v>
      </c>
      <c r="C7725" s="287" t="s">
        <v>893</v>
      </c>
      <c r="D7725" s="287">
        <v>1</v>
      </c>
      <c r="E7725" s="287">
        <v>1</v>
      </c>
      <c r="F7725" s="287">
        <v>0</v>
      </c>
      <c r="G7725" s="287" t="s">
        <v>188</v>
      </c>
      <c r="H7725" s="287" t="s">
        <v>188</v>
      </c>
      <c r="I7725" s="287">
        <v>0</v>
      </c>
      <c r="J7725" s="287"/>
      <c r="K7725" s="287">
        <v>0</v>
      </c>
    </row>
    <row r="7726" spans="1:11">
      <c r="A7726" s="287" t="s">
        <v>605</v>
      </c>
      <c r="B7726" s="288">
        <v>46137</v>
      </c>
      <c r="C7726" s="287" t="s">
        <v>893</v>
      </c>
      <c r="D7726" s="287">
        <v>1</v>
      </c>
      <c r="E7726" s="287">
        <v>1</v>
      </c>
      <c r="F7726" s="287">
        <v>0</v>
      </c>
      <c r="G7726" s="287" t="s">
        <v>188</v>
      </c>
      <c r="H7726" s="287" t="s">
        <v>188</v>
      </c>
      <c r="I7726" s="287">
        <v>0</v>
      </c>
      <c r="J7726" s="287"/>
      <c r="K7726" s="287">
        <v>0</v>
      </c>
    </row>
    <row r="7727" spans="1:11">
      <c r="A7727" s="287" t="s">
        <v>606</v>
      </c>
      <c r="B7727" s="288">
        <v>45969</v>
      </c>
      <c r="C7727" s="287" t="s">
        <v>339</v>
      </c>
      <c r="D7727" s="287">
        <v>0</v>
      </c>
      <c r="E7727" s="287">
        <v>0</v>
      </c>
      <c r="F7727" s="287">
        <v>0</v>
      </c>
      <c r="G7727" s="287" t="s">
        <v>185</v>
      </c>
      <c r="H7727" s="287"/>
      <c r="I7727" s="287">
        <v>0</v>
      </c>
      <c r="J7727" s="287"/>
      <c r="K7727" s="287">
        <v>0</v>
      </c>
    </row>
    <row r="7728" spans="1:11">
      <c r="A7728" s="287" t="s">
        <v>606</v>
      </c>
      <c r="B7728" s="288">
        <v>45976</v>
      </c>
      <c r="C7728" s="287" t="s">
        <v>847</v>
      </c>
      <c r="D7728" s="287">
        <v>1</v>
      </c>
      <c r="E7728" s="287">
        <v>1</v>
      </c>
      <c r="F7728" s="287">
        <v>1</v>
      </c>
      <c r="G7728" s="287" t="s">
        <v>185</v>
      </c>
      <c r="H7728" s="287"/>
      <c r="I7728" s="287">
        <v>0</v>
      </c>
      <c r="J7728" s="287"/>
      <c r="K7728" s="287">
        <v>0</v>
      </c>
    </row>
    <row r="7729" spans="1:11">
      <c r="A7729" s="287" t="s">
        <v>606</v>
      </c>
      <c r="B7729" s="288">
        <v>45983</v>
      </c>
      <c r="C7729" s="287" t="s">
        <v>893</v>
      </c>
      <c r="D7729" s="287">
        <v>1</v>
      </c>
      <c r="E7729" s="287">
        <v>1</v>
      </c>
      <c r="F7729" s="287">
        <v>0</v>
      </c>
      <c r="G7729" s="287" t="s">
        <v>185</v>
      </c>
      <c r="H7729" s="287"/>
      <c r="I7729" s="287">
        <v>0</v>
      </c>
      <c r="J7729" s="287"/>
      <c r="K7729" s="287">
        <v>0</v>
      </c>
    </row>
    <row r="7730" spans="1:11">
      <c r="A7730" s="287" t="s">
        <v>606</v>
      </c>
      <c r="B7730" s="288">
        <v>45990</v>
      </c>
      <c r="C7730" s="287" t="s">
        <v>339</v>
      </c>
      <c r="D7730" s="287">
        <v>0</v>
      </c>
      <c r="E7730" s="287">
        <v>0</v>
      </c>
      <c r="F7730" s="287">
        <v>0</v>
      </c>
      <c r="G7730" s="287" t="s">
        <v>185</v>
      </c>
      <c r="H7730" s="287"/>
      <c r="I7730" s="287">
        <v>0</v>
      </c>
      <c r="J7730" s="287"/>
      <c r="K7730" s="287">
        <v>0</v>
      </c>
    </row>
    <row r="7731" spans="1:11">
      <c r="A7731" s="287" t="s">
        <v>606</v>
      </c>
      <c r="B7731" s="288">
        <v>45997</v>
      </c>
      <c r="C7731" s="287" t="s">
        <v>847</v>
      </c>
      <c r="D7731" s="287">
        <v>1</v>
      </c>
      <c r="E7731" s="287">
        <v>1</v>
      </c>
      <c r="F7731" s="287">
        <v>1</v>
      </c>
      <c r="G7731" s="287" t="s">
        <v>185</v>
      </c>
      <c r="H7731" s="287"/>
      <c r="I7731" s="287">
        <v>0</v>
      </c>
      <c r="J7731" s="287"/>
      <c r="K7731" s="287">
        <v>0</v>
      </c>
    </row>
    <row r="7732" spans="1:11">
      <c r="A7732" s="287" t="s">
        <v>606</v>
      </c>
      <c r="B7732" s="288">
        <v>46004</v>
      </c>
      <c r="C7732" s="287" t="s">
        <v>339</v>
      </c>
      <c r="D7732" s="287">
        <v>0</v>
      </c>
      <c r="E7732" s="287">
        <v>0</v>
      </c>
      <c r="F7732" s="287">
        <v>0</v>
      </c>
      <c r="G7732" s="287" t="s">
        <v>185</v>
      </c>
      <c r="H7732" s="287"/>
      <c r="I7732" s="287">
        <v>0</v>
      </c>
      <c r="J7732" s="287"/>
      <c r="K7732" s="287">
        <v>0</v>
      </c>
    </row>
    <row r="7733" spans="1:11">
      <c r="A7733" s="287" t="s">
        <v>606</v>
      </c>
      <c r="B7733" s="288">
        <v>46011</v>
      </c>
      <c r="C7733" s="287" t="s">
        <v>893</v>
      </c>
      <c r="D7733" s="287">
        <v>1</v>
      </c>
      <c r="E7733" s="287">
        <v>1</v>
      </c>
      <c r="F7733" s="287">
        <v>0</v>
      </c>
      <c r="G7733" s="287" t="s">
        <v>185</v>
      </c>
      <c r="H7733" s="287"/>
      <c r="I7733" s="287">
        <v>0</v>
      </c>
      <c r="J7733" s="287"/>
      <c r="K7733" s="287">
        <v>0</v>
      </c>
    </row>
    <row r="7734" spans="1:11">
      <c r="A7734" s="287" t="s">
        <v>606</v>
      </c>
      <c r="B7734" s="288">
        <v>46018</v>
      </c>
      <c r="C7734" s="287" t="s">
        <v>339</v>
      </c>
      <c r="D7734" s="287">
        <v>0</v>
      </c>
      <c r="E7734" s="287">
        <v>0</v>
      </c>
      <c r="F7734" s="287">
        <v>0</v>
      </c>
      <c r="G7734" s="287" t="s">
        <v>185</v>
      </c>
      <c r="H7734" s="287"/>
      <c r="I7734" s="287">
        <v>0</v>
      </c>
      <c r="J7734" s="287"/>
      <c r="K7734" s="287">
        <v>0</v>
      </c>
    </row>
    <row r="7735" spans="1:11">
      <c r="A7735" s="287" t="s">
        <v>606</v>
      </c>
      <c r="B7735" s="288">
        <v>46025</v>
      </c>
      <c r="C7735" s="287" t="s">
        <v>339</v>
      </c>
      <c r="D7735" s="287">
        <v>0</v>
      </c>
      <c r="E7735" s="287">
        <v>0</v>
      </c>
      <c r="F7735" s="287">
        <v>0</v>
      </c>
      <c r="G7735" s="287" t="s">
        <v>185</v>
      </c>
      <c r="H7735" s="287"/>
      <c r="I7735" s="287">
        <v>0</v>
      </c>
      <c r="J7735" s="287"/>
      <c r="K7735" s="287">
        <v>0</v>
      </c>
    </row>
    <row r="7736" spans="1:11">
      <c r="A7736" s="287" t="s">
        <v>606</v>
      </c>
      <c r="B7736" s="288">
        <v>46032</v>
      </c>
      <c r="C7736" s="287" t="s">
        <v>893</v>
      </c>
      <c r="D7736" s="287">
        <v>1</v>
      </c>
      <c r="E7736" s="287">
        <v>1</v>
      </c>
      <c r="F7736" s="287">
        <v>0</v>
      </c>
      <c r="G7736" s="287" t="s">
        <v>185</v>
      </c>
      <c r="H7736" s="287"/>
      <c r="I7736" s="287">
        <v>0</v>
      </c>
      <c r="J7736" s="287"/>
      <c r="K7736" s="287">
        <v>0</v>
      </c>
    </row>
    <row r="7737" spans="1:11">
      <c r="A7737" s="287" t="s">
        <v>606</v>
      </c>
      <c r="B7737" s="288">
        <v>46039</v>
      </c>
      <c r="C7737" s="287" t="s">
        <v>893</v>
      </c>
      <c r="D7737" s="287">
        <v>1</v>
      </c>
      <c r="E7737" s="287">
        <v>1</v>
      </c>
      <c r="F7737" s="287">
        <v>0</v>
      </c>
      <c r="G7737" s="287" t="s">
        <v>185</v>
      </c>
      <c r="H7737" s="287"/>
      <c r="I7737" s="287">
        <v>0</v>
      </c>
      <c r="J7737" s="287"/>
      <c r="K7737" s="287">
        <v>0</v>
      </c>
    </row>
    <row r="7738" spans="1:11">
      <c r="A7738" s="287" t="s">
        <v>606</v>
      </c>
      <c r="B7738" s="288">
        <v>46046</v>
      </c>
      <c r="C7738" s="287" t="s">
        <v>339</v>
      </c>
      <c r="D7738" s="287">
        <v>0</v>
      </c>
      <c r="E7738" s="287">
        <v>0</v>
      </c>
      <c r="F7738" s="287">
        <v>0</v>
      </c>
      <c r="G7738" s="287" t="s">
        <v>185</v>
      </c>
      <c r="H7738" s="287"/>
      <c r="I7738" s="287">
        <v>0</v>
      </c>
      <c r="J7738" s="287"/>
      <c r="K7738" s="287">
        <v>0</v>
      </c>
    </row>
    <row r="7739" spans="1:11">
      <c r="A7739" s="287" t="s">
        <v>606</v>
      </c>
      <c r="B7739" s="288">
        <v>46053</v>
      </c>
      <c r="C7739" s="287" t="s">
        <v>339</v>
      </c>
      <c r="D7739" s="287">
        <v>0</v>
      </c>
      <c r="E7739" s="287">
        <v>0</v>
      </c>
      <c r="F7739" s="287">
        <v>0</v>
      </c>
      <c r="G7739" s="287" t="s">
        <v>185</v>
      </c>
      <c r="H7739" s="287"/>
      <c r="I7739" s="287">
        <v>0</v>
      </c>
      <c r="J7739" s="287"/>
      <c r="K7739" s="287">
        <v>0</v>
      </c>
    </row>
    <row r="7740" spans="1:11">
      <c r="A7740" s="287" t="s">
        <v>606</v>
      </c>
      <c r="B7740" s="288">
        <v>46060</v>
      </c>
      <c r="C7740" s="287" t="s">
        <v>893</v>
      </c>
      <c r="D7740" s="287">
        <v>1</v>
      </c>
      <c r="E7740" s="287">
        <v>1</v>
      </c>
      <c r="F7740" s="287">
        <v>0</v>
      </c>
      <c r="G7740" s="287" t="s">
        <v>185</v>
      </c>
      <c r="H7740" s="287"/>
      <c r="I7740" s="287">
        <v>0</v>
      </c>
      <c r="J7740" s="287"/>
      <c r="K7740" s="287">
        <v>0</v>
      </c>
    </row>
    <row r="7741" spans="1:11">
      <c r="A7741" s="287" t="s">
        <v>606</v>
      </c>
      <c r="B7741" s="288">
        <v>46067</v>
      </c>
      <c r="C7741" s="287" t="s">
        <v>339</v>
      </c>
      <c r="D7741" s="287">
        <v>0</v>
      </c>
      <c r="E7741" s="287">
        <v>0</v>
      </c>
      <c r="F7741" s="287">
        <v>0</v>
      </c>
      <c r="G7741" s="287" t="s">
        <v>185</v>
      </c>
      <c r="H7741" s="287"/>
      <c r="I7741" s="287">
        <v>0</v>
      </c>
      <c r="J7741" s="287"/>
      <c r="K7741" s="287">
        <v>0</v>
      </c>
    </row>
    <row r="7742" spans="1:11">
      <c r="A7742" s="287" t="s">
        <v>606</v>
      </c>
      <c r="B7742" s="288">
        <v>46074</v>
      </c>
      <c r="C7742" s="287" t="s">
        <v>339</v>
      </c>
      <c r="D7742" s="287">
        <v>0</v>
      </c>
      <c r="E7742" s="287">
        <v>0</v>
      </c>
      <c r="F7742" s="287">
        <v>0</v>
      </c>
      <c r="G7742" s="287" t="s">
        <v>185</v>
      </c>
      <c r="H7742" s="287"/>
      <c r="I7742" s="287">
        <v>0</v>
      </c>
      <c r="J7742" s="287"/>
      <c r="K7742" s="287">
        <v>0</v>
      </c>
    </row>
    <row r="7743" spans="1:11">
      <c r="A7743" s="287" t="s">
        <v>606</v>
      </c>
      <c r="B7743" s="288">
        <v>46081</v>
      </c>
      <c r="C7743" s="287" t="s">
        <v>893</v>
      </c>
      <c r="D7743" s="287">
        <v>1</v>
      </c>
      <c r="E7743" s="287">
        <v>1</v>
      </c>
      <c r="F7743" s="287">
        <v>0</v>
      </c>
      <c r="G7743" s="287" t="s">
        <v>185</v>
      </c>
      <c r="H7743" s="287"/>
      <c r="I7743" s="287">
        <v>0</v>
      </c>
      <c r="J7743" s="287"/>
      <c r="K7743" s="287">
        <v>0</v>
      </c>
    </row>
    <row r="7744" spans="1:11">
      <c r="A7744" s="287" t="s">
        <v>606</v>
      </c>
      <c r="B7744" s="288">
        <v>46088</v>
      </c>
      <c r="C7744" s="287" t="s">
        <v>893</v>
      </c>
      <c r="D7744" s="287">
        <v>1</v>
      </c>
      <c r="E7744" s="287">
        <v>1</v>
      </c>
      <c r="F7744" s="287">
        <v>0</v>
      </c>
      <c r="G7744" s="287" t="s">
        <v>185</v>
      </c>
      <c r="H7744" s="287"/>
      <c r="I7744" s="287">
        <v>0</v>
      </c>
      <c r="J7744" s="287"/>
      <c r="K7744" s="287">
        <v>0</v>
      </c>
    </row>
    <row r="7745" spans="1:11">
      <c r="A7745" s="287" t="s">
        <v>606</v>
      </c>
      <c r="B7745" s="288">
        <v>46095</v>
      </c>
      <c r="C7745" s="287" t="s">
        <v>893</v>
      </c>
      <c r="D7745" s="287">
        <v>1</v>
      </c>
      <c r="E7745" s="287">
        <v>1</v>
      </c>
      <c r="F7745" s="287">
        <v>0</v>
      </c>
      <c r="G7745" s="287" t="s">
        <v>185</v>
      </c>
      <c r="H7745" s="287"/>
      <c r="I7745" s="287">
        <v>0</v>
      </c>
      <c r="J7745" s="287"/>
      <c r="K7745" s="287">
        <v>0</v>
      </c>
    </row>
    <row r="7746" spans="1:11">
      <c r="A7746" s="287" t="s">
        <v>606</v>
      </c>
      <c r="B7746" s="288">
        <v>46102</v>
      </c>
      <c r="C7746" s="287" t="s">
        <v>893</v>
      </c>
      <c r="D7746" s="287">
        <v>1</v>
      </c>
      <c r="E7746" s="287">
        <v>1</v>
      </c>
      <c r="F7746" s="287">
        <v>0</v>
      </c>
      <c r="G7746" s="287" t="s">
        <v>185</v>
      </c>
      <c r="H7746" s="287"/>
      <c r="I7746" s="287">
        <v>0</v>
      </c>
      <c r="J7746" s="287"/>
      <c r="K7746" s="287">
        <v>0</v>
      </c>
    </row>
    <row r="7747" spans="1:11">
      <c r="A7747" s="287" t="s">
        <v>606</v>
      </c>
      <c r="B7747" s="288">
        <v>46109</v>
      </c>
      <c r="C7747" s="287" t="s">
        <v>339</v>
      </c>
      <c r="D7747" s="287">
        <v>0</v>
      </c>
      <c r="E7747" s="287">
        <v>0</v>
      </c>
      <c r="F7747" s="287">
        <v>0</v>
      </c>
      <c r="G7747" s="287" t="s">
        <v>185</v>
      </c>
      <c r="H7747" s="287"/>
      <c r="I7747" s="287">
        <v>0</v>
      </c>
      <c r="J7747" s="287"/>
      <c r="K7747" s="287">
        <v>0</v>
      </c>
    </row>
    <row r="7748" spans="1:11">
      <c r="A7748" s="287" t="s">
        <v>606</v>
      </c>
      <c r="B7748" s="288">
        <v>46116</v>
      </c>
      <c r="C7748" s="287" t="s">
        <v>893</v>
      </c>
      <c r="D7748" s="287">
        <v>1</v>
      </c>
      <c r="E7748" s="287">
        <v>1</v>
      </c>
      <c r="F7748" s="287">
        <v>0</v>
      </c>
      <c r="G7748" s="287" t="s">
        <v>185</v>
      </c>
      <c r="H7748" s="287"/>
      <c r="I7748" s="287">
        <v>0</v>
      </c>
      <c r="J7748" s="287"/>
      <c r="K7748" s="287">
        <v>0</v>
      </c>
    </row>
    <row r="7749" spans="1:11">
      <c r="A7749" s="287" t="s">
        <v>606</v>
      </c>
      <c r="B7749" s="288">
        <v>46123</v>
      </c>
      <c r="C7749" s="287" t="s">
        <v>893</v>
      </c>
      <c r="D7749" s="287">
        <v>1</v>
      </c>
      <c r="E7749" s="287">
        <v>1</v>
      </c>
      <c r="F7749" s="287">
        <v>0</v>
      </c>
      <c r="G7749" s="287" t="s">
        <v>185</v>
      </c>
      <c r="H7749" s="287"/>
      <c r="I7749" s="287">
        <v>0</v>
      </c>
      <c r="J7749" s="287"/>
      <c r="K7749" s="287">
        <v>0</v>
      </c>
    </row>
    <row r="7750" spans="1:11">
      <c r="A7750" s="287" t="s">
        <v>606</v>
      </c>
      <c r="B7750" s="288">
        <v>46130</v>
      </c>
      <c r="C7750" s="287" t="s">
        <v>847</v>
      </c>
      <c r="D7750" s="287">
        <v>1</v>
      </c>
      <c r="E7750" s="287">
        <v>1</v>
      </c>
      <c r="F7750" s="287">
        <v>1</v>
      </c>
      <c r="G7750" s="287" t="s">
        <v>185</v>
      </c>
      <c r="H7750" s="287"/>
      <c r="I7750" s="287">
        <v>0</v>
      </c>
      <c r="J7750" s="287"/>
      <c r="K7750" s="287">
        <v>0</v>
      </c>
    </row>
    <row r="7751" spans="1:11">
      <c r="A7751" s="287" t="s">
        <v>606</v>
      </c>
      <c r="B7751" s="288">
        <v>46137</v>
      </c>
      <c r="C7751" s="287" t="s">
        <v>893</v>
      </c>
      <c r="D7751" s="287">
        <v>1</v>
      </c>
      <c r="E7751" s="287">
        <v>1</v>
      </c>
      <c r="F7751" s="287">
        <v>0</v>
      </c>
      <c r="G7751" s="287" t="s">
        <v>185</v>
      </c>
      <c r="H7751" s="287"/>
      <c r="I7751" s="287">
        <v>0</v>
      </c>
      <c r="J7751" s="287"/>
      <c r="K7751" s="287">
        <v>0</v>
      </c>
    </row>
    <row r="7752" spans="1:11">
      <c r="A7752" s="287" t="s">
        <v>607</v>
      </c>
      <c r="B7752" s="288">
        <v>45969</v>
      </c>
      <c r="C7752" s="287" t="s">
        <v>339</v>
      </c>
      <c r="D7752" s="287">
        <v>0</v>
      </c>
      <c r="E7752" s="287">
        <v>0</v>
      </c>
      <c r="F7752" s="287">
        <v>0</v>
      </c>
      <c r="G7752" s="287" t="s">
        <v>185</v>
      </c>
      <c r="H7752" s="287" t="s">
        <v>179</v>
      </c>
      <c r="I7752" s="287">
        <v>0</v>
      </c>
      <c r="J7752" s="287"/>
      <c r="K7752" s="287">
        <v>0</v>
      </c>
    </row>
    <row r="7753" spans="1:11">
      <c r="A7753" s="287" t="s">
        <v>607</v>
      </c>
      <c r="B7753" s="288">
        <v>45976</v>
      </c>
      <c r="C7753" s="287" t="s">
        <v>339</v>
      </c>
      <c r="D7753" s="287">
        <v>0</v>
      </c>
      <c r="E7753" s="287">
        <v>0</v>
      </c>
      <c r="F7753" s="287">
        <v>0</v>
      </c>
      <c r="G7753" s="287" t="s">
        <v>185</v>
      </c>
      <c r="H7753" s="287" t="s">
        <v>179</v>
      </c>
      <c r="I7753" s="287">
        <v>0</v>
      </c>
      <c r="J7753" s="287"/>
      <c r="K7753" s="287">
        <v>0</v>
      </c>
    </row>
    <row r="7754" spans="1:11">
      <c r="A7754" s="287" t="s">
        <v>607</v>
      </c>
      <c r="B7754" s="288">
        <v>45983</v>
      </c>
      <c r="C7754" s="287" t="s">
        <v>339</v>
      </c>
      <c r="D7754" s="287">
        <v>0</v>
      </c>
      <c r="E7754" s="287">
        <v>0</v>
      </c>
      <c r="F7754" s="287">
        <v>0</v>
      </c>
      <c r="G7754" s="287" t="s">
        <v>185</v>
      </c>
      <c r="H7754" s="287" t="s">
        <v>179</v>
      </c>
      <c r="I7754" s="287">
        <v>0</v>
      </c>
      <c r="J7754" s="287"/>
      <c r="K7754" s="287">
        <v>0</v>
      </c>
    </row>
    <row r="7755" spans="1:11">
      <c r="A7755" s="287" t="s">
        <v>607</v>
      </c>
      <c r="B7755" s="288">
        <v>45990</v>
      </c>
      <c r="C7755" s="287" t="s">
        <v>339</v>
      </c>
      <c r="D7755" s="287">
        <v>0</v>
      </c>
      <c r="E7755" s="287">
        <v>0</v>
      </c>
      <c r="F7755" s="287">
        <v>0</v>
      </c>
      <c r="G7755" s="287" t="s">
        <v>185</v>
      </c>
      <c r="H7755" s="287" t="s">
        <v>179</v>
      </c>
      <c r="I7755" s="287">
        <v>0</v>
      </c>
      <c r="J7755" s="287"/>
      <c r="K7755" s="287">
        <v>0</v>
      </c>
    </row>
    <row r="7756" spans="1:11">
      <c r="A7756" s="287" t="s">
        <v>607</v>
      </c>
      <c r="B7756" s="288">
        <v>45997</v>
      </c>
      <c r="C7756" s="287" t="s">
        <v>339</v>
      </c>
      <c r="D7756" s="287">
        <v>0</v>
      </c>
      <c r="E7756" s="287">
        <v>0</v>
      </c>
      <c r="F7756" s="287">
        <v>0</v>
      </c>
      <c r="G7756" s="287" t="s">
        <v>185</v>
      </c>
      <c r="H7756" s="287" t="s">
        <v>179</v>
      </c>
      <c r="I7756" s="287">
        <v>0</v>
      </c>
      <c r="J7756" s="287"/>
      <c r="K7756" s="287">
        <v>0</v>
      </c>
    </row>
    <row r="7757" spans="1:11">
      <c r="A7757" s="287" t="s">
        <v>607</v>
      </c>
      <c r="B7757" s="288">
        <v>46004</v>
      </c>
      <c r="C7757" s="287" t="s">
        <v>339</v>
      </c>
      <c r="D7757" s="287">
        <v>0</v>
      </c>
      <c r="E7757" s="287">
        <v>0</v>
      </c>
      <c r="F7757" s="287">
        <v>0</v>
      </c>
      <c r="G7757" s="287" t="s">
        <v>185</v>
      </c>
      <c r="H7757" s="287" t="s">
        <v>179</v>
      </c>
      <c r="I7757" s="287">
        <v>0</v>
      </c>
      <c r="J7757" s="287"/>
      <c r="K7757" s="287">
        <v>0</v>
      </c>
    </row>
    <row r="7758" spans="1:11">
      <c r="A7758" s="287" t="s">
        <v>607</v>
      </c>
      <c r="B7758" s="288">
        <v>46011</v>
      </c>
      <c r="C7758" s="287" t="s">
        <v>339</v>
      </c>
      <c r="D7758" s="287">
        <v>0</v>
      </c>
      <c r="E7758" s="287">
        <v>0</v>
      </c>
      <c r="F7758" s="287">
        <v>0</v>
      </c>
      <c r="G7758" s="287" t="s">
        <v>185</v>
      </c>
      <c r="H7758" s="287" t="s">
        <v>179</v>
      </c>
      <c r="I7758" s="287">
        <v>0</v>
      </c>
      <c r="J7758" s="287"/>
      <c r="K7758" s="287">
        <v>0</v>
      </c>
    </row>
    <row r="7759" spans="1:11">
      <c r="A7759" s="287" t="s">
        <v>607</v>
      </c>
      <c r="B7759" s="288">
        <v>46018</v>
      </c>
      <c r="C7759" s="287" t="s">
        <v>847</v>
      </c>
      <c r="D7759" s="287">
        <v>1</v>
      </c>
      <c r="E7759" s="287">
        <v>1</v>
      </c>
      <c r="F7759" s="287">
        <v>1</v>
      </c>
      <c r="G7759" s="287" t="s">
        <v>185</v>
      </c>
      <c r="H7759" s="287" t="s">
        <v>179</v>
      </c>
      <c r="I7759" s="287">
        <v>0</v>
      </c>
      <c r="J7759" s="287"/>
      <c r="K7759" s="287">
        <v>0</v>
      </c>
    </row>
    <row r="7760" spans="1:11">
      <c r="A7760" s="287" t="s">
        <v>607</v>
      </c>
      <c r="B7760" s="288">
        <v>46025</v>
      </c>
      <c r="C7760" s="287" t="s">
        <v>339</v>
      </c>
      <c r="D7760" s="287">
        <v>0</v>
      </c>
      <c r="E7760" s="287">
        <v>0</v>
      </c>
      <c r="F7760" s="287">
        <v>0</v>
      </c>
      <c r="G7760" s="287" t="s">
        <v>185</v>
      </c>
      <c r="H7760" s="287" t="s">
        <v>179</v>
      </c>
      <c r="I7760" s="287">
        <v>0</v>
      </c>
      <c r="J7760" s="287"/>
      <c r="K7760" s="287">
        <v>0</v>
      </c>
    </row>
    <row r="7761" spans="1:11">
      <c r="A7761" s="287" t="s">
        <v>607</v>
      </c>
      <c r="B7761" s="288">
        <v>46032</v>
      </c>
      <c r="C7761" s="287" t="s">
        <v>339</v>
      </c>
      <c r="D7761" s="287">
        <v>0</v>
      </c>
      <c r="E7761" s="287">
        <v>0</v>
      </c>
      <c r="F7761" s="287">
        <v>0</v>
      </c>
      <c r="G7761" s="287" t="s">
        <v>185</v>
      </c>
      <c r="H7761" s="287" t="s">
        <v>179</v>
      </c>
      <c r="I7761" s="287">
        <v>0</v>
      </c>
      <c r="J7761" s="287"/>
      <c r="K7761" s="287">
        <v>0</v>
      </c>
    </row>
    <row r="7762" spans="1:11">
      <c r="A7762" s="287" t="s">
        <v>607</v>
      </c>
      <c r="B7762" s="288">
        <v>46039</v>
      </c>
      <c r="C7762" s="287" t="s">
        <v>339</v>
      </c>
      <c r="D7762" s="287">
        <v>0</v>
      </c>
      <c r="E7762" s="287">
        <v>0</v>
      </c>
      <c r="F7762" s="287">
        <v>0</v>
      </c>
      <c r="G7762" s="287" t="s">
        <v>185</v>
      </c>
      <c r="H7762" s="287" t="s">
        <v>179</v>
      </c>
      <c r="I7762" s="287">
        <v>0</v>
      </c>
      <c r="J7762" s="287"/>
      <c r="K7762" s="287">
        <v>0</v>
      </c>
    </row>
    <row r="7763" spans="1:11">
      <c r="A7763" s="287" t="s">
        <v>607</v>
      </c>
      <c r="B7763" s="288">
        <v>46046</v>
      </c>
      <c r="C7763" s="287" t="s">
        <v>339</v>
      </c>
      <c r="D7763" s="287">
        <v>0</v>
      </c>
      <c r="E7763" s="287">
        <v>0</v>
      </c>
      <c r="F7763" s="287">
        <v>0</v>
      </c>
      <c r="G7763" s="287" t="s">
        <v>185</v>
      </c>
      <c r="H7763" s="287" t="s">
        <v>179</v>
      </c>
      <c r="I7763" s="287">
        <v>0</v>
      </c>
      <c r="J7763" s="287"/>
      <c r="K7763" s="287">
        <v>0</v>
      </c>
    </row>
    <row r="7764" spans="1:11">
      <c r="A7764" s="287" t="s">
        <v>607</v>
      </c>
      <c r="B7764" s="288">
        <v>46053</v>
      </c>
      <c r="C7764" s="287" t="s">
        <v>892</v>
      </c>
      <c r="D7764" s="287">
        <v>1</v>
      </c>
      <c r="E7764" s="287">
        <v>0</v>
      </c>
      <c r="F7764" s="287">
        <v>1</v>
      </c>
      <c r="G7764" s="287" t="s">
        <v>185</v>
      </c>
      <c r="H7764" s="287" t="s">
        <v>179</v>
      </c>
      <c r="I7764" s="287">
        <v>0</v>
      </c>
      <c r="J7764" s="287"/>
      <c r="K7764" s="287">
        <v>0</v>
      </c>
    </row>
    <row r="7765" spans="1:11">
      <c r="A7765" s="287" t="s">
        <v>607</v>
      </c>
      <c r="B7765" s="288">
        <v>46060</v>
      </c>
      <c r="C7765" s="287" t="s">
        <v>892</v>
      </c>
      <c r="D7765" s="287">
        <v>1</v>
      </c>
      <c r="E7765" s="287">
        <v>0</v>
      </c>
      <c r="F7765" s="287">
        <v>1</v>
      </c>
      <c r="G7765" s="287" t="s">
        <v>185</v>
      </c>
      <c r="H7765" s="287" t="s">
        <v>179</v>
      </c>
      <c r="I7765" s="287">
        <v>0</v>
      </c>
      <c r="J7765" s="287"/>
      <c r="K7765" s="287">
        <v>0</v>
      </c>
    </row>
    <row r="7766" spans="1:11">
      <c r="A7766" s="287" t="s">
        <v>607</v>
      </c>
      <c r="B7766" s="288">
        <v>46067</v>
      </c>
      <c r="C7766" s="287" t="s">
        <v>892</v>
      </c>
      <c r="D7766" s="287">
        <v>1</v>
      </c>
      <c r="E7766" s="287">
        <v>0</v>
      </c>
      <c r="F7766" s="287">
        <v>1</v>
      </c>
      <c r="G7766" s="287" t="s">
        <v>185</v>
      </c>
      <c r="H7766" s="287" t="s">
        <v>179</v>
      </c>
      <c r="I7766" s="287">
        <v>0</v>
      </c>
      <c r="J7766" s="287"/>
      <c r="K7766" s="287">
        <v>0</v>
      </c>
    </row>
    <row r="7767" spans="1:11">
      <c r="A7767" s="287" t="s">
        <v>607</v>
      </c>
      <c r="B7767" s="288">
        <v>46074</v>
      </c>
      <c r="C7767" s="287" t="s">
        <v>892</v>
      </c>
      <c r="D7767" s="287">
        <v>1</v>
      </c>
      <c r="E7767" s="287">
        <v>0</v>
      </c>
      <c r="F7767" s="287">
        <v>1</v>
      </c>
      <c r="G7767" s="287" t="s">
        <v>185</v>
      </c>
      <c r="H7767" s="287" t="s">
        <v>179</v>
      </c>
      <c r="I7767" s="287">
        <v>0</v>
      </c>
      <c r="J7767" s="287"/>
      <c r="K7767" s="287">
        <v>0</v>
      </c>
    </row>
    <row r="7768" spans="1:11">
      <c r="A7768" s="287" t="s">
        <v>607</v>
      </c>
      <c r="B7768" s="288">
        <v>46081</v>
      </c>
      <c r="C7768" s="287" t="s">
        <v>892</v>
      </c>
      <c r="D7768" s="287">
        <v>1</v>
      </c>
      <c r="E7768" s="287">
        <v>0</v>
      </c>
      <c r="F7768" s="287">
        <v>1</v>
      </c>
      <c r="G7768" s="287" t="s">
        <v>185</v>
      </c>
      <c r="H7768" s="287" t="s">
        <v>179</v>
      </c>
      <c r="I7768" s="287">
        <v>0</v>
      </c>
      <c r="J7768" s="287"/>
      <c r="K7768" s="287">
        <v>0</v>
      </c>
    </row>
    <row r="7769" spans="1:11">
      <c r="A7769" s="287" t="s">
        <v>607</v>
      </c>
      <c r="B7769" s="288">
        <v>46088</v>
      </c>
      <c r="C7769" s="287" t="s">
        <v>892</v>
      </c>
      <c r="D7769" s="287">
        <v>1</v>
      </c>
      <c r="E7769" s="287">
        <v>0</v>
      </c>
      <c r="F7769" s="287">
        <v>1</v>
      </c>
      <c r="G7769" s="287" t="s">
        <v>185</v>
      </c>
      <c r="H7769" s="287" t="s">
        <v>179</v>
      </c>
      <c r="I7769" s="287">
        <v>0</v>
      </c>
      <c r="J7769" s="287"/>
      <c r="K7769" s="287">
        <v>0</v>
      </c>
    </row>
    <row r="7770" spans="1:11">
      <c r="A7770" s="287" t="s">
        <v>607</v>
      </c>
      <c r="B7770" s="288">
        <v>46095</v>
      </c>
      <c r="C7770" s="287" t="s">
        <v>892</v>
      </c>
      <c r="D7770" s="287">
        <v>1</v>
      </c>
      <c r="E7770" s="287">
        <v>0</v>
      </c>
      <c r="F7770" s="287">
        <v>1</v>
      </c>
      <c r="G7770" s="287" t="s">
        <v>185</v>
      </c>
      <c r="H7770" s="287" t="s">
        <v>179</v>
      </c>
      <c r="I7770" s="287">
        <v>0</v>
      </c>
      <c r="J7770" s="287"/>
      <c r="K7770" s="287">
        <v>0</v>
      </c>
    </row>
    <row r="7771" spans="1:11">
      <c r="A7771" s="287" t="s">
        <v>607</v>
      </c>
      <c r="B7771" s="288">
        <v>46102</v>
      </c>
      <c r="C7771" s="287" t="s">
        <v>339</v>
      </c>
      <c r="D7771" s="287">
        <v>0</v>
      </c>
      <c r="E7771" s="287">
        <v>0</v>
      </c>
      <c r="F7771" s="287">
        <v>0</v>
      </c>
      <c r="G7771" s="287" t="s">
        <v>185</v>
      </c>
      <c r="H7771" s="287" t="s">
        <v>179</v>
      </c>
      <c r="I7771" s="287">
        <v>0</v>
      </c>
      <c r="J7771" s="287"/>
      <c r="K7771" s="287">
        <v>0</v>
      </c>
    </row>
    <row r="7772" spans="1:11">
      <c r="A7772" s="287" t="s">
        <v>607</v>
      </c>
      <c r="B7772" s="288">
        <v>46109</v>
      </c>
      <c r="C7772" s="287" t="s">
        <v>339</v>
      </c>
      <c r="D7772" s="287">
        <v>0</v>
      </c>
      <c r="E7772" s="287">
        <v>0</v>
      </c>
      <c r="F7772" s="287">
        <v>0</v>
      </c>
      <c r="G7772" s="287" t="s">
        <v>185</v>
      </c>
      <c r="H7772" s="287" t="s">
        <v>179</v>
      </c>
      <c r="I7772" s="287">
        <v>0</v>
      </c>
      <c r="J7772" s="287"/>
      <c r="K7772" s="287">
        <v>0</v>
      </c>
    </row>
    <row r="7773" spans="1:11">
      <c r="A7773" s="287" t="s">
        <v>607</v>
      </c>
      <c r="B7773" s="288">
        <v>46116</v>
      </c>
      <c r="C7773" s="287" t="s">
        <v>339</v>
      </c>
      <c r="D7773" s="287">
        <v>0</v>
      </c>
      <c r="E7773" s="287">
        <v>0</v>
      </c>
      <c r="F7773" s="287">
        <v>0</v>
      </c>
      <c r="G7773" s="287" t="s">
        <v>185</v>
      </c>
      <c r="H7773" s="287" t="s">
        <v>179</v>
      </c>
      <c r="I7773" s="287">
        <v>0</v>
      </c>
      <c r="J7773" s="287"/>
      <c r="K7773" s="287">
        <v>0</v>
      </c>
    </row>
    <row r="7774" spans="1:11">
      <c r="A7774" s="287" t="s">
        <v>607</v>
      </c>
      <c r="B7774" s="288">
        <v>46123</v>
      </c>
      <c r="C7774" s="287" t="s">
        <v>847</v>
      </c>
      <c r="D7774" s="287">
        <v>1</v>
      </c>
      <c r="E7774" s="287">
        <v>1</v>
      </c>
      <c r="F7774" s="287">
        <v>1</v>
      </c>
      <c r="G7774" s="287" t="s">
        <v>185</v>
      </c>
      <c r="H7774" s="287" t="s">
        <v>179</v>
      </c>
      <c r="I7774" s="287">
        <v>0</v>
      </c>
      <c r="J7774" s="287"/>
      <c r="K7774" s="287">
        <v>0</v>
      </c>
    </row>
    <row r="7775" spans="1:11">
      <c r="A7775" s="287" t="s">
        <v>607</v>
      </c>
      <c r="B7775" s="288">
        <v>46130</v>
      </c>
      <c r="C7775" s="287" t="s">
        <v>847</v>
      </c>
      <c r="D7775" s="287">
        <v>1</v>
      </c>
      <c r="E7775" s="287">
        <v>1</v>
      </c>
      <c r="F7775" s="287">
        <v>1</v>
      </c>
      <c r="G7775" s="287" t="s">
        <v>185</v>
      </c>
      <c r="H7775" s="287" t="s">
        <v>179</v>
      </c>
      <c r="I7775" s="287">
        <v>0</v>
      </c>
      <c r="J7775" s="287"/>
      <c r="K7775" s="287">
        <v>0</v>
      </c>
    </row>
    <row r="7776" spans="1:11">
      <c r="A7776" s="287" t="s">
        <v>607</v>
      </c>
      <c r="B7776" s="288">
        <v>46137</v>
      </c>
      <c r="C7776" s="287" t="s">
        <v>847</v>
      </c>
      <c r="D7776" s="287">
        <v>1</v>
      </c>
      <c r="E7776" s="287">
        <v>1</v>
      </c>
      <c r="F7776" s="287">
        <v>1</v>
      </c>
      <c r="G7776" s="287" t="s">
        <v>185</v>
      </c>
      <c r="H7776" s="287" t="s">
        <v>179</v>
      </c>
      <c r="I7776" s="287">
        <v>0</v>
      </c>
      <c r="J7776" s="287"/>
      <c r="K7776" s="287">
        <v>0</v>
      </c>
    </row>
    <row r="7777" spans="1:11">
      <c r="A7777" s="287" t="s">
        <v>608</v>
      </c>
      <c r="B7777" s="288">
        <v>45969</v>
      </c>
      <c r="C7777" s="287" t="s">
        <v>892</v>
      </c>
      <c r="D7777" s="287">
        <v>1</v>
      </c>
      <c r="E7777" s="287">
        <v>0</v>
      </c>
      <c r="F7777" s="287">
        <v>1</v>
      </c>
      <c r="G7777" s="287" t="s">
        <v>185</v>
      </c>
      <c r="H7777" s="287"/>
      <c r="I7777" s="287">
        <v>0</v>
      </c>
      <c r="J7777" s="287"/>
      <c r="K7777" s="287">
        <v>0</v>
      </c>
    </row>
    <row r="7778" spans="1:11">
      <c r="A7778" s="287" t="s">
        <v>608</v>
      </c>
      <c r="B7778" s="288">
        <v>45976</v>
      </c>
      <c r="C7778" s="287" t="s">
        <v>892</v>
      </c>
      <c r="D7778" s="287">
        <v>1</v>
      </c>
      <c r="E7778" s="287">
        <v>0</v>
      </c>
      <c r="F7778" s="287">
        <v>1</v>
      </c>
      <c r="G7778" s="287" t="s">
        <v>185</v>
      </c>
      <c r="H7778" s="287"/>
      <c r="I7778" s="287">
        <v>0</v>
      </c>
      <c r="J7778" s="287"/>
      <c r="K7778" s="287">
        <v>0</v>
      </c>
    </row>
    <row r="7779" spans="1:11">
      <c r="A7779" s="287" t="s">
        <v>608</v>
      </c>
      <c r="B7779" s="288">
        <v>45983</v>
      </c>
      <c r="C7779" s="287" t="s">
        <v>892</v>
      </c>
      <c r="D7779" s="287">
        <v>1</v>
      </c>
      <c r="E7779" s="287">
        <v>0</v>
      </c>
      <c r="F7779" s="287">
        <v>1</v>
      </c>
      <c r="G7779" s="287" t="s">
        <v>185</v>
      </c>
      <c r="H7779" s="287"/>
      <c r="I7779" s="287">
        <v>0</v>
      </c>
      <c r="J7779" s="287"/>
      <c r="K7779" s="287">
        <v>0</v>
      </c>
    </row>
    <row r="7780" spans="1:11">
      <c r="A7780" s="287" t="s">
        <v>608</v>
      </c>
      <c r="B7780" s="288">
        <v>45990</v>
      </c>
      <c r="C7780" s="287" t="s">
        <v>339</v>
      </c>
      <c r="D7780" s="287">
        <v>0</v>
      </c>
      <c r="E7780" s="287">
        <v>0</v>
      </c>
      <c r="F7780" s="287">
        <v>0</v>
      </c>
      <c r="G7780" s="287" t="s">
        <v>185</v>
      </c>
      <c r="H7780" s="287"/>
      <c r="I7780" s="287">
        <v>0</v>
      </c>
      <c r="J7780" s="287"/>
      <c r="K7780" s="287">
        <v>0</v>
      </c>
    </row>
    <row r="7781" spans="1:11">
      <c r="A7781" s="287" t="s">
        <v>608</v>
      </c>
      <c r="B7781" s="288">
        <v>45997</v>
      </c>
      <c r="C7781" s="287" t="s">
        <v>892</v>
      </c>
      <c r="D7781" s="287">
        <v>1</v>
      </c>
      <c r="E7781" s="287">
        <v>0</v>
      </c>
      <c r="F7781" s="287">
        <v>1</v>
      </c>
      <c r="G7781" s="287" t="s">
        <v>185</v>
      </c>
      <c r="H7781" s="287"/>
      <c r="I7781" s="287">
        <v>0</v>
      </c>
      <c r="J7781" s="287"/>
      <c r="K7781" s="287">
        <v>0</v>
      </c>
    </row>
    <row r="7782" spans="1:11">
      <c r="A7782" s="287" t="s">
        <v>608</v>
      </c>
      <c r="B7782" s="288">
        <v>46004</v>
      </c>
      <c r="C7782" s="287" t="s">
        <v>339</v>
      </c>
      <c r="D7782" s="287">
        <v>0</v>
      </c>
      <c r="E7782" s="287">
        <v>0</v>
      </c>
      <c r="F7782" s="287">
        <v>0</v>
      </c>
      <c r="G7782" s="287" t="s">
        <v>185</v>
      </c>
      <c r="H7782" s="287"/>
      <c r="I7782" s="287">
        <v>0</v>
      </c>
      <c r="J7782" s="287"/>
      <c r="K7782" s="287">
        <v>0</v>
      </c>
    </row>
    <row r="7783" spans="1:11">
      <c r="A7783" s="287" t="s">
        <v>608</v>
      </c>
      <c r="B7783" s="288">
        <v>46011</v>
      </c>
      <c r="C7783" s="287" t="s">
        <v>892</v>
      </c>
      <c r="D7783" s="287">
        <v>1</v>
      </c>
      <c r="E7783" s="287">
        <v>0</v>
      </c>
      <c r="F7783" s="287">
        <v>1</v>
      </c>
      <c r="G7783" s="287" t="s">
        <v>185</v>
      </c>
      <c r="H7783" s="287"/>
      <c r="I7783" s="287">
        <v>0</v>
      </c>
      <c r="J7783" s="287"/>
      <c r="K7783" s="287">
        <v>0</v>
      </c>
    </row>
    <row r="7784" spans="1:11">
      <c r="A7784" s="287" t="s">
        <v>608</v>
      </c>
      <c r="B7784" s="288">
        <v>46018</v>
      </c>
      <c r="C7784" s="287" t="s">
        <v>339</v>
      </c>
      <c r="D7784" s="287">
        <v>0</v>
      </c>
      <c r="E7784" s="287">
        <v>0</v>
      </c>
      <c r="F7784" s="287">
        <v>0</v>
      </c>
      <c r="G7784" s="287" t="s">
        <v>185</v>
      </c>
      <c r="H7784" s="287"/>
      <c r="I7784" s="287">
        <v>0</v>
      </c>
      <c r="J7784" s="287"/>
      <c r="K7784" s="287">
        <v>0</v>
      </c>
    </row>
    <row r="7785" spans="1:11">
      <c r="A7785" s="287" t="s">
        <v>608</v>
      </c>
      <c r="B7785" s="288">
        <v>46025</v>
      </c>
      <c r="C7785" s="287" t="s">
        <v>339</v>
      </c>
      <c r="D7785" s="287">
        <v>0</v>
      </c>
      <c r="E7785" s="287">
        <v>0</v>
      </c>
      <c r="F7785" s="287">
        <v>0</v>
      </c>
      <c r="G7785" s="287" t="s">
        <v>185</v>
      </c>
      <c r="H7785" s="287"/>
      <c r="I7785" s="287">
        <v>0</v>
      </c>
      <c r="J7785" s="287"/>
      <c r="K7785" s="287">
        <v>0</v>
      </c>
    </row>
    <row r="7786" spans="1:11">
      <c r="A7786" s="287" t="s">
        <v>608</v>
      </c>
      <c r="B7786" s="288">
        <v>46032</v>
      </c>
      <c r="C7786" s="287" t="s">
        <v>847</v>
      </c>
      <c r="D7786" s="287">
        <v>1</v>
      </c>
      <c r="E7786" s="287">
        <v>1</v>
      </c>
      <c r="F7786" s="287">
        <v>1</v>
      </c>
      <c r="G7786" s="287" t="s">
        <v>185</v>
      </c>
      <c r="H7786" s="287"/>
      <c r="I7786" s="287">
        <v>0</v>
      </c>
      <c r="J7786" s="287"/>
      <c r="K7786" s="287">
        <v>0</v>
      </c>
    </row>
    <row r="7787" spans="1:11">
      <c r="A7787" s="287" t="s">
        <v>608</v>
      </c>
      <c r="B7787" s="288">
        <v>46039</v>
      </c>
      <c r="C7787" s="287" t="s">
        <v>847</v>
      </c>
      <c r="D7787" s="287">
        <v>1</v>
      </c>
      <c r="E7787" s="287">
        <v>1</v>
      </c>
      <c r="F7787" s="287">
        <v>1</v>
      </c>
      <c r="G7787" s="287" t="s">
        <v>185</v>
      </c>
      <c r="H7787" s="287"/>
      <c r="I7787" s="287">
        <v>0</v>
      </c>
      <c r="J7787" s="287"/>
      <c r="K7787" s="287">
        <v>0</v>
      </c>
    </row>
    <row r="7788" spans="1:11">
      <c r="A7788" s="287" t="s">
        <v>608</v>
      </c>
      <c r="B7788" s="288">
        <v>46046</v>
      </c>
      <c r="C7788" s="287" t="s">
        <v>893</v>
      </c>
      <c r="D7788" s="287">
        <v>1</v>
      </c>
      <c r="E7788" s="287">
        <v>1</v>
      </c>
      <c r="F7788" s="287">
        <v>0</v>
      </c>
      <c r="G7788" s="287" t="s">
        <v>185</v>
      </c>
      <c r="H7788" s="287"/>
      <c r="I7788" s="287">
        <v>0</v>
      </c>
      <c r="J7788" s="287"/>
      <c r="K7788" s="287">
        <v>0</v>
      </c>
    </row>
    <row r="7789" spans="1:11">
      <c r="A7789" s="287" t="s">
        <v>608</v>
      </c>
      <c r="B7789" s="288">
        <v>46053</v>
      </c>
      <c r="C7789" s="287" t="s">
        <v>847</v>
      </c>
      <c r="D7789" s="287">
        <v>1</v>
      </c>
      <c r="E7789" s="287">
        <v>1</v>
      </c>
      <c r="F7789" s="287">
        <v>1</v>
      </c>
      <c r="G7789" s="287" t="s">
        <v>185</v>
      </c>
      <c r="H7789" s="287"/>
      <c r="I7789" s="287">
        <v>0</v>
      </c>
      <c r="J7789" s="287"/>
      <c r="K7789" s="287">
        <v>0</v>
      </c>
    </row>
    <row r="7790" spans="1:11">
      <c r="A7790" s="287" t="s">
        <v>608</v>
      </c>
      <c r="B7790" s="288">
        <v>46060</v>
      </c>
      <c r="C7790" s="287" t="s">
        <v>847</v>
      </c>
      <c r="D7790" s="287">
        <v>1</v>
      </c>
      <c r="E7790" s="287">
        <v>1</v>
      </c>
      <c r="F7790" s="287">
        <v>1</v>
      </c>
      <c r="G7790" s="287" t="s">
        <v>185</v>
      </c>
      <c r="H7790" s="287"/>
      <c r="I7790" s="287">
        <v>0</v>
      </c>
      <c r="J7790" s="287"/>
      <c r="K7790" s="287">
        <v>0</v>
      </c>
    </row>
    <row r="7791" spans="1:11">
      <c r="A7791" s="287" t="s">
        <v>608</v>
      </c>
      <c r="B7791" s="288">
        <v>46067</v>
      </c>
      <c r="C7791" s="287" t="s">
        <v>339</v>
      </c>
      <c r="D7791" s="287">
        <v>0</v>
      </c>
      <c r="E7791" s="287">
        <v>0</v>
      </c>
      <c r="F7791" s="287">
        <v>0</v>
      </c>
      <c r="G7791" s="287" t="s">
        <v>185</v>
      </c>
      <c r="H7791" s="287"/>
      <c r="I7791" s="287">
        <v>0</v>
      </c>
      <c r="J7791" s="287"/>
      <c r="K7791" s="287">
        <v>0</v>
      </c>
    </row>
    <row r="7792" spans="1:11">
      <c r="A7792" s="287" t="s">
        <v>608</v>
      </c>
      <c r="B7792" s="288">
        <v>46074</v>
      </c>
      <c r="C7792" s="287" t="s">
        <v>892</v>
      </c>
      <c r="D7792" s="287">
        <v>1</v>
      </c>
      <c r="E7792" s="287">
        <v>0</v>
      </c>
      <c r="F7792" s="287">
        <v>1</v>
      </c>
      <c r="G7792" s="287" t="s">
        <v>185</v>
      </c>
      <c r="H7792" s="287"/>
      <c r="I7792" s="287">
        <v>0</v>
      </c>
      <c r="J7792" s="287"/>
      <c r="K7792" s="287">
        <v>0</v>
      </c>
    </row>
    <row r="7793" spans="1:11">
      <c r="A7793" s="287" t="s">
        <v>608</v>
      </c>
      <c r="B7793" s="288">
        <v>46081</v>
      </c>
      <c r="C7793" s="287" t="s">
        <v>339</v>
      </c>
      <c r="D7793" s="287">
        <v>0</v>
      </c>
      <c r="E7793" s="287">
        <v>0</v>
      </c>
      <c r="F7793" s="287">
        <v>0</v>
      </c>
      <c r="G7793" s="287" t="s">
        <v>185</v>
      </c>
      <c r="H7793" s="287"/>
      <c r="I7793" s="287">
        <v>0</v>
      </c>
      <c r="J7793" s="287"/>
      <c r="K7793" s="287">
        <v>0</v>
      </c>
    </row>
    <row r="7794" spans="1:11">
      <c r="A7794" s="287" t="s">
        <v>608</v>
      </c>
      <c r="B7794" s="288">
        <v>46088</v>
      </c>
      <c r="C7794" s="287" t="s">
        <v>339</v>
      </c>
      <c r="D7794" s="287">
        <v>0</v>
      </c>
      <c r="E7794" s="287">
        <v>0</v>
      </c>
      <c r="F7794" s="287">
        <v>0</v>
      </c>
      <c r="G7794" s="287" t="s">
        <v>185</v>
      </c>
      <c r="H7794" s="287"/>
      <c r="I7794" s="287">
        <v>0</v>
      </c>
      <c r="J7794" s="287"/>
      <c r="K7794" s="287">
        <v>0</v>
      </c>
    </row>
    <row r="7795" spans="1:11">
      <c r="A7795" s="287" t="s">
        <v>608</v>
      </c>
      <c r="B7795" s="288">
        <v>46095</v>
      </c>
      <c r="C7795" s="287" t="s">
        <v>847</v>
      </c>
      <c r="D7795" s="287">
        <v>1</v>
      </c>
      <c r="E7795" s="287">
        <v>1</v>
      </c>
      <c r="F7795" s="287">
        <v>1</v>
      </c>
      <c r="G7795" s="287" t="s">
        <v>185</v>
      </c>
      <c r="H7795" s="287"/>
      <c r="I7795" s="287">
        <v>0</v>
      </c>
      <c r="J7795" s="287"/>
      <c r="K7795" s="287">
        <v>0</v>
      </c>
    </row>
    <row r="7796" spans="1:11">
      <c r="A7796" s="287" t="s">
        <v>608</v>
      </c>
      <c r="B7796" s="288">
        <v>46102</v>
      </c>
      <c r="C7796" s="287" t="s">
        <v>339</v>
      </c>
      <c r="D7796" s="287">
        <v>0</v>
      </c>
      <c r="E7796" s="287">
        <v>0</v>
      </c>
      <c r="F7796" s="287">
        <v>0</v>
      </c>
      <c r="G7796" s="287" t="s">
        <v>185</v>
      </c>
      <c r="H7796" s="287"/>
      <c r="I7796" s="287">
        <v>0</v>
      </c>
      <c r="J7796" s="287"/>
      <c r="K7796" s="287">
        <v>0</v>
      </c>
    </row>
    <row r="7797" spans="1:11">
      <c r="A7797" s="287" t="s">
        <v>608</v>
      </c>
      <c r="B7797" s="288">
        <v>46109</v>
      </c>
      <c r="C7797" s="287" t="s">
        <v>847</v>
      </c>
      <c r="D7797" s="287">
        <v>1</v>
      </c>
      <c r="E7797" s="287">
        <v>1</v>
      </c>
      <c r="F7797" s="287">
        <v>1</v>
      </c>
      <c r="G7797" s="287" t="s">
        <v>185</v>
      </c>
      <c r="H7797" s="287"/>
      <c r="I7797" s="287">
        <v>0</v>
      </c>
      <c r="J7797" s="287"/>
      <c r="K7797" s="287">
        <v>0</v>
      </c>
    </row>
    <row r="7798" spans="1:11">
      <c r="A7798" s="287" t="s">
        <v>608</v>
      </c>
      <c r="B7798" s="288">
        <v>46116</v>
      </c>
      <c r="C7798" s="287" t="s">
        <v>339</v>
      </c>
      <c r="D7798" s="287">
        <v>0</v>
      </c>
      <c r="E7798" s="287">
        <v>0</v>
      </c>
      <c r="F7798" s="287">
        <v>0</v>
      </c>
      <c r="G7798" s="287" t="s">
        <v>185</v>
      </c>
      <c r="H7798" s="287"/>
      <c r="I7798" s="287">
        <v>0</v>
      </c>
      <c r="J7798" s="287"/>
      <c r="K7798" s="287">
        <v>0</v>
      </c>
    </row>
    <row r="7799" spans="1:11">
      <c r="A7799" s="287" t="s">
        <v>608</v>
      </c>
      <c r="B7799" s="288">
        <v>46123</v>
      </c>
      <c r="C7799" s="287" t="s">
        <v>847</v>
      </c>
      <c r="D7799" s="287">
        <v>1</v>
      </c>
      <c r="E7799" s="287">
        <v>1</v>
      </c>
      <c r="F7799" s="287">
        <v>1</v>
      </c>
      <c r="G7799" s="287" t="s">
        <v>185</v>
      </c>
      <c r="H7799" s="287"/>
      <c r="I7799" s="287">
        <v>0</v>
      </c>
      <c r="J7799" s="287"/>
      <c r="K7799" s="287">
        <v>0</v>
      </c>
    </row>
    <row r="7800" spans="1:11">
      <c r="A7800" s="287" t="s">
        <v>608</v>
      </c>
      <c r="B7800" s="288">
        <v>46130</v>
      </c>
      <c r="C7800" s="287" t="s">
        <v>847</v>
      </c>
      <c r="D7800" s="287">
        <v>1</v>
      </c>
      <c r="E7800" s="287">
        <v>1</v>
      </c>
      <c r="F7800" s="287">
        <v>1</v>
      </c>
      <c r="G7800" s="287" t="s">
        <v>185</v>
      </c>
      <c r="H7800" s="287"/>
      <c r="I7800" s="287">
        <v>0</v>
      </c>
      <c r="J7800" s="287"/>
      <c r="K7800" s="287">
        <v>0</v>
      </c>
    </row>
    <row r="7801" spans="1:11">
      <c r="A7801" s="287" t="s">
        <v>608</v>
      </c>
      <c r="B7801" s="288">
        <v>46137</v>
      </c>
      <c r="C7801" s="287" t="s">
        <v>339</v>
      </c>
      <c r="D7801" s="287">
        <v>0</v>
      </c>
      <c r="E7801" s="287">
        <v>0</v>
      </c>
      <c r="F7801" s="287">
        <v>0</v>
      </c>
      <c r="G7801" s="287" t="s">
        <v>185</v>
      </c>
      <c r="H7801" s="287"/>
      <c r="I7801" s="287">
        <v>0</v>
      </c>
      <c r="J7801" s="287"/>
      <c r="K7801" s="287">
        <v>0</v>
      </c>
    </row>
    <row r="7802" spans="1:11">
      <c r="A7802" s="287" t="s">
        <v>609</v>
      </c>
      <c r="B7802" s="288">
        <v>45969</v>
      </c>
      <c r="C7802" s="287" t="s">
        <v>892</v>
      </c>
      <c r="D7802" s="287">
        <v>1</v>
      </c>
      <c r="E7802" s="287">
        <v>0</v>
      </c>
      <c r="F7802" s="287">
        <v>1</v>
      </c>
      <c r="G7802" s="287" t="s">
        <v>185</v>
      </c>
      <c r="H7802" s="287"/>
      <c r="I7802" s="287">
        <v>1</v>
      </c>
      <c r="J7802" s="287" t="s">
        <v>610</v>
      </c>
      <c r="K7802" s="287">
        <v>0</v>
      </c>
    </row>
    <row r="7803" spans="1:11">
      <c r="A7803" s="287" t="s">
        <v>609</v>
      </c>
      <c r="B7803" s="288">
        <v>45976</v>
      </c>
      <c r="C7803" s="287" t="s">
        <v>893</v>
      </c>
      <c r="D7803" s="287">
        <v>1</v>
      </c>
      <c r="E7803" s="287">
        <v>1</v>
      </c>
      <c r="F7803" s="287">
        <v>0</v>
      </c>
      <c r="G7803" s="287" t="s">
        <v>185</v>
      </c>
      <c r="H7803" s="287"/>
      <c r="I7803" s="287">
        <v>1</v>
      </c>
      <c r="J7803" s="287" t="s">
        <v>610</v>
      </c>
      <c r="K7803" s="287">
        <v>0</v>
      </c>
    </row>
    <row r="7804" spans="1:11">
      <c r="A7804" s="287" t="s">
        <v>609</v>
      </c>
      <c r="B7804" s="288">
        <v>45983</v>
      </c>
      <c r="C7804" s="287" t="s">
        <v>339</v>
      </c>
      <c r="D7804" s="287">
        <v>0</v>
      </c>
      <c r="E7804" s="287">
        <v>0</v>
      </c>
      <c r="F7804" s="287">
        <v>0</v>
      </c>
      <c r="G7804" s="287" t="s">
        <v>185</v>
      </c>
      <c r="H7804" s="287"/>
      <c r="I7804" s="287">
        <v>1</v>
      </c>
      <c r="J7804" s="287" t="s">
        <v>610</v>
      </c>
      <c r="K7804" s="287">
        <v>0</v>
      </c>
    </row>
    <row r="7805" spans="1:11">
      <c r="A7805" s="287" t="s">
        <v>609</v>
      </c>
      <c r="B7805" s="288">
        <v>45990</v>
      </c>
      <c r="C7805" s="287" t="s">
        <v>339</v>
      </c>
      <c r="D7805" s="287">
        <v>0</v>
      </c>
      <c r="E7805" s="287">
        <v>0</v>
      </c>
      <c r="F7805" s="287">
        <v>0</v>
      </c>
      <c r="G7805" s="287" t="s">
        <v>185</v>
      </c>
      <c r="H7805" s="287"/>
      <c r="I7805" s="287">
        <v>1</v>
      </c>
      <c r="J7805" s="287" t="s">
        <v>610</v>
      </c>
      <c r="K7805" s="287">
        <v>0</v>
      </c>
    </row>
    <row r="7806" spans="1:11">
      <c r="A7806" s="287" t="s">
        <v>609</v>
      </c>
      <c r="B7806" s="288">
        <v>45997</v>
      </c>
      <c r="C7806" s="287" t="s">
        <v>339</v>
      </c>
      <c r="D7806" s="287">
        <v>0</v>
      </c>
      <c r="E7806" s="287">
        <v>0</v>
      </c>
      <c r="F7806" s="287">
        <v>0</v>
      </c>
      <c r="G7806" s="287" t="s">
        <v>185</v>
      </c>
      <c r="H7806" s="287"/>
      <c r="I7806" s="287">
        <v>1</v>
      </c>
      <c r="J7806" s="287" t="s">
        <v>610</v>
      </c>
      <c r="K7806" s="287">
        <v>0</v>
      </c>
    </row>
    <row r="7807" spans="1:11">
      <c r="A7807" s="287" t="s">
        <v>609</v>
      </c>
      <c r="B7807" s="288">
        <v>46004</v>
      </c>
      <c r="C7807" s="287" t="s">
        <v>847</v>
      </c>
      <c r="D7807" s="287">
        <v>1</v>
      </c>
      <c r="E7807" s="287">
        <v>1</v>
      </c>
      <c r="F7807" s="287">
        <v>1</v>
      </c>
      <c r="G7807" s="287" t="s">
        <v>185</v>
      </c>
      <c r="H7807" s="287"/>
      <c r="I7807" s="287">
        <v>1</v>
      </c>
      <c r="J7807" s="287" t="s">
        <v>610</v>
      </c>
      <c r="K7807" s="287">
        <v>0</v>
      </c>
    </row>
    <row r="7808" spans="1:11">
      <c r="A7808" s="287" t="s">
        <v>609</v>
      </c>
      <c r="B7808" s="288">
        <v>46011</v>
      </c>
      <c r="C7808" s="287" t="s">
        <v>847</v>
      </c>
      <c r="D7808" s="287">
        <v>1</v>
      </c>
      <c r="E7808" s="287">
        <v>1</v>
      </c>
      <c r="F7808" s="287">
        <v>1</v>
      </c>
      <c r="G7808" s="287" t="s">
        <v>185</v>
      </c>
      <c r="H7808" s="287"/>
      <c r="I7808" s="287">
        <v>1</v>
      </c>
      <c r="J7808" s="287" t="s">
        <v>610</v>
      </c>
      <c r="K7808" s="287">
        <v>0</v>
      </c>
    </row>
    <row r="7809" spans="1:11">
      <c r="A7809" s="287" t="s">
        <v>609</v>
      </c>
      <c r="B7809" s="288">
        <v>46018</v>
      </c>
      <c r="C7809" s="287" t="s">
        <v>847</v>
      </c>
      <c r="D7809" s="287">
        <v>1</v>
      </c>
      <c r="E7809" s="287">
        <v>1</v>
      </c>
      <c r="F7809" s="287">
        <v>1</v>
      </c>
      <c r="G7809" s="287" t="s">
        <v>185</v>
      </c>
      <c r="H7809" s="287"/>
      <c r="I7809" s="287">
        <v>1</v>
      </c>
      <c r="J7809" s="287" t="s">
        <v>610</v>
      </c>
      <c r="K7809" s="287">
        <v>0</v>
      </c>
    </row>
    <row r="7810" spans="1:11">
      <c r="A7810" s="287" t="s">
        <v>609</v>
      </c>
      <c r="B7810" s="288">
        <v>46025</v>
      </c>
      <c r="C7810" s="287" t="s">
        <v>847</v>
      </c>
      <c r="D7810" s="287">
        <v>1</v>
      </c>
      <c r="E7810" s="287">
        <v>1</v>
      </c>
      <c r="F7810" s="287">
        <v>1</v>
      </c>
      <c r="G7810" s="287" t="s">
        <v>185</v>
      </c>
      <c r="H7810" s="287"/>
      <c r="I7810" s="287">
        <v>1</v>
      </c>
      <c r="J7810" s="287" t="s">
        <v>610</v>
      </c>
      <c r="K7810" s="287">
        <v>0</v>
      </c>
    </row>
    <row r="7811" spans="1:11">
      <c r="A7811" s="287" t="s">
        <v>609</v>
      </c>
      <c r="B7811" s="288">
        <v>46032</v>
      </c>
      <c r="C7811" s="287" t="s">
        <v>847</v>
      </c>
      <c r="D7811" s="287">
        <v>1</v>
      </c>
      <c r="E7811" s="287">
        <v>1</v>
      </c>
      <c r="F7811" s="287">
        <v>1</v>
      </c>
      <c r="G7811" s="287" t="s">
        <v>185</v>
      </c>
      <c r="H7811" s="287"/>
      <c r="I7811" s="287">
        <v>1</v>
      </c>
      <c r="J7811" s="287" t="s">
        <v>610</v>
      </c>
      <c r="K7811" s="287">
        <v>0</v>
      </c>
    </row>
    <row r="7812" spans="1:11">
      <c r="A7812" s="287" t="s">
        <v>609</v>
      </c>
      <c r="B7812" s="288">
        <v>46039</v>
      </c>
      <c r="C7812" s="287" t="s">
        <v>847</v>
      </c>
      <c r="D7812" s="287">
        <v>1</v>
      </c>
      <c r="E7812" s="287">
        <v>1</v>
      </c>
      <c r="F7812" s="287">
        <v>1</v>
      </c>
      <c r="G7812" s="287" t="s">
        <v>185</v>
      </c>
      <c r="H7812" s="287"/>
      <c r="I7812" s="287">
        <v>1</v>
      </c>
      <c r="J7812" s="287" t="s">
        <v>610</v>
      </c>
      <c r="K7812" s="287">
        <v>0</v>
      </c>
    </row>
    <row r="7813" spans="1:11">
      <c r="A7813" s="287" t="s">
        <v>609</v>
      </c>
      <c r="B7813" s="288">
        <v>46046</v>
      </c>
      <c r="C7813" s="287" t="s">
        <v>847</v>
      </c>
      <c r="D7813" s="287">
        <v>1</v>
      </c>
      <c r="E7813" s="287">
        <v>1</v>
      </c>
      <c r="F7813" s="287">
        <v>1</v>
      </c>
      <c r="G7813" s="287" t="s">
        <v>185</v>
      </c>
      <c r="H7813" s="287"/>
      <c r="I7813" s="287">
        <v>1</v>
      </c>
      <c r="J7813" s="287" t="s">
        <v>610</v>
      </c>
      <c r="K7813" s="287">
        <v>0</v>
      </c>
    </row>
    <row r="7814" spans="1:11">
      <c r="A7814" s="287" t="s">
        <v>609</v>
      </c>
      <c r="B7814" s="288">
        <v>46053</v>
      </c>
      <c r="C7814" s="287" t="s">
        <v>339</v>
      </c>
      <c r="D7814" s="287">
        <v>0</v>
      </c>
      <c r="E7814" s="287">
        <v>0</v>
      </c>
      <c r="F7814" s="287">
        <v>0</v>
      </c>
      <c r="G7814" s="287" t="s">
        <v>185</v>
      </c>
      <c r="H7814" s="287"/>
      <c r="I7814" s="287">
        <v>1</v>
      </c>
      <c r="J7814" s="287" t="s">
        <v>610</v>
      </c>
      <c r="K7814" s="287">
        <v>0</v>
      </c>
    </row>
    <row r="7815" spans="1:11">
      <c r="A7815" s="287" t="s">
        <v>609</v>
      </c>
      <c r="B7815" s="288">
        <v>46060</v>
      </c>
      <c r="C7815" s="287" t="s">
        <v>339</v>
      </c>
      <c r="D7815" s="287">
        <v>0</v>
      </c>
      <c r="E7815" s="287">
        <v>0</v>
      </c>
      <c r="F7815" s="287">
        <v>0</v>
      </c>
      <c r="G7815" s="287" t="s">
        <v>185</v>
      </c>
      <c r="H7815" s="287"/>
      <c r="I7815" s="287">
        <v>1</v>
      </c>
      <c r="J7815" s="287" t="s">
        <v>610</v>
      </c>
      <c r="K7815" s="287">
        <v>0</v>
      </c>
    </row>
    <row r="7816" spans="1:11">
      <c r="A7816" s="287" t="s">
        <v>609</v>
      </c>
      <c r="B7816" s="288">
        <v>46067</v>
      </c>
      <c r="C7816" s="287" t="s">
        <v>339</v>
      </c>
      <c r="D7816" s="287">
        <v>0</v>
      </c>
      <c r="E7816" s="287">
        <v>0</v>
      </c>
      <c r="F7816" s="287">
        <v>0</v>
      </c>
      <c r="G7816" s="287" t="s">
        <v>185</v>
      </c>
      <c r="H7816" s="287"/>
      <c r="I7816" s="287">
        <v>1</v>
      </c>
      <c r="J7816" s="287" t="s">
        <v>610</v>
      </c>
      <c r="K7816" s="287">
        <v>0</v>
      </c>
    </row>
    <row r="7817" spans="1:11">
      <c r="A7817" s="287" t="s">
        <v>609</v>
      </c>
      <c r="B7817" s="288">
        <v>46074</v>
      </c>
      <c r="C7817" s="287" t="s">
        <v>893</v>
      </c>
      <c r="D7817" s="287">
        <v>1</v>
      </c>
      <c r="E7817" s="287">
        <v>1</v>
      </c>
      <c r="F7817" s="287">
        <v>0</v>
      </c>
      <c r="G7817" s="287" t="s">
        <v>185</v>
      </c>
      <c r="H7817" s="287"/>
      <c r="I7817" s="287">
        <v>1</v>
      </c>
      <c r="J7817" s="287" t="s">
        <v>610</v>
      </c>
      <c r="K7817" s="287">
        <v>0</v>
      </c>
    </row>
    <row r="7818" spans="1:11">
      <c r="A7818" s="287" t="s">
        <v>609</v>
      </c>
      <c r="B7818" s="288">
        <v>46081</v>
      </c>
      <c r="C7818" s="287" t="s">
        <v>893</v>
      </c>
      <c r="D7818" s="287">
        <v>1</v>
      </c>
      <c r="E7818" s="287">
        <v>1</v>
      </c>
      <c r="F7818" s="287">
        <v>0</v>
      </c>
      <c r="G7818" s="287" t="s">
        <v>185</v>
      </c>
      <c r="H7818" s="287"/>
      <c r="I7818" s="287">
        <v>1</v>
      </c>
      <c r="J7818" s="287" t="s">
        <v>610</v>
      </c>
      <c r="K7818" s="287">
        <v>0</v>
      </c>
    </row>
    <row r="7819" spans="1:11">
      <c r="A7819" s="287" t="s">
        <v>609</v>
      </c>
      <c r="B7819" s="288">
        <v>46088</v>
      </c>
      <c r="C7819" s="287" t="s">
        <v>893</v>
      </c>
      <c r="D7819" s="287">
        <v>1</v>
      </c>
      <c r="E7819" s="287">
        <v>1</v>
      </c>
      <c r="F7819" s="287">
        <v>0</v>
      </c>
      <c r="G7819" s="287" t="s">
        <v>185</v>
      </c>
      <c r="H7819" s="287"/>
      <c r="I7819" s="287">
        <v>1</v>
      </c>
      <c r="J7819" s="287" t="s">
        <v>610</v>
      </c>
      <c r="K7819" s="287">
        <v>0</v>
      </c>
    </row>
    <row r="7820" spans="1:11">
      <c r="A7820" s="287" t="s">
        <v>609</v>
      </c>
      <c r="B7820" s="288">
        <v>46095</v>
      </c>
      <c r="C7820" s="287" t="s">
        <v>893</v>
      </c>
      <c r="D7820" s="287">
        <v>1</v>
      </c>
      <c r="E7820" s="287">
        <v>1</v>
      </c>
      <c r="F7820" s="287">
        <v>0</v>
      </c>
      <c r="G7820" s="287" t="s">
        <v>185</v>
      </c>
      <c r="H7820" s="287"/>
      <c r="I7820" s="287">
        <v>1</v>
      </c>
      <c r="J7820" s="287" t="s">
        <v>610</v>
      </c>
      <c r="K7820" s="287">
        <v>0</v>
      </c>
    </row>
    <row r="7821" spans="1:11">
      <c r="A7821" s="287" t="s">
        <v>609</v>
      </c>
      <c r="B7821" s="288">
        <v>46102</v>
      </c>
      <c r="C7821" s="287" t="s">
        <v>893</v>
      </c>
      <c r="D7821" s="287">
        <v>1</v>
      </c>
      <c r="E7821" s="287">
        <v>1</v>
      </c>
      <c r="F7821" s="287">
        <v>0</v>
      </c>
      <c r="G7821" s="287" t="s">
        <v>185</v>
      </c>
      <c r="H7821" s="287"/>
      <c r="I7821" s="287">
        <v>1</v>
      </c>
      <c r="J7821" s="287" t="s">
        <v>610</v>
      </c>
      <c r="K7821" s="287">
        <v>0</v>
      </c>
    </row>
    <row r="7822" spans="1:11">
      <c r="A7822" s="287" t="s">
        <v>609</v>
      </c>
      <c r="B7822" s="288">
        <v>46109</v>
      </c>
      <c r="C7822" s="287" t="s">
        <v>893</v>
      </c>
      <c r="D7822" s="287">
        <v>1</v>
      </c>
      <c r="E7822" s="287">
        <v>1</v>
      </c>
      <c r="F7822" s="287">
        <v>0</v>
      </c>
      <c r="G7822" s="287" t="s">
        <v>185</v>
      </c>
      <c r="H7822" s="287"/>
      <c r="I7822" s="287">
        <v>1</v>
      </c>
      <c r="J7822" s="287" t="s">
        <v>610</v>
      </c>
      <c r="K7822" s="287">
        <v>0</v>
      </c>
    </row>
    <row r="7823" spans="1:11">
      <c r="A7823" s="287" t="s">
        <v>609</v>
      </c>
      <c r="B7823" s="288">
        <v>46116</v>
      </c>
      <c r="C7823" s="287" t="s">
        <v>893</v>
      </c>
      <c r="D7823" s="287">
        <v>1</v>
      </c>
      <c r="E7823" s="287">
        <v>1</v>
      </c>
      <c r="F7823" s="287">
        <v>0</v>
      </c>
      <c r="G7823" s="287" t="s">
        <v>185</v>
      </c>
      <c r="H7823" s="287"/>
      <c r="I7823" s="287">
        <v>1</v>
      </c>
      <c r="J7823" s="287" t="s">
        <v>610</v>
      </c>
      <c r="K7823" s="287">
        <v>0</v>
      </c>
    </row>
    <row r="7824" spans="1:11">
      <c r="A7824" s="287" t="s">
        <v>609</v>
      </c>
      <c r="B7824" s="288">
        <v>46123</v>
      </c>
      <c r="C7824" s="287" t="s">
        <v>893</v>
      </c>
      <c r="D7824" s="287">
        <v>1</v>
      </c>
      <c r="E7824" s="287">
        <v>1</v>
      </c>
      <c r="F7824" s="287">
        <v>0</v>
      </c>
      <c r="G7824" s="287" t="s">
        <v>185</v>
      </c>
      <c r="H7824" s="287"/>
      <c r="I7824" s="287">
        <v>1</v>
      </c>
      <c r="J7824" s="287" t="s">
        <v>610</v>
      </c>
      <c r="K7824" s="287">
        <v>0</v>
      </c>
    </row>
    <row r="7825" spans="1:11">
      <c r="A7825" s="287" t="s">
        <v>609</v>
      </c>
      <c r="B7825" s="288">
        <v>46130</v>
      </c>
      <c r="C7825" s="287" t="s">
        <v>893</v>
      </c>
      <c r="D7825" s="287">
        <v>1</v>
      </c>
      <c r="E7825" s="287">
        <v>1</v>
      </c>
      <c r="F7825" s="287">
        <v>0</v>
      </c>
      <c r="G7825" s="287" t="s">
        <v>185</v>
      </c>
      <c r="H7825" s="287"/>
      <c r="I7825" s="287">
        <v>1</v>
      </c>
      <c r="J7825" s="287" t="s">
        <v>610</v>
      </c>
      <c r="K7825" s="287">
        <v>0</v>
      </c>
    </row>
    <row r="7826" spans="1:11">
      <c r="A7826" s="287" t="s">
        <v>609</v>
      </c>
      <c r="B7826" s="288">
        <v>46137</v>
      </c>
      <c r="C7826" s="287" t="s">
        <v>893</v>
      </c>
      <c r="D7826" s="287">
        <v>1</v>
      </c>
      <c r="E7826" s="287">
        <v>1</v>
      </c>
      <c r="F7826" s="287">
        <v>0</v>
      </c>
      <c r="G7826" s="287" t="s">
        <v>185</v>
      </c>
      <c r="H7826" s="287"/>
      <c r="I7826" s="287">
        <v>1</v>
      </c>
      <c r="J7826" s="287" t="s">
        <v>610</v>
      </c>
      <c r="K7826" s="287">
        <v>0</v>
      </c>
    </row>
    <row r="7827" spans="1:11">
      <c r="A7827" s="287" t="s">
        <v>611</v>
      </c>
      <c r="B7827" s="288">
        <v>45969</v>
      </c>
      <c r="C7827" s="287" t="s">
        <v>847</v>
      </c>
      <c r="D7827" s="287">
        <v>1</v>
      </c>
      <c r="E7827" s="287">
        <v>1</v>
      </c>
      <c r="F7827" s="287">
        <v>1</v>
      </c>
      <c r="G7827" s="287" t="s">
        <v>185</v>
      </c>
      <c r="H7827" s="287"/>
      <c r="I7827" s="287">
        <v>1</v>
      </c>
      <c r="J7827" s="287"/>
      <c r="K7827" s="287">
        <v>0</v>
      </c>
    </row>
    <row r="7828" spans="1:11">
      <c r="A7828" s="287" t="s">
        <v>611</v>
      </c>
      <c r="B7828" s="288">
        <v>45976</v>
      </c>
      <c r="C7828" s="287" t="s">
        <v>893</v>
      </c>
      <c r="D7828" s="287">
        <v>1</v>
      </c>
      <c r="E7828" s="287">
        <v>1</v>
      </c>
      <c r="F7828" s="287">
        <v>0</v>
      </c>
      <c r="G7828" s="287" t="s">
        <v>185</v>
      </c>
      <c r="H7828" s="287"/>
      <c r="I7828" s="287">
        <v>1</v>
      </c>
      <c r="J7828" s="287"/>
      <c r="K7828" s="287">
        <v>0</v>
      </c>
    </row>
    <row r="7829" spans="1:11">
      <c r="A7829" s="287" t="s">
        <v>611</v>
      </c>
      <c r="B7829" s="288">
        <v>45983</v>
      </c>
      <c r="C7829" s="287" t="s">
        <v>893</v>
      </c>
      <c r="D7829" s="287">
        <v>1</v>
      </c>
      <c r="E7829" s="287">
        <v>1</v>
      </c>
      <c r="F7829" s="287">
        <v>0</v>
      </c>
      <c r="G7829" s="287" t="s">
        <v>185</v>
      </c>
      <c r="H7829" s="287"/>
      <c r="I7829" s="287">
        <v>1</v>
      </c>
      <c r="J7829" s="287"/>
      <c r="K7829" s="287">
        <v>0</v>
      </c>
    </row>
    <row r="7830" spans="1:11">
      <c r="A7830" s="287" t="s">
        <v>611</v>
      </c>
      <c r="B7830" s="288">
        <v>45990</v>
      </c>
      <c r="C7830" s="287" t="s">
        <v>893</v>
      </c>
      <c r="D7830" s="287">
        <v>1</v>
      </c>
      <c r="E7830" s="287">
        <v>1</v>
      </c>
      <c r="F7830" s="287">
        <v>0</v>
      </c>
      <c r="G7830" s="287" t="s">
        <v>185</v>
      </c>
      <c r="H7830" s="287"/>
      <c r="I7830" s="287">
        <v>1</v>
      </c>
      <c r="J7830" s="287"/>
      <c r="K7830" s="287">
        <v>0</v>
      </c>
    </row>
    <row r="7831" spans="1:11">
      <c r="A7831" s="287" t="s">
        <v>611</v>
      </c>
      <c r="B7831" s="288">
        <v>45997</v>
      </c>
      <c r="C7831" s="287" t="s">
        <v>893</v>
      </c>
      <c r="D7831" s="287">
        <v>1</v>
      </c>
      <c r="E7831" s="287">
        <v>1</v>
      </c>
      <c r="F7831" s="287">
        <v>0</v>
      </c>
      <c r="G7831" s="287" t="s">
        <v>185</v>
      </c>
      <c r="H7831" s="287"/>
      <c r="I7831" s="287">
        <v>1</v>
      </c>
      <c r="J7831" s="287"/>
      <c r="K7831" s="287">
        <v>0</v>
      </c>
    </row>
    <row r="7832" spans="1:11">
      <c r="A7832" s="287" t="s">
        <v>611</v>
      </c>
      <c r="B7832" s="288">
        <v>46004</v>
      </c>
      <c r="C7832" s="287" t="s">
        <v>893</v>
      </c>
      <c r="D7832" s="287">
        <v>1</v>
      </c>
      <c r="E7832" s="287">
        <v>1</v>
      </c>
      <c r="F7832" s="287">
        <v>0</v>
      </c>
      <c r="G7832" s="287" t="s">
        <v>185</v>
      </c>
      <c r="H7832" s="287"/>
      <c r="I7832" s="287">
        <v>1</v>
      </c>
      <c r="J7832" s="287"/>
      <c r="K7832" s="287">
        <v>0</v>
      </c>
    </row>
    <row r="7833" spans="1:11">
      <c r="A7833" s="287" t="s">
        <v>611</v>
      </c>
      <c r="B7833" s="288">
        <v>46011</v>
      </c>
      <c r="C7833" s="287" t="s">
        <v>847</v>
      </c>
      <c r="D7833" s="287">
        <v>1</v>
      </c>
      <c r="E7833" s="287">
        <v>1</v>
      </c>
      <c r="F7833" s="287">
        <v>1</v>
      </c>
      <c r="G7833" s="287" t="s">
        <v>185</v>
      </c>
      <c r="H7833" s="287"/>
      <c r="I7833" s="287">
        <v>1</v>
      </c>
      <c r="J7833" s="287"/>
      <c r="K7833" s="287">
        <v>0</v>
      </c>
    </row>
    <row r="7834" spans="1:11">
      <c r="A7834" s="287" t="s">
        <v>611</v>
      </c>
      <c r="B7834" s="288">
        <v>46018</v>
      </c>
      <c r="C7834" s="287" t="s">
        <v>893</v>
      </c>
      <c r="D7834" s="287">
        <v>1</v>
      </c>
      <c r="E7834" s="287">
        <v>1</v>
      </c>
      <c r="F7834" s="287">
        <v>0</v>
      </c>
      <c r="G7834" s="287" t="s">
        <v>185</v>
      </c>
      <c r="H7834" s="287"/>
      <c r="I7834" s="287">
        <v>1</v>
      </c>
      <c r="J7834" s="287"/>
      <c r="K7834" s="287">
        <v>0</v>
      </c>
    </row>
    <row r="7835" spans="1:11">
      <c r="A7835" s="287" t="s">
        <v>611</v>
      </c>
      <c r="B7835" s="288">
        <v>46025</v>
      </c>
      <c r="C7835" s="287" t="s">
        <v>893</v>
      </c>
      <c r="D7835" s="287">
        <v>1</v>
      </c>
      <c r="E7835" s="287">
        <v>1</v>
      </c>
      <c r="F7835" s="287">
        <v>0</v>
      </c>
      <c r="G7835" s="287" t="s">
        <v>185</v>
      </c>
      <c r="H7835" s="287"/>
      <c r="I7835" s="287">
        <v>1</v>
      </c>
      <c r="J7835" s="287"/>
      <c r="K7835" s="287">
        <v>0</v>
      </c>
    </row>
    <row r="7836" spans="1:11">
      <c r="A7836" s="287" t="s">
        <v>611</v>
      </c>
      <c r="B7836" s="288">
        <v>46032</v>
      </c>
      <c r="C7836" s="287" t="s">
        <v>847</v>
      </c>
      <c r="D7836" s="287">
        <v>1</v>
      </c>
      <c r="E7836" s="287">
        <v>1</v>
      </c>
      <c r="F7836" s="287">
        <v>1</v>
      </c>
      <c r="G7836" s="287" t="s">
        <v>185</v>
      </c>
      <c r="H7836" s="287"/>
      <c r="I7836" s="287">
        <v>1</v>
      </c>
      <c r="J7836" s="287"/>
      <c r="K7836" s="287">
        <v>0</v>
      </c>
    </row>
    <row r="7837" spans="1:11">
      <c r="A7837" s="287" t="s">
        <v>611</v>
      </c>
      <c r="B7837" s="288">
        <v>46039</v>
      </c>
      <c r="C7837" s="287" t="s">
        <v>847</v>
      </c>
      <c r="D7837" s="287">
        <v>1</v>
      </c>
      <c r="E7837" s="287">
        <v>1</v>
      </c>
      <c r="F7837" s="287">
        <v>1</v>
      </c>
      <c r="G7837" s="287" t="s">
        <v>185</v>
      </c>
      <c r="H7837" s="287"/>
      <c r="I7837" s="287">
        <v>1</v>
      </c>
      <c r="J7837" s="287"/>
      <c r="K7837" s="287">
        <v>0</v>
      </c>
    </row>
    <row r="7838" spans="1:11">
      <c r="A7838" s="287" t="s">
        <v>611</v>
      </c>
      <c r="B7838" s="288">
        <v>46046</v>
      </c>
      <c r="C7838" s="287" t="s">
        <v>847</v>
      </c>
      <c r="D7838" s="287">
        <v>1</v>
      </c>
      <c r="E7838" s="287">
        <v>1</v>
      </c>
      <c r="F7838" s="287">
        <v>1</v>
      </c>
      <c r="G7838" s="287" t="s">
        <v>185</v>
      </c>
      <c r="H7838" s="287"/>
      <c r="I7838" s="287">
        <v>1</v>
      </c>
      <c r="J7838" s="287"/>
      <c r="K7838" s="287">
        <v>0</v>
      </c>
    </row>
    <row r="7839" spans="1:11">
      <c r="A7839" s="287" t="s">
        <v>611</v>
      </c>
      <c r="B7839" s="288">
        <v>46053</v>
      </c>
      <c r="C7839" s="287" t="s">
        <v>893</v>
      </c>
      <c r="D7839" s="287">
        <v>1</v>
      </c>
      <c r="E7839" s="287">
        <v>1</v>
      </c>
      <c r="F7839" s="287">
        <v>0</v>
      </c>
      <c r="G7839" s="287" t="s">
        <v>185</v>
      </c>
      <c r="H7839" s="287"/>
      <c r="I7839" s="287">
        <v>1</v>
      </c>
      <c r="J7839" s="287"/>
      <c r="K7839" s="287">
        <v>0</v>
      </c>
    </row>
    <row r="7840" spans="1:11">
      <c r="A7840" s="287" t="s">
        <v>611</v>
      </c>
      <c r="B7840" s="288">
        <v>46060</v>
      </c>
      <c r="C7840" s="287" t="s">
        <v>847</v>
      </c>
      <c r="D7840" s="287">
        <v>1</v>
      </c>
      <c r="E7840" s="287">
        <v>1</v>
      </c>
      <c r="F7840" s="287">
        <v>1</v>
      </c>
      <c r="G7840" s="287" t="s">
        <v>185</v>
      </c>
      <c r="H7840" s="287"/>
      <c r="I7840" s="287">
        <v>1</v>
      </c>
      <c r="J7840" s="287"/>
      <c r="K7840" s="287">
        <v>0</v>
      </c>
    </row>
    <row r="7841" spans="1:11">
      <c r="A7841" s="287" t="s">
        <v>611</v>
      </c>
      <c r="B7841" s="288">
        <v>46067</v>
      </c>
      <c r="C7841" s="287" t="s">
        <v>847</v>
      </c>
      <c r="D7841" s="287">
        <v>1</v>
      </c>
      <c r="E7841" s="287">
        <v>1</v>
      </c>
      <c r="F7841" s="287">
        <v>1</v>
      </c>
      <c r="G7841" s="287" t="s">
        <v>185</v>
      </c>
      <c r="H7841" s="287"/>
      <c r="I7841" s="287">
        <v>1</v>
      </c>
      <c r="J7841" s="287"/>
      <c r="K7841" s="287">
        <v>0</v>
      </c>
    </row>
    <row r="7842" spans="1:11">
      <c r="A7842" s="287" t="s">
        <v>611</v>
      </c>
      <c r="B7842" s="288">
        <v>46074</v>
      </c>
      <c r="C7842" s="287" t="s">
        <v>893</v>
      </c>
      <c r="D7842" s="287">
        <v>1</v>
      </c>
      <c r="E7842" s="287">
        <v>1</v>
      </c>
      <c r="F7842" s="287">
        <v>0</v>
      </c>
      <c r="G7842" s="287" t="s">
        <v>185</v>
      </c>
      <c r="H7842" s="287"/>
      <c r="I7842" s="287">
        <v>1</v>
      </c>
      <c r="J7842" s="287"/>
      <c r="K7842" s="287">
        <v>0</v>
      </c>
    </row>
    <row r="7843" spans="1:11">
      <c r="A7843" s="287" t="s">
        <v>611</v>
      </c>
      <c r="B7843" s="288">
        <v>46081</v>
      </c>
      <c r="C7843" s="287" t="s">
        <v>893</v>
      </c>
      <c r="D7843" s="287">
        <v>1</v>
      </c>
      <c r="E7843" s="287">
        <v>1</v>
      </c>
      <c r="F7843" s="287">
        <v>0</v>
      </c>
      <c r="G7843" s="287" t="s">
        <v>185</v>
      </c>
      <c r="H7843" s="287"/>
      <c r="I7843" s="287">
        <v>1</v>
      </c>
      <c r="J7843" s="287"/>
      <c r="K7843" s="287">
        <v>0</v>
      </c>
    </row>
    <row r="7844" spans="1:11">
      <c r="A7844" s="287" t="s">
        <v>611</v>
      </c>
      <c r="B7844" s="288">
        <v>46088</v>
      </c>
      <c r="C7844" s="287" t="s">
        <v>847</v>
      </c>
      <c r="D7844" s="287">
        <v>1</v>
      </c>
      <c r="E7844" s="287">
        <v>1</v>
      </c>
      <c r="F7844" s="287">
        <v>1</v>
      </c>
      <c r="G7844" s="287" t="s">
        <v>185</v>
      </c>
      <c r="H7844" s="287"/>
      <c r="I7844" s="287">
        <v>1</v>
      </c>
      <c r="J7844" s="287"/>
      <c r="K7844" s="287">
        <v>0</v>
      </c>
    </row>
    <row r="7845" spans="1:11">
      <c r="A7845" s="287" t="s">
        <v>611</v>
      </c>
      <c r="B7845" s="288">
        <v>46095</v>
      </c>
      <c r="C7845" s="287" t="s">
        <v>847</v>
      </c>
      <c r="D7845" s="287">
        <v>1</v>
      </c>
      <c r="E7845" s="287">
        <v>1</v>
      </c>
      <c r="F7845" s="287">
        <v>1</v>
      </c>
      <c r="G7845" s="287" t="s">
        <v>185</v>
      </c>
      <c r="H7845" s="287"/>
      <c r="I7845" s="287">
        <v>1</v>
      </c>
      <c r="J7845" s="287"/>
      <c r="K7845" s="287">
        <v>0</v>
      </c>
    </row>
    <row r="7846" spans="1:11">
      <c r="A7846" s="287" t="s">
        <v>611</v>
      </c>
      <c r="B7846" s="288">
        <v>46102</v>
      </c>
      <c r="C7846" s="287" t="s">
        <v>893</v>
      </c>
      <c r="D7846" s="287">
        <v>1</v>
      </c>
      <c r="E7846" s="287">
        <v>1</v>
      </c>
      <c r="F7846" s="287">
        <v>0</v>
      </c>
      <c r="G7846" s="287" t="s">
        <v>185</v>
      </c>
      <c r="H7846" s="287"/>
      <c r="I7846" s="287">
        <v>1</v>
      </c>
      <c r="J7846" s="287"/>
      <c r="K7846" s="287">
        <v>0</v>
      </c>
    </row>
    <row r="7847" spans="1:11">
      <c r="A7847" s="287" t="s">
        <v>611</v>
      </c>
      <c r="B7847" s="288">
        <v>46109</v>
      </c>
      <c r="C7847" s="287" t="s">
        <v>893</v>
      </c>
      <c r="D7847" s="287">
        <v>1</v>
      </c>
      <c r="E7847" s="287">
        <v>1</v>
      </c>
      <c r="F7847" s="287">
        <v>0</v>
      </c>
      <c r="G7847" s="287" t="s">
        <v>185</v>
      </c>
      <c r="H7847" s="287"/>
      <c r="I7847" s="287">
        <v>1</v>
      </c>
      <c r="J7847" s="287"/>
      <c r="K7847" s="287">
        <v>0</v>
      </c>
    </row>
    <row r="7848" spans="1:11">
      <c r="A7848" s="287" t="s">
        <v>611</v>
      </c>
      <c r="B7848" s="288">
        <v>46116</v>
      </c>
      <c r="C7848" s="287" t="s">
        <v>893</v>
      </c>
      <c r="D7848" s="287">
        <v>1</v>
      </c>
      <c r="E7848" s="287">
        <v>1</v>
      </c>
      <c r="F7848" s="287">
        <v>0</v>
      </c>
      <c r="G7848" s="287" t="s">
        <v>185</v>
      </c>
      <c r="H7848" s="287"/>
      <c r="I7848" s="287">
        <v>1</v>
      </c>
      <c r="J7848" s="287"/>
      <c r="K7848" s="287">
        <v>0</v>
      </c>
    </row>
    <row r="7849" spans="1:11">
      <c r="A7849" s="287" t="s">
        <v>611</v>
      </c>
      <c r="B7849" s="288">
        <v>46123</v>
      </c>
      <c r="C7849" s="287" t="s">
        <v>847</v>
      </c>
      <c r="D7849" s="287">
        <v>1</v>
      </c>
      <c r="E7849" s="287">
        <v>1</v>
      </c>
      <c r="F7849" s="287">
        <v>1</v>
      </c>
      <c r="G7849" s="287" t="s">
        <v>185</v>
      </c>
      <c r="H7849" s="287"/>
      <c r="I7849" s="287">
        <v>1</v>
      </c>
      <c r="J7849" s="287"/>
      <c r="K7849" s="287">
        <v>0</v>
      </c>
    </row>
    <row r="7850" spans="1:11">
      <c r="A7850" s="287" t="s">
        <v>611</v>
      </c>
      <c r="B7850" s="288">
        <v>46130</v>
      </c>
      <c r="C7850" s="287" t="s">
        <v>893</v>
      </c>
      <c r="D7850" s="287">
        <v>1</v>
      </c>
      <c r="E7850" s="287">
        <v>1</v>
      </c>
      <c r="F7850" s="287">
        <v>0</v>
      </c>
      <c r="G7850" s="287" t="s">
        <v>185</v>
      </c>
      <c r="H7850" s="287"/>
      <c r="I7850" s="287">
        <v>1</v>
      </c>
      <c r="J7850" s="287"/>
      <c r="K7850" s="287">
        <v>0</v>
      </c>
    </row>
    <row r="7851" spans="1:11">
      <c r="A7851" s="287" t="s">
        <v>611</v>
      </c>
      <c r="B7851" s="288">
        <v>46137</v>
      </c>
      <c r="C7851" s="287" t="s">
        <v>893</v>
      </c>
      <c r="D7851" s="287">
        <v>1</v>
      </c>
      <c r="E7851" s="287">
        <v>1</v>
      </c>
      <c r="F7851" s="287">
        <v>0</v>
      </c>
      <c r="G7851" s="287" t="s">
        <v>185</v>
      </c>
      <c r="H7851" s="287"/>
      <c r="I7851" s="287">
        <v>1</v>
      </c>
      <c r="J7851" s="287"/>
      <c r="K7851" s="287">
        <v>0</v>
      </c>
    </row>
    <row r="7852" spans="1:11">
      <c r="A7852" s="287" t="s">
        <v>612</v>
      </c>
      <c r="B7852" s="288">
        <v>45969</v>
      </c>
      <c r="C7852" s="287" t="s">
        <v>893</v>
      </c>
      <c r="D7852" s="287">
        <v>1</v>
      </c>
      <c r="E7852" s="287">
        <v>1</v>
      </c>
      <c r="F7852" s="287">
        <v>0</v>
      </c>
      <c r="G7852" s="287" t="s">
        <v>185</v>
      </c>
      <c r="H7852" s="287" t="s">
        <v>179</v>
      </c>
      <c r="I7852" s="287">
        <v>1</v>
      </c>
      <c r="J7852" s="287"/>
      <c r="K7852" s="287">
        <v>0</v>
      </c>
    </row>
    <row r="7853" spans="1:11">
      <c r="A7853" s="287" t="s">
        <v>612</v>
      </c>
      <c r="B7853" s="288">
        <v>45976</v>
      </c>
      <c r="C7853" s="287" t="s">
        <v>893</v>
      </c>
      <c r="D7853" s="287">
        <v>1</v>
      </c>
      <c r="E7853" s="287">
        <v>1</v>
      </c>
      <c r="F7853" s="287">
        <v>0</v>
      </c>
      <c r="G7853" s="287" t="s">
        <v>185</v>
      </c>
      <c r="H7853" s="287" t="s">
        <v>179</v>
      </c>
      <c r="I7853" s="287">
        <v>1</v>
      </c>
      <c r="J7853" s="287"/>
      <c r="K7853" s="287">
        <v>0</v>
      </c>
    </row>
    <row r="7854" spans="1:11">
      <c r="A7854" s="287" t="s">
        <v>612</v>
      </c>
      <c r="B7854" s="288">
        <v>45983</v>
      </c>
      <c r="C7854" s="287" t="s">
        <v>893</v>
      </c>
      <c r="D7854" s="287">
        <v>1</v>
      </c>
      <c r="E7854" s="287">
        <v>1</v>
      </c>
      <c r="F7854" s="287">
        <v>0</v>
      </c>
      <c r="G7854" s="287" t="s">
        <v>185</v>
      </c>
      <c r="H7854" s="287" t="s">
        <v>179</v>
      </c>
      <c r="I7854" s="287">
        <v>1</v>
      </c>
      <c r="J7854" s="287"/>
      <c r="K7854" s="287">
        <v>0</v>
      </c>
    </row>
    <row r="7855" spans="1:11">
      <c r="A7855" s="287" t="s">
        <v>612</v>
      </c>
      <c r="B7855" s="288">
        <v>45990</v>
      </c>
      <c r="C7855" s="287" t="s">
        <v>893</v>
      </c>
      <c r="D7855" s="287">
        <v>1</v>
      </c>
      <c r="E7855" s="287">
        <v>1</v>
      </c>
      <c r="F7855" s="287">
        <v>0</v>
      </c>
      <c r="G7855" s="287" t="s">
        <v>185</v>
      </c>
      <c r="H7855" s="287" t="s">
        <v>179</v>
      </c>
      <c r="I7855" s="287">
        <v>1</v>
      </c>
      <c r="J7855" s="287"/>
      <c r="K7855" s="287">
        <v>0</v>
      </c>
    </row>
    <row r="7856" spans="1:11">
      <c r="A7856" s="287" t="s">
        <v>612</v>
      </c>
      <c r="B7856" s="288">
        <v>45997</v>
      </c>
      <c r="C7856" s="287" t="s">
        <v>893</v>
      </c>
      <c r="D7856" s="287">
        <v>1</v>
      </c>
      <c r="E7856" s="287">
        <v>1</v>
      </c>
      <c r="F7856" s="287">
        <v>0</v>
      </c>
      <c r="G7856" s="287" t="s">
        <v>185</v>
      </c>
      <c r="H7856" s="287" t="s">
        <v>179</v>
      </c>
      <c r="I7856" s="287">
        <v>1</v>
      </c>
      <c r="J7856" s="287"/>
      <c r="K7856" s="287">
        <v>0</v>
      </c>
    </row>
    <row r="7857" spans="1:11">
      <c r="A7857" s="287" t="s">
        <v>612</v>
      </c>
      <c r="B7857" s="288">
        <v>46004</v>
      </c>
      <c r="C7857" s="287" t="s">
        <v>893</v>
      </c>
      <c r="D7857" s="287">
        <v>1</v>
      </c>
      <c r="E7857" s="287">
        <v>1</v>
      </c>
      <c r="F7857" s="287">
        <v>0</v>
      </c>
      <c r="G7857" s="287" t="s">
        <v>185</v>
      </c>
      <c r="H7857" s="287" t="s">
        <v>179</v>
      </c>
      <c r="I7857" s="287">
        <v>1</v>
      </c>
      <c r="J7857" s="287"/>
      <c r="K7857" s="287">
        <v>0</v>
      </c>
    </row>
    <row r="7858" spans="1:11">
      <c r="A7858" s="287" t="s">
        <v>612</v>
      </c>
      <c r="B7858" s="288">
        <v>46011</v>
      </c>
      <c r="C7858" s="287" t="s">
        <v>893</v>
      </c>
      <c r="D7858" s="287">
        <v>1</v>
      </c>
      <c r="E7858" s="287">
        <v>1</v>
      </c>
      <c r="F7858" s="287">
        <v>0</v>
      </c>
      <c r="G7858" s="287" t="s">
        <v>185</v>
      </c>
      <c r="H7858" s="287" t="s">
        <v>179</v>
      </c>
      <c r="I7858" s="287">
        <v>1</v>
      </c>
      <c r="J7858" s="287"/>
      <c r="K7858" s="287">
        <v>0</v>
      </c>
    </row>
    <row r="7859" spans="1:11">
      <c r="A7859" s="287" t="s">
        <v>612</v>
      </c>
      <c r="B7859" s="288">
        <v>46018</v>
      </c>
      <c r="C7859" s="287" t="s">
        <v>892</v>
      </c>
      <c r="D7859" s="287">
        <v>1</v>
      </c>
      <c r="E7859" s="287">
        <v>0</v>
      </c>
      <c r="F7859" s="287">
        <v>1</v>
      </c>
      <c r="G7859" s="287" t="s">
        <v>185</v>
      </c>
      <c r="H7859" s="287" t="s">
        <v>179</v>
      </c>
      <c r="I7859" s="287">
        <v>1</v>
      </c>
      <c r="J7859" s="287"/>
      <c r="K7859" s="287">
        <v>0</v>
      </c>
    </row>
    <row r="7860" spans="1:11">
      <c r="A7860" s="287" t="s">
        <v>612</v>
      </c>
      <c r="B7860" s="288">
        <v>46025</v>
      </c>
      <c r="C7860" s="287" t="s">
        <v>893</v>
      </c>
      <c r="D7860" s="287">
        <v>1</v>
      </c>
      <c r="E7860" s="287">
        <v>1</v>
      </c>
      <c r="F7860" s="287">
        <v>0</v>
      </c>
      <c r="G7860" s="287" t="s">
        <v>185</v>
      </c>
      <c r="H7860" s="287" t="s">
        <v>179</v>
      </c>
      <c r="I7860" s="287">
        <v>1</v>
      </c>
      <c r="J7860" s="287"/>
      <c r="K7860" s="287">
        <v>0</v>
      </c>
    </row>
    <row r="7861" spans="1:11">
      <c r="A7861" s="287" t="s">
        <v>612</v>
      </c>
      <c r="B7861" s="288">
        <v>46032</v>
      </c>
      <c r="C7861" s="287" t="s">
        <v>893</v>
      </c>
      <c r="D7861" s="287">
        <v>1</v>
      </c>
      <c r="E7861" s="287">
        <v>1</v>
      </c>
      <c r="F7861" s="287">
        <v>0</v>
      </c>
      <c r="G7861" s="287" t="s">
        <v>185</v>
      </c>
      <c r="H7861" s="287" t="s">
        <v>179</v>
      </c>
      <c r="I7861" s="287">
        <v>1</v>
      </c>
      <c r="J7861" s="287"/>
      <c r="K7861" s="287">
        <v>0</v>
      </c>
    </row>
    <row r="7862" spans="1:11">
      <c r="A7862" s="287" t="s">
        <v>612</v>
      </c>
      <c r="B7862" s="288">
        <v>46039</v>
      </c>
      <c r="C7862" s="287" t="s">
        <v>893</v>
      </c>
      <c r="D7862" s="287">
        <v>1</v>
      </c>
      <c r="E7862" s="287">
        <v>1</v>
      </c>
      <c r="F7862" s="287">
        <v>0</v>
      </c>
      <c r="G7862" s="287" t="s">
        <v>185</v>
      </c>
      <c r="H7862" s="287" t="s">
        <v>179</v>
      </c>
      <c r="I7862" s="287">
        <v>1</v>
      </c>
      <c r="J7862" s="287"/>
      <c r="K7862" s="287">
        <v>0</v>
      </c>
    </row>
    <row r="7863" spans="1:11">
      <c r="A7863" s="287" t="s">
        <v>612</v>
      </c>
      <c r="B7863" s="288">
        <v>46046</v>
      </c>
      <c r="C7863" s="287" t="s">
        <v>893</v>
      </c>
      <c r="D7863" s="287">
        <v>1</v>
      </c>
      <c r="E7863" s="287">
        <v>1</v>
      </c>
      <c r="F7863" s="287">
        <v>0</v>
      </c>
      <c r="G7863" s="287" t="s">
        <v>185</v>
      </c>
      <c r="H7863" s="287" t="s">
        <v>179</v>
      </c>
      <c r="I7863" s="287">
        <v>1</v>
      </c>
      <c r="J7863" s="287"/>
      <c r="K7863" s="287">
        <v>0</v>
      </c>
    </row>
    <row r="7864" spans="1:11">
      <c r="A7864" s="287" t="s">
        <v>612</v>
      </c>
      <c r="B7864" s="288">
        <v>46053</v>
      </c>
      <c r="C7864" s="287" t="s">
        <v>893</v>
      </c>
      <c r="D7864" s="287">
        <v>1</v>
      </c>
      <c r="E7864" s="287">
        <v>1</v>
      </c>
      <c r="F7864" s="287">
        <v>0</v>
      </c>
      <c r="G7864" s="287" t="s">
        <v>185</v>
      </c>
      <c r="H7864" s="287" t="s">
        <v>179</v>
      </c>
      <c r="I7864" s="287">
        <v>1</v>
      </c>
      <c r="J7864" s="287"/>
      <c r="K7864" s="287">
        <v>0</v>
      </c>
    </row>
    <row r="7865" spans="1:11">
      <c r="A7865" s="287" t="s">
        <v>612</v>
      </c>
      <c r="B7865" s="288">
        <v>46060</v>
      </c>
      <c r="C7865" s="287" t="s">
        <v>893</v>
      </c>
      <c r="D7865" s="287">
        <v>1</v>
      </c>
      <c r="E7865" s="287">
        <v>1</v>
      </c>
      <c r="F7865" s="287">
        <v>0</v>
      </c>
      <c r="G7865" s="287" t="s">
        <v>185</v>
      </c>
      <c r="H7865" s="287" t="s">
        <v>179</v>
      </c>
      <c r="I7865" s="287">
        <v>1</v>
      </c>
      <c r="J7865" s="287"/>
      <c r="K7865" s="287">
        <v>0</v>
      </c>
    </row>
    <row r="7866" spans="1:11">
      <c r="A7866" s="287" t="s">
        <v>612</v>
      </c>
      <c r="B7866" s="288">
        <v>46067</v>
      </c>
      <c r="C7866" s="287" t="s">
        <v>893</v>
      </c>
      <c r="D7866" s="287">
        <v>1</v>
      </c>
      <c r="E7866" s="287">
        <v>1</v>
      </c>
      <c r="F7866" s="287">
        <v>0</v>
      </c>
      <c r="G7866" s="287" t="s">
        <v>185</v>
      </c>
      <c r="H7866" s="287" t="s">
        <v>179</v>
      </c>
      <c r="I7866" s="287">
        <v>1</v>
      </c>
      <c r="J7866" s="287"/>
      <c r="K7866" s="287">
        <v>0</v>
      </c>
    </row>
    <row r="7867" spans="1:11">
      <c r="A7867" s="287" t="s">
        <v>612</v>
      </c>
      <c r="B7867" s="288">
        <v>46074</v>
      </c>
      <c r="C7867" s="287" t="s">
        <v>893</v>
      </c>
      <c r="D7867" s="287">
        <v>1</v>
      </c>
      <c r="E7867" s="287">
        <v>1</v>
      </c>
      <c r="F7867" s="287">
        <v>0</v>
      </c>
      <c r="G7867" s="287" t="s">
        <v>185</v>
      </c>
      <c r="H7867" s="287" t="s">
        <v>179</v>
      </c>
      <c r="I7867" s="287">
        <v>1</v>
      </c>
      <c r="J7867" s="287"/>
      <c r="K7867" s="287">
        <v>0</v>
      </c>
    </row>
    <row r="7868" spans="1:11">
      <c r="A7868" s="287" t="s">
        <v>612</v>
      </c>
      <c r="B7868" s="288">
        <v>46081</v>
      </c>
      <c r="C7868" s="287" t="s">
        <v>893</v>
      </c>
      <c r="D7868" s="287">
        <v>1</v>
      </c>
      <c r="E7868" s="287">
        <v>1</v>
      </c>
      <c r="F7868" s="287">
        <v>0</v>
      </c>
      <c r="G7868" s="287" t="s">
        <v>185</v>
      </c>
      <c r="H7868" s="287" t="s">
        <v>179</v>
      </c>
      <c r="I7868" s="287">
        <v>1</v>
      </c>
      <c r="J7868" s="287"/>
      <c r="K7868" s="287">
        <v>0</v>
      </c>
    </row>
    <row r="7869" spans="1:11">
      <c r="A7869" s="287" t="s">
        <v>612</v>
      </c>
      <c r="B7869" s="288">
        <v>46088</v>
      </c>
      <c r="C7869" s="287" t="s">
        <v>893</v>
      </c>
      <c r="D7869" s="287">
        <v>1</v>
      </c>
      <c r="E7869" s="287">
        <v>1</v>
      </c>
      <c r="F7869" s="287">
        <v>0</v>
      </c>
      <c r="G7869" s="287" t="s">
        <v>185</v>
      </c>
      <c r="H7869" s="287" t="s">
        <v>179</v>
      </c>
      <c r="I7869" s="287">
        <v>1</v>
      </c>
      <c r="J7869" s="287"/>
      <c r="K7869" s="287">
        <v>0</v>
      </c>
    </row>
    <row r="7870" spans="1:11">
      <c r="A7870" s="287" t="s">
        <v>612</v>
      </c>
      <c r="B7870" s="288">
        <v>46095</v>
      </c>
      <c r="C7870" s="287" t="s">
        <v>893</v>
      </c>
      <c r="D7870" s="287">
        <v>1</v>
      </c>
      <c r="E7870" s="287">
        <v>1</v>
      </c>
      <c r="F7870" s="287">
        <v>0</v>
      </c>
      <c r="G7870" s="287" t="s">
        <v>185</v>
      </c>
      <c r="H7870" s="287" t="s">
        <v>179</v>
      </c>
      <c r="I7870" s="287">
        <v>1</v>
      </c>
      <c r="J7870" s="287"/>
      <c r="K7870" s="287">
        <v>0</v>
      </c>
    </row>
    <row r="7871" spans="1:11">
      <c r="A7871" s="287" t="s">
        <v>612</v>
      </c>
      <c r="B7871" s="288">
        <v>46102</v>
      </c>
      <c r="C7871" s="287" t="s">
        <v>893</v>
      </c>
      <c r="D7871" s="287">
        <v>1</v>
      </c>
      <c r="E7871" s="287">
        <v>1</v>
      </c>
      <c r="F7871" s="287">
        <v>0</v>
      </c>
      <c r="G7871" s="287" t="s">
        <v>185</v>
      </c>
      <c r="H7871" s="287" t="s">
        <v>179</v>
      </c>
      <c r="I7871" s="287">
        <v>1</v>
      </c>
      <c r="J7871" s="287"/>
      <c r="K7871" s="287">
        <v>0</v>
      </c>
    </row>
    <row r="7872" spans="1:11">
      <c r="A7872" s="287" t="s">
        <v>612</v>
      </c>
      <c r="B7872" s="288">
        <v>46109</v>
      </c>
      <c r="C7872" s="287" t="s">
        <v>893</v>
      </c>
      <c r="D7872" s="287">
        <v>1</v>
      </c>
      <c r="E7872" s="287">
        <v>1</v>
      </c>
      <c r="F7872" s="287">
        <v>0</v>
      </c>
      <c r="G7872" s="287" t="s">
        <v>185</v>
      </c>
      <c r="H7872" s="287" t="s">
        <v>179</v>
      </c>
      <c r="I7872" s="287">
        <v>1</v>
      </c>
      <c r="J7872" s="287"/>
      <c r="K7872" s="287">
        <v>0</v>
      </c>
    </row>
    <row r="7873" spans="1:11">
      <c r="A7873" s="287" t="s">
        <v>612</v>
      </c>
      <c r="B7873" s="288">
        <v>46116</v>
      </c>
      <c r="C7873" s="287" t="s">
        <v>893</v>
      </c>
      <c r="D7873" s="287">
        <v>1</v>
      </c>
      <c r="E7873" s="287">
        <v>1</v>
      </c>
      <c r="F7873" s="287">
        <v>0</v>
      </c>
      <c r="G7873" s="287" t="s">
        <v>185</v>
      </c>
      <c r="H7873" s="287" t="s">
        <v>179</v>
      </c>
      <c r="I7873" s="287">
        <v>1</v>
      </c>
      <c r="J7873" s="287"/>
      <c r="K7873" s="287">
        <v>0</v>
      </c>
    </row>
    <row r="7874" spans="1:11">
      <c r="A7874" s="287" t="s">
        <v>612</v>
      </c>
      <c r="B7874" s="288">
        <v>46123</v>
      </c>
      <c r="C7874" s="287" t="s">
        <v>893</v>
      </c>
      <c r="D7874" s="287">
        <v>1</v>
      </c>
      <c r="E7874" s="287">
        <v>1</v>
      </c>
      <c r="F7874" s="287">
        <v>0</v>
      </c>
      <c r="G7874" s="287" t="s">
        <v>185</v>
      </c>
      <c r="H7874" s="287" t="s">
        <v>179</v>
      </c>
      <c r="I7874" s="287">
        <v>1</v>
      </c>
      <c r="J7874" s="287"/>
      <c r="K7874" s="287">
        <v>0</v>
      </c>
    </row>
    <row r="7875" spans="1:11">
      <c r="A7875" s="287" t="s">
        <v>612</v>
      </c>
      <c r="B7875" s="288">
        <v>46130</v>
      </c>
      <c r="C7875" s="287" t="s">
        <v>893</v>
      </c>
      <c r="D7875" s="287">
        <v>1</v>
      </c>
      <c r="E7875" s="287">
        <v>1</v>
      </c>
      <c r="F7875" s="287">
        <v>0</v>
      </c>
      <c r="G7875" s="287" t="s">
        <v>185</v>
      </c>
      <c r="H7875" s="287" t="s">
        <v>179</v>
      </c>
      <c r="I7875" s="287">
        <v>1</v>
      </c>
      <c r="J7875" s="287"/>
      <c r="K7875" s="287">
        <v>0</v>
      </c>
    </row>
    <row r="7876" spans="1:11">
      <c r="A7876" s="287" t="s">
        <v>612</v>
      </c>
      <c r="B7876" s="288">
        <v>46137</v>
      </c>
      <c r="C7876" s="287" t="s">
        <v>893</v>
      </c>
      <c r="D7876" s="287">
        <v>1</v>
      </c>
      <c r="E7876" s="287">
        <v>1</v>
      </c>
      <c r="F7876" s="287">
        <v>0</v>
      </c>
      <c r="G7876" s="287" t="s">
        <v>185</v>
      </c>
      <c r="H7876" s="287" t="s">
        <v>179</v>
      </c>
      <c r="I7876" s="287">
        <v>1</v>
      </c>
      <c r="J7876" s="287"/>
      <c r="K7876" s="287">
        <v>0</v>
      </c>
    </row>
    <row r="7877" spans="1:11">
      <c r="A7877" s="287" t="s">
        <v>613</v>
      </c>
      <c r="B7877" s="288">
        <v>45969</v>
      </c>
      <c r="C7877" s="287" t="s">
        <v>339</v>
      </c>
      <c r="D7877" s="287">
        <v>0</v>
      </c>
      <c r="E7877" s="287">
        <v>0</v>
      </c>
      <c r="F7877" s="287">
        <v>0</v>
      </c>
      <c r="G7877" s="287" t="s">
        <v>179</v>
      </c>
      <c r="H7877" s="287" t="s">
        <v>185</v>
      </c>
      <c r="I7877" s="287">
        <v>0</v>
      </c>
      <c r="J7877" s="287" t="s">
        <v>614</v>
      </c>
      <c r="K7877" s="287">
        <v>0</v>
      </c>
    </row>
    <row r="7878" spans="1:11">
      <c r="A7878" s="287" t="s">
        <v>613</v>
      </c>
      <c r="B7878" s="288">
        <v>45976</v>
      </c>
      <c r="C7878" s="287" t="s">
        <v>847</v>
      </c>
      <c r="D7878" s="287">
        <v>1</v>
      </c>
      <c r="E7878" s="287">
        <v>1</v>
      </c>
      <c r="F7878" s="287">
        <v>1</v>
      </c>
      <c r="G7878" s="287" t="s">
        <v>179</v>
      </c>
      <c r="H7878" s="287" t="s">
        <v>185</v>
      </c>
      <c r="I7878" s="287">
        <v>0</v>
      </c>
      <c r="J7878" s="287" t="s">
        <v>614</v>
      </c>
      <c r="K7878" s="287">
        <v>0</v>
      </c>
    </row>
    <row r="7879" spans="1:11">
      <c r="A7879" s="287" t="s">
        <v>613</v>
      </c>
      <c r="B7879" s="288">
        <v>45983</v>
      </c>
      <c r="C7879" s="287" t="s">
        <v>847</v>
      </c>
      <c r="D7879" s="287">
        <v>1</v>
      </c>
      <c r="E7879" s="287">
        <v>1</v>
      </c>
      <c r="F7879" s="287">
        <v>1</v>
      </c>
      <c r="G7879" s="287" t="s">
        <v>179</v>
      </c>
      <c r="H7879" s="287" t="s">
        <v>185</v>
      </c>
      <c r="I7879" s="287">
        <v>0</v>
      </c>
      <c r="J7879" s="287" t="s">
        <v>614</v>
      </c>
      <c r="K7879" s="287">
        <v>0</v>
      </c>
    </row>
    <row r="7880" spans="1:11">
      <c r="A7880" s="287" t="s">
        <v>613</v>
      </c>
      <c r="B7880" s="288">
        <v>45990</v>
      </c>
      <c r="C7880" s="287" t="s">
        <v>339</v>
      </c>
      <c r="D7880" s="287">
        <v>0</v>
      </c>
      <c r="E7880" s="287">
        <v>0</v>
      </c>
      <c r="F7880" s="287">
        <v>0</v>
      </c>
      <c r="G7880" s="287" t="s">
        <v>179</v>
      </c>
      <c r="H7880" s="287" t="s">
        <v>185</v>
      </c>
      <c r="I7880" s="287">
        <v>0</v>
      </c>
      <c r="J7880" s="287" t="s">
        <v>614</v>
      </c>
      <c r="K7880" s="287">
        <v>0</v>
      </c>
    </row>
    <row r="7881" spans="1:11">
      <c r="A7881" s="287" t="s">
        <v>613</v>
      </c>
      <c r="B7881" s="288">
        <v>45997</v>
      </c>
      <c r="C7881" s="287" t="s">
        <v>339</v>
      </c>
      <c r="D7881" s="287">
        <v>0</v>
      </c>
      <c r="E7881" s="287">
        <v>0</v>
      </c>
      <c r="F7881" s="287">
        <v>0</v>
      </c>
      <c r="G7881" s="287" t="s">
        <v>179</v>
      </c>
      <c r="H7881" s="287" t="s">
        <v>185</v>
      </c>
      <c r="I7881" s="287">
        <v>0</v>
      </c>
      <c r="J7881" s="287" t="s">
        <v>614</v>
      </c>
      <c r="K7881" s="287">
        <v>0</v>
      </c>
    </row>
    <row r="7882" spans="1:11">
      <c r="A7882" s="287" t="s">
        <v>613</v>
      </c>
      <c r="B7882" s="288">
        <v>46004</v>
      </c>
      <c r="C7882" s="287" t="s">
        <v>339</v>
      </c>
      <c r="D7882" s="287">
        <v>0</v>
      </c>
      <c r="E7882" s="287">
        <v>0</v>
      </c>
      <c r="F7882" s="287">
        <v>0</v>
      </c>
      <c r="G7882" s="287" t="s">
        <v>179</v>
      </c>
      <c r="H7882" s="287" t="s">
        <v>185</v>
      </c>
      <c r="I7882" s="287">
        <v>0</v>
      </c>
      <c r="J7882" s="287" t="s">
        <v>614</v>
      </c>
      <c r="K7882" s="287">
        <v>0</v>
      </c>
    </row>
    <row r="7883" spans="1:11">
      <c r="A7883" s="287" t="s">
        <v>613</v>
      </c>
      <c r="B7883" s="288">
        <v>46011</v>
      </c>
      <c r="C7883" s="287" t="s">
        <v>339</v>
      </c>
      <c r="D7883" s="287">
        <v>0</v>
      </c>
      <c r="E7883" s="287">
        <v>0</v>
      </c>
      <c r="F7883" s="287">
        <v>0</v>
      </c>
      <c r="G7883" s="287" t="s">
        <v>179</v>
      </c>
      <c r="H7883" s="287" t="s">
        <v>185</v>
      </c>
      <c r="I7883" s="287">
        <v>0</v>
      </c>
      <c r="J7883" s="287" t="s">
        <v>614</v>
      </c>
      <c r="K7883" s="287">
        <v>0</v>
      </c>
    </row>
    <row r="7884" spans="1:11">
      <c r="A7884" s="287" t="s">
        <v>613</v>
      </c>
      <c r="B7884" s="288">
        <v>46018</v>
      </c>
      <c r="C7884" s="287" t="s">
        <v>339</v>
      </c>
      <c r="D7884" s="287">
        <v>0</v>
      </c>
      <c r="E7884" s="287">
        <v>0</v>
      </c>
      <c r="F7884" s="287">
        <v>0</v>
      </c>
      <c r="G7884" s="287" t="s">
        <v>179</v>
      </c>
      <c r="H7884" s="287" t="s">
        <v>185</v>
      </c>
      <c r="I7884" s="287">
        <v>0</v>
      </c>
      <c r="J7884" s="287" t="s">
        <v>614</v>
      </c>
      <c r="K7884" s="287">
        <v>0</v>
      </c>
    </row>
    <row r="7885" spans="1:11">
      <c r="A7885" s="287" t="s">
        <v>613</v>
      </c>
      <c r="B7885" s="288">
        <v>46025</v>
      </c>
      <c r="C7885" s="287" t="s">
        <v>339</v>
      </c>
      <c r="D7885" s="287">
        <v>0</v>
      </c>
      <c r="E7885" s="287">
        <v>0</v>
      </c>
      <c r="F7885" s="287">
        <v>0</v>
      </c>
      <c r="G7885" s="287" t="s">
        <v>179</v>
      </c>
      <c r="H7885" s="287" t="s">
        <v>185</v>
      </c>
      <c r="I7885" s="287">
        <v>0</v>
      </c>
      <c r="J7885" s="287" t="s">
        <v>614</v>
      </c>
      <c r="K7885" s="287">
        <v>0</v>
      </c>
    </row>
    <row r="7886" spans="1:11">
      <c r="A7886" s="287" t="s">
        <v>613</v>
      </c>
      <c r="B7886" s="288">
        <v>46032</v>
      </c>
      <c r="C7886" s="287" t="s">
        <v>892</v>
      </c>
      <c r="D7886" s="287">
        <v>1</v>
      </c>
      <c r="E7886" s="287">
        <v>0</v>
      </c>
      <c r="F7886" s="287">
        <v>1</v>
      </c>
      <c r="G7886" s="287" t="s">
        <v>179</v>
      </c>
      <c r="H7886" s="287" t="s">
        <v>185</v>
      </c>
      <c r="I7886" s="287">
        <v>0</v>
      </c>
      <c r="J7886" s="287" t="s">
        <v>614</v>
      </c>
      <c r="K7886" s="287">
        <v>0</v>
      </c>
    </row>
    <row r="7887" spans="1:11">
      <c r="A7887" s="287" t="s">
        <v>613</v>
      </c>
      <c r="B7887" s="288">
        <v>46039</v>
      </c>
      <c r="C7887" s="287" t="s">
        <v>847</v>
      </c>
      <c r="D7887" s="287">
        <v>1</v>
      </c>
      <c r="E7887" s="287">
        <v>1</v>
      </c>
      <c r="F7887" s="287">
        <v>1</v>
      </c>
      <c r="G7887" s="287" t="s">
        <v>179</v>
      </c>
      <c r="H7887" s="287" t="s">
        <v>185</v>
      </c>
      <c r="I7887" s="287">
        <v>0</v>
      </c>
      <c r="J7887" s="287" t="s">
        <v>614</v>
      </c>
      <c r="K7887" s="287">
        <v>0</v>
      </c>
    </row>
    <row r="7888" spans="1:11">
      <c r="A7888" s="287" t="s">
        <v>613</v>
      </c>
      <c r="B7888" s="288">
        <v>46046</v>
      </c>
      <c r="C7888" s="287" t="s">
        <v>339</v>
      </c>
      <c r="D7888" s="287">
        <v>0</v>
      </c>
      <c r="E7888" s="287">
        <v>0</v>
      </c>
      <c r="F7888" s="287">
        <v>0</v>
      </c>
      <c r="G7888" s="287" t="s">
        <v>179</v>
      </c>
      <c r="H7888" s="287" t="s">
        <v>185</v>
      </c>
      <c r="I7888" s="287">
        <v>0</v>
      </c>
      <c r="J7888" s="287" t="s">
        <v>614</v>
      </c>
      <c r="K7888" s="287">
        <v>0</v>
      </c>
    </row>
    <row r="7889" spans="1:11">
      <c r="A7889" s="287" t="s">
        <v>613</v>
      </c>
      <c r="B7889" s="288">
        <v>46053</v>
      </c>
      <c r="C7889" s="287" t="s">
        <v>339</v>
      </c>
      <c r="D7889" s="287">
        <v>0</v>
      </c>
      <c r="E7889" s="287">
        <v>0</v>
      </c>
      <c r="F7889" s="287">
        <v>0</v>
      </c>
      <c r="G7889" s="287" t="s">
        <v>179</v>
      </c>
      <c r="H7889" s="287" t="s">
        <v>185</v>
      </c>
      <c r="I7889" s="287">
        <v>0</v>
      </c>
      <c r="J7889" s="287" t="s">
        <v>614</v>
      </c>
      <c r="K7889" s="287">
        <v>0</v>
      </c>
    </row>
    <row r="7890" spans="1:11">
      <c r="A7890" s="287" t="s">
        <v>613</v>
      </c>
      <c r="B7890" s="288">
        <v>46060</v>
      </c>
      <c r="C7890" s="287" t="s">
        <v>339</v>
      </c>
      <c r="D7890" s="287">
        <v>0</v>
      </c>
      <c r="E7890" s="287">
        <v>0</v>
      </c>
      <c r="F7890" s="287">
        <v>0</v>
      </c>
      <c r="G7890" s="287" t="s">
        <v>179</v>
      </c>
      <c r="H7890" s="287" t="s">
        <v>185</v>
      </c>
      <c r="I7890" s="287">
        <v>0</v>
      </c>
      <c r="J7890" s="287" t="s">
        <v>614</v>
      </c>
      <c r="K7890" s="287">
        <v>0</v>
      </c>
    </row>
    <row r="7891" spans="1:11">
      <c r="A7891" s="287" t="s">
        <v>613</v>
      </c>
      <c r="B7891" s="288">
        <v>46067</v>
      </c>
      <c r="C7891" s="287" t="s">
        <v>847</v>
      </c>
      <c r="D7891" s="287">
        <v>1</v>
      </c>
      <c r="E7891" s="287">
        <v>1</v>
      </c>
      <c r="F7891" s="287">
        <v>1</v>
      </c>
      <c r="G7891" s="287" t="s">
        <v>179</v>
      </c>
      <c r="H7891" s="287" t="s">
        <v>185</v>
      </c>
      <c r="I7891" s="287">
        <v>0</v>
      </c>
      <c r="J7891" s="287" t="s">
        <v>614</v>
      </c>
      <c r="K7891" s="287">
        <v>0</v>
      </c>
    </row>
    <row r="7892" spans="1:11">
      <c r="A7892" s="287" t="s">
        <v>613</v>
      </c>
      <c r="B7892" s="288">
        <v>46074</v>
      </c>
      <c r="C7892" s="287" t="s">
        <v>893</v>
      </c>
      <c r="D7892" s="287">
        <v>1</v>
      </c>
      <c r="E7892" s="287">
        <v>1</v>
      </c>
      <c r="F7892" s="287">
        <v>0</v>
      </c>
      <c r="G7892" s="287" t="s">
        <v>179</v>
      </c>
      <c r="H7892" s="287" t="s">
        <v>185</v>
      </c>
      <c r="I7892" s="287">
        <v>0</v>
      </c>
      <c r="J7892" s="287" t="s">
        <v>614</v>
      </c>
      <c r="K7892" s="287">
        <v>0</v>
      </c>
    </row>
    <row r="7893" spans="1:11">
      <c r="A7893" s="287" t="s">
        <v>613</v>
      </c>
      <c r="B7893" s="288">
        <v>46081</v>
      </c>
      <c r="C7893" s="287" t="s">
        <v>339</v>
      </c>
      <c r="D7893" s="287">
        <v>0</v>
      </c>
      <c r="E7893" s="287">
        <v>0</v>
      </c>
      <c r="F7893" s="287">
        <v>0</v>
      </c>
      <c r="G7893" s="287" t="s">
        <v>179</v>
      </c>
      <c r="H7893" s="287" t="s">
        <v>185</v>
      </c>
      <c r="I7893" s="287">
        <v>0</v>
      </c>
      <c r="J7893" s="287" t="s">
        <v>614</v>
      </c>
      <c r="K7893" s="287">
        <v>0</v>
      </c>
    </row>
    <row r="7894" spans="1:11">
      <c r="A7894" s="287" t="s">
        <v>613</v>
      </c>
      <c r="B7894" s="288">
        <v>46088</v>
      </c>
      <c r="C7894" s="287" t="s">
        <v>339</v>
      </c>
      <c r="D7894" s="287">
        <v>0</v>
      </c>
      <c r="E7894" s="287">
        <v>0</v>
      </c>
      <c r="F7894" s="287">
        <v>0</v>
      </c>
      <c r="G7894" s="287" t="s">
        <v>179</v>
      </c>
      <c r="H7894" s="287" t="s">
        <v>185</v>
      </c>
      <c r="I7894" s="287">
        <v>0</v>
      </c>
      <c r="J7894" s="287" t="s">
        <v>614</v>
      </c>
      <c r="K7894" s="287">
        <v>0</v>
      </c>
    </row>
    <row r="7895" spans="1:11">
      <c r="A7895" s="287" t="s">
        <v>613</v>
      </c>
      <c r="B7895" s="288">
        <v>46095</v>
      </c>
      <c r="C7895" s="287" t="s">
        <v>847</v>
      </c>
      <c r="D7895" s="287">
        <v>1</v>
      </c>
      <c r="E7895" s="287">
        <v>1</v>
      </c>
      <c r="F7895" s="287">
        <v>1</v>
      </c>
      <c r="G7895" s="287" t="s">
        <v>179</v>
      </c>
      <c r="H7895" s="287" t="s">
        <v>185</v>
      </c>
      <c r="I7895" s="287">
        <v>0</v>
      </c>
      <c r="J7895" s="287" t="s">
        <v>614</v>
      </c>
      <c r="K7895" s="287">
        <v>0</v>
      </c>
    </row>
    <row r="7896" spans="1:11">
      <c r="A7896" s="287" t="s">
        <v>613</v>
      </c>
      <c r="B7896" s="288">
        <v>46102</v>
      </c>
      <c r="C7896" s="287" t="s">
        <v>847</v>
      </c>
      <c r="D7896" s="287">
        <v>1</v>
      </c>
      <c r="E7896" s="287">
        <v>1</v>
      </c>
      <c r="F7896" s="287">
        <v>1</v>
      </c>
      <c r="G7896" s="287" t="s">
        <v>179</v>
      </c>
      <c r="H7896" s="287" t="s">
        <v>185</v>
      </c>
      <c r="I7896" s="287">
        <v>0</v>
      </c>
      <c r="J7896" s="287" t="s">
        <v>614</v>
      </c>
      <c r="K7896" s="287">
        <v>0</v>
      </c>
    </row>
    <row r="7897" spans="1:11">
      <c r="A7897" s="287" t="s">
        <v>613</v>
      </c>
      <c r="B7897" s="288">
        <v>46109</v>
      </c>
      <c r="C7897" s="287" t="s">
        <v>339</v>
      </c>
      <c r="D7897" s="287">
        <v>0</v>
      </c>
      <c r="E7897" s="287">
        <v>0</v>
      </c>
      <c r="F7897" s="287">
        <v>0</v>
      </c>
      <c r="G7897" s="287" t="s">
        <v>179</v>
      </c>
      <c r="H7897" s="287" t="s">
        <v>185</v>
      </c>
      <c r="I7897" s="287">
        <v>0</v>
      </c>
      <c r="J7897" s="287" t="s">
        <v>614</v>
      </c>
      <c r="K7897" s="287">
        <v>0</v>
      </c>
    </row>
    <row r="7898" spans="1:11">
      <c r="A7898" s="287" t="s">
        <v>613</v>
      </c>
      <c r="B7898" s="288">
        <v>46116</v>
      </c>
      <c r="C7898" s="287" t="s">
        <v>339</v>
      </c>
      <c r="D7898" s="287">
        <v>0</v>
      </c>
      <c r="E7898" s="287">
        <v>0</v>
      </c>
      <c r="F7898" s="287">
        <v>0</v>
      </c>
      <c r="G7898" s="287" t="s">
        <v>179</v>
      </c>
      <c r="H7898" s="287" t="s">
        <v>185</v>
      </c>
      <c r="I7898" s="287">
        <v>0</v>
      </c>
      <c r="J7898" s="287" t="s">
        <v>614</v>
      </c>
      <c r="K7898" s="287">
        <v>0</v>
      </c>
    </row>
    <row r="7899" spans="1:11">
      <c r="A7899" s="287" t="s">
        <v>613</v>
      </c>
      <c r="B7899" s="288">
        <v>46123</v>
      </c>
      <c r="C7899" s="287" t="s">
        <v>847</v>
      </c>
      <c r="D7899" s="287">
        <v>1</v>
      </c>
      <c r="E7899" s="287">
        <v>1</v>
      </c>
      <c r="F7899" s="287">
        <v>1</v>
      </c>
      <c r="G7899" s="287" t="s">
        <v>179</v>
      </c>
      <c r="H7899" s="287" t="s">
        <v>185</v>
      </c>
      <c r="I7899" s="287">
        <v>0</v>
      </c>
      <c r="J7899" s="287" t="s">
        <v>614</v>
      </c>
      <c r="K7899" s="287">
        <v>0</v>
      </c>
    </row>
    <row r="7900" spans="1:11">
      <c r="A7900" s="287" t="s">
        <v>613</v>
      </c>
      <c r="B7900" s="288">
        <v>46130</v>
      </c>
      <c r="C7900" s="287" t="s">
        <v>847</v>
      </c>
      <c r="D7900" s="287">
        <v>1</v>
      </c>
      <c r="E7900" s="287">
        <v>1</v>
      </c>
      <c r="F7900" s="287">
        <v>1</v>
      </c>
      <c r="G7900" s="287" t="s">
        <v>179</v>
      </c>
      <c r="H7900" s="287" t="s">
        <v>185</v>
      </c>
      <c r="I7900" s="287">
        <v>0</v>
      </c>
      <c r="J7900" s="287" t="s">
        <v>614</v>
      </c>
      <c r="K7900" s="287">
        <v>0</v>
      </c>
    </row>
    <row r="7901" spans="1:11">
      <c r="A7901" s="287" t="s">
        <v>613</v>
      </c>
      <c r="B7901" s="288">
        <v>46137</v>
      </c>
      <c r="C7901" s="287" t="s">
        <v>339</v>
      </c>
      <c r="D7901" s="287">
        <v>0</v>
      </c>
      <c r="E7901" s="287">
        <v>0</v>
      </c>
      <c r="F7901" s="287">
        <v>0</v>
      </c>
      <c r="G7901" s="287" t="s">
        <v>179</v>
      </c>
      <c r="H7901" s="287" t="s">
        <v>185</v>
      </c>
      <c r="I7901" s="287">
        <v>0</v>
      </c>
      <c r="J7901" s="287" t="s">
        <v>614</v>
      </c>
      <c r="K7901" s="287">
        <v>0</v>
      </c>
    </row>
    <row r="7902" spans="1:11">
      <c r="A7902" s="287" t="s">
        <v>615</v>
      </c>
      <c r="B7902" s="288">
        <v>45969</v>
      </c>
      <c r="C7902" s="287" t="s">
        <v>893</v>
      </c>
      <c r="D7902" s="287">
        <v>1</v>
      </c>
      <c r="E7902" s="287">
        <v>1</v>
      </c>
      <c r="F7902" s="287">
        <v>0</v>
      </c>
      <c r="G7902" s="287" t="s">
        <v>185</v>
      </c>
      <c r="H7902" s="287" t="s">
        <v>185</v>
      </c>
      <c r="I7902" s="287">
        <v>1</v>
      </c>
      <c r="J7902" s="287" t="s">
        <v>616</v>
      </c>
      <c r="K7902" s="287">
        <v>0</v>
      </c>
    </row>
    <row r="7903" spans="1:11">
      <c r="A7903" s="287" t="s">
        <v>615</v>
      </c>
      <c r="B7903" s="288">
        <v>45976</v>
      </c>
      <c r="C7903" s="287" t="s">
        <v>339</v>
      </c>
      <c r="D7903" s="287">
        <v>0</v>
      </c>
      <c r="E7903" s="287">
        <v>0</v>
      </c>
      <c r="F7903" s="287">
        <v>0</v>
      </c>
      <c r="G7903" s="287" t="s">
        <v>185</v>
      </c>
      <c r="H7903" s="287" t="s">
        <v>185</v>
      </c>
      <c r="I7903" s="287">
        <v>1</v>
      </c>
      <c r="J7903" s="287" t="s">
        <v>616</v>
      </c>
      <c r="K7903" s="287">
        <v>0</v>
      </c>
    </row>
    <row r="7904" spans="1:11">
      <c r="A7904" s="287" t="s">
        <v>615</v>
      </c>
      <c r="B7904" s="288">
        <v>45983</v>
      </c>
      <c r="C7904" s="287" t="s">
        <v>893</v>
      </c>
      <c r="D7904" s="287">
        <v>1</v>
      </c>
      <c r="E7904" s="287">
        <v>1</v>
      </c>
      <c r="F7904" s="287">
        <v>0</v>
      </c>
      <c r="G7904" s="287" t="s">
        <v>185</v>
      </c>
      <c r="H7904" s="287" t="s">
        <v>185</v>
      </c>
      <c r="I7904" s="287">
        <v>1</v>
      </c>
      <c r="J7904" s="287" t="s">
        <v>616</v>
      </c>
      <c r="K7904" s="287">
        <v>0</v>
      </c>
    </row>
    <row r="7905" spans="1:11">
      <c r="A7905" s="287" t="s">
        <v>615</v>
      </c>
      <c r="B7905" s="288">
        <v>45990</v>
      </c>
      <c r="C7905" s="287" t="s">
        <v>339</v>
      </c>
      <c r="D7905" s="287">
        <v>0</v>
      </c>
      <c r="E7905" s="287">
        <v>0</v>
      </c>
      <c r="F7905" s="287">
        <v>0</v>
      </c>
      <c r="G7905" s="287" t="s">
        <v>185</v>
      </c>
      <c r="H7905" s="287" t="s">
        <v>185</v>
      </c>
      <c r="I7905" s="287">
        <v>1</v>
      </c>
      <c r="J7905" s="287" t="s">
        <v>616</v>
      </c>
      <c r="K7905" s="287">
        <v>0</v>
      </c>
    </row>
    <row r="7906" spans="1:11">
      <c r="A7906" s="287" t="s">
        <v>615</v>
      </c>
      <c r="B7906" s="288">
        <v>45997</v>
      </c>
      <c r="C7906" s="287" t="s">
        <v>339</v>
      </c>
      <c r="D7906" s="287">
        <v>0</v>
      </c>
      <c r="E7906" s="287">
        <v>0</v>
      </c>
      <c r="F7906" s="287">
        <v>0</v>
      </c>
      <c r="G7906" s="287" t="s">
        <v>185</v>
      </c>
      <c r="H7906" s="287" t="s">
        <v>185</v>
      </c>
      <c r="I7906" s="287">
        <v>1</v>
      </c>
      <c r="J7906" s="287" t="s">
        <v>616</v>
      </c>
      <c r="K7906" s="287">
        <v>0</v>
      </c>
    </row>
    <row r="7907" spans="1:11">
      <c r="A7907" s="287" t="s">
        <v>615</v>
      </c>
      <c r="B7907" s="288">
        <v>46004</v>
      </c>
      <c r="C7907" s="287" t="s">
        <v>893</v>
      </c>
      <c r="D7907" s="287">
        <v>1</v>
      </c>
      <c r="E7907" s="287">
        <v>1</v>
      </c>
      <c r="F7907" s="287">
        <v>0</v>
      </c>
      <c r="G7907" s="287" t="s">
        <v>185</v>
      </c>
      <c r="H7907" s="287" t="s">
        <v>185</v>
      </c>
      <c r="I7907" s="287">
        <v>1</v>
      </c>
      <c r="J7907" s="287" t="s">
        <v>616</v>
      </c>
      <c r="K7907" s="287">
        <v>0</v>
      </c>
    </row>
    <row r="7908" spans="1:11">
      <c r="A7908" s="287" t="s">
        <v>615</v>
      </c>
      <c r="B7908" s="288">
        <v>46011</v>
      </c>
      <c r="C7908" s="287" t="s">
        <v>339</v>
      </c>
      <c r="D7908" s="287">
        <v>0</v>
      </c>
      <c r="E7908" s="287">
        <v>0</v>
      </c>
      <c r="F7908" s="287">
        <v>0</v>
      </c>
      <c r="G7908" s="287" t="s">
        <v>185</v>
      </c>
      <c r="H7908" s="287" t="s">
        <v>185</v>
      </c>
      <c r="I7908" s="287">
        <v>1</v>
      </c>
      <c r="J7908" s="287" t="s">
        <v>616</v>
      </c>
      <c r="K7908" s="287">
        <v>0</v>
      </c>
    </row>
    <row r="7909" spans="1:11">
      <c r="A7909" s="287" t="s">
        <v>615</v>
      </c>
      <c r="B7909" s="288">
        <v>46018</v>
      </c>
      <c r="C7909" s="287" t="s">
        <v>339</v>
      </c>
      <c r="D7909" s="287">
        <v>0</v>
      </c>
      <c r="E7909" s="287">
        <v>0</v>
      </c>
      <c r="F7909" s="287">
        <v>0</v>
      </c>
      <c r="G7909" s="287" t="s">
        <v>185</v>
      </c>
      <c r="H7909" s="287" t="s">
        <v>185</v>
      </c>
      <c r="I7909" s="287">
        <v>1</v>
      </c>
      <c r="J7909" s="287" t="s">
        <v>616</v>
      </c>
      <c r="K7909" s="287">
        <v>0</v>
      </c>
    </row>
    <row r="7910" spans="1:11">
      <c r="A7910" s="287" t="s">
        <v>615</v>
      </c>
      <c r="B7910" s="288">
        <v>46025</v>
      </c>
      <c r="C7910" s="287" t="s">
        <v>339</v>
      </c>
      <c r="D7910" s="287">
        <v>0</v>
      </c>
      <c r="E7910" s="287">
        <v>0</v>
      </c>
      <c r="F7910" s="287">
        <v>0</v>
      </c>
      <c r="G7910" s="287" t="s">
        <v>185</v>
      </c>
      <c r="H7910" s="287" t="s">
        <v>185</v>
      </c>
      <c r="I7910" s="287">
        <v>1</v>
      </c>
      <c r="J7910" s="287" t="s">
        <v>616</v>
      </c>
      <c r="K7910" s="287">
        <v>0</v>
      </c>
    </row>
    <row r="7911" spans="1:11">
      <c r="A7911" s="287" t="s">
        <v>615</v>
      </c>
      <c r="B7911" s="288">
        <v>46032</v>
      </c>
      <c r="C7911" s="287" t="s">
        <v>339</v>
      </c>
      <c r="D7911" s="287">
        <v>0</v>
      </c>
      <c r="E7911" s="287">
        <v>0</v>
      </c>
      <c r="F7911" s="287">
        <v>0</v>
      </c>
      <c r="G7911" s="287" t="s">
        <v>185</v>
      </c>
      <c r="H7911" s="287" t="s">
        <v>185</v>
      </c>
      <c r="I7911" s="287">
        <v>1</v>
      </c>
      <c r="J7911" s="287" t="s">
        <v>616</v>
      </c>
      <c r="K7911" s="287">
        <v>0</v>
      </c>
    </row>
    <row r="7912" spans="1:11">
      <c r="A7912" s="287" t="s">
        <v>615</v>
      </c>
      <c r="B7912" s="288">
        <v>46039</v>
      </c>
      <c r="C7912" s="287" t="s">
        <v>893</v>
      </c>
      <c r="D7912" s="287">
        <v>1</v>
      </c>
      <c r="E7912" s="287">
        <v>1</v>
      </c>
      <c r="F7912" s="287">
        <v>0</v>
      </c>
      <c r="G7912" s="287" t="s">
        <v>185</v>
      </c>
      <c r="H7912" s="287" t="s">
        <v>185</v>
      </c>
      <c r="I7912" s="287">
        <v>1</v>
      </c>
      <c r="J7912" s="287" t="s">
        <v>616</v>
      </c>
      <c r="K7912" s="287">
        <v>0</v>
      </c>
    </row>
    <row r="7913" spans="1:11">
      <c r="A7913" s="287" t="s">
        <v>615</v>
      </c>
      <c r="B7913" s="288">
        <v>46046</v>
      </c>
      <c r="C7913" s="287" t="s">
        <v>893</v>
      </c>
      <c r="D7913" s="287">
        <v>1</v>
      </c>
      <c r="E7913" s="287">
        <v>1</v>
      </c>
      <c r="F7913" s="287">
        <v>0</v>
      </c>
      <c r="G7913" s="287" t="s">
        <v>185</v>
      </c>
      <c r="H7913" s="287" t="s">
        <v>185</v>
      </c>
      <c r="I7913" s="287">
        <v>1</v>
      </c>
      <c r="J7913" s="287" t="s">
        <v>616</v>
      </c>
      <c r="K7913" s="287">
        <v>0</v>
      </c>
    </row>
    <row r="7914" spans="1:11">
      <c r="A7914" s="287" t="s">
        <v>615</v>
      </c>
      <c r="B7914" s="288">
        <v>46053</v>
      </c>
      <c r="C7914" s="287" t="s">
        <v>339</v>
      </c>
      <c r="D7914" s="287">
        <v>0</v>
      </c>
      <c r="E7914" s="287">
        <v>0</v>
      </c>
      <c r="F7914" s="287">
        <v>0</v>
      </c>
      <c r="G7914" s="287" t="s">
        <v>185</v>
      </c>
      <c r="H7914" s="287" t="s">
        <v>185</v>
      </c>
      <c r="I7914" s="287">
        <v>1</v>
      </c>
      <c r="J7914" s="287" t="s">
        <v>616</v>
      </c>
      <c r="K7914" s="287">
        <v>0</v>
      </c>
    </row>
    <row r="7915" spans="1:11">
      <c r="A7915" s="287" t="s">
        <v>615</v>
      </c>
      <c r="B7915" s="288">
        <v>46060</v>
      </c>
      <c r="C7915" s="287" t="s">
        <v>893</v>
      </c>
      <c r="D7915" s="287">
        <v>1</v>
      </c>
      <c r="E7915" s="287">
        <v>1</v>
      </c>
      <c r="F7915" s="287">
        <v>0</v>
      </c>
      <c r="G7915" s="287" t="s">
        <v>185</v>
      </c>
      <c r="H7915" s="287" t="s">
        <v>185</v>
      </c>
      <c r="I7915" s="287">
        <v>1</v>
      </c>
      <c r="J7915" s="287" t="s">
        <v>616</v>
      </c>
      <c r="K7915" s="287">
        <v>0</v>
      </c>
    </row>
    <row r="7916" spans="1:11">
      <c r="A7916" s="287" t="s">
        <v>615</v>
      </c>
      <c r="B7916" s="288">
        <v>46067</v>
      </c>
      <c r="C7916" s="287" t="s">
        <v>339</v>
      </c>
      <c r="D7916" s="287">
        <v>0</v>
      </c>
      <c r="E7916" s="287">
        <v>0</v>
      </c>
      <c r="F7916" s="287">
        <v>0</v>
      </c>
      <c r="G7916" s="287" t="s">
        <v>185</v>
      </c>
      <c r="H7916" s="287" t="s">
        <v>185</v>
      </c>
      <c r="I7916" s="287">
        <v>1</v>
      </c>
      <c r="J7916" s="287" t="s">
        <v>616</v>
      </c>
      <c r="K7916" s="287">
        <v>0</v>
      </c>
    </row>
    <row r="7917" spans="1:11">
      <c r="A7917" s="287" t="s">
        <v>615</v>
      </c>
      <c r="B7917" s="288">
        <v>46074</v>
      </c>
      <c r="C7917" s="287" t="s">
        <v>893</v>
      </c>
      <c r="D7917" s="287">
        <v>1</v>
      </c>
      <c r="E7917" s="287">
        <v>1</v>
      </c>
      <c r="F7917" s="287">
        <v>0</v>
      </c>
      <c r="G7917" s="287" t="s">
        <v>185</v>
      </c>
      <c r="H7917" s="287" t="s">
        <v>185</v>
      </c>
      <c r="I7917" s="287">
        <v>1</v>
      </c>
      <c r="J7917" s="287" t="s">
        <v>616</v>
      </c>
      <c r="K7917" s="287">
        <v>0</v>
      </c>
    </row>
    <row r="7918" spans="1:11">
      <c r="A7918" s="287" t="s">
        <v>615</v>
      </c>
      <c r="B7918" s="288">
        <v>46081</v>
      </c>
      <c r="C7918" s="287" t="s">
        <v>339</v>
      </c>
      <c r="D7918" s="287">
        <v>0</v>
      </c>
      <c r="E7918" s="287">
        <v>0</v>
      </c>
      <c r="F7918" s="287">
        <v>0</v>
      </c>
      <c r="G7918" s="287" t="s">
        <v>185</v>
      </c>
      <c r="H7918" s="287" t="s">
        <v>185</v>
      </c>
      <c r="I7918" s="287">
        <v>1</v>
      </c>
      <c r="J7918" s="287" t="s">
        <v>616</v>
      </c>
      <c r="K7918" s="287">
        <v>0</v>
      </c>
    </row>
    <row r="7919" spans="1:11">
      <c r="A7919" s="287" t="s">
        <v>615</v>
      </c>
      <c r="B7919" s="288">
        <v>46088</v>
      </c>
      <c r="C7919" s="287" t="s">
        <v>339</v>
      </c>
      <c r="D7919" s="287">
        <v>0</v>
      </c>
      <c r="E7919" s="287">
        <v>0</v>
      </c>
      <c r="F7919" s="287">
        <v>0</v>
      </c>
      <c r="G7919" s="287" t="s">
        <v>185</v>
      </c>
      <c r="H7919" s="287" t="s">
        <v>185</v>
      </c>
      <c r="I7919" s="287">
        <v>1</v>
      </c>
      <c r="J7919" s="287" t="s">
        <v>616</v>
      </c>
      <c r="K7919" s="287">
        <v>0</v>
      </c>
    </row>
    <row r="7920" spans="1:11">
      <c r="A7920" s="287" t="s">
        <v>615</v>
      </c>
      <c r="B7920" s="288">
        <v>46095</v>
      </c>
      <c r="C7920" s="287" t="s">
        <v>893</v>
      </c>
      <c r="D7920" s="287">
        <v>1</v>
      </c>
      <c r="E7920" s="287">
        <v>1</v>
      </c>
      <c r="F7920" s="287">
        <v>0</v>
      </c>
      <c r="G7920" s="287" t="s">
        <v>185</v>
      </c>
      <c r="H7920" s="287" t="s">
        <v>185</v>
      </c>
      <c r="I7920" s="287">
        <v>1</v>
      </c>
      <c r="J7920" s="287" t="s">
        <v>616</v>
      </c>
      <c r="K7920" s="287">
        <v>0</v>
      </c>
    </row>
    <row r="7921" spans="1:11">
      <c r="A7921" s="287" t="s">
        <v>615</v>
      </c>
      <c r="B7921" s="288">
        <v>46102</v>
      </c>
      <c r="C7921" s="287" t="s">
        <v>339</v>
      </c>
      <c r="D7921" s="287">
        <v>0</v>
      </c>
      <c r="E7921" s="287">
        <v>0</v>
      </c>
      <c r="F7921" s="287">
        <v>0</v>
      </c>
      <c r="G7921" s="287" t="s">
        <v>185</v>
      </c>
      <c r="H7921" s="287" t="s">
        <v>185</v>
      </c>
      <c r="I7921" s="287">
        <v>1</v>
      </c>
      <c r="J7921" s="287" t="s">
        <v>616</v>
      </c>
      <c r="K7921" s="287">
        <v>0</v>
      </c>
    </row>
    <row r="7922" spans="1:11">
      <c r="A7922" s="287" t="s">
        <v>615</v>
      </c>
      <c r="B7922" s="288">
        <v>46109</v>
      </c>
      <c r="C7922" s="287" t="s">
        <v>893</v>
      </c>
      <c r="D7922" s="287">
        <v>1</v>
      </c>
      <c r="E7922" s="287">
        <v>1</v>
      </c>
      <c r="F7922" s="287">
        <v>0</v>
      </c>
      <c r="G7922" s="287" t="s">
        <v>185</v>
      </c>
      <c r="H7922" s="287" t="s">
        <v>185</v>
      </c>
      <c r="I7922" s="287">
        <v>1</v>
      </c>
      <c r="J7922" s="287" t="s">
        <v>616</v>
      </c>
      <c r="K7922" s="287">
        <v>0</v>
      </c>
    </row>
    <row r="7923" spans="1:11">
      <c r="A7923" s="287" t="s">
        <v>615</v>
      </c>
      <c r="B7923" s="288">
        <v>46116</v>
      </c>
      <c r="C7923" s="287" t="s">
        <v>339</v>
      </c>
      <c r="D7923" s="287">
        <v>0</v>
      </c>
      <c r="E7923" s="287">
        <v>0</v>
      </c>
      <c r="F7923" s="287">
        <v>0</v>
      </c>
      <c r="G7923" s="287" t="s">
        <v>185</v>
      </c>
      <c r="H7923" s="287" t="s">
        <v>185</v>
      </c>
      <c r="I7923" s="287">
        <v>1</v>
      </c>
      <c r="J7923" s="287" t="s">
        <v>616</v>
      </c>
      <c r="K7923" s="287">
        <v>0</v>
      </c>
    </row>
    <row r="7924" spans="1:11">
      <c r="A7924" s="287" t="s">
        <v>615</v>
      </c>
      <c r="B7924" s="288">
        <v>46123</v>
      </c>
      <c r="C7924" s="287" t="s">
        <v>893</v>
      </c>
      <c r="D7924" s="287">
        <v>1</v>
      </c>
      <c r="E7924" s="287">
        <v>1</v>
      </c>
      <c r="F7924" s="287">
        <v>0</v>
      </c>
      <c r="G7924" s="287" t="s">
        <v>185</v>
      </c>
      <c r="H7924" s="287" t="s">
        <v>185</v>
      </c>
      <c r="I7924" s="287">
        <v>1</v>
      </c>
      <c r="J7924" s="287" t="s">
        <v>616</v>
      </c>
      <c r="K7924" s="287">
        <v>0</v>
      </c>
    </row>
    <row r="7925" spans="1:11">
      <c r="A7925" s="287" t="s">
        <v>615</v>
      </c>
      <c r="B7925" s="288">
        <v>46130</v>
      </c>
      <c r="C7925" s="287" t="s">
        <v>339</v>
      </c>
      <c r="D7925" s="287">
        <v>0</v>
      </c>
      <c r="E7925" s="287">
        <v>0</v>
      </c>
      <c r="F7925" s="287">
        <v>0</v>
      </c>
      <c r="G7925" s="287" t="s">
        <v>185</v>
      </c>
      <c r="H7925" s="287" t="s">
        <v>185</v>
      </c>
      <c r="I7925" s="287">
        <v>1</v>
      </c>
      <c r="J7925" s="287" t="s">
        <v>616</v>
      </c>
      <c r="K7925" s="287">
        <v>0</v>
      </c>
    </row>
    <row r="7926" spans="1:11">
      <c r="A7926" s="287" t="s">
        <v>615</v>
      </c>
      <c r="B7926" s="288">
        <v>46137</v>
      </c>
      <c r="C7926" s="287" t="s">
        <v>893</v>
      </c>
      <c r="D7926" s="287">
        <v>1</v>
      </c>
      <c r="E7926" s="287">
        <v>1</v>
      </c>
      <c r="F7926" s="287">
        <v>0</v>
      </c>
      <c r="G7926" s="287" t="s">
        <v>185</v>
      </c>
      <c r="H7926" s="287" t="s">
        <v>185</v>
      </c>
      <c r="I7926" s="287">
        <v>1</v>
      </c>
      <c r="J7926" s="287" t="s">
        <v>616</v>
      </c>
      <c r="K7926" s="287">
        <v>0</v>
      </c>
    </row>
    <row r="7927" spans="1:11">
      <c r="A7927" s="287" t="s">
        <v>617</v>
      </c>
      <c r="B7927" s="288">
        <v>45969</v>
      </c>
      <c r="C7927" s="287" t="s">
        <v>339</v>
      </c>
      <c r="D7927" s="287">
        <v>0</v>
      </c>
      <c r="E7927" s="287">
        <v>0</v>
      </c>
      <c r="F7927" s="287">
        <v>0</v>
      </c>
      <c r="G7927" s="287" t="s">
        <v>185</v>
      </c>
      <c r="H7927" s="287"/>
      <c r="I7927" s="287">
        <v>1</v>
      </c>
      <c r="J7927" s="287"/>
      <c r="K7927" s="287">
        <v>0</v>
      </c>
    </row>
    <row r="7928" spans="1:11">
      <c r="A7928" s="287" t="s">
        <v>617</v>
      </c>
      <c r="B7928" s="288">
        <v>45976</v>
      </c>
      <c r="C7928" s="287" t="s">
        <v>892</v>
      </c>
      <c r="D7928" s="287">
        <v>1</v>
      </c>
      <c r="E7928" s="287">
        <v>0</v>
      </c>
      <c r="F7928" s="287">
        <v>1</v>
      </c>
      <c r="G7928" s="287" t="s">
        <v>185</v>
      </c>
      <c r="H7928" s="287"/>
      <c r="I7928" s="287">
        <v>1</v>
      </c>
      <c r="J7928" s="287"/>
      <c r="K7928" s="287">
        <v>0</v>
      </c>
    </row>
    <row r="7929" spans="1:11">
      <c r="A7929" s="287" t="s">
        <v>617</v>
      </c>
      <c r="B7929" s="288">
        <v>45983</v>
      </c>
      <c r="C7929" s="287" t="s">
        <v>892</v>
      </c>
      <c r="D7929" s="287">
        <v>1</v>
      </c>
      <c r="E7929" s="287">
        <v>0</v>
      </c>
      <c r="F7929" s="287">
        <v>1</v>
      </c>
      <c r="G7929" s="287" t="s">
        <v>185</v>
      </c>
      <c r="H7929" s="287"/>
      <c r="I7929" s="287">
        <v>1</v>
      </c>
      <c r="J7929" s="287"/>
      <c r="K7929" s="287">
        <v>0</v>
      </c>
    </row>
    <row r="7930" spans="1:11">
      <c r="A7930" s="287" t="s">
        <v>617</v>
      </c>
      <c r="B7930" s="288">
        <v>45990</v>
      </c>
      <c r="C7930" s="287" t="s">
        <v>892</v>
      </c>
      <c r="D7930" s="287">
        <v>1</v>
      </c>
      <c r="E7930" s="287">
        <v>0</v>
      </c>
      <c r="F7930" s="287">
        <v>1</v>
      </c>
      <c r="G7930" s="287" t="s">
        <v>185</v>
      </c>
      <c r="H7930" s="287"/>
      <c r="I7930" s="287">
        <v>1</v>
      </c>
      <c r="J7930" s="287"/>
      <c r="K7930" s="287">
        <v>0</v>
      </c>
    </row>
    <row r="7931" spans="1:11">
      <c r="A7931" s="287" t="s">
        <v>617</v>
      </c>
      <c r="B7931" s="288">
        <v>45997</v>
      </c>
      <c r="C7931" s="287" t="s">
        <v>892</v>
      </c>
      <c r="D7931" s="287">
        <v>1</v>
      </c>
      <c r="E7931" s="287">
        <v>0</v>
      </c>
      <c r="F7931" s="287">
        <v>1</v>
      </c>
      <c r="G7931" s="287" t="s">
        <v>185</v>
      </c>
      <c r="H7931" s="287"/>
      <c r="I7931" s="287">
        <v>1</v>
      </c>
      <c r="J7931" s="287"/>
      <c r="K7931" s="287">
        <v>0</v>
      </c>
    </row>
    <row r="7932" spans="1:11">
      <c r="A7932" s="287" t="s">
        <v>617</v>
      </c>
      <c r="B7932" s="288">
        <v>46004</v>
      </c>
      <c r="C7932" s="287" t="s">
        <v>339</v>
      </c>
      <c r="D7932" s="287">
        <v>0</v>
      </c>
      <c r="E7932" s="287">
        <v>0</v>
      </c>
      <c r="F7932" s="287">
        <v>0</v>
      </c>
      <c r="G7932" s="287" t="s">
        <v>185</v>
      </c>
      <c r="H7932" s="287"/>
      <c r="I7932" s="287">
        <v>1</v>
      </c>
      <c r="J7932" s="287"/>
      <c r="K7932" s="287">
        <v>0</v>
      </c>
    </row>
    <row r="7933" spans="1:11">
      <c r="A7933" s="287" t="s">
        <v>617</v>
      </c>
      <c r="B7933" s="288">
        <v>46011</v>
      </c>
      <c r="C7933" s="287" t="s">
        <v>339</v>
      </c>
      <c r="D7933" s="287">
        <v>0</v>
      </c>
      <c r="E7933" s="287">
        <v>0</v>
      </c>
      <c r="F7933" s="287">
        <v>0</v>
      </c>
      <c r="G7933" s="287" t="s">
        <v>185</v>
      </c>
      <c r="H7933" s="287"/>
      <c r="I7933" s="287">
        <v>1</v>
      </c>
      <c r="J7933" s="287"/>
      <c r="K7933" s="287">
        <v>0</v>
      </c>
    </row>
    <row r="7934" spans="1:11">
      <c r="A7934" s="287" t="s">
        <v>617</v>
      </c>
      <c r="B7934" s="288">
        <v>46018</v>
      </c>
      <c r="C7934" s="287" t="s">
        <v>892</v>
      </c>
      <c r="D7934" s="287">
        <v>1</v>
      </c>
      <c r="E7934" s="287">
        <v>0</v>
      </c>
      <c r="F7934" s="287">
        <v>1</v>
      </c>
      <c r="G7934" s="287" t="s">
        <v>185</v>
      </c>
      <c r="H7934" s="287"/>
      <c r="I7934" s="287">
        <v>1</v>
      </c>
      <c r="J7934" s="287"/>
      <c r="K7934" s="287">
        <v>0</v>
      </c>
    </row>
    <row r="7935" spans="1:11">
      <c r="A7935" s="287" t="s">
        <v>617</v>
      </c>
      <c r="B7935" s="288">
        <v>46025</v>
      </c>
      <c r="C7935" s="287" t="s">
        <v>339</v>
      </c>
      <c r="D7935" s="287">
        <v>0</v>
      </c>
      <c r="E7935" s="287">
        <v>0</v>
      </c>
      <c r="F7935" s="287">
        <v>0</v>
      </c>
      <c r="G7935" s="287" t="s">
        <v>185</v>
      </c>
      <c r="H7935" s="287"/>
      <c r="I7935" s="287">
        <v>1</v>
      </c>
      <c r="J7935" s="287"/>
      <c r="K7935" s="287">
        <v>0</v>
      </c>
    </row>
    <row r="7936" spans="1:11">
      <c r="A7936" s="287" t="s">
        <v>617</v>
      </c>
      <c r="B7936" s="288">
        <v>46032</v>
      </c>
      <c r="C7936" s="287" t="s">
        <v>893</v>
      </c>
      <c r="D7936" s="287">
        <v>1</v>
      </c>
      <c r="E7936" s="287">
        <v>1</v>
      </c>
      <c r="F7936" s="287">
        <v>0</v>
      </c>
      <c r="G7936" s="287" t="s">
        <v>185</v>
      </c>
      <c r="H7936" s="287"/>
      <c r="I7936" s="287">
        <v>1</v>
      </c>
      <c r="J7936" s="287"/>
      <c r="K7936" s="287">
        <v>0</v>
      </c>
    </row>
    <row r="7937" spans="1:11">
      <c r="A7937" s="287" t="s">
        <v>617</v>
      </c>
      <c r="B7937" s="288">
        <v>46039</v>
      </c>
      <c r="C7937" s="287" t="s">
        <v>892</v>
      </c>
      <c r="D7937" s="287">
        <v>1</v>
      </c>
      <c r="E7937" s="287">
        <v>0</v>
      </c>
      <c r="F7937" s="287">
        <v>1</v>
      </c>
      <c r="G7937" s="287" t="s">
        <v>185</v>
      </c>
      <c r="H7937" s="287"/>
      <c r="I7937" s="287">
        <v>1</v>
      </c>
      <c r="J7937" s="287"/>
      <c r="K7937" s="287">
        <v>0</v>
      </c>
    </row>
    <row r="7938" spans="1:11">
      <c r="A7938" s="287" t="s">
        <v>617</v>
      </c>
      <c r="B7938" s="288">
        <v>46046</v>
      </c>
      <c r="C7938" s="287" t="s">
        <v>339</v>
      </c>
      <c r="D7938" s="287">
        <v>0</v>
      </c>
      <c r="E7938" s="287">
        <v>0</v>
      </c>
      <c r="F7938" s="287">
        <v>0</v>
      </c>
      <c r="G7938" s="287" t="s">
        <v>185</v>
      </c>
      <c r="H7938" s="287"/>
      <c r="I7938" s="287">
        <v>1</v>
      </c>
      <c r="J7938" s="287"/>
      <c r="K7938" s="287">
        <v>0</v>
      </c>
    </row>
    <row r="7939" spans="1:11">
      <c r="A7939" s="287" t="s">
        <v>617</v>
      </c>
      <c r="B7939" s="288">
        <v>46053</v>
      </c>
      <c r="C7939" s="287" t="s">
        <v>339</v>
      </c>
      <c r="D7939" s="287">
        <v>0</v>
      </c>
      <c r="E7939" s="287">
        <v>0</v>
      </c>
      <c r="F7939" s="287">
        <v>0</v>
      </c>
      <c r="G7939" s="287" t="s">
        <v>185</v>
      </c>
      <c r="H7939" s="287"/>
      <c r="I7939" s="287">
        <v>1</v>
      </c>
      <c r="J7939" s="287"/>
      <c r="K7939" s="287">
        <v>0</v>
      </c>
    </row>
    <row r="7940" spans="1:11">
      <c r="A7940" s="287" t="s">
        <v>617</v>
      </c>
      <c r="B7940" s="288">
        <v>46060</v>
      </c>
      <c r="C7940" s="287" t="s">
        <v>893</v>
      </c>
      <c r="D7940" s="287">
        <v>1</v>
      </c>
      <c r="E7940" s="287">
        <v>1</v>
      </c>
      <c r="F7940" s="287">
        <v>0</v>
      </c>
      <c r="G7940" s="287" t="s">
        <v>185</v>
      </c>
      <c r="H7940" s="287"/>
      <c r="I7940" s="287">
        <v>1</v>
      </c>
      <c r="J7940" s="287"/>
      <c r="K7940" s="287">
        <v>0</v>
      </c>
    </row>
    <row r="7941" spans="1:11">
      <c r="A7941" s="287" t="s">
        <v>617</v>
      </c>
      <c r="B7941" s="288">
        <v>46067</v>
      </c>
      <c r="C7941" s="287" t="s">
        <v>339</v>
      </c>
      <c r="D7941" s="287">
        <v>0</v>
      </c>
      <c r="E7941" s="287">
        <v>0</v>
      </c>
      <c r="F7941" s="287">
        <v>0</v>
      </c>
      <c r="G7941" s="287" t="s">
        <v>185</v>
      </c>
      <c r="H7941" s="287"/>
      <c r="I7941" s="287">
        <v>1</v>
      </c>
      <c r="J7941" s="287"/>
      <c r="K7941" s="287">
        <v>0</v>
      </c>
    </row>
    <row r="7942" spans="1:11">
      <c r="A7942" s="287" t="s">
        <v>617</v>
      </c>
      <c r="B7942" s="288">
        <v>46074</v>
      </c>
      <c r="C7942" s="287" t="s">
        <v>339</v>
      </c>
      <c r="D7942" s="287">
        <v>0</v>
      </c>
      <c r="E7942" s="287">
        <v>0</v>
      </c>
      <c r="F7942" s="287">
        <v>0</v>
      </c>
      <c r="G7942" s="287" t="s">
        <v>185</v>
      </c>
      <c r="H7942" s="287"/>
      <c r="I7942" s="287">
        <v>1</v>
      </c>
      <c r="J7942" s="287"/>
      <c r="K7942" s="287">
        <v>0</v>
      </c>
    </row>
    <row r="7943" spans="1:11">
      <c r="A7943" s="287" t="s">
        <v>617</v>
      </c>
      <c r="B7943" s="288">
        <v>46081</v>
      </c>
      <c r="C7943" s="287" t="s">
        <v>892</v>
      </c>
      <c r="D7943" s="287">
        <v>1</v>
      </c>
      <c r="E7943" s="287">
        <v>0</v>
      </c>
      <c r="F7943" s="287">
        <v>1</v>
      </c>
      <c r="G7943" s="287" t="s">
        <v>185</v>
      </c>
      <c r="H7943" s="287"/>
      <c r="I7943" s="287">
        <v>1</v>
      </c>
      <c r="J7943" s="287"/>
      <c r="K7943" s="287">
        <v>0</v>
      </c>
    </row>
    <row r="7944" spans="1:11">
      <c r="A7944" s="287" t="s">
        <v>617</v>
      </c>
      <c r="B7944" s="288">
        <v>46088</v>
      </c>
      <c r="C7944" s="287" t="s">
        <v>892</v>
      </c>
      <c r="D7944" s="287">
        <v>1</v>
      </c>
      <c r="E7944" s="287">
        <v>0</v>
      </c>
      <c r="F7944" s="287">
        <v>1</v>
      </c>
      <c r="G7944" s="287" t="s">
        <v>185</v>
      </c>
      <c r="H7944" s="287"/>
      <c r="I7944" s="287">
        <v>1</v>
      </c>
      <c r="J7944" s="287"/>
      <c r="K7944" s="287">
        <v>0</v>
      </c>
    </row>
    <row r="7945" spans="1:11">
      <c r="A7945" s="287" t="s">
        <v>617</v>
      </c>
      <c r="B7945" s="288">
        <v>46095</v>
      </c>
      <c r="C7945" s="287" t="s">
        <v>339</v>
      </c>
      <c r="D7945" s="287">
        <v>0</v>
      </c>
      <c r="E7945" s="287">
        <v>0</v>
      </c>
      <c r="F7945" s="287">
        <v>0</v>
      </c>
      <c r="G7945" s="287" t="s">
        <v>185</v>
      </c>
      <c r="H7945" s="287"/>
      <c r="I7945" s="287">
        <v>1</v>
      </c>
      <c r="J7945" s="287"/>
      <c r="K7945" s="287">
        <v>0</v>
      </c>
    </row>
    <row r="7946" spans="1:11">
      <c r="A7946" s="287" t="s">
        <v>617</v>
      </c>
      <c r="B7946" s="288">
        <v>46102</v>
      </c>
      <c r="C7946" s="287" t="s">
        <v>339</v>
      </c>
      <c r="D7946" s="287">
        <v>0</v>
      </c>
      <c r="E7946" s="287">
        <v>0</v>
      </c>
      <c r="F7946" s="287">
        <v>0</v>
      </c>
      <c r="G7946" s="287" t="s">
        <v>185</v>
      </c>
      <c r="H7946" s="287"/>
      <c r="I7946" s="287">
        <v>1</v>
      </c>
      <c r="J7946" s="287"/>
      <c r="K7946" s="287">
        <v>0</v>
      </c>
    </row>
    <row r="7947" spans="1:11">
      <c r="A7947" s="287" t="s">
        <v>617</v>
      </c>
      <c r="B7947" s="288">
        <v>46109</v>
      </c>
      <c r="C7947" s="287" t="s">
        <v>339</v>
      </c>
      <c r="D7947" s="287">
        <v>0</v>
      </c>
      <c r="E7947" s="287">
        <v>0</v>
      </c>
      <c r="F7947" s="287">
        <v>0</v>
      </c>
      <c r="G7947" s="287" t="s">
        <v>185</v>
      </c>
      <c r="H7947" s="287"/>
      <c r="I7947" s="287">
        <v>1</v>
      </c>
      <c r="J7947" s="287"/>
      <c r="K7947" s="287">
        <v>0</v>
      </c>
    </row>
    <row r="7948" spans="1:11">
      <c r="A7948" s="287" t="s">
        <v>617</v>
      </c>
      <c r="B7948" s="288">
        <v>46116</v>
      </c>
      <c r="C7948" s="287" t="s">
        <v>339</v>
      </c>
      <c r="D7948" s="287">
        <v>0</v>
      </c>
      <c r="E7948" s="287">
        <v>0</v>
      </c>
      <c r="F7948" s="287">
        <v>0</v>
      </c>
      <c r="G7948" s="287" t="s">
        <v>185</v>
      </c>
      <c r="H7948" s="287"/>
      <c r="I7948" s="287">
        <v>1</v>
      </c>
      <c r="J7948" s="287"/>
      <c r="K7948" s="287">
        <v>0</v>
      </c>
    </row>
    <row r="7949" spans="1:11">
      <c r="A7949" s="287" t="s">
        <v>617</v>
      </c>
      <c r="B7949" s="288">
        <v>46123</v>
      </c>
      <c r="C7949" s="287" t="s">
        <v>339</v>
      </c>
      <c r="D7949" s="287">
        <v>0</v>
      </c>
      <c r="E7949" s="287">
        <v>0</v>
      </c>
      <c r="F7949" s="287">
        <v>0</v>
      </c>
      <c r="G7949" s="287" t="s">
        <v>185</v>
      </c>
      <c r="H7949" s="287"/>
      <c r="I7949" s="287">
        <v>1</v>
      </c>
      <c r="J7949" s="287"/>
      <c r="K7949" s="287">
        <v>0</v>
      </c>
    </row>
    <row r="7950" spans="1:11">
      <c r="A7950" s="287" t="s">
        <v>617</v>
      </c>
      <c r="B7950" s="288">
        <v>46130</v>
      </c>
      <c r="C7950" s="287" t="s">
        <v>892</v>
      </c>
      <c r="D7950" s="287">
        <v>1</v>
      </c>
      <c r="E7950" s="287">
        <v>0</v>
      </c>
      <c r="F7950" s="287">
        <v>1</v>
      </c>
      <c r="G7950" s="287" t="s">
        <v>185</v>
      </c>
      <c r="H7950" s="287"/>
      <c r="I7950" s="287">
        <v>1</v>
      </c>
      <c r="J7950" s="287"/>
      <c r="K7950" s="287">
        <v>0</v>
      </c>
    </row>
    <row r="7951" spans="1:11">
      <c r="A7951" s="287" t="s">
        <v>617</v>
      </c>
      <c r="B7951" s="288">
        <v>46137</v>
      </c>
      <c r="C7951" s="287" t="s">
        <v>892</v>
      </c>
      <c r="D7951" s="287">
        <v>1</v>
      </c>
      <c r="E7951" s="287">
        <v>0</v>
      </c>
      <c r="F7951" s="287">
        <v>1</v>
      </c>
      <c r="G7951" s="287" t="s">
        <v>185</v>
      </c>
      <c r="H7951" s="287"/>
      <c r="I7951" s="287">
        <v>1</v>
      </c>
      <c r="J7951" s="287"/>
      <c r="K7951" s="287">
        <v>0</v>
      </c>
    </row>
    <row r="7952" spans="1:11">
      <c r="A7952" s="287" t="s">
        <v>618</v>
      </c>
      <c r="B7952" s="288">
        <v>45969</v>
      </c>
      <c r="C7952" s="287" t="s">
        <v>847</v>
      </c>
      <c r="D7952" s="287">
        <v>1</v>
      </c>
      <c r="E7952" s="287">
        <v>1</v>
      </c>
      <c r="F7952" s="287">
        <v>1</v>
      </c>
      <c r="G7952" s="287" t="s">
        <v>185</v>
      </c>
      <c r="H7952" s="287"/>
      <c r="I7952" s="287">
        <v>1</v>
      </c>
      <c r="J7952" s="287"/>
      <c r="K7952" s="287">
        <v>0</v>
      </c>
    </row>
    <row r="7953" spans="1:11">
      <c r="A7953" s="287" t="s">
        <v>618</v>
      </c>
      <c r="B7953" s="288">
        <v>45976</v>
      </c>
      <c r="C7953" s="287" t="s">
        <v>847</v>
      </c>
      <c r="D7953" s="287">
        <v>1</v>
      </c>
      <c r="E7953" s="287">
        <v>1</v>
      </c>
      <c r="F7953" s="287">
        <v>1</v>
      </c>
      <c r="G7953" s="287" t="s">
        <v>185</v>
      </c>
      <c r="H7953" s="287"/>
      <c r="I7953" s="287">
        <v>1</v>
      </c>
      <c r="J7953" s="287"/>
      <c r="K7953" s="287">
        <v>0</v>
      </c>
    </row>
    <row r="7954" spans="1:11">
      <c r="A7954" s="287" t="s">
        <v>618</v>
      </c>
      <c r="B7954" s="288">
        <v>45983</v>
      </c>
      <c r="C7954" s="287" t="s">
        <v>339</v>
      </c>
      <c r="D7954" s="287">
        <v>0</v>
      </c>
      <c r="E7954" s="287">
        <v>0</v>
      </c>
      <c r="F7954" s="287">
        <v>0</v>
      </c>
      <c r="G7954" s="287" t="s">
        <v>185</v>
      </c>
      <c r="H7954" s="287"/>
      <c r="I7954" s="287">
        <v>1</v>
      </c>
      <c r="J7954" s="287"/>
      <c r="K7954" s="287">
        <v>0</v>
      </c>
    </row>
    <row r="7955" spans="1:11">
      <c r="A7955" s="287" t="s">
        <v>618</v>
      </c>
      <c r="B7955" s="288">
        <v>45990</v>
      </c>
      <c r="C7955" s="287" t="s">
        <v>892</v>
      </c>
      <c r="D7955" s="287">
        <v>1</v>
      </c>
      <c r="E7955" s="287">
        <v>0</v>
      </c>
      <c r="F7955" s="287">
        <v>1</v>
      </c>
      <c r="G7955" s="287" t="s">
        <v>185</v>
      </c>
      <c r="H7955" s="287"/>
      <c r="I7955" s="287">
        <v>1</v>
      </c>
      <c r="J7955" s="287"/>
      <c r="K7955" s="287">
        <v>0</v>
      </c>
    </row>
    <row r="7956" spans="1:11">
      <c r="A7956" s="287" t="s">
        <v>618</v>
      </c>
      <c r="B7956" s="288">
        <v>45997</v>
      </c>
      <c r="C7956" s="287" t="s">
        <v>847</v>
      </c>
      <c r="D7956" s="287">
        <v>1</v>
      </c>
      <c r="E7956" s="287">
        <v>1</v>
      </c>
      <c r="F7956" s="287">
        <v>1</v>
      </c>
      <c r="G7956" s="287" t="s">
        <v>185</v>
      </c>
      <c r="H7956" s="287"/>
      <c r="I7956" s="287">
        <v>1</v>
      </c>
      <c r="J7956" s="287"/>
      <c r="K7956" s="287">
        <v>0</v>
      </c>
    </row>
    <row r="7957" spans="1:11">
      <c r="A7957" s="287" t="s">
        <v>618</v>
      </c>
      <c r="B7957" s="288">
        <v>46004</v>
      </c>
      <c r="C7957" s="287" t="s">
        <v>847</v>
      </c>
      <c r="D7957" s="287">
        <v>1</v>
      </c>
      <c r="E7957" s="287">
        <v>1</v>
      </c>
      <c r="F7957" s="287">
        <v>1</v>
      </c>
      <c r="G7957" s="287" t="s">
        <v>185</v>
      </c>
      <c r="H7957" s="287"/>
      <c r="I7957" s="287">
        <v>1</v>
      </c>
      <c r="J7957" s="287"/>
      <c r="K7957" s="287">
        <v>0</v>
      </c>
    </row>
    <row r="7958" spans="1:11">
      <c r="A7958" s="287" t="s">
        <v>618</v>
      </c>
      <c r="B7958" s="288">
        <v>46011</v>
      </c>
      <c r="C7958" s="287" t="s">
        <v>847</v>
      </c>
      <c r="D7958" s="287">
        <v>1</v>
      </c>
      <c r="E7958" s="287">
        <v>1</v>
      </c>
      <c r="F7958" s="287">
        <v>1</v>
      </c>
      <c r="G7958" s="287" t="s">
        <v>185</v>
      </c>
      <c r="H7958" s="287"/>
      <c r="I7958" s="287">
        <v>1</v>
      </c>
      <c r="J7958" s="287"/>
      <c r="K7958" s="287">
        <v>0</v>
      </c>
    </row>
    <row r="7959" spans="1:11">
      <c r="A7959" s="287" t="s">
        <v>618</v>
      </c>
      <c r="B7959" s="288">
        <v>46018</v>
      </c>
      <c r="C7959" s="287" t="s">
        <v>339</v>
      </c>
      <c r="D7959" s="287">
        <v>0</v>
      </c>
      <c r="E7959" s="287">
        <v>0</v>
      </c>
      <c r="F7959" s="287">
        <v>0</v>
      </c>
      <c r="G7959" s="287" t="s">
        <v>185</v>
      </c>
      <c r="H7959" s="287"/>
      <c r="I7959" s="287">
        <v>1</v>
      </c>
      <c r="J7959" s="287"/>
      <c r="K7959" s="287">
        <v>0</v>
      </c>
    </row>
    <row r="7960" spans="1:11">
      <c r="A7960" s="287" t="s">
        <v>618</v>
      </c>
      <c r="B7960" s="288">
        <v>46025</v>
      </c>
      <c r="C7960" s="287" t="s">
        <v>339</v>
      </c>
      <c r="D7960" s="287">
        <v>0</v>
      </c>
      <c r="E7960" s="287">
        <v>0</v>
      </c>
      <c r="F7960" s="287">
        <v>0</v>
      </c>
      <c r="G7960" s="287" t="s">
        <v>185</v>
      </c>
      <c r="H7960" s="287"/>
      <c r="I7960" s="287">
        <v>1</v>
      </c>
      <c r="J7960" s="287"/>
      <c r="K7960" s="287">
        <v>0</v>
      </c>
    </row>
    <row r="7961" spans="1:11">
      <c r="A7961" s="287" t="s">
        <v>618</v>
      </c>
      <c r="B7961" s="288">
        <v>46032</v>
      </c>
      <c r="C7961" s="287" t="s">
        <v>847</v>
      </c>
      <c r="D7961" s="287">
        <v>1</v>
      </c>
      <c r="E7961" s="287">
        <v>1</v>
      </c>
      <c r="F7961" s="287">
        <v>1</v>
      </c>
      <c r="G7961" s="287" t="s">
        <v>185</v>
      </c>
      <c r="H7961" s="287"/>
      <c r="I7961" s="287">
        <v>1</v>
      </c>
      <c r="J7961" s="287"/>
      <c r="K7961" s="287">
        <v>0</v>
      </c>
    </row>
    <row r="7962" spans="1:11">
      <c r="A7962" s="287" t="s">
        <v>618</v>
      </c>
      <c r="B7962" s="288">
        <v>46039</v>
      </c>
      <c r="C7962" s="287" t="s">
        <v>847</v>
      </c>
      <c r="D7962" s="287">
        <v>1</v>
      </c>
      <c r="E7962" s="287">
        <v>1</v>
      </c>
      <c r="F7962" s="287">
        <v>1</v>
      </c>
      <c r="G7962" s="287" t="s">
        <v>185</v>
      </c>
      <c r="H7962" s="287"/>
      <c r="I7962" s="287">
        <v>1</v>
      </c>
      <c r="J7962" s="287"/>
      <c r="K7962" s="287">
        <v>0</v>
      </c>
    </row>
    <row r="7963" spans="1:11">
      <c r="A7963" s="287" t="s">
        <v>618</v>
      </c>
      <c r="B7963" s="288">
        <v>46046</v>
      </c>
      <c r="C7963" s="287" t="s">
        <v>847</v>
      </c>
      <c r="D7963" s="287">
        <v>1</v>
      </c>
      <c r="E7963" s="287">
        <v>1</v>
      </c>
      <c r="F7963" s="287">
        <v>1</v>
      </c>
      <c r="G7963" s="287" t="s">
        <v>185</v>
      </c>
      <c r="H7963" s="287"/>
      <c r="I7963" s="287">
        <v>1</v>
      </c>
      <c r="J7963" s="287"/>
      <c r="K7963" s="287">
        <v>0</v>
      </c>
    </row>
    <row r="7964" spans="1:11">
      <c r="A7964" s="287" t="s">
        <v>618</v>
      </c>
      <c r="B7964" s="288">
        <v>46053</v>
      </c>
      <c r="C7964" s="287" t="s">
        <v>847</v>
      </c>
      <c r="D7964" s="287">
        <v>1</v>
      </c>
      <c r="E7964" s="287">
        <v>1</v>
      </c>
      <c r="F7964" s="287">
        <v>1</v>
      </c>
      <c r="G7964" s="287" t="s">
        <v>185</v>
      </c>
      <c r="H7964" s="287"/>
      <c r="I7964" s="287">
        <v>1</v>
      </c>
      <c r="J7964" s="287"/>
      <c r="K7964" s="287">
        <v>0</v>
      </c>
    </row>
    <row r="7965" spans="1:11">
      <c r="A7965" s="287" t="s">
        <v>618</v>
      </c>
      <c r="B7965" s="288">
        <v>46060</v>
      </c>
      <c r="C7965" s="287" t="s">
        <v>847</v>
      </c>
      <c r="D7965" s="287">
        <v>1</v>
      </c>
      <c r="E7965" s="287">
        <v>1</v>
      </c>
      <c r="F7965" s="287">
        <v>1</v>
      </c>
      <c r="G7965" s="287" t="s">
        <v>185</v>
      </c>
      <c r="H7965" s="287"/>
      <c r="I7965" s="287">
        <v>1</v>
      </c>
      <c r="J7965" s="287"/>
      <c r="K7965" s="287">
        <v>0</v>
      </c>
    </row>
    <row r="7966" spans="1:11">
      <c r="A7966" s="287" t="s">
        <v>618</v>
      </c>
      <c r="B7966" s="288">
        <v>46067</v>
      </c>
      <c r="C7966" s="287" t="s">
        <v>847</v>
      </c>
      <c r="D7966" s="287">
        <v>1</v>
      </c>
      <c r="E7966" s="287">
        <v>1</v>
      </c>
      <c r="F7966" s="287">
        <v>1</v>
      </c>
      <c r="G7966" s="287" t="s">
        <v>185</v>
      </c>
      <c r="H7966" s="287"/>
      <c r="I7966" s="287">
        <v>1</v>
      </c>
      <c r="J7966" s="287"/>
      <c r="K7966" s="287">
        <v>0</v>
      </c>
    </row>
    <row r="7967" spans="1:11">
      <c r="A7967" s="287" t="s">
        <v>618</v>
      </c>
      <c r="B7967" s="288">
        <v>46074</v>
      </c>
      <c r="C7967" s="287" t="s">
        <v>847</v>
      </c>
      <c r="D7967" s="287">
        <v>1</v>
      </c>
      <c r="E7967" s="287">
        <v>1</v>
      </c>
      <c r="F7967" s="287">
        <v>1</v>
      </c>
      <c r="G7967" s="287" t="s">
        <v>185</v>
      </c>
      <c r="H7967" s="287"/>
      <c r="I7967" s="287">
        <v>1</v>
      </c>
      <c r="J7967" s="287"/>
      <c r="K7967" s="287">
        <v>0</v>
      </c>
    </row>
    <row r="7968" spans="1:11">
      <c r="A7968" s="287" t="s">
        <v>618</v>
      </c>
      <c r="B7968" s="288">
        <v>46081</v>
      </c>
      <c r="C7968" s="287" t="s">
        <v>847</v>
      </c>
      <c r="D7968" s="287">
        <v>1</v>
      </c>
      <c r="E7968" s="287">
        <v>1</v>
      </c>
      <c r="F7968" s="287">
        <v>1</v>
      </c>
      <c r="G7968" s="287" t="s">
        <v>185</v>
      </c>
      <c r="H7968" s="287"/>
      <c r="I7968" s="287">
        <v>1</v>
      </c>
      <c r="J7968" s="287"/>
      <c r="K7968" s="287">
        <v>0</v>
      </c>
    </row>
    <row r="7969" spans="1:11">
      <c r="A7969" s="287" t="s">
        <v>618</v>
      </c>
      <c r="B7969" s="288">
        <v>46088</v>
      </c>
      <c r="C7969" s="287" t="s">
        <v>847</v>
      </c>
      <c r="D7969" s="287">
        <v>1</v>
      </c>
      <c r="E7969" s="287">
        <v>1</v>
      </c>
      <c r="F7969" s="287">
        <v>1</v>
      </c>
      <c r="G7969" s="287" t="s">
        <v>185</v>
      </c>
      <c r="H7969" s="287"/>
      <c r="I7969" s="287">
        <v>1</v>
      </c>
      <c r="J7969" s="287"/>
      <c r="K7969" s="287">
        <v>0</v>
      </c>
    </row>
    <row r="7970" spans="1:11">
      <c r="A7970" s="287" t="s">
        <v>618</v>
      </c>
      <c r="B7970" s="288">
        <v>46095</v>
      </c>
      <c r="C7970" s="287" t="s">
        <v>847</v>
      </c>
      <c r="D7970" s="287">
        <v>1</v>
      </c>
      <c r="E7970" s="287">
        <v>1</v>
      </c>
      <c r="F7970" s="287">
        <v>1</v>
      </c>
      <c r="G7970" s="287" t="s">
        <v>185</v>
      </c>
      <c r="H7970" s="287"/>
      <c r="I7970" s="287">
        <v>1</v>
      </c>
      <c r="J7970" s="287"/>
      <c r="K7970" s="287">
        <v>0</v>
      </c>
    </row>
    <row r="7971" spans="1:11">
      <c r="A7971" s="287" t="s">
        <v>618</v>
      </c>
      <c r="B7971" s="288">
        <v>46102</v>
      </c>
      <c r="C7971" s="287" t="s">
        <v>847</v>
      </c>
      <c r="D7971" s="287">
        <v>1</v>
      </c>
      <c r="E7971" s="287">
        <v>1</v>
      </c>
      <c r="F7971" s="287">
        <v>1</v>
      </c>
      <c r="G7971" s="287" t="s">
        <v>185</v>
      </c>
      <c r="H7971" s="287"/>
      <c r="I7971" s="287">
        <v>1</v>
      </c>
      <c r="J7971" s="287"/>
      <c r="K7971" s="287">
        <v>0</v>
      </c>
    </row>
    <row r="7972" spans="1:11">
      <c r="A7972" s="287" t="s">
        <v>618</v>
      </c>
      <c r="B7972" s="288">
        <v>46109</v>
      </c>
      <c r="C7972" s="287" t="s">
        <v>847</v>
      </c>
      <c r="D7972" s="287">
        <v>1</v>
      </c>
      <c r="E7972" s="287">
        <v>1</v>
      </c>
      <c r="F7972" s="287">
        <v>1</v>
      </c>
      <c r="G7972" s="287" t="s">
        <v>185</v>
      </c>
      <c r="H7972" s="287"/>
      <c r="I7972" s="287">
        <v>1</v>
      </c>
      <c r="J7972" s="287"/>
      <c r="K7972" s="287">
        <v>0</v>
      </c>
    </row>
    <row r="7973" spans="1:11">
      <c r="A7973" s="287" t="s">
        <v>618</v>
      </c>
      <c r="B7973" s="288">
        <v>46116</v>
      </c>
      <c r="C7973" s="287" t="s">
        <v>847</v>
      </c>
      <c r="D7973" s="287">
        <v>1</v>
      </c>
      <c r="E7973" s="287">
        <v>1</v>
      </c>
      <c r="F7973" s="287">
        <v>1</v>
      </c>
      <c r="G7973" s="287" t="s">
        <v>185</v>
      </c>
      <c r="H7973" s="287"/>
      <c r="I7973" s="287">
        <v>1</v>
      </c>
      <c r="J7973" s="287"/>
      <c r="K7973" s="287">
        <v>0</v>
      </c>
    </row>
    <row r="7974" spans="1:11">
      <c r="A7974" s="287" t="s">
        <v>618</v>
      </c>
      <c r="B7974" s="288">
        <v>46123</v>
      </c>
      <c r="C7974" s="287" t="s">
        <v>847</v>
      </c>
      <c r="D7974" s="287">
        <v>1</v>
      </c>
      <c r="E7974" s="287">
        <v>1</v>
      </c>
      <c r="F7974" s="287">
        <v>1</v>
      </c>
      <c r="G7974" s="287" t="s">
        <v>185</v>
      </c>
      <c r="H7974" s="287"/>
      <c r="I7974" s="287">
        <v>1</v>
      </c>
      <c r="J7974" s="287"/>
      <c r="K7974" s="287">
        <v>0</v>
      </c>
    </row>
    <row r="7975" spans="1:11">
      <c r="A7975" s="287" t="s">
        <v>618</v>
      </c>
      <c r="B7975" s="288">
        <v>46130</v>
      </c>
      <c r="C7975" s="287" t="s">
        <v>847</v>
      </c>
      <c r="D7975" s="287">
        <v>1</v>
      </c>
      <c r="E7975" s="287">
        <v>1</v>
      </c>
      <c r="F7975" s="287">
        <v>1</v>
      </c>
      <c r="G7975" s="287" t="s">
        <v>185</v>
      </c>
      <c r="H7975" s="287"/>
      <c r="I7975" s="287">
        <v>1</v>
      </c>
      <c r="J7975" s="287"/>
      <c r="K7975" s="287">
        <v>0</v>
      </c>
    </row>
    <row r="7976" spans="1:11">
      <c r="A7976" s="287" t="s">
        <v>618</v>
      </c>
      <c r="B7976" s="288">
        <v>46137</v>
      </c>
      <c r="C7976" s="287" t="s">
        <v>847</v>
      </c>
      <c r="D7976" s="287">
        <v>1</v>
      </c>
      <c r="E7976" s="287">
        <v>1</v>
      </c>
      <c r="F7976" s="287">
        <v>1</v>
      </c>
      <c r="G7976" s="287" t="s">
        <v>185</v>
      </c>
      <c r="H7976" s="287"/>
      <c r="I7976" s="287">
        <v>1</v>
      </c>
      <c r="J7976" s="287"/>
      <c r="K7976" s="287">
        <v>0</v>
      </c>
    </row>
    <row r="7977" spans="1:11">
      <c r="A7977" s="287" t="s">
        <v>619</v>
      </c>
      <c r="B7977" s="288">
        <v>45969</v>
      </c>
      <c r="C7977" s="287" t="s">
        <v>847</v>
      </c>
      <c r="D7977" s="287">
        <v>1</v>
      </c>
      <c r="E7977" s="287">
        <v>1</v>
      </c>
      <c r="F7977" s="287">
        <v>1</v>
      </c>
      <c r="G7977" s="287" t="s">
        <v>185</v>
      </c>
      <c r="H7977" s="287"/>
      <c r="I7977" s="287">
        <v>0</v>
      </c>
      <c r="J7977" s="287"/>
      <c r="K7977" s="287">
        <v>0</v>
      </c>
    </row>
    <row r="7978" spans="1:11">
      <c r="A7978" s="287" t="s">
        <v>619</v>
      </c>
      <c r="B7978" s="288">
        <v>45976</v>
      </c>
      <c r="C7978" s="287" t="s">
        <v>339</v>
      </c>
      <c r="D7978" s="287">
        <v>0</v>
      </c>
      <c r="E7978" s="287">
        <v>0</v>
      </c>
      <c r="F7978" s="287">
        <v>0</v>
      </c>
      <c r="G7978" s="287" t="s">
        <v>185</v>
      </c>
      <c r="H7978" s="287"/>
      <c r="I7978" s="287">
        <v>0</v>
      </c>
      <c r="J7978" s="287"/>
      <c r="K7978" s="287">
        <v>0</v>
      </c>
    </row>
    <row r="7979" spans="1:11">
      <c r="A7979" s="287" t="s">
        <v>619</v>
      </c>
      <c r="B7979" s="288">
        <v>45983</v>
      </c>
      <c r="C7979" s="287" t="s">
        <v>339</v>
      </c>
      <c r="D7979" s="287">
        <v>0</v>
      </c>
      <c r="E7979" s="287">
        <v>0</v>
      </c>
      <c r="F7979" s="287">
        <v>0</v>
      </c>
      <c r="G7979" s="287" t="s">
        <v>185</v>
      </c>
      <c r="H7979" s="287"/>
      <c r="I7979" s="287">
        <v>0</v>
      </c>
      <c r="J7979" s="287"/>
      <c r="K7979" s="287">
        <v>0</v>
      </c>
    </row>
    <row r="7980" spans="1:11">
      <c r="A7980" s="287" t="s">
        <v>619</v>
      </c>
      <c r="B7980" s="288">
        <v>45990</v>
      </c>
      <c r="C7980" s="287" t="s">
        <v>847</v>
      </c>
      <c r="D7980" s="287">
        <v>1</v>
      </c>
      <c r="E7980" s="287">
        <v>1</v>
      </c>
      <c r="F7980" s="287">
        <v>1</v>
      </c>
      <c r="G7980" s="287" t="s">
        <v>185</v>
      </c>
      <c r="H7980" s="287"/>
      <c r="I7980" s="287">
        <v>0</v>
      </c>
      <c r="J7980" s="287"/>
      <c r="K7980" s="287">
        <v>0</v>
      </c>
    </row>
    <row r="7981" spans="1:11">
      <c r="A7981" s="287" t="s">
        <v>619</v>
      </c>
      <c r="B7981" s="288">
        <v>45997</v>
      </c>
      <c r="C7981" s="287" t="s">
        <v>339</v>
      </c>
      <c r="D7981" s="287">
        <v>0</v>
      </c>
      <c r="E7981" s="287">
        <v>0</v>
      </c>
      <c r="F7981" s="287">
        <v>0</v>
      </c>
      <c r="G7981" s="287" t="s">
        <v>185</v>
      </c>
      <c r="H7981" s="287"/>
      <c r="I7981" s="287">
        <v>0</v>
      </c>
      <c r="J7981" s="287"/>
      <c r="K7981" s="287">
        <v>0</v>
      </c>
    </row>
    <row r="7982" spans="1:11">
      <c r="A7982" s="287" t="s">
        <v>619</v>
      </c>
      <c r="B7982" s="288">
        <v>46004</v>
      </c>
      <c r="C7982" s="287" t="s">
        <v>847</v>
      </c>
      <c r="D7982" s="287">
        <v>1</v>
      </c>
      <c r="E7982" s="287">
        <v>1</v>
      </c>
      <c r="F7982" s="287">
        <v>1</v>
      </c>
      <c r="G7982" s="287" t="s">
        <v>185</v>
      </c>
      <c r="H7982" s="287"/>
      <c r="I7982" s="287">
        <v>0</v>
      </c>
      <c r="J7982" s="287"/>
      <c r="K7982" s="287">
        <v>0</v>
      </c>
    </row>
    <row r="7983" spans="1:11">
      <c r="A7983" s="287" t="s">
        <v>619</v>
      </c>
      <c r="B7983" s="288">
        <v>46011</v>
      </c>
      <c r="C7983" s="287" t="s">
        <v>339</v>
      </c>
      <c r="D7983" s="287">
        <v>0</v>
      </c>
      <c r="E7983" s="287">
        <v>0</v>
      </c>
      <c r="F7983" s="287">
        <v>0</v>
      </c>
      <c r="G7983" s="287" t="s">
        <v>185</v>
      </c>
      <c r="H7983" s="287"/>
      <c r="I7983" s="287">
        <v>0</v>
      </c>
      <c r="J7983" s="287"/>
      <c r="K7983" s="287">
        <v>0</v>
      </c>
    </row>
    <row r="7984" spans="1:11">
      <c r="A7984" s="287" t="s">
        <v>619</v>
      </c>
      <c r="B7984" s="288">
        <v>46018</v>
      </c>
      <c r="C7984" s="287" t="s">
        <v>339</v>
      </c>
      <c r="D7984" s="287">
        <v>0</v>
      </c>
      <c r="E7984" s="287">
        <v>0</v>
      </c>
      <c r="F7984" s="287">
        <v>0</v>
      </c>
      <c r="G7984" s="287" t="s">
        <v>185</v>
      </c>
      <c r="H7984" s="287"/>
      <c r="I7984" s="287">
        <v>0</v>
      </c>
      <c r="J7984" s="287"/>
      <c r="K7984" s="287">
        <v>0</v>
      </c>
    </row>
    <row r="7985" spans="1:11">
      <c r="A7985" s="287" t="s">
        <v>619</v>
      </c>
      <c r="B7985" s="288">
        <v>46025</v>
      </c>
      <c r="C7985" s="287" t="s">
        <v>339</v>
      </c>
      <c r="D7985" s="287">
        <v>0</v>
      </c>
      <c r="E7985" s="287">
        <v>0</v>
      </c>
      <c r="F7985" s="287">
        <v>0</v>
      </c>
      <c r="G7985" s="287" t="s">
        <v>185</v>
      </c>
      <c r="H7985" s="287"/>
      <c r="I7985" s="287">
        <v>0</v>
      </c>
      <c r="J7985" s="287"/>
      <c r="K7985" s="287">
        <v>0</v>
      </c>
    </row>
    <row r="7986" spans="1:11">
      <c r="A7986" s="287" t="s">
        <v>619</v>
      </c>
      <c r="B7986" s="288">
        <v>46032</v>
      </c>
      <c r="C7986" s="287" t="s">
        <v>339</v>
      </c>
      <c r="D7986" s="287">
        <v>0</v>
      </c>
      <c r="E7986" s="287">
        <v>0</v>
      </c>
      <c r="F7986" s="287">
        <v>0</v>
      </c>
      <c r="G7986" s="287" t="s">
        <v>185</v>
      </c>
      <c r="H7986" s="287"/>
      <c r="I7986" s="287">
        <v>0</v>
      </c>
      <c r="J7986" s="287"/>
      <c r="K7986" s="287">
        <v>0</v>
      </c>
    </row>
    <row r="7987" spans="1:11">
      <c r="A7987" s="287" t="s">
        <v>619</v>
      </c>
      <c r="B7987" s="288">
        <v>46039</v>
      </c>
      <c r="C7987" s="287" t="s">
        <v>847</v>
      </c>
      <c r="D7987" s="287">
        <v>1</v>
      </c>
      <c r="E7987" s="287">
        <v>1</v>
      </c>
      <c r="F7987" s="287">
        <v>1</v>
      </c>
      <c r="G7987" s="287" t="s">
        <v>185</v>
      </c>
      <c r="H7987" s="287"/>
      <c r="I7987" s="287">
        <v>0</v>
      </c>
      <c r="J7987" s="287"/>
      <c r="K7987" s="287">
        <v>0</v>
      </c>
    </row>
    <row r="7988" spans="1:11">
      <c r="A7988" s="287" t="s">
        <v>619</v>
      </c>
      <c r="B7988" s="288">
        <v>46046</v>
      </c>
      <c r="C7988" s="287" t="s">
        <v>339</v>
      </c>
      <c r="D7988" s="287">
        <v>0</v>
      </c>
      <c r="E7988" s="287">
        <v>0</v>
      </c>
      <c r="F7988" s="287">
        <v>0</v>
      </c>
      <c r="G7988" s="287" t="s">
        <v>185</v>
      </c>
      <c r="H7988" s="287"/>
      <c r="I7988" s="287">
        <v>0</v>
      </c>
      <c r="J7988" s="287"/>
      <c r="K7988" s="287">
        <v>0</v>
      </c>
    </row>
    <row r="7989" spans="1:11">
      <c r="A7989" s="287" t="s">
        <v>619</v>
      </c>
      <c r="B7989" s="288">
        <v>46053</v>
      </c>
      <c r="C7989" s="287" t="s">
        <v>847</v>
      </c>
      <c r="D7989" s="287">
        <v>1</v>
      </c>
      <c r="E7989" s="287">
        <v>1</v>
      </c>
      <c r="F7989" s="287">
        <v>1</v>
      </c>
      <c r="G7989" s="287" t="s">
        <v>185</v>
      </c>
      <c r="H7989" s="287"/>
      <c r="I7989" s="287">
        <v>0</v>
      </c>
      <c r="J7989" s="287"/>
      <c r="K7989" s="287">
        <v>0</v>
      </c>
    </row>
    <row r="7990" spans="1:11">
      <c r="A7990" s="287" t="s">
        <v>619</v>
      </c>
      <c r="B7990" s="288">
        <v>46060</v>
      </c>
      <c r="C7990" s="287" t="s">
        <v>339</v>
      </c>
      <c r="D7990" s="287">
        <v>0</v>
      </c>
      <c r="E7990" s="287">
        <v>0</v>
      </c>
      <c r="F7990" s="287">
        <v>0</v>
      </c>
      <c r="G7990" s="287" t="s">
        <v>185</v>
      </c>
      <c r="H7990" s="287"/>
      <c r="I7990" s="287">
        <v>0</v>
      </c>
      <c r="J7990" s="287"/>
      <c r="K7990" s="287">
        <v>0</v>
      </c>
    </row>
    <row r="7991" spans="1:11">
      <c r="A7991" s="287" t="s">
        <v>619</v>
      </c>
      <c r="B7991" s="288">
        <v>46067</v>
      </c>
      <c r="C7991" s="287" t="s">
        <v>847</v>
      </c>
      <c r="D7991" s="287">
        <v>1</v>
      </c>
      <c r="E7991" s="287">
        <v>1</v>
      </c>
      <c r="F7991" s="287">
        <v>1</v>
      </c>
      <c r="G7991" s="287" t="s">
        <v>185</v>
      </c>
      <c r="H7991" s="287"/>
      <c r="I7991" s="287">
        <v>0</v>
      </c>
      <c r="J7991" s="287"/>
      <c r="K7991" s="287">
        <v>0</v>
      </c>
    </row>
    <row r="7992" spans="1:11">
      <c r="A7992" s="287" t="s">
        <v>619</v>
      </c>
      <c r="B7992" s="288">
        <v>46074</v>
      </c>
      <c r="C7992" s="287" t="s">
        <v>339</v>
      </c>
      <c r="D7992" s="287">
        <v>0</v>
      </c>
      <c r="E7992" s="287">
        <v>0</v>
      </c>
      <c r="F7992" s="287">
        <v>0</v>
      </c>
      <c r="G7992" s="287" t="s">
        <v>185</v>
      </c>
      <c r="H7992" s="287"/>
      <c r="I7992" s="287">
        <v>0</v>
      </c>
      <c r="J7992" s="287"/>
      <c r="K7992" s="287">
        <v>0</v>
      </c>
    </row>
    <row r="7993" spans="1:11">
      <c r="A7993" s="287" t="s">
        <v>619</v>
      </c>
      <c r="B7993" s="288">
        <v>46081</v>
      </c>
      <c r="C7993" s="287" t="s">
        <v>847</v>
      </c>
      <c r="D7993" s="287">
        <v>1</v>
      </c>
      <c r="E7993" s="287">
        <v>1</v>
      </c>
      <c r="F7993" s="287">
        <v>1</v>
      </c>
      <c r="G7993" s="287" t="s">
        <v>185</v>
      </c>
      <c r="H7993" s="287"/>
      <c r="I7993" s="287">
        <v>0</v>
      </c>
      <c r="J7993" s="287"/>
      <c r="K7993" s="287">
        <v>0</v>
      </c>
    </row>
    <row r="7994" spans="1:11">
      <c r="A7994" s="287" t="s">
        <v>619</v>
      </c>
      <c r="B7994" s="288">
        <v>46088</v>
      </c>
      <c r="C7994" s="287" t="s">
        <v>339</v>
      </c>
      <c r="D7994" s="287">
        <v>0</v>
      </c>
      <c r="E7994" s="287">
        <v>0</v>
      </c>
      <c r="F7994" s="287">
        <v>0</v>
      </c>
      <c r="G7994" s="287" t="s">
        <v>185</v>
      </c>
      <c r="H7994" s="287"/>
      <c r="I7994" s="287">
        <v>0</v>
      </c>
      <c r="J7994" s="287"/>
      <c r="K7994" s="287">
        <v>0</v>
      </c>
    </row>
    <row r="7995" spans="1:11">
      <c r="A7995" s="287" t="s">
        <v>619</v>
      </c>
      <c r="B7995" s="288">
        <v>46095</v>
      </c>
      <c r="C7995" s="287" t="s">
        <v>847</v>
      </c>
      <c r="D7995" s="287">
        <v>1</v>
      </c>
      <c r="E7995" s="287">
        <v>1</v>
      </c>
      <c r="F7995" s="287">
        <v>1</v>
      </c>
      <c r="G7995" s="287" t="s">
        <v>185</v>
      </c>
      <c r="H7995" s="287"/>
      <c r="I7995" s="287">
        <v>0</v>
      </c>
      <c r="J7995" s="287"/>
      <c r="K7995" s="287">
        <v>0</v>
      </c>
    </row>
    <row r="7996" spans="1:11">
      <c r="A7996" s="287" t="s">
        <v>619</v>
      </c>
      <c r="B7996" s="288">
        <v>46102</v>
      </c>
      <c r="C7996" s="287" t="s">
        <v>339</v>
      </c>
      <c r="D7996" s="287">
        <v>0</v>
      </c>
      <c r="E7996" s="287">
        <v>0</v>
      </c>
      <c r="F7996" s="287">
        <v>0</v>
      </c>
      <c r="G7996" s="287" t="s">
        <v>185</v>
      </c>
      <c r="H7996" s="287"/>
      <c r="I7996" s="287">
        <v>0</v>
      </c>
      <c r="J7996" s="287"/>
      <c r="K7996" s="287">
        <v>0</v>
      </c>
    </row>
    <row r="7997" spans="1:11">
      <c r="A7997" s="287" t="s">
        <v>619</v>
      </c>
      <c r="B7997" s="288">
        <v>46109</v>
      </c>
      <c r="C7997" s="287" t="s">
        <v>339</v>
      </c>
      <c r="D7997" s="287">
        <v>0</v>
      </c>
      <c r="E7997" s="287">
        <v>0</v>
      </c>
      <c r="F7997" s="287">
        <v>0</v>
      </c>
      <c r="G7997" s="287" t="s">
        <v>185</v>
      </c>
      <c r="H7997" s="287"/>
      <c r="I7997" s="287">
        <v>0</v>
      </c>
      <c r="J7997" s="287"/>
      <c r="K7997" s="287">
        <v>0</v>
      </c>
    </row>
    <row r="7998" spans="1:11">
      <c r="A7998" s="287" t="s">
        <v>619</v>
      </c>
      <c r="B7998" s="288">
        <v>46116</v>
      </c>
      <c r="C7998" s="287" t="s">
        <v>339</v>
      </c>
      <c r="D7998" s="287">
        <v>0</v>
      </c>
      <c r="E7998" s="287">
        <v>0</v>
      </c>
      <c r="F7998" s="287">
        <v>0</v>
      </c>
      <c r="G7998" s="287" t="s">
        <v>185</v>
      </c>
      <c r="H7998" s="287"/>
      <c r="I7998" s="287">
        <v>0</v>
      </c>
      <c r="J7998" s="287"/>
      <c r="K7998" s="287">
        <v>0</v>
      </c>
    </row>
    <row r="7999" spans="1:11">
      <c r="A7999" s="287" t="s">
        <v>619</v>
      </c>
      <c r="B7999" s="288">
        <v>46123</v>
      </c>
      <c r="C7999" s="287" t="s">
        <v>339</v>
      </c>
      <c r="D7999" s="287">
        <v>0</v>
      </c>
      <c r="E7999" s="287">
        <v>0</v>
      </c>
      <c r="F7999" s="287">
        <v>0</v>
      </c>
      <c r="G7999" s="287" t="s">
        <v>185</v>
      </c>
      <c r="H7999" s="287"/>
      <c r="I7999" s="287">
        <v>0</v>
      </c>
      <c r="J7999" s="287"/>
      <c r="K7999" s="287">
        <v>0</v>
      </c>
    </row>
    <row r="8000" spans="1:11">
      <c r="A8000" s="287" t="s">
        <v>619</v>
      </c>
      <c r="B8000" s="288">
        <v>46130</v>
      </c>
      <c r="C8000" s="287" t="s">
        <v>847</v>
      </c>
      <c r="D8000" s="287">
        <v>1</v>
      </c>
      <c r="E8000" s="287">
        <v>1</v>
      </c>
      <c r="F8000" s="287">
        <v>1</v>
      </c>
      <c r="G8000" s="287" t="s">
        <v>185</v>
      </c>
      <c r="H8000" s="287"/>
      <c r="I8000" s="287">
        <v>0</v>
      </c>
      <c r="J8000" s="287"/>
      <c r="K8000" s="287">
        <v>0</v>
      </c>
    </row>
    <row r="8001" spans="1:11">
      <c r="A8001" s="287" t="s">
        <v>619</v>
      </c>
      <c r="B8001" s="288">
        <v>46137</v>
      </c>
      <c r="C8001" s="287" t="s">
        <v>339</v>
      </c>
      <c r="D8001" s="287">
        <v>0</v>
      </c>
      <c r="E8001" s="287">
        <v>0</v>
      </c>
      <c r="F8001" s="287">
        <v>0</v>
      </c>
      <c r="G8001" s="287" t="s">
        <v>185</v>
      </c>
      <c r="H8001" s="287"/>
      <c r="I8001" s="287">
        <v>0</v>
      </c>
      <c r="J8001" s="287"/>
      <c r="K8001" s="287">
        <v>0</v>
      </c>
    </row>
    <row r="8002" spans="1:11">
      <c r="A8002" s="287" t="s">
        <v>620</v>
      </c>
      <c r="B8002" s="288">
        <v>45969</v>
      </c>
      <c r="C8002" s="287" t="s">
        <v>847</v>
      </c>
      <c r="D8002" s="287">
        <v>1</v>
      </c>
      <c r="E8002" s="287">
        <v>1</v>
      </c>
      <c r="F8002" s="287">
        <v>1</v>
      </c>
      <c r="G8002" s="287" t="s">
        <v>185</v>
      </c>
      <c r="H8002" s="287"/>
      <c r="I8002" s="287">
        <v>0</v>
      </c>
      <c r="J8002" s="287"/>
      <c r="K8002" s="287">
        <v>0</v>
      </c>
    </row>
    <row r="8003" spans="1:11">
      <c r="A8003" s="287" t="s">
        <v>620</v>
      </c>
      <c r="B8003" s="288">
        <v>45976</v>
      </c>
      <c r="C8003" s="287" t="s">
        <v>847</v>
      </c>
      <c r="D8003" s="287">
        <v>1</v>
      </c>
      <c r="E8003" s="287">
        <v>1</v>
      </c>
      <c r="F8003" s="287">
        <v>1</v>
      </c>
      <c r="G8003" s="287" t="s">
        <v>185</v>
      </c>
      <c r="H8003" s="287"/>
      <c r="I8003" s="287">
        <v>0</v>
      </c>
      <c r="J8003" s="287"/>
      <c r="K8003" s="287">
        <v>0</v>
      </c>
    </row>
    <row r="8004" spans="1:11">
      <c r="A8004" s="287" t="s">
        <v>620</v>
      </c>
      <c r="B8004" s="288">
        <v>45983</v>
      </c>
      <c r="C8004" s="287" t="s">
        <v>892</v>
      </c>
      <c r="D8004" s="287">
        <v>1</v>
      </c>
      <c r="E8004" s="287">
        <v>0</v>
      </c>
      <c r="F8004" s="287">
        <v>1</v>
      </c>
      <c r="G8004" s="287" t="s">
        <v>185</v>
      </c>
      <c r="H8004" s="287"/>
      <c r="I8004" s="287">
        <v>0</v>
      </c>
      <c r="J8004" s="287"/>
      <c r="K8004" s="287">
        <v>0</v>
      </c>
    </row>
    <row r="8005" spans="1:11">
      <c r="A8005" s="287" t="s">
        <v>620</v>
      </c>
      <c r="B8005" s="288">
        <v>45990</v>
      </c>
      <c r="C8005" s="287" t="s">
        <v>892</v>
      </c>
      <c r="D8005" s="287">
        <v>1</v>
      </c>
      <c r="E8005" s="287">
        <v>0</v>
      </c>
      <c r="F8005" s="287">
        <v>1</v>
      </c>
      <c r="G8005" s="287" t="s">
        <v>185</v>
      </c>
      <c r="H8005" s="287"/>
      <c r="I8005" s="287">
        <v>0</v>
      </c>
      <c r="J8005" s="287"/>
      <c r="K8005" s="287">
        <v>0</v>
      </c>
    </row>
    <row r="8006" spans="1:11">
      <c r="A8006" s="287" t="s">
        <v>620</v>
      </c>
      <c r="B8006" s="288">
        <v>45997</v>
      </c>
      <c r="C8006" s="287" t="s">
        <v>847</v>
      </c>
      <c r="D8006" s="287">
        <v>1</v>
      </c>
      <c r="E8006" s="287">
        <v>1</v>
      </c>
      <c r="F8006" s="287">
        <v>1</v>
      </c>
      <c r="G8006" s="287" t="s">
        <v>185</v>
      </c>
      <c r="H8006" s="287"/>
      <c r="I8006" s="287">
        <v>0</v>
      </c>
      <c r="J8006" s="287"/>
      <c r="K8006" s="287">
        <v>0</v>
      </c>
    </row>
    <row r="8007" spans="1:11">
      <c r="A8007" s="287" t="s">
        <v>620</v>
      </c>
      <c r="B8007" s="288">
        <v>46004</v>
      </c>
      <c r="C8007" s="287" t="s">
        <v>847</v>
      </c>
      <c r="D8007" s="287">
        <v>1</v>
      </c>
      <c r="E8007" s="287">
        <v>1</v>
      </c>
      <c r="F8007" s="287">
        <v>1</v>
      </c>
      <c r="G8007" s="287" t="s">
        <v>185</v>
      </c>
      <c r="H8007" s="287"/>
      <c r="I8007" s="287">
        <v>0</v>
      </c>
      <c r="J8007" s="287"/>
      <c r="K8007" s="287">
        <v>0</v>
      </c>
    </row>
    <row r="8008" spans="1:11">
      <c r="A8008" s="287" t="s">
        <v>620</v>
      </c>
      <c r="B8008" s="288">
        <v>46011</v>
      </c>
      <c r="C8008" s="287" t="s">
        <v>847</v>
      </c>
      <c r="D8008" s="287">
        <v>1</v>
      </c>
      <c r="E8008" s="287">
        <v>1</v>
      </c>
      <c r="F8008" s="287">
        <v>1</v>
      </c>
      <c r="G8008" s="287" t="s">
        <v>185</v>
      </c>
      <c r="H8008" s="287"/>
      <c r="I8008" s="287">
        <v>0</v>
      </c>
      <c r="J8008" s="287"/>
      <c r="K8008" s="287">
        <v>0</v>
      </c>
    </row>
    <row r="8009" spans="1:11">
      <c r="A8009" s="287" t="s">
        <v>620</v>
      </c>
      <c r="B8009" s="288">
        <v>46018</v>
      </c>
      <c r="C8009" s="287" t="s">
        <v>339</v>
      </c>
      <c r="D8009" s="287">
        <v>0</v>
      </c>
      <c r="E8009" s="287">
        <v>0</v>
      </c>
      <c r="F8009" s="287">
        <v>0</v>
      </c>
      <c r="G8009" s="287" t="s">
        <v>185</v>
      </c>
      <c r="H8009" s="287"/>
      <c r="I8009" s="287">
        <v>0</v>
      </c>
      <c r="J8009" s="287"/>
      <c r="K8009" s="287">
        <v>0</v>
      </c>
    </row>
    <row r="8010" spans="1:11">
      <c r="A8010" s="287" t="s">
        <v>620</v>
      </c>
      <c r="B8010" s="288">
        <v>46025</v>
      </c>
      <c r="C8010" s="287" t="s">
        <v>847</v>
      </c>
      <c r="D8010" s="287">
        <v>1</v>
      </c>
      <c r="E8010" s="287">
        <v>1</v>
      </c>
      <c r="F8010" s="287">
        <v>1</v>
      </c>
      <c r="G8010" s="287" t="s">
        <v>185</v>
      </c>
      <c r="H8010" s="287"/>
      <c r="I8010" s="287">
        <v>0</v>
      </c>
      <c r="J8010" s="287"/>
      <c r="K8010" s="287">
        <v>0</v>
      </c>
    </row>
    <row r="8011" spans="1:11">
      <c r="A8011" s="287" t="s">
        <v>620</v>
      </c>
      <c r="B8011" s="288">
        <v>46032</v>
      </c>
      <c r="C8011" s="287" t="s">
        <v>847</v>
      </c>
      <c r="D8011" s="287">
        <v>1</v>
      </c>
      <c r="E8011" s="287">
        <v>1</v>
      </c>
      <c r="F8011" s="287">
        <v>1</v>
      </c>
      <c r="G8011" s="287" t="s">
        <v>185</v>
      </c>
      <c r="H8011" s="287"/>
      <c r="I8011" s="287">
        <v>0</v>
      </c>
      <c r="J8011" s="287"/>
      <c r="K8011" s="287">
        <v>0</v>
      </c>
    </row>
    <row r="8012" spans="1:11">
      <c r="A8012" s="287" t="s">
        <v>620</v>
      </c>
      <c r="B8012" s="288">
        <v>46039</v>
      </c>
      <c r="C8012" s="287" t="s">
        <v>847</v>
      </c>
      <c r="D8012" s="287">
        <v>1</v>
      </c>
      <c r="E8012" s="287">
        <v>1</v>
      </c>
      <c r="F8012" s="287">
        <v>1</v>
      </c>
      <c r="G8012" s="287" t="s">
        <v>185</v>
      </c>
      <c r="H8012" s="287"/>
      <c r="I8012" s="287">
        <v>0</v>
      </c>
      <c r="J8012" s="287"/>
      <c r="K8012" s="287">
        <v>0</v>
      </c>
    </row>
    <row r="8013" spans="1:11">
      <c r="A8013" s="287" t="s">
        <v>620</v>
      </c>
      <c r="B8013" s="288">
        <v>46046</v>
      </c>
      <c r="C8013" s="287" t="s">
        <v>847</v>
      </c>
      <c r="D8013" s="287">
        <v>1</v>
      </c>
      <c r="E8013" s="287">
        <v>1</v>
      </c>
      <c r="F8013" s="287">
        <v>1</v>
      </c>
      <c r="G8013" s="287" t="s">
        <v>185</v>
      </c>
      <c r="H8013" s="287"/>
      <c r="I8013" s="287">
        <v>0</v>
      </c>
      <c r="J8013" s="287"/>
      <c r="K8013" s="287">
        <v>0</v>
      </c>
    </row>
    <row r="8014" spans="1:11">
      <c r="A8014" s="287" t="s">
        <v>620</v>
      </c>
      <c r="B8014" s="288">
        <v>46053</v>
      </c>
      <c r="C8014" s="287" t="s">
        <v>847</v>
      </c>
      <c r="D8014" s="287">
        <v>1</v>
      </c>
      <c r="E8014" s="287">
        <v>1</v>
      </c>
      <c r="F8014" s="287">
        <v>1</v>
      </c>
      <c r="G8014" s="287" t="s">
        <v>185</v>
      </c>
      <c r="H8014" s="287"/>
      <c r="I8014" s="287">
        <v>0</v>
      </c>
      <c r="J8014" s="287"/>
      <c r="K8014" s="287">
        <v>0</v>
      </c>
    </row>
    <row r="8015" spans="1:11">
      <c r="A8015" s="287" t="s">
        <v>620</v>
      </c>
      <c r="B8015" s="288">
        <v>46060</v>
      </c>
      <c r="C8015" s="287" t="s">
        <v>847</v>
      </c>
      <c r="D8015" s="287">
        <v>1</v>
      </c>
      <c r="E8015" s="287">
        <v>1</v>
      </c>
      <c r="F8015" s="287">
        <v>1</v>
      </c>
      <c r="G8015" s="287" t="s">
        <v>185</v>
      </c>
      <c r="H8015" s="287"/>
      <c r="I8015" s="287">
        <v>0</v>
      </c>
      <c r="J8015" s="287"/>
      <c r="K8015" s="287">
        <v>0</v>
      </c>
    </row>
    <row r="8016" spans="1:11">
      <c r="A8016" s="287" t="s">
        <v>620</v>
      </c>
      <c r="B8016" s="288">
        <v>46067</v>
      </c>
      <c r="C8016" s="287" t="s">
        <v>847</v>
      </c>
      <c r="D8016" s="287">
        <v>1</v>
      </c>
      <c r="E8016" s="287">
        <v>1</v>
      </c>
      <c r="F8016" s="287">
        <v>1</v>
      </c>
      <c r="G8016" s="287" t="s">
        <v>185</v>
      </c>
      <c r="H8016" s="287"/>
      <c r="I8016" s="287">
        <v>0</v>
      </c>
      <c r="J8016" s="287"/>
      <c r="K8016" s="287">
        <v>0</v>
      </c>
    </row>
    <row r="8017" spans="1:11">
      <c r="A8017" s="287" t="s">
        <v>620</v>
      </c>
      <c r="B8017" s="288">
        <v>46074</v>
      </c>
      <c r="C8017" s="287" t="s">
        <v>847</v>
      </c>
      <c r="D8017" s="287">
        <v>1</v>
      </c>
      <c r="E8017" s="287">
        <v>1</v>
      </c>
      <c r="F8017" s="287">
        <v>1</v>
      </c>
      <c r="G8017" s="287" t="s">
        <v>185</v>
      </c>
      <c r="H8017" s="287"/>
      <c r="I8017" s="287">
        <v>0</v>
      </c>
      <c r="J8017" s="287"/>
      <c r="K8017" s="287">
        <v>0</v>
      </c>
    </row>
    <row r="8018" spans="1:11">
      <c r="A8018" s="287" t="s">
        <v>620</v>
      </c>
      <c r="B8018" s="288">
        <v>46081</v>
      </c>
      <c r="C8018" s="287" t="s">
        <v>847</v>
      </c>
      <c r="D8018" s="287">
        <v>1</v>
      </c>
      <c r="E8018" s="287">
        <v>1</v>
      </c>
      <c r="F8018" s="287">
        <v>1</v>
      </c>
      <c r="G8018" s="287" t="s">
        <v>185</v>
      </c>
      <c r="H8018" s="287"/>
      <c r="I8018" s="287">
        <v>0</v>
      </c>
      <c r="J8018" s="287"/>
      <c r="K8018" s="287">
        <v>0</v>
      </c>
    </row>
    <row r="8019" spans="1:11">
      <c r="A8019" s="287" t="s">
        <v>620</v>
      </c>
      <c r="B8019" s="288">
        <v>46088</v>
      </c>
      <c r="C8019" s="287" t="s">
        <v>847</v>
      </c>
      <c r="D8019" s="287">
        <v>1</v>
      </c>
      <c r="E8019" s="287">
        <v>1</v>
      </c>
      <c r="F8019" s="287">
        <v>1</v>
      </c>
      <c r="G8019" s="287" t="s">
        <v>185</v>
      </c>
      <c r="H8019" s="287"/>
      <c r="I8019" s="287">
        <v>0</v>
      </c>
      <c r="J8019" s="287"/>
      <c r="K8019" s="287">
        <v>0</v>
      </c>
    </row>
    <row r="8020" spans="1:11">
      <c r="A8020" s="287" t="s">
        <v>620</v>
      </c>
      <c r="B8020" s="288">
        <v>46095</v>
      </c>
      <c r="C8020" s="287" t="s">
        <v>847</v>
      </c>
      <c r="D8020" s="287">
        <v>1</v>
      </c>
      <c r="E8020" s="287">
        <v>1</v>
      </c>
      <c r="F8020" s="287">
        <v>1</v>
      </c>
      <c r="G8020" s="287" t="s">
        <v>185</v>
      </c>
      <c r="H8020" s="287"/>
      <c r="I8020" s="287">
        <v>0</v>
      </c>
      <c r="J8020" s="287"/>
      <c r="K8020" s="287">
        <v>0</v>
      </c>
    </row>
    <row r="8021" spans="1:11">
      <c r="A8021" s="287" t="s">
        <v>620</v>
      </c>
      <c r="B8021" s="288">
        <v>46102</v>
      </c>
      <c r="C8021" s="287" t="s">
        <v>847</v>
      </c>
      <c r="D8021" s="287">
        <v>1</v>
      </c>
      <c r="E8021" s="287">
        <v>1</v>
      </c>
      <c r="F8021" s="287">
        <v>1</v>
      </c>
      <c r="G8021" s="287" t="s">
        <v>185</v>
      </c>
      <c r="H8021" s="287"/>
      <c r="I8021" s="287">
        <v>0</v>
      </c>
      <c r="J8021" s="287"/>
      <c r="K8021" s="287">
        <v>0</v>
      </c>
    </row>
    <row r="8022" spans="1:11">
      <c r="A8022" s="287" t="s">
        <v>620</v>
      </c>
      <c r="B8022" s="288">
        <v>46109</v>
      </c>
      <c r="C8022" s="287" t="s">
        <v>847</v>
      </c>
      <c r="D8022" s="287">
        <v>1</v>
      </c>
      <c r="E8022" s="287">
        <v>1</v>
      </c>
      <c r="F8022" s="287">
        <v>1</v>
      </c>
      <c r="G8022" s="287" t="s">
        <v>185</v>
      </c>
      <c r="H8022" s="287"/>
      <c r="I8022" s="287">
        <v>0</v>
      </c>
      <c r="J8022" s="287"/>
      <c r="K8022" s="287">
        <v>0</v>
      </c>
    </row>
    <row r="8023" spans="1:11">
      <c r="A8023" s="287" t="s">
        <v>620</v>
      </c>
      <c r="B8023" s="288">
        <v>46116</v>
      </c>
      <c r="C8023" s="287" t="s">
        <v>847</v>
      </c>
      <c r="D8023" s="287">
        <v>1</v>
      </c>
      <c r="E8023" s="287">
        <v>1</v>
      </c>
      <c r="F8023" s="287">
        <v>1</v>
      </c>
      <c r="G8023" s="287" t="s">
        <v>185</v>
      </c>
      <c r="H8023" s="287"/>
      <c r="I8023" s="287">
        <v>0</v>
      </c>
      <c r="J8023" s="287"/>
      <c r="K8023" s="287">
        <v>0</v>
      </c>
    </row>
    <row r="8024" spans="1:11">
      <c r="A8024" s="287" t="s">
        <v>620</v>
      </c>
      <c r="B8024" s="288">
        <v>46123</v>
      </c>
      <c r="C8024" s="287" t="s">
        <v>847</v>
      </c>
      <c r="D8024" s="287">
        <v>1</v>
      </c>
      <c r="E8024" s="287">
        <v>1</v>
      </c>
      <c r="F8024" s="287">
        <v>1</v>
      </c>
      <c r="G8024" s="287" t="s">
        <v>185</v>
      </c>
      <c r="H8024" s="287"/>
      <c r="I8024" s="287">
        <v>0</v>
      </c>
      <c r="J8024" s="287"/>
      <c r="K8024" s="287">
        <v>0</v>
      </c>
    </row>
    <row r="8025" spans="1:11">
      <c r="A8025" s="287" t="s">
        <v>620</v>
      </c>
      <c r="B8025" s="288">
        <v>46130</v>
      </c>
      <c r="C8025" s="287" t="s">
        <v>847</v>
      </c>
      <c r="D8025" s="287">
        <v>1</v>
      </c>
      <c r="E8025" s="287">
        <v>1</v>
      </c>
      <c r="F8025" s="287">
        <v>1</v>
      </c>
      <c r="G8025" s="287" t="s">
        <v>185</v>
      </c>
      <c r="H8025" s="287"/>
      <c r="I8025" s="287">
        <v>0</v>
      </c>
      <c r="J8025" s="287"/>
      <c r="K8025" s="287">
        <v>0</v>
      </c>
    </row>
    <row r="8026" spans="1:11">
      <c r="A8026" s="287" t="s">
        <v>620</v>
      </c>
      <c r="B8026" s="288">
        <v>46137</v>
      </c>
      <c r="C8026" s="287" t="s">
        <v>847</v>
      </c>
      <c r="D8026" s="287">
        <v>1</v>
      </c>
      <c r="E8026" s="287">
        <v>1</v>
      </c>
      <c r="F8026" s="287">
        <v>1</v>
      </c>
      <c r="G8026" s="287" t="s">
        <v>185</v>
      </c>
      <c r="H8026" s="287"/>
      <c r="I8026" s="287">
        <v>0</v>
      </c>
      <c r="J8026" s="287"/>
      <c r="K8026" s="287">
        <v>0</v>
      </c>
    </row>
    <row r="8027" spans="1:11">
      <c r="A8027" s="287" t="s">
        <v>621</v>
      </c>
      <c r="B8027" s="288">
        <v>45969</v>
      </c>
      <c r="C8027" s="287" t="s">
        <v>847</v>
      </c>
      <c r="D8027" s="287">
        <v>1</v>
      </c>
      <c r="E8027" s="287">
        <v>1</v>
      </c>
      <c r="F8027" s="287">
        <v>1</v>
      </c>
      <c r="G8027" s="287" t="s">
        <v>188</v>
      </c>
      <c r="H8027" s="287"/>
      <c r="I8027" s="287">
        <v>1</v>
      </c>
      <c r="J8027" s="287"/>
      <c r="K8027" s="287">
        <v>0</v>
      </c>
    </row>
    <row r="8028" spans="1:11">
      <c r="A8028" s="287" t="s">
        <v>621</v>
      </c>
      <c r="B8028" s="288">
        <v>45976</v>
      </c>
      <c r="C8028" s="287" t="s">
        <v>339</v>
      </c>
      <c r="D8028" s="287">
        <v>0</v>
      </c>
      <c r="E8028" s="287">
        <v>0</v>
      </c>
      <c r="F8028" s="287">
        <v>0</v>
      </c>
      <c r="G8028" s="287" t="s">
        <v>188</v>
      </c>
      <c r="H8028" s="287"/>
      <c r="I8028" s="287">
        <v>1</v>
      </c>
      <c r="J8028" s="287"/>
      <c r="K8028" s="287">
        <v>0</v>
      </c>
    </row>
    <row r="8029" spans="1:11">
      <c r="A8029" s="287" t="s">
        <v>621</v>
      </c>
      <c r="B8029" s="288">
        <v>45983</v>
      </c>
      <c r="C8029" s="287" t="s">
        <v>339</v>
      </c>
      <c r="D8029" s="287">
        <v>0</v>
      </c>
      <c r="E8029" s="287">
        <v>0</v>
      </c>
      <c r="F8029" s="287">
        <v>0</v>
      </c>
      <c r="G8029" s="287" t="s">
        <v>188</v>
      </c>
      <c r="H8029" s="287"/>
      <c r="I8029" s="287">
        <v>1</v>
      </c>
      <c r="J8029" s="287"/>
      <c r="K8029" s="287">
        <v>0</v>
      </c>
    </row>
    <row r="8030" spans="1:11">
      <c r="A8030" s="287" t="s">
        <v>621</v>
      </c>
      <c r="B8030" s="288">
        <v>45990</v>
      </c>
      <c r="C8030" s="287" t="s">
        <v>339</v>
      </c>
      <c r="D8030" s="287">
        <v>0</v>
      </c>
      <c r="E8030" s="287">
        <v>0</v>
      </c>
      <c r="F8030" s="287">
        <v>0</v>
      </c>
      <c r="G8030" s="287" t="s">
        <v>188</v>
      </c>
      <c r="H8030" s="287"/>
      <c r="I8030" s="287">
        <v>1</v>
      </c>
      <c r="J8030" s="287"/>
      <c r="K8030" s="287">
        <v>0</v>
      </c>
    </row>
    <row r="8031" spans="1:11">
      <c r="A8031" s="287" t="s">
        <v>621</v>
      </c>
      <c r="B8031" s="288">
        <v>45997</v>
      </c>
      <c r="C8031" s="287" t="s">
        <v>339</v>
      </c>
      <c r="D8031" s="287">
        <v>0</v>
      </c>
      <c r="E8031" s="287">
        <v>0</v>
      </c>
      <c r="F8031" s="287">
        <v>0</v>
      </c>
      <c r="G8031" s="287" t="s">
        <v>188</v>
      </c>
      <c r="H8031" s="287"/>
      <c r="I8031" s="287">
        <v>1</v>
      </c>
      <c r="J8031" s="287"/>
      <c r="K8031" s="287">
        <v>0</v>
      </c>
    </row>
    <row r="8032" spans="1:11">
      <c r="A8032" s="287" t="s">
        <v>621</v>
      </c>
      <c r="B8032" s="288">
        <v>46004</v>
      </c>
      <c r="C8032" s="287" t="s">
        <v>339</v>
      </c>
      <c r="D8032" s="287">
        <v>0</v>
      </c>
      <c r="E8032" s="287">
        <v>0</v>
      </c>
      <c r="F8032" s="287">
        <v>0</v>
      </c>
      <c r="G8032" s="287" t="s">
        <v>188</v>
      </c>
      <c r="H8032" s="287"/>
      <c r="I8032" s="287">
        <v>1</v>
      </c>
      <c r="J8032" s="287"/>
      <c r="K8032" s="287">
        <v>0</v>
      </c>
    </row>
    <row r="8033" spans="1:11">
      <c r="A8033" s="287" t="s">
        <v>621</v>
      </c>
      <c r="B8033" s="288">
        <v>46011</v>
      </c>
      <c r="C8033" s="287" t="s">
        <v>339</v>
      </c>
      <c r="D8033" s="287">
        <v>0</v>
      </c>
      <c r="E8033" s="287">
        <v>0</v>
      </c>
      <c r="F8033" s="287">
        <v>0</v>
      </c>
      <c r="G8033" s="287" t="s">
        <v>188</v>
      </c>
      <c r="H8033" s="287"/>
      <c r="I8033" s="287">
        <v>1</v>
      </c>
      <c r="J8033" s="287"/>
      <c r="K8033" s="287">
        <v>0</v>
      </c>
    </row>
    <row r="8034" spans="1:11">
      <c r="A8034" s="287" t="s">
        <v>621</v>
      </c>
      <c r="B8034" s="288">
        <v>46018</v>
      </c>
      <c r="C8034" s="287" t="s">
        <v>339</v>
      </c>
      <c r="D8034" s="287">
        <v>0</v>
      </c>
      <c r="E8034" s="287">
        <v>0</v>
      </c>
      <c r="F8034" s="287">
        <v>0</v>
      </c>
      <c r="G8034" s="287" t="s">
        <v>188</v>
      </c>
      <c r="H8034" s="287"/>
      <c r="I8034" s="287">
        <v>1</v>
      </c>
      <c r="J8034" s="287"/>
      <c r="K8034" s="287">
        <v>0</v>
      </c>
    </row>
    <row r="8035" spans="1:11">
      <c r="A8035" s="287" t="s">
        <v>621</v>
      </c>
      <c r="B8035" s="288">
        <v>46025</v>
      </c>
      <c r="C8035" s="287" t="s">
        <v>339</v>
      </c>
      <c r="D8035" s="287">
        <v>0</v>
      </c>
      <c r="E8035" s="287">
        <v>0</v>
      </c>
      <c r="F8035" s="287">
        <v>0</v>
      </c>
      <c r="G8035" s="287" t="s">
        <v>188</v>
      </c>
      <c r="H8035" s="287"/>
      <c r="I8035" s="287">
        <v>1</v>
      </c>
      <c r="J8035" s="287"/>
      <c r="K8035" s="287">
        <v>0</v>
      </c>
    </row>
    <row r="8036" spans="1:11">
      <c r="A8036" s="287" t="s">
        <v>621</v>
      </c>
      <c r="B8036" s="288">
        <v>46032</v>
      </c>
      <c r="C8036" s="287" t="s">
        <v>339</v>
      </c>
      <c r="D8036" s="287">
        <v>0</v>
      </c>
      <c r="E8036" s="287">
        <v>0</v>
      </c>
      <c r="F8036" s="287">
        <v>0</v>
      </c>
      <c r="G8036" s="287" t="s">
        <v>188</v>
      </c>
      <c r="H8036" s="287"/>
      <c r="I8036" s="287">
        <v>1</v>
      </c>
      <c r="J8036" s="287"/>
      <c r="K8036" s="287">
        <v>0</v>
      </c>
    </row>
    <row r="8037" spans="1:11">
      <c r="A8037" s="287" t="s">
        <v>621</v>
      </c>
      <c r="B8037" s="288">
        <v>46039</v>
      </c>
      <c r="C8037" s="287" t="s">
        <v>339</v>
      </c>
      <c r="D8037" s="287">
        <v>0</v>
      </c>
      <c r="E8037" s="287">
        <v>0</v>
      </c>
      <c r="F8037" s="287">
        <v>0</v>
      </c>
      <c r="G8037" s="287" t="s">
        <v>188</v>
      </c>
      <c r="H8037" s="287"/>
      <c r="I8037" s="287">
        <v>1</v>
      </c>
      <c r="J8037" s="287"/>
      <c r="K8037" s="287">
        <v>0</v>
      </c>
    </row>
    <row r="8038" spans="1:11">
      <c r="A8038" s="287" t="s">
        <v>621</v>
      </c>
      <c r="B8038" s="288">
        <v>46046</v>
      </c>
      <c r="C8038" s="287" t="s">
        <v>339</v>
      </c>
      <c r="D8038" s="287">
        <v>0</v>
      </c>
      <c r="E8038" s="287">
        <v>0</v>
      </c>
      <c r="F8038" s="287">
        <v>0</v>
      </c>
      <c r="G8038" s="287" t="s">
        <v>188</v>
      </c>
      <c r="H8038" s="287"/>
      <c r="I8038" s="287">
        <v>1</v>
      </c>
      <c r="J8038" s="287"/>
      <c r="K8038" s="287">
        <v>0</v>
      </c>
    </row>
    <row r="8039" spans="1:11">
      <c r="A8039" s="287" t="s">
        <v>621</v>
      </c>
      <c r="B8039" s="288">
        <v>46053</v>
      </c>
      <c r="C8039" s="287" t="s">
        <v>339</v>
      </c>
      <c r="D8039" s="287">
        <v>0</v>
      </c>
      <c r="E8039" s="287">
        <v>0</v>
      </c>
      <c r="F8039" s="287">
        <v>0</v>
      </c>
      <c r="G8039" s="287" t="s">
        <v>188</v>
      </c>
      <c r="H8039" s="287"/>
      <c r="I8039" s="287">
        <v>1</v>
      </c>
      <c r="J8039" s="287"/>
      <c r="K8039" s="287">
        <v>0</v>
      </c>
    </row>
    <row r="8040" spans="1:11">
      <c r="A8040" s="287" t="s">
        <v>621</v>
      </c>
      <c r="B8040" s="288">
        <v>46060</v>
      </c>
      <c r="C8040" s="287" t="s">
        <v>339</v>
      </c>
      <c r="D8040" s="287">
        <v>0</v>
      </c>
      <c r="E8040" s="287">
        <v>0</v>
      </c>
      <c r="F8040" s="287">
        <v>0</v>
      </c>
      <c r="G8040" s="287" t="s">
        <v>188</v>
      </c>
      <c r="H8040" s="287"/>
      <c r="I8040" s="287">
        <v>1</v>
      </c>
      <c r="J8040" s="287"/>
      <c r="K8040" s="287">
        <v>0</v>
      </c>
    </row>
    <row r="8041" spans="1:11">
      <c r="A8041" s="287" t="s">
        <v>621</v>
      </c>
      <c r="B8041" s="288">
        <v>46067</v>
      </c>
      <c r="C8041" s="287" t="s">
        <v>847</v>
      </c>
      <c r="D8041" s="287">
        <v>1</v>
      </c>
      <c r="E8041" s="287">
        <v>1</v>
      </c>
      <c r="F8041" s="287">
        <v>1</v>
      </c>
      <c r="G8041" s="287" t="s">
        <v>188</v>
      </c>
      <c r="H8041" s="287"/>
      <c r="I8041" s="287">
        <v>1</v>
      </c>
      <c r="J8041" s="287"/>
      <c r="K8041" s="287">
        <v>0</v>
      </c>
    </row>
    <row r="8042" spans="1:11">
      <c r="A8042" s="287" t="s">
        <v>621</v>
      </c>
      <c r="B8042" s="288">
        <v>46074</v>
      </c>
      <c r="C8042" s="287" t="s">
        <v>847</v>
      </c>
      <c r="D8042" s="287">
        <v>1</v>
      </c>
      <c r="E8042" s="287">
        <v>1</v>
      </c>
      <c r="F8042" s="287">
        <v>1</v>
      </c>
      <c r="G8042" s="287" t="s">
        <v>188</v>
      </c>
      <c r="H8042" s="287"/>
      <c r="I8042" s="287">
        <v>1</v>
      </c>
      <c r="J8042" s="287"/>
      <c r="K8042" s="287">
        <v>0</v>
      </c>
    </row>
    <row r="8043" spans="1:11">
      <c r="A8043" s="287" t="s">
        <v>621</v>
      </c>
      <c r="B8043" s="288">
        <v>46081</v>
      </c>
      <c r="C8043" s="287" t="s">
        <v>847</v>
      </c>
      <c r="D8043" s="287">
        <v>1</v>
      </c>
      <c r="E8043" s="287">
        <v>1</v>
      </c>
      <c r="F8043" s="287">
        <v>1</v>
      </c>
      <c r="G8043" s="287" t="s">
        <v>188</v>
      </c>
      <c r="H8043" s="287"/>
      <c r="I8043" s="287">
        <v>1</v>
      </c>
      <c r="J8043" s="287"/>
      <c r="K8043" s="287">
        <v>0</v>
      </c>
    </row>
    <row r="8044" spans="1:11">
      <c r="A8044" s="287" t="s">
        <v>621</v>
      </c>
      <c r="B8044" s="288">
        <v>46088</v>
      </c>
      <c r="C8044" s="287" t="s">
        <v>339</v>
      </c>
      <c r="D8044" s="287">
        <v>0</v>
      </c>
      <c r="E8044" s="287">
        <v>0</v>
      </c>
      <c r="F8044" s="287">
        <v>0</v>
      </c>
      <c r="G8044" s="287" t="s">
        <v>188</v>
      </c>
      <c r="H8044" s="287"/>
      <c r="I8044" s="287">
        <v>1</v>
      </c>
      <c r="J8044" s="287"/>
      <c r="K8044" s="287">
        <v>0</v>
      </c>
    </row>
    <row r="8045" spans="1:11">
      <c r="A8045" s="287" t="s">
        <v>621</v>
      </c>
      <c r="B8045" s="288">
        <v>46095</v>
      </c>
      <c r="C8045" s="287" t="s">
        <v>847</v>
      </c>
      <c r="D8045" s="287">
        <v>1</v>
      </c>
      <c r="E8045" s="287">
        <v>1</v>
      </c>
      <c r="F8045" s="287">
        <v>1</v>
      </c>
      <c r="G8045" s="287" t="s">
        <v>188</v>
      </c>
      <c r="H8045" s="287"/>
      <c r="I8045" s="287">
        <v>1</v>
      </c>
      <c r="J8045" s="287"/>
      <c r="K8045" s="287">
        <v>0</v>
      </c>
    </row>
    <row r="8046" spans="1:11">
      <c r="A8046" s="287" t="s">
        <v>621</v>
      </c>
      <c r="B8046" s="288">
        <v>46102</v>
      </c>
      <c r="C8046" s="287" t="s">
        <v>339</v>
      </c>
      <c r="D8046" s="287">
        <v>0</v>
      </c>
      <c r="E8046" s="287">
        <v>0</v>
      </c>
      <c r="F8046" s="287">
        <v>0</v>
      </c>
      <c r="G8046" s="287" t="s">
        <v>188</v>
      </c>
      <c r="H8046" s="287"/>
      <c r="I8046" s="287">
        <v>1</v>
      </c>
      <c r="J8046" s="287"/>
      <c r="K8046" s="287">
        <v>0</v>
      </c>
    </row>
    <row r="8047" spans="1:11">
      <c r="A8047" s="287" t="s">
        <v>621</v>
      </c>
      <c r="B8047" s="288">
        <v>46109</v>
      </c>
      <c r="C8047" s="287" t="s">
        <v>339</v>
      </c>
      <c r="D8047" s="287">
        <v>0</v>
      </c>
      <c r="E8047" s="287">
        <v>0</v>
      </c>
      <c r="F8047" s="287">
        <v>0</v>
      </c>
      <c r="G8047" s="287" t="s">
        <v>188</v>
      </c>
      <c r="H8047" s="287"/>
      <c r="I8047" s="287">
        <v>1</v>
      </c>
      <c r="J8047" s="287"/>
      <c r="K8047" s="287">
        <v>0</v>
      </c>
    </row>
    <row r="8048" spans="1:11">
      <c r="A8048" s="287" t="s">
        <v>621</v>
      </c>
      <c r="B8048" s="288">
        <v>46116</v>
      </c>
      <c r="C8048" s="287" t="s">
        <v>339</v>
      </c>
      <c r="D8048" s="287">
        <v>0</v>
      </c>
      <c r="E8048" s="287">
        <v>0</v>
      </c>
      <c r="F8048" s="287">
        <v>0</v>
      </c>
      <c r="G8048" s="287" t="s">
        <v>188</v>
      </c>
      <c r="H8048" s="287"/>
      <c r="I8048" s="287">
        <v>1</v>
      </c>
      <c r="J8048" s="287"/>
      <c r="K8048" s="287">
        <v>0</v>
      </c>
    </row>
    <row r="8049" spans="1:11">
      <c r="A8049" s="287" t="s">
        <v>621</v>
      </c>
      <c r="B8049" s="288">
        <v>46123</v>
      </c>
      <c r="C8049" s="287" t="s">
        <v>847</v>
      </c>
      <c r="D8049" s="287">
        <v>1</v>
      </c>
      <c r="E8049" s="287">
        <v>1</v>
      </c>
      <c r="F8049" s="287">
        <v>1</v>
      </c>
      <c r="G8049" s="287" t="s">
        <v>188</v>
      </c>
      <c r="H8049" s="287"/>
      <c r="I8049" s="287">
        <v>1</v>
      </c>
      <c r="J8049" s="287"/>
      <c r="K8049" s="287">
        <v>0</v>
      </c>
    </row>
    <row r="8050" spans="1:11">
      <c r="A8050" s="287" t="s">
        <v>621</v>
      </c>
      <c r="B8050" s="288">
        <v>46130</v>
      </c>
      <c r="C8050" s="287" t="s">
        <v>847</v>
      </c>
      <c r="D8050" s="287">
        <v>1</v>
      </c>
      <c r="E8050" s="287">
        <v>1</v>
      </c>
      <c r="F8050" s="287">
        <v>1</v>
      </c>
      <c r="G8050" s="287" t="s">
        <v>188</v>
      </c>
      <c r="H8050" s="287"/>
      <c r="I8050" s="287">
        <v>1</v>
      </c>
      <c r="J8050" s="287"/>
      <c r="K8050" s="287">
        <v>0</v>
      </c>
    </row>
    <row r="8051" spans="1:11">
      <c r="A8051" s="287" t="s">
        <v>621</v>
      </c>
      <c r="B8051" s="288">
        <v>46137</v>
      </c>
      <c r="C8051" s="287" t="s">
        <v>892</v>
      </c>
      <c r="D8051" s="287">
        <v>1</v>
      </c>
      <c r="E8051" s="287">
        <v>0</v>
      </c>
      <c r="F8051" s="287">
        <v>1</v>
      </c>
      <c r="G8051" s="287" t="s">
        <v>188</v>
      </c>
      <c r="H8051" s="287"/>
      <c r="I8051" s="287">
        <v>1</v>
      </c>
      <c r="J8051" s="287"/>
      <c r="K8051" s="287">
        <v>0</v>
      </c>
    </row>
    <row r="8052" spans="1:11">
      <c r="A8052" s="287" t="s">
        <v>622</v>
      </c>
      <c r="B8052" s="288">
        <v>45969</v>
      </c>
      <c r="C8052" s="287" t="s">
        <v>893</v>
      </c>
      <c r="D8052" s="287">
        <v>1</v>
      </c>
      <c r="E8052" s="287">
        <v>1</v>
      </c>
      <c r="F8052" s="287">
        <v>0</v>
      </c>
      <c r="G8052" s="287" t="s">
        <v>188</v>
      </c>
      <c r="H8052" s="287"/>
      <c r="I8052" s="287">
        <v>1</v>
      </c>
      <c r="J8052" s="287" t="s">
        <v>623</v>
      </c>
      <c r="K8052" s="287">
        <v>0</v>
      </c>
    </row>
    <row r="8053" spans="1:11">
      <c r="A8053" s="287" t="s">
        <v>622</v>
      </c>
      <c r="B8053" s="288">
        <v>45976</v>
      </c>
      <c r="C8053" s="287" t="s">
        <v>893</v>
      </c>
      <c r="D8053" s="287">
        <v>1</v>
      </c>
      <c r="E8053" s="287">
        <v>1</v>
      </c>
      <c r="F8053" s="287">
        <v>0</v>
      </c>
      <c r="G8053" s="287" t="s">
        <v>188</v>
      </c>
      <c r="H8053" s="287"/>
      <c r="I8053" s="287">
        <v>1</v>
      </c>
      <c r="J8053" s="287" t="s">
        <v>623</v>
      </c>
      <c r="K8053" s="287">
        <v>0</v>
      </c>
    </row>
    <row r="8054" spans="1:11">
      <c r="A8054" s="287" t="s">
        <v>622</v>
      </c>
      <c r="B8054" s="288">
        <v>45983</v>
      </c>
      <c r="C8054" s="287" t="s">
        <v>339</v>
      </c>
      <c r="D8054" s="287">
        <v>0</v>
      </c>
      <c r="E8054" s="287">
        <v>0</v>
      </c>
      <c r="F8054" s="287">
        <v>0</v>
      </c>
      <c r="G8054" s="287" t="s">
        <v>188</v>
      </c>
      <c r="H8054" s="287"/>
      <c r="I8054" s="287">
        <v>1</v>
      </c>
      <c r="J8054" s="287" t="s">
        <v>623</v>
      </c>
      <c r="K8054" s="287">
        <v>0</v>
      </c>
    </row>
    <row r="8055" spans="1:11">
      <c r="A8055" s="287" t="s">
        <v>622</v>
      </c>
      <c r="B8055" s="288">
        <v>45990</v>
      </c>
      <c r="C8055" s="287" t="s">
        <v>893</v>
      </c>
      <c r="D8055" s="287">
        <v>1</v>
      </c>
      <c r="E8055" s="287">
        <v>1</v>
      </c>
      <c r="F8055" s="287">
        <v>0</v>
      </c>
      <c r="G8055" s="287" t="s">
        <v>188</v>
      </c>
      <c r="H8055" s="287"/>
      <c r="I8055" s="287">
        <v>1</v>
      </c>
      <c r="J8055" s="287" t="s">
        <v>623</v>
      </c>
      <c r="K8055" s="287">
        <v>0</v>
      </c>
    </row>
    <row r="8056" spans="1:11">
      <c r="A8056" s="287" t="s">
        <v>622</v>
      </c>
      <c r="B8056" s="288">
        <v>45997</v>
      </c>
      <c r="C8056" s="287" t="s">
        <v>893</v>
      </c>
      <c r="D8056" s="287">
        <v>1</v>
      </c>
      <c r="E8056" s="287">
        <v>1</v>
      </c>
      <c r="F8056" s="287">
        <v>0</v>
      </c>
      <c r="G8056" s="287" t="s">
        <v>188</v>
      </c>
      <c r="H8056" s="287"/>
      <c r="I8056" s="287">
        <v>1</v>
      </c>
      <c r="J8056" s="287" t="s">
        <v>623</v>
      </c>
      <c r="K8056" s="287">
        <v>0</v>
      </c>
    </row>
    <row r="8057" spans="1:11">
      <c r="A8057" s="287" t="s">
        <v>622</v>
      </c>
      <c r="B8057" s="288">
        <v>46004</v>
      </c>
      <c r="C8057" s="287" t="s">
        <v>893</v>
      </c>
      <c r="D8057" s="287">
        <v>1</v>
      </c>
      <c r="E8057" s="287">
        <v>1</v>
      </c>
      <c r="F8057" s="287">
        <v>0</v>
      </c>
      <c r="G8057" s="287" t="s">
        <v>188</v>
      </c>
      <c r="H8057" s="287"/>
      <c r="I8057" s="287">
        <v>1</v>
      </c>
      <c r="J8057" s="287" t="s">
        <v>623</v>
      </c>
      <c r="K8057" s="287">
        <v>0</v>
      </c>
    </row>
    <row r="8058" spans="1:11">
      <c r="A8058" s="287" t="s">
        <v>622</v>
      </c>
      <c r="B8058" s="288">
        <v>46011</v>
      </c>
      <c r="C8058" s="287" t="s">
        <v>893</v>
      </c>
      <c r="D8058" s="287">
        <v>1</v>
      </c>
      <c r="E8058" s="287">
        <v>1</v>
      </c>
      <c r="F8058" s="287">
        <v>0</v>
      </c>
      <c r="G8058" s="287" t="s">
        <v>188</v>
      </c>
      <c r="H8058" s="287"/>
      <c r="I8058" s="287">
        <v>1</v>
      </c>
      <c r="J8058" s="287" t="s">
        <v>623</v>
      </c>
      <c r="K8058" s="287">
        <v>0</v>
      </c>
    </row>
    <row r="8059" spans="1:11">
      <c r="A8059" s="287" t="s">
        <v>622</v>
      </c>
      <c r="B8059" s="288">
        <v>46018</v>
      </c>
      <c r="C8059" s="287" t="s">
        <v>339</v>
      </c>
      <c r="D8059" s="287">
        <v>0</v>
      </c>
      <c r="E8059" s="287">
        <v>0</v>
      </c>
      <c r="F8059" s="287">
        <v>0</v>
      </c>
      <c r="G8059" s="287" t="s">
        <v>188</v>
      </c>
      <c r="H8059" s="287"/>
      <c r="I8059" s="287">
        <v>1</v>
      </c>
      <c r="J8059" s="287" t="s">
        <v>623</v>
      </c>
      <c r="K8059" s="287">
        <v>0</v>
      </c>
    </row>
    <row r="8060" spans="1:11">
      <c r="A8060" s="287" t="s">
        <v>622</v>
      </c>
      <c r="B8060" s="288">
        <v>46025</v>
      </c>
      <c r="C8060" s="287" t="s">
        <v>893</v>
      </c>
      <c r="D8060" s="287">
        <v>1</v>
      </c>
      <c r="E8060" s="287">
        <v>1</v>
      </c>
      <c r="F8060" s="287">
        <v>0</v>
      </c>
      <c r="G8060" s="287" t="s">
        <v>188</v>
      </c>
      <c r="H8060" s="287"/>
      <c r="I8060" s="287">
        <v>1</v>
      </c>
      <c r="J8060" s="287" t="s">
        <v>623</v>
      </c>
      <c r="K8060" s="287">
        <v>0</v>
      </c>
    </row>
    <row r="8061" spans="1:11">
      <c r="A8061" s="287" t="s">
        <v>622</v>
      </c>
      <c r="B8061" s="288">
        <v>46032</v>
      </c>
      <c r="C8061" s="287" t="s">
        <v>339</v>
      </c>
      <c r="D8061" s="287">
        <v>0</v>
      </c>
      <c r="E8061" s="287">
        <v>0</v>
      </c>
      <c r="F8061" s="287">
        <v>0</v>
      </c>
      <c r="G8061" s="287" t="s">
        <v>188</v>
      </c>
      <c r="H8061" s="287"/>
      <c r="I8061" s="287">
        <v>1</v>
      </c>
      <c r="J8061" s="287" t="s">
        <v>623</v>
      </c>
      <c r="K8061" s="287">
        <v>0</v>
      </c>
    </row>
    <row r="8062" spans="1:11">
      <c r="A8062" s="287" t="s">
        <v>622</v>
      </c>
      <c r="B8062" s="288">
        <v>46039</v>
      </c>
      <c r="C8062" s="287" t="s">
        <v>892</v>
      </c>
      <c r="D8062" s="287">
        <v>1</v>
      </c>
      <c r="E8062" s="287">
        <v>0</v>
      </c>
      <c r="F8062" s="287">
        <v>1</v>
      </c>
      <c r="G8062" s="287" t="s">
        <v>188</v>
      </c>
      <c r="H8062" s="287"/>
      <c r="I8062" s="287">
        <v>1</v>
      </c>
      <c r="J8062" s="287" t="s">
        <v>623</v>
      </c>
      <c r="K8062" s="287">
        <v>0</v>
      </c>
    </row>
    <row r="8063" spans="1:11">
      <c r="A8063" s="287" t="s">
        <v>622</v>
      </c>
      <c r="B8063" s="288">
        <v>46046</v>
      </c>
      <c r="C8063" s="287" t="s">
        <v>847</v>
      </c>
      <c r="D8063" s="287">
        <v>1</v>
      </c>
      <c r="E8063" s="287">
        <v>1</v>
      </c>
      <c r="F8063" s="287">
        <v>1</v>
      </c>
      <c r="G8063" s="287" t="s">
        <v>188</v>
      </c>
      <c r="H8063" s="287"/>
      <c r="I8063" s="287">
        <v>1</v>
      </c>
      <c r="J8063" s="287" t="s">
        <v>623</v>
      </c>
      <c r="K8063" s="287">
        <v>0</v>
      </c>
    </row>
    <row r="8064" spans="1:11">
      <c r="A8064" s="287" t="s">
        <v>622</v>
      </c>
      <c r="B8064" s="288">
        <v>46053</v>
      </c>
      <c r="C8064" s="287" t="s">
        <v>339</v>
      </c>
      <c r="D8064" s="287">
        <v>0</v>
      </c>
      <c r="E8064" s="287">
        <v>0</v>
      </c>
      <c r="F8064" s="287">
        <v>0</v>
      </c>
      <c r="G8064" s="287" t="s">
        <v>188</v>
      </c>
      <c r="H8064" s="287"/>
      <c r="I8064" s="287">
        <v>1</v>
      </c>
      <c r="J8064" s="287" t="s">
        <v>623</v>
      </c>
      <c r="K8064" s="287">
        <v>0</v>
      </c>
    </row>
    <row r="8065" spans="1:11">
      <c r="A8065" s="287" t="s">
        <v>622</v>
      </c>
      <c r="B8065" s="288">
        <v>46060</v>
      </c>
      <c r="C8065" s="287" t="s">
        <v>893</v>
      </c>
      <c r="D8065" s="287">
        <v>1</v>
      </c>
      <c r="E8065" s="287">
        <v>1</v>
      </c>
      <c r="F8065" s="287">
        <v>0</v>
      </c>
      <c r="G8065" s="287" t="s">
        <v>188</v>
      </c>
      <c r="H8065" s="287"/>
      <c r="I8065" s="287">
        <v>1</v>
      </c>
      <c r="J8065" s="287" t="s">
        <v>623</v>
      </c>
      <c r="K8065" s="287">
        <v>0</v>
      </c>
    </row>
    <row r="8066" spans="1:11">
      <c r="A8066" s="287" t="s">
        <v>622</v>
      </c>
      <c r="B8066" s="288">
        <v>46067</v>
      </c>
      <c r="C8066" s="287" t="s">
        <v>339</v>
      </c>
      <c r="D8066" s="287">
        <v>0</v>
      </c>
      <c r="E8066" s="287">
        <v>0</v>
      </c>
      <c r="F8066" s="287">
        <v>0</v>
      </c>
      <c r="G8066" s="287" t="s">
        <v>188</v>
      </c>
      <c r="H8066" s="287"/>
      <c r="I8066" s="287">
        <v>1</v>
      </c>
      <c r="J8066" s="287" t="s">
        <v>623</v>
      </c>
      <c r="K8066" s="287">
        <v>0</v>
      </c>
    </row>
    <row r="8067" spans="1:11">
      <c r="A8067" s="287" t="s">
        <v>622</v>
      </c>
      <c r="B8067" s="288">
        <v>46074</v>
      </c>
      <c r="C8067" s="287" t="s">
        <v>893</v>
      </c>
      <c r="D8067" s="287">
        <v>1</v>
      </c>
      <c r="E8067" s="287">
        <v>1</v>
      </c>
      <c r="F8067" s="287">
        <v>0</v>
      </c>
      <c r="G8067" s="287" t="s">
        <v>188</v>
      </c>
      <c r="H8067" s="287"/>
      <c r="I8067" s="287">
        <v>1</v>
      </c>
      <c r="J8067" s="287" t="s">
        <v>623</v>
      </c>
      <c r="K8067" s="287">
        <v>0</v>
      </c>
    </row>
    <row r="8068" spans="1:11">
      <c r="A8068" s="287" t="s">
        <v>622</v>
      </c>
      <c r="B8068" s="288">
        <v>46081</v>
      </c>
      <c r="C8068" s="287" t="s">
        <v>892</v>
      </c>
      <c r="D8068" s="287">
        <v>1</v>
      </c>
      <c r="E8068" s="287">
        <v>0</v>
      </c>
      <c r="F8068" s="287">
        <v>1</v>
      </c>
      <c r="G8068" s="287" t="s">
        <v>188</v>
      </c>
      <c r="H8068" s="287"/>
      <c r="I8068" s="287">
        <v>1</v>
      </c>
      <c r="J8068" s="287" t="s">
        <v>623</v>
      </c>
      <c r="K8068" s="287">
        <v>0</v>
      </c>
    </row>
    <row r="8069" spans="1:11">
      <c r="A8069" s="287" t="s">
        <v>622</v>
      </c>
      <c r="B8069" s="288">
        <v>46088</v>
      </c>
      <c r="C8069" s="287" t="s">
        <v>893</v>
      </c>
      <c r="D8069" s="287">
        <v>1</v>
      </c>
      <c r="E8069" s="287">
        <v>1</v>
      </c>
      <c r="F8069" s="287">
        <v>0</v>
      </c>
      <c r="G8069" s="287" t="s">
        <v>188</v>
      </c>
      <c r="H8069" s="287"/>
      <c r="I8069" s="287">
        <v>1</v>
      </c>
      <c r="J8069" s="287" t="s">
        <v>623</v>
      </c>
      <c r="K8069" s="287">
        <v>0</v>
      </c>
    </row>
    <row r="8070" spans="1:11">
      <c r="A8070" s="287" t="s">
        <v>622</v>
      </c>
      <c r="B8070" s="288">
        <v>46095</v>
      </c>
      <c r="C8070" s="287" t="s">
        <v>893</v>
      </c>
      <c r="D8070" s="287">
        <v>1</v>
      </c>
      <c r="E8070" s="287">
        <v>1</v>
      </c>
      <c r="F8070" s="287">
        <v>0</v>
      </c>
      <c r="G8070" s="287" t="s">
        <v>188</v>
      </c>
      <c r="H8070" s="287"/>
      <c r="I8070" s="287">
        <v>1</v>
      </c>
      <c r="J8070" s="287" t="s">
        <v>623</v>
      </c>
      <c r="K8070" s="287">
        <v>0</v>
      </c>
    </row>
    <row r="8071" spans="1:11">
      <c r="A8071" s="287" t="s">
        <v>622</v>
      </c>
      <c r="B8071" s="288">
        <v>46102</v>
      </c>
      <c r="C8071" s="287" t="s">
        <v>893</v>
      </c>
      <c r="D8071" s="287">
        <v>1</v>
      </c>
      <c r="E8071" s="287">
        <v>1</v>
      </c>
      <c r="F8071" s="287">
        <v>0</v>
      </c>
      <c r="G8071" s="287" t="s">
        <v>188</v>
      </c>
      <c r="H8071" s="287"/>
      <c r="I8071" s="287">
        <v>1</v>
      </c>
      <c r="J8071" s="287" t="s">
        <v>623</v>
      </c>
      <c r="K8071" s="287">
        <v>0</v>
      </c>
    </row>
    <row r="8072" spans="1:11">
      <c r="A8072" s="287" t="s">
        <v>622</v>
      </c>
      <c r="B8072" s="288">
        <v>46109</v>
      </c>
      <c r="C8072" s="287" t="s">
        <v>339</v>
      </c>
      <c r="D8072" s="287">
        <v>0</v>
      </c>
      <c r="E8072" s="287">
        <v>0</v>
      </c>
      <c r="F8072" s="287">
        <v>0</v>
      </c>
      <c r="G8072" s="287" t="s">
        <v>188</v>
      </c>
      <c r="H8072" s="287"/>
      <c r="I8072" s="287">
        <v>1</v>
      </c>
      <c r="J8072" s="287" t="s">
        <v>623</v>
      </c>
      <c r="K8072" s="287">
        <v>0</v>
      </c>
    </row>
    <row r="8073" spans="1:11">
      <c r="A8073" s="287" t="s">
        <v>622</v>
      </c>
      <c r="B8073" s="288">
        <v>46116</v>
      </c>
      <c r="C8073" s="287" t="s">
        <v>893</v>
      </c>
      <c r="D8073" s="287">
        <v>1</v>
      </c>
      <c r="E8073" s="287">
        <v>1</v>
      </c>
      <c r="F8073" s="287">
        <v>0</v>
      </c>
      <c r="G8073" s="287" t="s">
        <v>188</v>
      </c>
      <c r="H8073" s="287"/>
      <c r="I8073" s="287">
        <v>1</v>
      </c>
      <c r="J8073" s="287" t="s">
        <v>623</v>
      </c>
      <c r="K8073" s="287">
        <v>0</v>
      </c>
    </row>
    <row r="8074" spans="1:11">
      <c r="A8074" s="287" t="s">
        <v>622</v>
      </c>
      <c r="B8074" s="288">
        <v>46123</v>
      </c>
      <c r="C8074" s="287" t="s">
        <v>893</v>
      </c>
      <c r="D8074" s="287">
        <v>1</v>
      </c>
      <c r="E8074" s="287">
        <v>1</v>
      </c>
      <c r="F8074" s="287">
        <v>0</v>
      </c>
      <c r="G8074" s="287" t="s">
        <v>188</v>
      </c>
      <c r="H8074" s="287"/>
      <c r="I8074" s="287">
        <v>1</v>
      </c>
      <c r="J8074" s="287" t="s">
        <v>623</v>
      </c>
      <c r="K8074" s="287">
        <v>0</v>
      </c>
    </row>
    <row r="8075" spans="1:11">
      <c r="A8075" s="287" t="s">
        <v>622</v>
      </c>
      <c r="B8075" s="288">
        <v>46130</v>
      </c>
      <c r="C8075" s="287" t="s">
        <v>893</v>
      </c>
      <c r="D8075" s="287">
        <v>1</v>
      </c>
      <c r="E8075" s="287">
        <v>1</v>
      </c>
      <c r="F8075" s="287">
        <v>0</v>
      </c>
      <c r="G8075" s="287" t="s">
        <v>188</v>
      </c>
      <c r="H8075" s="287"/>
      <c r="I8075" s="287">
        <v>1</v>
      </c>
      <c r="J8075" s="287" t="s">
        <v>623</v>
      </c>
      <c r="K8075" s="287">
        <v>0</v>
      </c>
    </row>
    <row r="8076" spans="1:11">
      <c r="A8076" s="287" t="s">
        <v>622</v>
      </c>
      <c r="B8076" s="288">
        <v>46137</v>
      </c>
      <c r="C8076" s="287" t="s">
        <v>892</v>
      </c>
      <c r="D8076" s="287">
        <v>1</v>
      </c>
      <c r="E8076" s="287">
        <v>0</v>
      </c>
      <c r="F8076" s="287">
        <v>1</v>
      </c>
      <c r="G8076" s="287" t="s">
        <v>188</v>
      </c>
      <c r="H8076" s="287"/>
      <c r="I8076" s="287">
        <v>1</v>
      </c>
      <c r="J8076" s="287" t="s">
        <v>623</v>
      </c>
      <c r="K8076" s="287">
        <v>0</v>
      </c>
    </row>
    <row r="8077" spans="1:11">
      <c r="A8077" s="287" t="s">
        <v>624</v>
      </c>
      <c r="B8077" s="288">
        <v>45969</v>
      </c>
      <c r="C8077" s="287" t="s">
        <v>847</v>
      </c>
      <c r="D8077" s="287">
        <v>1</v>
      </c>
      <c r="E8077" s="287">
        <v>1</v>
      </c>
      <c r="F8077" s="287">
        <v>1</v>
      </c>
      <c r="G8077" s="287" t="s">
        <v>179</v>
      </c>
      <c r="H8077" s="287" t="s">
        <v>179</v>
      </c>
      <c r="I8077" s="287">
        <v>0</v>
      </c>
      <c r="J8077" s="287"/>
      <c r="K8077" s="287">
        <v>0</v>
      </c>
    </row>
    <row r="8078" spans="1:11">
      <c r="A8078" s="287" t="s">
        <v>624</v>
      </c>
      <c r="B8078" s="288">
        <v>45976</v>
      </c>
      <c r="C8078" s="287" t="s">
        <v>847</v>
      </c>
      <c r="D8078" s="287">
        <v>1</v>
      </c>
      <c r="E8078" s="287">
        <v>1</v>
      </c>
      <c r="F8078" s="287">
        <v>1</v>
      </c>
      <c r="G8078" s="287" t="s">
        <v>179</v>
      </c>
      <c r="H8078" s="287" t="s">
        <v>179</v>
      </c>
      <c r="I8078" s="287">
        <v>0</v>
      </c>
      <c r="J8078" s="287"/>
      <c r="K8078" s="287">
        <v>0</v>
      </c>
    </row>
    <row r="8079" spans="1:11">
      <c r="A8079" s="287" t="s">
        <v>624</v>
      </c>
      <c r="B8079" s="288">
        <v>45983</v>
      </c>
      <c r="C8079" s="287" t="s">
        <v>847</v>
      </c>
      <c r="D8079" s="287">
        <v>1</v>
      </c>
      <c r="E8079" s="287">
        <v>1</v>
      </c>
      <c r="F8079" s="287">
        <v>1</v>
      </c>
      <c r="G8079" s="287" t="s">
        <v>179</v>
      </c>
      <c r="H8079" s="287" t="s">
        <v>179</v>
      </c>
      <c r="I8079" s="287">
        <v>0</v>
      </c>
      <c r="J8079" s="287"/>
      <c r="K8079" s="287">
        <v>0</v>
      </c>
    </row>
    <row r="8080" spans="1:11">
      <c r="A8080" s="287" t="s">
        <v>624</v>
      </c>
      <c r="B8080" s="288">
        <v>45990</v>
      </c>
      <c r="C8080" s="287" t="s">
        <v>847</v>
      </c>
      <c r="D8080" s="287">
        <v>1</v>
      </c>
      <c r="E8080" s="287">
        <v>1</v>
      </c>
      <c r="F8080" s="287">
        <v>1</v>
      </c>
      <c r="G8080" s="287" t="s">
        <v>179</v>
      </c>
      <c r="H8080" s="287" t="s">
        <v>179</v>
      </c>
      <c r="I8080" s="287">
        <v>0</v>
      </c>
      <c r="J8080" s="287"/>
      <c r="K8080" s="287">
        <v>0</v>
      </c>
    </row>
    <row r="8081" spans="1:11">
      <c r="A8081" s="287" t="s">
        <v>624</v>
      </c>
      <c r="B8081" s="288">
        <v>45997</v>
      </c>
      <c r="C8081" s="287" t="s">
        <v>847</v>
      </c>
      <c r="D8081" s="287">
        <v>1</v>
      </c>
      <c r="E8081" s="287">
        <v>1</v>
      </c>
      <c r="F8081" s="287">
        <v>1</v>
      </c>
      <c r="G8081" s="287" t="s">
        <v>179</v>
      </c>
      <c r="H8081" s="287" t="s">
        <v>179</v>
      </c>
      <c r="I8081" s="287">
        <v>0</v>
      </c>
      <c r="J8081" s="287"/>
      <c r="K8081" s="287">
        <v>0</v>
      </c>
    </row>
    <row r="8082" spans="1:11">
      <c r="A8082" s="287" t="s">
        <v>624</v>
      </c>
      <c r="B8082" s="288">
        <v>46004</v>
      </c>
      <c r="C8082" s="287" t="s">
        <v>339</v>
      </c>
      <c r="D8082" s="287">
        <v>0</v>
      </c>
      <c r="E8082" s="287">
        <v>0</v>
      </c>
      <c r="F8082" s="287">
        <v>0</v>
      </c>
      <c r="G8082" s="287" t="s">
        <v>179</v>
      </c>
      <c r="H8082" s="287" t="s">
        <v>179</v>
      </c>
      <c r="I8082" s="287">
        <v>0</v>
      </c>
      <c r="J8082" s="287"/>
      <c r="K8082" s="287">
        <v>0</v>
      </c>
    </row>
    <row r="8083" spans="1:11">
      <c r="A8083" s="287" t="s">
        <v>624</v>
      </c>
      <c r="B8083" s="288">
        <v>46011</v>
      </c>
      <c r="C8083" s="287" t="s">
        <v>847</v>
      </c>
      <c r="D8083" s="287">
        <v>1</v>
      </c>
      <c r="E8083" s="287">
        <v>1</v>
      </c>
      <c r="F8083" s="287">
        <v>1</v>
      </c>
      <c r="G8083" s="287" t="s">
        <v>179</v>
      </c>
      <c r="H8083" s="287" t="s">
        <v>179</v>
      </c>
      <c r="I8083" s="287">
        <v>0</v>
      </c>
      <c r="J8083" s="287"/>
      <c r="K8083" s="287">
        <v>0</v>
      </c>
    </row>
    <row r="8084" spans="1:11">
      <c r="A8084" s="287" t="s">
        <v>624</v>
      </c>
      <c r="B8084" s="288">
        <v>46018</v>
      </c>
      <c r="C8084" s="287" t="s">
        <v>339</v>
      </c>
      <c r="D8084" s="287">
        <v>0</v>
      </c>
      <c r="E8084" s="287">
        <v>0</v>
      </c>
      <c r="F8084" s="287">
        <v>0</v>
      </c>
      <c r="G8084" s="287" t="s">
        <v>179</v>
      </c>
      <c r="H8084" s="287" t="s">
        <v>179</v>
      </c>
      <c r="I8084" s="287">
        <v>0</v>
      </c>
      <c r="J8084" s="287"/>
      <c r="K8084" s="287">
        <v>0</v>
      </c>
    </row>
    <row r="8085" spans="1:11">
      <c r="A8085" s="287" t="s">
        <v>624</v>
      </c>
      <c r="B8085" s="288">
        <v>46025</v>
      </c>
      <c r="C8085" s="287" t="s">
        <v>339</v>
      </c>
      <c r="D8085" s="287">
        <v>0</v>
      </c>
      <c r="E8085" s="287">
        <v>0</v>
      </c>
      <c r="F8085" s="287">
        <v>0</v>
      </c>
      <c r="G8085" s="287" t="s">
        <v>179</v>
      </c>
      <c r="H8085" s="287" t="s">
        <v>179</v>
      </c>
      <c r="I8085" s="287">
        <v>0</v>
      </c>
      <c r="J8085" s="287"/>
      <c r="K8085" s="287">
        <v>0</v>
      </c>
    </row>
    <row r="8086" spans="1:11">
      <c r="A8086" s="287" t="s">
        <v>624</v>
      </c>
      <c r="B8086" s="288">
        <v>46032</v>
      </c>
      <c r="C8086" s="287" t="s">
        <v>847</v>
      </c>
      <c r="D8086" s="287">
        <v>1</v>
      </c>
      <c r="E8086" s="287">
        <v>1</v>
      </c>
      <c r="F8086" s="287">
        <v>1</v>
      </c>
      <c r="G8086" s="287" t="s">
        <v>179</v>
      </c>
      <c r="H8086" s="287" t="s">
        <v>179</v>
      </c>
      <c r="I8086" s="287">
        <v>0</v>
      </c>
      <c r="J8086" s="287"/>
      <c r="K8086" s="287">
        <v>0</v>
      </c>
    </row>
    <row r="8087" spans="1:11">
      <c r="A8087" s="287" t="s">
        <v>624</v>
      </c>
      <c r="B8087" s="288">
        <v>46039</v>
      </c>
      <c r="C8087" s="287" t="s">
        <v>847</v>
      </c>
      <c r="D8087" s="287">
        <v>1</v>
      </c>
      <c r="E8087" s="287">
        <v>1</v>
      </c>
      <c r="F8087" s="287">
        <v>1</v>
      </c>
      <c r="G8087" s="287" t="s">
        <v>179</v>
      </c>
      <c r="H8087" s="287" t="s">
        <v>179</v>
      </c>
      <c r="I8087" s="287">
        <v>0</v>
      </c>
      <c r="J8087" s="287"/>
      <c r="K8087" s="287">
        <v>0</v>
      </c>
    </row>
    <row r="8088" spans="1:11">
      <c r="A8088" s="287" t="s">
        <v>624</v>
      </c>
      <c r="B8088" s="288">
        <v>46046</v>
      </c>
      <c r="C8088" s="287" t="s">
        <v>847</v>
      </c>
      <c r="D8088" s="287">
        <v>1</v>
      </c>
      <c r="E8088" s="287">
        <v>1</v>
      </c>
      <c r="F8088" s="287">
        <v>1</v>
      </c>
      <c r="G8088" s="287" t="s">
        <v>179</v>
      </c>
      <c r="H8088" s="287" t="s">
        <v>179</v>
      </c>
      <c r="I8088" s="287">
        <v>0</v>
      </c>
      <c r="J8088" s="287"/>
      <c r="K8088" s="287">
        <v>0</v>
      </c>
    </row>
    <row r="8089" spans="1:11">
      <c r="A8089" s="287" t="s">
        <v>624</v>
      </c>
      <c r="B8089" s="288">
        <v>46053</v>
      </c>
      <c r="C8089" s="287" t="s">
        <v>847</v>
      </c>
      <c r="D8089" s="287">
        <v>1</v>
      </c>
      <c r="E8089" s="287">
        <v>1</v>
      </c>
      <c r="F8089" s="287">
        <v>1</v>
      </c>
      <c r="G8089" s="287" t="s">
        <v>179</v>
      </c>
      <c r="H8089" s="287" t="s">
        <v>179</v>
      </c>
      <c r="I8089" s="287">
        <v>0</v>
      </c>
      <c r="J8089" s="287"/>
      <c r="K8089" s="287">
        <v>0</v>
      </c>
    </row>
    <row r="8090" spans="1:11">
      <c r="A8090" s="287" t="s">
        <v>624</v>
      </c>
      <c r="B8090" s="288">
        <v>46060</v>
      </c>
      <c r="C8090" s="287" t="s">
        <v>339</v>
      </c>
      <c r="D8090" s="287">
        <v>0</v>
      </c>
      <c r="E8090" s="287">
        <v>0</v>
      </c>
      <c r="F8090" s="287">
        <v>0</v>
      </c>
      <c r="G8090" s="287" t="s">
        <v>179</v>
      </c>
      <c r="H8090" s="287" t="s">
        <v>179</v>
      </c>
      <c r="I8090" s="287">
        <v>0</v>
      </c>
      <c r="J8090" s="287"/>
      <c r="K8090" s="287">
        <v>0</v>
      </c>
    </row>
    <row r="8091" spans="1:11">
      <c r="A8091" s="287" t="s">
        <v>624</v>
      </c>
      <c r="B8091" s="288">
        <v>46067</v>
      </c>
      <c r="C8091" s="287" t="s">
        <v>339</v>
      </c>
      <c r="D8091" s="287">
        <v>0</v>
      </c>
      <c r="E8091" s="287">
        <v>0</v>
      </c>
      <c r="F8091" s="287">
        <v>0</v>
      </c>
      <c r="G8091" s="287" t="s">
        <v>179</v>
      </c>
      <c r="H8091" s="287" t="s">
        <v>179</v>
      </c>
      <c r="I8091" s="287">
        <v>0</v>
      </c>
      <c r="J8091" s="287"/>
      <c r="K8091" s="287">
        <v>0</v>
      </c>
    </row>
    <row r="8092" spans="1:11">
      <c r="A8092" s="287" t="s">
        <v>624</v>
      </c>
      <c r="B8092" s="288">
        <v>46074</v>
      </c>
      <c r="C8092" s="287" t="s">
        <v>847</v>
      </c>
      <c r="D8092" s="287">
        <v>1</v>
      </c>
      <c r="E8092" s="287">
        <v>1</v>
      </c>
      <c r="F8092" s="287">
        <v>1</v>
      </c>
      <c r="G8092" s="287" t="s">
        <v>179</v>
      </c>
      <c r="H8092" s="287" t="s">
        <v>179</v>
      </c>
      <c r="I8092" s="287">
        <v>0</v>
      </c>
      <c r="J8092" s="287"/>
      <c r="K8092" s="287">
        <v>0</v>
      </c>
    </row>
    <row r="8093" spans="1:11">
      <c r="A8093" s="287" t="s">
        <v>624</v>
      </c>
      <c r="B8093" s="288">
        <v>46081</v>
      </c>
      <c r="C8093" s="287" t="s">
        <v>847</v>
      </c>
      <c r="D8093" s="287">
        <v>1</v>
      </c>
      <c r="E8093" s="287">
        <v>1</v>
      </c>
      <c r="F8093" s="287">
        <v>1</v>
      </c>
      <c r="G8093" s="287" t="s">
        <v>179</v>
      </c>
      <c r="H8093" s="287" t="s">
        <v>179</v>
      </c>
      <c r="I8093" s="287">
        <v>0</v>
      </c>
      <c r="J8093" s="287"/>
      <c r="K8093" s="287">
        <v>0</v>
      </c>
    </row>
    <row r="8094" spans="1:11">
      <c r="A8094" s="287" t="s">
        <v>624</v>
      </c>
      <c r="B8094" s="288">
        <v>46088</v>
      </c>
      <c r="C8094" s="287" t="s">
        <v>847</v>
      </c>
      <c r="D8094" s="287">
        <v>1</v>
      </c>
      <c r="E8094" s="287">
        <v>1</v>
      </c>
      <c r="F8094" s="287">
        <v>1</v>
      </c>
      <c r="G8094" s="287" t="s">
        <v>179</v>
      </c>
      <c r="H8094" s="287" t="s">
        <v>179</v>
      </c>
      <c r="I8094" s="287">
        <v>0</v>
      </c>
      <c r="J8094" s="287"/>
      <c r="K8094" s="287">
        <v>0</v>
      </c>
    </row>
    <row r="8095" spans="1:11">
      <c r="A8095" s="287" t="s">
        <v>624</v>
      </c>
      <c r="B8095" s="288">
        <v>46095</v>
      </c>
      <c r="C8095" s="287" t="s">
        <v>339</v>
      </c>
      <c r="D8095" s="287">
        <v>0</v>
      </c>
      <c r="E8095" s="287">
        <v>0</v>
      </c>
      <c r="F8095" s="287">
        <v>0</v>
      </c>
      <c r="G8095" s="287" t="s">
        <v>179</v>
      </c>
      <c r="H8095" s="287" t="s">
        <v>179</v>
      </c>
      <c r="I8095" s="287">
        <v>0</v>
      </c>
      <c r="J8095" s="287"/>
      <c r="K8095" s="287">
        <v>0</v>
      </c>
    </row>
    <row r="8096" spans="1:11">
      <c r="A8096" s="287" t="s">
        <v>624</v>
      </c>
      <c r="B8096" s="288">
        <v>46102</v>
      </c>
      <c r="C8096" s="287" t="s">
        <v>339</v>
      </c>
      <c r="D8096" s="287">
        <v>0</v>
      </c>
      <c r="E8096" s="287">
        <v>0</v>
      </c>
      <c r="F8096" s="287">
        <v>0</v>
      </c>
      <c r="G8096" s="287" t="s">
        <v>179</v>
      </c>
      <c r="H8096" s="287" t="s">
        <v>179</v>
      </c>
      <c r="I8096" s="287">
        <v>0</v>
      </c>
      <c r="J8096" s="287"/>
      <c r="K8096" s="287">
        <v>0</v>
      </c>
    </row>
    <row r="8097" spans="1:11">
      <c r="A8097" s="287" t="s">
        <v>624</v>
      </c>
      <c r="B8097" s="288">
        <v>46109</v>
      </c>
      <c r="C8097" s="287" t="s">
        <v>847</v>
      </c>
      <c r="D8097" s="287">
        <v>1</v>
      </c>
      <c r="E8097" s="287">
        <v>1</v>
      </c>
      <c r="F8097" s="287">
        <v>1</v>
      </c>
      <c r="G8097" s="287" t="s">
        <v>179</v>
      </c>
      <c r="H8097" s="287" t="s">
        <v>179</v>
      </c>
      <c r="I8097" s="287">
        <v>0</v>
      </c>
      <c r="J8097" s="287"/>
      <c r="K8097" s="287">
        <v>0</v>
      </c>
    </row>
    <row r="8098" spans="1:11">
      <c r="A8098" s="287" t="s">
        <v>624</v>
      </c>
      <c r="B8098" s="288">
        <v>46116</v>
      </c>
      <c r="C8098" s="287" t="s">
        <v>847</v>
      </c>
      <c r="D8098" s="287">
        <v>1</v>
      </c>
      <c r="E8098" s="287">
        <v>1</v>
      </c>
      <c r="F8098" s="287">
        <v>1</v>
      </c>
      <c r="G8098" s="287" t="s">
        <v>179</v>
      </c>
      <c r="H8098" s="287" t="s">
        <v>179</v>
      </c>
      <c r="I8098" s="287">
        <v>0</v>
      </c>
      <c r="J8098" s="287"/>
      <c r="K8098" s="287">
        <v>0</v>
      </c>
    </row>
    <row r="8099" spans="1:11">
      <c r="A8099" s="287" t="s">
        <v>624</v>
      </c>
      <c r="B8099" s="288">
        <v>46123</v>
      </c>
      <c r="C8099" s="287" t="s">
        <v>847</v>
      </c>
      <c r="D8099" s="287">
        <v>1</v>
      </c>
      <c r="E8099" s="287">
        <v>1</v>
      </c>
      <c r="F8099" s="287">
        <v>1</v>
      </c>
      <c r="G8099" s="287" t="s">
        <v>179</v>
      </c>
      <c r="H8099" s="287" t="s">
        <v>179</v>
      </c>
      <c r="I8099" s="287">
        <v>0</v>
      </c>
      <c r="J8099" s="287"/>
      <c r="K8099" s="287">
        <v>0</v>
      </c>
    </row>
    <row r="8100" spans="1:11">
      <c r="A8100" s="287" t="s">
        <v>624</v>
      </c>
      <c r="B8100" s="288">
        <v>46130</v>
      </c>
      <c r="C8100" s="287" t="s">
        <v>847</v>
      </c>
      <c r="D8100" s="287">
        <v>1</v>
      </c>
      <c r="E8100" s="287">
        <v>1</v>
      </c>
      <c r="F8100" s="287">
        <v>1</v>
      </c>
      <c r="G8100" s="287" t="s">
        <v>179</v>
      </c>
      <c r="H8100" s="287" t="s">
        <v>179</v>
      </c>
      <c r="I8100" s="287">
        <v>0</v>
      </c>
      <c r="J8100" s="287"/>
      <c r="K8100" s="287">
        <v>0</v>
      </c>
    </row>
    <row r="8101" spans="1:11">
      <c r="A8101" s="287" t="s">
        <v>624</v>
      </c>
      <c r="B8101" s="288">
        <v>46137</v>
      </c>
      <c r="C8101" s="287" t="s">
        <v>847</v>
      </c>
      <c r="D8101" s="287">
        <v>1</v>
      </c>
      <c r="E8101" s="287">
        <v>1</v>
      </c>
      <c r="F8101" s="287">
        <v>1</v>
      </c>
      <c r="G8101" s="287" t="s">
        <v>179</v>
      </c>
      <c r="H8101" s="287" t="s">
        <v>179</v>
      </c>
      <c r="I8101" s="287">
        <v>0</v>
      </c>
      <c r="J8101" s="287"/>
      <c r="K8101" s="287">
        <v>0</v>
      </c>
    </row>
    <row r="8102" spans="1:11">
      <c r="A8102" s="287" t="s">
        <v>625</v>
      </c>
      <c r="B8102" s="288">
        <v>45969</v>
      </c>
      <c r="C8102" s="287" t="s">
        <v>847</v>
      </c>
      <c r="D8102" s="287">
        <v>1</v>
      </c>
      <c r="E8102" s="287">
        <v>1</v>
      </c>
      <c r="F8102" s="287">
        <v>1</v>
      </c>
      <c r="G8102" s="287" t="s">
        <v>185</v>
      </c>
      <c r="H8102" s="287"/>
      <c r="I8102" s="287">
        <v>1</v>
      </c>
      <c r="J8102" s="287"/>
      <c r="K8102" s="287">
        <v>0</v>
      </c>
    </row>
    <row r="8103" spans="1:11">
      <c r="A8103" s="287" t="s">
        <v>625</v>
      </c>
      <c r="B8103" s="288">
        <v>45976</v>
      </c>
      <c r="C8103" s="287" t="s">
        <v>847</v>
      </c>
      <c r="D8103" s="287">
        <v>1</v>
      </c>
      <c r="E8103" s="287">
        <v>1</v>
      </c>
      <c r="F8103" s="287">
        <v>1</v>
      </c>
      <c r="G8103" s="287" t="s">
        <v>185</v>
      </c>
      <c r="H8103" s="287"/>
      <c r="I8103" s="287">
        <v>1</v>
      </c>
      <c r="J8103" s="287"/>
      <c r="K8103" s="287">
        <v>0</v>
      </c>
    </row>
    <row r="8104" spans="1:11">
      <c r="A8104" s="287" t="s">
        <v>625</v>
      </c>
      <c r="B8104" s="288">
        <v>45983</v>
      </c>
      <c r="C8104" s="287" t="s">
        <v>847</v>
      </c>
      <c r="D8104" s="287">
        <v>1</v>
      </c>
      <c r="E8104" s="287">
        <v>1</v>
      </c>
      <c r="F8104" s="287">
        <v>1</v>
      </c>
      <c r="G8104" s="287" t="s">
        <v>185</v>
      </c>
      <c r="H8104" s="287"/>
      <c r="I8104" s="287">
        <v>1</v>
      </c>
      <c r="J8104" s="287"/>
      <c r="K8104" s="287">
        <v>0</v>
      </c>
    </row>
    <row r="8105" spans="1:11">
      <c r="A8105" s="287" t="s">
        <v>625</v>
      </c>
      <c r="B8105" s="288">
        <v>45990</v>
      </c>
      <c r="C8105" s="287" t="s">
        <v>847</v>
      </c>
      <c r="D8105" s="287">
        <v>1</v>
      </c>
      <c r="E8105" s="287">
        <v>1</v>
      </c>
      <c r="F8105" s="287">
        <v>1</v>
      </c>
      <c r="G8105" s="287" t="s">
        <v>185</v>
      </c>
      <c r="H8105" s="287"/>
      <c r="I8105" s="287">
        <v>1</v>
      </c>
      <c r="J8105" s="287"/>
      <c r="K8105" s="287">
        <v>0</v>
      </c>
    </row>
    <row r="8106" spans="1:11">
      <c r="A8106" s="287" t="s">
        <v>625</v>
      </c>
      <c r="B8106" s="288">
        <v>45997</v>
      </c>
      <c r="C8106" s="287" t="s">
        <v>892</v>
      </c>
      <c r="D8106" s="287">
        <v>1</v>
      </c>
      <c r="E8106" s="287">
        <v>0</v>
      </c>
      <c r="F8106" s="287">
        <v>1</v>
      </c>
      <c r="G8106" s="287" t="s">
        <v>185</v>
      </c>
      <c r="H8106" s="287"/>
      <c r="I8106" s="287">
        <v>1</v>
      </c>
      <c r="J8106" s="287"/>
      <c r="K8106" s="287">
        <v>0</v>
      </c>
    </row>
    <row r="8107" spans="1:11">
      <c r="A8107" s="287" t="s">
        <v>625</v>
      </c>
      <c r="B8107" s="288">
        <v>46004</v>
      </c>
      <c r="C8107" s="287" t="s">
        <v>847</v>
      </c>
      <c r="D8107" s="287">
        <v>1</v>
      </c>
      <c r="E8107" s="287">
        <v>1</v>
      </c>
      <c r="F8107" s="287">
        <v>1</v>
      </c>
      <c r="G8107" s="287" t="s">
        <v>185</v>
      </c>
      <c r="H8107" s="287"/>
      <c r="I8107" s="287">
        <v>1</v>
      </c>
      <c r="J8107" s="287"/>
      <c r="K8107" s="287">
        <v>0</v>
      </c>
    </row>
    <row r="8108" spans="1:11">
      <c r="A8108" s="287" t="s">
        <v>625</v>
      </c>
      <c r="B8108" s="288">
        <v>46011</v>
      </c>
      <c r="C8108" s="287" t="s">
        <v>847</v>
      </c>
      <c r="D8108" s="287">
        <v>1</v>
      </c>
      <c r="E8108" s="287">
        <v>1</v>
      </c>
      <c r="F8108" s="287">
        <v>1</v>
      </c>
      <c r="G8108" s="287" t="s">
        <v>185</v>
      </c>
      <c r="H8108" s="287"/>
      <c r="I8108" s="287">
        <v>1</v>
      </c>
      <c r="J8108" s="287"/>
      <c r="K8108" s="287">
        <v>0</v>
      </c>
    </row>
    <row r="8109" spans="1:11">
      <c r="A8109" s="287" t="s">
        <v>625</v>
      </c>
      <c r="B8109" s="288">
        <v>46018</v>
      </c>
      <c r="C8109" s="287" t="s">
        <v>339</v>
      </c>
      <c r="D8109" s="287">
        <v>0</v>
      </c>
      <c r="E8109" s="287">
        <v>0</v>
      </c>
      <c r="F8109" s="287">
        <v>0</v>
      </c>
      <c r="G8109" s="287" t="s">
        <v>185</v>
      </c>
      <c r="H8109" s="287"/>
      <c r="I8109" s="287">
        <v>1</v>
      </c>
      <c r="J8109" s="287"/>
      <c r="K8109" s="287">
        <v>0</v>
      </c>
    </row>
    <row r="8110" spans="1:11">
      <c r="A8110" s="287" t="s">
        <v>625</v>
      </c>
      <c r="B8110" s="288">
        <v>46025</v>
      </c>
      <c r="C8110" s="287" t="s">
        <v>339</v>
      </c>
      <c r="D8110" s="287">
        <v>0</v>
      </c>
      <c r="E8110" s="287">
        <v>0</v>
      </c>
      <c r="F8110" s="287">
        <v>0</v>
      </c>
      <c r="G8110" s="287" t="s">
        <v>185</v>
      </c>
      <c r="H8110" s="287"/>
      <c r="I8110" s="287">
        <v>1</v>
      </c>
      <c r="J8110" s="287"/>
      <c r="K8110" s="287">
        <v>0</v>
      </c>
    </row>
    <row r="8111" spans="1:11">
      <c r="A8111" s="287" t="s">
        <v>625</v>
      </c>
      <c r="B8111" s="288">
        <v>46032</v>
      </c>
      <c r="C8111" s="287" t="s">
        <v>339</v>
      </c>
      <c r="D8111" s="287">
        <v>0</v>
      </c>
      <c r="E8111" s="287">
        <v>0</v>
      </c>
      <c r="F8111" s="287">
        <v>0</v>
      </c>
      <c r="G8111" s="287" t="s">
        <v>185</v>
      </c>
      <c r="H8111" s="287"/>
      <c r="I8111" s="287">
        <v>1</v>
      </c>
      <c r="J8111" s="287"/>
      <c r="K8111" s="287">
        <v>0</v>
      </c>
    </row>
    <row r="8112" spans="1:11">
      <c r="A8112" s="287" t="s">
        <v>625</v>
      </c>
      <c r="B8112" s="288">
        <v>46039</v>
      </c>
      <c r="C8112" s="287" t="s">
        <v>847</v>
      </c>
      <c r="D8112" s="287">
        <v>1</v>
      </c>
      <c r="E8112" s="287">
        <v>1</v>
      </c>
      <c r="F8112" s="287">
        <v>1</v>
      </c>
      <c r="G8112" s="287" t="s">
        <v>185</v>
      </c>
      <c r="H8112" s="287"/>
      <c r="I8112" s="287">
        <v>1</v>
      </c>
      <c r="J8112" s="287"/>
      <c r="K8112" s="287">
        <v>0</v>
      </c>
    </row>
    <row r="8113" spans="1:11">
      <c r="A8113" s="287" t="s">
        <v>625</v>
      </c>
      <c r="B8113" s="288">
        <v>46046</v>
      </c>
      <c r="C8113" s="287" t="s">
        <v>847</v>
      </c>
      <c r="D8113" s="287">
        <v>1</v>
      </c>
      <c r="E8113" s="287">
        <v>1</v>
      </c>
      <c r="F8113" s="287">
        <v>1</v>
      </c>
      <c r="G8113" s="287" t="s">
        <v>185</v>
      </c>
      <c r="H8113" s="287"/>
      <c r="I8113" s="287">
        <v>1</v>
      </c>
      <c r="J8113" s="287"/>
      <c r="K8113" s="287">
        <v>0</v>
      </c>
    </row>
    <row r="8114" spans="1:11">
      <c r="A8114" s="287" t="s">
        <v>625</v>
      </c>
      <c r="B8114" s="288">
        <v>46053</v>
      </c>
      <c r="C8114" s="287" t="s">
        <v>847</v>
      </c>
      <c r="D8114" s="287">
        <v>1</v>
      </c>
      <c r="E8114" s="287">
        <v>1</v>
      </c>
      <c r="F8114" s="287">
        <v>1</v>
      </c>
      <c r="G8114" s="287" t="s">
        <v>185</v>
      </c>
      <c r="H8114" s="287"/>
      <c r="I8114" s="287">
        <v>1</v>
      </c>
      <c r="J8114" s="287"/>
      <c r="K8114" s="287">
        <v>0</v>
      </c>
    </row>
    <row r="8115" spans="1:11">
      <c r="A8115" s="287" t="s">
        <v>625</v>
      </c>
      <c r="B8115" s="288">
        <v>46060</v>
      </c>
      <c r="C8115" s="287" t="s">
        <v>847</v>
      </c>
      <c r="D8115" s="287">
        <v>1</v>
      </c>
      <c r="E8115" s="287">
        <v>1</v>
      </c>
      <c r="F8115" s="287">
        <v>1</v>
      </c>
      <c r="G8115" s="287" t="s">
        <v>185</v>
      </c>
      <c r="H8115" s="287"/>
      <c r="I8115" s="287">
        <v>1</v>
      </c>
      <c r="J8115" s="287"/>
      <c r="K8115" s="287">
        <v>0</v>
      </c>
    </row>
    <row r="8116" spans="1:11">
      <c r="A8116" s="287" t="s">
        <v>625</v>
      </c>
      <c r="B8116" s="288">
        <v>46067</v>
      </c>
      <c r="C8116" s="287" t="s">
        <v>339</v>
      </c>
      <c r="D8116" s="287">
        <v>0</v>
      </c>
      <c r="E8116" s="287">
        <v>0</v>
      </c>
      <c r="F8116" s="287">
        <v>0</v>
      </c>
      <c r="G8116" s="287" t="s">
        <v>185</v>
      </c>
      <c r="H8116" s="287"/>
      <c r="I8116" s="287">
        <v>1</v>
      </c>
      <c r="J8116" s="287"/>
      <c r="K8116" s="287">
        <v>0</v>
      </c>
    </row>
    <row r="8117" spans="1:11">
      <c r="A8117" s="287" t="s">
        <v>625</v>
      </c>
      <c r="B8117" s="288">
        <v>46074</v>
      </c>
      <c r="C8117" s="287" t="s">
        <v>339</v>
      </c>
      <c r="D8117" s="287">
        <v>0</v>
      </c>
      <c r="E8117" s="287">
        <v>0</v>
      </c>
      <c r="F8117" s="287">
        <v>0</v>
      </c>
      <c r="G8117" s="287" t="s">
        <v>185</v>
      </c>
      <c r="H8117" s="287"/>
      <c r="I8117" s="287">
        <v>1</v>
      </c>
      <c r="J8117" s="287"/>
      <c r="K8117" s="287">
        <v>0</v>
      </c>
    </row>
    <row r="8118" spans="1:11">
      <c r="A8118" s="287" t="s">
        <v>625</v>
      </c>
      <c r="B8118" s="288">
        <v>46081</v>
      </c>
      <c r="C8118" s="287" t="s">
        <v>339</v>
      </c>
      <c r="D8118" s="287">
        <v>0</v>
      </c>
      <c r="E8118" s="287">
        <v>0</v>
      </c>
      <c r="F8118" s="287">
        <v>0</v>
      </c>
      <c r="G8118" s="287" t="s">
        <v>185</v>
      </c>
      <c r="H8118" s="287"/>
      <c r="I8118" s="287">
        <v>1</v>
      </c>
      <c r="J8118" s="287"/>
      <c r="K8118" s="287">
        <v>0</v>
      </c>
    </row>
    <row r="8119" spans="1:11">
      <c r="A8119" s="287" t="s">
        <v>625</v>
      </c>
      <c r="B8119" s="288">
        <v>46088</v>
      </c>
      <c r="C8119" s="287" t="s">
        <v>339</v>
      </c>
      <c r="D8119" s="287">
        <v>0</v>
      </c>
      <c r="E8119" s="287">
        <v>0</v>
      </c>
      <c r="F8119" s="287">
        <v>0</v>
      </c>
      <c r="G8119" s="287" t="s">
        <v>185</v>
      </c>
      <c r="H8119" s="287"/>
      <c r="I8119" s="287">
        <v>1</v>
      </c>
      <c r="J8119" s="287"/>
      <c r="K8119" s="287">
        <v>0</v>
      </c>
    </row>
    <row r="8120" spans="1:11">
      <c r="A8120" s="287" t="s">
        <v>625</v>
      </c>
      <c r="B8120" s="288">
        <v>46095</v>
      </c>
      <c r="C8120" s="287" t="s">
        <v>339</v>
      </c>
      <c r="D8120" s="287">
        <v>0</v>
      </c>
      <c r="E8120" s="287">
        <v>0</v>
      </c>
      <c r="F8120" s="287">
        <v>0</v>
      </c>
      <c r="G8120" s="287" t="s">
        <v>185</v>
      </c>
      <c r="H8120" s="287"/>
      <c r="I8120" s="287">
        <v>1</v>
      </c>
      <c r="J8120" s="287"/>
      <c r="K8120" s="287">
        <v>0</v>
      </c>
    </row>
    <row r="8121" spans="1:11">
      <c r="A8121" s="287" t="s">
        <v>625</v>
      </c>
      <c r="B8121" s="288">
        <v>46102</v>
      </c>
      <c r="C8121" s="287" t="s">
        <v>892</v>
      </c>
      <c r="D8121" s="287">
        <v>1</v>
      </c>
      <c r="E8121" s="287">
        <v>0</v>
      </c>
      <c r="F8121" s="287">
        <v>1</v>
      </c>
      <c r="G8121" s="287" t="s">
        <v>185</v>
      </c>
      <c r="H8121" s="287"/>
      <c r="I8121" s="287">
        <v>1</v>
      </c>
      <c r="J8121" s="287"/>
      <c r="K8121" s="287">
        <v>0</v>
      </c>
    </row>
    <row r="8122" spans="1:11">
      <c r="A8122" s="287" t="s">
        <v>625</v>
      </c>
      <c r="B8122" s="288">
        <v>46109</v>
      </c>
      <c r="C8122" s="287" t="s">
        <v>339</v>
      </c>
      <c r="D8122" s="287">
        <v>0</v>
      </c>
      <c r="E8122" s="287">
        <v>0</v>
      </c>
      <c r="F8122" s="287">
        <v>0</v>
      </c>
      <c r="G8122" s="287" t="s">
        <v>185</v>
      </c>
      <c r="H8122" s="287"/>
      <c r="I8122" s="287">
        <v>1</v>
      </c>
      <c r="J8122" s="287"/>
      <c r="K8122" s="287">
        <v>0</v>
      </c>
    </row>
    <row r="8123" spans="1:11">
      <c r="A8123" s="287" t="s">
        <v>625</v>
      </c>
      <c r="B8123" s="288">
        <v>46116</v>
      </c>
      <c r="C8123" s="287" t="s">
        <v>847</v>
      </c>
      <c r="D8123" s="287">
        <v>1</v>
      </c>
      <c r="E8123" s="287">
        <v>1</v>
      </c>
      <c r="F8123" s="287">
        <v>1</v>
      </c>
      <c r="G8123" s="287" t="s">
        <v>185</v>
      </c>
      <c r="H8123" s="287"/>
      <c r="I8123" s="287">
        <v>1</v>
      </c>
      <c r="J8123" s="287"/>
      <c r="K8123" s="287">
        <v>0</v>
      </c>
    </row>
    <row r="8124" spans="1:11">
      <c r="A8124" s="287" t="s">
        <v>625</v>
      </c>
      <c r="B8124" s="288">
        <v>46123</v>
      </c>
      <c r="C8124" s="287" t="s">
        <v>339</v>
      </c>
      <c r="D8124" s="287">
        <v>0</v>
      </c>
      <c r="E8124" s="287">
        <v>0</v>
      </c>
      <c r="F8124" s="287">
        <v>0</v>
      </c>
      <c r="G8124" s="287" t="s">
        <v>185</v>
      </c>
      <c r="H8124" s="287"/>
      <c r="I8124" s="287">
        <v>1</v>
      </c>
      <c r="J8124" s="287"/>
      <c r="K8124" s="287">
        <v>0</v>
      </c>
    </row>
    <row r="8125" spans="1:11">
      <c r="A8125" s="287" t="s">
        <v>625</v>
      </c>
      <c r="B8125" s="288">
        <v>46130</v>
      </c>
      <c r="C8125" s="287" t="s">
        <v>339</v>
      </c>
      <c r="D8125" s="287">
        <v>0</v>
      </c>
      <c r="E8125" s="287">
        <v>0</v>
      </c>
      <c r="F8125" s="287">
        <v>0</v>
      </c>
      <c r="G8125" s="287" t="s">
        <v>185</v>
      </c>
      <c r="H8125" s="287"/>
      <c r="I8125" s="287">
        <v>1</v>
      </c>
      <c r="J8125" s="287"/>
      <c r="K8125" s="287">
        <v>0</v>
      </c>
    </row>
    <row r="8126" spans="1:11">
      <c r="A8126" s="287" t="s">
        <v>625</v>
      </c>
      <c r="B8126" s="288">
        <v>46137</v>
      </c>
      <c r="C8126" s="287" t="s">
        <v>339</v>
      </c>
      <c r="D8126" s="287">
        <v>0</v>
      </c>
      <c r="E8126" s="287">
        <v>0</v>
      </c>
      <c r="F8126" s="287">
        <v>0</v>
      </c>
      <c r="G8126" s="287" t="s">
        <v>185</v>
      </c>
      <c r="H8126" s="287"/>
      <c r="I8126" s="287">
        <v>1</v>
      </c>
      <c r="J8126" s="287"/>
      <c r="K8126" s="287">
        <v>0</v>
      </c>
    </row>
    <row r="8127" spans="1:11">
      <c r="A8127" s="287" t="s">
        <v>751</v>
      </c>
      <c r="B8127" s="288">
        <v>45969</v>
      </c>
      <c r="C8127" s="287" t="s">
        <v>339</v>
      </c>
      <c r="D8127" s="287">
        <v>0</v>
      </c>
      <c r="E8127" s="287">
        <v>0</v>
      </c>
      <c r="F8127" s="287">
        <v>0</v>
      </c>
      <c r="G8127" s="287"/>
      <c r="H8127" s="287"/>
      <c r="I8127" s="287">
        <v>0</v>
      </c>
      <c r="J8127" s="287" t="s">
        <v>891</v>
      </c>
      <c r="K8127" s="287">
        <v>1</v>
      </c>
    </row>
    <row r="8128" spans="1:11">
      <c r="A8128" s="287" t="s">
        <v>751</v>
      </c>
      <c r="B8128" s="288">
        <v>45976</v>
      </c>
      <c r="C8128" s="287" t="s">
        <v>339</v>
      </c>
      <c r="D8128" s="287">
        <v>0</v>
      </c>
      <c r="E8128" s="287">
        <v>0</v>
      </c>
      <c r="F8128" s="287">
        <v>0</v>
      </c>
      <c r="G8128" s="287"/>
      <c r="H8128" s="287"/>
      <c r="I8128" s="287">
        <v>0</v>
      </c>
      <c r="J8128" s="287" t="s">
        <v>891</v>
      </c>
      <c r="K8128" s="287">
        <v>1</v>
      </c>
    </row>
    <row r="8129" spans="1:11">
      <c r="A8129" s="287" t="s">
        <v>751</v>
      </c>
      <c r="B8129" s="288">
        <v>45983</v>
      </c>
      <c r="C8129" s="287" t="s">
        <v>339</v>
      </c>
      <c r="D8129" s="287">
        <v>0</v>
      </c>
      <c r="E8129" s="287">
        <v>0</v>
      </c>
      <c r="F8129" s="287">
        <v>0</v>
      </c>
      <c r="G8129" s="287"/>
      <c r="H8129" s="287"/>
      <c r="I8129" s="287">
        <v>0</v>
      </c>
      <c r="J8129" s="287" t="s">
        <v>891</v>
      </c>
      <c r="K8129" s="287">
        <v>1</v>
      </c>
    </row>
    <row r="8130" spans="1:11">
      <c r="A8130" s="287" t="s">
        <v>751</v>
      </c>
      <c r="B8130" s="288">
        <v>45990</v>
      </c>
      <c r="C8130" s="287" t="s">
        <v>339</v>
      </c>
      <c r="D8130" s="287">
        <v>0</v>
      </c>
      <c r="E8130" s="287">
        <v>0</v>
      </c>
      <c r="F8130" s="287">
        <v>0</v>
      </c>
      <c r="G8130" s="287"/>
      <c r="H8130" s="287"/>
      <c r="I8130" s="287">
        <v>0</v>
      </c>
      <c r="J8130" s="287" t="s">
        <v>891</v>
      </c>
      <c r="K8130" s="287">
        <v>1</v>
      </c>
    </row>
    <row r="8131" spans="1:11">
      <c r="A8131" s="287" t="s">
        <v>751</v>
      </c>
      <c r="B8131" s="288">
        <v>45997</v>
      </c>
      <c r="C8131" s="287" t="s">
        <v>339</v>
      </c>
      <c r="D8131" s="287">
        <v>0</v>
      </c>
      <c r="E8131" s="287">
        <v>0</v>
      </c>
      <c r="F8131" s="287">
        <v>0</v>
      </c>
      <c r="G8131" s="287"/>
      <c r="H8131" s="287"/>
      <c r="I8131" s="287">
        <v>0</v>
      </c>
      <c r="J8131" s="287" t="s">
        <v>891</v>
      </c>
      <c r="K8131" s="287">
        <v>1</v>
      </c>
    </row>
    <row r="8132" spans="1:11">
      <c r="A8132" s="287" t="s">
        <v>751</v>
      </c>
      <c r="B8132" s="288">
        <v>46004</v>
      </c>
      <c r="C8132" s="287" t="s">
        <v>339</v>
      </c>
      <c r="D8132" s="287">
        <v>0</v>
      </c>
      <c r="E8132" s="287">
        <v>0</v>
      </c>
      <c r="F8132" s="287">
        <v>0</v>
      </c>
      <c r="G8132" s="287"/>
      <c r="H8132" s="287"/>
      <c r="I8132" s="287">
        <v>0</v>
      </c>
      <c r="J8132" s="287" t="s">
        <v>891</v>
      </c>
      <c r="K8132" s="287">
        <v>1</v>
      </c>
    </row>
    <row r="8133" spans="1:11">
      <c r="A8133" s="287" t="s">
        <v>751</v>
      </c>
      <c r="B8133" s="288">
        <v>46011</v>
      </c>
      <c r="C8133" s="287" t="s">
        <v>339</v>
      </c>
      <c r="D8133" s="287">
        <v>0</v>
      </c>
      <c r="E8133" s="287">
        <v>0</v>
      </c>
      <c r="F8133" s="287">
        <v>0</v>
      </c>
      <c r="G8133" s="287"/>
      <c r="H8133" s="287"/>
      <c r="I8133" s="287">
        <v>0</v>
      </c>
      <c r="J8133" s="287" t="s">
        <v>891</v>
      </c>
      <c r="K8133" s="287">
        <v>1</v>
      </c>
    </row>
    <row r="8134" spans="1:11">
      <c r="A8134" s="287" t="s">
        <v>751</v>
      </c>
      <c r="B8134" s="288">
        <v>46018</v>
      </c>
      <c r="C8134" s="287" t="s">
        <v>339</v>
      </c>
      <c r="D8134" s="287">
        <v>0</v>
      </c>
      <c r="E8134" s="287">
        <v>0</v>
      </c>
      <c r="F8134" s="287">
        <v>0</v>
      </c>
      <c r="G8134" s="287"/>
      <c r="H8134" s="287"/>
      <c r="I8134" s="287">
        <v>0</v>
      </c>
      <c r="J8134" s="287" t="s">
        <v>891</v>
      </c>
      <c r="K8134" s="287">
        <v>1</v>
      </c>
    </row>
    <row r="8135" spans="1:11">
      <c r="A8135" s="287" t="s">
        <v>751</v>
      </c>
      <c r="B8135" s="288">
        <v>46025</v>
      </c>
      <c r="C8135" s="287" t="s">
        <v>339</v>
      </c>
      <c r="D8135" s="287">
        <v>0</v>
      </c>
      <c r="E8135" s="287">
        <v>0</v>
      </c>
      <c r="F8135" s="287">
        <v>0</v>
      </c>
      <c r="G8135" s="287"/>
      <c r="H8135" s="287"/>
      <c r="I8135" s="287">
        <v>0</v>
      </c>
      <c r="J8135" s="287" t="s">
        <v>891</v>
      </c>
      <c r="K8135" s="287">
        <v>1</v>
      </c>
    </row>
    <row r="8136" spans="1:11">
      <c r="A8136" s="287" t="s">
        <v>751</v>
      </c>
      <c r="B8136" s="288">
        <v>46032</v>
      </c>
      <c r="C8136" s="287" t="s">
        <v>339</v>
      </c>
      <c r="D8136" s="287">
        <v>0</v>
      </c>
      <c r="E8136" s="287">
        <v>0</v>
      </c>
      <c r="F8136" s="287">
        <v>0</v>
      </c>
      <c r="G8136" s="287"/>
      <c r="H8136" s="287"/>
      <c r="I8136" s="287">
        <v>0</v>
      </c>
      <c r="J8136" s="287" t="s">
        <v>891</v>
      </c>
      <c r="K8136" s="287">
        <v>1</v>
      </c>
    </row>
    <row r="8137" spans="1:11">
      <c r="A8137" s="287" t="s">
        <v>751</v>
      </c>
      <c r="B8137" s="288">
        <v>46039</v>
      </c>
      <c r="C8137" s="287" t="s">
        <v>339</v>
      </c>
      <c r="D8137" s="287">
        <v>0</v>
      </c>
      <c r="E8137" s="287">
        <v>0</v>
      </c>
      <c r="F8137" s="287">
        <v>0</v>
      </c>
      <c r="G8137" s="287"/>
      <c r="H8137" s="287"/>
      <c r="I8137" s="287">
        <v>0</v>
      </c>
      <c r="J8137" s="287" t="s">
        <v>891</v>
      </c>
      <c r="K8137" s="287">
        <v>1</v>
      </c>
    </row>
    <row r="8138" spans="1:11">
      <c r="A8138" s="287" t="s">
        <v>751</v>
      </c>
      <c r="B8138" s="288">
        <v>46046</v>
      </c>
      <c r="C8138" s="287" t="s">
        <v>339</v>
      </c>
      <c r="D8138" s="287">
        <v>0</v>
      </c>
      <c r="E8138" s="287">
        <v>0</v>
      </c>
      <c r="F8138" s="287">
        <v>0</v>
      </c>
      <c r="G8138" s="287"/>
      <c r="H8138" s="287"/>
      <c r="I8138" s="287">
        <v>0</v>
      </c>
      <c r="J8138" s="287" t="s">
        <v>891</v>
      </c>
      <c r="K8138" s="287">
        <v>1</v>
      </c>
    </row>
    <row r="8139" spans="1:11">
      <c r="A8139" s="287" t="s">
        <v>751</v>
      </c>
      <c r="B8139" s="288">
        <v>46053</v>
      </c>
      <c r="C8139" s="287" t="s">
        <v>339</v>
      </c>
      <c r="D8139" s="287">
        <v>0</v>
      </c>
      <c r="E8139" s="287">
        <v>0</v>
      </c>
      <c r="F8139" s="287">
        <v>0</v>
      </c>
      <c r="G8139" s="287"/>
      <c r="H8139" s="287"/>
      <c r="I8139" s="287">
        <v>0</v>
      </c>
      <c r="J8139" s="287" t="s">
        <v>891</v>
      </c>
      <c r="K8139" s="287">
        <v>1</v>
      </c>
    </row>
    <row r="8140" spans="1:11">
      <c r="A8140" s="287" t="s">
        <v>751</v>
      </c>
      <c r="B8140" s="288">
        <v>46060</v>
      </c>
      <c r="C8140" s="287" t="s">
        <v>339</v>
      </c>
      <c r="D8140" s="287">
        <v>0</v>
      </c>
      <c r="E8140" s="287">
        <v>0</v>
      </c>
      <c r="F8140" s="287">
        <v>0</v>
      </c>
      <c r="G8140" s="287"/>
      <c r="H8140" s="287"/>
      <c r="I8140" s="287">
        <v>0</v>
      </c>
      <c r="J8140" s="287" t="s">
        <v>891</v>
      </c>
      <c r="K8140" s="287">
        <v>1</v>
      </c>
    </row>
    <row r="8141" spans="1:11">
      <c r="A8141" s="287" t="s">
        <v>751</v>
      </c>
      <c r="B8141" s="288">
        <v>46067</v>
      </c>
      <c r="C8141" s="287" t="s">
        <v>339</v>
      </c>
      <c r="D8141" s="287">
        <v>0</v>
      </c>
      <c r="E8141" s="287">
        <v>0</v>
      </c>
      <c r="F8141" s="287">
        <v>0</v>
      </c>
      <c r="G8141" s="287"/>
      <c r="H8141" s="287"/>
      <c r="I8141" s="287">
        <v>0</v>
      </c>
      <c r="J8141" s="287" t="s">
        <v>891</v>
      </c>
      <c r="K8141" s="287">
        <v>1</v>
      </c>
    </row>
    <row r="8142" spans="1:11">
      <c r="A8142" s="287" t="s">
        <v>751</v>
      </c>
      <c r="B8142" s="288">
        <v>46074</v>
      </c>
      <c r="C8142" s="287" t="s">
        <v>339</v>
      </c>
      <c r="D8142" s="287">
        <v>0</v>
      </c>
      <c r="E8142" s="287">
        <v>0</v>
      </c>
      <c r="F8142" s="287">
        <v>0</v>
      </c>
      <c r="G8142" s="287"/>
      <c r="H8142" s="287"/>
      <c r="I8142" s="287">
        <v>0</v>
      </c>
      <c r="J8142" s="287" t="s">
        <v>891</v>
      </c>
      <c r="K8142" s="287">
        <v>1</v>
      </c>
    </row>
    <row r="8143" spans="1:11">
      <c r="A8143" s="287" t="s">
        <v>751</v>
      </c>
      <c r="B8143" s="288">
        <v>46081</v>
      </c>
      <c r="C8143" s="287" t="s">
        <v>339</v>
      </c>
      <c r="D8143" s="287">
        <v>0</v>
      </c>
      <c r="E8143" s="287">
        <v>0</v>
      </c>
      <c r="F8143" s="287">
        <v>0</v>
      </c>
      <c r="G8143" s="287"/>
      <c r="H8143" s="287"/>
      <c r="I8143" s="287">
        <v>0</v>
      </c>
      <c r="J8143" s="287" t="s">
        <v>891</v>
      </c>
      <c r="K8143" s="287">
        <v>1</v>
      </c>
    </row>
    <row r="8144" spans="1:11">
      <c r="A8144" s="287" t="s">
        <v>751</v>
      </c>
      <c r="B8144" s="288">
        <v>46088</v>
      </c>
      <c r="C8144" s="287" t="s">
        <v>339</v>
      </c>
      <c r="D8144" s="287">
        <v>0</v>
      </c>
      <c r="E8144" s="287">
        <v>0</v>
      </c>
      <c r="F8144" s="287">
        <v>0</v>
      </c>
      <c r="G8144" s="287"/>
      <c r="H8144" s="287"/>
      <c r="I8144" s="287">
        <v>0</v>
      </c>
      <c r="J8144" s="287" t="s">
        <v>891</v>
      </c>
      <c r="K8144" s="287">
        <v>1</v>
      </c>
    </row>
    <row r="8145" spans="1:11">
      <c r="A8145" s="287" t="s">
        <v>751</v>
      </c>
      <c r="B8145" s="288">
        <v>46095</v>
      </c>
      <c r="C8145" s="287" t="s">
        <v>339</v>
      </c>
      <c r="D8145" s="287">
        <v>0</v>
      </c>
      <c r="E8145" s="287">
        <v>0</v>
      </c>
      <c r="F8145" s="287">
        <v>0</v>
      </c>
      <c r="G8145" s="287"/>
      <c r="H8145" s="287"/>
      <c r="I8145" s="287">
        <v>0</v>
      </c>
      <c r="J8145" s="287" t="s">
        <v>891</v>
      </c>
      <c r="K8145" s="287">
        <v>1</v>
      </c>
    </row>
    <row r="8146" spans="1:11">
      <c r="A8146" s="287" t="s">
        <v>751</v>
      </c>
      <c r="B8146" s="288">
        <v>46102</v>
      </c>
      <c r="C8146" s="287" t="s">
        <v>339</v>
      </c>
      <c r="D8146" s="287">
        <v>0</v>
      </c>
      <c r="E8146" s="287">
        <v>0</v>
      </c>
      <c r="F8146" s="287">
        <v>0</v>
      </c>
      <c r="G8146" s="287"/>
      <c r="H8146" s="287"/>
      <c r="I8146" s="287">
        <v>0</v>
      </c>
      <c r="J8146" s="287" t="s">
        <v>891</v>
      </c>
      <c r="K8146" s="287">
        <v>1</v>
      </c>
    </row>
    <row r="8147" spans="1:11">
      <c r="A8147" s="287" t="s">
        <v>751</v>
      </c>
      <c r="B8147" s="288">
        <v>46109</v>
      </c>
      <c r="C8147" s="287" t="s">
        <v>339</v>
      </c>
      <c r="D8147" s="287">
        <v>0</v>
      </c>
      <c r="E8147" s="287">
        <v>0</v>
      </c>
      <c r="F8147" s="287">
        <v>0</v>
      </c>
      <c r="G8147" s="287"/>
      <c r="H8147" s="287"/>
      <c r="I8147" s="287">
        <v>0</v>
      </c>
      <c r="J8147" s="287" t="s">
        <v>891</v>
      </c>
      <c r="K8147" s="287">
        <v>1</v>
      </c>
    </row>
    <row r="8148" spans="1:11">
      <c r="A8148" s="287" t="s">
        <v>751</v>
      </c>
      <c r="B8148" s="288">
        <v>46116</v>
      </c>
      <c r="C8148" s="287" t="s">
        <v>339</v>
      </c>
      <c r="D8148" s="287">
        <v>0</v>
      </c>
      <c r="E8148" s="287">
        <v>0</v>
      </c>
      <c r="F8148" s="287">
        <v>0</v>
      </c>
      <c r="G8148" s="287"/>
      <c r="H8148" s="287"/>
      <c r="I8148" s="287">
        <v>0</v>
      </c>
      <c r="J8148" s="287" t="s">
        <v>891</v>
      </c>
      <c r="K8148" s="287">
        <v>1</v>
      </c>
    </row>
    <row r="8149" spans="1:11">
      <c r="A8149" s="287" t="s">
        <v>751</v>
      </c>
      <c r="B8149" s="288">
        <v>46123</v>
      </c>
      <c r="C8149" s="287" t="s">
        <v>339</v>
      </c>
      <c r="D8149" s="287">
        <v>0</v>
      </c>
      <c r="E8149" s="287">
        <v>0</v>
      </c>
      <c r="F8149" s="287">
        <v>0</v>
      </c>
      <c r="G8149" s="287"/>
      <c r="H8149" s="287"/>
      <c r="I8149" s="287">
        <v>0</v>
      </c>
      <c r="J8149" s="287" t="s">
        <v>891</v>
      </c>
      <c r="K8149" s="287">
        <v>1</v>
      </c>
    </row>
    <row r="8150" spans="1:11">
      <c r="A8150" s="287" t="s">
        <v>751</v>
      </c>
      <c r="B8150" s="288">
        <v>46130</v>
      </c>
      <c r="C8150" s="287" t="s">
        <v>339</v>
      </c>
      <c r="D8150" s="287">
        <v>0</v>
      </c>
      <c r="E8150" s="287">
        <v>0</v>
      </c>
      <c r="F8150" s="287">
        <v>0</v>
      </c>
      <c r="G8150" s="287"/>
      <c r="H8150" s="287"/>
      <c r="I8150" s="287">
        <v>0</v>
      </c>
      <c r="J8150" s="287" t="s">
        <v>891</v>
      </c>
      <c r="K8150" s="287">
        <v>1</v>
      </c>
    </row>
    <row r="8151" spans="1:11">
      <c r="A8151" s="287" t="s">
        <v>751</v>
      </c>
      <c r="B8151" s="288">
        <v>46137</v>
      </c>
      <c r="C8151" s="287" t="s">
        <v>339</v>
      </c>
      <c r="D8151" s="287">
        <v>0</v>
      </c>
      <c r="E8151" s="287">
        <v>0</v>
      </c>
      <c r="F8151" s="287">
        <v>0</v>
      </c>
      <c r="G8151" s="287"/>
      <c r="H8151" s="287"/>
      <c r="I8151" s="287">
        <v>0</v>
      </c>
      <c r="J8151" s="287" t="s">
        <v>891</v>
      </c>
      <c r="K8151" s="287">
        <v>1</v>
      </c>
    </row>
    <row r="8152" spans="1:11">
      <c r="A8152" s="287" t="s">
        <v>752</v>
      </c>
      <c r="B8152" s="288">
        <v>45969</v>
      </c>
      <c r="C8152" s="287" t="s">
        <v>339</v>
      </c>
      <c r="D8152" s="287">
        <v>0</v>
      </c>
      <c r="E8152" s="287">
        <v>0</v>
      </c>
      <c r="F8152" s="287">
        <v>0</v>
      </c>
      <c r="G8152" s="287"/>
      <c r="H8152" s="287"/>
      <c r="I8152" s="287">
        <v>0</v>
      </c>
      <c r="J8152" s="287" t="s">
        <v>891</v>
      </c>
      <c r="K8152" s="287">
        <v>1</v>
      </c>
    </row>
    <row r="8153" spans="1:11">
      <c r="A8153" s="287" t="s">
        <v>752</v>
      </c>
      <c r="B8153" s="288">
        <v>45976</v>
      </c>
      <c r="C8153" s="287" t="s">
        <v>339</v>
      </c>
      <c r="D8153" s="287">
        <v>0</v>
      </c>
      <c r="E8153" s="287">
        <v>0</v>
      </c>
      <c r="F8153" s="287">
        <v>0</v>
      </c>
      <c r="G8153" s="287"/>
      <c r="H8153" s="287"/>
      <c r="I8153" s="287">
        <v>0</v>
      </c>
      <c r="J8153" s="287" t="s">
        <v>891</v>
      </c>
      <c r="K8153" s="287">
        <v>1</v>
      </c>
    </row>
    <row r="8154" spans="1:11">
      <c r="A8154" s="287" t="s">
        <v>752</v>
      </c>
      <c r="B8154" s="288">
        <v>45983</v>
      </c>
      <c r="C8154" s="287" t="s">
        <v>339</v>
      </c>
      <c r="D8154" s="287">
        <v>0</v>
      </c>
      <c r="E8154" s="287">
        <v>0</v>
      </c>
      <c r="F8154" s="287">
        <v>0</v>
      </c>
      <c r="G8154" s="287"/>
      <c r="H8154" s="287"/>
      <c r="I8154" s="287">
        <v>0</v>
      </c>
      <c r="J8154" s="287" t="s">
        <v>891</v>
      </c>
      <c r="K8154" s="287">
        <v>1</v>
      </c>
    </row>
    <row r="8155" spans="1:11">
      <c r="A8155" s="287" t="s">
        <v>752</v>
      </c>
      <c r="B8155" s="288">
        <v>45990</v>
      </c>
      <c r="C8155" s="287" t="s">
        <v>339</v>
      </c>
      <c r="D8155" s="287">
        <v>0</v>
      </c>
      <c r="E8155" s="287">
        <v>0</v>
      </c>
      <c r="F8155" s="287">
        <v>0</v>
      </c>
      <c r="G8155" s="287"/>
      <c r="H8155" s="287"/>
      <c r="I8155" s="287">
        <v>0</v>
      </c>
      <c r="J8155" s="287" t="s">
        <v>891</v>
      </c>
      <c r="K8155" s="287">
        <v>1</v>
      </c>
    </row>
    <row r="8156" spans="1:11">
      <c r="A8156" s="287" t="s">
        <v>752</v>
      </c>
      <c r="B8156" s="288">
        <v>45997</v>
      </c>
      <c r="C8156" s="287" t="s">
        <v>339</v>
      </c>
      <c r="D8156" s="287">
        <v>0</v>
      </c>
      <c r="E8156" s="287">
        <v>0</v>
      </c>
      <c r="F8156" s="287">
        <v>0</v>
      </c>
      <c r="G8156" s="287"/>
      <c r="H8156" s="287"/>
      <c r="I8156" s="287">
        <v>0</v>
      </c>
      <c r="J8156" s="287" t="s">
        <v>891</v>
      </c>
      <c r="K8156" s="287">
        <v>1</v>
      </c>
    </row>
    <row r="8157" spans="1:11">
      <c r="A8157" s="287" t="s">
        <v>752</v>
      </c>
      <c r="B8157" s="288">
        <v>46004</v>
      </c>
      <c r="C8157" s="287" t="s">
        <v>339</v>
      </c>
      <c r="D8157" s="287">
        <v>0</v>
      </c>
      <c r="E8157" s="287">
        <v>0</v>
      </c>
      <c r="F8157" s="287">
        <v>0</v>
      </c>
      <c r="G8157" s="287"/>
      <c r="H8157" s="287"/>
      <c r="I8157" s="287">
        <v>0</v>
      </c>
      <c r="J8157" s="287" t="s">
        <v>891</v>
      </c>
      <c r="K8157" s="287">
        <v>1</v>
      </c>
    </row>
    <row r="8158" spans="1:11">
      <c r="A8158" s="287" t="s">
        <v>752</v>
      </c>
      <c r="B8158" s="288">
        <v>46011</v>
      </c>
      <c r="C8158" s="287" t="s">
        <v>339</v>
      </c>
      <c r="D8158" s="287">
        <v>0</v>
      </c>
      <c r="E8158" s="287">
        <v>0</v>
      </c>
      <c r="F8158" s="287">
        <v>0</v>
      </c>
      <c r="G8158" s="287"/>
      <c r="H8158" s="287"/>
      <c r="I8158" s="287">
        <v>0</v>
      </c>
      <c r="J8158" s="287" t="s">
        <v>891</v>
      </c>
      <c r="K8158" s="287">
        <v>1</v>
      </c>
    </row>
    <row r="8159" spans="1:11">
      <c r="A8159" s="287" t="s">
        <v>752</v>
      </c>
      <c r="B8159" s="288">
        <v>46018</v>
      </c>
      <c r="C8159" s="287" t="s">
        <v>339</v>
      </c>
      <c r="D8159" s="287">
        <v>0</v>
      </c>
      <c r="E8159" s="287">
        <v>0</v>
      </c>
      <c r="F8159" s="287">
        <v>0</v>
      </c>
      <c r="G8159" s="287"/>
      <c r="H8159" s="287"/>
      <c r="I8159" s="287">
        <v>0</v>
      </c>
      <c r="J8159" s="287" t="s">
        <v>891</v>
      </c>
      <c r="K8159" s="287">
        <v>1</v>
      </c>
    </row>
    <row r="8160" spans="1:11">
      <c r="A8160" s="287" t="s">
        <v>752</v>
      </c>
      <c r="B8160" s="288">
        <v>46025</v>
      </c>
      <c r="C8160" s="287" t="s">
        <v>339</v>
      </c>
      <c r="D8160" s="287">
        <v>0</v>
      </c>
      <c r="E8160" s="287">
        <v>0</v>
      </c>
      <c r="F8160" s="287">
        <v>0</v>
      </c>
      <c r="G8160" s="287"/>
      <c r="H8160" s="287"/>
      <c r="I8160" s="287">
        <v>0</v>
      </c>
      <c r="J8160" s="287" t="s">
        <v>891</v>
      </c>
      <c r="K8160" s="287">
        <v>1</v>
      </c>
    </row>
    <row r="8161" spans="1:11">
      <c r="A8161" s="287" t="s">
        <v>752</v>
      </c>
      <c r="B8161" s="288">
        <v>46032</v>
      </c>
      <c r="C8161" s="287" t="s">
        <v>339</v>
      </c>
      <c r="D8161" s="287">
        <v>0</v>
      </c>
      <c r="E8161" s="287">
        <v>0</v>
      </c>
      <c r="F8161" s="287">
        <v>0</v>
      </c>
      <c r="G8161" s="287"/>
      <c r="H8161" s="287"/>
      <c r="I8161" s="287">
        <v>0</v>
      </c>
      <c r="J8161" s="287" t="s">
        <v>891</v>
      </c>
      <c r="K8161" s="287">
        <v>1</v>
      </c>
    </row>
    <row r="8162" spans="1:11">
      <c r="A8162" s="287" t="s">
        <v>752</v>
      </c>
      <c r="B8162" s="288">
        <v>46039</v>
      </c>
      <c r="C8162" s="287" t="s">
        <v>339</v>
      </c>
      <c r="D8162" s="287">
        <v>0</v>
      </c>
      <c r="E8162" s="287">
        <v>0</v>
      </c>
      <c r="F8162" s="287">
        <v>0</v>
      </c>
      <c r="G8162" s="287"/>
      <c r="H8162" s="287"/>
      <c r="I8162" s="287">
        <v>0</v>
      </c>
      <c r="J8162" s="287" t="s">
        <v>891</v>
      </c>
      <c r="K8162" s="287">
        <v>1</v>
      </c>
    </row>
    <row r="8163" spans="1:11">
      <c r="A8163" s="287" t="s">
        <v>752</v>
      </c>
      <c r="B8163" s="288">
        <v>46046</v>
      </c>
      <c r="C8163" s="287" t="s">
        <v>339</v>
      </c>
      <c r="D8163" s="287">
        <v>0</v>
      </c>
      <c r="E8163" s="287">
        <v>0</v>
      </c>
      <c r="F8163" s="287">
        <v>0</v>
      </c>
      <c r="G8163" s="287"/>
      <c r="H8163" s="287"/>
      <c r="I8163" s="287">
        <v>0</v>
      </c>
      <c r="J8163" s="287" t="s">
        <v>891</v>
      </c>
      <c r="K8163" s="287">
        <v>1</v>
      </c>
    </row>
    <row r="8164" spans="1:11">
      <c r="A8164" s="287" t="s">
        <v>752</v>
      </c>
      <c r="B8164" s="288">
        <v>46053</v>
      </c>
      <c r="C8164" s="287" t="s">
        <v>339</v>
      </c>
      <c r="D8164" s="287">
        <v>0</v>
      </c>
      <c r="E8164" s="287">
        <v>0</v>
      </c>
      <c r="F8164" s="287">
        <v>0</v>
      </c>
      <c r="G8164" s="287"/>
      <c r="H8164" s="287"/>
      <c r="I8164" s="287">
        <v>0</v>
      </c>
      <c r="J8164" s="287" t="s">
        <v>891</v>
      </c>
      <c r="K8164" s="287">
        <v>1</v>
      </c>
    </row>
    <row r="8165" spans="1:11">
      <c r="A8165" s="287" t="s">
        <v>752</v>
      </c>
      <c r="B8165" s="288">
        <v>46060</v>
      </c>
      <c r="C8165" s="287" t="s">
        <v>339</v>
      </c>
      <c r="D8165" s="287">
        <v>0</v>
      </c>
      <c r="E8165" s="287">
        <v>0</v>
      </c>
      <c r="F8165" s="287">
        <v>0</v>
      </c>
      <c r="G8165" s="287"/>
      <c r="H8165" s="287"/>
      <c r="I8165" s="287">
        <v>0</v>
      </c>
      <c r="J8165" s="287" t="s">
        <v>891</v>
      </c>
      <c r="K8165" s="287">
        <v>1</v>
      </c>
    </row>
    <row r="8166" spans="1:11">
      <c r="A8166" s="287" t="s">
        <v>752</v>
      </c>
      <c r="B8166" s="288">
        <v>46067</v>
      </c>
      <c r="C8166" s="287" t="s">
        <v>339</v>
      </c>
      <c r="D8166" s="287">
        <v>0</v>
      </c>
      <c r="E8166" s="287">
        <v>0</v>
      </c>
      <c r="F8166" s="287">
        <v>0</v>
      </c>
      <c r="G8166" s="287"/>
      <c r="H8166" s="287"/>
      <c r="I8166" s="287">
        <v>0</v>
      </c>
      <c r="J8166" s="287" t="s">
        <v>891</v>
      </c>
      <c r="K8166" s="287">
        <v>1</v>
      </c>
    </row>
    <row r="8167" spans="1:11">
      <c r="A8167" s="287" t="s">
        <v>752</v>
      </c>
      <c r="B8167" s="288">
        <v>46074</v>
      </c>
      <c r="C8167" s="287" t="s">
        <v>339</v>
      </c>
      <c r="D8167" s="287">
        <v>0</v>
      </c>
      <c r="E8167" s="287">
        <v>0</v>
      </c>
      <c r="F8167" s="287">
        <v>0</v>
      </c>
      <c r="G8167" s="287"/>
      <c r="H8167" s="287"/>
      <c r="I8167" s="287">
        <v>0</v>
      </c>
      <c r="J8167" s="287" t="s">
        <v>891</v>
      </c>
      <c r="K8167" s="287">
        <v>1</v>
      </c>
    </row>
    <row r="8168" spans="1:11">
      <c r="A8168" s="287" t="s">
        <v>752</v>
      </c>
      <c r="B8168" s="288">
        <v>46081</v>
      </c>
      <c r="C8168" s="287" t="s">
        <v>339</v>
      </c>
      <c r="D8168" s="287">
        <v>0</v>
      </c>
      <c r="E8168" s="287">
        <v>0</v>
      </c>
      <c r="F8168" s="287">
        <v>0</v>
      </c>
      <c r="G8168" s="287"/>
      <c r="H8168" s="287"/>
      <c r="I8168" s="287">
        <v>0</v>
      </c>
      <c r="J8168" s="287" t="s">
        <v>891</v>
      </c>
      <c r="K8168" s="287">
        <v>1</v>
      </c>
    </row>
    <row r="8169" spans="1:11">
      <c r="A8169" s="287" t="s">
        <v>752</v>
      </c>
      <c r="B8169" s="288">
        <v>46088</v>
      </c>
      <c r="C8169" s="287" t="s">
        <v>339</v>
      </c>
      <c r="D8169" s="287">
        <v>0</v>
      </c>
      <c r="E8169" s="287">
        <v>0</v>
      </c>
      <c r="F8169" s="287">
        <v>0</v>
      </c>
      <c r="G8169" s="287"/>
      <c r="H8169" s="287"/>
      <c r="I8169" s="287">
        <v>0</v>
      </c>
      <c r="J8169" s="287" t="s">
        <v>891</v>
      </c>
      <c r="K8169" s="287">
        <v>1</v>
      </c>
    </row>
    <row r="8170" spans="1:11">
      <c r="A8170" s="287" t="s">
        <v>752</v>
      </c>
      <c r="B8170" s="288">
        <v>46095</v>
      </c>
      <c r="C8170" s="287" t="s">
        <v>339</v>
      </c>
      <c r="D8170" s="287">
        <v>0</v>
      </c>
      <c r="E8170" s="287">
        <v>0</v>
      </c>
      <c r="F8170" s="287">
        <v>0</v>
      </c>
      <c r="G8170" s="287"/>
      <c r="H8170" s="287"/>
      <c r="I8170" s="287">
        <v>0</v>
      </c>
      <c r="J8170" s="287" t="s">
        <v>891</v>
      </c>
      <c r="K8170" s="287">
        <v>1</v>
      </c>
    </row>
    <row r="8171" spans="1:11">
      <c r="A8171" s="287" t="s">
        <v>752</v>
      </c>
      <c r="B8171" s="288">
        <v>46102</v>
      </c>
      <c r="C8171" s="287" t="s">
        <v>339</v>
      </c>
      <c r="D8171" s="287">
        <v>0</v>
      </c>
      <c r="E8171" s="287">
        <v>0</v>
      </c>
      <c r="F8171" s="287">
        <v>0</v>
      </c>
      <c r="G8171" s="287"/>
      <c r="H8171" s="287"/>
      <c r="I8171" s="287">
        <v>0</v>
      </c>
      <c r="J8171" s="287" t="s">
        <v>891</v>
      </c>
      <c r="K8171" s="287">
        <v>1</v>
      </c>
    </row>
    <row r="8172" spans="1:11">
      <c r="A8172" s="287" t="s">
        <v>752</v>
      </c>
      <c r="B8172" s="288">
        <v>46109</v>
      </c>
      <c r="C8172" s="287" t="s">
        <v>339</v>
      </c>
      <c r="D8172" s="287">
        <v>0</v>
      </c>
      <c r="E8172" s="287">
        <v>0</v>
      </c>
      <c r="F8172" s="287">
        <v>0</v>
      </c>
      <c r="G8172" s="287"/>
      <c r="H8172" s="287"/>
      <c r="I8172" s="287">
        <v>0</v>
      </c>
      <c r="J8172" s="287" t="s">
        <v>891</v>
      </c>
      <c r="K8172" s="287">
        <v>1</v>
      </c>
    </row>
    <row r="8173" spans="1:11">
      <c r="A8173" s="287" t="s">
        <v>752</v>
      </c>
      <c r="B8173" s="288">
        <v>46116</v>
      </c>
      <c r="C8173" s="287" t="s">
        <v>339</v>
      </c>
      <c r="D8173" s="287">
        <v>0</v>
      </c>
      <c r="E8173" s="287">
        <v>0</v>
      </c>
      <c r="F8173" s="287">
        <v>0</v>
      </c>
      <c r="G8173" s="287"/>
      <c r="H8173" s="287"/>
      <c r="I8173" s="287">
        <v>0</v>
      </c>
      <c r="J8173" s="287" t="s">
        <v>891</v>
      </c>
      <c r="K8173" s="287">
        <v>1</v>
      </c>
    </row>
    <row r="8174" spans="1:11">
      <c r="A8174" s="287" t="s">
        <v>752</v>
      </c>
      <c r="B8174" s="288">
        <v>46123</v>
      </c>
      <c r="C8174" s="287" t="s">
        <v>339</v>
      </c>
      <c r="D8174" s="287">
        <v>0</v>
      </c>
      <c r="E8174" s="287">
        <v>0</v>
      </c>
      <c r="F8174" s="287">
        <v>0</v>
      </c>
      <c r="G8174" s="287"/>
      <c r="H8174" s="287"/>
      <c r="I8174" s="287">
        <v>0</v>
      </c>
      <c r="J8174" s="287" t="s">
        <v>891</v>
      </c>
      <c r="K8174" s="287">
        <v>1</v>
      </c>
    </row>
    <row r="8175" spans="1:11">
      <c r="A8175" s="287" t="s">
        <v>752</v>
      </c>
      <c r="B8175" s="288">
        <v>46130</v>
      </c>
      <c r="C8175" s="287" t="s">
        <v>339</v>
      </c>
      <c r="D8175" s="287">
        <v>0</v>
      </c>
      <c r="E8175" s="287">
        <v>0</v>
      </c>
      <c r="F8175" s="287">
        <v>0</v>
      </c>
      <c r="G8175" s="287"/>
      <c r="H8175" s="287"/>
      <c r="I8175" s="287">
        <v>0</v>
      </c>
      <c r="J8175" s="287" t="s">
        <v>891</v>
      </c>
      <c r="K8175" s="287">
        <v>1</v>
      </c>
    </row>
    <row r="8176" spans="1:11">
      <c r="A8176" s="287" t="s">
        <v>752</v>
      </c>
      <c r="B8176" s="288">
        <v>46137</v>
      </c>
      <c r="C8176" s="287" t="s">
        <v>339</v>
      </c>
      <c r="D8176" s="287">
        <v>0</v>
      </c>
      <c r="E8176" s="287">
        <v>0</v>
      </c>
      <c r="F8176" s="287">
        <v>0</v>
      </c>
      <c r="G8176" s="287"/>
      <c r="H8176" s="287"/>
      <c r="I8176" s="287">
        <v>0</v>
      </c>
      <c r="J8176" s="287" t="s">
        <v>891</v>
      </c>
      <c r="K8176" s="287">
        <v>1</v>
      </c>
    </row>
    <row r="8177" spans="1:11">
      <c r="A8177" s="287" t="s">
        <v>753</v>
      </c>
      <c r="B8177" s="288">
        <v>45969</v>
      </c>
      <c r="C8177" s="287" t="s">
        <v>339</v>
      </c>
      <c r="D8177" s="287">
        <v>0</v>
      </c>
      <c r="E8177" s="287">
        <v>0</v>
      </c>
      <c r="F8177" s="287">
        <v>0</v>
      </c>
      <c r="G8177" s="287"/>
      <c r="H8177" s="287"/>
      <c r="I8177" s="287">
        <v>0</v>
      </c>
      <c r="J8177" s="287" t="s">
        <v>891</v>
      </c>
      <c r="K8177" s="287">
        <v>1</v>
      </c>
    </row>
    <row r="8178" spans="1:11">
      <c r="A8178" s="287" t="s">
        <v>753</v>
      </c>
      <c r="B8178" s="288">
        <v>45976</v>
      </c>
      <c r="C8178" s="287" t="s">
        <v>339</v>
      </c>
      <c r="D8178" s="287">
        <v>0</v>
      </c>
      <c r="E8178" s="287">
        <v>0</v>
      </c>
      <c r="F8178" s="287">
        <v>0</v>
      </c>
      <c r="G8178" s="287"/>
      <c r="H8178" s="287"/>
      <c r="I8178" s="287">
        <v>0</v>
      </c>
      <c r="J8178" s="287" t="s">
        <v>891</v>
      </c>
      <c r="K8178" s="287">
        <v>1</v>
      </c>
    </row>
    <row r="8179" spans="1:11">
      <c r="A8179" s="287" t="s">
        <v>753</v>
      </c>
      <c r="B8179" s="288">
        <v>45983</v>
      </c>
      <c r="C8179" s="287" t="s">
        <v>339</v>
      </c>
      <c r="D8179" s="287">
        <v>0</v>
      </c>
      <c r="E8179" s="287">
        <v>0</v>
      </c>
      <c r="F8179" s="287">
        <v>0</v>
      </c>
      <c r="G8179" s="287"/>
      <c r="H8179" s="287"/>
      <c r="I8179" s="287">
        <v>0</v>
      </c>
      <c r="J8179" s="287" t="s">
        <v>891</v>
      </c>
      <c r="K8179" s="287">
        <v>1</v>
      </c>
    </row>
    <row r="8180" spans="1:11">
      <c r="A8180" s="287" t="s">
        <v>753</v>
      </c>
      <c r="B8180" s="288">
        <v>45990</v>
      </c>
      <c r="C8180" s="287" t="s">
        <v>339</v>
      </c>
      <c r="D8180" s="287">
        <v>0</v>
      </c>
      <c r="E8180" s="287">
        <v>0</v>
      </c>
      <c r="F8180" s="287">
        <v>0</v>
      </c>
      <c r="G8180" s="287"/>
      <c r="H8180" s="287"/>
      <c r="I8180" s="287">
        <v>0</v>
      </c>
      <c r="J8180" s="287" t="s">
        <v>891</v>
      </c>
      <c r="K8180" s="287">
        <v>1</v>
      </c>
    </row>
    <row r="8181" spans="1:11">
      <c r="A8181" s="287" t="s">
        <v>753</v>
      </c>
      <c r="B8181" s="288">
        <v>45997</v>
      </c>
      <c r="C8181" s="287" t="s">
        <v>339</v>
      </c>
      <c r="D8181" s="287">
        <v>0</v>
      </c>
      <c r="E8181" s="287">
        <v>0</v>
      </c>
      <c r="F8181" s="287">
        <v>0</v>
      </c>
      <c r="G8181" s="287"/>
      <c r="H8181" s="287"/>
      <c r="I8181" s="287">
        <v>0</v>
      </c>
      <c r="J8181" s="287" t="s">
        <v>891</v>
      </c>
      <c r="K8181" s="287">
        <v>1</v>
      </c>
    </row>
    <row r="8182" spans="1:11">
      <c r="A8182" s="287" t="s">
        <v>753</v>
      </c>
      <c r="B8182" s="288">
        <v>46004</v>
      </c>
      <c r="C8182" s="287" t="s">
        <v>339</v>
      </c>
      <c r="D8182" s="287">
        <v>0</v>
      </c>
      <c r="E8182" s="287">
        <v>0</v>
      </c>
      <c r="F8182" s="287">
        <v>0</v>
      </c>
      <c r="G8182" s="287"/>
      <c r="H8182" s="287"/>
      <c r="I8182" s="287">
        <v>0</v>
      </c>
      <c r="J8182" s="287" t="s">
        <v>891</v>
      </c>
      <c r="K8182" s="287">
        <v>1</v>
      </c>
    </row>
    <row r="8183" spans="1:11">
      <c r="A8183" s="287" t="s">
        <v>753</v>
      </c>
      <c r="B8183" s="288">
        <v>46011</v>
      </c>
      <c r="C8183" s="287" t="s">
        <v>339</v>
      </c>
      <c r="D8183" s="287">
        <v>0</v>
      </c>
      <c r="E8183" s="287">
        <v>0</v>
      </c>
      <c r="F8183" s="287">
        <v>0</v>
      </c>
      <c r="G8183" s="287"/>
      <c r="H8183" s="287"/>
      <c r="I8183" s="287">
        <v>0</v>
      </c>
      <c r="J8183" s="287" t="s">
        <v>891</v>
      </c>
      <c r="K8183" s="287">
        <v>1</v>
      </c>
    </row>
    <row r="8184" spans="1:11">
      <c r="A8184" s="287" t="s">
        <v>753</v>
      </c>
      <c r="B8184" s="288">
        <v>46018</v>
      </c>
      <c r="C8184" s="287" t="s">
        <v>339</v>
      </c>
      <c r="D8184" s="287">
        <v>0</v>
      </c>
      <c r="E8184" s="287">
        <v>0</v>
      </c>
      <c r="F8184" s="287">
        <v>0</v>
      </c>
      <c r="G8184" s="287"/>
      <c r="H8184" s="287"/>
      <c r="I8184" s="287">
        <v>0</v>
      </c>
      <c r="J8184" s="287" t="s">
        <v>891</v>
      </c>
      <c r="K8184" s="287">
        <v>1</v>
      </c>
    </row>
    <row r="8185" spans="1:11">
      <c r="A8185" s="287" t="s">
        <v>753</v>
      </c>
      <c r="B8185" s="288">
        <v>46025</v>
      </c>
      <c r="C8185" s="287" t="s">
        <v>339</v>
      </c>
      <c r="D8185" s="287">
        <v>0</v>
      </c>
      <c r="E8185" s="287">
        <v>0</v>
      </c>
      <c r="F8185" s="287">
        <v>0</v>
      </c>
      <c r="G8185" s="287"/>
      <c r="H8185" s="287"/>
      <c r="I8185" s="287">
        <v>0</v>
      </c>
      <c r="J8185" s="287" t="s">
        <v>891</v>
      </c>
      <c r="K8185" s="287">
        <v>1</v>
      </c>
    </row>
    <row r="8186" spans="1:11">
      <c r="A8186" s="287" t="s">
        <v>753</v>
      </c>
      <c r="B8186" s="288">
        <v>46032</v>
      </c>
      <c r="C8186" s="287" t="s">
        <v>339</v>
      </c>
      <c r="D8186" s="287">
        <v>0</v>
      </c>
      <c r="E8186" s="287">
        <v>0</v>
      </c>
      <c r="F8186" s="287">
        <v>0</v>
      </c>
      <c r="G8186" s="287"/>
      <c r="H8186" s="287"/>
      <c r="I8186" s="287">
        <v>0</v>
      </c>
      <c r="J8186" s="287" t="s">
        <v>891</v>
      </c>
      <c r="K8186" s="287">
        <v>1</v>
      </c>
    </row>
    <row r="8187" spans="1:11">
      <c r="A8187" s="287" t="s">
        <v>753</v>
      </c>
      <c r="B8187" s="288">
        <v>46039</v>
      </c>
      <c r="C8187" s="287" t="s">
        <v>339</v>
      </c>
      <c r="D8187" s="287">
        <v>0</v>
      </c>
      <c r="E8187" s="287">
        <v>0</v>
      </c>
      <c r="F8187" s="287">
        <v>0</v>
      </c>
      <c r="G8187" s="287"/>
      <c r="H8187" s="287"/>
      <c r="I8187" s="287">
        <v>0</v>
      </c>
      <c r="J8187" s="287" t="s">
        <v>891</v>
      </c>
      <c r="K8187" s="287">
        <v>1</v>
      </c>
    </row>
    <row r="8188" spans="1:11">
      <c r="A8188" s="287" t="s">
        <v>753</v>
      </c>
      <c r="B8188" s="288">
        <v>46046</v>
      </c>
      <c r="C8188" s="287" t="s">
        <v>339</v>
      </c>
      <c r="D8188" s="287">
        <v>0</v>
      </c>
      <c r="E8188" s="287">
        <v>0</v>
      </c>
      <c r="F8188" s="287">
        <v>0</v>
      </c>
      <c r="G8188" s="287"/>
      <c r="H8188" s="287"/>
      <c r="I8188" s="287">
        <v>0</v>
      </c>
      <c r="J8188" s="287" t="s">
        <v>891</v>
      </c>
      <c r="K8188" s="287">
        <v>1</v>
      </c>
    </row>
    <row r="8189" spans="1:11">
      <c r="A8189" s="287" t="s">
        <v>753</v>
      </c>
      <c r="B8189" s="288">
        <v>46053</v>
      </c>
      <c r="C8189" s="287" t="s">
        <v>339</v>
      </c>
      <c r="D8189" s="287">
        <v>0</v>
      </c>
      <c r="E8189" s="287">
        <v>0</v>
      </c>
      <c r="F8189" s="287">
        <v>0</v>
      </c>
      <c r="G8189" s="287"/>
      <c r="H8189" s="287"/>
      <c r="I8189" s="287">
        <v>0</v>
      </c>
      <c r="J8189" s="287" t="s">
        <v>891</v>
      </c>
      <c r="K8189" s="287">
        <v>1</v>
      </c>
    </row>
    <row r="8190" spans="1:11">
      <c r="A8190" s="287" t="s">
        <v>753</v>
      </c>
      <c r="B8190" s="288">
        <v>46060</v>
      </c>
      <c r="C8190" s="287" t="s">
        <v>339</v>
      </c>
      <c r="D8190" s="287">
        <v>0</v>
      </c>
      <c r="E8190" s="287">
        <v>0</v>
      </c>
      <c r="F8190" s="287">
        <v>0</v>
      </c>
      <c r="G8190" s="287"/>
      <c r="H8190" s="287"/>
      <c r="I8190" s="287">
        <v>0</v>
      </c>
      <c r="J8190" s="287" t="s">
        <v>891</v>
      </c>
      <c r="K8190" s="287">
        <v>1</v>
      </c>
    </row>
    <row r="8191" spans="1:11">
      <c r="A8191" s="287" t="s">
        <v>753</v>
      </c>
      <c r="B8191" s="288">
        <v>46067</v>
      </c>
      <c r="C8191" s="287" t="s">
        <v>339</v>
      </c>
      <c r="D8191" s="287">
        <v>0</v>
      </c>
      <c r="E8191" s="287">
        <v>0</v>
      </c>
      <c r="F8191" s="287">
        <v>0</v>
      </c>
      <c r="G8191" s="287"/>
      <c r="H8191" s="287"/>
      <c r="I8191" s="287">
        <v>0</v>
      </c>
      <c r="J8191" s="287" t="s">
        <v>891</v>
      </c>
      <c r="K8191" s="287">
        <v>1</v>
      </c>
    </row>
    <row r="8192" spans="1:11">
      <c r="A8192" s="287" t="s">
        <v>753</v>
      </c>
      <c r="B8192" s="288">
        <v>46074</v>
      </c>
      <c r="C8192" s="287" t="s">
        <v>339</v>
      </c>
      <c r="D8192" s="287">
        <v>0</v>
      </c>
      <c r="E8192" s="287">
        <v>0</v>
      </c>
      <c r="F8192" s="287">
        <v>0</v>
      </c>
      <c r="G8192" s="287"/>
      <c r="H8192" s="287"/>
      <c r="I8192" s="287">
        <v>0</v>
      </c>
      <c r="J8192" s="287" t="s">
        <v>891</v>
      </c>
      <c r="K8192" s="287">
        <v>1</v>
      </c>
    </row>
    <row r="8193" spans="1:11">
      <c r="A8193" s="287" t="s">
        <v>753</v>
      </c>
      <c r="B8193" s="288">
        <v>46081</v>
      </c>
      <c r="C8193" s="287" t="s">
        <v>339</v>
      </c>
      <c r="D8193" s="287">
        <v>0</v>
      </c>
      <c r="E8193" s="287">
        <v>0</v>
      </c>
      <c r="F8193" s="287">
        <v>0</v>
      </c>
      <c r="G8193" s="287"/>
      <c r="H8193" s="287"/>
      <c r="I8193" s="287">
        <v>0</v>
      </c>
      <c r="J8193" s="287" t="s">
        <v>891</v>
      </c>
      <c r="K8193" s="287">
        <v>1</v>
      </c>
    </row>
    <row r="8194" spans="1:11">
      <c r="A8194" s="287" t="s">
        <v>753</v>
      </c>
      <c r="B8194" s="288">
        <v>46088</v>
      </c>
      <c r="C8194" s="287" t="s">
        <v>339</v>
      </c>
      <c r="D8194" s="287">
        <v>0</v>
      </c>
      <c r="E8194" s="287">
        <v>0</v>
      </c>
      <c r="F8194" s="287">
        <v>0</v>
      </c>
      <c r="G8194" s="287"/>
      <c r="H8194" s="287"/>
      <c r="I8194" s="287">
        <v>0</v>
      </c>
      <c r="J8194" s="287" t="s">
        <v>891</v>
      </c>
      <c r="K8194" s="287">
        <v>1</v>
      </c>
    </row>
    <row r="8195" spans="1:11">
      <c r="A8195" s="287" t="s">
        <v>753</v>
      </c>
      <c r="B8195" s="288">
        <v>46095</v>
      </c>
      <c r="C8195" s="287" t="s">
        <v>339</v>
      </c>
      <c r="D8195" s="287">
        <v>0</v>
      </c>
      <c r="E8195" s="287">
        <v>0</v>
      </c>
      <c r="F8195" s="287">
        <v>0</v>
      </c>
      <c r="G8195" s="287"/>
      <c r="H8195" s="287"/>
      <c r="I8195" s="287">
        <v>0</v>
      </c>
      <c r="J8195" s="287" t="s">
        <v>891</v>
      </c>
      <c r="K8195" s="287">
        <v>1</v>
      </c>
    </row>
    <row r="8196" spans="1:11">
      <c r="A8196" s="287" t="s">
        <v>753</v>
      </c>
      <c r="B8196" s="288">
        <v>46102</v>
      </c>
      <c r="C8196" s="287" t="s">
        <v>339</v>
      </c>
      <c r="D8196" s="287">
        <v>0</v>
      </c>
      <c r="E8196" s="287">
        <v>0</v>
      </c>
      <c r="F8196" s="287">
        <v>0</v>
      </c>
      <c r="G8196" s="287"/>
      <c r="H8196" s="287"/>
      <c r="I8196" s="287">
        <v>0</v>
      </c>
      <c r="J8196" s="287" t="s">
        <v>891</v>
      </c>
      <c r="K8196" s="287">
        <v>1</v>
      </c>
    </row>
    <row r="8197" spans="1:11">
      <c r="A8197" s="287" t="s">
        <v>753</v>
      </c>
      <c r="B8197" s="288">
        <v>46109</v>
      </c>
      <c r="C8197" s="287" t="s">
        <v>339</v>
      </c>
      <c r="D8197" s="287">
        <v>0</v>
      </c>
      <c r="E8197" s="287">
        <v>0</v>
      </c>
      <c r="F8197" s="287">
        <v>0</v>
      </c>
      <c r="G8197" s="287"/>
      <c r="H8197" s="287"/>
      <c r="I8197" s="287">
        <v>0</v>
      </c>
      <c r="J8197" s="287" t="s">
        <v>891</v>
      </c>
      <c r="K8197" s="287">
        <v>1</v>
      </c>
    </row>
    <row r="8198" spans="1:11">
      <c r="A8198" s="287" t="s">
        <v>753</v>
      </c>
      <c r="B8198" s="288">
        <v>46116</v>
      </c>
      <c r="C8198" s="287" t="s">
        <v>339</v>
      </c>
      <c r="D8198" s="287">
        <v>0</v>
      </c>
      <c r="E8198" s="287">
        <v>0</v>
      </c>
      <c r="F8198" s="287">
        <v>0</v>
      </c>
      <c r="G8198" s="287"/>
      <c r="H8198" s="287"/>
      <c r="I8198" s="287">
        <v>0</v>
      </c>
      <c r="J8198" s="287" t="s">
        <v>891</v>
      </c>
      <c r="K8198" s="287">
        <v>1</v>
      </c>
    </row>
    <row r="8199" spans="1:11">
      <c r="A8199" s="287" t="s">
        <v>753</v>
      </c>
      <c r="B8199" s="288">
        <v>46123</v>
      </c>
      <c r="C8199" s="287" t="s">
        <v>339</v>
      </c>
      <c r="D8199" s="287">
        <v>0</v>
      </c>
      <c r="E8199" s="287">
        <v>0</v>
      </c>
      <c r="F8199" s="287">
        <v>0</v>
      </c>
      <c r="G8199" s="287"/>
      <c r="H8199" s="287"/>
      <c r="I8199" s="287">
        <v>0</v>
      </c>
      <c r="J8199" s="287" t="s">
        <v>891</v>
      </c>
      <c r="K8199" s="287">
        <v>1</v>
      </c>
    </row>
    <row r="8200" spans="1:11">
      <c r="A8200" s="287" t="s">
        <v>753</v>
      </c>
      <c r="B8200" s="288">
        <v>46130</v>
      </c>
      <c r="C8200" s="287" t="s">
        <v>339</v>
      </c>
      <c r="D8200" s="287">
        <v>0</v>
      </c>
      <c r="E8200" s="287">
        <v>0</v>
      </c>
      <c r="F8200" s="287">
        <v>0</v>
      </c>
      <c r="G8200" s="287"/>
      <c r="H8200" s="287"/>
      <c r="I8200" s="287">
        <v>0</v>
      </c>
      <c r="J8200" s="287" t="s">
        <v>891</v>
      </c>
      <c r="K8200" s="287">
        <v>1</v>
      </c>
    </row>
    <row r="8201" spans="1:11">
      <c r="A8201" s="287" t="s">
        <v>753</v>
      </c>
      <c r="B8201" s="288">
        <v>46137</v>
      </c>
      <c r="C8201" s="287" t="s">
        <v>339</v>
      </c>
      <c r="D8201" s="287">
        <v>0</v>
      </c>
      <c r="E8201" s="287">
        <v>0</v>
      </c>
      <c r="F8201" s="287">
        <v>0</v>
      </c>
      <c r="G8201" s="287"/>
      <c r="H8201" s="287"/>
      <c r="I8201" s="287">
        <v>0</v>
      </c>
      <c r="J8201" s="287" t="s">
        <v>891</v>
      </c>
      <c r="K8201" s="287">
        <v>1</v>
      </c>
    </row>
    <row r="8202" spans="1:11">
      <c r="A8202" s="287" t="s">
        <v>754</v>
      </c>
      <c r="B8202" s="288">
        <v>45969</v>
      </c>
      <c r="C8202" s="287" t="s">
        <v>339</v>
      </c>
      <c r="D8202" s="287">
        <v>0</v>
      </c>
      <c r="E8202" s="287">
        <v>0</v>
      </c>
      <c r="F8202" s="287">
        <v>0</v>
      </c>
      <c r="G8202" s="287"/>
      <c r="H8202" s="287"/>
      <c r="I8202" s="287">
        <v>0</v>
      </c>
      <c r="J8202" s="287" t="s">
        <v>891</v>
      </c>
      <c r="K8202" s="287">
        <v>1</v>
      </c>
    </row>
    <row r="8203" spans="1:11">
      <c r="A8203" s="287" t="s">
        <v>754</v>
      </c>
      <c r="B8203" s="288">
        <v>45976</v>
      </c>
      <c r="C8203" s="287" t="s">
        <v>339</v>
      </c>
      <c r="D8203" s="287">
        <v>0</v>
      </c>
      <c r="E8203" s="287">
        <v>0</v>
      </c>
      <c r="F8203" s="287">
        <v>0</v>
      </c>
      <c r="G8203" s="287"/>
      <c r="H8203" s="287"/>
      <c r="I8203" s="287">
        <v>0</v>
      </c>
      <c r="J8203" s="287" t="s">
        <v>891</v>
      </c>
      <c r="K8203" s="287">
        <v>1</v>
      </c>
    </row>
    <row r="8204" spans="1:11">
      <c r="A8204" s="287" t="s">
        <v>754</v>
      </c>
      <c r="B8204" s="288">
        <v>45983</v>
      </c>
      <c r="C8204" s="287" t="s">
        <v>339</v>
      </c>
      <c r="D8204" s="287">
        <v>0</v>
      </c>
      <c r="E8204" s="287">
        <v>0</v>
      </c>
      <c r="F8204" s="287">
        <v>0</v>
      </c>
      <c r="G8204" s="287"/>
      <c r="H8204" s="287"/>
      <c r="I8204" s="287">
        <v>0</v>
      </c>
      <c r="J8204" s="287" t="s">
        <v>891</v>
      </c>
      <c r="K8204" s="287">
        <v>1</v>
      </c>
    </row>
    <row r="8205" spans="1:11">
      <c r="A8205" s="287" t="s">
        <v>754</v>
      </c>
      <c r="B8205" s="288">
        <v>45990</v>
      </c>
      <c r="C8205" s="287" t="s">
        <v>339</v>
      </c>
      <c r="D8205" s="287">
        <v>0</v>
      </c>
      <c r="E8205" s="287">
        <v>0</v>
      </c>
      <c r="F8205" s="287">
        <v>0</v>
      </c>
      <c r="G8205" s="287"/>
      <c r="H8205" s="287"/>
      <c r="I8205" s="287">
        <v>0</v>
      </c>
      <c r="J8205" s="287" t="s">
        <v>891</v>
      </c>
      <c r="K8205" s="287">
        <v>1</v>
      </c>
    </row>
    <row r="8206" spans="1:11">
      <c r="A8206" s="287" t="s">
        <v>754</v>
      </c>
      <c r="B8206" s="288">
        <v>45997</v>
      </c>
      <c r="C8206" s="287" t="s">
        <v>339</v>
      </c>
      <c r="D8206" s="287">
        <v>0</v>
      </c>
      <c r="E8206" s="287">
        <v>0</v>
      </c>
      <c r="F8206" s="287">
        <v>0</v>
      </c>
      <c r="G8206" s="287"/>
      <c r="H8206" s="287"/>
      <c r="I8206" s="287">
        <v>0</v>
      </c>
      <c r="J8206" s="287" t="s">
        <v>891</v>
      </c>
      <c r="K8206" s="287">
        <v>1</v>
      </c>
    </row>
    <row r="8207" spans="1:11">
      <c r="A8207" s="287" t="s">
        <v>754</v>
      </c>
      <c r="B8207" s="288">
        <v>46004</v>
      </c>
      <c r="C8207" s="287" t="s">
        <v>339</v>
      </c>
      <c r="D8207" s="287">
        <v>0</v>
      </c>
      <c r="E8207" s="287">
        <v>0</v>
      </c>
      <c r="F8207" s="287">
        <v>0</v>
      </c>
      <c r="G8207" s="287"/>
      <c r="H8207" s="287"/>
      <c r="I8207" s="287">
        <v>0</v>
      </c>
      <c r="J8207" s="287" t="s">
        <v>891</v>
      </c>
      <c r="K8207" s="287">
        <v>1</v>
      </c>
    </row>
    <row r="8208" spans="1:11">
      <c r="A8208" s="287" t="s">
        <v>754</v>
      </c>
      <c r="B8208" s="288">
        <v>46011</v>
      </c>
      <c r="C8208" s="287" t="s">
        <v>339</v>
      </c>
      <c r="D8208" s="287">
        <v>0</v>
      </c>
      <c r="E8208" s="287">
        <v>0</v>
      </c>
      <c r="F8208" s="287">
        <v>0</v>
      </c>
      <c r="G8208" s="287"/>
      <c r="H8208" s="287"/>
      <c r="I8208" s="287">
        <v>0</v>
      </c>
      <c r="J8208" s="287" t="s">
        <v>891</v>
      </c>
      <c r="K8208" s="287">
        <v>1</v>
      </c>
    </row>
    <row r="8209" spans="1:11">
      <c r="A8209" s="287" t="s">
        <v>754</v>
      </c>
      <c r="B8209" s="288">
        <v>46018</v>
      </c>
      <c r="C8209" s="287" t="s">
        <v>339</v>
      </c>
      <c r="D8209" s="287">
        <v>0</v>
      </c>
      <c r="E8209" s="287">
        <v>0</v>
      </c>
      <c r="F8209" s="287">
        <v>0</v>
      </c>
      <c r="G8209" s="287"/>
      <c r="H8209" s="287"/>
      <c r="I8209" s="287">
        <v>0</v>
      </c>
      <c r="J8209" s="287" t="s">
        <v>891</v>
      </c>
      <c r="K8209" s="287">
        <v>1</v>
      </c>
    </row>
    <row r="8210" spans="1:11">
      <c r="A8210" s="287" t="s">
        <v>754</v>
      </c>
      <c r="B8210" s="288">
        <v>46025</v>
      </c>
      <c r="C8210" s="287" t="s">
        <v>339</v>
      </c>
      <c r="D8210" s="287">
        <v>0</v>
      </c>
      <c r="E8210" s="287">
        <v>0</v>
      </c>
      <c r="F8210" s="287">
        <v>0</v>
      </c>
      <c r="G8210" s="287"/>
      <c r="H8210" s="287"/>
      <c r="I8210" s="287">
        <v>0</v>
      </c>
      <c r="J8210" s="287" t="s">
        <v>891</v>
      </c>
      <c r="K8210" s="287">
        <v>1</v>
      </c>
    </row>
    <row r="8211" spans="1:11">
      <c r="A8211" s="287" t="s">
        <v>754</v>
      </c>
      <c r="B8211" s="288">
        <v>46032</v>
      </c>
      <c r="C8211" s="287" t="s">
        <v>339</v>
      </c>
      <c r="D8211" s="287">
        <v>0</v>
      </c>
      <c r="E8211" s="287">
        <v>0</v>
      </c>
      <c r="F8211" s="287">
        <v>0</v>
      </c>
      <c r="G8211" s="287"/>
      <c r="H8211" s="287"/>
      <c r="I8211" s="287">
        <v>0</v>
      </c>
      <c r="J8211" s="287" t="s">
        <v>891</v>
      </c>
      <c r="K8211" s="287">
        <v>1</v>
      </c>
    </row>
    <row r="8212" spans="1:11">
      <c r="A8212" s="287" t="s">
        <v>754</v>
      </c>
      <c r="B8212" s="288">
        <v>46039</v>
      </c>
      <c r="C8212" s="287" t="s">
        <v>339</v>
      </c>
      <c r="D8212" s="287">
        <v>0</v>
      </c>
      <c r="E8212" s="287">
        <v>0</v>
      </c>
      <c r="F8212" s="287">
        <v>0</v>
      </c>
      <c r="G8212" s="287"/>
      <c r="H8212" s="287"/>
      <c r="I8212" s="287">
        <v>0</v>
      </c>
      <c r="J8212" s="287" t="s">
        <v>891</v>
      </c>
      <c r="K8212" s="287">
        <v>1</v>
      </c>
    </row>
    <row r="8213" spans="1:11">
      <c r="A8213" s="287" t="s">
        <v>754</v>
      </c>
      <c r="B8213" s="288">
        <v>46046</v>
      </c>
      <c r="C8213" s="287" t="s">
        <v>339</v>
      </c>
      <c r="D8213" s="287">
        <v>0</v>
      </c>
      <c r="E8213" s="287">
        <v>0</v>
      </c>
      <c r="F8213" s="287">
        <v>0</v>
      </c>
      <c r="G8213" s="287"/>
      <c r="H8213" s="287"/>
      <c r="I8213" s="287">
        <v>0</v>
      </c>
      <c r="J8213" s="287" t="s">
        <v>891</v>
      </c>
      <c r="K8213" s="287">
        <v>1</v>
      </c>
    </row>
    <row r="8214" spans="1:11">
      <c r="A8214" s="287" t="s">
        <v>754</v>
      </c>
      <c r="B8214" s="288">
        <v>46053</v>
      </c>
      <c r="C8214" s="287" t="s">
        <v>339</v>
      </c>
      <c r="D8214" s="287">
        <v>0</v>
      </c>
      <c r="E8214" s="287">
        <v>0</v>
      </c>
      <c r="F8214" s="287">
        <v>0</v>
      </c>
      <c r="G8214" s="287"/>
      <c r="H8214" s="287"/>
      <c r="I8214" s="287">
        <v>0</v>
      </c>
      <c r="J8214" s="287" t="s">
        <v>891</v>
      </c>
      <c r="K8214" s="287">
        <v>1</v>
      </c>
    </row>
    <row r="8215" spans="1:11">
      <c r="A8215" s="287" t="s">
        <v>754</v>
      </c>
      <c r="B8215" s="288">
        <v>46060</v>
      </c>
      <c r="C8215" s="287" t="s">
        <v>339</v>
      </c>
      <c r="D8215" s="287">
        <v>0</v>
      </c>
      <c r="E8215" s="287">
        <v>0</v>
      </c>
      <c r="F8215" s="287">
        <v>0</v>
      </c>
      <c r="G8215" s="287"/>
      <c r="H8215" s="287"/>
      <c r="I8215" s="287">
        <v>0</v>
      </c>
      <c r="J8215" s="287" t="s">
        <v>891</v>
      </c>
      <c r="K8215" s="287">
        <v>1</v>
      </c>
    </row>
    <row r="8216" spans="1:11">
      <c r="A8216" s="287" t="s">
        <v>754</v>
      </c>
      <c r="B8216" s="288">
        <v>46067</v>
      </c>
      <c r="C8216" s="287" t="s">
        <v>339</v>
      </c>
      <c r="D8216" s="287">
        <v>0</v>
      </c>
      <c r="E8216" s="287">
        <v>0</v>
      </c>
      <c r="F8216" s="287">
        <v>0</v>
      </c>
      <c r="G8216" s="287"/>
      <c r="H8216" s="287"/>
      <c r="I8216" s="287">
        <v>0</v>
      </c>
      <c r="J8216" s="287" t="s">
        <v>891</v>
      </c>
      <c r="K8216" s="287">
        <v>1</v>
      </c>
    </row>
    <row r="8217" spans="1:11">
      <c r="A8217" s="287" t="s">
        <v>754</v>
      </c>
      <c r="B8217" s="288">
        <v>46074</v>
      </c>
      <c r="C8217" s="287" t="s">
        <v>339</v>
      </c>
      <c r="D8217" s="287">
        <v>0</v>
      </c>
      <c r="E8217" s="287">
        <v>0</v>
      </c>
      <c r="F8217" s="287">
        <v>0</v>
      </c>
      <c r="G8217" s="287"/>
      <c r="H8217" s="287"/>
      <c r="I8217" s="287">
        <v>0</v>
      </c>
      <c r="J8217" s="287" t="s">
        <v>891</v>
      </c>
      <c r="K8217" s="287">
        <v>1</v>
      </c>
    </row>
    <row r="8218" spans="1:11">
      <c r="A8218" s="287" t="s">
        <v>754</v>
      </c>
      <c r="B8218" s="288">
        <v>46081</v>
      </c>
      <c r="C8218" s="287" t="s">
        <v>339</v>
      </c>
      <c r="D8218" s="287">
        <v>0</v>
      </c>
      <c r="E8218" s="287">
        <v>0</v>
      </c>
      <c r="F8218" s="287">
        <v>0</v>
      </c>
      <c r="G8218" s="287"/>
      <c r="H8218" s="287"/>
      <c r="I8218" s="287">
        <v>0</v>
      </c>
      <c r="J8218" s="287" t="s">
        <v>891</v>
      </c>
      <c r="K8218" s="287">
        <v>1</v>
      </c>
    </row>
    <row r="8219" spans="1:11">
      <c r="A8219" s="287" t="s">
        <v>754</v>
      </c>
      <c r="B8219" s="288">
        <v>46088</v>
      </c>
      <c r="C8219" s="287" t="s">
        <v>339</v>
      </c>
      <c r="D8219" s="287">
        <v>0</v>
      </c>
      <c r="E8219" s="287">
        <v>0</v>
      </c>
      <c r="F8219" s="287">
        <v>0</v>
      </c>
      <c r="G8219" s="287"/>
      <c r="H8219" s="287"/>
      <c r="I8219" s="287">
        <v>0</v>
      </c>
      <c r="J8219" s="287" t="s">
        <v>891</v>
      </c>
      <c r="K8219" s="287">
        <v>1</v>
      </c>
    </row>
    <row r="8220" spans="1:11">
      <c r="A8220" s="287" t="s">
        <v>754</v>
      </c>
      <c r="B8220" s="288">
        <v>46095</v>
      </c>
      <c r="C8220" s="287" t="s">
        <v>339</v>
      </c>
      <c r="D8220" s="287">
        <v>0</v>
      </c>
      <c r="E8220" s="287">
        <v>0</v>
      </c>
      <c r="F8220" s="287">
        <v>0</v>
      </c>
      <c r="G8220" s="287"/>
      <c r="H8220" s="287"/>
      <c r="I8220" s="287">
        <v>0</v>
      </c>
      <c r="J8220" s="287" t="s">
        <v>891</v>
      </c>
      <c r="K8220" s="287">
        <v>1</v>
      </c>
    </row>
    <row r="8221" spans="1:11">
      <c r="A8221" s="287" t="s">
        <v>754</v>
      </c>
      <c r="B8221" s="288">
        <v>46102</v>
      </c>
      <c r="C8221" s="287" t="s">
        <v>339</v>
      </c>
      <c r="D8221" s="287">
        <v>0</v>
      </c>
      <c r="E8221" s="287">
        <v>0</v>
      </c>
      <c r="F8221" s="287">
        <v>0</v>
      </c>
      <c r="G8221" s="287"/>
      <c r="H8221" s="287"/>
      <c r="I8221" s="287">
        <v>0</v>
      </c>
      <c r="J8221" s="287" t="s">
        <v>891</v>
      </c>
      <c r="K8221" s="287">
        <v>1</v>
      </c>
    </row>
    <row r="8222" spans="1:11">
      <c r="A8222" s="287" t="s">
        <v>754</v>
      </c>
      <c r="B8222" s="288">
        <v>46109</v>
      </c>
      <c r="C8222" s="287" t="s">
        <v>339</v>
      </c>
      <c r="D8222" s="287">
        <v>0</v>
      </c>
      <c r="E8222" s="287">
        <v>0</v>
      </c>
      <c r="F8222" s="287">
        <v>0</v>
      </c>
      <c r="G8222" s="287"/>
      <c r="H8222" s="287"/>
      <c r="I8222" s="287">
        <v>0</v>
      </c>
      <c r="J8222" s="287" t="s">
        <v>891</v>
      </c>
      <c r="K8222" s="287">
        <v>1</v>
      </c>
    </row>
    <row r="8223" spans="1:11">
      <c r="A8223" s="287" t="s">
        <v>754</v>
      </c>
      <c r="B8223" s="288">
        <v>46116</v>
      </c>
      <c r="C8223" s="287" t="s">
        <v>339</v>
      </c>
      <c r="D8223" s="287">
        <v>0</v>
      </c>
      <c r="E8223" s="287">
        <v>0</v>
      </c>
      <c r="F8223" s="287">
        <v>0</v>
      </c>
      <c r="G8223" s="287"/>
      <c r="H8223" s="287"/>
      <c r="I8223" s="287">
        <v>0</v>
      </c>
      <c r="J8223" s="287" t="s">
        <v>891</v>
      </c>
      <c r="K8223" s="287">
        <v>1</v>
      </c>
    </row>
    <row r="8224" spans="1:11">
      <c r="A8224" s="287" t="s">
        <v>754</v>
      </c>
      <c r="B8224" s="288">
        <v>46123</v>
      </c>
      <c r="C8224" s="287" t="s">
        <v>339</v>
      </c>
      <c r="D8224" s="287">
        <v>0</v>
      </c>
      <c r="E8224" s="287">
        <v>0</v>
      </c>
      <c r="F8224" s="287">
        <v>0</v>
      </c>
      <c r="G8224" s="287"/>
      <c r="H8224" s="287"/>
      <c r="I8224" s="287">
        <v>0</v>
      </c>
      <c r="J8224" s="287" t="s">
        <v>891</v>
      </c>
      <c r="K8224" s="287">
        <v>1</v>
      </c>
    </row>
    <row r="8225" spans="1:11">
      <c r="A8225" s="287" t="s">
        <v>754</v>
      </c>
      <c r="B8225" s="288">
        <v>46130</v>
      </c>
      <c r="C8225" s="287" t="s">
        <v>339</v>
      </c>
      <c r="D8225" s="287">
        <v>0</v>
      </c>
      <c r="E8225" s="287">
        <v>0</v>
      </c>
      <c r="F8225" s="287">
        <v>0</v>
      </c>
      <c r="G8225" s="287"/>
      <c r="H8225" s="287"/>
      <c r="I8225" s="287">
        <v>0</v>
      </c>
      <c r="J8225" s="287" t="s">
        <v>891</v>
      </c>
      <c r="K8225" s="287">
        <v>1</v>
      </c>
    </row>
    <row r="8226" spans="1:11">
      <c r="A8226" s="287" t="s">
        <v>754</v>
      </c>
      <c r="B8226" s="288">
        <v>46137</v>
      </c>
      <c r="C8226" s="287" t="s">
        <v>339</v>
      </c>
      <c r="D8226" s="287">
        <v>0</v>
      </c>
      <c r="E8226" s="287">
        <v>0</v>
      </c>
      <c r="F8226" s="287">
        <v>0</v>
      </c>
      <c r="G8226" s="287"/>
      <c r="H8226" s="287"/>
      <c r="I8226" s="287">
        <v>0</v>
      </c>
      <c r="J8226" s="287" t="s">
        <v>891</v>
      </c>
      <c r="K8226" s="287">
        <v>1</v>
      </c>
    </row>
    <row r="8227" spans="1:11">
      <c r="A8227" s="287" t="s">
        <v>755</v>
      </c>
      <c r="B8227" s="288">
        <v>45969</v>
      </c>
      <c r="C8227" s="287" t="s">
        <v>339</v>
      </c>
      <c r="D8227" s="287">
        <v>0</v>
      </c>
      <c r="E8227" s="287">
        <v>0</v>
      </c>
      <c r="F8227" s="287">
        <v>0</v>
      </c>
      <c r="G8227" s="287"/>
      <c r="H8227" s="287"/>
      <c r="I8227" s="287">
        <v>0</v>
      </c>
      <c r="J8227" s="287" t="s">
        <v>891</v>
      </c>
      <c r="K8227" s="287">
        <v>1</v>
      </c>
    </row>
    <row r="8228" spans="1:11">
      <c r="A8228" s="287" t="s">
        <v>755</v>
      </c>
      <c r="B8228" s="288">
        <v>45976</v>
      </c>
      <c r="C8228" s="287" t="s">
        <v>339</v>
      </c>
      <c r="D8228" s="287">
        <v>0</v>
      </c>
      <c r="E8228" s="287">
        <v>0</v>
      </c>
      <c r="F8228" s="287">
        <v>0</v>
      </c>
      <c r="G8228" s="287"/>
      <c r="H8228" s="287"/>
      <c r="I8228" s="287">
        <v>0</v>
      </c>
      <c r="J8228" s="287" t="s">
        <v>891</v>
      </c>
      <c r="K8228" s="287">
        <v>1</v>
      </c>
    </row>
    <row r="8229" spans="1:11">
      <c r="A8229" s="287" t="s">
        <v>755</v>
      </c>
      <c r="B8229" s="288">
        <v>45983</v>
      </c>
      <c r="C8229" s="287" t="s">
        <v>339</v>
      </c>
      <c r="D8229" s="287">
        <v>0</v>
      </c>
      <c r="E8229" s="287">
        <v>0</v>
      </c>
      <c r="F8229" s="287">
        <v>0</v>
      </c>
      <c r="G8229" s="287"/>
      <c r="H8229" s="287"/>
      <c r="I8229" s="287">
        <v>0</v>
      </c>
      <c r="J8229" s="287" t="s">
        <v>891</v>
      </c>
      <c r="K8229" s="287">
        <v>1</v>
      </c>
    </row>
    <row r="8230" spans="1:11">
      <c r="A8230" s="287" t="s">
        <v>755</v>
      </c>
      <c r="B8230" s="288">
        <v>45990</v>
      </c>
      <c r="C8230" s="287" t="s">
        <v>339</v>
      </c>
      <c r="D8230" s="287">
        <v>0</v>
      </c>
      <c r="E8230" s="287">
        <v>0</v>
      </c>
      <c r="F8230" s="287">
        <v>0</v>
      </c>
      <c r="G8230" s="287"/>
      <c r="H8230" s="287"/>
      <c r="I8230" s="287">
        <v>0</v>
      </c>
      <c r="J8230" s="287" t="s">
        <v>891</v>
      </c>
      <c r="K8230" s="287">
        <v>1</v>
      </c>
    </row>
    <row r="8231" spans="1:11">
      <c r="A8231" s="287" t="s">
        <v>755</v>
      </c>
      <c r="B8231" s="288">
        <v>45997</v>
      </c>
      <c r="C8231" s="287" t="s">
        <v>339</v>
      </c>
      <c r="D8231" s="287">
        <v>0</v>
      </c>
      <c r="E8231" s="287">
        <v>0</v>
      </c>
      <c r="F8231" s="287">
        <v>0</v>
      </c>
      <c r="G8231" s="287"/>
      <c r="H8231" s="287"/>
      <c r="I8231" s="287">
        <v>0</v>
      </c>
      <c r="J8231" s="287" t="s">
        <v>891</v>
      </c>
      <c r="K8231" s="287">
        <v>1</v>
      </c>
    </row>
    <row r="8232" spans="1:11">
      <c r="A8232" s="287" t="s">
        <v>755</v>
      </c>
      <c r="B8232" s="288">
        <v>46004</v>
      </c>
      <c r="C8232" s="287" t="s">
        <v>339</v>
      </c>
      <c r="D8232" s="287">
        <v>0</v>
      </c>
      <c r="E8232" s="287">
        <v>0</v>
      </c>
      <c r="F8232" s="287">
        <v>0</v>
      </c>
      <c r="G8232" s="287"/>
      <c r="H8232" s="287"/>
      <c r="I8232" s="287">
        <v>0</v>
      </c>
      <c r="J8232" s="287" t="s">
        <v>891</v>
      </c>
      <c r="K8232" s="287">
        <v>1</v>
      </c>
    </row>
    <row r="8233" spans="1:11">
      <c r="A8233" s="287" t="s">
        <v>755</v>
      </c>
      <c r="B8233" s="288">
        <v>46011</v>
      </c>
      <c r="C8233" s="287" t="s">
        <v>339</v>
      </c>
      <c r="D8233" s="287">
        <v>0</v>
      </c>
      <c r="E8233" s="287">
        <v>0</v>
      </c>
      <c r="F8233" s="287">
        <v>0</v>
      </c>
      <c r="G8233" s="287"/>
      <c r="H8233" s="287"/>
      <c r="I8233" s="287">
        <v>0</v>
      </c>
      <c r="J8233" s="287" t="s">
        <v>891</v>
      </c>
      <c r="K8233" s="287">
        <v>1</v>
      </c>
    </row>
    <row r="8234" spans="1:11">
      <c r="A8234" s="287" t="s">
        <v>755</v>
      </c>
      <c r="B8234" s="288">
        <v>46018</v>
      </c>
      <c r="C8234" s="287" t="s">
        <v>339</v>
      </c>
      <c r="D8234" s="287">
        <v>0</v>
      </c>
      <c r="E8234" s="287">
        <v>0</v>
      </c>
      <c r="F8234" s="287">
        <v>0</v>
      </c>
      <c r="G8234" s="287"/>
      <c r="H8234" s="287"/>
      <c r="I8234" s="287">
        <v>0</v>
      </c>
      <c r="J8234" s="287" t="s">
        <v>891</v>
      </c>
      <c r="K8234" s="287">
        <v>1</v>
      </c>
    </row>
    <row r="8235" spans="1:11">
      <c r="A8235" s="287" t="s">
        <v>755</v>
      </c>
      <c r="B8235" s="288">
        <v>46025</v>
      </c>
      <c r="C8235" s="287" t="s">
        <v>339</v>
      </c>
      <c r="D8235" s="287">
        <v>0</v>
      </c>
      <c r="E8235" s="287">
        <v>0</v>
      </c>
      <c r="F8235" s="287">
        <v>0</v>
      </c>
      <c r="G8235" s="287"/>
      <c r="H8235" s="287"/>
      <c r="I8235" s="287">
        <v>0</v>
      </c>
      <c r="J8235" s="287" t="s">
        <v>891</v>
      </c>
      <c r="K8235" s="287">
        <v>1</v>
      </c>
    </row>
    <row r="8236" spans="1:11">
      <c r="A8236" s="287" t="s">
        <v>755</v>
      </c>
      <c r="B8236" s="288">
        <v>46032</v>
      </c>
      <c r="C8236" s="287" t="s">
        <v>339</v>
      </c>
      <c r="D8236" s="287">
        <v>0</v>
      </c>
      <c r="E8236" s="287">
        <v>0</v>
      </c>
      <c r="F8236" s="287">
        <v>0</v>
      </c>
      <c r="G8236" s="287"/>
      <c r="H8236" s="287"/>
      <c r="I8236" s="287">
        <v>0</v>
      </c>
      <c r="J8236" s="287" t="s">
        <v>891</v>
      </c>
      <c r="K8236" s="287">
        <v>1</v>
      </c>
    </row>
    <row r="8237" spans="1:11">
      <c r="A8237" s="287" t="s">
        <v>755</v>
      </c>
      <c r="B8237" s="288">
        <v>46039</v>
      </c>
      <c r="C8237" s="287" t="s">
        <v>339</v>
      </c>
      <c r="D8237" s="287">
        <v>0</v>
      </c>
      <c r="E8237" s="287">
        <v>0</v>
      </c>
      <c r="F8237" s="287">
        <v>0</v>
      </c>
      <c r="G8237" s="287"/>
      <c r="H8237" s="287"/>
      <c r="I8237" s="287">
        <v>0</v>
      </c>
      <c r="J8237" s="287" t="s">
        <v>891</v>
      </c>
      <c r="K8237" s="287">
        <v>1</v>
      </c>
    </row>
    <row r="8238" spans="1:11">
      <c r="A8238" s="287" t="s">
        <v>755</v>
      </c>
      <c r="B8238" s="288">
        <v>46046</v>
      </c>
      <c r="C8238" s="287" t="s">
        <v>339</v>
      </c>
      <c r="D8238" s="287">
        <v>0</v>
      </c>
      <c r="E8238" s="287">
        <v>0</v>
      </c>
      <c r="F8238" s="287">
        <v>0</v>
      </c>
      <c r="G8238" s="287"/>
      <c r="H8238" s="287"/>
      <c r="I8238" s="287">
        <v>0</v>
      </c>
      <c r="J8238" s="287" t="s">
        <v>891</v>
      </c>
      <c r="K8238" s="287">
        <v>1</v>
      </c>
    </row>
    <row r="8239" spans="1:11">
      <c r="A8239" s="287" t="s">
        <v>755</v>
      </c>
      <c r="B8239" s="288">
        <v>46053</v>
      </c>
      <c r="C8239" s="287" t="s">
        <v>339</v>
      </c>
      <c r="D8239" s="287">
        <v>0</v>
      </c>
      <c r="E8239" s="287">
        <v>0</v>
      </c>
      <c r="F8239" s="287">
        <v>0</v>
      </c>
      <c r="G8239" s="287"/>
      <c r="H8239" s="287"/>
      <c r="I8239" s="287">
        <v>0</v>
      </c>
      <c r="J8239" s="287" t="s">
        <v>891</v>
      </c>
      <c r="K8239" s="287">
        <v>1</v>
      </c>
    </row>
    <row r="8240" spans="1:11">
      <c r="A8240" s="287" t="s">
        <v>755</v>
      </c>
      <c r="B8240" s="288">
        <v>46060</v>
      </c>
      <c r="C8240" s="287" t="s">
        <v>339</v>
      </c>
      <c r="D8240" s="287">
        <v>0</v>
      </c>
      <c r="E8240" s="287">
        <v>0</v>
      </c>
      <c r="F8240" s="287">
        <v>0</v>
      </c>
      <c r="G8240" s="287"/>
      <c r="H8240" s="287"/>
      <c r="I8240" s="287">
        <v>0</v>
      </c>
      <c r="J8240" s="287" t="s">
        <v>891</v>
      </c>
      <c r="K8240" s="287">
        <v>1</v>
      </c>
    </row>
    <row r="8241" spans="1:11">
      <c r="A8241" s="287" t="s">
        <v>755</v>
      </c>
      <c r="B8241" s="288">
        <v>46067</v>
      </c>
      <c r="C8241" s="287" t="s">
        <v>339</v>
      </c>
      <c r="D8241" s="287">
        <v>0</v>
      </c>
      <c r="E8241" s="287">
        <v>0</v>
      </c>
      <c r="F8241" s="287">
        <v>0</v>
      </c>
      <c r="G8241" s="287"/>
      <c r="H8241" s="287"/>
      <c r="I8241" s="287">
        <v>0</v>
      </c>
      <c r="J8241" s="287" t="s">
        <v>891</v>
      </c>
      <c r="K8241" s="287">
        <v>1</v>
      </c>
    </row>
    <row r="8242" spans="1:11">
      <c r="A8242" s="287" t="s">
        <v>755</v>
      </c>
      <c r="B8242" s="288">
        <v>46074</v>
      </c>
      <c r="C8242" s="287" t="s">
        <v>339</v>
      </c>
      <c r="D8242" s="287">
        <v>0</v>
      </c>
      <c r="E8242" s="287">
        <v>0</v>
      </c>
      <c r="F8242" s="287">
        <v>0</v>
      </c>
      <c r="G8242" s="287"/>
      <c r="H8242" s="287"/>
      <c r="I8242" s="287">
        <v>0</v>
      </c>
      <c r="J8242" s="287" t="s">
        <v>891</v>
      </c>
      <c r="K8242" s="287">
        <v>1</v>
      </c>
    </row>
    <row r="8243" spans="1:11">
      <c r="A8243" s="287" t="s">
        <v>755</v>
      </c>
      <c r="B8243" s="288">
        <v>46081</v>
      </c>
      <c r="C8243" s="287" t="s">
        <v>339</v>
      </c>
      <c r="D8243" s="287">
        <v>0</v>
      </c>
      <c r="E8243" s="287">
        <v>0</v>
      </c>
      <c r="F8243" s="287">
        <v>0</v>
      </c>
      <c r="G8243" s="287"/>
      <c r="H8243" s="287"/>
      <c r="I8243" s="287">
        <v>0</v>
      </c>
      <c r="J8243" s="287" t="s">
        <v>891</v>
      </c>
      <c r="K8243" s="287">
        <v>1</v>
      </c>
    </row>
    <row r="8244" spans="1:11">
      <c r="A8244" s="287" t="s">
        <v>755</v>
      </c>
      <c r="B8244" s="288">
        <v>46088</v>
      </c>
      <c r="C8244" s="287" t="s">
        <v>339</v>
      </c>
      <c r="D8244" s="287">
        <v>0</v>
      </c>
      <c r="E8244" s="287">
        <v>0</v>
      </c>
      <c r="F8244" s="287">
        <v>0</v>
      </c>
      <c r="G8244" s="287"/>
      <c r="H8244" s="287"/>
      <c r="I8244" s="287">
        <v>0</v>
      </c>
      <c r="J8244" s="287" t="s">
        <v>891</v>
      </c>
      <c r="K8244" s="287">
        <v>1</v>
      </c>
    </row>
    <row r="8245" spans="1:11">
      <c r="A8245" s="287" t="s">
        <v>755</v>
      </c>
      <c r="B8245" s="288">
        <v>46095</v>
      </c>
      <c r="C8245" s="287" t="s">
        <v>339</v>
      </c>
      <c r="D8245" s="287">
        <v>0</v>
      </c>
      <c r="E8245" s="287">
        <v>0</v>
      </c>
      <c r="F8245" s="287">
        <v>0</v>
      </c>
      <c r="G8245" s="287"/>
      <c r="H8245" s="287"/>
      <c r="I8245" s="287">
        <v>0</v>
      </c>
      <c r="J8245" s="287" t="s">
        <v>891</v>
      </c>
      <c r="K8245" s="287">
        <v>1</v>
      </c>
    </row>
    <row r="8246" spans="1:11">
      <c r="A8246" s="287" t="s">
        <v>755</v>
      </c>
      <c r="B8246" s="288">
        <v>46102</v>
      </c>
      <c r="C8246" s="287" t="s">
        <v>339</v>
      </c>
      <c r="D8246" s="287">
        <v>0</v>
      </c>
      <c r="E8246" s="287">
        <v>0</v>
      </c>
      <c r="F8246" s="287">
        <v>0</v>
      </c>
      <c r="G8246" s="287"/>
      <c r="H8246" s="287"/>
      <c r="I8246" s="287">
        <v>0</v>
      </c>
      <c r="J8246" s="287" t="s">
        <v>891</v>
      </c>
      <c r="K8246" s="287">
        <v>1</v>
      </c>
    </row>
    <row r="8247" spans="1:11">
      <c r="A8247" s="287" t="s">
        <v>755</v>
      </c>
      <c r="B8247" s="288">
        <v>46109</v>
      </c>
      <c r="C8247" s="287" t="s">
        <v>339</v>
      </c>
      <c r="D8247" s="287">
        <v>0</v>
      </c>
      <c r="E8247" s="287">
        <v>0</v>
      </c>
      <c r="F8247" s="287">
        <v>0</v>
      </c>
      <c r="G8247" s="287"/>
      <c r="H8247" s="287"/>
      <c r="I8247" s="287">
        <v>0</v>
      </c>
      <c r="J8247" s="287" t="s">
        <v>891</v>
      </c>
      <c r="K8247" s="287">
        <v>1</v>
      </c>
    </row>
    <row r="8248" spans="1:11">
      <c r="A8248" s="287" t="s">
        <v>755</v>
      </c>
      <c r="B8248" s="288">
        <v>46116</v>
      </c>
      <c r="C8248" s="287" t="s">
        <v>339</v>
      </c>
      <c r="D8248" s="287">
        <v>0</v>
      </c>
      <c r="E8248" s="287">
        <v>0</v>
      </c>
      <c r="F8248" s="287">
        <v>0</v>
      </c>
      <c r="G8248" s="287"/>
      <c r="H8248" s="287"/>
      <c r="I8248" s="287">
        <v>0</v>
      </c>
      <c r="J8248" s="287" t="s">
        <v>891</v>
      </c>
      <c r="K8248" s="287">
        <v>1</v>
      </c>
    </row>
    <row r="8249" spans="1:11">
      <c r="A8249" s="287" t="s">
        <v>755</v>
      </c>
      <c r="B8249" s="288">
        <v>46123</v>
      </c>
      <c r="C8249" s="287" t="s">
        <v>339</v>
      </c>
      <c r="D8249" s="287">
        <v>0</v>
      </c>
      <c r="E8249" s="287">
        <v>0</v>
      </c>
      <c r="F8249" s="287">
        <v>0</v>
      </c>
      <c r="G8249" s="287"/>
      <c r="H8249" s="287"/>
      <c r="I8249" s="287">
        <v>0</v>
      </c>
      <c r="J8249" s="287" t="s">
        <v>891</v>
      </c>
      <c r="K8249" s="287">
        <v>1</v>
      </c>
    </row>
    <row r="8250" spans="1:11">
      <c r="A8250" s="287" t="s">
        <v>755</v>
      </c>
      <c r="B8250" s="288">
        <v>46130</v>
      </c>
      <c r="C8250" s="287" t="s">
        <v>339</v>
      </c>
      <c r="D8250" s="287">
        <v>0</v>
      </c>
      <c r="E8250" s="287">
        <v>0</v>
      </c>
      <c r="F8250" s="287">
        <v>0</v>
      </c>
      <c r="G8250" s="287"/>
      <c r="H8250" s="287"/>
      <c r="I8250" s="287">
        <v>0</v>
      </c>
      <c r="J8250" s="287" t="s">
        <v>891</v>
      </c>
      <c r="K8250" s="287">
        <v>1</v>
      </c>
    </row>
    <row r="8251" spans="1:11">
      <c r="A8251" s="287" t="s">
        <v>755</v>
      </c>
      <c r="B8251" s="288">
        <v>46137</v>
      </c>
      <c r="C8251" s="287" t="s">
        <v>339</v>
      </c>
      <c r="D8251" s="287">
        <v>0</v>
      </c>
      <c r="E8251" s="287">
        <v>0</v>
      </c>
      <c r="F8251" s="287">
        <v>0</v>
      </c>
      <c r="G8251" s="287"/>
      <c r="H8251" s="287"/>
      <c r="I8251" s="287">
        <v>0</v>
      </c>
      <c r="J8251" s="287" t="s">
        <v>891</v>
      </c>
      <c r="K8251" s="287">
        <v>1</v>
      </c>
    </row>
    <row r="8252" spans="1:11">
      <c r="A8252" s="287" t="s">
        <v>671</v>
      </c>
      <c r="B8252" s="288">
        <v>45969</v>
      </c>
      <c r="C8252" s="287" t="s">
        <v>339</v>
      </c>
      <c r="D8252" s="287">
        <v>0</v>
      </c>
      <c r="E8252" s="287">
        <v>0</v>
      </c>
      <c r="F8252" s="287">
        <v>0</v>
      </c>
      <c r="G8252" s="287"/>
      <c r="H8252" s="287"/>
      <c r="I8252" s="287">
        <v>0</v>
      </c>
      <c r="J8252" s="287" t="s">
        <v>891</v>
      </c>
      <c r="K8252" s="287">
        <v>1</v>
      </c>
    </row>
    <row r="8253" spans="1:11">
      <c r="A8253" s="287" t="s">
        <v>671</v>
      </c>
      <c r="B8253" s="288">
        <v>45976</v>
      </c>
      <c r="C8253" s="287" t="s">
        <v>339</v>
      </c>
      <c r="D8253" s="287">
        <v>0</v>
      </c>
      <c r="E8253" s="287">
        <v>0</v>
      </c>
      <c r="F8253" s="287">
        <v>0</v>
      </c>
      <c r="G8253" s="287"/>
      <c r="H8253" s="287"/>
      <c r="I8253" s="287">
        <v>0</v>
      </c>
      <c r="J8253" s="287" t="s">
        <v>891</v>
      </c>
      <c r="K8253" s="287">
        <v>1</v>
      </c>
    </row>
    <row r="8254" spans="1:11">
      <c r="A8254" s="287" t="s">
        <v>671</v>
      </c>
      <c r="B8254" s="288">
        <v>45983</v>
      </c>
      <c r="C8254" s="287" t="s">
        <v>339</v>
      </c>
      <c r="D8254" s="287">
        <v>0</v>
      </c>
      <c r="E8254" s="287">
        <v>0</v>
      </c>
      <c r="F8254" s="287">
        <v>0</v>
      </c>
      <c r="G8254" s="287"/>
      <c r="H8254" s="287"/>
      <c r="I8254" s="287">
        <v>0</v>
      </c>
      <c r="J8254" s="287" t="s">
        <v>891</v>
      </c>
      <c r="K8254" s="287">
        <v>1</v>
      </c>
    </row>
    <row r="8255" spans="1:11">
      <c r="A8255" s="287" t="s">
        <v>671</v>
      </c>
      <c r="B8255" s="288">
        <v>45990</v>
      </c>
      <c r="C8255" s="287" t="s">
        <v>339</v>
      </c>
      <c r="D8255" s="287">
        <v>0</v>
      </c>
      <c r="E8255" s="287">
        <v>0</v>
      </c>
      <c r="F8255" s="287">
        <v>0</v>
      </c>
      <c r="G8255" s="287"/>
      <c r="H8255" s="287"/>
      <c r="I8255" s="287">
        <v>0</v>
      </c>
      <c r="J8255" s="287" t="s">
        <v>891</v>
      </c>
      <c r="K8255" s="287">
        <v>1</v>
      </c>
    </row>
    <row r="8256" spans="1:11">
      <c r="A8256" s="287" t="s">
        <v>671</v>
      </c>
      <c r="B8256" s="288">
        <v>45997</v>
      </c>
      <c r="C8256" s="287" t="s">
        <v>339</v>
      </c>
      <c r="D8256" s="287">
        <v>0</v>
      </c>
      <c r="E8256" s="287">
        <v>0</v>
      </c>
      <c r="F8256" s="287">
        <v>0</v>
      </c>
      <c r="G8256" s="287"/>
      <c r="H8256" s="287"/>
      <c r="I8256" s="287">
        <v>0</v>
      </c>
      <c r="J8256" s="287" t="s">
        <v>891</v>
      </c>
      <c r="K8256" s="287">
        <v>1</v>
      </c>
    </row>
    <row r="8257" spans="1:11">
      <c r="A8257" s="287" t="s">
        <v>671</v>
      </c>
      <c r="B8257" s="288">
        <v>46004</v>
      </c>
      <c r="C8257" s="287" t="s">
        <v>339</v>
      </c>
      <c r="D8257" s="287">
        <v>0</v>
      </c>
      <c r="E8257" s="287">
        <v>0</v>
      </c>
      <c r="F8257" s="287">
        <v>0</v>
      </c>
      <c r="G8257" s="287"/>
      <c r="H8257" s="287"/>
      <c r="I8257" s="287">
        <v>0</v>
      </c>
      <c r="J8257" s="287" t="s">
        <v>891</v>
      </c>
      <c r="K8257" s="287">
        <v>1</v>
      </c>
    </row>
    <row r="8258" spans="1:11">
      <c r="A8258" s="287" t="s">
        <v>671</v>
      </c>
      <c r="B8258" s="288">
        <v>46011</v>
      </c>
      <c r="C8258" s="287" t="s">
        <v>339</v>
      </c>
      <c r="D8258" s="287">
        <v>0</v>
      </c>
      <c r="E8258" s="287">
        <v>0</v>
      </c>
      <c r="F8258" s="287">
        <v>0</v>
      </c>
      <c r="G8258" s="287"/>
      <c r="H8258" s="287"/>
      <c r="I8258" s="287">
        <v>0</v>
      </c>
      <c r="J8258" s="287" t="s">
        <v>891</v>
      </c>
      <c r="K8258" s="287">
        <v>1</v>
      </c>
    </row>
    <row r="8259" spans="1:11">
      <c r="A8259" s="287" t="s">
        <v>671</v>
      </c>
      <c r="B8259" s="288">
        <v>46018</v>
      </c>
      <c r="C8259" s="287" t="s">
        <v>339</v>
      </c>
      <c r="D8259" s="287">
        <v>0</v>
      </c>
      <c r="E8259" s="287">
        <v>0</v>
      </c>
      <c r="F8259" s="287">
        <v>0</v>
      </c>
      <c r="G8259" s="287"/>
      <c r="H8259" s="287"/>
      <c r="I8259" s="287">
        <v>0</v>
      </c>
      <c r="J8259" s="287" t="s">
        <v>891</v>
      </c>
      <c r="K8259" s="287">
        <v>1</v>
      </c>
    </row>
    <row r="8260" spans="1:11">
      <c r="A8260" s="287" t="s">
        <v>671</v>
      </c>
      <c r="B8260" s="288">
        <v>46025</v>
      </c>
      <c r="C8260" s="287" t="s">
        <v>339</v>
      </c>
      <c r="D8260" s="287">
        <v>0</v>
      </c>
      <c r="E8260" s="287">
        <v>0</v>
      </c>
      <c r="F8260" s="287">
        <v>0</v>
      </c>
      <c r="G8260" s="287"/>
      <c r="H8260" s="287"/>
      <c r="I8260" s="287">
        <v>0</v>
      </c>
      <c r="J8260" s="287" t="s">
        <v>891</v>
      </c>
      <c r="K8260" s="287">
        <v>1</v>
      </c>
    </row>
    <row r="8261" spans="1:11">
      <c r="A8261" s="287" t="s">
        <v>671</v>
      </c>
      <c r="B8261" s="288">
        <v>46032</v>
      </c>
      <c r="C8261" s="287" t="s">
        <v>339</v>
      </c>
      <c r="D8261" s="287">
        <v>0</v>
      </c>
      <c r="E8261" s="287">
        <v>0</v>
      </c>
      <c r="F8261" s="287">
        <v>0</v>
      </c>
      <c r="G8261" s="287"/>
      <c r="H8261" s="287"/>
      <c r="I8261" s="287">
        <v>0</v>
      </c>
      <c r="J8261" s="287" t="s">
        <v>891</v>
      </c>
      <c r="K8261" s="287">
        <v>1</v>
      </c>
    </row>
    <row r="8262" spans="1:11">
      <c r="A8262" s="287" t="s">
        <v>671</v>
      </c>
      <c r="B8262" s="288">
        <v>46039</v>
      </c>
      <c r="C8262" s="287" t="s">
        <v>339</v>
      </c>
      <c r="D8262" s="287">
        <v>0</v>
      </c>
      <c r="E8262" s="287">
        <v>0</v>
      </c>
      <c r="F8262" s="287">
        <v>0</v>
      </c>
      <c r="G8262" s="287"/>
      <c r="H8262" s="287"/>
      <c r="I8262" s="287">
        <v>0</v>
      </c>
      <c r="J8262" s="287" t="s">
        <v>891</v>
      </c>
      <c r="K8262" s="287">
        <v>1</v>
      </c>
    </row>
    <row r="8263" spans="1:11">
      <c r="A8263" s="287" t="s">
        <v>671</v>
      </c>
      <c r="B8263" s="288">
        <v>46046</v>
      </c>
      <c r="C8263" s="287" t="s">
        <v>339</v>
      </c>
      <c r="D8263" s="287">
        <v>0</v>
      </c>
      <c r="E8263" s="287">
        <v>0</v>
      </c>
      <c r="F8263" s="287">
        <v>0</v>
      </c>
      <c r="G8263" s="287"/>
      <c r="H8263" s="287"/>
      <c r="I8263" s="287">
        <v>0</v>
      </c>
      <c r="J8263" s="287" t="s">
        <v>891</v>
      </c>
      <c r="K8263" s="287">
        <v>1</v>
      </c>
    </row>
    <row r="8264" spans="1:11">
      <c r="A8264" s="287" t="s">
        <v>671</v>
      </c>
      <c r="B8264" s="288">
        <v>46053</v>
      </c>
      <c r="C8264" s="287" t="s">
        <v>339</v>
      </c>
      <c r="D8264" s="287">
        <v>0</v>
      </c>
      <c r="E8264" s="287">
        <v>0</v>
      </c>
      <c r="F8264" s="287">
        <v>0</v>
      </c>
      <c r="G8264" s="287"/>
      <c r="H8264" s="287"/>
      <c r="I8264" s="287">
        <v>0</v>
      </c>
      <c r="J8264" s="287" t="s">
        <v>891</v>
      </c>
      <c r="K8264" s="287">
        <v>1</v>
      </c>
    </row>
    <row r="8265" spans="1:11">
      <c r="A8265" s="287" t="s">
        <v>671</v>
      </c>
      <c r="B8265" s="288">
        <v>46060</v>
      </c>
      <c r="C8265" s="287" t="s">
        <v>339</v>
      </c>
      <c r="D8265" s="287">
        <v>0</v>
      </c>
      <c r="E8265" s="287">
        <v>0</v>
      </c>
      <c r="F8265" s="287">
        <v>0</v>
      </c>
      <c r="G8265" s="287"/>
      <c r="H8265" s="287"/>
      <c r="I8265" s="287">
        <v>0</v>
      </c>
      <c r="J8265" s="287" t="s">
        <v>891</v>
      </c>
      <c r="K8265" s="287">
        <v>1</v>
      </c>
    </row>
    <row r="8266" spans="1:11">
      <c r="A8266" s="287" t="s">
        <v>671</v>
      </c>
      <c r="B8266" s="288">
        <v>46067</v>
      </c>
      <c r="C8266" s="287" t="s">
        <v>339</v>
      </c>
      <c r="D8266" s="287">
        <v>0</v>
      </c>
      <c r="E8266" s="287">
        <v>0</v>
      </c>
      <c r="F8266" s="287">
        <v>0</v>
      </c>
      <c r="G8266" s="287"/>
      <c r="H8266" s="287"/>
      <c r="I8266" s="287">
        <v>0</v>
      </c>
      <c r="J8266" s="287" t="s">
        <v>891</v>
      </c>
      <c r="K8266" s="287">
        <v>1</v>
      </c>
    </row>
    <row r="8267" spans="1:11">
      <c r="A8267" s="287" t="s">
        <v>671</v>
      </c>
      <c r="B8267" s="288">
        <v>46074</v>
      </c>
      <c r="C8267" s="287" t="s">
        <v>339</v>
      </c>
      <c r="D8267" s="287">
        <v>0</v>
      </c>
      <c r="E8267" s="287">
        <v>0</v>
      </c>
      <c r="F8267" s="287">
        <v>0</v>
      </c>
      <c r="G8267" s="287"/>
      <c r="H8267" s="287"/>
      <c r="I8267" s="287">
        <v>0</v>
      </c>
      <c r="J8267" s="287" t="s">
        <v>891</v>
      </c>
      <c r="K8267" s="287">
        <v>1</v>
      </c>
    </row>
    <row r="8268" spans="1:11">
      <c r="A8268" s="287" t="s">
        <v>671</v>
      </c>
      <c r="B8268" s="288">
        <v>46081</v>
      </c>
      <c r="C8268" s="287" t="s">
        <v>339</v>
      </c>
      <c r="D8268" s="287">
        <v>0</v>
      </c>
      <c r="E8268" s="287">
        <v>0</v>
      </c>
      <c r="F8268" s="287">
        <v>0</v>
      </c>
      <c r="G8268" s="287"/>
      <c r="H8268" s="287"/>
      <c r="I8268" s="287">
        <v>0</v>
      </c>
      <c r="J8268" s="287" t="s">
        <v>891</v>
      </c>
      <c r="K8268" s="287">
        <v>1</v>
      </c>
    </row>
    <row r="8269" spans="1:11">
      <c r="A8269" s="287" t="s">
        <v>671</v>
      </c>
      <c r="B8269" s="288">
        <v>46088</v>
      </c>
      <c r="C8269" s="287" t="s">
        <v>339</v>
      </c>
      <c r="D8269" s="287">
        <v>0</v>
      </c>
      <c r="E8269" s="287">
        <v>0</v>
      </c>
      <c r="F8269" s="287">
        <v>0</v>
      </c>
      <c r="G8269" s="287"/>
      <c r="H8269" s="287"/>
      <c r="I8269" s="287">
        <v>0</v>
      </c>
      <c r="J8269" s="287" t="s">
        <v>891</v>
      </c>
      <c r="K8269" s="287">
        <v>1</v>
      </c>
    </row>
    <row r="8270" spans="1:11">
      <c r="A8270" s="287" t="s">
        <v>671</v>
      </c>
      <c r="B8270" s="288">
        <v>46095</v>
      </c>
      <c r="C8270" s="287" t="s">
        <v>339</v>
      </c>
      <c r="D8270" s="287">
        <v>0</v>
      </c>
      <c r="E8270" s="287">
        <v>0</v>
      </c>
      <c r="F8270" s="287">
        <v>0</v>
      </c>
      <c r="G8270" s="287"/>
      <c r="H8270" s="287"/>
      <c r="I8270" s="287">
        <v>0</v>
      </c>
      <c r="J8270" s="287" t="s">
        <v>891</v>
      </c>
      <c r="K8270" s="287">
        <v>1</v>
      </c>
    </row>
    <row r="8271" spans="1:11">
      <c r="A8271" s="287" t="s">
        <v>671</v>
      </c>
      <c r="B8271" s="288">
        <v>46102</v>
      </c>
      <c r="C8271" s="287" t="s">
        <v>339</v>
      </c>
      <c r="D8271" s="287">
        <v>0</v>
      </c>
      <c r="E8271" s="287">
        <v>0</v>
      </c>
      <c r="F8271" s="287">
        <v>0</v>
      </c>
      <c r="G8271" s="287"/>
      <c r="H8271" s="287"/>
      <c r="I8271" s="287">
        <v>0</v>
      </c>
      <c r="J8271" s="287" t="s">
        <v>891</v>
      </c>
      <c r="K8271" s="287">
        <v>1</v>
      </c>
    </row>
    <row r="8272" spans="1:11">
      <c r="A8272" s="287" t="s">
        <v>671</v>
      </c>
      <c r="B8272" s="288">
        <v>46109</v>
      </c>
      <c r="C8272" s="287" t="s">
        <v>339</v>
      </c>
      <c r="D8272" s="287">
        <v>0</v>
      </c>
      <c r="E8272" s="287">
        <v>0</v>
      </c>
      <c r="F8272" s="287">
        <v>0</v>
      </c>
      <c r="G8272" s="287"/>
      <c r="H8272" s="287"/>
      <c r="I8272" s="287">
        <v>0</v>
      </c>
      <c r="J8272" s="287" t="s">
        <v>891</v>
      </c>
      <c r="K8272" s="287">
        <v>1</v>
      </c>
    </row>
    <row r="8273" spans="1:11">
      <c r="A8273" s="287" t="s">
        <v>671</v>
      </c>
      <c r="B8273" s="288">
        <v>46116</v>
      </c>
      <c r="C8273" s="287" t="s">
        <v>339</v>
      </c>
      <c r="D8273" s="287">
        <v>0</v>
      </c>
      <c r="E8273" s="287">
        <v>0</v>
      </c>
      <c r="F8273" s="287">
        <v>0</v>
      </c>
      <c r="G8273" s="287"/>
      <c r="H8273" s="287"/>
      <c r="I8273" s="287">
        <v>0</v>
      </c>
      <c r="J8273" s="287" t="s">
        <v>891</v>
      </c>
      <c r="K8273" s="287">
        <v>1</v>
      </c>
    </row>
    <row r="8274" spans="1:11">
      <c r="A8274" s="287" t="s">
        <v>671</v>
      </c>
      <c r="B8274" s="288">
        <v>46123</v>
      </c>
      <c r="C8274" s="287" t="s">
        <v>339</v>
      </c>
      <c r="D8274" s="287">
        <v>0</v>
      </c>
      <c r="E8274" s="287">
        <v>0</v>
      </c>
      <c r="F8274" s="287">
        <v>0</v>
      </c>
      <c r="G8274" s="287"/>
      <c r="H8274" s="287"/>
      <c r="I8274" s="287">
        <v>0</v>
      </c>
      <c r="J8274" s="287" t="s">
        <v>891</v>
      </c>
      <c r="K8274" s="287">
        <v>1</v>
      </c>
    </row>
    <row r="8275" spans="1:11">
      <c r="A8275" s="287" t="s">
        <v>671</v>
      </c>
      <c r="B8275" s="288">
        <v>46130</v>
      </c>
      <c r="C8275" s="287" t="s">
        <v>339</v>
      </c>
      <c r="D8275" s="287">
        <v>0</v>
      </c>
      <c r="E8275" s="287">
        <v>0</v>
      </c>
      <c r="F8275" s="287">
        <v>0</v>
      </c>
      <c r="G8275" s="287"/>
      <c r="H8275" s="287"/>
      <c r="I8275" s="287">
        <v>0</v>
      </c>
      <c r="J8275" s="287" t="s">
        <v>891</v>
      </c>
      <c r="K8275" s="287">
        <v>1</v>
      </c>
    </row>
    <row r="8276" spans="1:11">
      <c r="A8276" s="287" t="s">
        <v>671</v>
      </c>
      <c r="B8276" s="288">
        <v>46137</v>
      </c>
      <c r="C8276" s="287" t="s">
        <v>339</v>
      </c>
      <c r="D8276" s="287">
        <v>0</v>
      </c>
      <c r="E8276" s="287">
        <v>0</v>
      </c>
      <c r="F8276" s="287">
        <v>0</v>
      </c>
      <c r="G8276" s="287"/>
      <c r="H8276" s="287"/>
      <c r="I8276" s="287">
        <v>0</v>
      </c>
      <c r="J8276" s="287" t="s">
        <v>891</v>
      </c>
      <c r="K8276" s="287">
        <v>1</v>
      </c>
    </row>
  </sheetData>
  <autoFilter ref="A1:K8276" xr:uid="{00000000-0009-0000-0000-000000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4CC5A-6A7A-DD41-B5F7-8CB61DD4D7CE}">
  <dimension ref="A1:H834"/>
  <sheetViews>
    <sheetView tabSelected="1" workbookViewId="0">
      <selection activeCell="C1" sqref="C1"/>
    </sheetView>
  </sheetViews>
  <sheetFormatPr baseColWidth="10" defaultRowHeight="13"/>
  <cols>
    <col min="1" max="1" width="10.83203125" style="291"/>
    <col min="4" max="4" width="13.83203125" bestFit="1" customWidth="1"/>
    <col min="5" max="5" width="11" bestFit="1" customWidth="1"/>
    <col min="7" max="7" width="17" bestFit="1" customWidth="1"/>
  </cols>
  <sheetData>
    <row r="1" spans="1:8">
      <c r="A1" s="290" t="s">
        <v>693</v>
      </c>
      <c r="B1" s="272" t="s">
        <v>695</v>
      </c>
      <c r="C1" s="272" t="s">
        <v>56</v>
      </c>
      <c r="D1" s="272" t="s">
        <v>901</v>
      </c>
      <c r="E1" s="272" t="s">
        <v>900</v>
      </c>
      <c r="F1" s="272"/>
      <c r="G1" s="272"/>
      <c r="H1" s="272"/>
    </row>
    <row r="2" spans="1:8">
      <c r="A2" s="291" cm="1">
        <f t="array" ref="A2:F834">_xlfn.LET(
_xlpm.bd,_xlfn.ANCHORARRAY(BaseDate_Clean!$A$2),
_xlpm.d,_xlfn.CHOOSECOLS(_xlpm.bd,1),
_xlpm.b,_xlfn.CHOOSECOLS(_xlpm.bd,2),
_xlpm.rt,_xlfn.CHOOSECOLS(_xlpm.bd,3),
_xlpm.compBases,'Roster Compositions'!$A$3:$A$10,
_xlpm.cl,_xlfn.XLOOKUP(_xlpm.b,_xlpm.compBases,'Roster Compositions'!$B$3:$B$10,0),
_xlpm.acl,_xlfn.XLOOKUP(_xlpm.b,_xlpm.compBases,'Roster Compositions'!$C$3:$C$10,0),
_xlpm.ff,_xlfn.XLOOKUP(_xlpm.b,_xlpm.compBases,'Roster Compositions'!$D$3:$D$10,0),
_xlpm.ffnr,_xlfn.XLOOKUP(_xlpm.b,_xlpm.compBases,'Roster Compositions'!$E$3:$E$10,0),
_xlpm.ff2yr,_xlfn.XLOOKUP(_xlpm.b,_xlpm.compBases,'Roster Compositions'!$F$3:$F$10,0),
_xlpm.drv,_xlfn.XLOOKUP(_xlpm.b,_xlpm.compBases,'Roster Compositions'!$G$3:$G$10,0),
_xlpm.sdrv,_xlfn.XLOOKUP(_xlpm.b,_xlpm.compBases,'Roster Compositions'!$H$3:$H$10,0),
_xlpm.tdrv,_xlfn.XLOOKUP(_xlpm.b,_xlpm.compBases,'Roster Compositions'!$I$3:$I$10,0),
_xlpm.plan_raw,_xlfn.XLOOKUP(_xlpm.b,_xlpm.compBases,'Roster Compositions'!$J$3:$J$10,""),
_xlpm.plan,IF(_xlpm.plan_raw="",0,IF(_xlpm.plan_raw&gt;31,--(_xlpm.d&gt;=_xlpm.plan_raw),_xlpm.plan_raw)),
_xlpm.ls,_xlfn.XLOOKUP(_xlpm.b,_xlpm.compBases,'Roster Compositions'!$K$3:$K$10,0),
_xlfn.VSTACK(
_xlfn._xlws.FILTER(_xlfn.HSTACK(_xlpm.d,_xlpm.b,IF(_xlpm.d&lt;&gt;"","CL",""),_xlpm.cl,_xlpm.rt,IF(_xlpm.d&lt;&gt;"","","")),_xlpm.cl&gt;0),
_xlfn._xlws.FILTER(_xlfn.HSTACK(_xlpm.d,_xlpm.b,IF(_xlpm.d&lt;&gt;"","ACL",""),_xlpm.acl,_xlpm.rt,IF(_xlpm.d&lt;&gt;"","","")),_xlpm.acl&gt;0),
_xlfn._xlws.FILTER(_xlfn.HSTACK(_xlpm.d,_xlpm.b,IF(_xlpm.d&lt;&gt;"","FF",""),_xlpm.ff,_xlpm.rt,IF(_xlpm.d&lt;&gt;"","","")),_xlpm.ff&gt;0),
_xlfn._xlws.FILTER(_xlfn.HSTACK(_xlpm.d,_xlpm.b,IF(_xlpm.d&lt;&gt;"","FF NR",""),_xlpm.ffnr,_xlpm.rt,IF(_xlpm.d&lt;&gt;"","","")),_xlpm.ffnr&gt;0),
_xlfn._xlws.FILTER(_xlfn.HSTACK(_xlpm.d,_xlpm.b,IF(_xlpm.d&lt;&gt;"","FF2YR",""),_xlpm.ff2yr,_xlpm.rt,IF(_xlpm.d&lt;&gt;"","","")),_xlpm.ff2yr&gt;0),
_xlfn._xlws.FILTER(_xlfn.HSTACK(_xlpm.d,_xlpm.b,IF(_xlpm.d&lt;&gt;"","Crew Driver",""),_xlpm.drv,_xlpm.rt,IF(_xlpm.d&lt;&gt;"","","")),_xlpm.drv&gt;0),
_xlfn._xlws.FILTER(_xlfn.HSTACK(_xlpm.d,_xlpm.b,IF(_xlpm.d&lt;&gt;"","Skid Driver",""),_xlpm.sdrv,_xlpm.rt,IF(_xlpm.d&lt;&gt;"","","")),_xlpm.sdrv&gt;0),
_xlfn._xlws.FILTER(_xlfn.HSTACK(_xlpm.d,_xlpm.b,IF(_xlpm.d&lt;&gt;"","Truck Driver",""),_xlpm.tdrv,_xlpm.rt,IF(_xlpm.d&lt;&gt;"","","")),_xlpm.tdrv&gt;0),
_xlfn._xlws.FILTER(_xlfn.HSTACK(_xlpm.d,_xlpm.b,IF(_xlpm.d&lt;&gt;"","Planning",""),_xlpm.plan,_xlpm.rt,IF(_xlpm.d&lt;&gt;"","","")),_xlpm.plan&gt;0),
_xlfn._xlws.FILTER(_xlfn.HSTACK(_xlpm.d,_xlpm.b,IF(_xlpm.d&lt;&gt;"","Logistics &amp; Support",""),_xlpm.ls,_xlpm.rt,IF(_xlpm.d&lt;&gt;"","","")),_xlpm.ls&gt;0)
)
)</f>
        <v>45976</v>
      </c>
      <c r="B2" t="str">
        <v>NWL HC1</v>
      </c>
      <c r="C2" t="str">
        <v>CL</v>
      </c>
      <c r="D2">
        <v>1</v>
      </c>
      <c r="E2" t="str">
        <v>Main Firefighter</v>
      </c>
      <c r="F2" t="str">
        <v/>
      </c>
    </row>
    <row r="3" spans="1:8">
      <c r="A3" s="291">
        <v>45976</v>
      </c>
      <c r="B3" t="str">
        <v>SPS HC</v>
      </c>
      <c r="C3" t="str">
        <v>CL</v>
      </c>
      <c r="D3">
        <v>1</v>
      </c>
      <c r="E3" t="str">
        <v>Main Firefighter</v>
      </c>
      <c r="F3" t="str">
        <v/>
      </c>
    </row>
    <row r="4" spans="1:8">
      <c r="A4" s="291">
        <v>45976</v>
      </c>
      <c r="B4" t="str">
        <v>HDB HC/SU</v>
      </c>
      <c r="C4" t="str">
        <v>CL</v>
      </c>
      <c r="D4">
        <v>1</v>
      </c>
      <c r="E4" t="str">
        <v>Main Firefighter</v>
      </c>
      <c r="F4" t="str">
        <v/>
      </c>
    </row>
    <row r="5" spans="1:8">
      <c r="A5" s="291">
        <v>45977</v>
      </c>
      <c r="B5" t="str">
        <v>NWL HC1</v>
      </c>
      <c r="C5" t="str">
        <v>CL</v>
      </c>
      <c r="D5">
        <v>1</v>
      </c>
      <c r="E5" t="str">
        <v>Main Firefighter</v>
      </c>
      <c r="F5" t="str">
        <v/>
      </c>
    </row>
    <row r="6" spans="1:8">
      <c r="A6" s="291">
        <v>45983</v>
      </c>
      <c r="B6" t="str">
        <v>NWL HC1</v>
      </c>
      <c r="C6" t="str">
        <v>CL</v>
      </c>
      <c r="D6">
        <v>1</v>
      </c>
      <c r="E6" t="str">
        <v>Main Firefighter</v>
      </c>
      <c r="F6" t="str">
        <v/>
      </c>
    </row>
    <row r="7" spans="1:8">
      <c r="A7" s="291">
        <v>45983</v>
      </c>
      <c r="B7" t="str">
        <v>NWL SU</v>
      </c>
      <c r="C7" t="str">
        <v>CL</v>
      </c>
      <c r="D7">
        <v>1</v>
      </c>
      <c r="E7" t="str">
        <v>Main Firefighter</v>
      </c>
      <c r="F7" t="str">
        <v/>
      </c>
    </row>
    <row r="8" spans="1:8">
      <c r="A8" s="291">
        <v>45983</v>
      </c>
      <c r="B8" t="str">
        <v>SPS HC</v>
      </c>
      <c r="C8" t="str">
        <v>CL</v>
      </c>
      <c r="D8">
        <v>1</v>
      </c>
      <c r="E8" t="str">
        <v>Main Firefighter</v>
      </c>
      <c r="F8" t="str">
        <v/>
      </c>
    </row>
    <row r="9" spans="1:8">
      <c r="A9" s="291">
        <v>45983</v>
      </c>
      <c r="B9" t="str">
        <v>STB HC</v>
      </c>
      <c r="C9" t="str">
        <v>CL</v>
      </c>
      <c r="D9">
        <v>1</v>
      </c>
      <c r="E9" t="str">
        <v>Main Firefighter</v>
      </c>
      <c r="F9" t="str">
        <v/>
      </c>
    </row>
    <row r="10" spans="1:8">
      <c r="A10" s="291">
        <v>45984</v>
      </c>
      <c r="B10" t="str">
        <v>NWL HC1</v>
      </c>
      <c r="C10" t="str">
        <v>CL</v>
      </c>
      <c r="D10">
        <v>1</v>
      </c>
      <c r="E10" t="str">
        <v>Main Firefighter</v>
      </c>
      <c r="F10" t="str">
        <v/>
      </c>
    </row>
    <row r="11" spans="1:8">
      <c r="A11" s="291">
        <v>45984</v>
      </c>
      <c r="B11" t="str">
        <v>NWL SU</v>
      </c>
      <c r="C11" t="str">
        <v>CL</v>
      </c>
      <c r="D11">
        <v>1</v>
      </c>
      <c r="E11" t="str">
        <v>Main Firefighter</v>
      </c>
      <c r="F11" t="str">
        <v/>
      </c>
    </row>
    <row r="12" spans="1:8">
      <c r="A12" s="291">
        <v>45990</v>
      </c>
      <c r="B12" t="str">
        <v>NWL HC1</v>
      </c>
      <c r="C12" t="str">
        <v>CL</v>
      </c>
      <c r="D12">
        <v>1</v>
      </c>
      <c r="E12" t="str">
        <v>Main Firefighter</v>
      </c>
      <c r="F12" t="str">
        <v/>
      </c>
    </row>
    <row r="13" spans="1:8">
      <c r="A13" s="291">
        <v>45990</v>
      </c>
      <c r="B13" t="str">
        <v>NWL HC2</v>
      </c>
      <c r="C13" t="str">
        <v>CL</v>
      </c>
      <c r="D13">
        <v>1</v>
      </c>
      <c r="E13" t="str">
        <v>Main Firefighter</v>
      </c>
      <c r="F13" t="str">
        <v/>
      </c>
    </row>
    <row r="14" spans="1:8">
      <c r="A14" s="291">
        <v>45990</v>
      </c>
      <c r="B14" t="str">
        <v>SPS HC</v>
      </c>
      <c r="C14" t="str">
        <v>CL</v>
      </c>
      <c r="D14">
        <v>1</v>
      </c>
      <c r="E14" t="str">
        <v>Main Firefighter</v>
      </c>
      <c r="F14" t="str">
        <v/>
      </c>
    </row>
    <row r="15" spans="1:8">
      <c r="A15" s="291">
        <v>45990</v>
      </c>
      <c r="B15" t="str">
        <v>HDB HC/SU</v>
      </c>
      <c r="C15" t="str">
        <v>CL</v>
      </c>
      <c r="D15">
        <v>1</v>
      </c>
      <c r="E15" t="str">
        <v>Main Firefighter</v>
      </c>
      <c r="F15" t="str">
        <v/>
      </c>
    </row>
    <row r="16" spans="1:8">
      <c r="A16" s="291">
        <v>45991</v>
      </c>
      <c r="B16" t="str">
        <v>NWL HC1</v>
      </c>
      <c r="C16" t="str">
        <v>CL</v>
      </c>
      <c r="D16">
        <v>1</v>
      </c>
      <c r="E16" t="str">
        <v>Main Firefighter</v>
      </c>
      <c r="F16" t="str">
        <v/>
      </c>
    </row>
    <row r="17" spans="1:6">
      <c r="A17" s="291">
        <v>45991</v>
      </c>
      <c r="B17" t="str">
        <v>NWL SU</v>
      </c>
      <c r="C17" t="str">
        <v>CL</v>
      </c>
      <c r="D17">
        <v>1</v>
      </c>
      <c r="E17" t="str">
        <v>Main Firefighter</v>
      </c>
      <c r="F17" t="str">
        <v/>
      </c>
    </row>
    <row r="18" spans="1:6">
      <c r="A18" s="291">
        <v>45997</v>
      </c>
      <c r="B18" t="str">
        <v>NWL HC1</v>
      </c>
      <c r="C18" t="str">
        <v>CL</v>
      </c>
      <c r="D18">
        <v>1</v>
      </c>
      <c r="E18" t="str">
        <v>Main Firefighter</v>
      </c>
      <c r="F18" t="str">
        <v/>
      </c>
    </row>
    <row r="19" spans="1:6">
      <c r="A19" s="291">
        <v>45997</v>
      </c>
      <c r="B19" t="str">
        <v>NWL HC2</v>
      </c>
      <c r="C19" t="str">
        <v>CL</v>
      </c>
      <c r="D19">
        <v>1</v>
      </c>
      <c r="E19" t="str">
        <v>Main Firefighter</v>
      </c>
      <c r="F19" t="str">
        <v/>
      </c>
    </row>
    <row r="20" spans="1:6">
      <c r="A20" s="291">
        <v>45997</v>
      </c>
      <c r="B20" t="str">
        <v>SPS HC</v>
      </c>
      <c r="C20" t="str">
        <v>CL</v>
      </c>
      <c r="D20">
        <v>1</v>
      </c>
      <c r="E20" t="str">
        <v>Main Firefighter</v>
      </c>
      <c r="F20" t="str">
        <v/>
      </c>
    </row>
    <row r="21" spans="1:6">
      <c r="A21" s="291">
        <v>45997</v>
      </c>
      <c r="B21" t="str">
        <v>STB HC</v>
      </c>
      <c r="C21" t="str">
        <v>CL</v>
      </c>
      <c r="D21">
        <v>1</v>
      </c>
      <c r="E21" t="str">
        <v>Main Firefighter</v>
      </c>
      <c r="F21" t="str">
        <v/>
      </c>
    </row>
    <row r="22" spans="1:6">
      <c r="A22" s="291">
        <v>45998</v>
      </c>
      <c r="B22" t="str">
        <v>NWL HC1</v>
      </c>
      <c r="C22" t="str">
        <v>CL</v>
      </c>
      <c r="D22">
        <v>1</v>
      </c>
      <c r="E22" t="str">
        <v>Main Firefighter</v>
      </c>
      <c r="F22" t="str">
        <v/>
      </c>
    </row>
    <row r="23" spans="1:6">
      <c r="A23" s="291">
        <v>45998</v>
      </c>
      <c r="B23" t="str">
        <v>NWL HC2</v>
      </c>
      <c r="C23" t="str">
        <v>CL</v>
      </c>
      <c r="D23">
        <v>1</v>
      </c>
      <c r="E23" t="str">
        <v>Main Firefighter</v>
      </c>
      <c r="F23" t="str">
        <v/>
      </c>
    </row>
    <row r="24" spans="1:6">
      <c r="A24" s="291">
        <v>46004</v>
      </c>
      <c r="B24" t="str">
        <v>NWL HC1</v>
      </c>
      <c r="C24" t="str">
        <v>CL</v>
      </c>
      <c r="D24">
        <v>1</v>
      </c>
      <c r="E24" t="str">
        <v>Main Firefighter</v>
      </c>
      <c r="F24" t="str">
        <v/>
      </c>
    </row>
    <row r="25" spans="1:6">
      <c r="A25" s="291">
        <v>46004</v>
      </c>
      <c r="B25" t="str">
        <v>NWL SU</v>
      </c>
      <c r="C25" t="str">
        <v>CL</v>
      </c>
      <c r="D25">
        <v>1</v>
      </c>
      <c r="E25" t="str">
        <v>Main Firefighter</v>
      </c>
      <c r="F25" t="str">
        <v/>
      </c>
    </row>
    <row r="26" spans="1:6">
      <c r="A26" s="291">
        <v>46004</v>
      </c>
      <c r="B26" t="str">
        <v>SPS HC</v>
      </c>
      <c r="C26" t="str">
        <v>CL</v>
      </c>
      <c r="D26">
        <v>1</v>
      </c>
      <c r="E26" t="str">
        <v>Main Firefighter</v>
      </c>
      <c r="F26" t="str">
        <v/>
      </c>
    </row>
    <row r="27" spans="1:6">
      <c r="A27" s="291">
        <v>46004</v>
      </c>
      <c r="B27" t="str">
        <v>HDB HC/SU</v>
      </c>
      <c r="C27" t="str">
        <v>CL</v>
      </c>
      <c r="D27">
        <v>1</v>
      </c>
      <c r="E27" t="str">
        <v>Main Firefighter</v>
      </c>
      <c r="F27" t="str">
        <v/>
      </c>
    </row>
    <row r="28" spans="1:6">
      <c r="A28" s="291">
        <v>46005</v>
      </c>
      <c r="B28" t="str">
        <v>NWL HC1</v>
      </c>
      <c r="C28" t="str">
        <v>CL</v>
      </c>
      <c r="D28">
        <v>1</v>
      </c>
      <c r="E28" t="str">
        <v>Main Firefighter</v>
      </c>
      <c r="F28" t="str">
        <v/>
      </c>
    </row>
    <row r="29" spans="1:6">
      <c r="A29" s="291">
        <v>46005</v>
      </c>
      <c r="B29" t="str">
        <v>NWL SU</v>
      </c>
      <c r="C29" t="str">
        <v>CL</v>
      </c>
      <c r="D29">
        <v>1</v>
      </c>
      <c r="E29" t="str">
        <v>Main Firefighter</v>
      </c>
      <c r="F29" t="str">
        <v/>
      </c>
    </row>
    <row r="30" spans="1:6">
      <c r="A30" s="291">
        <v>46011</v>
      </c>
      <c r="B30" t="str">
        <v>NWL HC1</v>
      </c>
      <c r="C30" t="str">
        <v>CL</v>
      </c>
      <c r="D30">
        <v>1</v>
      </c>
      <c r="E30" t="str">
        <v>Main Firefighter</v>
      </c>
      <c r="F30" t="str">
        <v/>
      </c>
    </row>
    <row r="31" spans="1:6">
      <c r="A31" s="291">
        <v>46011</v>
      </c>
      <c r="B31" t="str">
        <v>NWL SU</v>
      </c>
      <c r="C31" t="str">
        <v>CL</v>
      </c>
      <c r="D31">
        <v>1</v>
      </c>
      <c r="E31" t="str">
        <v>Main Firefighter</v>
      </c>
      <c r="F31" t="str">
        <v/>
      </c>
    </row>
    <row r="32" spans="1:6">
      <c r="A32" s="291">
        <v>46011</v>
      </c>
      <c r="B32" t="str">
        <v>SPS HC</v>
      </c>
      <c r="C32" t="str">
        <v>CL</v>
      </c>
      <c r="D32">
        <v>1</v>
      </c>
      <c r="E32" t="str">
        <v>Main Firefighter</v>
      </c>
      <c r="F32" t="str">
        <v/>
      </c>
    </row>
    <row r="33" spans="1:6">
      <c r="A33" s="291">
        <v>46011</v>
      </c>
      <c r="B33" t="str">
        <v>STB HC</v>
      </c>
      <c r="C33" t="str">
        <v>CL</v>
      </c>
      <c r="D33">
        <v>1</v>
      </c>
      <c r="E33" t="str">
        <v>Main Firefighter</v>
      </c>
      <c r="F33" t="str">
        <v/>
      </c>
    </row>
    <row r="34" spans="1:6">
      <c r="A34" s="291">
        <v>46012</v>
      </c>
      <c r="B34" t="str">
        <v>NWL HC1</v>
      </c>
      <c r="C34" t="str">
        <v>CL</v>
      </c>
      <c r="D34">
        <v>1</v>
      </c>
      <c r="E34" t="str">
        <v>Main Firefighter</v>
      </c>
      <c r="F34" t="str">
        <v/>
      </c>
    </row>
    <row r="35" spans="1:6">
      <c r="A35" s="291">
        <v>46012</v>
      </c>
      <c r="B35" t="str">
        <v>NWL SU</v>
      </c>
      <c r="C35" t="str">
        <v>CL</v>
      </c>
      <c r="D35">
        <v>1</v>
      </c>
      <c r="E35" t="str">
        <v>Main Firefighter</v>
      </c>
      <c r="F35" t="str">
        <v/>
      </c>
    </row>
    <row r="36" spans="1:6">
      <c r="A36" s="291">
        <v>46018</v>
      </c>
      <c r="B36" t="str">
        <v>NWL HC1</v>
      </c>
      <c r="C36" t="str">
        <v>CL</v>
      </c>
      <c r="D36">
        <v>1</v>
      </c>
      <c r="E36" t="str">
        <v>Main Firefighter</v>
      </c>
      <c r="F36" t="str">
        <v/>
      </c>
    </row>
    <row r="37" spans="1:6">
      <c r="A37" s="291">
        <v>46018</v>
      </c>
      <c r="B37" t="str">
        <v>NWL HC2</v>
      </c>
      <c r="C37" t="str">
        <v>CL</v>
      </c>
      <c r="D37">
        <v>1</v>
      </c>
      <c r="E37" t="str">
        <v>Main Firefighter</v>
      </c>
      <c r="F37" t="str">
        <v/>
      </c>
    </row>
    <row r="38" spans="1:6">
      <c r="A38" s="291">
        <v>46018</v>
      </c>
      <c r="B38" t="str">
        <v>SPS HC</v>
      </c>
      <c r="C38" t="str">
        <v>CL</v>
      </c>
      <c r="D38">
        <v>1</v>
      </c>
      <c r="E38" t="str">
        <v>Main Firefighter</v>
      </c>
      <c r="F38" t="str">
        <v/>
      </c>
    </row>
    <row r="39" spans="1:6">
      <c r="A39" s="291">
        <v>46018</v>
      </c>
      <c r="B39" t="str">
        <v>HDB HC/SU</v>
      </c>
      <c r="C39" t="str">
        <v>CL</v>
      </c>
      <c r="D39">
        <v>1</v>
      </c>
      <c r="E39" t="str">
        <v>Main Firefighter</v>
      </c>
      <c r="F39" t="str">
        <v/>
      </c>
    </row>
    <row r="40" spans="1:6">
      <c r="A40" s="291">
        <v>46019</v>
      </c>
      <c r="B40" t="str">
        <v>NWL HC1</v>
      </c>
      <c r="C40" t="str">
        <v>CL</v>
      </c>
      <c r="D40">
        <v>1</v>
      </c>
      <c r="E40" t="str">
        <v>Main Firefighter</v>
      </c>
      <c r="F40" t="str">
        <v/>
      </c>
    </row>
    <row r="41" spans="1:6">
      <c r="A41" s="291">
        <v>46019</v>
      </c>
      <c r="B41" t="str">
        <v>NWL SU</v>
      </c>
      <c r="C41" t="str">
        <v>CL</v>
      </c>
      <c r="D41">
        <v>1</v>
      </c>
      <c r="E41" t="str">
        <v>Main Firefighter</v>
      </c>
      <c r="F41" t="str">
        <v/>
      </c>
    </row>
    <row r="42" spans="1:6">
      <c r="A42" s="291">
        <v>46025</v>
      </c>
      <c r="B42" t="str">
        <v>Helitack STB</v>
      </c>
      <c r="C42" t="str">
        <v>CL</v>
      </c>
      <c r="D42">
        <v>1</v>
      </c>
      <c r="E42" t="str">
        <v>Main Firefighter</v>
      </c>
      <c r="F42" t="str">
        <v/>
      </c>
    </row>
    <row r="43" spans="1:6">
      <c r="A43" s="291">
        <v>46025</v>
      </c>
      <c r="B43" t="str">
        <v>NWL HC1</v>
      </c>
      <c r="C43" t="str">
        <v>CL</v>
      </c>
      <c r="D43">
        <v>1</v>
      </c>
      <c r="E43" t="str">
        <v>Main Firefighter</v>
      </c>
      <c r="F43" t="str">
        <v/>
      </c>
    </row>
    <row r="44" spans="1:6">
      <c r="A44" s="291">
        <v>46025</v>
      </c>
      <c r="B44" t="str">
        <v>NWL HC2</v>
      </c>
      <c r="C44" t="str">
        <v>CL</v>
      </c>
      <c r="D44">
        <v>1</v>
      </c>
      <c r="E44" t="str">
        <v>Main Firefighter</v>
      </c>
      <c r="F44" t="str">
        <v/>
      </c>
    </row>
    <row r="45" spans="1:6">
      <c r="A45" s="291">
        <v>46025</v>
      </c>
      <c r="B45" t="str">
        <v>SPS HC</v>
      </c>
      <c r="C45" t="str">
        <v>CL</v>
      </c>
      <c r="D45">
        <v>1</v>
      </c>
      <c r="E45" t="str">
        <v>Main Firefighter</v>
      </c>
      <c r="F45" t="str">
        <v/>
      </c>
    </row>
    <row r="46" spans="1:6">
      <c r="A46" s="291">
        <v>46025</v>
      </c>
      <c r="B46" t="str">
        <v>STB HC</v>
      </c>
      <c r="C46" t="str">
        <v>CL</v>
      </c>
      <c r="D46">
        <v>1</v>
      </c>
      <c r="E46" t="str">
        <v>Main Firefighter</v>
      </c>
      <c r="F46" t="str">
        <v/>
      </c>
    </row>
    <row r="47" spans="1:6">
      <c r="A47" s="291">
        <v>46026</v>
      </c>
      <c r="B47" t="str">
        <v>Helitack STB</v>
      </c>
      <c r="C47" t="str">
        <v>CL</v>
      </c>
      <c r="D47">
        <v>1</v>
      </c>
      <c r="E47" t="str">
        <v>Main Firefighter</v>
      </c>
      <c r="F47" t="str">
        <v/>
      </c>
    </row>
    <row r="48" spans="1:6">
      <c r="A48" s="291">
        <v>46026</v>
      </c>
      <c r="B48" t="str">
        <v>NWL HC1</v>
      </c>
      <c r="C48" t="str">
        <v>CL</v>
      </c>
      <c r="D48">
        <v>1</v>
      </c>
      <c r="E48" t="str">
        <v>Main Firefighter</v>
      </c>
      <c r="F48" t="str">
        <v/>
      </c>
    </row>
    <row r="49" spans="1:6">
      <c r="A49" s="291">
        <v>46026</v>
      </c>
      <c r="B49" t="str">
        <v>NWL SU</v>
      </c>
      <c r="C49" t="str">
        <v>CL</v>
      </c>
      <c r="D49">
        <v>1</v>
      </c>
      <c r="E49" t="str">
        <v>Main Firefighter</v>
      </c>
      <c r="F49" t="str">
        <v/>
      </c>
    </row>
    <row r="50" spans="1:6">
      <c r="A50" s="291">
        <v>46032</v>
      </c>
      <c r="B50" t="str">
        <v>Helitack STB</v>
      </c>
      <c r="C50" t="str">
        <v>CL</v>
      </c>
      <c r="D50">
        <v>1</v>
      </c>
      <c r="E50" t="str">
        <v>Main Firefighter</v>
      </c>
      <c r="F50" t="str">
        <v/>
      </c>
    </row>
    <row r="51" spans="1:6">
      <c r="A51" s="291">
        <v>46032</v>
      </c>
      <c r="B51" t="str">
        <v>NWL HC1</v>
      </c>
      <c r="C51" t="str">
        <v>CL</v>
      </c>
      <c r="D51">
        <v>1</v>
      </c>
      <c r="E51" t="str">
        <v>Main Firefighter</v>
      </c>
      <c r="F51" t="str">
        <v/>
      </c>
    </row>
    <row r="52" spans="1:6">
      <c r="A52" s="291">
        <v>46032</v>
      </c>
      <c r="B52" t="str">
        <v>NWL HC2</v>
      </c>
      <c r="C52" t="str">
        <v>CL</v>
      </c>
      <c r="D52">
        <v>1</v>
      </c>
      <c r="E52" t="str">
        <v>Main Firefighter</v>
      </c>
      <c r="F52" t="str">
        <v/>
      </c>
    </row>
    <row r="53" spans="1:6">
      <c r="A53" s="291">
        <v>46032</v>
      </c>
      <c r="B53" t="str">
        <v>SPS HC</v>
      </c>
      <c r="C53" t="str">
        <v>CL</v>
      </c>
      <c r="D53">
        <v>1</v>
      </c>
      <c r="E53" t="str">
        <v>Main Firefighter</v>
      </c>
      <c r="F53" t="str">
        <v/>
      </c>
    </row>
    <row r="54" spans="1:6">
      <c r="A54" s="291">
        <v>46032</v>
      </c>
      <c r="B54" t="str">
        <v>HDB HC/SU</v>
      </c>
      <c r="C54" t="str">
        <v>CL</v>
      </c>
      <c r="D54">
        <v>1</v>
      </c>
      <c r="E54" t="str">
        <v>Main Firefighter</v>
      </c>
      <c r="F54" t="str">
        <v/>
      </c>
    </row>
    <row r="55" spans="1:6">
      <c r="A55" s="291">
        <v>46033</v>
      </c>
      <c r="B55" t="str">
        <v>Helitack STB</v>
      </c>
      <c r="C55" t="str">
        <v>CL</v>
      </c>
      <c r="D55">
        <v>1</v>
      </c>
      <c r="E55" t="str">
        <v>Main Firefighter</v>
      </c>
      <c r="F55" t="str">
        <v/>
      </c>
    </row>
    <row r="56" spans="1:6">
      <c r="A56" s="291">
        <v>46033</v>
      </c>
      <c r="B56" t="str">
        <v>NWL HC1</v>
      </c>
      <c r="C56" t="str">
        <v>CL</v>
      </c>
      <c r="D56">
        <v>1</v>
      </c>
      <c r="E56" t="str">
        <v>Main Firefighter</v>
      </c>
      <c r="F56" t="str">
        <v/>
      </c>
    </row>
    <row r="57" spans="1:6">
      <c r="A57" s="291">
        <v>46033</v>
      </c>
      <c r="B57" t="str">
        <v>NWL SU</v>
      </c>
      <c r="C57" t="str">
        <v>CL</v>
      </c>
      <c r="D57">
        <v>1</v>
      </c>
      <c r="E57" t="str">
        <v>Main Firefighter</v>
      </c>
      <c r="F57" t="str">
        <v/>
      </c>
    </row>
    <row r="58" spans="1:6">
      <c r="A58" s="291">
        <v>46039</v>
      </c>
      <c r="B58" t="str">
        <v>Helitack STB</v>
      </c>
      <c r="C58" t="str">
        <v>CL</v>
      </c>
      <c r="D58">
        <v>1</v>
      </c>
      <c r="E58" t="str">
        <v>Main Firefighter</v>
      </c>
      <c r="F58" t="str">
        <v/>
      </c>
    </row>
    <row r="59" spans="1:6">
      <c r="A59" s="291">
        <v>46039</v>
      </c>
      <c r="B59" t="str">
        <v>NWL HC1</v>
      </c>
      <c r="C59" t="str">
        <v>CL</v>
      </c>
      <c r="D59">
        <v>1</v>
      </c>
      <c r="E59" t="str">
        <v>Main Firefighter</v>
      </c>
      <c r="F59" t="str">
        <v/>
      </c>
    </row>
    <row r="60" spans="1:6">
      <c r="A60" s="291">
        <v>46039</v>
      </c>
      <c r="B60" t="str">
        <v>NWL HC2</v>
      </c>
      <c r="C60" t="str">
        <v>CL</v>
      </c>
      <c r="D60">
        <v>1</v>
      </c>
      <c r="E60" t="str">
        <v>Main Firefighter</v>
      </c>
      <c r="F60" t="str">
        <v/>
      </c>
    </row>
    <row r="61" spans="1:6">
      <c r="A61" s="291">
        <v>46039</v>
      </c>
      <c r="B61" t="str">
        <v>SPS HC</v>
      </c>
      <c r="C61" t="str">
        <v>CL</v>
      </c>
      <c r="D61">
        <v>1</v>
      </c>
      <c r="E61" t="str">
        <v>Main Firefighter</v>
      </c>
      <c r="F61" t="str">
        <v/>
      </c>
    </row>
    <row r="62" spans="1:6">
      <c r="A62" s="291">
        <v>46039</v>
      </c>
      <c r="B62" t="str">
        <v>STB HC</v>
      </c>
      <c r="C62" t="str">
        <v>CL</v>
      </c>
      <c r="D62">
        <v>1</v>
      </c>
      <c r="E62" t="str">
        <v>Main Firefighter</v>
      </c>
      <c r="F62" t="str">
        <v/>
      </c>
    </row>
    <row r="63" spans="1:6">
      <c r="A63" s="291">
        <v>46040</v>
      </c>
      <c r="B63" t="str">
        <v>Helitack STB</v>
      </c>
      <c r="C63" t="str">
        <v>CL</v>
      </c>
      <c r="D63">
        <v>1</v>
      </c>
      <c r="E63" t="str">
        <v>Main Firefighter</v>
      </c>
      <c r="F63" t="str">
        <v/>
      </c>
    </row>
    <row r="64" spans="1:6">
      <c r="A64" s="291">
        <v>46040</v>
      </c>
      <c r="B64" t="str">
        <v>NWL HC1</v>
      </c>
      <c r="C64" t="str">
        <v>CL</v>
      </c>
      <c r="D64">
        <v>1</v>
      </c>
      <c r="E64" t="str">
        <v>Main Firefighter</v>
      </c>
      <c r="F64" t="str">
        <v/>
      </c>
    </row>
    <row r="65" spans="1:6">
      <c r="A65" s="291">
        <v>46040</v>
      </c>
      <c r="B65" t="str">
        <v>NWL SU</v>
      </c>
      <c r="C65" t="str">
        <v>CL</v>
      </c>
      <c r="D65">
        <v>1</v>
      </c>
      <c r="E65" t="str">
        <v>Main Firefighter</v>
      </c>
      <c r="F65" t="str">
        <v/>
      </c>
    </row>
    <row r="66" spans="1:6">
      <c r="A66" s="291">
        <v>46046</v>
      </c>
      <c r="B66" t="str">
        <v>Helitack STB</v>
      </c>
      <c r="C66" t="str">
        <v>CL</v>
      </c>
      <c r="D66">
        <v>1</v>
      </c>
      <c r="E66" t="str">
        <v>Main Firefighter</v>
      </c>
      <c r="F66" t="str">
        <v/>
      </c>
    </row>
    <row r="67" spans="1:6">
      <c r="A67" s="291">
        <v>46046</v>
      </c>
      <c r="B67" t="str">
        <v>NWL HC1</v>
      </c>
      <c r="C67" t="str">
        <v>CL</v>
      </c>
      <c r="D67">
        <v>1</v>
      </c>
      <c r="E67" t="str">
        <v>Main Firefighter</v>
      </c>
      <c r="F67" t="str">
        <v/>
      </c>
    </row>
    <row r="68" spans="1:6">
      <c r="A68" s="291">
        <v>46046</v>
      </c>
      <c r="B68" t="str">
        <v>NWL HC2</v>
      </c>
      <c r="C68" t="str">
        <v>CL</v>
      </c>
      <c r="D68">
        <v>1</v>
      </c>
      <c r="E68" t="str">
        <v>Main Firefighter</v>
      </c>
      <c r="F68" t="str">
        <v/>
      </c>
    </row>
    <row r="69" spans="1:6">
      <c r="A69" s="291">
        <v>46046</v>
      </c>
      <c r="B69" t="str">
        <v>SPS HC</v>
      </c>
      <c r="C69" t="str">
        <v>CL</v>
      </c>
      <c r="D69">
        <v>1</v>
      </c>
      <c r="E69" t="str">
        <v>Main Firefighter</v>
      </c>
      <c r="F69" t="str">
        <v/>
      </c>
    </row>
    <row r="70" spans="1:6">
      <c r="A70" s="291">
        <v>46046</v>
      </c>
      <c r="B70" t="str">
        <v>HDB HC/SU</v>
      </c>
      <c r="C70" t="str">
        <v>CL</v>
      </c>
      <c r="D70">
        <v>1</v>
      </c>
      <c r="E70" t="str">
        <v>Main Firefighter</v>
      </c>
      <c r="F70" t="str">
        <v/>
      </c>
    </row>
    <row r="71" spans="1:6">
      <c r="A71" s="291">
        <v>46047</v>
      </c>
      <c r="B71" t="str">
        <v>Helitack STB</v>
      </c>
      <c r="C71" t="str">
        <v>CL</v>
      </c>
      <c r="D71">
        <v>1</v>
      </c>
      <c r="E71" t="str">
        <v>Main Firefighter</v>
      </c>
      <c r="F71" t="str">
        <v/>
      </c>
    </row>
    <row r="72" spans="1:6">
      <c r="A72" s="291">
        <v>46047</v>
      </c>
      <c r="B72" t="str">
        <v>NWL HC1</v>
      </c>
      <c r="C72" t="str">
        <v>CL</v>
      </c>
      <c r="D72">
        <v>1</v>
      </c>
      <c r="E72" t="str">
        <v>Main Firefighter</v>
      </c>
      <c r="F72" t="str">
        <v/>
      </c>
    </row>
    <row r="73" spans="1:6">
      <c r="A73" s="291">
        <v>46047</v>
      </c>
      <c r="B73" t="str">
        <v>NWL SU</v>
      </c>
      <c r="C73" t="str">
        <v>CL</v>
      </c>
      <c r="D73">
        <v>1</v>
      </c>
      <c r="E73" t="str">
        <v>Main Firefighter</v>
      </c>
      <c r="F73" t="str">
        <v/>
      </c>
    </row>
    <row r="74" spans="1:6">
      <c r="A74" s="291">
        <v>46053</v>
      </c>
      <c r="B74" t="str">
        <v>Helitack STB</v>
      </c>
      <c r="C74" t="str">
        <v>CL</v>
      </c>
      <c r="D74">
        <v>1</v>
      </c>
      <c r="E74" t="str">
        <v>Main Firefighter</v>
      </c>
      <c r="F74" t="str">
        <v/>
      </c>
    </row>
    <row r="75" spans="1:6">
      <c r="A75" s="291">
        <v>46053</v>
      </c>
      <c r="B75" t="str">
        <v>NWL HC1</v>
      </c>
      <c r="C75" t="str">
        <v>CL</v>
      </c>
      <c r="D75">
        <v>1</v>
      </c>
      <c r="E75" t="str">
        <v>Main Firefighter</v>
      </c>
      <c r="F75" t="str">
        <v/>
      </c>
    </row>
    <row r="76" spans="1:6">
      <c r="A76" s="291">
        <v>46053</v>
      </c>
      <c r="B76" t="str">
        <v>NWL HC2</v>
      </c>
      <c r="C76" t="str">
        <v>CL</v>
      </c>
      <c r="D76">
        <v>1</v>
      </c>
      <c r="E76" t="str">
        <v>Main Firefighter</v>
      </c>
      <c r="F76" t="str">
        <v/>
      </c>
    </row>
    <row r="77" spans="1:6">
      <c r="A77" s="291">
        <v>46053</v>
      </c>
      <c r="B77" t="str">
        <v>SPS BP</v>
      </c>
      <c r="C77" t="str">
        <v>CL</v>
      </c>
      <c r="D77">
        <v>1</v>
      </c>
      <c r="E77" t="str">
        <v>Main Firefighter</v>
      </c>
      <c r="F77" t="str">
        <v/>
      </c>
    </row>
    <row r="78" spans="1:6">
      <c r="A78" s="291">
        <v>46053</v>
      </c>
      <c r="B78" t="str">
        <v>STB HC</v>
      </c>
      <c r="C78" t="str">
        <v>CL</v>
      </c>
      <c r="D78">
        <v>1</v>
      </c>
      <c r="E78" t="str">
        <v>Main Firefighter</v>
      </c>
      <c r="F78" t="str">
        <v/>
      </c>
    </row>
    <row r="79" spans="1:6">
      <c r="A79" s="291">
        <v>46054</v>
      </c>
      <c r="B79" t="str">
        <v>Helitack STB</v>
      </c>
      <c r="C79" t="str">
        <v>CL</v>
      </c>
      <c r="D79">
        <v>1</v>
      </c>
      <c r="E79" t="str">
        <v>Main Firefighter</v>
      </c>
      <c r="F79" t="str">
        <v/>
      </c>
    </row>
    <row r="80" spans="1:6">
      <c r="A80" s="291">
        <v>46054</v>
      </c>
      <c r="B80" t="str">
        <v>NWL HC1</v>
      </c>
      <c r="C80" t="str">
        <v>CL</v>
      </c>
      <c r="D80">
        <v>1</v>
      </c>
      <c r="E80" t="str">
        <v>Main Firefighter</v>
      </c>
      <c r="F80" t="str">
        <v/>
      </c>
    </row>
    <row r="81" spans="1:6">
      <c r="A81" s="291">
        <v>46054</v>
      </c>
      <c r="B81" t="str">
        <v>NWL SU</v>
      </c>
      <c r="C81" t="str">
        <v>CL</v>
      </c>
      <c r="D81">
        <v>1</v>
      </c>
      <c r="E81" t="str">
        <v>Main Firefighter</v>
      </c>
      <c r="F81" t="str">
        <v/>
      </c>
    </row>
    <row r="82" spans="1:6">
      <c r="A82" s="291">
        <v>46060</v>
      </c>
      <c r="B82" t="str">
        <v>Helitack STB</v>
      </c>
      <c r="C82" t="str">
        <v>CL</v>
      </c>
      <c r="D82">
        <v>1</v>
      </c>
      <c r="E82" t="str">
        <v>Main Firefighter</v>
      </c>
      <c r="F82" t="str">
        <v/>
      </c>
    </row>
    <row r="83" spans="1:6">
      <c r="A83" s="291">
        <v>46060</v>
      </c>
      <c r="B83" t="str">
        <v>NWL HC1</v>
      </c>
      <c r="C83" t="str">
        <v>CL</v>
      </c>
      <c r="D83">
        <v>1</v>
      </c>
      <c r="E83" t="str">
        <v>Main Firefighter</v>
      </c>
      <c r="F83" t="str">
        <v/>
      </c>
    </row>
    <row r="84" spans="1:6">
      <c r="A84" s="291">
        <v>46060</v>
      </c>
      <c r="B84" t="str">
        <v>NWL HC2</v>
      </c>
      <c r="C84" t="str">
        <v>CL</v>
      </c>
      <c r="D84">
        <v>1</v>
      </c>
      <c r="E84" t="str">
        <v>Main Firefighter</v>
      </c>
      <c r="F84" t="str">
        <v/>
      </c>
    </row>
    <row r="85" spans="1:6">
      <c r="A85" s="291">
        <v>46060</v>
      </c>
      <c r="B85" t="str">
        <v>SPS BP</v>
      </c>
      <c r="C85" t="str">
        <v>CL</v>
      </c>
      <c r="D85">
        <v>1</v>
      </c>
      <c r="E85" t="str">
        <v>Main Firefighter</v>
      </c>
      <c r="F85" t="str">
        <v/>
      </c>
    </row>
    <row r="86" spans="1:6">
      <c r="A86" s="291">
        <v>46060</v>
      </c>
      <c r="B86" t="str">
        <v>HDB HC/SU</v>
      </c>
      <c r="C86" t="str">
        <v>CL</v>
      </c>
      <c r="D86">
        <v>1</v>
      </c>
      <c r="E86" t="str">
        <v>Main Firefighter</v>
      </c>
      <c r="F86" t="str">
        <v/>
      </c>
    </row>
    <row r="87" spans="1:6">
      <c r="A87" s="291">
        <v>46061</v>
      </c>
      <c r="B87" t="str">
        <v>Helitack STB</v>
      </c>
      <c r="C87" t="str">
        <v>CL</v>
      </c>
      <c r="D87">
        <v>1</v>
      </c>
      <c r="E87" t="str">
        <v>Main Firefighter</v>
      </c>
      <c r="F87" t="str">
        <v/>
      </c>
    </row>
    <row r="88" spans="1:6">
      <c r="A88" s="291">
        <v>46061</v>
      </c>
      <c r="B88" t="str">
        <v>NWL HC1</v>
      </c>
      <c r="C88" t="str">
        <v>CL</v>
      </c>
      <c r="D88">
        <v>1</v>
      </c>
      <c r="E88" t="str">
        <v>Main Firefighter</v>
      </c>
      <c r="F88" t="str">
        <v/>
      </c>
    </row>
    <row r="89" spans="1:6">
      <c r="A89" s="291">
        <v>46061</v>
      </c>
      <c r="B89" t="str">
        <v>NWL SU</v>
      </c>
      <c r="C89" t="str">
        <v>CL</v>
      </c>
      <c r="D89">
        <v>1</v>
      </c>
      <c r="E89" t="str">
        <v>Main Firefighter</v>
      </c>
      <c r="F89" t="str">
        <v/>
      </c>
    </row>
    <row r="90" spans="1:6">
      <c r="A90" s="291">
        <v>46067</v>
      </c>
      <c r="B90" t="str">
        <v>Helitack STB</v>
      </c>
      <c r="C90" t="str">
        <v>CL</v>
      </c>
      <c r="D90">
        <v>1</v>
      </c>
      <c r="E90" t="str">
        <v>Main Firefighter</v>
      </c>
      <c r="F90" t="str">
        <v/>
      </c>
    </row>
    <row r="91" spans="1:6">
      <c r="A91" s="291">
        <v>46067</v>
      </c>
      <c r="B91" t="str">
        <v>NWL HC1</v>
      </c>
      <c r="C91" t="str">
        <v>CL</v>
      </c>
      <c r="D91">
        <v>1</v>
      </c>
      <c r="E91" t="str">
        <v>Main Firefighter</v>
      </c>
      <c r="F91" t="str">
        <v/>
      </c>
    </row>
    <row r="92" spans="1:6">
      <c r="A92" s="291">
        <v>46067</v>
      </c>
      <c r="B92" t="str">
        <v>NWL HC2</v>
      </c>
      <c r="C92" t="str">
        <v>CL</v>
      </c>
      <c r="D92">
        <v>1</v>
      </c>
      <c r="E92" t="str">
        <v>Main Firefighter</v>
      </c>
      <c r="F92" t="str">
        <v/>
      </c>
    </row>
    <row r="93" spans="1:6">
      <c r="A93" s="291">
        <v>46067</v>
      </c>
      <c r="B93" t="str">
        <v>SPS BP</v>
      </c>
      <c r="C93" t="str">
        <v>CL</v>
      </c>
      <c r="D93">
        <v>1</v>
      </c>
      <c r="E93" t="str">
        <v>Main Firefighter</v>
      </c>
      <c r="F93" t="str">
        <v/>
      </c>
    </row>
    <row r="94" spans="1:6">
      <c r="A94" s="291">
        <v>46067</v>
      </c>
      <c r="B94" t="str">
        <v>STB HC</v>
      </c>
      <c r="C94" t="str">
        <v>CL</v>
      </c>
      <c r="D94">
        <v>1</v>
      </c>
      <c r="E94" t="str">
        <v>Main Firefighter</v>
      </c>
      <c r="F94" t="str">
        <v/>
      </c>
    </row>
    <row r="95" spans="1:6">
      <c r="A95" s="291">
        <v>46068</v>
      </c>
      <c r="B95" t="str">
        <v>Helitack STB</v>
      </c>
      <c r="C95" t="str">
        <v>CL</v>
      </c>
      <c r="D95">
        <v>1</v>
      </c>
      <c r="E95" t="str">
        <v>Main Firefighter</v>
      </c>
      <c r="F95" t="str">
        <v/>
      </c>
    </row>
    <row r="96" spans="1:6">
      <c r="A96" s="291">
        <v>46068</v>
      </c>
      <c r="B96" t="str">
        <v>NWL HC1</v>
      </c>
      <c r="C96" t="str">
        <v>CL</v>
      </c>
      <c r="D96">
        <v>1</v>
      </c>
      <c r="E96" t="str">
        <v>Main Firefighter</v>
      </c>
      <c r="F96" t="str">
        <v/>
      </c>
    </row>
    <row r="97" spans="1:6">
      <c r="A97" s="291">
        <v>46068</v>
      </c>
      <c r="B97" t="str">
        <v>NWL SU</v>
      </c>
      <c r="C97" t="str">
        <v>CL</v>
      </c>
      <c r="D97">
        <v>1</v>
      </c>
      <c r="E97" t="str">
        <v>Main Firefighter</v>
      </c>
      <c r="F97" t="str">
        <v/>
      </c>
    </row>
    <row r="98" spans="1:6">
      <c r="A98" s="291">
        <v>46074</v>
      </c>
      <c r="B98" t="str">
        <v>Helitack STB</v>
      </c>
      <c r="C98" t="str">
        <v>CL</v>
      </c>
      <c r="D98">
        <v>1</v>
      </c>
      <c r="E98" t="str">
        <v>Main Firefighter</v>
      </c>
      <c r="F98" t="str">
        <v/>
      </c>
    </row>
    <row r="99" spans="1:6">
      <c r="A99" s="291">
        <v>46074</v>
      </c>
      <c r="B99" t="str">
        <v>NWL HC1</v>
      </c>
      <c r="C99" t="str">
        <v>CL</v>
      </c>
      <c r="D99">
        <v>1</v>
      </c>
      <c r="E99" t="str">
        <v>Main Firefighter</v>
      </c>
      <c r="F99" t="str">
        <v/>
      </c>
    </row>
    <row r="100" spans="1:6">
      <c r="A100" s="291">
        <v>46074</v>
      </c>
      <c r="B100" t="str">
        <v>NWL HC2</v>
      </c>
      <c r="C100" t="str">
        <v>CL</v>
      </c>
      <c r="D100">
        <v>1</v>
      </c>
      <c r="E100" t="str">
        <v>Main Firefighter</v>
      </c>
      <c r="F100" t="str">
        <v/>
      </c>
    </row>
    <row r="101" spans="1:6">
      <c r="A101" s="291">
        <v>46074</v>
      </c>
      <c r="B101" t="str">
        <v>SPS BP</v>
      </c>
      <c r="C101" t="str">
        <v>CL</v>
      </c>
      <c r="D101">
        <v>1</v>
      </c>
      <c r="E101" t="str">
        <v>Main Firefighter</v>
      </c>
      <c r="F101" t="str">
        <v/>
      </c>
    </row>
    <row r="102" spans="1:6">
      <c r="A102" s="291">
        <v>46074</v>
      </c>
      <c r="B102" t="str">
        <v>HDB HC/SU</v>
      </c>
      <c r="C102" t="str">
        <v>CL</v>
      </c>
      <c r="D102">
        <v>1</v>
      </c>
      <c r="E102" t="str">
        <v>Main Firefighter</v>
      </c>
      <c r="F102" t="str">
        <v/>
      </c>
    </row>
    <row r="103" spans="1:6">
      <c r="A103" s="291">
        <v>46075</v>
      </c>
      <c r="B103" t="str">
        <v>Helitack STB</v>
      </c>
      <c r="C103" t="str">
        <v>CL</v>
      </c>
      <c r="D103">
        <v>1</v>
      </c>
      <c r="E103" t="str">
        <v>Main Firefighter</v>
      </c>
      <c r="F103" t="str">
        <v/>
      </c>
    </row>
    <row r="104" spans="1:6">
      <c r="A104" s="291">
        <v>46075</v>
      </c>
      <c r="B104" t="str">
        <v>NWL HC1</v>
      </c>
      <c r="C104" t="str">
        <v>CL</v>
      </c>
      <c r="D104">
        <v>1</v>
      </c>
      <c r="E104" t="str">
        <v>Main Firefighter</v>
      </c>
      <c r="F104" t="str">
        <v/>
      </c>
    </row>
    <row r="105" spans="1:6">
      <c r="A105" s="291">
        <v>46075</v>
      </c>
      <c r="B105" t="str">
        <v>NWL SU</v>
      </c>
      <c r="C105" t="str">
        <v>CL</v>
      </c>
      <c r="D105">
        <v>1</v>
      </c>
      <c r="E105" t="str">
        <v>Main Firefighter</v>
      </c>
      <c r="F105" t="str">
        <v/>
      </c>
    </row>
    <row r="106" spans="1:6">
      <c r="A106" s="291">
        <v>46081</v>
      </c>
      <c r="B106" t="str">
        <v>Helitack STB</v>
      </c>
      <c r="C106" t="str">
        <v>CL</v>
      </c>
      <c r="D106">
        <v>1</v>
      </c>
      <c r="E106" t="str">
        <v>Main Firefighter</v>
      </c>
      <c r="F106" t="str">
        <v/>
      </c>
    </row>
    <row r="107" spans="1:6">
      <c r="A107" s="291">
        <v>46081</v>
      </c>
      <c r="B107" t="str">
        <v>NWL HC1</v>
      </c>
      <c r="C107" t="str">
        <v>CL</v>
      </c>
      <c r="D107">
        <v>1</v>
      </c>
      <c r="E107" t="str">
        <v>Main Firefighter</v>
      </c>
      <c r="F107" t="str">
        <v/>
      </c>
    </row>
    <row r="108" spans="1:6">
      <c r="A108" s="291">
        <v>46081</v>
      </c>
      <c r="B108" t="str">
        <v>NWL HC2</v>
      </c>
      <c r="C108" t="str">
        <v>CL</v>
      </c>
      <c r="D108">
        <v>1</v>
      </c>
      <c r="E108" t="str">
        <v>Main Firefighter</v>
      </c>
      <c r="F108" t="str">
        <v/>
      </c>
    </row>
    <row r="109" spans="1:6">
      <c r="A109" s="291">
        <v>46081</v>
      </c>
      <c r="B109" t="str">
        <v>SPS BP</v>
      </c>
      <c r="C109" t="str">
        <v>CL</v>
      </c>
      <c r="D109">
        <v>1</v>
      </c>
      <c r="E109" t="str">
        <v>Main Firefighter</v>
      </c>
      <c r="F109" t="str">
        <v/>
      </c>
    </row>
    <row r="110" spans="1:6">
      <c r="A110" s="291">
        <v>46081</v>
      </c>
      <c r="B110" t="str">
        <v>STB HC</v>
      </c>
      <c r="C110" t="str">
        <v>CL</v>
      </c>
      <c r="D110">
        <v>1</v>
      </c>
      <c r="E110" t="str">
        <v>Main Firefighter</v>
      </c>
      <c r="F110" t="str">
        <v/>
      </c>
    </row>
    <row r="111" spans="1:6">
      <c r="A111" s="291">
        <v>46082</v>
      </c>
      <c r="B111" t="str">
        <v>Helitack STB</v>
      </c>
      <c r="C111" t="str">
        <v>CL</v>
      </c>
      <c r="D111">
        <v>1</v>
      </c>
      <c r="E111" t="str">
        <v>Main Firefighter</v>
      </c>
      <c r="F111" t="str">
        <v/>
      </c>
    </row>
    <row r="112" spans="1:6">
      <c r="A112" s="291">
        <v>46082</v>
      </c>
      <c r="B112" t="str">
        <v>NWL HC1</v>
      </c>
      <c r="C112" t="str">
        <v>CL</v>
      </c>
      <c r="D112">
        <v>1</v>
      </c>
      <c r="E112" t="str">
        <v>Main Firefighter</v>
      </c>
      <c r="F112" t="str">
        <v/>
      </c>
    </row>
    <row r="113" spans="1:6">
      <c r="A113" s="291">
        <v>46082</v>
      </c>
      <c r="B113" t="str">
        <v>NWL SU</v>
      </c>
      <c r="C113" t="str">
        <v>CL</v>
      </c>
      <c r="D113">
        <v>1</v>
      </c>
      <c r="E113" t="str">
        <v>Main Firefighter</v>
      </c>
      <c r="F113" t="str">
        <v/>
      </c>
    </row>
    <row r="114" spans="1:6">
      <c r="A114" s="291">
        <v>46088</v>
      </c>
      <c r="B114" t="str">
        <v>Helitack STB</v>
      </c>
      <c r="C114" t="str">
        <v>CL</v>
      </c>
      <c r="D114">
        <v>1</v>
      </c>
      <c r="E114" t="str">
        <v>Main Firefighter</v>
      </c>
      <c r="F114" t="str">
        <v/>
      </c>
    </row>
    <row r="115" spans="1:6">
      <c r="A115" s="291">
        <v>46088</v>
      </c>
      <c r="B115" t="str">
        <v>NWL HC1</v>
      </c>
      <c r="C115" t="str">
        <v>CL</v>
      </c>
      <c r="D115">
        <v>1</v>
      </c>
      <c r="E115" t="str">
        <v>Main Firefighter</v>
      </c>
      <c r="F115" t="str">
        <v/>
      </c>
    </row>
    <row r="116" spans="1:6">
      <c r="A116" s="291">
        <v>46088</v>
      </c>
      <c r="B116" t="str">
        <v>NWL HC2</v>
      </c>
      <c r="C116" t="str">
        <v>CL</v>
      </c>
      <c r="D116">
        <v>1</v>
      </c>
      <c r="E116" t="str">
        <v>Main Firefighter</v>
      </c>
      <c r="F116" t="str">
        <v/>
      </c>
    </row>
    <row r="117" spans="1:6">
      <c r="A117" s="291">
        <v>46088</v>
      </c>
      <c r="B117" t="str">
        <v>SPS BP</v>
      </c>
      <c r="C117" t="str">
        <v>CL</v>
      </c>
      <c r="D117">
        <v>1</v>
      </c>
      <c r="E117" t="str">
        <v>Main Firefighter</v>
      </c>
      <c r="F117" t="str">
        <v/>
      </c>
    </row>
    <row r="118" spans="1:6">
      <c r="A118" s="291">
        <v>46088</v>
      </c>
      <c r="B118" t="str">
        <v>HDB HC/SU</v>
      </c>
      <c r="C118" t="str">
        <v>CL</v>
      </c>
      <c r="D118">
        <v>1</v>
      </c>
      <c r="E118" t="str">
        <v>Main Firefighter</v>
      </c>
      <c r="F118" t="str">
        <v/>
      </c>
    </row>
    <row r="119" spans="1:6">
      <c r="A119" s="291">
        <v>46089</v>
      </c>
      <c r="B119" t="str">
        <v>Helitack STB</v>
      </c>
      <c r="C119" t="str">
        <v>CL</v>
      </c>
      <c r="D119">
        <v>1</v>
      </c>
      <c r="E119" t="str">
        <v>Main Firefighter</v>
      </c>
      <c r="F119" t="str">
        <v/>
      </c>
    </row>
    <row r="120" spans="1:6">
      <c r="A120" s="291">
        <v>46089</v>
      </c>
      <c r="B120" t="str">
        <v>NWL HC1</v>
      </c>
      <c r="C120" t="str">
        <v>CL</v>
      </c>
      <c r="D120">
        <v>1</v>
      </c>
      <c r="E120" t="str">
        <v>Main Firefighter</v>
      </c>
      <c r="F120" t="str">
        <v/>
      </c>
    </row>
    <row r="121" spans="1:6">
      <c r="A121" s="291">
        <v>46089</v>
      </c>
      <c r="B121" t="str">
        <v>NWL SU</v>
      </c>
      <c r="C121" t="str">
        <v>CL</v>
      </c>
      <c r="D121">
        <v>1</v>
      </c>
      <c r="E121" t="str">
        <v>Main Firefighter</v>
      </c>
      <c r="F121" t="str">
        <v/>
      </c>
    </row>
    <row r="122" spans="1:6">
      <c r="A122" s="291">
        <v>46095</v>
      </c>
      <c r="B122" t="str">
        <v>Helitack STB</v>
      </c>
      <c r="C122" t="str">
        <v>CL</v>
      </c>
      <c r="D122">
        <v>1</v>
      </c>
      <c r="E122" t="str">
        <v>Main Firefighter</v>
      </c>
      <c r="F122" t="str">
        <v/>
      </c>
    </row>
    <row r="123" spans="1:6">
      <c r="A123" s="291">
        <v>46095</v>
      </c>
      <c r="B123" t="str">
        <v>NWL HC1</v>
      </c>
      <c r="C123" t="str">
        <v>CL</v>
      </c>
      <c r="D123">
        <v>1</v>
      </c>
      <c r="E123" t="str">
        <v>Main Firefighter</v>
      </c>
      <c r="F123" t="str">
        <v/>
      </c>
    </row>
    <row r="124" spans="1:6">
      <c r="A124" s="291">
        <v>46095</v>
      </c>
      <c r="B124" t="str">
        <v>NWL HC2</v>
      </c>
      <c r="C124" t="str">
        <v>CL</v>
      </c>
      <c r="D124">
        <v>1</v>
      </c>
      <c r="E124" t="str">
        <v>Main Firefighter</v>
      </c>
      <c r="F124" t="str">
        <v/>
      </c>
    </row>
    <row r="125" spans="1:6">
      <c r="A125" s="291">
        <v>46095</v>
      </c>
      <c r="B125" t="str">
        <v>SPS BP</v>
      </c>
      <c r="C125" t="str">
        <v>CL</v>
      </c>
      <c r="D125">
        <v>1</v>
      </c>
      <c r="E125" t="str">
        <v>Main Firefighter</v>
      </c>
      <c r="F125" t="str">
        <v/>
      </c>
    </row>
    <row r="126" spans="1:6">
      <c r="A126" s="291">
        <v>46095</v>
      </c>
      <c r="B126" t="str">
        <v>STB HC</v>
      </c>
      <c r="C126" t="str">
        <v>CL</v>
      </c>
      <c r="D126">
        <v>1</v>
      </c>
      <c r="E126" t="str">
        <v>Main Firefighter</v>
      </c>
      <c r="F126" t="str">
        <v/>
      </c>
    </row>
    <row r="127" spans="1:6">
      <c r="A127" s="291">
        <v>46096</v>
      </c>
      <c r="B127" t="str">
        <v>Helitack STB</v>
      </c>
      <c r="C127" t="str">
        <v>CL</v>
      </c>
      <c r="D127">
        <v>1</v>
      </c>
      <c r="E127" t="str">
        <v>Main Firefighter</v>
      </c>
      <c r="F127" t="str">
        <v/>
      </c>
    </row>
    <row r="128" spans="1:6">
      <c r="A128" s="291">
        <v>46096</v>
      </c>
      <c r="B128" t="str">
        <v>NWL HC1</v>
      </c>
      <c r="C128" t="str">
        <v>CL</v>
      </c>
      <c r="D128">
        <v>1</v>
      </c>
      <c r="E128" t="str">
        <v>Main Firefighter</v>
      </c>
      <c r="F128" t="str">
        <v/>
      </c>
    </row>
    <row r="129" spans="1:6">
      <c r="A129" s="291">
        <v>46096</v>
      </c>
      <c r="B129" t="str">
        <v>NWL SU</v>
      </c>
      <c r="C129" t="str">
        <v>CL</v>
      </c>
      <c r="D129">
        <v>1</v>
      </c>
      <c r="E129" t="str">
        <v>Main Firefighter</v>
      </c>
      <c r="F129" t="str">
        <v/>
      </c>
    </row>
    <row r="130" spans="1:6">
      <c r="A130" s="291">
        <v>46102</v>
      </c>
      <c r="B130" t="str">
        <v>Helitack STB</v>
      </c>
      <c r="C130" t="str">
        <v>CL</v>
      </c>
      <c r="D130">
        <v>1</v>
      </c>
      <c r="E130" t="str">
        <v>Main Firefighter</v>
      </c>
      <c r="F130" t="str">
        <v/>
      </c>
    </row>
    <row r="131" spans="1:6">
      <c r="A131" s="291">
        <v>46102</v>
      </c>
      <c r="B131" t="str">
        <v>NWL HC1</v>
      </c>
      <c r="C131" t="str">
        <v>CL</v>
      </c>
      <c r="D131">
        <v>1</v>
      </c>
      <c r="E131" t="str">
        <v>Main Firefighter</v>
      </c>
      <c r="F131" t="str">
        <v/>
      </c>
    </row>
    <row r="132" spans="1:6">
      <c r="A132" s="291">
        <v>46102</v>
      </c>
      <c r="B132" t="str">
        <v>NWL SU</v>
      </c>
      <c r="C132" t="str">
        <v>CL</v>
      </c>
      <c r="D132">
        <v>1</v>
      </c>
      <c r="E132" t="str">
        <v>Main Firefighter</v>
      </c>
      <c r="F132" t="str">
        <v/>
      </c>
    </row>
    <row r="133" spans="1:6">
      <c r="A133" s="291">
        <v>46102</v>
      </c>
      <c r="B133" t="str">
        <v>SPS BP</v>
      </c>
      <c r="C133" t="str">
        <v>CL</v>
      </c>
      <c r="D133">
        <v>1</v>
      </c>
      <c r="E133" t="str">
        <v>Main Firefighter</v>
      </c>
      <c r="F133" t="str">
        <v/>
      </c>
    </row>
    <row r="134" spans="1:6">
      <c r="A134" s="291">
        <v>46102</v>
      </c>
      <c r="B134" t="str">
        <v>HDB HC/SU</v>
      </c>
      <c r="C134" t="str">
        <v>CL</v>
      </c>
      <c r="D134">
        <v>1</v>
      </c>
      <c r="E134" t="str">
        <v>Main Firefighter</v>
      </c>
      <c r="F134" t="str">
        <v/>
      </c>
    </row>
    <row r="135" spans="1:6">
      <c r="A135" s="291">
        <v>46103</v>
      </c>
      <c r="B135" t="str">
        <v>Helitack STB</v>
      </c>
      <c r="C135" t="str">
        <v>CL</v>
      </c>
      <c r="D135">
        <v>1</v>
      </c>
      <c r="E135" t="str">
        <v>Main Firefighter</v>
      </c>
      <c r="F135" t="str">
        <v/>
      </c>
    </row>
    <row r="136" spans="1:6">
      <c r="A136" s="291">
        <v>46103</v>
      </c>
      <c r="B136" t="str">
        <v>NWL HC1</v>
      </c>
      <c r="C136" t="str">
        <v>CL</v>
      </c>
      <c r="D136">
        <v>1</v>
      </c>
      <c r="E136" t="str">
        <v>Main Firefighter</v>
      </c>
      <c r="F136" t="str">
        <v/>
      </c>
    </row>
    <row r="137" spans="1:6">
      <c r="A137" s="291">
        <v>46103</v>
      </c>
      <c r="B137" t="str">
        <v>NWL SU</v>
      </c>
      <c r="C137" t="str">
        <v>CL</v>
      </c>
      <c r="D137">
        <v>1</v>
      </c>
      <c r="E137" t="str">
        <v>Main Firefighter</v>
      </c>
      <c r="F137" t="str">
        <v/>
      </c>
    </row>
    <row r="138" spans="1:6">
      <c r="A138" s="291">
        <v>46109</v>
      </c>
      <c r="B138" t="str">
        <v>Helitack STB</v>
      </c>
      <c r="C138" t="str">
        <v>CL</v>
      </c>
      <c r="D138">
        <v>1</v>
      </c>
      <c r="E138" t="str">
        <v>Main Firefighter</v>
      </c>
      <c r="F138" t="str">
        <v/>
      </c>
    </row>
    <row r="139" spans="1:6">
      <c r="A139" s="291">
        <v>46109</v>
      </c>
      <c r="B139" t="str">
        <v>NWL HC1</v>
      </c>
      <c r="C139" t="str">
        <v>CL</v>
      </c>
      <c r="D139">
        <v>1</v>
      </c>
      <c r="E139" t="str">
        <v>Main Firefighter</v>
      </c>
      <c r="F139" t="str">
        <v/>
      </c>
    </row>
    <row r="140" spans="1:6">
      <c r="A140" s="291">
        <v>46109</v>
      </c>
      <c r="B140" t="str">
        <v>NWL SU</v>
      </c>
      <c r="C140" t="str">
        <v>CL</v>
      </c>
      <c r="D140">
        <v>1</v>
      </c>
      <c r="E140" t="str">
        <v>Main Firefighter</v>
      </c>
      <c r="F140" t="str">
        <v/>
      </c>
    </row>
    <row r="141" spans="1:6">
      <c r="A141" s="291">
        <v>46109</v>
      </c>
      <c r="B141" t="str">
        <v>SPS HC</v>
      </c>
      <c r="C141" t="str">
        <v>CL</v>
      </c>
      <c r="D141">
        <v>1</v>
      </c>
      <c r="E141" t="str">
        <v>Main Firefighter</v>
      </c>
      <c r="F141" t="str">
        <v/>
      </c>
    </row>
    <row r="142" spans="1:6">
      <c r="A142" s="291">
        <v>46109</v>
      </c>
      <c r="B142" t="str">
        <v>STB HC</v>
      </c>
      <c r="C142" t="str">
        <v>CL</v>
      </c>
      <c r="D142">
        <v>1</v>
      </c>
      <c r="E142" t="str">
        <v>Main Firefighter</v>
      </c>
      <c r="F142" t="str">
        <v/>
      </c>
    </row>
    <row r="143" spans="1:6">
      <c r="A143" s="291">
        <v>46110</v>
      </c>
      <c r="B143" t="str">
        <v>Helitack STB</v>
      </c>
      <c r="C143" t="str">
        <v>CL</v>
      </c>
      <c r="D143">
        <v>1</v>
      </c>
      <c r="E143" t="str">
        <v>Main Firefighter</v>
      </c>
      <c r="F143" t="str">
        <v/>
      </c>
    </row>
    <row r="144" spans="1:6">
      <c r="A144" s="291">
        <v>46110</v>
      </c>
      <c r="B144" t="str">
        <v>NWL HC1</v>
      </c>
      <c r="C144" t="str">
        <v>CL</v>
      </c>
      <c r="D144">
        <v>1</v>
      </c>
      <c r="E144" t="str">
        <v>Main Firefighter</v>
      </c>
      <c r="F144" t="str">
        <v/>
      </c>
    </row>
    <row r="145" spans="1:6">
      <c r="A145" s="291">
        <v>46110</v>
      </c>
      <c r="B145" t="str">
        <v>NWL SU</v>
      </c>
      <c r="C145" t="str">
        <v>CL</v>
      </c>
      <c r="D145">
        <v>1</v>
      </c>
      <c r="E145" t="str">
        <v>Main Firefighter</v>
      </c>
      <c r="F145" t="str">
        <v/>
      </c>
    </row>
    <row r="146" spans="1:6">
      <c r="A146" s="291">
        <v>46116</v>
      </c>
      <c r="B146" t="str">
        <v>NWL HC1</v>
      </c>
      <c r="C146" t="str">
        <v>CL</v>
      </c>
      <c r="D146">
        <v>1</v>
      </c>
      <c r="E146" t="str">
        <v>Main Firefighter</v>
      </c>
      <c r="F146" t="str">
        <v/>
      </c>
    </row>
    <row r="147" spans="1:6">
      <c r="A147" s="291">
        <v>46116</v>
      </c>
      <c r="B147" t="str">
        <v>NWL SU</v>
      </c>
      <c r="C147" t="str">
        <v>CL</v>
      </c>
      <c r="D147">
        <v>1</v>
      </c>
      <c r="E147" t="str">
        <v>Main Firefighter</v>
      </c>
      <c r="F147" t="str">
        <v/>
      </c>
    </row>
    <row r="148" spans="1:6">
      <c r="A148" s="291">
        <v>46116</v>
      </c>
      <c r="B148" t="str">
        <v>SPS HC</v>
      </c>
      <c r="C148" t="str">
        <v>CL</v>
      </c>
      <c r="D148">
        <v>1</v>
      </c>
      <c r="E148" t="str">
        <v>Main Firefighter</v>
      </c>
      <c r="F148" t="str">
        <v/>
      </c>
    </row>
    <row r="149" spans="1:6">
      <c r="A149" s="291">
        <v>46116</v>
      </c>
      <c r="B149" t="str">
        <v>HDB HC/SU</v>
      </c>
      <c r="C149" t="str">
        <v>CL</v>
      </c>
      <c r="D149">
        <v>1</v>
      </c>
      <c r="E149" t="str">
        <v>Main Firefighter</v>
      </c>
      <c r="F149" t="str">
        <v/>
      </c>
    </row>
    <row r="150" spans="1:6">
      <c r="A150" s="291">
        <v>46117</v>
      </c>
      <c r="B150" t="str">
        <v>NWL HC1</v>
      </c>
      <c r="C150" t="str">
        <v>CL</v>
      </c>
      <c r="D150">
        <v>1</v>
      </c>
      <c r="E150" t="str">
        <v>Main Firefighter</v>
      </c>
      <c r="F150" t="str">
        <v/>
      </c>
    </row>
    <row r="151" spans="1:6">
      <c r="A151" s="291">
        <v>46117</v>
      </c>
      <c r="B151" t="str">
        <v>NWL HC2</v>
      </c>
      <c r="C151" t="str">
        <v>CL</v>
      </c>
      <c r="D151">
        <v>1</v>
      </c>
      <c r="E151" t="str">
        <v>Main Firefighter</v>
      </c>
      <c r="F151" t="str">
        <v/>
      </c>
    </row>
    <row r="152" spans="1:6">
      <c r="A152" s="291">
        <v>46123</v>
      </c>
      <c r="B152" t="str">
        <v>NWL HC1</v>
      </c>
      <c r="C152" t="str">
        <v>CL</v>
      </c>
      <c r="D152">
        <v>1</v>
      </c>
      <c r="E152" t="str">
        <v>Main Firefighter</v>
      </c>
      <c r="F152" t="str">
        <v/>
      </c>
    </row>
    <row r="153" spans="1:6">
      <c r="A153" s="291">
        <v>46124</v>
      </c>
      <c r="B153" t="str">
        <v>NWL HC1</v>
      </c>
      <c r="C153" t="str">
        <v>CL</v>
      </c>
      <c r="D153">
        <v>1</v>
      </c>
      <c r="E153" t="str">
        <v>Main Firefighter</v>
      </c>
      <c r="F153" t="str">
        <v/>
      </c>
    </row>
    <row r="154" spans="1:6">
      <c r="A154" s="291">
        <v>46130</v>
      </c>
      <c r="B154" t="str">
        <v>NWL HC1</v>
      </c>
      <c r="C154" t="str">
        <v>CL</v>
      </c>
      <c r="D154">
        <v>1</v>
      </c>
      <c r="E154" t="str">
        <v>Main Firefighter</v>
      </c>
      <c r="F154" t="str">
        <v/>
      </c>
    </row>
    <row r="155" spans="1:6">
      <c r="A155" s="291">
        <v>46131</v>
      </c>
      <c r="B155" t="str">
        <v>NWL HC1</v>
      </c>
      <c r="C155" t="str">
        <v>CL</v>
      </c>
      <c r="D155">
        <v>1</v>
      </c>
      <c r="E155" t="str">
        <v>Main Firefighter</v>
      </c>
      <c r="F155" t="str">
        <v/>
      </c>
    </row>
    <row r="156" spans="1:6">
      <c r="A156" s="291">
        <v>46137</v>
      </c>
      <c r="B156" t="str">
        <v>NWL HC1</v>
      </c>
      <c r="C156" t="str">
        <v>CL</v>
      </c>
      <c r="D156">
        <v>1</v>
      </c>
      <c r="E156" t="str">
        <v>Main Firefighter</v>
      </c>
      <c r="F156" t="str">
        <v/>
      </c>
    </row>
    <row r="157" spans="1:6">
      <c r="A157" s="291">
        <v>46138</v>
      </c>
      <c r="B157" t="str">
        <v>NWL HC1</v>
      </c>
      <c r="C157" t="str">
        <v>CL</v>
      </c>
      <c r="D157">
        <v>1</v>
      </c>
      <c r="E157" t="str">
        <v>Main Firefighter</v>
      </c>
      <c r="F157" t="str">
        <v/>
      </c>
    </row>
    <row r="158" spans="1:6">
      <c r="A158" s="291">
        <v>45976</v>
      </c>
      <c r="B158" t="str">
        <v>NWL HC1</v>
      </c>
      <c r="C158" t="str">
        <v>ACL</v>
      </c>
      <c r="D158">
        <v>1</v>
      </c>
      <c r="E158" t="str">
        <v>Main Firefighter</v>
      </c>
      <c r="F158" t="str">
        <v/>
      </c>
    </row>
    <row r="159" spans="1:6">
      <c r="A159" s="291">
        <v>45976</v>
      </c>
      <c r="B159" t="str">
        <v>SPS HC</v>
      </c>
      <c r="C159" t="str">
        <v>ACL</v>
      </c>
      <c r="D159">
        <v>1</v>
      </c>
      <c r="E159" t="str">
        <v>Main Firefighter</v>
      </c>
      <c r="F159" t="str">
        <v/>
      </c>
    </row>
    <row r="160" spans="1:6">
      <c r="A160" s="291">
        <v>45976</v>
      </c>
      <c r="B160" t="str">
        <v>HDB HC/SU</v>
      </c>
      <c r="C160" t="str">
        <v>ACL</v>
      </c>
      <c r="D160">
        <v>1</v>
      </c>
      <c r="E160" t="str">
        <v>Main Firefighter</v>
      </c>
      <c r="F160" t="str">
        <v/>
      </c>
    </row>
    <row r="161" spans="1:6">
      <c r="A161" s="291">
        <v>45977</v>
      </c>
      <c r="B161" t="str">
        <v>NWL HC1</v>
      </c>
      <c r="C161" t="str">
        <v>ACL</v>
      </c>
      <c r="D161">
        <v>1</v>
      </c>
      <c r="E161" t="str">
        <v>Main Firefighter</v>
      </c>
      <c r="F161" t="str">
        <v/>
      </c>
    </row>
    <row r="162" spans="1:6">
      <c r="A162" s="291">
        <v>45983</v>
      </c>
      <c r="B162" t="str">
        <v>NWL HC1</v>
      </c>
      <c r="C162" t="str">
        <v>ACL</v>
      </c>
      <c r="D162">
        <v>1</v>
      </c>
      <c r="E162" t="str">
        <v>Main Firefighter</v>
      </c>
      <c r="F162" t="str">
        <v/>
      </c>
    </row>
    <row r="163" spans="1:6">
      <c r="A163" s="291">
        <v>45983</v>
      </c>
      <c r="B163" t="str">
        <v>SPS HC</v>
      </c>
      <c r="C163" t="str">
        <v>ACL</v>
      </c>
      <c r="D163">
        <v>1</v>
      </c>
      <c r="E163" t="str">
        <v>Main Firefighter</v>
      </c>
      <c r="F163" t="str">
        <v/>
      </c>
    </row>
    <row r="164" spans="1:6">
      <c r="A164" s="291">
        <v>45983</v>
      </c>
      <c r="B164" t="str">
        <v>STB HC</v>
      </c>
      <c r="C164" t="str">
        <v>ACL</v>
      </c>
      <c r="D164">
        <v>1</v>
      </c>
      <c r="E164" t="str">
        <v>Main Firefighter</v>
      </c>
      <c r="F164" t="str">
        <v/>
      </c>
    </row>
    <row r="165" spans="1:6">
      <c r="A165" s="291">
        <v>45984</v>
      </c>
      <c r="B165" t="str">
        <v>NWL HC1</v>
      </c>
      <c r="C165" t="str">
        <v>ACL</v>
      </c>
      <c r="D165">
        <v>1</v>
      </c>
      <c r="E165" t="str">
        <v>Main Firefighter</v>
      </c>
      <c r="F165" t="str">
        <v/>
      </c>
    </row>
    <row r="166" spans="1:6">
      <c r="A166" s="291">
        <v>45990</v>
      </c>
      <c r="B166" t="str">
        <v>NWL HC1</v>
      </c>
      <c r="C166" t="str">
        <v>ACL</v>
      </c>
      <c r="D166">
        <v>1</v>
      </c>
      <c r="E166" t="str">
        <v>Main Firefighter</v>
      </c>
      <c r="F166" t="str">
        <v/>
      </c>
    </row>
    <row r="167" spans="1:6">
      <c r="A167" s="291">
        <v>45990</v>
      </c>
      <c r="B167" t="str">
        <v>NWL HC2</v>
      </c>
      <c r="C167" t="str">
        <v>ACL</v>
      </c>
      <c r="D167">
        <v>1</v>
      </c>
      <c r="E167" t="str">
        <v>Main Firefighter</v>
      </c>
      <c r="F167" t="str">
        <v/>
      </c>
    </row>
    <row r="168" spans="1:6">
      <c r="A168" s="291">
        <v>45990</v>
      </c>
      <c r="B168" t="str">
        <v>SPS HC</v>
      </c>
      <c r="C168" t="str">
        <v>ACL</v>
      </c>
      <c r="D168">
        <v>1</v>
      </c>
      <c r="E168" t="str">
        <v>Main Firefighter</v>
      </c>
      <c r="F168" t="str">
        <v/>
      </c>
    </row>
    <row r="169" spans="1:6">
      <c r="A169" s="291">
        <v>45990</v>
      </c>
      <c r="B169" t="str">
        <v>HDB HC/SU</v>
      </c>
      <c r="C169" t="str">
        <v>ACL</v>
      </c>
      <c r="D169">
        <v>1</v>
      </c>
      <c r="E169" t="str">
        <v>Main Firefighter</v>
      </c>
      <c r="F169" t="str">
        <v/>
      </c>
    </row>
    <row r="170" spans="1:6">
      <c r="A170" s="291">
        <v>45991</v>
      </c>
      <c r="B170" t="str">
        <v>NWL HC1</v>
      </c>
      <c r="C170" t="str">
        <v>ACL</v>
      </c>
      <c r="D170">
        <v>1</v>
      </c>
      <c r="E170" t="str">
        <v>Main Firefighter</v>
      </c>
      <c r="F170" t="str">
        <v/>
      </c>
    </row>
    <row r="171" spans="1:6">
      <c r="A171" s="291">
        <v>45997</v>
      </c>
      <c r="B171" t="str">
        <v>NWL HC1</v>
      </c>
      <c r="C171" t="str">
        <v>ACL</v>
      </c>
      <c r="D171">
        <v>1</v>
      </c>
      <c r="E171" t="str">
        <v>Main Firefighter</v>
      </c>
      <c r="F171" t="str">
        <v/>
      </c>
    </row>
    <row r="172" spans="1:6">
      <c r="A172" s="291">
        <v>45997</v>
      </c>
      <c r="B172" t="str">
        <v>NWL HC2</v>
      </c>
      <c r="C172" t="str">
        <v>ACL</v>
      </c>
      <c r="D172">
        <v>1</v>
      </c>
      <c r="E172" t="str">
        <v>Main Firefighter</v>
      </c>
      <c r="F172" t="str">
        <v/>
      </c>
    </row>
    <row r="173" spans="1:6">
      <c r="A173" s="291">
        <v>45997</v>
      </c>
      <c r="B173" t="str">
        <v>SPS HC</v>
      </c>
      <c r="C173" t="str">
        <v>ACL</v>
      </c>
      <c r="D173">
        <v>1</v>
      </c>
      <c r="E173" t="str">
        <v>Main Firefighter</v>
      </c>
      <c r="F173" t="str">
        <v/>
      </c>
    </row>
    <row r="174" spans="1:6">
      <c r="A174" s="291">
        <v>45997</v>
      </c>
      <c r="B174" t="str">
        <v>STB HC</v>
      </c>
      <c r="C174" t="str">
        <v>ACL</v>
      </c>
      <c r="D174">
        <v>1</v>
      </c>
      <c r="E174" t="str">
        <v>Main Firefighter</v>
      </c>
      <c r="F174" t="str">
        <v/>
      </c>
    </row>
    <row r="175" spans="1:6">
      <c r="A175" s="291">
        <v>45998</v>
      </c>
      <c r="B175" t="str">
        <v>NWL HC1</v>
      </c>
      <c r="C175" t="str">
        <v>ACL</v>
      </c>
      <c r="D175">
        <v>1</v>
      </c>
      <c r="E175" t="str">
        <v>Main Firefighter</v>
      </c>
      <c r="F175" t="str">
        <v/>
      </c>
    </row>
    <row r="176" spans="1:6">
      <c r="A176" s="291">
        <v>45998</v>
      </c>
      <c r="B176" t="str">
        <v>NWL HC2</v>
      </c>
      <c r="C176" t="str">
        <v>ACL</v>
      </c>
      <c r="D176">
        <v>1</v>
      </c>
      <c r="E176" t="str">
        <v>Main Firefighter</v>
      </c>
      <c r="F176" t="str">
        <v/>
      </c>
    </row>
    <row r="177" spans="1:6">
      <c r="A177" s="291">
        <v>46004</v>
      </c>
      <c r="B177" t="str">
        <v>NWL HC1</v>
      </c>
      <c r="C177" t="str">
        <v>ACL</v>
      </c>
      <c r="D177">
        <v>1</v>
      </c>
      <c r="E177" t="str">
        <v>Main Firefighter</v>
      </c>
      <c r="F177" t="str">
        <v/>
      </c>
    </row>
    <row r="178" spans="1:6">
      <c r="A178" s="291">
        <v>46004</v>
      </c>
      <c r="B178" t="str">
        <v>SPS HC</v>
      </c>
      <c r="C178" t="str">
        <v>ACL</v>
      </c>
      <c r="D178">
        <v>1</v>
      </c>
      <c r="E178" t="str">
        <v>Main Firefighter</v>
      </c>
      <c r="F178" t="str">
        <v/>
      </c>
    </row>
    <row r="179" spans="1:6">
      <c r="A179" s="291">
        <v>46004</v>
      </c>
      <c r="B179" t="str">
        <v>HDB HC/SU</v>
      </c>
      <c r="C179" t="str">
        <v>ACL</v>
      </c>
      <c r="D179">
        <v>1</v>
      </c>
      <c r="E179" t="str">
        <v>Main Firefighter</v>
      </c>
      <c r="F179" t="str">
        <v/>
      </c>
    </row>
    <row r="180" spans="1:6">
      <c r="A180" s="291">
        <v>46005</v>
      </c>
      <c r="B180" t="str">
        <v>NWL HC1</v>
      </c>
      <c r="C180" t="str">
        <v>ACL</v>
      </c>
      <c r="D180">
        <v>1</v>
      </c>
      <c r="E180" t="str">
        <v>Main Firefighter</v>
      </c>
      <c r="F180" t="str">
        <v/>
      </c>
    </row>
    <row r="181" spans="1:6">
      <c r="A181" s="291">
        <v>46011</v>
      </c>
      <c r="B181" t="str">
        <v>NWL HC1</v>
      </c>
      <c r="C181" t="str">
        <v>ACL</v>
      </c>
      <c r="D181">
        <v>1</v>
      </c>
      <c r="E181" t="str">
        <v>Main Firefighter</v>
      </c>
      <c r="F181" t="str">
        <v/>
      </c>
    </row>
    <row r="182" spans="1:6">
      <c r="A182" s="291">
        <v>46011</v>
      </c>
      <c r="B182" t="str">
        <v>SPS HC</v>
      </c>
      <c r="C182" t="str">
        <v>ACL</v>
      </c>
      <c r="D182">
        <v>1</v>
      </c>
      <c r="E182" t="str">
        <v>Main Firefighter</v>
      </c>
      <c r="F182" t="str">
        <v/>
      </c>
    </row>
    <row r="183" spans="1:6">
      <c r="A183" s="291">
        <v>46011</v>
      </c>
      <c r="B183" t="str">
        <v>STB HC</v>
      </c>
      <c r="C183" t="str">
        <v>ACL</v>
      </c>
      <c r="D183">
        <v>1</v>
      </c>
      <c r="E183" t="str">
        <v>Main Firefighter</v>
      </c>
      <c r="F183" t="str">
        <v/>
      </c>
    </row>
    <row r="184" spans="1:6">
      <c r="A184" s="291">
        <v>46012</v>
      </c>
      <c r="B184" t="str">
        <v>NWL HC1</v>
      </c>
      <c r="C184" t="str">
        <v>ACL</v>
      </c>
      <c r="D184">
        <v>1</v>
      </c>
      <c r="E184" t="str">
        <v>Main Firefighter</v>
      </c>
      <c r="F184" t="str">
        <v/>
      </c>
    </row>
    <row r="185" spans="1:6">
      <c r="A185" s="291">
        <v>46018</v>
      </c>
      <c r="B185" t="str">
        <v>NWL HC1</v>
      </c>
      <c r="C185" t="str">
        <v>ACL</v>
      </c>
      <c r="D185">
        <v>1</v>
      </c>
      <c r="E185" t="str">
        <v>Main Firefighter</v>
      </c>
      <c r="F185" t="str">
        <v/>
      </c>
    </row>
    <row r="186" spans="1:6">
      <c r="A186" s="291">
        <v>46018</v>
      </c>
      <c r="B186" t="str">
        <v>NWL HC2</v>
      </c>
      <c r="C186" t="str">
        <v>ACL</v>
      </c>
      <c r="D186">
        <v>1</v>
      </c>
      <c r="E186" t="str">
        <v>Main Firefighter</v>
      </c>
      <c r="F186" t="str">
        <v/>
      </c>
    </row>
    <row r="187" spans="1:6">
      <c r="A187" s="291">
        <v>46018</v>
      </c>
      <c r="B187" t="str">
        <v>SPS HC</v>
      </c>
      <c r="C187" t="str">
        <v>ACL</v>
      </c>
      <c r="D187">
        <v>1</v>
      </c>
      <c r="E187" t="str">
        <v>Main Firefighter</v>
      </c>
      <c r="F187" t="str">
        <v/>
      </c>
    </row>
    <row r="188" spans="1:6">
      <c r="A188" s="291">
        <v>46018</v>
      </c>
      <c r="B188" t="str">
        <v>HDB HC/SU</v>
      </c>
      <c r="C188" t="str">
        <v>ACL</v>
      </c>
      <c r="D188">
        <v>1</v>
      </c>
      <c r="E188" t="str">
        <v>Main Firefighter</v>
      </c>
      <c r="F188" t="str">
        <v/>
      </c>
    </row>
    <row r="189" spans="1:6">
      <c r="A189" s="291">
        <v>46019</v>
      </c>
      <c r="B189" t="str">
        <v>NWL HC1</v>
      </c>
      <c r="C189" t="str">
        <v>ACL</v>
      </c>
      <c r="D189">
        <v>1</v>
      </c>
      <c r="E189" t="str">
        <v>Main Firefighter</v>
      </c>
      <c r="F189" t="str">
        <v/>
      </c>
    </row>
    <row r="190" spans="1:6">
      <c r="A190" s="291">
        <v>46025</v>
      </c>
      <c r="B190" t="str">
        <v>Helitack STB</v>
      </c>
      <c r="C190" t="str">
        <v>ACL</v>
      </c>
      <c r="D190">
        <v>1</v>
      </c>
      <c r="E190" t="str">
        <v>Main Firefighter</v>
      </c>
      <c r="F190" t="str">
        <v/>
      </c>
    </row>
    <row r="191" spans="1:6">
      <c r="A191" s="291">
        <v>46025</v>
      </c>
      <c r="B191" t="str">
        <v>NWL HC1</v>
      </c>
      <c r="C191" t="str">
        <v>ACL</v>
      </c>
      <c r="D191">
        <v>1</v>
      </c>
      <c r="E191" t="str">
        <v>Main Firefighter</v>
      </c>
      <c r="F191" t="str">
        <v/>
      </c>
    </row>
    <row r="192" spans="1:6">
      <c r="A192" s="291">
        <v>46025</v>
      </c>
      <c r="B192" t="str">
        <v>NWL HC2</v>
      </c>
      <c r="C192" t="str">
        <v>ACL</v>
      </c>
      <c r="D192">
        <v>1</v>
      </c>
      <c r="E192" t="str">
        <v>Main Firefighter</v>
      </c>
      <c r="F192" t="str">
        <v/>
      </c>
    </row>
    <row r="193" spans="1:6">
      <c r="A193" s="291">
        <v>46025</v>
      </c>
      <c r="B193" t="str">
        <v>SPS HC</v>
      </c>
      <c r="C193" t="str">
        <v>ACL</v>
      </c>
      <c r="D193">
        <v>1</v>
      </c>
      <c r="E193" t="str">
        <v>Main Firefighter</v>
      </c>
      <c r="F193" t="str">
        <v/>
      </c>
    </row>
    <row r="194" spans="1:6">
      <c r="A194" s="291">
        <v>46025</v>
      </c>
      <c r="B194" t="str">
        <v>STB HC</v>
      </c>
      <c r="C194" t="str">
        <v>ACL</v>
      </c>
      <c r="D194">
        <v>1</v>
      </c>
      <c r="E194" t="str">
        <v>Main Firefighter</v>
      </c>
      <c r="F194" t="str">
        <v/>
      </c>
    </row>
    <row r="195" spans="1:6">
      <c r="A195" s="291">
        <v>46026</v>
      </c>
      <c r="B195" t="str">
        <v>Helitack STB</v>
      </c>
      <c r="C195" t="str">
        <v>ACL</v>
      </c>
      <c r="D195">
        <v>1</v>
      </c>
      <c r="E195" t="str">
        <v>Main Firefighter</v>
      </c>
      <c r="F195" t="str">
        <v/>
      </c>
    </row>
    <row r="196" spans="1:6">
      <c r="A196" s="291">
        <v>46026</v>
      </c>
      <c r="B196" t="str">
        <v>NWL HC1</v>
      </c>
      <c r="C196" t="str">
        <v>ACL</v>
      </c>
      <c r="D196">
        <v>1</v>
      </c>
      <c r="E196" t="str">
        <v>Main Firefighter</v>
      </c>
      <c r="F196" t="str">
        <v/>
      </c>
    </row>
    <row r="197" spans="1:6">
      <c r="A197" s="291">
        <v>46032</v>
      </c>
      <c r="B197" t="str">
        <v>Helitack STB</v>
      </c>
      <c r="C197" t="str">
        <v>ACL</v>
      </c>
      <c r="D197">
        <v>1</v>
      </c>
      <c r="E197" t="str">
        <v>Main Firefighter</v>
      </c>
      <c r="F197" t="str">
        <v/>
      </c>
    </row>
    <row r="198" spans="1:6">
      <c r="A198" s="291">
        <v>46032</v>
      </c>
      <c r="B198" t="str">
        <v>NWL HC1</v>
      </c>
      <c r="C198" t="str">
        <v>ACL</v>
      </c>
      <c r="D198">
        <v>1</v>
      </c>
      <c r="E198" t="str">
        <v>Main Firefighter</v>
      </c>
      <c r="F198" t="str">
        <v/>
      </c>
    </row>
    <row r="199" spans="1:6">
      <c r="A199" s="291">
        <v>46032</v>
      </c>
      <c r="B199" t="str">
        <v>NWL HC2</v>
      </c>
      <c r="C199" t="str">
        <v>ACL</v>
      </c>
      <c r="D199">
        <v>1</v>
      </c>
      <c r="E199" t="str">
        <v>Main Firefighter</v>
      </c>
      <c r="F199" t="str">
        <v/>
      </c>
    </row>
    <row r="200" spans="1:6">
      <c r="A200" s="291">
        <v>46032</v>
      </c>
      <c r="B200" t="str">
        <v>SPS HC</v>
      </c>
      <c r="C200" t="str">
        <v>ACL</v>
      </c>
      <c r="D200">
        <v>1</v>
      </c>
      <c r="E200" t="str">
        <v>Main Firefighter</v>
      </c>
      <c r="F200" t="str">
        <v/>
      </c>
    </row>
    <row r="201" spans="1:6">
      <c r="A201" s="291">
        <v>46032</v>
      </c>
      <c r="B201" t="str">
        <v>HDB HC/SU</v>
      </c>
      <c r="C201" t="str">
        <v>ACL</v>
      </c>
      <c r="D201">
        <v>1</v>
      </c>
      <c r="E201" t="str">
        <v>Main Firefighter</v>
      </c>
      <c r="F201" t="str">
        <v/>
      </c>
    </row>
    <row r="202" spans="1:6">
      <c r="A202" s="291">
        <v>46033</v>
      </c>
      <c r="B202" t="str">
        <v>Helitack STB</v>
      </c>
      <c r="C202" t="str">
        <v>ACL</v>
      </c>
      <c r="D202">
        <v>1</v>
      </c>
      <c r="E202" t="str">
        <v>Main Firefighter</v>
      </c>
      <c r="F202" t="str">
        <v/>
      </c>
    </row>
    <row r="203" spans="1:6">
      <c r="A203" s="291">
        <v>46033</v>
      </c>
      <c r="B203" t="str">
        <v>NWL HC1</v>
      </c>
      <c r="C203" t="str">
        <v>ACL</v>
      </c>
      <c r="D203">
        <v>1</v>
      </c>
      <c r="E203" t="str">
        <v>Main Firefighter</v>
      </c>
      <c r="F203" t="str">
        <v/>
      </c>
    </row>
    <row r="204" spans="1:6">
      <c r="A204" s="291">
        <v>46039</v>
      </c>
      <c r="B204" t="str">
        <v>Helitack STB</v>
      </c>
      <c r="C204" t="str">
        <v>ACL</v>
      </c>
      <c r="D204">
        <v>1</v>
      </c>
      <c r="E204" t="str">
        <v>Main Firefighter</v>
      </c>
      <c r="F204" t="str">
        <v/>
      </c>
    </row>
    <row r="205" spans="1:6">
      <c r="A205" s="291">
        <v>46039</v>
      </c>
      <c r="B205" t="str">
        <v>NWL HC1</v>
      </c>
      <c r="C205" t="str">
        <v>ACL</v>
      </c>
      <c r="D205">
        <v>1</v>
      </c>
      <c r="E205" t="str">
        <v>Main Firefighter</v>
      </c>
      <c r="F205" t="str">
        <v/>
      </c>
    </row>
    <row r="206" spans="1:6">
      <c r="A206" s="291">
        <v>46039</v>
      </c>
      <c r="B206" t="str">
        <v>NWL HC2</v>
      </c>
      <c r="C206" t="str">
        <v>ACL</v>
      </c>
      <c r="D206">
        <v>1</v>
      </c>
      <c r="E206" t="str">
        <v>Main Firefighter</v>
      </c>
      <c r="F206" t="str">
        <v/>
      </c>
    </row>
    <row r="207" spans="1:6">
      <c r="A207" s="291">
        <v>46039</v>
      </c>
      <c r="B207" t="str">
        <v>SPS HC</v>
      </c>
      <c r="C207" t="str">
        <v>ACL</v>
      </c>
      <c r="D207">
        <v>1</v>
      </c>
      <c r="E207" t="str">
        <v>Main Firefighter</v>
      </c>
      <c r="F207" t="str">
        <v/>
      </c>
    </row>
    <row r="208" spans="1:6">
      <c r="A208" s="291">
        <v>46039</v>
      </c>
      <c r="B208" t="str">
        <v>STB HC</v>
      </c>
      <c r="C208" t="str">
        <v>ACL</v>
      </c>
      <c r="D208">
        <v>1</v>
      </c>
      <c r="E208" t="str">
        <v>Main Firefighter</v>
      </c>
      <c r="F208" t="str">
        <v/>
      </c>
    </row>
    <row r="209" spans="1:6">
      <c r="A209" s="291">
        <v>46040</v>
      </c>
      <c r="B209" t="str">
        <v>Helitack STB</v>
      </c>
      <c r="C209" t="str">
        <v>ACL</v>
      </c>
      <c r="D209">
        <v>1</v>
      </c>
      <c r="E209" t="str">
        <v>Main Firefighter</v>
      </c>
      <c r="F209" t="str">
        <v/>
      </c>
    </row>
    <row r="210" spans="1:6">
      <c r="A210" s="291">
        <v>46040</v>
      </c>
      <c r="B210" t="str">
        <v>NWL HC1</v>
      </c>
      <c r="C210" t="str">
        <v>ACL</v>
      </c>
      <c r="D210">
        <v>1</v>
      </c>
      <c r="E210" t="str">
        <v>Main Firefighter</v>
      </c>
      <c r="F210" t="str">
        <v/>
      </c>
    </row>
    <row r="211" spans="1:6">
      <c r="A211" s="291">
        <v>46046</v>
      </c>
      <c r="B211" t="str">
        <v>Helitack STB</v>
      </c>
      <c r="C211" t="str">
        <v>ACL</v>
      </c>
      <c r="D211">
        <v>1</v>
      </c>
      <c r="E211" t="str">
        <v>Main Firefighter</v>
      </c>
      <c r="F211" t="str">
        <v/>
      </c>
    </row>
    <row r="212" spans="1:6">
      <c r="A212" s="291">
        <v>46046</v>
      </c>
      <c r="B212" t="str">
        <v>NWL HC1</v>
      </c>
      <c r="C212" t="str">
        <v>ACL</v>
      </c>
      <c r="D212">
        <v>1</v>
      </c>
      <c r="E212" t="str">
        <v>Main Firefighter</v>
      </c>
      <c r="F212" t="str">
        <v/>
      </c>
    </row>
    <row r="213" spans="1:6">
      <c r="A213" s="291">
        <v>46046</v>
      </c>
      <c r="B213" t="str">
        <v>NWL HC2</v>
      </c>
      <c r="C213" t="str">
        <v>ACL</v>
      </c>
      <c r="D213">
        <v>1</v>
      </c>
      <c r="E213" t="str">
        <v>Main Firefighter</v>
      </c>
      <c r="F213" t="str">
        <v/>
      </c>
    </row>
    <row r="214" spans="1:6">
      <c r="A214" s="291">
        <v>46046</v>
      </c>
      <c r="B214" t="str">
        <v>SPS HC</v>
      </c>
      <c r="C214" t="str">
        <v>ACL</v>
      </c>
      <c r="D214">
        <v>1</v>
      </c>
      <c r="E214" t="str">
        <v>Main Firefighter</v>
      </c>
      <c r="F214" t="str">
        <v/>
      </c>
    </row>
    <row r="215" spans="1:6">
      <c r="A215" s="291">
        <v>46046</v>
      </c>
      <c r="B215" t="str">
        <v>HDB HC/SU</v>
      </c>
      <c r="C215" t="str">
        <v>ACL</v>
      </c>
      <c r="D215">
        <v>1</v>
      </c>
      <c r="E215" t="str">
        <v>Main Firefighter</v>
      </c>
      <c r="F215" t="str">
        <v/>
      </c>
    </row>
    <row r="216" spans="1:6">
      <c r="A216" s="291">
        <v>46047</v>
      </c>
      <c r="B216" t="str">
        <v>Helitack STB</v>
      </c>
      <c r="C216" t="str">
        <v>ACL</v>
      </c>
      <c r="D216">
        <v>1</v>
      </c>
      <c r="E216" t="str">
        <v>Main Firefighter</v>
      </c>
      <c r="F216" t="str">
        <v/>
      </c>
    </row>
    <row r="217" spans="1:6">
      <c r="A217" s="291">
        <v>46047</v>
      </c>
      <c r="B217" t="str">
        <v>NWL HC1</v>
      </c>
      <c r="C217" t="str">
        <v>ACL</v>
      </c>
      <c r="D217">
        <v>1</v>
      </c>
      <c r="E217" t="str">
        <v>Main Firefighter</v>
      </c>
      <c r="F217" t="str">
        <v/>
      </c>
    </row>
    <row r="218" spans="1:6">
      <c r="A218" s="291">
        <v>46053</v>
      </c>
      <c r="B218" t="str">
        <v>Helitack STB</v>
      </c>
      <c r="C218" t="str">
        <v>ACL</v>
      </c>
      <c r="D218">
        <v>1</v>
      </c>
      <c r="E218" t="str">
        <v>Main Firefighter</v>
      </c>
      <c r="F218" t="str">
        <v/>
      </c>
    </row>
    <row r="219" spans="1:6">
      <c r="A219" s="291">
        <v>46053</v>
      </c>
      <c r="B219" t="str">
        <v>NWL HC1</v>
      </c>
      <c r="C219" t="str">
        <v>ACL</v>
      </c>
      <c r="D219">
        <v>1</v>
      </c>
      <c r="E219" t="str">
        <v>Main Firefighter</v>
      </c>
      <c r="F219" t="str">
        <v/>
      </c>
    </row>
    <row r="220" spans="1:6">
      <c r="A220" s="291">
        <v>46053</v>
      </c>
      <c r="B220" t="str">
        <v>NWL HC2</v>
      </c>
      <c r="C220" t="str">
        <v>ACL</v>
      </c>
      <c r="D220">
        <v>1</v>
      </c>
      <c r="E220" t="str">
        <v>Main Firefighter</v>
      </c>
      <c r="F220" t="str">
        <v/>
      </c>
    </row>
    <row r="221" spans="1:6">
      <c r="A221" s="291">
        <v>46053</v>
      </c>
      <c r="B221" t="str">
        <v>SPS BP</v>
      </c>
      <c r="C221" t="str">
        <v>ACL</v>
      </c>
      <c r="D221">
        <v>2</v>
      </c>
      <c r="E221" t="str">
        <v>Main Firefighter</v>
      </c>
      <c r="F221" t="str">
        <v/>
      </c>
    </row>
    <row r="222" spans="1:6">
      <c r="A222" s="291">
        <v>46053</v>
      </c>
      <c r="B222" t="str">
        <v>STB HC</v>
      </c>
      <c r="C222" t="str">
        <v>ACL</v>
      </c>
      <c r="D222">
        <v>1</v>
      </c>
      <c r="E222" t="str">
        <v>Main Firefighter</v>
      </c>
      <c r="F222" t="str">
        <v/>
      </c>
    </row>
    <row r="223" spans="1:6">
      <c r="A223" s="291">
        <v>46054</v>
      </c>
      <c r="B223" t="str">
        <v>Helitack STB</v>
      </c>
      <c r="C223" t="str">
        <v>ACL</v>
      </c>
      <c r="D223">
        <v>1</v>
      </c>
      <c r="E223" t="str">
        <v>Main Firefighter</v>
      </c>
      <c r="F223" t="str">
        <v/>
      </c>
    </row>
    <row r="224" spans="1:6">
      <c r="A224" s="291">
        <v>46054</v>
      </c>
      <c r="B224" t="str">
        <v>NWL HC1</v>
      </c>
      <c r="C224" t="str">
        <v>ACL</v>
      </c>
      <c r="D224">
        <v>1</v>
      </c>
      <c r="E224" t="str">
        <v>Main Firefighter</v>
      </c>
      <c r="F224" t="str">
        <v/>
      </c>
    </row>
    <row r="225" spans="1:6">
      <c r="A225" s="291">
        <v>46060</v>
      </c>
      <c r="B225" t="str">
        <v>Helitack STB</v>
      </c>
      <c r="C225" t="str">
        <v>ACL</v>
      </c>
      <c r="D225">
        <v>1</v>
      </c>
      <c r="E225" t="str">
        <v>Main Firefighter</v>
      </c>
      <c r="F225" t="str">
        <v/>
      </c>
    </row>
    <row r="226" spans="1:6">
      <c r="A226" s="291">
        <v>46060</v>
      </c>
      <c r="B226" t="str">
        <v>NWL HC1</v>
      </c>
      <c r="C226" t="str">
        <v>ACL</v>
      </c>
      <c r="D226">
        <v>1</v>
      </c>
      <c r="E226" t="str">
        <v>Main Firefighter</v>
      </c>
      <c r="F226" t="str">
        <v/>
      </c>
    </row>
    <row r="227" spans="1:6">
      <c r="A227" s="291">
        <v>46060</v>
      </c>
      <c r="B227" t="str">
        <v>NWL HC2</v>
      </c>
      <c r="C227" t="str">
        <v>ACL</v>
      </c>
      <c r="D227">
        <v>1</v>
      </c>
      <c r="E227" t="str">
        <v>Main Firefighter</v>
      </c>
      <c r="F227" t="str">
        <v/>
      </c>
    </row>
    <row r="228" spans="1:6">
      <c r="A228" s="291">
        <v>46060</v>
      </c>
      <c r="B228" t="str">
        <v>SPS BP</v>
      </c>
      <c r="C228" t="str">
        <v>ACL</v>
      </c>
      <c r="D228">
        <v>2</v>
      </c>
      <c r="E228" t="str">
        <v>Main Firefighter</v>
      </c>
      <c r="F228" t="str">
        <v/>
      </c>
    </row>
    <row r="229" spans="1:6">
      <c r="A229" s="291">
        <v>46060</v>
      </c>
      <c r="B229" t="str">
        <v>HDB HC/SU</v>
      </c>
      <c r="C229" t="str">
        <v>ACL</v>
      </c>
      <c r="D229">
        <v>1</v>
      </c>
      <c r="E229" t="str">
        <v>Main Firefighter</v>
      </c>
      <c r="F229" t="str">
        <v/>
      </c>
    </row>
    <row r="230" spans="1:6">
      <c r="A230" s="291">
        <v>46061</v>
      </c>
      <c r="B230" t="str">
        <v>Helitack STB</v>
      </c>
      <c r="C230" t="str">
        <v>ACL</v>
      </c>
      <c r="D230">
        <v>1</v>
      </c>
      <c r="E230" t="str">
        <v>Main Firefighter</v>
      </c>
      <c r="F230" t="str">
        <v/>
      </c>
    </row>
    <row r="231" spans="1:6">
      <c r="A231" s="291">
        <v>46061</v>
      </c>
      <c r="B231" t="str">
        <v>NWL HC1</v>
      </c>
      <c r="C231" t="str">
        <v>ACL</v>
      </c>
      <c r="D231">
        <v>1</v>
      </c>
      <c r="E231" t="str">
        <v>Main Firefighter</v>
      </c>
      <c r="F231" t="str">
        <v/>
      </c>
    </row>
    <row r="232" spans="1:6">
      <c r="A232" s="291">
        <v>46067</v>
      </c>
      <c r="B232" t="str">
        <v>Helitack STB</v>
      </c>
      <c r="C232" t="str">
        <v>ACL</v>
      </c>
      <c r="D232">
        <v>1</v>
      </c>
      <c r="E232" t="str">
        <v>Main Firefighter</v>
      </c>
      <c r="F232" t="str">
        <v/>
      </c>
    </row>
    <row r="233" spans="1:6">
      <c r="A233" s="291">
        <v>46067</v>
      </c>
      <c r="B233" t="str">
        <v>NWL HC1</v>
      </c>
      <c r="C233" t="str">
        <v>ACL</v>
      </c>
      <c r="D233">
        <v>1</v>
      </c>
      <c r="E233" t="str">
        <v>Main Firefighter</v>
      </c>
      <c r="F233" t="str">
        <v/>
      </c>
    </row>
    <row r="234" spans="1:6">
      <c r="A234" s="291">
        <v>46067</v>
      </c>
      <c r="B234" t="str">
        <v>NWL HC2</v>
      </c>
      <c r="C234" t="str">
        <v>ACL</v>
      </c>
      <c r="D234">
        <v>1</v>
      </c>
      <c r="E234" t="str">
        <v>Main Firefighter</v>
      </c>
      <c r="F234" t="str">
        <v/>
      </c>
    </row>
    <row r="235" spans="1:6">
      <c r="A235" s="291">
        <v>46067</v>
      </c>
      <c r="B235" t="str">
        <v>SPS BP</v>
      </c>
      <c r="C235" t="str">
        <v>ACL</v>
      </c>
      <c r="D235">
        <v>2</v>
      </c>
      <c r="E235" t="str">
        <v>Main Firefighter</v>
      </c>
      <c r="F235" t="str">
        <v/>
      </c>
    </row>
    <row r="236" spans="1:6">
      <c r="A236" s="291">
        <v>46067</v>
      </c>
      <c r="B236" t="str">
        <v>STB HC</v>
      </c>
      <c r="C236" t="str">
        <v>ACL</v>
      </c>
      <c r="D236">
        <v>1</v>
      </c>
      <c r="E236" t="str">
        <v>Main Firefighter</v>
      </c>
      <c r="F236" t="str">
        <v/>
      </c>
    </row>
    <row r="237" spans="1:6">
      <c r="A237" s="291">
        <v>46068</v>
      </c>
      <c r="B237" t="str">
        <v>Helitack STB</v>
      </c>
      <c r="C237" t="str">
        <v>ACL</v>
      </c>
      <c r="D237">
        <v>1</v>
      </c>
      <c r="E237" t="str">
        <v>Main Firefighter</v>
      </c>
      <c r="F237" t="str">
        <v/>
      </c>
    </row>
    <row r="238" spans="1:6">
      <c r="A238" s="291">
        <v>46068</v>
      </c>
      <c r="B238" t="str">
        <v>NWL HC1</v>
      </c>
      <c r="C238" t="str">
        <v>ACL</v>
      </c>
      <c r="D238">
        <v>1</v>
      </c>
      <c r="E238" t="str">
        <v>Main Firefighter</v>
      </c>
      <c r="F238" t="str">
        <v/>
      </c>
    </row>
    <row r="239" spans="1:6">
      <c r="A239" s="291">
        <v>46074</v>
      </c>
      <c r="B239" t="str">
        <v>Helitack STB</v>
      </c>
      <c r="C239" t="str">
        <v>ACL</v>
      </c>
      <c r="D239">
        <v>1</v>
      </c>
      <c r="E239" t="str">
        <v>Main Firefighter</v>
      </c>
      <c r="F239" t="str">
        <v/>
      </c>
    </row>
    <row r="240" spans="1:6">
      <c r="A240" s="291">
        <v>46074</v>
      </c>
      <c r="B240" t="str">
        <v>NWL HC1</v>
      </c>
      <c r="C240" t="str">
        <v>ACL</v>
      </c>
      <c r="D240">
        <v>1</v>
      </c>
      <c r="E240" t="str">
        <v>Main Firefighter</v>
      </c>
      <c r="F240" t="str">
        <v/>
      </c>
    </row>
    <row r="241" spans="1:6">
      <c r="A241" s="291">
        <v>46074</v>
      </c>
      <c r="B241" t="str">
        <v>NWL HC2</v>
      </c>
      <c r="C241" t="str">
        <v>ACL</v>
      </c>
      <c r="D241">
        <v>1</v>
      </c>
      <c r="E241" t="str">
        <v>Main Firefighter</v>
      </c>
      <c r="F241" t="str">
        <v/>
      </c>
    </row>
    <row r="242" spans="1:6">
      <c r="A242" s="291">
        <v>46074</v>
      </c>
      <c r="B242" t="str">
        <v>SPS BP</v>
      </c>
      <c r="C242" t="str">
        <v>ACL</v>
      </c>
      <c r="D242">
        <v>2</v>
      </c>
      <c r="E242" t="str">
        <v>Main Firefighter</v>
      </c>
      <c r="F242" t="str">
        <v/>
      </c>
    </row>
    <row r="243" spans="1:6">
      <c r="A243" s="291">
        <v>46074</v>
      </c>
      <c r="B243" t="str">
        <v>HDB HC/SU</v>
      </c>
      <c r="C243" t="str">
        <v>ACL</v>
      </c>
      <c r="D243">
        <v>1</v>
      </c>
      <c r="E243" t="str">
        <v>Main Firefighter</v>
      </c>
      <c r="F243" t="str">
        <v/>
      </c>
    </row>
    <row r="244" spans="1:6">
      <c r="A244" s="291">
        <v>46075</v>
      </c>
      <c r="B244" t="str">
        <v>Helitack STB</v>
      </c>
      <c r="C244" t="str">
        <v>ACL</v>
      </c>
      <c r="D244">
        <v>1</v>
      </c>
      <c r="E244" t="str">
        <v>Main Firefighter</v>
      </c>
      <c r="F244" t="str">
        <v/>
      </c>
    </row>
    <row r="245" spans="1:6">
      <c r="A245" s="291">
        <v>46075</v>
      </c>
      <c r="B245" t="str">
        <v>NWL HC1</v>
      </c>
      <c r="C245" t="str">
        <v>ACL</v>
      </c>
      <c r="D245">
        <v>1</v>
      </c>
      <c r="E245" t="str">
        <v>Main Firefighter</v>
      </c>
      <c r="F245" t="str">
        <v/>
      </c>
    </row>
    <row r="246" spans="1:6">
      <c r="A246" s="291">
        <v>46081</v>
      </c>
      <c r="B246" t="str">
        <v>Helitack STB</v>
      </c>
      <c r="C246" t="str">
        <v>ACL</v>
      </c>
      <c r="D246">
        <v>1</v>
      </c>
      <c r="E246" t="str">
        <v>Main Firefighter</v>
      </c>
      <c r="F246" t="str">
        <v/>
      </c>
    </row>
    <row r="247" spans="1:6">
      <c r="A247" s="291">
        <v>46081</v>
      </c>
      <c r="B247" t="str">
        <v>NWL HC1</v>
      </c>
      <c r="C247" t="str">
        <v>ACL</v>
      </c>
      <c r="D247">
        <v>1</v>
      </c>
      <c r="E247" t="str">
        <v>Main Firefighter</v>
      </c>
      <c r="F247" t="str">
        <v/>
      </c>
    </row>
    <row r="248" spans="1:6">
      <c r="A248" s="291">
        <v>46081</v>
      </c>
      <c r="B248" t="str">
        <v>NWL HC2</v>
      </c>
      <c r="C248" t="str">
        <v>ACL</v>
      </c>
      <c r="D248">
        <v>1</v>
      </c>
      <c r="E248" t="str">
        <v>Main Firefighter</v>
      </c>
      <c r="F248" t="str">
        <v/>
      </c>
    </row>
    <row r="249" spans="1:6">
      <c r="A249" s="291">
        <v>46081</v>
      </c>
      <c r="B249" t="str">
        <v>SPS BP</v>
      </c>
      <c r="C249" t="str">
        <v>ACL</v>
      </c>
      <c r="D249">
        <v>2</v>
      </c>
      <c r="E249" t="str">
        <v>Main Firefighter</v>
      </c>
      <c r="F249" t="str">
        <v/>
      </c>
    </row>
    <row r="250" spans="1:6">
      <c r="A250" s="291">
        <v>46081</v>
      </c>
      <c r="B250" t="str">
        <v>STB HC</v>
      </c>
      <c r="C250" t="str">
        <v>ACL</v>
      </c>
      <c r="D250">
        <v>1</v>
      </c>
      <c r="E250" t="str">
        <v>Main Firefighter</v>
      </c>
      <c r="F250" t="str">
        <v/>
      </c>
    </row>
    <row r="251" spans="1:6">
      <c r="A251" s="291">
        <v>46082</v>
      </c>
      <c r="B251" t="str">
        <v>Helitack STB</v>
      </c>
      <c r="C251" t="str">
        <v>ACL</v>
      </c>
      <c r="D251">
        <v>1</v>
      </c>
      <c r="E251" t="str">
        <v>Main Firefighter</v>
      </c>
      <c r="F251" t="str">
        <v/>
      </c>
    </row>
    <row r="252" spans="1:6">
      <c r="A252" s="291">
        <v>46082</v>
      </c>
      <c r="B252" t="str">
        <v>NWL HC1</v>
      </c>
      <c r="C252" t="str">
        <v>ACL</v>
      </c>
      <c r="D252">
        <v>1</v>
      </c>
      <c r="E252" t="str">
        <v>Main Firefighter</v>
      </c>
      <c r="F252" t="str">
        <v/>
      </c>
    </row>
    <row r="253" spans="1:6">
      <c r="A253" s="291">
        <v>46088</v>
      </c>
      <c r="B253" t="str">
        <v>Helitack STB</v>
      </c>
      <c r="C253" t="str">
        <v>ACL</v>
      </c>
      <c r="D253">
        <v>1</v>
      </c>
      <c r="E253" t="str">
        <v>Main Firefighter</v>
      </c>
      <c r="F253" t="str">
        <v/>
      </c>
    </row>
    <row r="254" spans="1:6">
      <c r="A254" s="291">
        <v>46088</v>
      </c>
      <c r="B254" t="str">
        <v>NWL HC1</v>
      </c>
      <c r="C254" t="str">
        <v>ACL</v>
      </c>
      <c r="D254">
        <v>1</v>
      </c>
      <c r="E254" t="str">
        <v>Main Firefighter</v>
      </c>
      <c r="F254" t="str">
        <v/>
      </c>
    </row>
    <row r="255" spans="1:6">
      <c r="A255" s="291">
        <v>46088</v>
      </c>
      <c r="B255" t="str">
        <v>NWL HC2</v>
      </c>
      <c r="C255" t="str">
        <v>ACL</v>
      </c>
      <c r="D255">
        <v>1</v>
      </c>
      <c r="E255" t="str">
        <v>Main Firefighter</v>
      </c>
      <c r="F255" t="str">
        <v/>
      </c>
    </row>
    <row r="256" spans="1:6">
      <c r="A256" s="291">
        <v>46088</v>
      </c>
      <c r="B256" t="str">
        <v>SPS BP</v>
      </c>
      <c r="C256" t="str">
        <v>ACL</v>
      </c>
      <c r="D256">
        <v>2</v>
      </c>
      <c r="E256" t="str">
        <v>Main Firefighter</v>
      </c>
      <c r="F256" t="str">
        <v/>
      </c>
    </row>
    <row r="257" spans="1:6">
      <c r="A257" s="291">
        <v>46088</v>
      </c>
      <c r="B257" t="str">
        <v>HDB HC/SU</v>
      </c>
      <c r="C257" t="str">
        <v>ACL</v>
      </c>
      <c r="D257">
        <v>1</v>
      </c>
      <c r="E257" t="str">
        <v>Main Firefighter</v>
      </c>
      <c r="F257" t="str">
        <v/>
      </c>
    </row>
    <row r="258" spans="1:6">
      <c r="A258" s="291">
        <v>46089</v>
      </c>
      <c r="B258" t="str">
        <v>Helitack STB</v>
      </c>
      <c r="C258" t="str">
        <v>ACL</v>
      </c>
      <c r="D258">
        <v>1</v>
      </c>
      <c r="E258" t="str">
        <v>Main Firefighter</v>
      </c>
      <c r="F258" t="str">
        <v/>
      </c>
    </row>
    <row r="259" spans="1:6">
      <c r="A259" s="291">
        <v>46089</v>
      </c>
      <c r="B259" t="str">
        <v>NWL HC1</v>
      </c>
      <c r="C259" t="str">
        <v>ACL</v>
      </c>
      <c r="D259">
        <v>1</v>
      </c>
      <c r="E259" t="str">
        <v>Main Firefighter</v>
      </c>
      <c r="F259" t="str">
        <v/>
      </c>
    </row>
    <row r="260" spans="1:6">
      <c r="A260" s="291">
        <v>46095</v>
      </c>
      <c r="B260" t="str">
        <v>Helitack STB</v>
      </c>
      <c r="C260" t="str">
        <v>ACL</v>
      </c>
      <c r="D260">
        <v>1</v>
      </c>
      <c r="E260" t="str">
        <v>Main Firefighter</v>
      </c>
      <c r="F260" t="str">
        <v/>
      </c>
    </row>
    <row r="261" spans="1:6">
      <c r="A261" s="291">
        <v>46095</v>
      </c>
      <c r="B261" t="str">
        <v>NWL HC1</v>
      </c>
      <c r="C261" t="str">
        <v>ACL</v>
      </c>
      <c r="D261">
        <v>1</v>
      </c>
      <c r="E261" t="str">
        <v>Main Firefighter</v>
      </c>
      <c r="F261" t="str">
        <v/>
      </c>
    </row>
    <row r="262" spans="1:6">
      <c r="A262" s="291">
        <v>46095</v>
      </c>
      <c r="B262" t="str">
        <v>NWL HC2</v>
      </c>
      <c r="C262" t="str">
        <v>ACL</v>
      </c>
      <c r="D262">
        <v>1</v>
      </c>
      <c r="E262" t="str">
        <v>Main Firefighter</v>
      </c>
      <c r="F262" t="str">
        <v/>
      </c>
    </row>
    <row r="263" spans="1:6">
      <c r="A263" s="291">
        <v>46095</v>
      </c>
      <c r="B263" t="str">
        <v>SPS BP</v>
      </c>
      <c r="C263" t="str">
        <v>ACL</v>
      </c>
      <c r="D263">
        <v>2</v>
      </c>
      <c r="E263" t="str">
        <v>Main Firefighter</v>
      </c>
      <c r="F263" t="str">
        <v/>
      </c>
    </row>
    <row r="264" spans="1:6">
      <c r="A264" s="291">
        <v>46095</v>
      </c>
      <c r="B264" t="str">
        <v>STB HC</v>
      </c>
      <c r="C264" t="str">
        <v>ACL</v>
      </c>
      <c r="D264">
        <v>1</v>
      </c>
      <c r="E264" t="str">
        <v>Main Firefighter</v>
      </c>
      <c r="F264" t="str">
        <v/>
      </c>
    </row>
    <row r="265" spans="1:6">
      <c r="A265" s="291">
        <v>46096</v>
      </c>
      <c r="B265" t="str">
        <v>Helitack STB</v>
      </c>
      <c r="C265" t="str">
        <v>ACL</v>
      </c>
      <c r="D265">
        <v>1</v>
      </c>
      <c r="E265" t="str">
        <v>Main Firefighter</v>
      </c>
      <c r="F265" t="str">
        <v/>
      </c>
    </row>
    <row r="266" spans="1:6">
      <c r="A266" s="291">
        <v>46096</v>
      </c>
      <c r="B266" t="str">
        <v>NWL HC1</v>
      </c>
      <c r="C266" t="str">
        <v>ACL</v>
      </c>
      <c r="D266">
        <v>1</v>
      </c>
      <c r="E266" t="str">
        <v>Main Firefighter</v>
      </c>
      <c r="F266" t="str">
        <v/>
      </c>
    </row>
    <row r="267" spans="1:6">
      <c r="A267" s="291">
        <v>46102</v>
      </c>
      <c r="B267" t="str">
        <v>Helitack STB</v>
      </c>
      <c r="C267" t="str">
        <v>ACL</v>
      </c>
      <c r="D267">
        <v>1</v>
      </c>
      <c r="E267" t="str">
        <v>Main Firefighter</v>
      </c>
      <c r="F267" t="str">
        <v/>
      </c>
    </row>
    <row r="268" spans="1:6">
      <c r="A268" s="291">
        <v>46102</v>
      </c>
      <c r="B268" t="str">
        <v>NWL HC1</v>
      </c>
      <c r="C268" t="str">
        <v>ACL</v>
      </c>
      <c r="D268">
        <v>1</v>
      </c>
      <c r="E268" t="str">
        <v>Main Firefighter</v>
      </c>
      <c r="F268" t="str">
        <v/>
      </c>
    </row>
    <row r="269" spans="1:6">
      <c r="A269" s="291">
        <v>46102</v>
      </c>
      <c r="B269" t="str">
        <v>SPS BP</v>
      </c>
      <c r="C269" t="str">
        <v>ACL</v>
      </c>
      <c r="D269">
        <v>2</v>
      </c>
      <c r="E269" t="str">
        <v>Main Firefighter</v>
      </c>
      <c r="F269" t="str">
        <v/>
      </c>
    </row>
    <row r="270" spans="1:6">
      <c r="A270" s="291">
        <v>46102</v>
      </c>
      <c r="B270" t="str">
        <v>HDB HC/SU</v>
      </c>
      <c r="C270" t="str">
        <v>ACL</v>
      </c>
      <c r="D270">
        <v>1</v>
      </c>
      <c r="E270" t="str">
        <v>Main Firefighter</v>
      </c>
      <c r="F270" t="str">
        <v/>
      </c>
    </row>
    <row r="271" spans="1:6">
      <c r="A271" s="291">
        <v>46103</v>
      </c>
      <c r="B271" t="str">
        <v>Helitack STB</v>
      </c>
      <c r="C271" t="str">
        <v>ACL</v>
      </c>
      <c r="D271">
        <v>1</v>
      </c>
      <c r="E271" t="str">
        <v>Main Firefighter</v>
      </c>
      <c r="F271" t="str">
        <v/>
      </c>
    </row>
    <row r="272" spans="1:6">
      <c r="A272" s="291">
        <v>46103</v>
      </c>
      <c r="B272" t="str">
        <v>NWL HC1</v>
      </c>
      <c r="C272" t="str">
        <v>ACL</v>
      </c>
      <c r="D272">
        <v>1</v>
      </c>
      <c r="E272" t="str">
        <v>Main Firefighter</v>
      </c>
      <c r="F272" t="str">
        <v/>
      </c>
    </row>
    <row r="273" spans="1:6">
      <c r="A273" s="291">
        <v>46109</v>
      </c>
      <c r="B273" t="str">
        <v>Helitack STB</v>
      </c>
      <c r="C273" t="str">
        <v>ACL</v>
      </c>
      <c r="D273">
        <v>1</v>
      </c>
      <c r="E273" t="str">
        <v>Main Firefighter</v>
      </c>
      <c r="F273" t="str">
        <v/>
      </c>
    </row>
    <row r="274" spans="1:6">
      <c r="A274" s="291">
        <v>46109</v>
      </c>
      <c r="B274" t="str">
        <v>NWL HC1</v>
      </c>
      <c r="C274" t="str">
        <v>ACL</v>
      </c>
      <c r="D274">
        <v>1</v>
      </c>
      <c r="E274" t="str">
        <v>Main Firefighter</v>
      </c>
      <c r="F274" t="str">
        <v/>
      </c>
    </row>
    <row r="275" spans="1:6">
      <c r="A275" s="291">
        <v>46109</v>
      </c>
      <c r="B275" t="str">
        <v>SPS HC</v>
      </c>
      <c r="C275" t="str">
        <v>ACL</v>
      </c>
      <c r="D275">
        <v>1</v>
      </c>
      <c r="E275" t="str">
        <v>Main Firefighter</v>
      </c>
      <c r="F275" t="str">
        <v/>
      </c>
    </row>
    <row r="276" spans="1:6">
      <c r="A276" s="291">
        <v>46109</v>
      </c>
      <c r="B276" t="str">
        <v>STB HC</v>
      </c>
      <c r="C276" t="str">
        <v>ACL</v>
      </c>
      <c r="D276">
        <v>1</v>
      </c>
      <c r="E276" t="str">
        <v>Main Firefighter</v>
      </c>
      <c r="F276" t="str">
        <v/>
      </c>
    </row>
    <row r="277" spans="1:6">
      <c r="A277" s="291">
        <v>46110</v>
      </c>
      <c r="B277" t="str">
        <v>Helitack STB</v>
      </c>
      <c r="C277" t="str">
        <v>ACL</v>
      </c>
      <c r="D277">
        <v>1</v>
      </c>
      <c r="E277" t="str">
        <v>Main Firefighter</v>
      </c>
      <c r="F277" t="str">
        <v/>
      </c>
    </row>
    <row r="278" spans="1:6">
      <c r="A278" s="291">
        <v>46110</v>
      </c>
      <c r="B278" t="str">
        <v>NWL HC1</v>
      </c>
      <c r="C278" t="str">
        <v>ACL</v>
      </c>
      <c r="D278">
        <v>1</v>
      </c>
      <c r="E278" t="str">
        <v>Main Firefighter</v>
      </c>
      <c r="F278" t="str">
        <v/>
      </c>
    </row>
    <row r="279" spans="1:6">
      <c r="A279" s="291">
        <v>46116</v>
      </c>
      <c r="B279" t="str">
        <v>NWL HC1</v>
      </c>
      <c r="C279" t="str">
        <v>ACL</v>
      </c>
      <c r="D279">
        <v>1</v>
      </c>
      <c r="E279" t="str">
        <v>Main Firefighter</v>
      </c>
      <c r="F279" t="str">
        <v/>
      </c>
    </row>
    <row r="280" spans="1:6">
      <c r="A280" s="291">
        <v>46116</v>
      </c>
      <c r="B280" t="str">
        <v>SPS HC</v>
      </c>
      <c r="C280" t="str">
        <v>ACL</v>
      </c>
      <c r="D280">
        <v>1</v>
      </c>
      <c r="E280" t="str">
        <v>Main Firefighter</v>
      </c>
      <c r="F280" t="str">
        <v/>
      </c>
    </row>
    <row r="281" spans="1:6">
      <c r="A281" s="291">
        <v>46116</v>
      </c>
      <c r="B281" t="str">
        <v>HDB HC/SU</v>
      </c>
      <c r="C281" t="str">
        <v>ACL</v>
      </c>
      <c r="D281">
        <v>1</v>
      </c>
      <c r="E281" t="str">
        <v>Main Firefighter</v>
      </c>
      <c r="F281" t="str">
        <v/>
      </c>
    </row>
    <row r="282" spans="1:6">
      <c r="A282" s="291">
        <v>46117</v>
      </c>
      <c r="B282" t="str">
        <v>NWL HC1</v>
      </c>
      <c r="C282" t="str">
        <v>ACL</v>
      </c>
      <c r="D282">
        <v>1</v>
      </c>
      <c r="E282" t="str">
        <v>Main Firefighter</v>
      </c>
      <c r="F282" t="str">
        <v/>
      </c>
    </row>
    <row r="283" spans="1:6">
      <c r="A283" s="291">
        <v>46117</v>
      </c>
      <c r="B283" t="str">
        <v>NWL HC2</v>
      </c>
      <c r="C283" t="str">
        <v>ACL</v>
      </c>
      <c r="D283">
        <v>1</v>
      </c>
      <c r="E283" t="str">
        <v>Main Firefighter</v>
      </c>
      <c r="F283" t="str">
        <v/>
      </c>
    </row>
    <row r="284" spans="1:6">
      <c r="A284" s="291">
        <v>46123</v>
      </c>
      <c r="B284" t="str">
        <v>NWL HC1</v>
      </c>
      <c r="C284" t="str">
        <v>ACL</v>
      </c>
      <c r="D284">
        <v>1</v>
      </c>
      <c r="E284" t="str">
        <v>Main Firefighter</v>
      </c>
      <c r="F284" t="str">
        <v/>
      </c>
    </row>
    <row r="285" spans="1:6">
      <c r="A285" s="291">
        <v>46124</v>
      </c>
      <c r="B285" t="str">
        <v>NWL HC1</v>
      </c>
      <c r="C285" t="str">
        <v>ACL</v>
      </c>
      <c r="D285">
        <v>1</v>
      </c>
      <c r="E285" t="str">
        <v>Main Firefighter</v>
      </c>
      <c r="F285" t="str">
        <v/>
      </c>
    </row>
    <row r="286" spans="1:6">
      <c r="A286" s="291">
        <v>46130</v>
      </c>
      <c r="B286" t="str">
        <v>NWL HC1</v>
      </c>
      <c r="C286" t="str">
        <v>ACL</v>
      </c>
      <c r="D286">
        <v>1</v>
      </c>
      <c r="E286" t="str">
        <v>Main Firefighter</v>
      </c>
      <c r="F286" t="str">
        <v/>
      </c>
    </row>
    <row r="287" spans="1:6">
      <c r="A287" s="291">
        <v>46131</v>
      </c>
      <c r="B287" t="str">
        <v>NWL HC1</v>
      </c>
      <c r="C287" t="str">
        <v>ACL</v>
      </c>
      <c r="D287">
        <v>1</v>
      </c>
      <c r="E287" t="str">
        <v>Main Firefighter</v>
      </c>
      <c r="F287" t="str">
        <v/>
      </c>
    </row>
    <row r="288" spans="1:6">
      <c r="A288" s="291">
        <v>46137</v>
      </c>
      <c r="B288" t="str">
        <v>NWL HC1</v>
      </c>
      <c r="C288" t="str">
        <v>ACL</v>
      </c>
      <c r="D288">
        <v>1</v>
      </c>
      <c r="E288" t="str">
        <v>Main Firefighter</v>
      </c>
      <c r="F288" t="str">
        <v/>
      </c>
    </row>
    <row r="289" spans="1:6">
      <c r="A289" s="291">
        <v>46138</v>
      </c>
      <c r="B289" t="str">
        <v>NWL HC1</v>
      </c>
      <c r="C289" t="str">
        <v>ACL</v>
      </c>
      <c r="D289">
        <v>1</v>
      </c>
      <c r="E289" t="str">
        <v>Main Firefighter</v>
      </c>
      <c r="F289" t="str">
        <v/>
      </c>
    </row>
    <row r="290" spans="1:6">
      <c r="A290" s="291">
        <v>45976</v>
      </c>
      <c r="B290" t="str">
        <v>NWL HC1</v>
      </c>
      <c r="C290" t="str">
        <v>FF</v>
      </c>
      <c r="D290">
        <v>4</v>
      </c>
      <c r="E290" t="str">
        <v>Main Firefighter</v>
      </c>
      <c r="F290" t="str">
        <v/>
      </c>
    </row>
    <row r="291" spans="1:6">
      <c r="A291" s="291">
        <v>45976</v>
      </c>
      <c r="B291" t="str">
        <v>SPS HC</v>
      </c>
      <c r="C291" t="str">
        <v>FF</v>
      </c>
      <c r="D291">
        <v>4</v>
      </c>
      <c r="E291" t="str">
        <v>Main Firefighter</v>
      </c>
      <c r="F291" t="str">
        <v/>
      </c>
    </row>
    <row r="292" spans="1:6">
      <c r="A292" s="291">
        <v>45976</v>
      </c>
      <c r="B292" t="str">
        <v>HDB HC/SU</v>
      </c>
      <c r="C292" t="str">
        <v>FF</v>
      </c>
      <c r="D292">
        <v>4</v>
      </c>
      <c r="E292" t="str">
        <v>Main Firefighter</v>
      </c>
      <c r="F292" t="str">
        <v/>
      </c>
    </row>
    <row r="293" spans="1:6">
      <c r="A293" s="291">
        <v>45977</v>
      </c>
      <c r="B293" t="str">
        <v>NWL HC1</v>
      </c>
      <c r="C293" t="str">
        <v>FF</v>
      </c>
      <c r="D293">
        <v>4</v>
      </c>
      <c r="E293" t="str">
        <v>Main Firefighter</v>
      </c>
      <c r="F293" t="str">
        <v/>
      </c>
    </row>
    <row r="294" spans="1:6">
      <c r="A294" s="291">
        <v>45983</v>
      </c>
      <c r="B294" t="str">
        <v>NWL HC1</v>
      </c>
      <c r="C294" t="str">
        <v>FF</v>
      </c>
      <c r="D294">
        <v>4</v>
      </c>
      <c r="E294" t="str">
        <v>Main Firefighter</v>
      </c>
      <c r="F294" t="str">
        <v/>
      </c>
    </row>
    <row r="295" spans="1:6">
      <c r="A295" s="291">
        <v>45983</v>
      </c>
      <c r="B295" t="str">
        <v>NWL SU</v>
      </c>
      <c r="C295" t="str">
        <v>FF</v>
      </c>
      <c r="D295">
        <v>1</v>
      </c>
      <c r="E295" t="str">
        <v>Main Firefighter</v>
      </c>
      <c r="F295" t="str">
        <v/>
      </c>
    </row>
    <row r="296" spans="1:6">
      <c r="A296" s="291">
        <v>45983</v>
      </c>
      <c r="B296" t="str">
        <v>SPS HC</v>
      </c>
      <c r="C296" t="str">
        <v>FF</v>
      </c>
      <c r="D296">
        <v>4</v>
      </c>
      <c r="E296" t="str">
        <v>Main Firefighter</v>
      </c>
      <c r="F296" t="str">
        <v/>
      </c>
    </row>
    <row r="297" spans="1:6">
      <c r="A297" s="291">
        <v>45983</v>
      </c>
      <c r="B297" t="str">
        <v>STB HC</v>
      </c>
      <c r="C297" t="str">
        <v>FF</v>
      </c>
      <c r="D297">
        <v>4</v>
      </c>
      <c r="E297" t="str">
        <v>Main Firefighter</v>
      </c>
      <c r="F297" t="str">
        <v/>
      </c>
    </row>
    <row r="298" spans="1:6">
      <c r="A298" s="291">
        <v>45984</v>
      </c>
      <c r="B298" t="str">
        <v>NWL HC1</v>
      </c>
      <c r="C298" t="str">
        <v>FF</v>
      </c>
      <c r="D298">
        <v>4</v>
      </c>
      <c r="E298" t="str">
        <v>Main Firefighter</v>
      </c>
      <c r="F298" t="str">
        <v/>
      </c>
    </row>
    <row r="299" spans="1:6">
      <c r="A299" s="291">
        <v>45984</v>
      </c>
      <c r="B299" t="str">
        <v>NWL SU</v>
      </c>
      <c r="C299" t="str">
        <v>FF</v>
      </c>
      <c r="D299">
        <v>1</v>
      </c>
      <c r="E299" t="str">
        <v>Main Firefighter</v>
      </c>
      <c r="F299" t="str">
        <v/>
      </c>
    </row>
    <row r="300" spans="1:6">
      <c r="A300" s="291">
        <v>45990</v>
      </c>
      <c r="B300" t="str">
        <v>NWL HC1</v>
      </c>
      <c r="C300" t="str">
        <v>FF</v>
      </c>
      <c r="D300">
        <v>4</v>
      </c>
      <c r="E300" t="str">
        <v>Main Firefighter</v>
      </c>
      <c r="F300" t="str">
        <v/>
      </c>
    </row>
    <row r="301" spans="1:6">
      <c r="A301" s="291">
        <v>45990</v>
      </c>
      <c r="B301" t="str">
        <v>NWL HC2</v>
      </c>
      <c r="C301" t="str">
        <v>FF</v>
      </c>
      <c r="D301">
        <v>4</v>
      </c>
      <c r="E301" t="str">
        <v>Main Firefighter</v>
      </c>
      <c r="F301" t="str">
        <v/>
      </c>
    </row>
    <row r="302" spans="1:6">
      <c r="A302" s="291">
        <v>45990</v>
      </c>
      <c r="B302" t="str">
        <v>SPS HC</v>
      </c>
      <c r="C302" t="str">
        <v>FF</v>
      </c>
      <c r="D302">
        <v>4</v>
      </c>
      <c r="E302" t="str">
        <v>Main Firefighter</v>
      </c>
      <c r="F302" t="str">
        <v/>
      </c>
    </row>
    <row r="303" spans="1:6">
      <c r="A303" s="291">
        <v>45990</v>
      </c>
      <c r="B303" t="str">
        <v>HDB HC/SU</v>
      </c>
      <c r="C303" t="str">
        <v>FF</v>
      </c>
      <c r="D303">
        <v>4</v>
      </c>
      <c r="E303" t="str">
        <v>Main Firefighter</v>
      </c>
      <c r="F303" t="str">
        <v/>
      </c>
    </row>
    <row r="304" spans="1:6">
      <c r="A304" s="291">
        <v>45991</v>
      </c>
      <c r="B304" t="str">
        <v>NWL HC1</v>
      </c>
      <c r="C304" t="str">
        <v>FF</v>
      </c>
      <c r="D304">
        <v>4</v>
      </c>
      <c r="E304" t="str">
        <v>Main Firefighter</v>
      </c>
      <c r="F304" t="str">
        <v/>
      </c>
    </row>
    <row r="305" spans="1:6">
      <c r="A305" s="291">
        <v>45991</v>
      </c>
      <c r="B305" t="str">
        <v>NWL SU</v>
      </c>
      <c r="C305" t="str">
        <v>FF</v>
      </c>
      <c r="D305">
        <v>1</v>
      </c>
      <c r="E305" t="str">
        <v>Main Firefighter</v>
      </c>
      <c r="F305" t="str">
        <v/>
      </c>
    </row>
    <row r="306" spans="1:6">
      <c r="A306" s="291">
        <v>45997</v>
      </c>
      <c r="B306" t="str">
        <v>NWL HC1</v>
      </c>
      <c r="C306" t="str">
        <v>FF</v>
      </c>
      <c r="D306">
        <v>4</v>
      </c>
      <c r="E306" t="str">
        <v>Main Firefighter</v>
      </c>
      <c r="F306" t="str">
        <v/>
      </c>
    </row>
    <row r="307" spans="1:6">
      <c r="A307" s="291">
        <v>45997</v>
      </c>
      <c r="B307" t="str">
        <v>NWL HC2</v>
      </c>
      <c r="C307" t="str">
        <v>FF</v>
      </c>
      <c r="D307">
        <v>4</v>
      </c>
      <c r="E307" t="str">
        <v>Main Firefighter</v>
      </c>
      <c r="F307" t="str">
        <v/>
      </c>
    </row>
    <row r="308" spans="1:6">
      <c r="A308" s="291">
        <v>45997</v>
      </c>
      <c r="B308" t="str">
        <v>SPS HC</v>
      </c>
      <c r="C308" t="str">
        <v>FF</v>
      </c>
      <c r="D308">
        <v>4</v>
      </c>
      <c r="E308" t="str">
        <v>Main Firefighter</v>
      </c>
      <c r="F308" t="str">
        <v/>
      </c>
    </row>
    <row r="309" spans="1:6">
      <c r="A309" s="291">
        <v>45997</v>
      </c>
      <c r="B309" t="str">
        <v>STB HC</v>
      </c>
      <c r="C309" t="str">
        <v>FF</v>
      </c>
      <c r="D309">
        <v>4</v>
      </c>
      <c r="E309" t="str">
        <v>Main Firefighter</v>
      </c>
      <c r="F309" t="str">
        <v/>
      </c>
    </row>
    <row r="310" spans="1:6">
      <c r="A310" s="291">
        <v>45998</v>
      </c>
      <c r="B310" t="str">
        <v>NWL HC1</v>
      </c>
      <c r="C310" t="str">
        <v>FF</v>
      </c>
      <c r="D310">
        <v>4</v>
      </c>
      <c r="E310" t="str">
        <v>Main Firefighter</v>
      </c>
      <c r="F310" t="str">
        <v/>
      </c>
    </row>
    <row r="311" spans="1:6">
      <c r="A311" s="291">
        <v>45998</v>
      </c>
      <c r="B311" t="str">
        <v>NWL HC2</v>
      </c>
      <c r="C311" t="str">
        <v>FF</v>
      </c>
      <c r="D311">
        <v>4</v>
      </c>
      <c r="E311" t="str">
        <v>Main Firefighter</v>
      </c>
      <c r="F311" t="str">
        <v/>
      </c>
    </row>
    <row r="312" spans="1:6">
      <c r="A312" s="291">
        <v>46004</v>
      </c>
      <c r="B312" t="str">
        <v>NWL HC1</v>
      </c>
      <c r="C312" t="str">
        <v>FF</v>
      </c>
      <c r="D312">
        <v>4</v>
      </c>
      <c r="E312" t="str">
        <v>Main Firefighter</v>
      </c>
      <c r="F312" t="str">
        <v/>
      </c>
    </row>
    <row r="313" spans="1:6">
      <c r="A313" s="291">
        <v>46004</v>
      </c>
      <c r="B313" t="str">
        <v>NWL SU</v>
      </c>
      <c r="C313" t="str">
        <v>FF</v>
      </c>
      <c r="D313">
        <v>1</v>
      </c>
      <c r="E313" t="str">
        <v>Main Firefighter</v>
      </c>
      <c r="F313" t="str">
        <v/>
      </c>
    </row>
    <row r="314" spans="1:6">
      <c r="A314" s="291">
        <v>46004</v>
      </c>
      <c r="B314" t="str">
        <v>SPS HC</v>
      </c>
      <c r="C314" t="str">
        <v>FF</v>
      </c>
      <c r="D314">
        <v>4</v>
      </c>
      <c r="E314" t="str">
        <v>Main Firefighter</v>
      </c>
      <c r="F314" t="str">
        <v/>
      </c>
    </row>
    <row r="315" spans="1:6">
      <c r="A315" s="291">
        <v>46004</v>
      </c>
      <c r="B315" t="str">
        <v>HDB HC/SU</v>
      </c>
      <c r="C315" t="str">
        <v>FF</v>
      </c>
      <c r="D315">
        <v>4</v>
      </c>
      <c r="E315" t="str">
        <v>Main Firefighter</v>
      </c>
      <c r="F315" t="str">
        <v/>
      </c>
    </row>
    <row r="316" spans="1:6">
      <c r="A316" s="291">
        <v>46005</v>
      </c>
      <c r="B316" t="str">
        <v>NWL HC1</v>
      </c>
      <c r="C316" t="str">
        <v>FF</v>
      </c>
      <c r="D316">
        <v>4</v>
      </c>
      <c r="E316" t="str">
        <v>Main Firefighter</v>
      </c>
      <c r="F316" t="str">
        <v/>
      </c>
    </row>
    <row r="317" spans="1:6">
      <c r="A317" s="291">
        <v>46005</v>
      </c>
      <c r="B317" t="str">
        <v>NWL SU</v>
      </c>
      <c r="C317" t="str">
        <v>FF</v>
      </c>
      <c r="D317">
        <v>1</v>
      </c>
      <c r="E317" t="str">
        <v>Main Firefighter</v>
      </c>
      <c r="F317" t="str">
        <v/>
      </c>
    </row>
    <row r="318" spans="1:6">
      <c r="A318" s="291">
        <v>46011</v>
      </c>
      <c r="B318" t="str">
        <v>NWL HC1</v>
      </c>
      <c r="C318" t="str">
        <v>FF</v>
      </c>
      <c r="D318">
        <v>4</v>
      </c>
      <c r="E318" t="str">
        <v>Main Firefighter</v>
      </c>
      <c r="F318" t="str">
        <v/>
      </c>
    </row>
    <row r="319" spans="1:6">
      <c r="A319" s="291">
        <v>46011</v>
      </c>
      <c r="B319" t="str">
        <v>NWL SU</v>
      </c>
      <c r="C319" t="str">
        <v>FF</v>
      </c>
      <c r="D319">
        <v>1</v>
      </c>
      <c r="E319" t="str">
        <v>Main Firefighter</v>
      </c>
      <c r="F319" t="str">
        <v/>
      </c>
    </row>
    <row r="320" spans="1:6">
      <c r="A320" s="291">
        <v>46011</v>
      </c>
      <c r="B320" t="str">
        <v>SPS HC</v>
      </c>
      <c r="C320" t="str">
        <v>FF</v>
      </c>
      <c r="D320">
        <v>4</v>
      </c>
      <c r="E320" t="str">
        <v>Main Firefighter</v>
      </c>
      <c r="F320" t="str">
        <v/>
      </c>
    </row>
    <row r="321" spans="1:6">
      <c r="A321" s="291">
        <v>46011</v>
      </c>
      <c r="B321" t="str">
        <v>STB HC</v>
      </c>
      <c r="C321" t="str">
        <v>FF</v>
      </c>
      <c r="D321">
        <v>4</v>
      </c>
      <c r="E321" t="str">
        <v>Main Firefighter</v>
      </c>
      <c r="F321" t="str">
        <v/>
      </c>
    </row>
    <row r="322" spans="1:6">
      <c r="A322" s="291">
        <v>46012</v>
      </c>
      <c r="B322" t="str">
        <v>NWL HC1</v>
      </c>
      <c r="C322" t="str">
        <v>FF</v>
      </c>
      <c r="D322">
        <v>4</v>
      </c>
      <c r="E322" t="str">
        <v>Main Firefighter</v>
      </c>
      <c r="F322" t="str">
        <v/>
      </c>
    </row>
    <row r="323" spans="1:6">
      <c r="A323" s="291">
        <v>46012</v>
      </c>
      <c r="B323" t="str">
        <v>NWL SU</v>
      </c>
      <c r="C323" t="str">
        <v>FF</v>
      </c>
      <c r="D323">
        <v>1</v>
      </c>
      <c r="E323" t="str">
        <v>Main Firefighter</v>
      </c>
      <c r="F323" t="str">
        <v/>
      </c>
    </row>
    <row r="324" spans="1:6">
      <c r="A324" s="291">
        <v>46018</v>
      </c>
      <c r="B324" t="str">
        <v>NWL HC1</v>
      </c>
      <c r="C324" t="str">
        <v>FF</v>
      </c>
      <c r="D324">
        <v>4</v>
      </c>
      <c r="E324" t="str">
        <v>Main Firefighter</v>
      </c>
      <c r="F324" t="str">
        <v/>
      </c>
    </row>
    <row r="325" spans="1:6">
      <c r="A325" s="291">
        <v>46018</v>
      </c>
      <c r="B325" t="str">
        <v>NWL HC2</v>
      </c>
      <c r="C325" t="str">
        <v>FF</v>
      </c>
      <c r="D325">
        <v>4</v>
      </c>
      <c r="E325" t="str">
        <v>Main Firefighter</v>
      </c>
      <c r="F325" t="str">
        <v/>
      </c>
    </row>
    <row r="326" spans="1:6">
      <c r="A326" s="291">
        <v>46018</v>
      </c>
      <c r="B326" t="str">
        <v>SPS HC</v>
      </c>
      <c r="C326" t="str">
        <v>FF</v>
      </c>
      <c r="D326">
        <v>4</v>
      </c>
      <c r="E326" t="str">
        <v>Main Firefighter</v>
      </c>
      <c r="F326" t="str">
        <v/>
      </c>
    </row>
    <row r="327" spans="1:6">
      <c r="A327" s="291">
        <v>46018</v>
      </c>
      <c r="B327" t="str">
        <v>HDB HC/SU</v>
      </c>
      <c r="C327" t="str">
        <v>FF</v>
      </c>
      <c r="D327">
        <v>4</v>
      </c>
      <c r="E327" t="str">
        <v>Main Firefighter</v>
      </c>
      <c r="F327" t="str">
        <v/>
      </c>
    </row>
    <row r="328" spans="1:6">
      <c r="A328" s="291">
        <v>46019</v>
      </c>
      <c r="B328" t="str">
        <v>NWL HC1</v>
      </c>
      <c r="C328" t="str">
        <v>FF</v>
      </c>
      <c r="D328">
        <v>4</v>
      </c>
      <c r="E328" t="str">
        <v>Main Firefighter</v>
      </c>
      <c r="F328" t="str">
        <v/>
      </c>
    </row>
    <row r="329" spans="1:6">
      <c r="A329" s="291">
        <v>46019</v>
      </c>
      <c r="B329" t="str">
        <v>NWL SU</v>
      </c>
      <c r="C329" t="str">
        <v>FF</v>
      </c>
      <c r="D329">
        <v>1</v>
      </c>
      <c r="E329" t="str">
        <v>Main Firefighter</v>
      </c>
      <c r="F329" t="str">
        <v/>
      </c>
    </row>
    <row r="330" spans="1:6">
      <c r="A330" s="291">
        <v>46025</v>
      </c>
      <c r="B330" t="str">
        <v>Helitack STB</v>
      </c>
      <c r="C330" t="str">
        <v>FF</v>
      </c>
      <c r="D330">
        <v>3</v>
      </c>
      <c r="E330" t="str">
        <v>Main Firefighter</v>
      </c>
      <c r="F330" t="str">
        <v/>
      </c>
    </row>
    <row r="331" spans="1:6">
      <c r="A331" s="291">
        <v>46025</v>
      </c>
      <c r="B331" t="str">
        <v>NWL HC1</v>
      </c>
      <c r="C331" t="str">
        <v>FF</v>
      </c>
      <c r="D331">
        <v>4</v>
      </c>
      <c r="E331" t="str">
        <v>Main Firefighter</v>
      </c>
      <c r="F331" t="str">
        <v/>
      </c>
    </row>
    <row r="332" spans="1:6">
      <c r="A332" s="291">
        <v>46025</v>
      </c>
      <c r="B332" t="str">
        <v>NWL HC2</v>
      </c>
      <c r="C332" t="str">
        <v>FF</v>
      </c>
      <c r="D332">
        <v>4</v>
      </c>
      <c r="E332" t="str">
        <v>Main Firefighter</v>
      </c>
      <c r="F332" t="str">
        <v/>
      </c>
    </row>
    <row r="333" spans="1:6">
      <c r="A333" s="291">
        <v>46025</v>
      </c>
      <c r="B333" t="str">
        <v>SPS HC</v>
      </c>
      <c r="C333" t="str">
        <v>FF</v>
      </c>
      <c r="D333">
        <v>4</v>
      </c>
      <c r="E333" t="str">
        <v>Main Firefighter</v>
      </c>
      <c r="F333" t="str">
        <v/>
      </c>
    </row>
    <row r="334" spans="1:6">
      <c r="A334" s="291">
        <v>46025</v>
      </c>
      <c r="B334" t="str">
        <v>STB HC</v>
      </c>
      <c r="C334" t="str">
        <v>FF</v>
      </c>
      <c r="D334">
        <v>4</v>
      </c>
      <c r="E334" t="str">
        <v>Main Firefighter</v>
      </c>
      <c r="F334" t="str">
        <v/>
      </c>
    </row>
    <row r="335" spans="1:6">
      <c r="A335" s="291">
        <v>46026</v>
      </c>
      <c r="B335" t="str">
        <v>Helitack STB</v>
      </c>
      <c r="C335" t="str">
        <v>FF</v>
      </c>
      <c r="D335">
        <v>3</v>
      </c>
      <c r="E335" t="str">
        <v>Main Firefighter</v>
      </c>
      <c r="F335" t="str">
        <v/>
      </c>
    </row>
    <row r="336" spans="1:6">
      <c r="A336" s="291">
        <v>46026</v>
      </c>
      <c r="B336" t="str">
        <v>NWL HC1</v>
      </c>
      <c r="C336" t="str">
        <v>FF</v>
      </c>
      <c r="D336">
        <v>4</v>
      </c>
      <c r="E336" t="str">
        <v>Main Firefighter</v>
      </c>
      <c r="F336" t="str">
        <v/>
      </c>
    </row>
    <row r="337" spans="1:6">
      <c r="A337" s="291">
        <v>46026</v>
      </c>
      <c r="B337" t="str">
        <v>NWL SU</v>
      </c>
      <c r="C337" t="str">
        <v>FF</v>
      </c>
      <c r="D337">
        <v>1</v>
      </c>
      <c r="E337" t="str">
        <v>Main Firefighter</v>
      </c>
      <c r="F337" t="str">
        <v/>
      </c>
    </row>
    <row r="338" spans="1:6">
      <c r="A338" s="291">
        <v>46032</v>
      </c>
      <c r="B338" t="str">
        <v>Helitack STB</v>
      </c>
      <c r="C338" t="str">
        <v>FF</v>
      </c>
      <c r="D338">
        <v>3</v>
      </c>
      <c r="E338" t="str">
        <v>Main Firefighter</v>
      </c>
      <c r="F338" t="str">
        <v/>
      </c>
    </row>
    <row r="339" spans="1:6">
      <c r="A339" s="291">
        <v>46032</v>
      </c>
      <c r="B339" t="str">
        <v>NWL HC1</v>
      </c>
      <c r="C339" t="str">
        <v>FF</v>
      </c>
      <c r="D339">
        <v>4</v>
      </c>
      <c r="E339" t="str">
        <v>Main Firefighter</v>
      </c>
      <c r="F339" t="str">
        <v/>
      </c>
    </row>
    <row r="340" spans="1:6">
      <c r="A340" s="291">
        <v>46032</v>
      </c>
      <c r="B340" t="str">
        <v>NWL HC2</v>
      </c>
      <c r="C340" t="str">
        <v>FF</v>
      </c>
      <c r="D340">
        <v>4</v>
      </c>
      <c r="E340" t="str">
        <v>Main Firefighter</v>
      </c>
      <c r="F340" t="str">
        <v/>
      </c>
    </row>
    <row r="341" spans="1:6">
      <c r="A341" s="291">
        <v>46032</v>
      </c>
      <c r="B341" t="str">
        <v>SPS HC</v>
      </c>
      <c r="C341" t="str">
        <v>FF</v>
      </c>
      <c r="D341">
        <v>4</v>
      </c>
      <c r="E341" t="str">
        <v>Main Firefighter</v>
      </c>
      <c r="F341" t="str">
        <v/>
      </c>
    </row>
    <row r="342" spans="1:6">
      <c r="A342" s="291">
        <v>46032</v>
      </c>
      <c r="B342" t="str">
        <v>HDB HC/SU</v>
      </c>
      <c r="C342" t="str">
        <v>FF</v>
      </c>
      <c r="D342">
        <v>4</v>
      </c>
      <c r="E342" t="str">
        <v>Main Firefighter</v>
      </c>
      <c r="F342" t="str">
        <v/>
      </c>
    </row>
    <row r="343" spans="1:6">
      <c r="A343" s="291">
        <v>46033</v>
      </c>
      <c r="B343" t="str">
        <v>Helitack STB</v>
      </c>
      <c r="C343" t="str">
        <v>FF</v>
      </c>
      <c r="D343">
        <v>3</v>
      </c>
      <c r="E343" t="str">
        <v>Main Firefighter</v>
      </c>
      <c r="F343" t="str">
        <v/>
      </c>
    </row>
    <row r="344" spans="1:6">
      <c r="A344" s="291">
        <v>46033</v>
      </c>
      <c r="B344" t="str">
        <v>NWL HC1</v>
      </c>
      <c r="C344" t="str">
        <v>FF</v>
      </c>
      <c r="D344">
        <v>4</v>
      </c>
      <c r="E344" t="str">
        <v>Main Firefighter</v>
      </c>
      <c r="F344" t="str">
        <v/>
      </c>
    </row>
    <row r="345" spans="1:6">
      <c r="A345" s="291">
        <v>46033</v>
      </c>
      <c r="B345" t="str">
        <v>NWL SU</v>
      </c>
      <c r="C345" t="str">
        <v>FF</v>
      </c>
      <c r="D345">
        <v>1</v>
      </c>
      <c r="E345" t="str">
        <v>Main Firefighter</v>
      </c>
      <c r="F345" t="str">
        <v/>
      </c>
    </row>
    <row r="346" spans="1:6">
      <c r="A346" s="291">
        <v>46039</v>
      </c>
      <c r="B346" t="str">
        <v>Helitack STB</v>
      </c>
      <c r="C346" t="str">
        <v>FF</v>
      </c>
      <c r="D346">
        <v>3</v>
      </c>
      <c r="E346" t="str">
        <v>Main Firefighter</v>
      </c>
      <c r="F346" t="str">
        <v/>
      </c>
    </row>
    <row r="347" spans="1:6">
      <c r="A347" s="291">
        <v>46039</v>
      </c>
      <c r="B347" t="str">
        <v>NWL HC1</v>
      </c>
      <c r="C347" t="str">
        <v>FF</v>
      </c>
      <c r="D347">
        <v>4</v>
      </c>
      <c r="E347" t="str">
        <v>Main Firefighter</v>
      </c>
      <c r="F347" t="str">
        <v/>
      </c>
    </row>
    <row r="348" spans="1:6">
      <c r="A348" s="291">
        <v>46039</v>
      </c>
      <c r="B348" t="str">
        <v>NWL HC2</v>
      </c>
      <c r="C348" t="str">
        <v>FF</v>
      </c>
      <c r="D348">
        <v>4</v>
      </c>
      <c r="E348" t="str">
        <v>Main Firefighter</v>
      </c>
      <c r="F348" t="str">
        <v/>
      </c>
    </row>
    <row r="349" spans="1:6">
      <c r="A349" s="291">
        <v>46039</v>
      </c>
      <c r="B349" t="str">
        <v>SPS HC</v>
      </c>
      <c r="C349" t="str">
        <v>FF</v>
      </c>
      <c r="D349">
        <v>4</v>
      </c>
      <c r="E349" t="str">
        <v>Main Firefighter</v>
      </c>
      <c r="F349" t="str">
        <v/>
      </c>
    </row>
    <row r="350" spans="1:6">
      <c r="A350" s="291">
        <v>46039</v>
      </c>
      <c r="B350" t="str">
        <v>STB HC</v>
      </c>
      <c r="C350" t="str">
        <v>FF</v>
      </c>
      <c r="D350">
        <v>4</v>
      </c>
      <c r="E350" t="str">
        <v>Main Firefighter</v>
      </c>
      <c r="F350" t="str">
        <v/>
      </c>
    </row>
    <row r="351" spans="1:6">
      <c r="A351" s="291">
        <v>46040</v>
      </c>
      <c r="B351" t="str">
        <v>Helitack STB</v>
      </c>
      <c r="C351" t="str">
        <v>FF</v>
      </c>
      <c r="D351">
        <v>3</v>
      </c>
      <c r="E351" t="str">
        <v>Main Firefighter</v>
      </c>
      <c r="F351" t="str">
        <v/>
      </c>
    </row>
    <row r="352" spans="1:6">
      <c r="A352" s="291">
        <v>46040</v>
      </c>
      <c r="B352" t="str">
        <v>NWL HC1</v>
      </c>
      <c r="C352" t="str">
        <v>FF</v>
      </c>
      <c r="D352">
        <v>4</v>
      </c>
      <c r="E352" t="str">
        <v>Main Firefighter</v>
      </c>
      <c r="F352" t="str">
        <v/>
      </c>
    </row>
    <row r="353" spans="1:6">
      <c r="A353" s="291">
        <v>46040</v>
      </c>
      <c r="B353" t="str">
        <v>NWL SU</v>
      </c>
      <c r="C353" t="str">
        <v>FF</v>
      </c>
      <c r="D353">
        <v>1</v>
      </c>
      <c r="E353" t="str">
        <v>Main Firefighter</v>
      </c>
      <c r="F353" t="str">
        <v/>
      </c>
    </row>
    <row r="354" spans="1:6">
      <c r="A354" s="291">
        <v>46046</v>
      </c>
      <c r="B354" t="str">
        <v>Helitack STB</v>
      </c>
      <c r="C354" t="str">
        <v>FF</v>
      </c>
      <c r="D354">
        <v>3</v>
      </c>
      <c r="E354" t="str">
        <v>Main Firefighter</v>
      </c>
      <c r="F354" t="str">
        <v/>
      </c>
    </row>
    <row r="355" spans="1:6">
      <c r="A355" s="291">
        <v>46046</v>
      </c>
      <c r="B355" t="str">
        <v>NWL HC1</v>
      </c>
      <c r="C355" t="str">
        <v>FF</v>
      </c>
      <c r="D355">
        <v>4</v>
      </c>
      <c r="E355" t="str">
        <v>Main Firefighter</v>
      </c>
      <c r="F355" t="str">
        <v/>
      </c>
    </row>
    <row r="356" spans="1:6">
      <c r="A356" s="291">
        <v>46046</v>
      </c>
      <c r="B356" t="str">
        <v>NWL HC2</v>
      </c>
      <c r="C356" t="str">
        <v>FF</v>
      </c>
      <c r="D356">
        <v>4</v>
      </c>
      <c r="E356" t="str">
        <v>Main Firefighter</v>
      </c>
      <c r="F356" t="str">
        <v/>
      </c>
    </row>
    <row r="357" spans="1:6">
      <c r="A357" s="291">
        <v>46046</v>
      </c>
      <c r="B357" t="str">
        <v>SPS HC</v>
      </c>
      <c r="C357" t="str">
        <v>FF</v>
      </c>
      <c r="D357">
        <v>4</v>
      </c>
      <c r="E357" t="str">
        <v>Main Firefighter</v>
      </c>
      <c r="F357" t="str">
        <v/>
      </c>
    </row>
    <row r="358" spans="1:6">
      <c r="A358" s="291">
        <v>46046</v>
      </c>
      <c r="B358" t="str">
        <v>HDB HC/SU</v>
      </c>
      <c r="C358" t="str">
        <v>FF</v>
      </c>
      <c r="D358">
        <v>4</v>
      </c>
      <c r="E358" t="str">
        <v>Main Firefighter</v>
      </c>
      <c r="F358" t="str">
        <v/>
      </c>
    </row>
    <row r="359" spans="1:6">
      <c r="A359" s="291">
        <v>46047</v>
      </c>
      <c r="B359" t="str">
        <v>Helitack STB</v>
      </c>
      <c r="C359" t="str">
        <v>FF</v>
      </c>
      <c r="D359">
        <v>3</v>
      </c>
      <c r="E359" t="str">
        <v>Main Firefighter</v>
      </c>
      <c r="F359" t="str">
        <v/>
      </c>
    </row>
    <row r="360" spans="1:6">
      <c r="A360" s="291">
        <v>46047</v>
      </c>
      <c r="B360" t="str">
        <v>NWL HC1</v>
      </c>
      <c r="C360" t="str">
        <v>FF</v>
      </c>
      <c r="D360">
        <v>4</v>
      </c>
      <c r="E360" t="str">
        <v>Main Firefighter</v>
      </c>
      <c r="F360" t="str">
        <v/>
      </c>
    </row>
    <row r="361" spans="1:6">
      <c r="A361" s="291">
        <v>46047</v>
      </c>
      <c r="B361" t="str">
        <v>NWL SU</v>
      </c>
      <c r="C361" t="str">
        <v>FF</v>
      </c>
      <c r="D361">
        <v>1</v>
      </c>
      <c r="E361" t="str">
        <v>Main Firefighter</v>
      </c>
      <c r="F361" t="str">
        <v/>
      </c>
    </row>
    <row r="362" spans="1:6">
      <c r="A362" s="291">
        <v>46053</v>
      </c>
      <c r="B362" t="str">
        <v>Helitack STB</v>
      </c>
      <c r="C362" t="str">
        <v>FF</v>
      </c>
      <c r="D362">
        <v>3</v>
      </c>
      <c r="E362" t="str">
        <v>Main Firefighter</v>
      </c>
      <c r="F362" t="str">
        <v/>
      </c>
    </row>
    <row r="363" spans="1:6">
      <c r="A363" s="291">
        <v>46053</v>
      </c>
      <c r="B363" t="str">
        <v>NWL HC1</v>
      </c>
      <c r="C363" t="str">
        <v>FF</v>
      </c>
      <c r="D363">
        <v>4</v>
      </c>
      <c r="E363" t="str">
        <v>Main Firefighter</v>
      </c>
      <c r="F363" t="str">
        <v/>
      </c>
    </row>
    <row r="364" spans="1:6">
      <c r="A364" s="291">
        <v>46053</v>
      </c>
      <c r="B364" t="str">
        <v>NWL HC2</v>
      </c>
      <c r="C364" t="str">
        <v>FF</v>
      </c>
      <c r="D364">
        <v>4</v>
      </c>
      <c r="E364" t="str">
        <v>Main Firefighter</v>
      </c>
      <c r="F364" t="str">
        <v/>
      </c>
    </row>
    <row r="365" spans="1:6">
      <c r="A365" s="291">
        <v>46053</v>
      </c>
      <c r="B365" t="str">
        <v>SPS BP</v>
      </c>
      <c r="C365" t="str">
        <v>FF</v>
      </c>
      <c r="D365">
        <v>6</v>
      </c>
      <c r="E365" t="str">
        <v>Main Firefighter</v>
      </c>
      <c r="F365" t="str">
        <v/>
      </c>
    </row>
    <row r="366" spans="1:6">
      <c r="A366" s="291">
        <v>46053</v>
      </c>
      <c r="B366" t="str">
        <v>STB HC</v>
      </c>
      <c r="C366" t="str">
        <v>FF</v>
      </c>
      <c r="D366">
        <v>4</v>
      </c>
      <c r="E366" t="str">
        <v>Main Firefighter</v>
      </c>
      <c r="F366" t="str">
        <v/>
      </c>
    </row>
    <row r="367" spans="1:6">
      <c r="A367" s="291">
        <v>46054</v>
      </c>
      <c r="B367" t="str">
        <v>Helitack STB</v>
      </c>
      <c r="C367" t="str">
        <v>FF</v>
      </c>
      <c r="D367">
        <v>3</v>
      </c>
      <c r="E367" t="str">
        <v>Main Firefighter</v>
      </c>
      <c r="F367" t="str">
        <v/>
      </c>
    </row>
    <row r="368" spans="1:6">
      <c r="A368" s="291">
        <v>46054</v>
      </c>
      <c r="B368" t="str">
        <v>NWL HC1</v>
      </c>
      <c r="C368" t="str">
        <v>FF</v>
      </c>
      <c r="D368">
        <v>4</v>
      </c>
      <c r="E368" t="str">
        <v>Main Firefighter</v>
      </c>
      <c r="F368" t="str">
        <v/>
      </c>
    </row>
    <row r="369" spans="1:6">
      <c r="A369" s="291">
        <v>46054</v>
      </c>
      <c r="B369" t="str">
        <v>NWL SU</v>
      </c>
      <c r="C369" t="str">
        <v>FF</v>
      </c>
      <c r="D369">
        <v>1</v>
      </c>
      <c r="E369" t="str">
        <v>Main Firefighter</v>
      </c>
      <c r="F369" t="str">
        <v/>
      </c>
    </row>
    <row r="370" spans="1:6">
      <c r="A370" s="291">
        <v>46060</v>
      </c>
      <c r="B370" t="str">
        <v>Helitack STB</v>
      </c>
      <c r="C370" t="str">
        <v>FF</v>
      </c>
      <c r="D370">
        <v>3</v>
      </c>
      <c r="E370" t="str">
        <v>Main Firefighter</v>
      </c>
      <c r="F370" t="str">
        <v/>
      </c>
    </row>
    <row r="371" spans="1:6">
      <c r="A371" s="291">
        <v>46060</v>
      </c>
      <c r="B371" t="str">
        <v>NWL HC1</v>
      </c>
      <c r="C371" t="str">
        <v>FF</v>
      </c>
      <c r="D371">
        <v>4</v>
      </c>
      <c r="E371" t="str">
        <v>Main Firefighter</v>
      </c>
      <c r="F371" t="str">
        <v/>
      </c>
    </row>
    <row r="372" spans="1:6">
      <c r="A372" s="291">
        <v>46060</v>
      </c>
      <c r="B372" t="str">
        <v>NWL HC2</v>
      </c>
      <c r="C372" t="str">
        <v>FF</v>
      </c>
      <c r="D372">
        <v>4</v>
      </c>
      <c r="E372" t="str">
        <v>Main Firefighter</v>
      </c>
      <c r="F372" t="str">
        <v/>
      </c>
    </row>
    <row r="373" spans="1:6">
      <c r="A373" s="291">
        <v>46060</v>
      </c>
      <c r="B373" t="str">
        <v>SPS BP</v>
      </c>
      <c r="C373" t="str">
        <v>FF</v>
      </c>
      <c r="D373">
        <v>6</v>
      </c>
      <c r="E373" t="str">
        <v>Main Firefighter</v>
      </c>
      <c r="F373" t="str">
        <v/>
      </c>
    </row>
    <row r="374" spans="1:6">
      <c r="A374" s="291">
        <v>46060</v>
      </c>
      <c r="B374" t="str">
        <v>HDB HC/SU</v>
      </c>
      <c r="C374" t="str">
        <v>FF</v>
      </c>
      <c r="D374">
        <v>4</v>
      </c>
      <c r="E374" t="str">
        <v>Main Firefighter</v>
      </c>
      <c r="F374" t="str">
        <v/>
      </c>
    </row>
    <row r="375" spans="1:6">
      <c r="A375" s="291">
        <v>46061</v>
      </c>
      <c r="B375" t="str">
        <v>Helitack STB</v>
      </c>
      <c r="C375" t="str">
        <v>FF</v>
      </c>
      <c r="D375">
        <v>3</v>
      </c>
      <c r="E375" t="str">
        <v>Main Firefighter</v>
      </c>
      <c r="F375" t="str">
        <v/>
      </c>
    </row>
    <row r="376" spans="1:6">
      <c r="A376" s="291">
        <v>46061</v>
      </c>
      <c r="B376" t="str">
        <v>NWL HC1</v>
      </c>
      <c r="C376" t="str">
        <v>FF</v>
      </c>
      <c r="D376">
        <v>4</v>
      </c>
      <c r="E376" t="str">
        <v>Main Firefighter</v>
      </c>
      <c r="F376" t="str">
        <v/>
      </c>
    </row>
    <row r="377" spans="1:6">
      <c r="A377" s="291">
        <v>46061</v>
      </c>
      <c r="B377" t="str">
        <v>NWL SU</v>
      </c>
      <c r="C377" t="str">
        <v>FF</v>
      </c>
      <c r="D377">
        <v>1</v>
      </c>
      <c r="E377" t="str">
        <v>Main Firefighter</v>
      </c>
      <c r="F377" t="str">
        <v/>
      </c>
    </row>
    <row r="378" spans="1:6">
      <c r="A378" s="291">
        <v>46067</v>
      </c>
      <c r="B378" t="str">
        <v>Helitack STB</v>
      </c>
      <c r="C378" t="str">
        <v>FF</v>
      </c>
      <c r="D378">
        <v>3</v>
      </c>
      <c r="E378" t="str">
        <v>Main Firefighter</v>
      </c>
      <c r="F378" t="str">
        <v/>
      </c>
    </row>
    <row r="379" spans="1:6">
      <c r="A379" s="291">
        <v>46067</v>
      </c>
      <c r="B379" t="str">
        <v>NWL HC1</v>
      </c>
      <c r="C379" t="str">
        <v>FF</v>
      </c>
      <c r="D379">
        <v>4</v>
      </c>
      <c r="E379" t="str">
        <v>Main Firefighter</v>
      </c>
      <c r="F379" t="str">
        <v/>
      </c>
    </row>
    <row r="380" spans="1:6">
      <c r="A380" s="291">
        <v>46067</v>
      </c>
      <c r="B380" t="str">
        <v>NWL HC2</v>
      </c>
      <c r="C380" t="str">
        <v>FF</v>
      </c>
      <c r="D380">
        <v>4</v>
      </c>
      <c r="E380" t="str">
        <v>Main Firefighter</v>
      </c>
      <c r="F380" t="str">
        <v/>
      </c>
    </row>
    <row r="381" spans="1:6">
      <c r="A381" s="291">
        <v>46067</v>
      </c>
      <c r="B381" t="str">
        <v>SPS BP</v>
      </c>
      <c r="C381" t="str">
        <v>FF</v>
      </c>
      <c r="D381">
        <v>6</v>
      </c>
      <c r="E381" t="str">
        <v>Main Firefighter</v>
      </c>
      <c r="F381" t="str">
        <v/>
      </c>
    </row>
    <row r="382" spans="1:6">
      <c r="A382" s="291">
        <v>46067</v>
      </c>
      <c r="B382" t="str">
        <v>STB HC</v>
      </c>
      <c r="C382" t="str">
        <v>FF</v>
      </c>
      <c r="D382">
        <v>4</v>
      </c>
      <c r="E382" t="str">
        <v>Main Firefighter</v>
      </c>
      <c r="F382" t="str">
        <v/>
      </c>
    </row>
    <row r="383" spans="1:6">
      <c r="A383" s="291">
        <v>46068</v>
      </c>
      <c r="B383" t="str">
        <v>Helitack STB</v>
      </c>
      <c r="C383" t="str">
        <v>FF</v>
      </c>
      <c r="D383">
        <v>3</v>
      </c>
      <c r="E383" t="str">
        <v>Main Firefighter</v>
      </c>
      <c r="F383" t="str">
        <v/>
      </c>
    </row>
    <row r="384" spans="1:6">
      <c r="A384" s="291">
        <v>46068</v>
      </c>
      <c r="B384" t="str">
        <v>NWL HC1</v>
      </c>
      <c r="C384" t="str">
        <v>FF</v>
      </c>
      <c r="D384">
        <v>4</v>
      </c>
      <c r="E384" t="str">
        <v>Main Firefighter</v>
      </c>
      <c r="F384" t="str">
        <v/>
      </c>
    </row>
    <row r="385" spans="1:6">
      <c r="A385" s="291">
        <v>46068</v>
      </c>
      <c r="B385" t="str">
        <v>NWL SU</v>
      </c>
      <c r="C385" t="str">
        <v>FF</v>
      </c>
      <c r="D385">
        <v>1</v>
      </c>
      <c r="E385" t="str">
        <v>Main Firefighter</v>
      </c>
      <c r="F385" t="str">
        <v/>
      </c>
    </row>
    <row r="386" spans="1:6">
      <c r="A386" s="291">
        <v>46074</v>
      </c>
      <c r="B386" t="str">
        <v>Helitack STB</v>
      </c>
      <c r="C386" t="str">
        <v>FF</v>
      </c>
      <c r="D386">
        <v>3</v>
      </c>
      <c r="E386" t="str">
        <v>Main Firefighter</v>
      </c>
      <c r="F386" t="str">
        <v/>
      </c>
    </row>
    <row r="387" spans="1:6">
      <c r="A387" s="291">
        <v>46074</v>
      </c>
      <c r="B387" t="str">
        <v>NWL HC1</v>
      </c>
      <c r="C387" t="str">
        <v>FF</v>
      </c>
      <c r="D387">
        <v>4</v>
      </c>
      <c r="E387" t="str">
        <v>Main Firefighter</v>
      </c>
      <c r="F387" t="str">
        <v/>
      </c>
    </row>
    <row r="388" spans="1:6">
      <c r="A388" s="291">
        <v>46074</v>
      </c>
      <c r="B388" t="str">
        <v>NWL HC2</v>
      </c>
      <c r="C388" t="str">
        <v>FF</v>
      </c>
      <c r="D388">
        <v>4</v>
      </c>
      <c r="E388" t="str">
        <v>Main Firefighter</v>
      </c>
      <c r="F388" t="str">
        <v/>
      </c>
    </row>
    <row r="389" spans="1:6">
      <c r="A389" s="291">
        <v>46074</v>
      </c>
      <c r="B389" t="str">
        <v>SPS BP</v>
      </c>
      <c r="C389" t="str">
        <v>FF</v>
      </c>
      <c r="D389">
        <v>6</v>
      </c>
      <c r="E389" t="str">
        <v>Main Firefighter</v>
      </c>
      <c r="F389" t="str">
        <v/>
      </c>
    </row>
    <row r="390" spans="1:6">
      <c r="A390" s="291">
        <v>46074</v>
      </c>
      <c r="B390" t="str">
        <v>HDB HC/SU</v>
      </c>
      <c r="C390" t="str">
        <v>FF</v>
      </c>
      <c r="D390">
        <v>4</v>
      </c>
      <c r="E390" t="str">
        <v>Main Firefighter</v>
      </c>
      <c r="F390" t="str">
        <v/>
      </c>
    </row>
    <row r="391" spans="1:6">
      <c r="A391" s="291">
        <v>46075</v>
      </c>
      <c r="B391" t="str">
        <v>Helitack STB</v>
      </c>
      <c r="C391" t="str">
        <v>FF</v>
      </c>
      <c r="D391">
        <v>3</v>
      </c>
      <c r="E391" t="str">
        <v>Main Firefighter</v>
      </c>
      <c r="F391" t="str">
        <v/>
      </c>
    </row>
    <row r="392" spans="1:6">
      <c r="A392" s="291">
        <v>46075</v>
      </c>
      <c r="B392" t="str">
        <v>NWL HC1</v>
      </c>
      <c r="C392" t="str">
        <v>FF</v>
      </c>
      <c r="D392">
        <v>4</v>
      </c>
      <c r="E392" t="str">
        <v>Main Firefighter</v>
      </c>
      <c r="F392" t="str">
        <v/>
      </c>
    </row>
    <row r="393" spans="1:6">
      <c r="A393" s="291">
        <v>46075</v>
      </c>
      <c r="B393" t="str">
        <v>NWL SU</v>
      </c>
      <c r="C393" t="str">
        <v>FF</v>
      </c>
      <c r="D393">
        <v>1</v>
      </c>
      <c r="E393" t="str">
        <v>Main Firefighter</v>
      </c>
      <c r="F393" t="str">
        <v/>
      </c>
    </row>
    <row r="394" spans="1:6">
      <c r="A394" s="291">
        <v>46081</v>
      </c>
      <c r="B394" t="str">
        <v>Helitack STB</v>
      </c>
      <c r="C394" t="str">
        <v>FF</v>
      </c>
      <c r="D394">
        <v>3</v>
      </c>
      <c r="E394" t="str">
        <v>Main Firefighter</v>
      </c>
      <c r="F394" t="str">
        <v/>
      </c>
    </row>
    <row r="395" spans="1:6">
      <c r="A395" s="291">
        <v>46081</v>
      </c>
      <c r="B395" t="str">
        <v>NWL HC1</v>
      </c>
      <c r="C395" t="str">
        <v>FF</v>
      </c>
      <c r="D395">
        <v>4</v>
      </c>
      <c r="E395" t="str">
        <v>Main Firefighter</v>
      </c>
      <c r="F395" t="str">
        <v/>
      </c>
    </row>
    <row r="396" spans="1:6">
      <c r="A396" s="291">
        <v>46081</v>
      </c>
      <c r="B396" t="str">
        <v>NWL HC2</v>
      </c>
      <c r="C396" t="str">
        <v>FF</v>
      </c>
      <c r="D396">
        <v>4</v>
      </c>
      <c r="E396" t="str">
        <v>Main Firefighter</v>
      </c>
      <c r="F396" t="str">
        <v/>
      </c>
    </row>
    <row r="397" spans="1:6">
      <c r="A397" s="291">
        <v>46081</v>
      </c>
      <c r="B397" t="str">
        <v>SPS BP</v>
      </c>
      <c r="C397" t="str">
        <v>FF</v>
      </c>
      <c r="D397">
        <v>6</v>
      </c>
      <c r="E397" t="str">
        <v>Main Firefighter</v>
      </c>
      <c r="F397" t="str">
        <v/>
      </c>
    </row>
    <row r="398" spans="1:6">
      <c r="A398" s="291">
        <v>46081</v>
      </c>
      <c r="B398" t="str">
        <v>STB HC</v>
      </c>
      <c r="C398" t="str">
        <v>FF</v>
      </c>
      <c r="D398">
        <v>4</v>
      </c>
      <c r="E398" t="str">
        <v>Main Firefighter</v>
      </c>
      <c r="F398" t="str">
        <v/>
      </c>
    </row>
    <row r="399" spans="1:6">
      <c r="A399" s="291">
        <v>46082</v>
      </c>
      <c r="B399" t="str">
        <v>Helitack STB</v>
      </c>
      <c r="C399" t="str">
        <v>FF</v>
      </c>
      <c r="D399">
        <v>3</v>
      </c>
      <c r="E399" t="str">
        <v>Main Firefighter</v>
      </c>
      <c r="F399" t="str">
        <v/>
      </c>
    </row>
    <row r="400" spans="1:6">
      <c r="A400" s="291">
        <v>46082</v>
      </c>
      <c r="B400" t="str">
        <v>NWL HC1</v>
      </c>
      <c r="C400" t="str">
        <v>FF</v>
      </c>
      <c r="D400">
        <v>4</v>
      </c>
      <c r="E400" t="str">
        <v>Main Firefighter</v>
      </c>
      <c r="F400" t="str">
        <v/>
      </c>
    </row>
    <row r="401" spans="1:6">
      <c r="A401" s="291">
        <v>46082</v>
      </c>
      <c r="B401" t="str">
        <v>NWL SU</v>
      </c>
      <c r="C401" t="str">
        <v>FF</v>
      </c>
      <c r="D401">
        <v>1</v>
      </c>
      <c r="E401" t="str">
        <v>Main Firefighter</v>
      </c>
      <c r="F401" t="str">
        <v/>
      </c>
    </row>
    <row r="402" spans="1:6">
      <c r="A402" s="291">
        <v>46088</v>
      </c>
      <c r="B402" t="str">
        <v>Helitack STB</v>
      </c>
      <c r="C402" t="str">
        <v>FF</v>
      </c>
      <c r="D402">
        <v>3</v>
      </c>
      <c r="E402" t="str">
        <v>Main Firefighter</v>
      </c>
      <c r="F402" t="str">
        <v/>
      </c>
    </row>
    <row r="403" spans="1:6">
      <c r="A403" s="291">
        <v>46088</v>
      </c>
      <c r="B403" t="str">
        <v>NWL HC1</v>
      </c>
      <c r="C403" t="str">
        <v>FF</v>
      </c>
      <c r="D403">
        <v>4</v>
      </c>
      <c r="E403" t="str">
        <v>Main Firefighter</v>
      </c>
      <c r="F403" t="str">
        <v/>
      </c>
    </row>
    <row r="404" spans="1:6">
      <c r="A404" s="291">
        <v>46088</v>
      </c>
      <c r="B404" t="str">
        <v>NWL HC2</v>
      </c>
      <c r="C404" t="str">
        <v>FF</v>
      </c>
      <c r="D404">
        <v>4</v>
      </c>
      <c r="E404" t="str">
        <v>Main Firefighter</v>
      </c>
      <c r="F404" t="str">
        <v/>
      </c>
    </row>
    <row r="405" spans="1:6">
      <c r="A405" s="291">
        <v>46088</v>
      </c>
      <c r="B405" t="str">
        <v>SPS BP</v>
      </c>
      <c r="C405" t="str">
        <v>FF</v>
      </c>
      <c r="D405">
        <v>6</v>
      </c>
      <c r="E405" t="str">
        <v>Main Firefighter</v>
      </c>
      <c r="F405" t="str">
        <v/>
      </c>
    </row>
    <row r="406" spans="1:6">
      <c r="A406" s="291">
        <v>46088</v>
      </c>
      <c r="B406" t="str">
        <v>HDB HC/SU</v>
      </c>
      <c r="C406" t="str">
        <v>FF</v>
      </c>
      <c r="D406">
        <v>4</v>
      </c>
      <c r="E406" t="str">
        <v>Main Firefighter</v>
      </c>
      <c r="F406" t="str">
        <v/>
      </c>
    </row>
    <row r="407" spans="1:6">
      <c r="A407" s="291">
        <v>46089</v>
      </c>
      <c r="B407" t="str">
        <v>Helitack STB</v>
      </c>
      <c r="C407" t="str">
        <v>FF</v>
      </c>
      <c r="D407">
        <v>3</v>
      </c>
      <c r="E407" t="str">
        <v>Main Firefighter</v>
      </c>
      <c r="F407" t="str">
        <v/>
      </c>
    </row>
    <row r="408" spans="1:6">
      <c r="A408" s="291">
        <v>46089</v>
      </c>
      <c r="B408" t="str">
        <v>NWL HC1</v>
      </c>
      <c r="C408" t="str">
        <v>FF</v>
      </c>
      <c r="D408">
        <v>4</v>
      </c>
      <c r="E408" t="str">
        <v>Main Firefighter</v>
      </c>
      <c r="F408" t="str">
        <v/>
      </c>
    </row>
    <row r="409" spans="1:6">
      <c r="A409" s="291">
        <v>46089</v>
      </c>
      <c r="B409" t="str">
        <v>NWL SU</v>
      </c>
      <c r="C409" t="str">
        <v>FF</v>
      </c>
      <c r="D409">
        <v>1</v>
      </c>
      <c r="E409" t="str">
        <v>Main Firefighter</v>
      </c>
      <c r="F409" t="str">
        <v/>
      </c>
    </row>
    <row r="410" spans="1:6">
      <c r="A410" s="291">
        <v>46095</v>
      </c>
      <c r="B410" t="str">
        <v>Helitack STB</v>
      </c>
      <c r="C410" t="str">
        <v>FF</v>
      </c>
      <c r="D410">
        <v>3</v>
      </c>
      <c r="E410" t="str">
        <v>Main Firefighter</v>
      </c>
      <c r="F410" t="str">
        <v/>
      </c>
    </row>
    <row r="411" spans="1:6">
      <c r="A411" s="291">
        <v>46095</v>
      </c>
      <c r="B411" t="str">
        <v>NWL HC1</v>
      </c>
      <c r="C411" t="str">
        <v>FF</v>
      </c>
      <c r="D411">
        <v>4</v>
      </c>
      <c r="E411" t="str">
        <v>Main Firefighter</v>
      </c>
      <c r="F411" t="str">
        <v/>
      </c>
    </row>
    <row r="412" spans="1:6">
      <c r="A412" s="291">
        <v>46095</v>
      </c>
      <c r="B412" t="str">
        <v>NWL HC2</v>
      </c>
      <c r="C412" t="str">
        <v>FF</v>
      </c>
      <c r="D412">
        <v>4</v>
      </c>
      <c r="E412" t="str">
        <v>Main Firefighter</v>
      </c>
      <c r="F412" t="str">
        <v/>
      </c>
    </row>
    <row r="413" spans="1:6">
      <c r="A413" s="291">
        <v>46095</v>
      </c>
      <c r="B413" t="str">
        <v>SPS BP</v>
      </c>
      <c r="C413" t="str">
        <v>FF</v>
      </c>
      <c r="D413">
        <v>6</v>
      </c>
      <c r="E413" t="str">
        <v>Main Firefighter</v>
      </c>
      <c r="F413" t="str">
        <v/>
      </c>
    </row>
    <row r="414" spans="1:6">
      <c r="A414" s="291">
        <v>46095</v>
      </c>
      <c r="B414" t="str">
        <v>STB HC</v>
      </c>
      <c r="C414" t="str">
        <v>FF</v>
      </c>
      <c r="D414">
        <v>4</v>
      </c>
      <c r="E414" t="str">
        <v>Main Firefighter</v>
      </c>
      <c r="F414" t="str">
        <v/>
      </c>
    </row>
    <row r="415" spans="1:6">
      <c r="A415" s="291">
        <v>46096</v>
      </c>
      <c r="B415" t="str">
        <v>Helitack STB</v>
      </c>
      <c r="C415" t="str">
        <v>FF</v>
      </c>
      <c r="D415">
        <v>3</v>
      </c>
      <c r="E415" t="str">
        <v>Main Firefighter</v>
      </c>
      <c r="F415" t="str">
        <v/>
      </c>
    </row>
    <row r="416" spans="1:6">
      <c r="A416" s="291">
        <v>46096</v>
      </c>
      <c r="B416" t="str">
        <v>NWL HC1</v>
      </c>
      <c r="C416" t="str">
        <v>FF</v>
      </c>
      <c r="D416">
        <v>4</v>
      </c>
      <c r="E416" t="str">
        <v>Main Firefighter</v>
      </c>
      <c r="F416" t="str">
        <v/>
      </c>
    </row>
    <row r="417" spans="1:6">
      <c r="A417" s="291">
        <v>46096</v>
      </c>
      <c r="B417" t="str">
        <v>NWL SU</v>
      </c>
      <c r="C417" t="str">
        <v>FF</v>
      </c>
      <c r="D417">
        <v>1</v>
      </c>
      <c r="E417" t="str">
        <v>Main Firefighter</v>
      </c>
      <c r="F417" t="str">
        <v/>
      </c>
    </row>
    <row r="418" spans="1:6">
      <c r="A418" s="291">
        <v>46102</v>
      </c>
      <c r="B418" t="str">
        <v>Helitack STB</v>
      </c>
      <c r="C418" t="str">
        <v>FF</v>
      </c>
      <c r="D418">
        <v>3</v>
      </c>
      <c r="E418" t="str">
        <v>Main Firefighter</v>
      </c>
      <c r="F418" t="str">
        <v/>
      </c>
    </row>
    <row r="419" spans="1:6">
      <c r="A419" s="291">
        <v>46102</v>
      </c>
      <c r="B419" t="str">
        <v>NWL HC1</v>
      </c>
      <c r="C419" t="str">
        <v>FF</v>
      </c>
      <c r="D419">
        <v>4</v>
      </c>
      <c r="E419" t="str">
        <v>Main Firefighter</v>
      </c>
      <c r="F419" t="str">
        <v/>
      </c>
    </row>
    <row r="420" spans="1:6">
      <c r="A420" s="291">
        <v>46102</v>
      </c>
      <c r="B420" t="str">
        <v>NWL SU</v>
      </c>
      <c r="C420" t="str">
        <v>FF</v>
      </c>
      <c r="D420">
        <v>1</v>
      </c>
      <c r="E420" t="str">
        <v>Main Firefighter</v>
      </c>
      <c r="F420" t="str">
        <v/>
      </c>
    </row>
    <row r="421" spans="1:6">
      <c r="A421" s="291">
        <v>46102</v>
      </c>
      <c r="B421" t="str">
        <v>SPS BP</v>
      </c>
      <c r="C421" t="str">
        <v>FF</v>
      </c>
      <c r="D421">
        <v>6</v>
      </c>
      <c r="E421" t="str">
        <v>Main Firefighter</v>
      </c>
      <c r="F421" t="str">
        <v/>
      </c>
    </row>
    <row r="422" spans="1:6">
      <c r="A422" s="291">
        <v>46102</v>
      </c>
      <c r="B422" t="str">
        <v>HDB HC/SU</v>
      </c>
      <c r="C422" t="str">
        <v>FF</v>
      </c>
      <c r="D422">
        <v>4</v>
      </c>
      <c r="E422" t="str">
        <v>Main Firefighter</v>
      </c>
      <c r="F422" t="str">
        <v/>
      </c>
    </row>
    <row r="423" spans="1:6">
      <c r="A423" s="291">
        <v>46103</v>
      </c>
      <c r="B423" t="str">
        <v>Helitack STB</v>
      </c>
      <c r="C423" t="str">
        <v>FF</v>
      </c>
      <c r="D423">
        <v>3</v>
      </c>
      <c r="E423" t="str">
        <v>Main Firefighter</v>
      </c>
      <c r="F423" t="str">
        <v/>
      </c>
    </row>
    <row r="424" spans="1:6">
      <c r="A424" s="291">
        <v>46103</v>
      </c>
      <c r="B424" t="str">
        <v>NWL HC1</v>
      </c>
      <c r="C424" t="str">
        <v>FF</v>
      </c>
      <c r="D424">
        <v>4</v>
      </c>
      <c r="E424" t="str">
        <v>Main Firefighter</v>
      </c>
      <c r="F424" t="str">
        <v/>
      </c>
    </row>
    <row r="425" spans="1:6">
      <c r="A425" s="291">
        <v>46103</v>
      </c>
      <c r="B425" t="str">
        <v>NWL SU</v>
      </c>
      <c r="C425" t="str">
        <v>FF</v>
      </c>
      <c r="D425">
        <v>1</v>
      </c>
      <c r="E425" t="str">
        <v>Main Firefighter</v>
      </c>
      <c r="F425" t="str">
        <v/>
      </c>
    </row>
    <row r="426" spans="1:6">
      <c r="A426" s="291">
        <v>46109</v>
      </c>
      <c r="B426" t="str">
        <v>Helitack STB</v>
      </c>
      <c r="C426" t="str">
        <v>FF</v>
      </c>
      <c r="D426">
        <v>3</v>
      </c>
      <c r="E426" t="str">
        <v>Main Firefighter</v>
      </c>
      <c r="F426" t="str">
        <v/>
      </c>
    </row>
    <row r="427" spans="1:6">
      <c r="A427" s="291">
        <v>46109</v>
      </c>
      <c r="B427" t="str">
        <v>NWL HC1</v>
      </c>
      <c r="C427" t="str">
        <v>FF</v>
      </c>
      <c r="D427">
        <v>4</v>
      </c>
      <c r="E427" t="str">
        <v>Main Firefighter</v>
      </c>
      <c r="F427" t="str">
        <v/>
      </c>
    </row>
    <row r="428" spans="1:6">
      <c r="A428" s="291">
        <v>46109</v>
      </c>
      <c r="B428" t="str">
        <v>NWL SU</v>
      </c>
      <c r="C428" t="str">
        <v>FF</v>
      </c>
      <c r="D428">
        <v>1</v>
      </c>
      <c r="E428" t="str">
        <v>Main Firefighter</v>
      </c>
      <c r="F428" t="str">
        <v/>
      </c>
    </row>
    <row r="429" spans="1:6">
      <c r="A429" s="291">
        <v>46109</v>
      </c>
      <c r="B429" t="str">
        <v>SPS HC</v>
      </c>
      <c r="C429" t="str">
        <v>FF</v>
      </c>
      <c r="D429">
        <v>4</v>
      </c>
      <c r="E429" t="str">
        <v>Main Firefighter</v>
      </c>
      <c r="F429" t="str">
        <v/>
      </c>
    </row>
    <row r="430" spans="1:6">
      <c r="A430" s="291">
        <v>46109</v>
      </c>
      <c r="B430" t="str">
        <v>STB HC</v>
      </c>
      <c r="C430" t="str">
        <v>FF</v>
      </c>
      <c r="D430">
        <v>4</v>
      </c>
      <c r="E430" t="str">
        <v>Main Firefighter</v>
      </c>
      <c r="F430" t="str">
        <v/>
      </c>
    </row>
    <row r="431" spans="1:6">
      <c r="A431" s="291">
        <v>46110</v>
      </c>
      <c r="B431" t="str">
        <v>Helitack STB</v>
      </c>
      <c r="C431" t="str">
        <v>FF</v>
      </c>
      <c r="D431">
        <v>3</v>
      </c>
      <c r="E431" t="str">
        <v>Main Firefighter</v>
      </c>
      <c r="F431" t="str">
        <v/>
      </c>
    </row>
    <row r="432" spans="1:6">
      <c r="A432" s="291">
        <v>46110</v>
      </c>
      <c r="B432" t="str">
        <v>NWL HC1</v>
      </c>
      <c r="C432" t="str">
        <v>FF</v>
      </c>
      <c r="D432">
        <v>4</v>
      </c>
      <c r="E432" t="str">
        <v>Main Firefighter</v>
      </c>
      <c r="F432" t="str">
        <v/>
      </c>
    </row>
    <row r="433" spans="1:6">
      <c r="A433" s="291">
        <v>46110</v>
      </c>
      <c r="B433" t="str">
        <v>NWL SU</v>
      </c>
      <c r="C433" t="str">
        <v>FF</v>
      </c>
      <c r="D433">
        <v>1</v>
      </c>
      <c r="E433" t="str">
        <v>Main Firefighter</v>
      </c>
      <c r="F433" t="str">
        <v/>
      </c>
    </row>
    <row r="434" spans="1:6">
      <c r="A434" s="291">
        <v>46116</v>
      </c>
      <c r="B434" t="str">
        <v>NWL HC1</v>
      </c>
      <c r="C434" t="str">
        <v>FF</v>
      </c>
      <c r="D434">
        <v>4</v>
      </c>
      <c r="E434" t="str">
        <v>Main Firefighter</v>
      </c>
      <c r="F434" t="str">
        <v/>
      </c>
    </row>
    <row r="435" spans="1:6">
      <c r="A435" s="291">
        <v>46116</v>
      </c>
      <c r="B435" t="str">
        <v>NWL SU</v>
      </c>
      <c r="C435" t="str">
        <v>FF</v>
      </c>
      <c r="D435">
        <v>1</v>
      </c>
      <c r="E435" t="str">
        <v>Main Firefighter</v>
      </c>
      <c r="F435" t="str">
        <v/>
      </c>
    </row>
    <row r="436" spans="1:6">
      <c r="A436" s="291">
        <v>46116</v>
      </c>
      <c r="B436" t="str">
        <v>SPS HC</v>
      </c>
      <c r="C436" t="str">
        <v>FF</v>
      </c>
      <c r="D436">
        <v>4</v>
      </c>
      <c r="E436" t="str">
        <v>Main Firefighter</v>
      </c>
      <c r="F436" t="str">
        <v/>
      </c>
    </row>
    <row r="437" spans="1:6">
      <c r="A437" s="291">
        <v>46116</v>
      </c>
      <c r="B437" t="str">
        <v>HDB HC/SU</v>
      </c>
      <c r="C437" t="str">
        <v>FF</v>
      </c>
      <c r="D437">
        <v>4</v>
      </c>
      <c r="E437" t="str">
        <v>Main Firefighter</v>
      </c>
      <c r="F437" t="str">
        <v/>
      </c>
    </row>
    <row r="438" spans="1:6">
      <c r="A438" s="291">
        <v>46117</v>
      </c>
      <c r="B438" t="str">
        <v>NWL HC1</v>
      </c>
      <c r="C438" t="str">
        <v>FF</v>
      </c>
      <c r="D438">
        <v>4</v>
      </c>
      <c r="E438" t="str">
        <v>Main Firefighter</v>
      </c>
      <c r="F438" t="str">
        <v/>
      </c>
    </row>
    <row r="439" spans="1:6">
      <c r="A439" s="291">
        <v>46117</v>
      </c>
      <c r="B439" t="str">
        <v>NWL HC2</v>
      </c>
      <c r="C439" t="str">
        <v>FF</v>
      </c>
      <c r="D439">
        <v>4</v>
      </c>
      <c r="E439" t="str">
        <v>Main Firefighter</v>
      </c>
      <c r="F439" t="str">
        <v/>
      </c>
    </row>
    <row r="440" spans="1:6">
      <c r="A440" s="291">
        <v>46123</v>
      </c>
      <c r="B440" t="str">
        <v>NWL HC1</v>
      </c>
      <c r="C440" t="str">
        <v>FF</v>
      </c>
      <c r="D440">
        <v>4</v>
      </c>
      <c r="E440" t="str">
        <v>Main Firefighter</v>
      </c>
      <c r="F440" t="str">
        <v/>
      </c>
    </row>
    <row r="441" spans="1:6">
      <c r="A441" s="291">
        <v>46124</v>
      </c>
      <c r="B441" t="str">
        <v>NWL HC1</v>
      </c>
      <c r="C441" t="str">
        <v>FF</v>
      </c>
      <c r="D441">
        <v>4</v>
      </c>
      <c r="E441" t="str">
        <v>Main Firefighter</v>
      </c>
      <c r="F441" t="str">
        <v/>
      </c>
    </row>
    <row r="442" spans="1:6">
      <c r="A442" s="291">
        <v>46130</v>
      </c>
      <c r="B442" t="str">
        <v>NWL HC1</v>
      </c>
      <c r="C442" t="str">
        <v>FF</v>
      </c>
      <c r="D442">
        <v>4</v>
      </c>
      <c r="E442" t="str">
        <v>Main Firefighter</v>
      </c>
      <c r="F442" t="str">
        <v/>
      </c>
    </row>
    <row r="443" spans="1:6">
      <c r="A443" s="291">
        <v>46131</v>
      </c>
      <c r="B443" t="str">
        <v>NWL HC1</v>
      </c>
      <c r="C443" t="str">
        <v>FF</v>
      </c>
      <c r="D443">
        <v>4</v>
      </c>
      <c r="E443" t="str">
        <v>Main Firefighter</v>
      </c>
      <c r="F443" t="str">
        <v/>
      </c>
    </row>
    <row r="444" spans="1:6">
      <c r="A444" s="291">
        <v>46137</v>
      </c>
      <c r="B444" t="str">
        <v>NWL HC1</v>
      </c>
      <c r="C444" t="str">
        <v>FF</v>
      </c>
      <c r="D444">
        <v>4</v>
      </c>
      <c r="E444" t="str">
        <v>Main Firefighter</v>
      </c>
      <c r="F444" t="str">
        <v/>
      </c>
    </row>
    <row r="445" spans="1:6">
      <c r="A445" s="291">
        <v>46138</v>
      </c>
      <c r="B445" t="str">
        <v>NWL HC1</v>
      </c>
      <c r="C445" t="str">
        <v>FF</v>
      </c>
      <c r="D445">
        <v>4</v>
      </c>
      <c r="E445" t="str">
        <v>Main Firefighter</v>
      </c>
      <c r="F445" t="str">
        <v/>
      </c>
    </row>
    <row r="446" spans="1:6">
      <c r="A446" s="291">
        <v>45976</v>
      </c>
      <c r="B446" t="str">
        <v>NWL HC1</v>
      </c>
      <c r="C446" t="str">
        <v>FF NR</v>
      </c>
      <c r="D446">
        <v>2</v>
      </c>
      <c r="E446" t="str">
        <v>Main Firefighter</v>
      </c>
      <c r="F446" t="str">
        <v/>
      </c>
    </row>
    <row r="447" spans="1:6">
      <c r="A447" s="291">
        <v>45976</v>
      </c>
      <c r="B447" t="str">
        <v>SPS HC</v>
      </c>
      <c r="C447" t="str">
        <v>FF NR</v>
      </c>
      <c r="D447">
        <v>2</v>
      </c>
      <c r="E447" t="str">
        <v>Main Firefighter</v>
      </c>
      <c r="F447" t="str">
        <v/>
      </c>
    </row>
    <row r="448" spans="1:6">
      <c r="A448" s="291">
        <v>45976</v>
      </c>
      <c r="B448" t="str">
        <v>HDB HC/SU</v>
      </c>
      <c r="C448" t="str">
        <v>FF NR</v>
      </c>
      <c r="D448">
        <v>2</v>
      </c>
      <c r="E448" t="str">
        <v>Main Firefighter</v>
      </c>
      <c r="F448" t="str">
        <v/>
      </c>
    </row>
    <row r="449" spans="1:6">
      <c r="A449" s="291">
        <v>45977</v>
      </c>
      <c r="B449" t="str">
        <v>NWL HC1</v>
      </c>
      <c r="C449" t="str">
        <v>FF NR</v>
      </c>
      <c r="D449">
        <v>2</v>
      </c>
      <c r="E449" t="str">
        <v>Main Firefighter</v>
      </c>
      <c r="F449" t="str">
        <v/>
      </c>
    </row>
    <row r="450" spans="1:6">
      <c r="A450" s="291">
        <v>45983</v>
      </c>
      <c r="B450" t="str">
        <v>NWL HC1</v>
      </c>
      <c r="C450" t="str">
        <v>FF NR</v>
      </c>
      <c r="D450">
        <v>2</v>
      </c>
      <c r="E450" t="str">
        <v>Main Firefighter</v>
      </c>
      <c r="F450" t="str">
        <v/>
      </c>
    </row>
    <row r="451" spans="1:6">
      <c r="A451" s="291">
        <v>45983</v>
      </c>
      <c r="B451" t="str">
        <v>NWL SU</v>
      </c>
      <c r="C451" t="str">
        <v>FF NR</v>
      </c>
      <c r="D451">
        <v>1</v>
      </c>
      <c r="E451" t="str">
        <v>Main Firefighter</v>
      </c>
      <c r="F451" t="str">
        <v/>
      </c>
    </row>
    <row r="452" spans="1:6">
      <c r="A452" s="291">
        <v>45983</v>
      </c>
      <c r="B452" t="str">
        <v>SPS HC</v>
      </c>
      <c r="C452" t="str">
        <v>FF NR</v>
      </c>
      <c r="D452">
        <v>2</v>
      </c>
      <c r="E452" t="str">
        <v>Main Firefighter</v>
      </c>
      <c r="F452" t="str">
        <v/>
      </c>
    </row>
    <row r="453" spans="1:6">
      <c r="A453" s="291">
        <v>45983</v>
      </c>
      <c r="B453" t="str">
        <v>STB HC</v>
      </c>
      <c r="C453" t="str">
        <v>FF NR</v>
      </c>
      <c r="D453">
        <v>2</v>
      </c>
      <c r="E453" t="str">
        <v>Main Firefighter</v>
      </c>
      <c r="F453" t="str">
        <v/>
      </c>
    </row>
    <row r="454" spans="1:6">
      <c r="A454" s="291">
        <v>45984</v>
      </c>
      <c r="B454" t="str">
        <v>NWL HC1</v>
      </c>
      <c r="C454" t="str">
        <v>FF NR</v>
      </c>
      <c r="D454">
        <v>2</v>
      </c>
      <c r="E454" t="str">
        <v>Main Firefighter</v>
      </c>
      <c r="F454" t="str">
        <v/>
      </c>
    </row>
    <row r="455" spans="1:6">
      <c r="A455" s="291">
        <v>45984</v>
      </c>
      <c r="B455" t="str">
        <v>NWL SU</v>
      </c>
      <c r="C455" t="str">
        <v>FF NR</v>
      </c>
      <c r="D455">
        <v>1</v>
      </c>
      <c r="E455" t="str">
        <v>Main Firefighter</v>
      </c>
      <c r="F455" t="str">
        <v/>
      </c>
    </row>
    <row r="456" spans="1:6">
      <c r="A456" s="291">
        <v>45990</v>
      </c>
      <c r="B456" t="str">
        <v>NWL HC1</v>
      </c>
      <c r="C456" t="str">
        <v>FF NR</v>
      </c>
      <c r="D456">
        <v>2</v>
      </c>
      <c r="E456" t="str">
        <v>Main Firefighter</v>
      </c>
      <c r="F456" t="str">
        <v/>
      </c>
    </row>
    <row r="457" spans="1:6">
      <c r="A457" s="291">
        <v>45990</v>
      </c>
      <c r="B457" t="str">
        <v>NWL HC2</v>
      </c>
      <c r="C457" t="str">
        <v>FF NR</v>
      </c>
      <c r="D457">
        <v>2</v>
      </c>
      <c r="E457" t="str">
        <v>Main Firefighter</v>
      </c>
      <c r="F457" t="str">
        <v/>
      </c>
    </row>
    <row r="458" spans="1:6">
      <c r="A458" s="291">
        <v>45990</v>
      </c>
      <c r="B458" t="str">
        <v>SPS HC</v>
      </c>
      <c r="C458" t="str">
        <v>FF NR</v>
      </c>
      <c r="D458">
        <v>2</v>
      </c>
      <c r="E458" t="str">
        <v>Main Firefighter</v>
      </c>
      <c r="F458" t="str">
        <v/>
      </c>
    </row>
    <row r="459" spans="1:6">
      <c r="A459" s="291">
        <v>45990</v>
      </c>
      <c r="B459" t="str">
        <v>HDB HC/SU</v>
      </c>
      <c r="C459" t="str">
        <v>FF NR</v>
      </c>
      <c r="D459">
        <v>2</v>
      </c>
      <c r="E459" t="str">
        <v>Main Firefighter</v>
      </c>
      <c r="F459" t="str">
        <v/>
      </c>
    </row>
    <row r="460" spans="1:6">
      <c r="A460" s="291">
        <v>45991</v>
      </c>
      <c r="B460" t="str">
        <v>NWL HC1</v>
      </c>
      <c r="C460" t="str">
        <v>FF NR</v>
      </c>
      <c r="D460">
        <v>2</v>
      </c>
      <c r="E460" t="str">
        <v>Main Firefighter</v>
      </c>
      <c r="F460" t="str">
        <v/>
      </c>
    </row>
    <row r="461" spans="1:6">
      <c r="A461" s="291">
        <v>45991</v>
      </c>
      <c r="B461" t="str">
        <v>NWL SU</v>
      </c>
      <c r="C461" t="str">
        <v>FF NR</v>
      </c>
      <c r="D461">
        <v>1</v>
      </c>
      <c r="E461" t="str">
        <v>Main Firefighter</v>
      </c>
      <c r="F461" t="str">
        <v/>
      </c>
    </row>
    <row r="462" spans="1:6">
      <c r="A462" s="291">
        <v>45997</v>
      </c>
      <c r="B462" t="str">
        <v>NWL HC1</v>
      </c>
      <c r="C462" t="str">
        <v>FF NR</v>
      </c>
      <c r="D462">
        <v>2</v>
      </c>
      <c r="E462" t="str">
        <v>Main Firefighter</v>
      </c>
      <c r="F462" t="str">
        <v/>
      </c>
    </row>
    <row r="463" spans="1:6">
      <c r="A463" s="291">
        <v>45997</v>
      </c>
      <c r="B463" t="str">
        <v>NWL HC2</v>
      </c>
      <c r="C463" t="str">
        <v>FF NR</v>
      </c>
      <c r="D463">
        <v>2</v>
      </c>
      <c r="E463" t="str">
        <v>Main Firefighter</v>
      </c>
      <c r="F463" t="str">
        <v/>
      </c>
    </row>
    <row r="464" spans="1:6">
      <c r="A464" s="291">
        <v>45997</v>
      </c>
      <c r="B464" t="str">
        <v>SPS HC</v>
      </c>
      <c r="C464" t="str">
        <v>FF NR</v>
      </c>
      <c r="D464">
        <v>2</v>
      </c>
      <c r="E464" t="str">
        <v>Main Firefighter</v>
      </c>
      <c r="F464" t="str">
        <v/>
      </c>
    </row>
    <row r="465" spans="1:6">
      <c r="A465" s="291">
        <v>45997</v>
      </c>
      <c r="B465" t="str">
        <v>STB HC</v>
      </c>
      <c r="C465" t="str">
        <v>FF NR</v>
      </c>
      <c r="D465">
        <v>2</v>
      </c>
      <c r="E465" t="str">
        <v>Main Firefighter</v>
      </c>
      <c r="F465" t="str">
        <v/>
      </c>
    </row>
    <row r="466" spans="1:6">
      <c r="A466" s="291">
        <v>45998</v>
      </c>
      <c r="B466" t="str">
        <v>NWL HC1</v>
      </c>
      <c r="C466" t="str">
        <v>FF NR</v>
      </c>
      <c r="D466">
        <v>2</v>
      </c>
      <c r="E466" t="str">
        <v>Main Firefighter</v>
      </c>
      <c r="F466" t="str">
        <v/>
      </c>
    </row>
    <row r="467" spans="1:6">
      <c r="A467" s="291">
        <v>45998</v>
      </c>
      <c r="B467" t="str">
        <v>NWL HC2</v>
      </c>
      <c r="C467" t="str">
        <v>FF NR</v>
      </c>
      <c r="D467">
        <v>2</v>
      </c>
      <c r="E467" t="str">
        <v>Main Firefighter</v>
      </c>
      <c r="F467" t="str">
        <v/>
      </c>
    </row>
    <row r="468" spans="1:6">
      <c r="A468" s="291">
        <v>46004</v>
      </c>
      <c r="B468" t="str">
        <v>NWL HC1</v>
      </c>
      <c r="C468" t="str">
        <v>FF NR</v>
      </c>
      <c r="D468">
        <v>2</v>
      </c>
      <c r="E468" t="str">
        <v>Main Firefighter</v>
      </c>
      <c r="F468" t="str">
        <v/>
      </c>
    </row>
    <row r="469" spans="1:6">
      <c r="A469" s="291">
        <v>46004</v>
      </c>
      <c r="B469" t="str">
        <v>NWL SU</v>
      </c>
      <c r="C469" t="str">
        <v>FF NR</v>
      </c>
      <c r="D469">
        <v>1</v>
      </c>
      <c r="E469" t="str">
        <v>Main Firefighter</v>
      </c>
      <c r="F469" t="str">
        <v/>
      </c>
    </row>
    <row r="470" spans="1:6">
      <c r="A470" s="291">
        <v>46004</v>
      </c>
      <c r="B470" t="str">
        <v>SPS HC</v>
      </c>
      <c r="C470" t="str">
        <v>FF NR</v>
      </c>
      <c r="D470">
        <v>2</v>
      </c>
      <c r="E470" t="str">
        <v>Main Firefighter</v>
      </c>
      <c r="F470" t="str">
        <v/>
      </c>
    </row>
    <row r="471" spans="1:6">
      <c r="A471" s="291">
        <v>46004</v>
      </c>
      <c r="B471" t="str">
        <v>HDB HC/SU</v>
      </c>
      <c r="C471" t="str">
        <v>FF NR</v>
      </c>
      <c r="D471">
        <v>2</v>
      </c>
      <c r="E471" t="str">
        <v>Main Firefighter</v>
      </c>
      <c r="F471" t="str">
        <v/>
      </c>
    </row>
    <row r="472" spans="1:6">
      <c r="A472" s="291">
        <v>46005</v>
      </c>
      <c r="B472" t="str">
        <v>NWL HC1</v>
      </c>
      <c r="C472" t="str">
        <v>FF NR</v>
      </c>
      <c r="D472">
        <v>2</v>
      </c>
      <c r="E472" t="str">
        <v>Main Firefighter</v>
      </c>
      <c r="F472" t="str">
        <v/>
      </c>
    </row>
    <row r="473" spans="1:6">
      <c r="A473" s="291">
        <v>46005</v>
      </c>
      <c r="B473" t="str">
        <v>NWL SU</v>
      </c>
      <c r="C473" t="str">
        <v>FF NR</v>
      </c>
      <c r="D473">
        <v>1</v>
      </c>
      <c r="E473" t="str">
        <v>Main Firefighter</v>
      </c>
      <c r="F473" t="str">
        <v/>
      </c>
    </row>
    <row r="474" spans="1:6">
      <c r="A474" s="291">
        <v>46011</v>
      </c>
      <c r="B474" t="str">
        <v>NWL HC1</v>
      </c>
      <c r="C474" t="str">
        <v>FF NR</v>
      </c>
      <c r="D474">
        <v>2</v>
      </c>
      <c r="E474" t="str">
        <v>Main Firefighter</v>
      </c>
      <c r="F474" t="str">
        <v/>
      </c>
    </row>
    <row r="475" spans="1:6">
      <c r="A475" s="291">
        <v>46011</v>
      </c>
      <c r="B475" t="str">
        <v>NWL SU</v>
      </c>
      <c r="C475" t="str">
        <v>FF NR</v>
      </c>
      <c r="D475">
        <v>1</v>
      </c>
      <c r="E475" t="str">
        <v>Main Firefighter</v>
      </c>
      <c r="F475" t="str">
        <v/>
      </c>
    </row>
    <row r="476" spans="1:6">
      <c r="A476" s="291">
        <v>46011</v>
      </c>
      <c r="B476" t="str">
        <v>SPS HC</v>
      </c>
      <c r="C476" t="str">
        <v>FF NR</v>
      </c>
      <c r="D476">
        <v>2</v>
      </c>
      <c r="E476" t="str">
        <v>Main Firefighter</v>
      </c>
      <c r="F476" t="str">
        <v/>
      </c>
    </row>
    <row r="477" spans="1:6">
      <c r="A477" s="291">
        <v>46011</v>
      </c>
      <c r="B477" t="str">
        <v>STB HC</v>
      </c>
      <c r="C477" t="str">
        <v>FF NR</v>
      </c>
      <c r="D477">
        <v>2</v>
      </c>
      <c r="E477" t="str">
        <v>Main Firefighter</v>
      </c>
      <c r="F477" t="str">
        <v/>
      </c>
    </row>
    <row r="478" spans="1:6">
      <c r="A478" s="291">
        <v>46012</v>
      </c>
      <c r="B478" t="str">
        <v>NWL HC1</v>
      </c>
      <c r="C478" t="str">
        <v>FF NR</v>
      </c>
      <c r="D478">
        <v>2</v>
      </c>
      <c r="E478" t="str">
        <v>Main Firefighter</v>
      </c>
      <c r="F478" t="str">
        <v/>
      </c>
    </row>
    <row r="479" spans="1:6">
      <c r="A479" s="291">
        <v>46012</v>
      </c>
      <c r="B479" t="str">
        <v>NWL SU</v>
      </c>
      <c r="C479" t="str">
        <v>FF NR</v>
      </c>
      <c r="D479">
        <v>1</v>
      </c>
      <c r="E479" t="str">
        <v>Main Firefighter</v>
      </c>
      <c r="F479" t="str">
        <v/>
      </c>
    </row>
    <row r="480" spans="1:6">
      <c r="A480" s="291">
        <v>46018</v>
      </c>
      <c r="B480" t="str">
        <v>NWL HC1</v>
      </c>
      <c r="C480" t="str">
        <v>FF NR</v>
      </c>
      <c r="D480">
        <v>2</v>
      </c>
      <c r="E480" t="str">
        <v>Main Firefighter</v>
      </c>
      <c r="F480" t="str">
        <v/>
      </c>
    </row>
    <row r="481" spans="1:6">
      <c r="A481" s="291">
        <v>46018</v>
      </c>
      <c r="B481" t="str">
        <v>NWL HC2</v>
      </c>
      <c r="C481" t="str">
        <v>FF NR</v>
      </c>
      <c r="D481">
        <v>2</v>
      </c>
      <c r="E481" t="str">
        <v>Main Firefighter</v>
      </c>
      <c r="F481" t="str">
        <v/>
      </c>
    </row>
    <row r="482" spans="1:6">
      <c r="A482" s="291">
        <v>46018</v>
      </c>
      <c r="B482" t="str">
        <v>SPS HC</v>
      </c>
      <c r="C482" t="str">
        <v>FF NR</v>
      </c>
      <c r="D482">
        <v>2</v>
      </c>
      <c r="E482" t="str">
        <v>Main Firefighter</v>
      </c>
      <c r="F482" t="str">
        <v/>
      </c>
    </row>
    <row r="483" spans="1:6">
      <c r="A483" s="291">
        <v>46018</v>
      </c>
      <c r="B483" t="str">
        <v>HDB HC/SU</v>
      </c>
      <c r="C483" t="str">
        <v>FF NR</v>
      </c>
      <c r="D483">
        <v>2</v>
      </c>
      <c r="E483" t="str">
        <v>Main Firefighter</v>
      </c>
      <c r="F483" t="str">
        <v/>
      </c>
    </row>
    <row r="484" spans="1:6">
      <c r="A484" s="291">
        <v>46019</v>
      </c>
      <c r="B484" t="str">
        <v>NWL HC1</v>
      </c>
      <c r="C484" t="str">
        <v>FF NR</v>
      </c>
      <c r="D484">
        <v>2</v>
      </c>
      <c r="E484" t="str">
        <v>Main Firefighter</v>
      </c>
      <c r="F484" t="str">
        <v/>
      </c>
    </row>
    <row r="485" spans="1:6">
      <c r="A485" s="291">
        <v>46019</v>
      </c>
      <c r="B485" t="str">
        <v>NWL SU</v>
      </c>
      <c r="C485" t="str">
        <v>FF NR</v>
      </c>
      <c r="D485">
        <v>1</v>
      </c>
      <c r="E485" t="str">
        <v>Main Firefighter</v>
      </c>
      <c r="F485" t="str">
        <v/>
      </c>
    </row>
    <row r="486" spans="1:6">
      <c r="A486" s="291">
        <v>46025</v>
      </c>
      <c r="B486" t="str">
        <v>NWL HC1</v>
      </c>
      <c r="C486" t="str">
        <v>FF NR</v>
      </c>
      <c r="D486">
        <v>2</v>
      </c>
      <c r="E486" t="str">
        <v>Main Firefighter</v>
      </c>
      <c r="F486" t="str">
        <v/>
      </c>
    </row>
    <row r="487" spans="1:6">
      <c r="A487" s="291">
        <v>46025</v>
      </c>
      <c r="B487" t="str">
        <v>NWL HC2</v>
      </c>
      <c r="C487" t="str">
        <v>FF NR</v>
      </c>
      <c r="D487">
        <v>2</v>
      </c>
      <c r="E487" t="str">
        <v>Main Firefighter</v>
      </c>
      <c r="F487" t="str">
        <v/>
      </c>
    </row>
    <row r="488" spans="1:6">
      <c r="A488" s="291">
        <v>46025</v>
      </c>
      <c r="B488" t="str">
        <v>SPS HC</v>
      </c>
      <c r="C488" t="str">
        <v>FF NR</v>
      </c>
      <c r="D488">
        <v>2</v>
      </c>
      <c r="E488" t="str">
        <v>Main Firefighter</v>
      </c>
      <c r="F488" t="str">
        <v/>
      </c>
    </row>
    <row r="489" spans="1:6">
      <c r="A489" s="291">
        <v>46025</v>
      </c>
      <c r="B489" t="str">
        <v>STB HC</v>
      </c>
      <c r="C489" t="str">
        <v>FF NR</v>
      </c>
      <c r="D489">
        <v>2</v>
      </c>
      <c r="E489" t="str">
        <v>Main Firefighter</v>
      </c>
      <c r="F489" t="str">
        <v/>
      </c>
    </row>
    <row r="490" spans="1:6">
      <c r="A490" s="291">
        <v>46026</v>
      </c>
      <c r="B490" t="str">
        <v>NWL HC1</v>
      </c>
      <c r="C490" t="str">
        <v>FF NR</v>
      </c>
      <c r="D490">
        <v>2</v>
      </c>
      <c r="E490" t="str">
        <v>Main Firefighter</v>
      </c>
      <c r="F490" t="str">
        <v/>
      </c>
    </row>
    <row r="491" spans="1:6">
      <c r="A491" s="291">
        <v>46026</v>
      </c>
      <c r="B491" t="str">
        <v>NWL SU</v>
      </c>
      <c r="C491" t="str">
        <v>FF NR</v>
      </c>
      <c r="D491">
        <v>1</v>
      </c>
      <c r="E491" t="str">
        <v>Main Firefighter</v>
      </c>
      <c r="F491" t="str">
        <v/>
      </c>
    </row>
    <row r="492" spans="1:6">
      <c r="A492" s="291">
        <v>46032</v>
      </c>
      <c r="B492" t="str">
        <v>NWL HC1</v>
      </c>
      <c r="C492" t="str">
        <v>FF NR</v>
      </c>
      <c r="D492">
        <v>2</v>
      </c>
      <c r="E492" t="str">
        <v>Main Firefighter</v>
      </c>
      <c r="F492" t="str">
        <v/>
      </c>
    </row>
    <row r="493" spans="1:6">
      <c r="A493" s="291">
        <v>46032</v>
      </c>
      <c r="B493" t="str">
        <v>NWL HC2</v>
      </c>
      <c r="C493" t="str">
        <v>FF NR</v>
      </c>
      <c r="D493">
        <v>2</v>
      </c>
      <c r="E493" t="str">
        <v>Main Firefighter</v>
      </c>
      <c r="F493" t="str">
        <v/>
      </c>
    </row>
    <row r="494" spans="1:6">
      <c r="A494" s="291">
        <v>46032</v>
      </c>
      <c r="B494" t="str">
        <v>SPS HC</v>
      </c>
      <c r="C494" t="str">
        <v>FF NR</v>
      </c>
      <c r="D494">
        <v>2</v>
      </c>
      <c r="E494" t="str">
        <v>Main Firefighter</v>
      </c>
      <c r="F494" t="str">
        <v/>
      </c>
    </row>
    <row r="495" spans="1:6">
      <c r="A495" s="291">
        <v>46032</v>
      </c>
      <c r="B495" t="str">
        <v>HDB HC/SU</v>
      </c>
      <c r="C495" t="str">
        <v>FF NR</v>
      </c>
      <c r="D495">
        <v>2</v>
      </c>
      <c r="E495" t="str">
        <v>Main Firefighter</v>
      </c>
      <c r="F495" t="str">
        <v/>
      </c>
    </row>
    <row r="496" spans="1:6">
      <c r="A496" s="291">
        <v>46033</v>
      </c>
      <c r="B496" t="str">
        <v>NWL HC1</v>
      </c>
      <c r="C496" t="str">
        <v>FF NR</v>
      </c>
      <c r="D496">
        <v>2</v>
      </c>
      <c r="E496" t="str">
        <v>Main Firefighter</v>
      </c>
      <c r="F496" t="str">
        <v/>
      </c>
    </row>
    <row r="497" spans="1:6">
      <c r="A497" s="291">
        <v>46033</v>
      </c>
      <c r="B497" t="str">
        <v>NWL SU</v>
      </c>
      <c r="C497" t="str">
        <v>FF NR</v>
      </c>
      <c r="D497">
        <v>1</v>
      </c>
      <c r="E497" t="str">
        <v>Main Firefighter</v>
      </c>
      <c r="F497" t="str">
        <v/>
      </c>
    </row>
    <row r="498" spans="1:6">
      <c r="A498" s="291">
        <v>46039</v>
      </c>
      <c r="B498" t="str">
        <v>NWL HC1</v>
      </c>
      <c r="C498" t="str">
        <v>FF NR</v>
      </c>
      <c r="D498">
        <v>2</v>
      </c>
      <c r="E498" t="str">
        <v>Main Firefighter</v>
      </c>
      <c r="F498" t="str">
        <v/>
      </c>
    </row>
    <row r="499" spans="1:6">
      <c r="A499" s="291">
        <v>46039</v>
      </c>
      <c r="B499" t="str">
        <v>NWL HC2</v>
      </c>
      <c r="C499" t="str">
        <v>FF NR</v>
      </c>
      <c r="D499">
        <v>2</v>
      </c>
      <c r="E499" t="str">
        <v>Main Firefighter</v>
      </c>
      <c r="F499" t="str">
        <v/>
      </c>
    </row>
    <row r="500" spans="1:6">
      <c r="A500" s="291">
        <v>46039</v>
      </c>
      <c r="B500" t="str">
        <v>SPS HC</v>
      </c>
      <c r="C500" t="str">
        <v>FF NR</v>
      </c>
      <c r="D500">
        <v>2</v>
      </c>
      <c r="E500" t="str">
        <v>Main Firefighter</v>
      </c>
      <c r="F500" t="str">
        <v/>
      </c>
    </row>
    <row r="501" spans="1:6">
      <c r="A501" s="291">
        <v>46039</v>
      </c>
      <c r="B501" t="str">
        <v>STB HC</v>
      </c>
      <c r="C501" t="str">
        <v>FF NR</v>
      </c>
      <c r="D501">
        <v>2</v>
      </c>
      <c r="E501" t="str">
        <v>Main Firefighter</v>
      </c>
      <c r="F501" t="str">
        <v/>
      </c>
    </row>
    <row r="502" spans="1:6">
      <c r="A502" s="291">
        <v>46040</v>
      </c>
      <c r="B502" t="str">
        <v>NWL HC1</v>
      </c>
      <c r="C502" t="str">
        <v>FF NR</v>
      </c>
      <c r="D502">
        <v>2</v>
      </c>
      <c r="E502" t="str">
        <v>Main Firefighter</v>
      </c>
      <c r="F502" t="str">
        <v/>
      </c>
    </row>
    <row r="503" spans="1:6">
      <c r="A503" s="291">
        <v>46040</v>
      </c>
      <c r="B503" t="str">
        <v>NWL SU</v>
      </c>
      <c r="C503" t="str">
        <v>FF NR</v>
      </c>
      <c r="D503">
        <v>1</v>
      </c>
      <c r="E503" t="str">
        <v>Main Firefighter</v>
      </c>
      <c r="F503" t="str">
        <v/>
      </c>
    </row>
    <row r="504" spans="1:6">
      <c r="A504" s="291">
        <v>46046</v>
      </c>
      <c r="B504" t="str">
        <v>NWL HC1</v>
      </c>
      <c r="C504" t="str">
        <v>FF NR</v>
      </c>
      <c r="D504">
        <v>2</v>
      </c>
      <c r="E504" t="str">
        <v>Main Firefighter</v>
      </c>
      <c r="F504" t="str">
        <v/>
      </c>
    </row>
    <row r="505" spans="1:6">
      <c r="A505" s="291">
        <v>46046</v>
      </c>
      <c r="B505" t="str">
        <v>NWL HC2</v>
      </c>
      <c r="C505" t="str">
        <v>FF NR</v>
      </c>
      <c r="D505">
        <v>2</v>
      </c>
      <c r="E505" t="str">
        <v>Main Firefighter</v>
      </c>
      <c r="F505" t="str">
        <v/>
      </c>
    </row>
    <row r="506" spans="1:6">
      <c r="A506" s="291">
        <v>46046</v>
      </c>
      <c r="B506" t="str">
        <v>SPS HC</v>
      </c>
      <c r="C506" t="str">
        <v>FF NR</v>
      </c>
      <c r="D506">
        <v>2</v>
      </c>
      <c r="E506" t="str">
        <v>Main Firefighter</v>
      </c>
      <c r="F506" t="str">
        <v/>
      </c>
    </row>
    <row r="507" spans="1:6">
      <c r="A507" s="291">
        <v>46046</v>
      </c>
      <c r="B507" t="str">
        <v>HDB HC/SU</v>
      </c>
      <c r="C507" t="str">
        <v>FF NR</v>
      </c>
      <c r="D507">
        <v>2</v>
      </c>
      <c r="E507" t="str">
        <v>Main Firefighter</v>
      </c>
      <c r="F507" t="str">
        <v/>
      </c>
    </row>
    <row r="508" spans="1:6">
      <c r="A508" s="291">
        <v>46047</v>
      </c>
      <c r="B508" t="str">
        <v>NWL HC1</v>
      </c>
      <c r="C508" t="str">
        <v>FF NR</v>
      </c>
      <c r="D508">
        <v>2</v>
      </c>
      <c r="E508" t="str">
        <v>Main Firefighter</v>
      </c>
      <c r="F508" t="str">
        <v/>
      </c>
    </row>
    <row r="509" spans="1:6">
      <c r="A509" s="291">
        <v>46047</v>
      </c>
      <c r="B509" t="str">
        <v>NWL SU</v>
      </c>
      <c r="C509" t="str">
        <v>FF NR</v>
      </c>
      <c r="D509">
        <v>1</v>
      </c>
      <c r="E509" t="str">
        <v>Main Firefighter</v>
      </c>
      <c r="F509" t="str">
        <v/>
      </c>
    </row>
    <row r="510" spans="1:6">
      <c r="A510" s="291">
        <v>46053</v>
      </c>
      <c r="B510" t="str">
        <v>NWL HC1</v>
      </c>
      <c r="C510" t="str">
        <v>FF NR</v>
      </c>
      <c r="D510">
        <v>2</v>
      </c>
      <c r="E510" t="str">
        <v>Main Firefighter</v>
      </c>
      <c r="F510" t="str">
        <v/>
      </c>
    </row>
    <row r="511" spans="1:6">
      <c r="A511" s="291">
        <v>46053</v>
      </c>
      <c r="B511" t="str">
        <v>NWL HC2</v>
      </c>
      <c r="C511" t="str">
        <v>FF NR</v>
      </c>
      <c r="D511">
        <v>2</v>
      </c>
      <c r="E511" t="str">
        <v>Main Firefighter</v>
      </c>
      <c r="F511" t="str">
        <v/>
      </c>
    </row>
    <row r="512" spans="1:6">
      <c r="A512" s="291">
        <v>46053</v>
      </c>
      <c r="B512" t="str">
        <v>SPS BP</v>
      </c>
      <c r="C512" t="str">
        <v>FF NR</v>
      </c>
      <c r="D512">
        <v>2</v>
      </c>
      <c r="E512" t="str">
        <v>Main Firefighter</v>
      </c>
      <c r="F512" t="str">
        <v/>
      </c>
    </row>
    <row r="513" spans="1:6">
      <c r="A513" s="291">
        <v>46053</v>
      </c>
      <c r="B513" t="str">
        <v>STB HC</v>
      </c>
      <c r="C513" t="str">
        <v>FF NR</v>
      </c>
      <c r="D513">
        <v>2</v>
      </c>
      <c r="E513" t="str">
        <v>Main Firefighter</v>
      </c>
      <c r="F513" t="str">
        <v/>
      </c>
    </row>
    <row r="514" spans="1:6">
      <c r="A514" s="291">
        <v>46054</v>
      </c>
      <c r="B514" t="str">
        <v>NWL HC1</v>
      </c>
      <c r="C514" t="str">
        <v>FF NR</v>
      </c>
      <c r="D514">
        <v>2</v>
      </c>
      <c r="E514" t="str">
        <v>Main Firefighter</v>
      </c>
      <c r="F514" t="str">
        <v/>
      </c>
    </row>
    <row r="515" spans="1:6">
      <c r="A515" s="291">
        <v>46054</v>
      </c>
      <c r="B515" t="str">
        <v>NWL SU</v>
      </c>
      <c r="C515" t="str">
        <v>FF NR</v>
      </c>
      <c r="D515">
        <v>1</v>
      </c>
      <c r="E515" t="str">
        <v>Main Firefighter</v>
      </c>
      <c r="F515" t="str">
        <v/>
      </c>
    </row>
    <row r="516" spans="1:6">
      <c r="A516" s="291">
        <v>46060</v>
      </c>
      <c r="B516" t="str">
        <v>NWL HC1</v>
      </c>
      <c r="C516" t="str">
        <v>FF NR</v>
      </c>
      <c r="D516">
        <v>2</v>
      </c>
      <c r="E516" t="str">
        <v>Main Firefighter</v>
      </c>
      <c r="F516" t="str">
        <v/>
      </c>
    </row>
    <row r="517" spans="1:6">
      <c r="A517" s="291">
        <v>46060</v>
      </c>
      <c r="B517" t="str">
        <v>NWL HC2</v>
      </c>
      <c r="C517" t="str">
        <v>FF NR</v>
      </c>
      <c r="D517">
        <v>2</v>
      </c>
      <c r="E517" t="str">
        <v>Main Firefighter</v>
      </c>
      <c r="F517" t="str">
        <v/>
      </c>
    </row>
    <row r="518" spans="1:6">
      <c r="A518" s="291">
        <v>46060</v>
      </c>
      <c r="B518" t="str">
        <v>SPS BP</v>
      </c>
      <c r="C518" t="str">
        <v>FF NR</v>
      </c>
      <c r="D518">
        <v>2</v>
      </c>
      <c r="E518" t="str">
        <v>Main Firefighter</v>
      </c>
      <c r="F518" t="str">
        <v/>
      </c>
    </row>
    <row r="519" spans="1:6">
      <c r="A519" s="291">
        <v>46060</v>
      </c>
      <c r="B519" t="str">
        <v>HDB HC/SU</v>
      </c>
      <c r="C519" t="str">
        <v>FF NR</v>
      </c>
      <c r="D519">
        <v>2</v>
      </c>
      <c r="E519" t="str">
        <v>Main Firefighter</v>
      </c>
      <c r="F519" t="str">
        <v/>
      </c>
    </row>
    <row r="520" spans="1:6">
      <c r="A520" s="291">
        <v>46061</v>
      </c>
      <c r="B520" t="str">
        <v>NWL HC1</v>
      </c>
      <c r="C520" t="str">
        <v>FF NR</v>
      </c>
      <c r="D520">
        <v>2</v>
      </c>
      <c r="E520" t="str">
        <v>Main Firefighter</v>
      </c>
      <c r="F520" t="str">
        <v/>
      </c>
    </row>
    <row r="521" spans="1:6">
      <c r="A521" s="291">
        <v>46061</v>
      </c>
      <c r="B521" t="str">
        <v>NWL SU</v>
      </c>
      <c r="C521" t="str">
        <v>FF NR</v>
      </c>
      <c r="D521">
        <v>1</v>
      </c>
      <c r="E521" t="str">
        <v>Main Firefighter</v>
      </c>
      <c r="F521" t="str">
        <v/>
      </c>
    </row>
    <row r="522" spans="1:6">
      <c r="A522" s="291">
        <v>46067</v>
      </c>
      <c r="B522" t="str">
        <v>NWL HC1</v>
      </c>
      <c r="C522" t="str">
        <v>FF NR</v>
      </c>
      <c r="D522">
        <v>2</v>
      </c>
      <c r="E522" t="str">
        <v>Main Firefighter</v>
      </c>
      <c r="F522" t="str">
        <v/>
      </c>
    </row>
    <row r="523" spans="1:6">
      <c r="A523" s="291">
        <v>46067</v>
      </c>
      <c r="B523" t="str">
        <v>NWL HC2</v>
      </c>
      <c r="C523" t="str">
        <v>FF NR</v>
      </c>
      <c r="D523">
        <v>2</v>
      </c>
      <c r="E523" t="str">
        <v>Main Firefighter</v>
      </c>
      <c r="F523" t="str">
        <v/>
      </c>
    </row>
    <row r="524" spans="1:6">
      <c r="A524" s="291">
        <v>46067</v>
      </c>
      <c r="B524" t="str">
        <v>SPS BP</v>
      </c>
      <c r="C524" t="str">
        <v>FF NR</v>
      </c>
      <c r="D524">
        <v>2</v>
      </c>
      <c r="E524" t="str">
        <v>Main Firefighter</v>
      </c>
      <c r="F524" t="str">
        <v/>
      </c>
    </row>
    <row r="525" spans="1:6">
      <c r="A525" s="291">
        <v>46067</v>
      </c>
      <c r="B525" t="str">
        <v>STB HC</v>
      </c>
      <c r="C525" t="str">
        <v>FF NR</v>
      </c>
      <c r="D525">
        <v>2</v>
      </c>
      <c r="E525" t="str">
        <v>Main Firefighter</v>
      </c>
      <c r="F525" t="str">
        <v/>
      </c>
    </row>
    <row r="526" spans="1:6">
      <c r="A526" s="291">
        <v>46068</v>
      </c>
      <c r="B526" t="str">
        <v>NWL HC1</v>
      </c>
      <c r="C526" t="str">
        <v>FF NR</v>
      </c>
      <c r="D526">
        <v>2</v>
      </c>
      <c r="E526" t="str">
        <v>Main Firefighter</v>
      </c>
      <c r="F526" t="str">
        <v/>
      </c>
    </row>
    <row r="527" spans="1:6">
      <c r="A527" s="291">
        <v>46068</v>
      </c>
      <c r="B527" t="str">
        <v>NWL SU</v>
      </c>
      <c r="C527" t="str">
        <v>FF NR</v>
      </c>
      <c r="D527">
        <v>1</v>
      </c>
      <c r="E527" t="str">
        <v>Main Firefighter</v>
      </c>
      <c r="F527" t="str">
        <v/>
      </c>
    </row>
    <row r="528" spans="1:6">
      <c r="A528" s="291">
        <v>46074</v>
      </c>
      <c r="B528" t="str">
        <v>NWL HC1</v>
      </c>
      <c r="C528" t="str">
        <v>FF NR</v>
      </c>
      <c r="D528">
        <v>2</v>
      </c>
      <c r="E528" t="str">
        <v>Main Firefighter</v>
      </c>
      <c r="F528" t="str">
        <v/>
      </c>
    </row>
    <row r="529" spans="1:6">
      <c r="A529" s="291">
        <v>46074</v>
      </c>
      <c r="B529" t="str">
        <v>NWL HC2</v>
      </c>
      <c r="C529" t="str">
        <v>FF NR</v>
      </c>
      <c r="D529">
        <v>2</v>
      </c>
      <c r="E529" t="str">
        <v>Main Firefighter</v>
      </c>
      <c r="F529" t="str">
        <v/>
      </c>
    </row>
    <row r="530" spans="1:6">
      <c r="A530" s="291">
        <v>46074</v>
      </c>
      <c r="B530" t="str">
        <v>SPS BP</v>
      </c>
      <c r="C530" t="str">
        <v>FF NR</v>
      </c>
      <c r="D530">
        <v>2</v>
      </c>
      <c r="E530" t="str">
        <v>Main Firefighter</v>
      </c>
      <c r="F530" t="str">
        <v/>
      </c>
    </row>
    <row r="531" spans="1:6">
      <c r="A531" s="291">
        <v>46074</v>
      </c>
      <c r="B531" t="str">
        <v>HDB HC/SU</v>
      </c>
      <c r="C531" t="str">
        <v>FF NR</v>
      </c>
      <c r="D531">
        <v>2</v>
      </c>
      <c r="E531" t="str">
        <v>Main Firefighter</v>
      </c>
      <c r="F531" t="str">
        <v/>
      </c>
    </row>
    <row r="532" spans="1:6">
      <c r="A532" s="291">
        <v>46075</v>
      </c>
      <c r="B532" t="str">
        <v>NWL HC1</v>
      </c>
      <c r="C532" t="str">
        <v>FF NR</v>
      </c>
      <c r="D532">
        <v>2</v>
      </c>
      <c r="E532" t="str">
        <v>Main Firefighter</v>
      </c>
      <c r="F532" t="str">
        <v/>
      </c>
    </row>
    <row r="533" spans="1:6">
      <c r="A533" s="291">
        <v>46075</v>
      </c>
      <c r="B533" t="str">
        <v>NWL SU</v>
      </c>
      <c r="C533" t="str">
        <v>FF NR</v>
      </c>
      <c r="D533">
        <v>1</v>
      </c>
      <c r="E533" t="str">
        <v>Main Firefighter</v>
      </c>
      <c r="F533" t="str">
        <v/>
      </c>
    </row>
    <row r="534" spans="1:6">
      <c r="A534" s="291">
        <v>46081</v>
      </c>
      <c r="B534" t="str">
        <v>NWL HC1</v>
      </c>
      <c r="C534" t="str">
        <v>FF NR</v>
      </c>
      <c r="D534">
        <v>2</v>
      </c>
      <c r="E534" t="str">
        <v>Main Firefighter</v>
      </c>
      <c r="F534" t="str">
        <v/>
      </c>
    </row>
    <row r="535" spans="1:6">
      <c r="A535" s="291">
        <v>46081</v>
      </c>
      <c r="B535" t="str">
        <v>NWL HC2</v>
      </c>
      <c r="C535" t="str">
        <v>FF NR</v>
      </c>
      <c r="D535">
        <v>2</v>
      </c>
      <c r="E535" t="str">
        <v>Main Firefighter</v>
      </c>
      <c r="F535" t="str">
        <v/>
      </c>
    </row>
    <row r="536" spans="1:6">
      <c r="A536" s="291">
        <v>46081</v>
      </c>
      <c r="B536" t="str">
        <v>SPS BP</v>
      </c>
      <c r="C536" t="str">
        <v>FF NR</v>
      </c>
      <c r="D536">
        <v>2</v>
      </c>
      <c r="E536" t="str">
        <v>Main Firefighter</v>
      </c>
      <c r="F536" t="str">
        <v/>
      </c>
    </row>
    <row r="537" spans="1:6">
      <c r="A537" s="291">
        <v>46081</v>
      </c>
      <c r="B537" t="str">
        <v>STB HC</v>
      </c>
      <c r="C537" t="str">
        <v>FF NR</v>
      </c>
      <c r="D537">
        <v>2</v>
      </c>
      <c r="E537" t="str">
        <v>Main Firefighter</v>
      </c>
      <c r="F537" t="str">
        <v/>
      </c>
    </row>
    <row r="538" spans="1:6">
      <c r="A538" s="291">
        <v>46082</v>
      </c>
      <c r="B538" t="str">
        <v>NWL HC1</v>
      </c>
      <c r="C538" t="str">
        <v>FF NR</v>
      </c>
      <c r="D538">
        <v>2</v>
      </c>
      <c r="E538" t="str">
        <v>Main Firefighter</v>
      </c>
      <c r="F538" t="str">
        <v/>
      </c>
    </row>
    <row r="539" spans="1:6">
      <c r="A539" s="291">
        <v>46082</v>
      </c>
      <c r="B539" t="str">
        <v>NWL SU</v>
      </c>
      <c r="C539" t="str">
        <v>FF NR</v>
      </c>
      <c r="D539">
        <v>1</v>
      </c>
      <c r="E539" t="str">
        <v>Main Firefighter</v>
      </c>
      <c r="F539" t="str">
        <v/>
      </c>
    </row>
    <row r="540" spans="1:6">
      <c r="A540" s="291">
        <v>46088</v>
      </c>
      <c r="B540" t="str">
        <v>NWL HC1</v>
      </c>
      <c r="C540" t="str">
        <v>FF NR</v>
      </c>
      <c r="D540">
        <v>2</v>
      </c>
      <c r="E540" t="str">
        <v>Main Firefighter</v>
      </c>
      <c r="F540" t="str">
        <v/>
      </c>
    </row>
    <row r="541" spans="1:6">
      <c r="A541" s="291">
        <v>46088</v>
      </c>
      <c r="B541" t="str">
        <v>NWL HC2</v>
      </c>
      <c r="C541" t="str">
        <v>FF NR</v>
      </c>
      <c r="D541">
        <v>2</v>
      </c>
      <c r="E541" t="str">
        <v>Main Firefighter</v>
      </c>
      <c r="F541" t="str">
        <v/>
      </c>
    </row>
    <row r="542" spans="1:6">
      <c r="A542" s="291">
        <v>46088</v>
      </c>
      <c r="B542" t="str">
        <v>SPS BP</v>
      </c>
      <c r="C542" t="str">
        <v>FF NR</v>
      </c>
      <c r="D542">
        <v>2</v>
      </c>
      <c r="E542" t="str">
        <v>Main Firefighter</v>
      </c>
      <c r="F542" t="str">
        <v/>
      </c>
    </row>
    <row r="543" spans="1:6">
      <c r="A543" s="291">
        <v>46088</v>
      </c>
      <c r="B543" t="str">
        <v>HDB HC/SU</v>
      </c>
      <c r="C543" t="str">
        <v>FF NR</v>
      </c>
      <c r="D543">
        <v>2</v>
      </c>
      <c r="E543" t="str">
        <v>Main Firefighter</v>
      </c>
      <c r="F543" t="str">
        <v/>
      </c>
    </row>
    <row r="544" spans="1:6">
      <c r="A544" s="291">
        <v>46089</v>
      </c>
      <c r="B544" t="str">
        <v>NWL HC1</v>
      </c>
      <c r="C544" t="str">
        <v>FF NR</v>
      </c>
      <c r="D544">
        <v>2</v>
      </c>
      <c r="E544" t="str">
        <v>Main Firefighter</v>
      </c>
      <c r="F544" t="str">
        <v/>
      </c>
    </row>
    <row r="545" spans="1:6">
      <c r="A545" s="291">
        <v>46089</v>
      </c>
      <c r="B545" t="str">
        <v>NWL SU</v>
      </c>
      <c r="C545" t="str">
        <v>FF NR</v>
      </c>
      <c r="D545">
        <v>1</v>
      </c>
      <c r="E545" t="str">
        <v>Main Firefighter</v>
      </c>
      <c r="F545" t="str">
        <v/>
      </c>
    </row>
    <row r="546" spans="1:6">
      <c r="A546" s="291">
        <v>46095</v>
      </c>
      <c r="B546" t="str">
        <v>NWL HC1</v>
      </c>
      <c r="C546" t="str">
        <v>FF NR</v>
      </c>
      <c r="D546">
        <v>2</v>
      </c>
      <c r="E546" t="str">
        <v>Main Firefighter</v>
      </c>
      <c r="F546" t="str">
        <v/>
      </c>
    </row>
    <row r="547" spans="1:6">
      <c r="A547" s="291">
        <v>46095</v>
      </c>
      <c r="B547" t="str">
        <v>NWL HC2</v>
      </c>
      <c r="C547" t="str">
        <v>FF NR</v>
      </c>
      <c r="D547">
        <v>2</v>
      </c>
      <c r="E547" t="str">
        <v>Main Firefighter</v>
      </c>
      <c r="F547" t="str">
        <v/>
      </c>
    </row>
    <row r="548" spans="1:6">
      <c r="A548" s="291">
        <v>46095</v>
      </c>
      <c r="B548" t="str">
        <v>SPS BP</v>
      </c>
      <c r="C548" t="str">
        <v>FF NR</v>
      </c>
      <c r="D548">
        <v>2</v>
      </c>
      <c r="E548" t="str">
        <v>Main Firefighter</v>
      </c>
      <c r="F548" t="str">
        <v/>
      </c>
    </row>
    <row r="549" spans="1:6">
      <c r="A549" s="291">
        <v>46095</v>
      </c>
      <c r="B549" t="str">
        <v>STB HC</v>
      </c>
      <c r="C549" t="str">
        <v>FF NR</v>
      </c>
      <c r="D549">
        <v>2</v>
      </c>
      <c r="E549" t="str">
        <v>Main Firefighter</v>
      </c>
      <c r="F549" t="str">
        <v/>
      </c>
    </row>
    <row r="550" spans="1:6">
      <c r="A550" s="291">
        <v>46096</v>
      </c>
      <c r="B550" t="str">
        <v>NWL HC1</v>
      </c>
      <c r="C550" t="str">
        <v>FF NR</v>
      </c>
      <c r="D550">
        <v>2</v>
      </c>
      <c r="E550" t="str">
        <v>Main Firefighter</v>
      </c>
      <c r="F550" t="str">
        <v/>
      </c>
    </row>
    <row r="551" spans="1:6">
      <c r="A551" s="291">
        <v>46096</v>
      </c>
      <c r="B551" t="str">
        <v>NWL SU</v>
      </c>
      <c r="C551" t="str">
        <v>FF NR</v>
      </c>
      <c r="D551">
        <v>1</v>
      </c>
      <c r="E551" t="str">
        <v>Main Firefighter</v>
      </c>
      <c r="F551" t="str">
        <v/>
      </c>
    </row>
    <row r="552" spans="1:6">
      <c r="A552" s="291">
        <v>46102</v>
      </c>
      <c r="B552" t="str">
        <v>NWL HC1</v>
      </c>
      <c r="C552" t="str">
        <v>FF NR</v>
      </c>
      <c r="D552">
        <v>2</v>
      </c>
      <c r="E552" t="str">
        <v>Main Firefighter</v>
      </c>
      <c r="F552" t="str">
        <v/>
      </c>
    </row>
    <row r="553" spans="1:6">
      <c r="A553" s="291">
        <v>46102</v>
      </c>
      <c r="B553" t="str">
        <v>NWL SU</v>
      </c>
      <c r="C553" t="str">
        <v>FF NR</v>
      </c>
      <c r="D553">
        <v>1</v>
      </c>
      <c r="E553" t="str">
        <v>Main Firefighter</v>
      </c>
      <c r="F553" t="str">
        <v/>
      </c>
    </row>
    <row r="554" spans="1:6">
      <c r="A554" s="291">
        <v>46102</v>
      </c>
      <c r="B554" t="str">
        <v>SPS BP</v>
      </c>
      <c r="C554" t="str">
        <v>FF NR</v>
      </c>
      <c r="D554">
        <v>2</v>
      </c>
      <c r="E554" t="str">
        <v>Main Firefighter</v>
      </c>
      <c r="F554" t="str">
        <v/>
      </c>
    </row>
    <row r="555" spans="1:6">
      <c r="A555" s="291">
        <v>46102</v>
      </c>
      <c r="B555" t="str">
        <v>HDB HC/SU</v>
      </c>
      <c r="C555" t="str">
        <v>FF NR</v>
      </c>
      <c r="D555">
        <v>2</v>
      </c>
      <c r="E555" t="str">
        <v>Main Firefighter</v>
      </c>
      <c r="F555" t="str">
        <v/>
      </c>
    </row>
    <row r="556" spans="1:6">
      <c r="A556" s="291">
        <v>46103</v>
      </c>
      <c r="B556" t="str">
        <v>NWL HC1</v>
      </c>
      <c r="C556" t="str">
        <v>FF NR</v>
      </c>
      <c r="D556">
        <v>2</v>
      </c>
      <c r="E556" t="str">
        <v>Main Firefighter</v>
      </c>
      <c r="F556" t="str">
        <v/>
      </c>
    </row>
    <row r="557" spans="1:6">
      <c r="A557" s="291">
        <v>46103</v>
      </c>
      <c r="B557" t="str">
        <v>NWL SU</v>
      </c>
      <c r="C557" t="str">
        <v>FF NR</v>
      </c>
      <c r="D557">
        <v>1</v>
      </c>
      <c r="E557" t="str">
        <v>Main Firefighter</v>
      </c>
      <c r="F557" t="str">
        <v/>
      </c>
    </row>
    <row r="558" spans="1:6">
      <c r="A558" s="291">
        <v>46109</v>
      </c>
      <c r="B558" t="str">
        <v>NWL HC1</v>
      </c>
      <c r="C558" t="str">
        <v>FF NR</v>
      </c>
      <c r="D558">
        <v>2</v>
      </c>
      <c r="E558" t="str">
        <v>Main Firefighter</v>
      </c>
      <c r="F558" t="str">
        <v/>
      </c>
    </row>
    <row r="559" spans="1:6">
      <c r="A559" s="291">
        <v>46109</v>
      </c>
      <c r="B559" t="str">
        <v>NWL SU</v>
      </c>
      <c r="C559" t="str">
        <v>FF NR</v>
      </c>
      <c r="D559">
        <v>1</v>
      </c>
      <c r="E559" t="str">
        <v>Main Firefighter</v>
      </c>
      <c r="F559" t="str">
        <v/>
      </c>
    </row>
    <row r="560" spans="1:6">
      <c r="A560" s="291">
        <v>46109</v>
      </c>
      <c r="B560" t="str">
        <v>SPS HC</v>
      </c>
      <c r="C560" t="str">
        <v>FF NR</v>
      </c>
      <c r="D560">
        <v>2</v>
      </c>
      <c r="E560" t="str">
        <v>Main Firefighter</v>
      </c>
      <c r="F560" t="str">
        <v/>
      </c>
    </row>
    <row r="561" spans="1:6">
      <c r="A561" s="291">
        <v>46109</v>
      </c>
      <c r="B561" t="str">
        <v>STB HC</v>
      </c>
      <c r="C561" t="str">
        <v>FF NR</v>
      </c>
      <c r="D561">
        <v>2</v>
      </c>
      <c r="E561" t="str">
        <v>Main Firefighter</v>
      </c>
      <c r="F561" t="str">
        <v/>
      </c>
    </row>
    <row r="562" spans="1:6">
      <c r="A562" s="291">
        <v>46110</v>
      </c>
      <c r="B562" t="str">
        <v>NWL HC1</v>
      </c>
      <c r="C562" t="str">
        <v>FF NR</v>
      </c>
      <c r="D562">
        <v>2</v>
      </c>
      <c r="E562" t="str">
        <v>Main Firefighter</v>
      </c>
      <c r="F562" t="str">
        <v/>
      </c>
    </row>
    <row r="563" spans="1:6">
      <c r="A563" s="291">
        <v>46110</v>
      </c>
      <c r="B563" t="str">
        <v>NWL SU</v>
      </c>
      <c r="C563" t="str">
        <v>FF NR</v>
      </c>
      <c r="D563">
        <v>1</v>
      </c>
      <c r="E563" t="str">
        <v>Main Firefighter</v>
      </c>
      <c r="F563" t="str">
        <v/>
      </c>
    </row>
    <row r="564" spans="1:6">
      <c r="A564" s="291">
        <v>46116</v>
      </c>
      <c r="B564" t="str">
        <v>NWL HC1</v>
      </c>
      <c r="C564" t="str">
        <v>FF NR</v>
      </c>
      <c r="D564">
        <v>2</v>
      </c>
      <c r="E564" t="str">
        <v>Main Firefighter</v>
      </c>
      <c r="F564" t="str">
        <v/>
      </c>
    </row>
    <row r="565" spans="1:6">
      <c r="A565" s="291">
        <v>46116</v>
      </c>
      <c r="B565" t="str">
        <v>NWL SU</v>
      </c>
      <c r="C565" t="str">
        <v>FF NR</v>
      </c>
      <c r="D565">
        <v>1</v>
      </c>
      <c r="E565" t="str">
        <v>Main Firefighter</v>
      </c>
      <c r="F565" t="str">
        <v/>
      </c>
    </row>
    <row r="566" spans="1:6">
      <c r="A566" s="291">
        <v>46116</v>
      </c>
      <c r="B566" t="str">
        <v>SPS HC</v>
      </c>
      <c r="C566" t="str">
        <v>FF NR</v>
      </c>
      <c r="D566">
        <v>2</v>
      </c>
      <c r="E566" t="str">
        <v>Main Firefighter</v>
      </c>
      <c r="F566" t="str">
        <v/>
      </c>
    </row>
    <row r="567" spans="1:6">
      <c r="A567" s="291">
        <v>46116</v>
      </c>
      <c r="B567" t="str">
        <v>HDB HC/SU</v>
      </c>
      <c r="C567" t="str">
        <v>FF NR</v>
      </c>
      <c r="D567">
        <v>2</v>
      </c>
      <c r="E567" t="str">
        <v>Main Firefighter</v>
      </c>
      <c r="F567" t="str">
        <v/>
      </c>
    </row>
    <row r="568" spans="1:6">
      <c r="A568" s="291">
        <v>46117</v>
      </c>
      <c r="B568" t="str">
        <v>NWL HC1</v>
      </c>
      <c r="C568" t="str">
        <v>FF NR</v>
      </c>
      <c r="D568">
        <v>2</v>
      </c>
      <c r="E568" t="str">
        <v>Main Firefighter</v>
      </c>
      <c r="F568" t="str">
        <v/>
      </c>
    </row>
    <row r="569" spans="1:6">
      <c r="A569" s="291">
        <v>46117</v>
      </c>
      <c r="B569" t="str">
        <v>NWL HC2</v>
      </c>
      <c r="C569" t="str">
        <v>FF NR</v>
      </c>
      <c r="D569">
        <v>2</v>
      </c>
      <c r="E569" t="str">
        <v>Main Firefighter</v>
      </c>
      <c r="F569" t="str">
        <v/>
      </c>
    </row>
    <row r="570" spans="1:6">
      <c r="A570" s="291">
        <v>46123</v>
      </c>
      <c r="B570" t="str">
        <v>NWL HC1</v>
      </c>
      <c r="C570" t="str">
        <v>FF NR</v>
      </c>
      <c r="D570">
        <v>2</v>
      </c>
      <c r="E570" t="str">
        <v>Main Firefighter</v>
      </c>
      <c r="F570" t="str">
        <v/>
      </c>
    </row>
    <row r="571" spans="1:6">
      <c r="A571" s="291">
        <v>46124</v>
      </c>
      <c r="B571" t="str">
        <v>NWL HC1</v>
      </c>
      <c r="C571" t="str">
        <v>FF NR</v>
      </c>
      <c r="D571">
        <v>2</v>
      </c>
      <c r="E571" t="str">
        <v>Main Firefighter</v>
      </c>
      <c r="F571" t="str">
        <v/>
      </c>
    </row>
    <row r="572" spans="1:6">
      <c r="A572" s="291">
        <v>46130</v>
      </c>
      <c r="B572" t="str">
        <v>NWL HC1</v>
      </c>
      <c r="C572" t="str">
        <v>FF NR</v>
      </c>
      <c r="D572">
        <v>2</v>
      </c>
      <c r="E572" t="str">
        <v>Main Firefighter</v>
      </c>
      <c r="F572" t="str">
        <v/>
      </c>
    </row>
    <row r="573" spans="1:6">
      <c r="A573" s="291">
        <v>46131</v>
      </c>
      <c r="B573" t="str">
        <v>NWL HC1</v>
      </c>
      <c r="C573" t="str">
        <v>FF NR</v>
      </c>
      <c r="D573">
        <v>2</v>
      </c>
      <c r="E573" t="str">
        <v>Main Firefighter</v>
      </c>
      <c r="F573" t="str">
        <v/>
      </c>
    </row>
    <row r="574" spans="1:6">
      <c r="A574" s="291">
        <v>46137</v>
      </c>
      <c r="B574" t="str">
        <v>NWL HC1</v>
      </c>
      <c r="C574" t="str">
        <v>FF NR</v>
      </c>
      <c r="D574">
        <v>2</v>
      </c>
      <c r="E574" t="str">
        <v>Main Firefighter</v>
      </c>
      <c r="F574" t="str">
        <v/>
      </c>
    </row>
    <row r="575" spans="1:6">
      <c r="A575" s="291">
        <v>46138</v>
      </c>
      <c r="B575" t="str">
        <v>NWL HC1</v>
      </c>
      <c r="C575" t="str">
        <v>FF NR</v>
      </c>
      <c r="D575">
        <v>2</v>
      </c>
      <c r="E575" t="str">
        <v>Main Firefighter</v>
      </c>
      <c r="F575" t="str">
        <v/>
      </c>
    </row>
    <row r="576" spans="1:6">
      <c r="A576" s="291">
        <v>46025</v>
      </c>
      <c r="B576" t="str">
        <v>Helitack STB</v>
      </c>
      <c r="C576" t="str">
        <v>FF2YR</v>
      </c>
      <c r="D576">
        <v>1</v>
      </c>
      <c r="E576" t="str">
        <v>Main Firefighter</v>
      </c>
      <c r="F576" t="str">
        <v/>
      </c>
    </row>
    <row r="577" spans="1:6">
      <c r="A577" s="291">
        <v>46026</v>
      </c>
      <c r="B577" t="str">
        <v>Helitack STB</v>
      </c>
      <c r="C577" t="str">
        <v>FF2YR</v>
      </c>
      <c r="D577">
        <v>1</v>
      </c>
      <c r="E577" t="str">
        <v>Main Firefighter</v>
      </c>
      <c r="F577" t="str">
        <v/>
      </c>
    </row>
    <row r="578" spans="1:6">
      <c r="A578" s="291">
        <v>46032</v>
      </c>
      <c r="B578" t="str">
        <v>Helitack STB</v>
      </c>
      <c r="C578" t="str">
        <v>FF2YR</v>
      </c>
      <c r="D578">
        <v>1</v>
      </c>
      <c r="E578" t="str">
        <v>Main Firefighter</v>
      </c>
      <c r="F578" t="str">
        <v/>
      </c>
    </row>
    <row r="579" spans="1:6">
      <c r="A579" s="291">
        <v>46033</v>
      </c>
      <c r="B579" t="str">
        <v>Helitack STB</v>
      </c>
      <c r="C579" t="str">
        <v>FF2YR</v>
      </c>
      <c r="D579">
        <v>1</v>
      </c>
      <c r="E579" t="str">
        <v>Main Firefighter</v>
      </c>
      <c r="F579" t="str">
        <v/>
      </c>
    </row>
    <row r="580" spans="1:6">
      <c r="A580" s="291">
        <v>46039</v>
      </c>
      <c r="B580" t="str">
        <v>Helitack STB</v>
      </c>
      <c r="C580" t="str">
        <v>FF2YR</v>
      </c>
      <c r="D580">
        <v>1</v>
      </c>
      <c r="E580" t="str">
        <v>Main Firefighter</v>
      </c>
      <c r="F580" t="str">
        <v/>
      </c>
    </row>
    <row r="581" spans="1:6">
      <c r="A581" s="291">
        <v>46040</v>
      </c>
      <c r="B581" t="str">
        <v>Helitack STB</v>
      </c>
      <c r="C581" t="str">
        <v>FF2YR</v>
      </c>
      <c r="D581">
        <v>1</v>
      </c>
      <c r="E581" t="str">
        <v>Main Firefighter</v>
      </c>
      <c r="F581" t="str">
        <v/>
      </c>
    </row>
    <row r="582" spans="1:6">
      <c r="A582" s="291">
        <v>46046</v>
      </c>
      <c r="B582" t="str">
        <v>Helitack STB</v>
      </c>
      <c r="C582" t="str">
        <v>FF2YR</v>
      </c>
      <c r="D582">
        <v>1</v>
      </c>
      <c r="E582" t="str">
        <v>Main Firefighter</v>
      </c>
      <c r="F582" t="str">
        <v/>
      </c>
    </row>
    <row r="583" spans="1:6">
      <c r="A583" s="291">
        <v>46047</v>
      </c>
      <c r="B583" t="str">
        <v>Helitack STB</v>
      </c>
      <c r="C583" t="str">
        <v>FF2YR</v>
      </c>
      <c r="D583">
        <v>1</v>
      </c>
      <c r="E583" t="str">
        <v>Main Firefighter</v>
      </c>
      <c r="F583" t="str">
        <v/>
      </c>
    </row>
    <row r="584" spans="1:6">
      <c r="A584" s="291">
        <v>46053</v>
      </c>
      <c r="B584" t="str">
        <v>Helitack STB</v>
      </c>
      <c r="C584" t="str">
        <v>FF2YR</v>
      </c>
      <c r="D584">
        <v>1</v>
      </c>
      <c r="E584" t="str">
        <v>Main Firefighter</v>
      </c>
      <c r="F584" t="str">
        <v/>
      </c>
    </row>
    <row r="585" spans="1:6">
      <c r="A585" s="291">
        <v>46054</v>
      </c>
      <c r="B585" t="str">
        <v>Helitack STB</v>
      </c>
      <c r="C585" t="str">
        <v>FF2YR</v>
      </c>
      <c r="D585">
        <v>1</v>
      </c>
      <c r="E585" t="str">
        <v>Main Firefighter</v>
      </c>
      <c r="F585" t="str">
        <v/>
      </c>
    </row>
    <row r="586" spans="1:6">
      <c r="A586" s="291">
        <v>46060</v>
      </c>
      <c r="B586" t="str">
        <v>Helitack STB</v>
      </c>
      <c r="C586" t="str">
        <v>FF2YR</v>
      </c>
      <c r="D586">
        <v>1</v>
      </c>
      <c r="E586" t="str">
        <v>Main Firefighter</v>
      </c>
      <c r="F586" t="str">
        <v/>
      </c>
    </row>
    <row r="587" spans="1:6">
      <c r="A587" s="291">
        <v>46061</v>
      </c>
      <c r="B587" t="str">
        <v>Helitack STB</v>
      </c>
      <c r="C587" t="str">
        <v>FF2YR</v>
      </c>
      <c r="D587">
        <v>1</v>
      </c>
      <c r="E587" t="str">
        <v>Main Firefighter</v>
      </c>
      <c r="F587" t="str">
        <v/>
      </c>
    </row>
    <row r="588" spans="1:6">
      <c r="A588" s="291">
        <v>46067</v>
      </c>
      <c r="B588" t="str">
        <v>Helitack STB</v>
      </c>
      <c r="C588" t="str">
        <v>FF2YR</v>
      </c>
      <c r="D588">
        <v>1</v>
      </c>
      <c r="E588" t="str">
        <v>Main Firefighter</v>
      </c>
      <c r="F588" t="str">
        <v/>
      </c>
    </row>
    <row r="589" spans="1:6">
      <c r="A589" s="291">
        <v>46068</v>
      </c>
      <c r="B589" t="str">
        <v>Helitack STB</v>
      </c>
      <c r="C589" t="str">
        <v>FF2YR</v>
      </c>
      <c r="D589">
        <v>1</v>
      </c>
      <c r="E589" t="str">
        <v>Main Firefighter</v>
      </c>
      <c r="F589" t="str">
        <v/>
      </c>
    </row>
    <row r="590" spans="1:6">
      <c r="A590" s="291">
        <v>46074</v>
      </c>
      <c r="B590" t="str">
        <v>Helitack STB</v>
      </c>
      <c r="C590" t="str">
        <v>FF2YR</v>
      </c>
      <c r="D590">
        <v>1</v>
      </c>
      <c r="E590" t="str">
        <v>Main Firefighter</v>
      </c>
      <c r="F590" t="str">
        <v/>
      </c>
    </row>
    <row r="591" spans="1:6">
      <c r="A591" s="291">
        <v>46075</v>
      </c>
      <c r="B591" t="str">
        <v>Helitack STB</v>
      </c>
      <c r="C591" t="str">
        <v>FF2YR</v>
      </c>
      <c r="D591">
        <v>1</v>
      </c>
      <c r="E591" t="str">
        <v>Main Firefighter</v>
      </c>
      <c r="F591" t="str">
        <v/>
      </c>
    </row>
    <row r="592" spans="1:6">
      <c r="A592" s="291">
        <v>46081</v>
      </c>
      <c r="B592" t="str">
        <v>Helitack STB</v>
      </c>
      <c r="C592" t="str">
        <v>FF2YR</v>
      </c>
      <c r="D592">
        <v>1</v>
      </c>
      <c r="E592" t="str">
        <v>Main Firefighter</v>
      </c>
      <c r="F592" t="str">
        <v/>
      </c>
    </row>
    <row r="593" spans="1:6">
      <c r="A593" s="291">
        <v>46082</v>
      </c>
      <c r="B593" t="str">
        <v>Helitack STB</v>
      </c>
      <c r="C593" t="str">
        <v>FF2YR</v>
      </c>
      <c r="D593">
        <v>1</v>
      </c>
      <c r="E593" t="str">
        <v>Main Firefighter</v>
      </c>
      <c r="F593" t="str">
        <v/>
      </c>
    </row>
    <row r="594" spans="1:6">
      <c r="A594" s="291">
        <v>46088</v>
      </c>
      <c r="B594" t="str">
        <v>Helitack STB</v>
      </c>
      <c r="C594" t="str">
        <v>FF2YR</v>
      </c>
      <c r="D594">
        <v>1</v>
      </c>
      <c r="E594" t="str">
        <v>Main Firefighter</v>
      </c>
      <c r="F594" t="str">
        <v/>
      </c>
    </row>
    <row r="595" spans="1:6">
      <c r="A595" s="291">
        <v>46089</v>
      </c>
      <c r="B595" t="str">
        <v>Helitack STB</v>
      </c>
      <c r="C595" t="str">
        <v>FF2YR</v>
      </c>
      <c r="D595">
        <v>1</v>
      </c>
      <c r="E595" t="str">
        <v>Main Firefighter</v>
      </c>
      <c r="F595" t="str">
        <v/>
      </c>
    </row>
    <row r="596" spans="1:6">
      <c r="A596" s="291">
        <v>46095</v>
      </c>
      <c r="B596" t="str">
        <v>Helitack STB</v>
      </c>
      <c r="C596" t="str">
        <v>FF2YR</v>
      </c>
      <c r="D596">
        <v>1</v>
      </c>
      <c r="E596" t="str">
        <v>Main Firefighter</v>
      </c>
      <c r="F596" t="str">
        <v/>
      </c>
    </row>
    <row r="597" spans="1:6">
      <c r="A597" s="291">
        <v>46096</v>
      </c>
      <c r="B597" t="str">
        <v>Helitack STB</v>
      </c>
      <c r="C597" t="str">
        <v>FF2YR</v>
      </c>
      <c r="D597">
        <v>1</v>
      </c>
      <c r="E597" t="str">
        <v>Main Firefighter</v>
      </c>
      <c r="F597" t="str">
        <v/>
      </c>
    </row>
    <row r="598" spans="1:6">
      <c r="A598" s="291">
        <v>46102</v>
      </c>
      <c r="B598" t="str">
        <v>Helitack STB</v>
      </c>
      <c r="C598" t="str">
        <v>FF2YR</v>
      </c>
      <c r="D598">
        <v>1</v>
      </c>
      <c r="E598" t="str">
        <v>Main Firefighter</v>
      </c>
      <c r="F598" t="str">
        <v/>
      </c>
    </row>
    <row r="599" spans="1:6">
      <c r="A599" s="291">
        <v>46103</v>
      </c>
      <c r="B599" t="str">
        <v>Helitack STB</v>
      </c>
      <c r="C599" t="str">
        <v>FF2YR</v>
      </c>
      <c r="D599">
        <v>1</v>
      </c>
      <c r="E599" t="str">
        <v>Main Firefighter</v>
      </c>
      <c r="F599" t="str">
        <v/>
      </c>
    </row>
    <row r="600" spans="1:6">
      <c r="A600" s="291">
        <v>46109</v>
      </c>
      <c r="B600" t="str">
        <v>Helitack STB</v>
      </c>
      <c r="C600" t="str">
        <v>FF2YR</v>
      </c>
      <c r="D600">
        <v>1</v>
      </c>
      <c r="E600" t="str">
        <v>Main Firefighter</v>
      </c>
      <c r="F600" t="str">
        <v/>
      </c>
    </row>
    <row r="601" spans="1:6">
      <c r="A601" s="291">
        <v>46110</v>
      </c>
      <c r="B601" t="str">
        <v>Helitack STB</v>
      </c>
      <c r="C601" t="str">
        <v>FF2YR</v>
      </c>
      <c r="D601">
        <v>1</v>
      </c>
      <c r="E601" t="str">
        <v>Main Firefighter</v>
      </c>
      <c r="F601" t="str">
        <v/>
      </c>
    </row>
    <row r="602" spans="1:6">
      <c r="A602" s="291">
        <v>45976</v>
      </c>
      <c r="B602" t="str">
        <v>NWL HC1</v>
      </c>
      <c r="C602" t="str">
        <v>Crew Driver</v>
      </c>
      <c r="D602">
        <v>1</v>
      </c>
      <c r="E602" t="str">
        <v>Main Firefighter</v>
      </c>
      <c r="F602" t="str">
        <v/>
      </c>
    </row>
    <row r="603" spans="1:6">
      <c r="A603" s="291">
        <v>45976</v>
      </c>
      <c r="B603" t="str">
        <v>SPS HC</v>
      </c>
      <c r="C603" t="str">
        <v>Crew Driver</v>
      </c>
      <c r="D603">
        <v>1</v>
      </c>
      <c r="E603" t="str">
        <v>Main Firefighter</v>
      </c>
      <c r="F603" t="str">
        <v/>
      </c>
    </row>
    <row r="604" spans="1:6">
      <c r="A604" s="291">
        <v>45976</v>
      </c>
      <c r="B604" t="str">
        <v>HDB HC/SU</v>
      </c>
      <c r="C604" t="str">
        <v>Crew Driver</v>
      </c>
      <c r="D604">
        <v>1</v>
      </c>
      <c r="E604" t="str">
        <v>Main Firefighter</v>
      </c>
      <c r="F604" t="str">
        <v/>
      </c>
    </row>
    <row r="605" spans="1:6">
      <c r="A605" s="291">
        <v>45977</v>
      </c>
      <c r="B605" t="str">
        <v>NWL HC1</v>
      </c>
      <c r="C605" t="str">
        <v>Crew Driver</v>
      </c>
      <c r="D605">
        <v>1</v>
      </c>
      <c r="E605" t="str">
        <v>Main Firefighter</v>
      </c>
      <c r="F605" t="str">
        <v/>
      </c>
    </row>
    <row r="606" spans="1:6">
      <c r="A606" s="291">
        <v>45983</v>
      </c>
      <c r="B606" t="str">
        <v>NWL HC1</v>
      </c>
      <c r="C606" t="str">
        <v>Crew Driver</v>
      </c>
      <c r="D606">
        <v>1</v>
      </c>
      <c r="E606" t="str">
        <v>Main Firefighter</v>
      </c>
      <c r="F606" t="str">
        <v/>
      </c>
    </row>
    <row r="607" spans="1:6">
      <c r="A607" s="291">
        <v>45983</v>
      </c>
      <c r="B607" t="str">
        <v>SPS HC</v>
      </c>
      <c r="C607" t="str">
        <v>Crew Driver</v>
      </c>
      <c r="D607">
        <v>1</v>
      </c>
      <c r="E607" t="str">
        <v>Main Firefighter</v>
      </c>
      <c r="F607" t="str">
        <v/>
      </c>
    </row>
    <row r="608" spans="1:6">
      <c r="A608" s="291">
        <v>45983</v>
      </c>
      <c r="B608" t="str">
        <v>STB HC</v>
      </c>
      <c r="C608" t="str">
        <v>Crew Driver</v>
      </c>
      <c r="D608">
        <v>1</v>
      </c>
      <c r="E608" t="str">
        <v>Main Firefighter</v>
      </c>
      <c r="F608" t="str">
        <v/>
      </c>
    </row>
    <row r="609" spans="1:6">
      <c r="A609" s="291">
        <v>45984</v>
      </c>
      <c r="B609" t="str">
        <v>NWL HC1</v>
      </c>
      <c r="C609" t="str">
        <v>Crew Driver</v>
      </c>
      <c r="D609">
        <v>1</v>
      </c>
      <c r="E609" t="str">
        <v>Main Firefighter</v>
      </c>
      <c r="F609" t="str">
        <v/>
      </c>
    </row>
    <row r="610" spans="1:6">
      <c r="A610" s="291">
        <v>45990</v>
      </c>
      <c r="B610" t="str">
        <v>NWL HC1</v>
      </c>
      <c r="C610" t="str">
        <v>Crew Driver</v>
      </c>
      <c r="D610">
        <v>1</v>
      </c>
      <c r="E610" t="str">
        <v>Main Firefighter</v>
      </c>
      <c r="F610" t="str">
        <v/>
      </c>
    </row>
    <row r="611" spans="1:6">
      <c r="A611" s="291">
        <v>45990</v>
      </c>
      <c r="B611" t="str">
        <v>NWL HC2</v>
      </c>
      <c r="C611" t="str">
        <v>Crew Driver</v>
      </c>
      <c r="D611">
        <v>1</v>
      </c>
      <c r="E611" t="str">
        <v>Main Firefighter</v>
      </c>
      <c r="F611" t="str">
        <v/>
      </c>
    </row>
    <row r="612" spans="1:6">
      <c r="A612" s="291">
        <v>45990</v>
      </c>
      <c r="B612" t="str">
        <v>SPS HC</v>
      </c>
      <c r="C612" t="str">
        <v>Crew Driver</v>
      </c>
      <c r="D612">
        <v>1</v>
      </c>
      <c r="E612" t="str">
        <v>Main Firefighter</v>
      </c>
      <c r="F612" t="str">
        <v/>
      </c>
    </row>
    <row r="613" spans="1:6">
      <c r="A613" s="291">
        <v>45990</v>
      </c>
      <c r="B613" t="str">
        <v>HDB HC/SU</v>
      </c>
      <c r="C613" t="str">
        <v>Crew Driver</v>
      </c>
      <c r="D613">
        <v>1</v>
      </c>
      <c r="E613" t="str">
        <v>Main Firefighter</v>
      </c>
      <c r="F613" t="str">
        <v/>
      </c>
    </row>
    <row r="614" spans="1:6">
      <c r="A614" s="291">
        <v>45991</v>
      </c>
      <c r="B614" t="str">
        <v>NWL HC1</v>
      </c>
      <c r="C614" t="str">
        <v>Crew Driver</v>
      </c>
      <c r="D614">
        <v>1</v>
      </c>
      <c r="E614" t="str">
        <v>Main Firefighter</v>
      </c>
      <c r="F614" t="str">
        <v/>
      </c>
    </row>
    <row r="615" spans="1:6">
      <c r="A615" s="291">
        <v>45997</v>
      </c>
      <c r="B615" t="str">
        <v>NWL HC1</v>
      </c>
      <c r="C615" t="str">
        <v>Crew Driver</v>
      </c>
      <c r="D615">
        <v>1</v>
      </c>
      <c r="E615" t="str">
        <v>Main Firefighter</v>
      </c>
      <c r="F615" t="str">
        <v/>
      </c>
    </row>
    <row r="616" spans="1:6">
      <c r="A616" s="291">
        <v>45997</v>
      </c>
      <c r="B616" t="str">
        <v>NWL HC2</v>
      </c>
      <c r="C616" t="str">
        <v>Crew Driver</v>
      </c>
      <c r="D616">
        <v>1</v>
      </c>
      <c r="E616" t="str">
        <v>Main Firefighter</v>
      </c>
      <c r="F616" t="str">
        <v/>
      </c>
    </row>
    <row r="617" spans="1:6">
      <c r="A617" s="291">
        <v>45997</v>
      </c>
      <c r="B617" t="str">
        <v>SPS HC</v>
      </c>
      <c r="C617" t="str">
        <v>Crew Driver</v>
      </c>
      <c r="D617">
        <v>1</v>
      </c>
      <c r="E617" t="str">
        <v>Main Firefighter</v>
      </c>
      <c r="F617" t="str">
        <v/>
      </c>
    </row>
    <row r="618" spans="1:6">
      <c r="A618" s="291">
        <v>45997</v>
      </c>
      <c r="B618" t="str">
        <v>STB HC</v>
      </c>
      <c r="C618" t="str">
        <v>Crew Driver</v>
      </c>
      <c r="D618">
        <v>1</v>
      </c>
      <c r="E618" t="str">
        <v>Main Firefighter</v>
      </c>
      <c r="F618" t="str">
        <v/>
      </c>
    </row>
    <row r="619" spans="1:6">
      <c r="A619" s="291">
        <v>45998</v>
      </c>
      <c r="B619" t="str">
        <v>NWL HC1</v>
      </c>
      <c r="C619" t="str">
        <v>Crew Driver</v>
      </c>
      <c r="D619">
        <v>1</v>
      </c>
      <c r="E619" t="str">
        <v>Main Firefighter</v>
      </c>
      <c r="F619" t="str">
        <v/>
      </c>
    </row>
    <row r="620" spans="1:6">
      <c r="A620" s="291">
        <v>45998</v>
      </c>
      <c r="B620" t="str">
        <v>NWL HC2</v>
      </c>
      <c r="C620" t="str">
        <v>Crew Driver</v>
      </c>
      <c r="D620">
        <v>1</v>
      </c>
      <c r="E620" t="str">
        <v>Main Firefighter</v>
      </c>
      <c r="F620" t="str">
        <v/>
      </c>
    </row>
    <row r="621" spans="1:6">
      <c r="A621" s="291">
        <v>46004</v>
      </c>
      <c r="B621" t="str">
        <v>NWL HC1</v>
      </c>
      <c r="C621" t="str">
        <v>Crew Driver</v>
      </c>
      <c r="D621">
        <v>1</v>
      </c>
      <c r="E621" t="str">
        <v>Main Firefighter</v>
      </c>
      <c r="F621" t="str">
        <v/>
      </c>
    </row>
    <row r="622" spans="1:6">
      <c r="A622" s="291">
        <v>46004</v>
      </c>
      <c r="B622" t="str">
        <v>SPS HC</v>
      </c>
      <c r="C622" t="str">
        <v>Crew Driver</v>
      </c>
      <c r="D622">
        <v>1</v>
      </c>
      <c r="E622" t="str">
        <v>Main Firefighter</v>
      </c>
      <c r="F622" t="str">
        <v/>
      </c>
    </row>
    <row r="623" spans="1:6">
      <c r="A623" s="291">
        <v>46004</v>
      </c>
      <c r="B623" t="str">
        <v>HDB HC/SU</v>
      </c>
      <c r="C623" t="str">
        <v>Crew Driver</v>
      </c>
      <c r="D623">
        <v>1</v>
      </c>
      <c r="E623" t="str">
        <v>Main Firefighter</v>
      </c>
      <c r="F623" t="str">
        <v/>
      </c>
    </row>
    <row r="624" spans="1:6">
      <c r="A624" s="291">
        <v>46005</v>
      </c>
      <c r="B624" t="str">
        <v>NWL HC1</v>
      </c>
      <c r="C624" t="str">
        <v>Crew Driver</v>
      </c>
      <c r="D624">
        <v>1</v>
      </c>
      <c r="E624" t="str">
        <v>Main Firefighter</v>
      </c>
      <c r="F624" t="str">
        <v/>
      </c>
    </row>
    <row r="625" spans="1:6">
      <c r="A625" s="291">
        <v>46011</v>
      </c>
      <c r="B625" t="str">
        <v>NWL HC1</v>
      </c>
      <c r="C625" t="str">
        <v>Crew Driver</v>
      </c>
      <c r="D625">
        <v>1</v>
      </c>
      <c r="E625" t="str">
        <v>Main Firefighter</v>
      </c>
      <c r="F625" t="str">
        <v/>
      </c>
    </row>
    <row r="626" spans="1:6">
      <c r="A626" s="291">
        <v>46011</v>
      </c>
      <c r="B626" t="str">
        <v>SPS HC</v>
      </c>
      <c r="C626" t="str">
        <v>Crew Driver</v>
      </c>
      <c r="D626">
        <v>1</v>
      </c>
      <c r="E626" t="str">
        <v>Main Firefighter</v>
      </c>
      <c r="F626" t="str">
        <v/>
      </c>
    </row>
    <row r="627" spans="1:6">
      <c r="A627" s="291">
        <v>46011</v>
      </c>
      <c r="B627" t="str">
        <v>STB HC</v>
      </c>
      <c r="C627" t="str">
        <v>Crew Driver</v>
      </c>
      <c r="D627">
        <v>1</v>
      </c>
      <c r="E627" t="str">
        <v>Main Firefighter</v>
      </c>
      <c r="F627" t="str">
        <v/>
      </c>
    </row>
    <row r="628" spans="1:6">
      <c r="A628" s="291">
        <v>46012</v>
      </c>
      <c r="B628" t="str">
        <v>NWL HC1</v>
      </c>
      <c r="C628" t="str">
        <v>Crew Driver</v>
      </c>
      <c r="D628">
        <v>1</v>
      </c>
      <c r="E628" t="str">
        <v>Main Firefighter</v>
      </c>
      <c r="F628" t="str">
        <v/>
      </c>
    </row>
    <row r="629" spans="1:6">
      <c r="A629" s="291">
        <v>46018</v>
      </c>
      <c r="B629" t="str">
        <v>NWL HC1</v>
      </c>
      <c r="C629" t="str">
        <v>Crew Driver</v>
      </c>
      <c r="D629">
        <v>1</v>
      </c>
      <c r="E629" t="str">
        <v>Main Firefighter</v>
      </c>
      <c r="F629" t="str">
        <v/>
      </c>
    </row>
    <row r="630" spans="1:6">
      <c r="A630" s="291">
        <v>46018</v>
      </c>
      <c r="B630" t="str">
        <v>NWL HC2</v>
      </c>
      <c r="C630" t="str">
        <v>Crew Driver</v>
      </c>
      <c r="D630">
        <v>1</v>
      </c>
      <c r="E630" t="str">
        <v>Main Firefighter</v>
      </c>
      <c r="F630" t="str">
        <v/>
      </c>
    </row>
    <row r="631" spans="1:6">
      <c r="A631" s="291">
        <v>46018</v>
      </c>
      <c r="B631" t="str">
        <v>SPS HC</v>
      </c>
      <c r="C631" t="str">
        <v>Crew Driver</v>
      </c>
      <c r="D631">
        <v>1</v>
      </c>
      <c r="E631" t="str">
        <v>Main Firefighter</v>
      </c>
      <c r="F631" t="str">
        <v/>
      </c>
    </row>
    <row r="632" spans="1:6">
      <c r="A632" s="291">
        <v>46018</v>
      </c>
      <c r="B632" t="str">
        <v>HDB HC/SU</v>
      </c>
      <c r="C632" t="str">
        <v>Crew Driver</v>
      </c>
      <c r="D632">
        <v>1</v>
      </c>
      <c r="E632" t="str">
        <v>Main Firefighter</v>
      </c>
      <c r="F632" t="str">
        <v/>
      </c>
    </row>
    <row r="633" spans="1:6">
      <c r="A633" s="291">
        <v>46019</v>
      </c>
      <c r="B633" t="str">
        <v>NWL HC1</v>
      </c>
      <c r="C633" t="str">
        <v>Crew Driver</v>
      </c>
      <c r="D633">
        <v>1</v>
      </c>
      <c r="E633" t="str">
        <v>Main Firefighter</v>
      </c>
      <c r="F633" t="str">
        <v/>
      </c>
    </row>
    <row r="634" spans="1:6">
      <c r="A634" s="291">
        <v>46025</v>
      </c>
      <c r="B634" t="str">
        <v>NWL HC1</v>
      </c>
      <c r="C634" t="str">
        <v>Crew Driver</v>
      </c>
      <c r="D634">
        <v>1</v>
      </c>
      <c r="E634" t="str">
        <v>Main Firefighter</v>
      </c>
      <c r="F634" t="str">
        <v/>
      </c>
    </row>
    <row r="635" spans="1:6">
      <c r="A635" s="291">
        <v>46025</v>
      </c>
      <c r="B635" t="str">
        <v>NWL HC2</v>
      </c>
      <c r="C635" t="str">
        <v>Crew Driver</v>
      </c>
      <c r="D635">
        <v>1</v>
      </c>
      <c r="E635" t="str">
        <v>Main Firefighter</v>
      </c>
      <c r="F635" t="str">
        <v/>
      </c>
    </row>
    <row r="636" spans="1:6">
      <c r="A636" s="291">
        <v>46025</v>
      </c>
      <c r="B636" t="str">
        <v>SPS HC</v>
      </c>
      <c r="C636" t="str">
        <v>Crew Driver</v>
      </c>
      <c r="D636">
        <v>1</v>
      </c>
      <c r="E636" t="str">
        <v>Main Firefighter</v>
      </c>
      <c r="F636" t="str">
        <v/>
      </c>
    </row>
    <row r="637" spans="1:6">
      <c r="A637" s="291">
        <v>46025</v>
      </c>
      <c r="B637" t="str">
        <v>STB HC</v>
      </c>
      <c r="C637" t="str">
        <v>Crew Driver</v>
      </c>
      <c r="D637">
        <v>1</v>
      </c>
      <c r="E637" t="str">
        <v>Main Firefighter</v>
      </c>
      <c r="F637" t="str">
        <v/>
      </c>
    </row>
    <row r="638" spans="1:6">
      <c r="A638" s="291">
        <v>46026</v>
      </c>
      <c r="B638" t="str">
        <v>NWL HC1</v>
      </c>
      <c r="C638" t="str">
        <v>Crew Driver</v>
      </c>
      <c r="D638">
        <v>1</v>
      </c>
      <c r="E638" t="str">
        <v>Main Firefighter</v>
      </c>
      <c r="F638" t="str">
        <v/>
      </c>
    </row>
    <row r="639" spans="1:6">
      <c r="A639" s="291">
        <v>46032</v>
      </c>
      <c r="B639" t="str">
        <v>NWL HC1</v>
      </c>
      <c r="C639" t="str">
        <v>Crew Driver</v>
      </c>
      <c r="D639">
        <v>1</v>
      </c>
      <c r="E639" t="str">
        <v>Main Firefighter</v>
      </c>
      <c r="F639" t="str">
        <v/>
      </c>
    </row>
    <row r="640" spans="1:6">
      <c r="A640" s="291">
        <v>46032</v>
      </c>
      <c r="B640" t="str">
        <v>NWL HC2</v>
      </c>
      <c r="C640" t="str">
        <v>Crew Driver</v>
      </c>
      <c r="D640">
        <v>1</v>
      </c>
      <c r="E640" t="str">
        <v>Main Firefighter</v>
      </c>
      <c r="F640" t="str">
        <v/>
      </c>
    </row>
    <row r="641" spans="1:6">
      <c r="A641" s="291">
        <v>46032</v>
      </c>
      <c r="B641" t="str">
        <v>SPS HC</v>
      </c>
      <c r="C641" t="str">
        <v>Crew Driver</v>
      </c>
      <c r="D641">
        <v>1</v>
      </c>
      <c r="E641" t="str">
        <v>Main Firefighter</v>
      </c>
      <c r="F641" t="str">
        <v/>
      </c>
    </row>
    <row r="642" spans="1:6">
      <c r="A642" s="291">
        <v>46032</v>
      </c>
      <c r="B642" t="str">
        <v>HDB HC/SU</v>
      </c>
      <c r="C642" t="str">
        <v>Crew Driver</v>
      </c>
      <c r="D642">
        <v>1</v>
      </c>
      <c r="E642" t="str">
        <v>Main Firefighter</v>
      </c>
      <c r="F642" t="str">
        <v/>
      </c>
    </row>
    <row r="643" spans="1:6">
      <c r="A643" s="291">
        <v>46033</v>
      </c>
      <c r="B643" t="str">
        <v>NWL HC1</v>
      </c>
      <c r="C643" t="str">
        <v>Crew Driver</v>
      </c>
      <c r="D643">
        <v>1</v>
      </c>
      <c r="E643" t="str">
        <v>Main Firefighter</v>
      </c>
      <c r="F643" t="str">
        <v/>
      </c>
    </row>
    <row r="644" spans="1:6">
      <c r="A644" s="291">
        <v>46039</v>
      </c>
      <c r="B644" t="str">
        <v>NWL HC1</v>
      </c>
      <c r="C644" t="str">
        <v>Crew Driver</v>
      </c>
      <c r="D644">
        <v>1</v>
      </c>
      <c r="E644" t="str">
        <v>Main Firefighter</v>
      </c>
      <c r="F644" t="str">
        <v/>
      </c>
    </row>
    <row r="645" spans="1:6">
      <c r="A645" s="291">
        <v>46039</v>
      </c>
      <c r="B645" t="str">
        <v>NWL HC2</v>
      </c>
      <c r="C645" t="str">
        <v>Crew Driver</v>
      </c>
      <c r="D645">
        <v>1</v>
      </c>
      <c r="E645" t="str">
        <v>Main Firefighter</v>
      </c>
      <c r="F645" t="str">
        <v/>
      </c>
    </row>
    <row r="646" spans="1:6">
      <c r="A646" s="291">
        <v>46039</v>
      </c>
      <c r="B646" t="str">
        <v>SPS HC</v>
      </c>
      <c r="C646" t="str">
        <v>Crew Driver</v>
      </c>
      <c r="D646">
        <v>1</v>
      </c>
      <c r="E646" t="str">
        <v>Main Firefighter</v>
      </c>
      <c r="F646" t="str">
        <v/>
      </c>
    </row>
    <row r="647" spans="1:6">
      <c r="A647" s="291">
        <v>46039</v>
      </c>
      <c r="B647" t="str">
        <v>STB HC</v>
      </c>
      <c r="C647" t="str">
        <v>Crew Driver</v>
      </c>
      <c r="D647">
        <v>1</v>
      </c>
      <c r="E647" t="str">
        <v>Main Firefighter</v>
      </c>
      <c r="F647" t="str">
        <v/>
      </c>
    </row>
    <row r="648" spans="1:6">
      <c r="A648" s="291">
        <v>46040</v>
      </c>
      <c r="B648" t="str">
        <v>NWL HC1</v>
      </c>
      <c r="C648" t="str">
        <v>Crew Driver</v>
      </c>
      <c r="D648">
        <v>1</v>
      </c>
      <c r="E648" t="str">
        <v>Main Firefighter</v>
      </c>
      <c r="F648" t="str">
        <v/>
      </c>
    </row>
    <row r="649" spans="1:6">
      <c r="A649" s="291">
        <v>46046</v>
      </c>
      <c r="B649" t="str">
        <v>NWL HC1</v>
      </c>
      <c r="C649" t="str">
        <v>Crew Driver</v>
      </c>
      <c r="D649">
        <v>1</v>
      </c>
      <c r="E649" t="str">
        <v>Main Firefighter</v>
      </c>
      <c r="F649" t="str">
        <v/>
      </c>
    </row>
    <row r="650" spans="1:6">
      <c r="A650" s="291">
        <v>46046</v>
      </c>
      <c r="B650" t="str">
        <v>NWL HC2</v>
      </c>
      <c r="C650" t="str">
        <v>Crew Driver</v>
      </c>
      <c r="D650">
        <v>1</v>
      </c>
      <c r="E650" t="str">
        <v>Main Firefighter</v>
      </c>
      <c r="F650" t="str">
        <v/>
      </c>
    </row>
    <row r="651" spans="1:6">
      <c r="A651" s="291">
        <v>46046</v>
      </c>
      <c r="B651" t="str">
        <v>SPS HC</v>
      </c>
      <c r="C651" t="str">
        <v>Crew Driver</v>
      </c>
      <c r="D651">
        <v>1</v>
      </c>
      <c r="E651" t="str">
        <v>Main Firefighter</v>
      </c>
      <c r="F651" t="str">
        <v/>
      </c>
    </row>
    <row r="652" spans="1:6">
      <c r="A652" s="291">
        <v>46046</v>
      </c>
      <c r="B652" t="str">
        <v>HDB HC/SU</v>
      </c>
      <c r="C652" t="str">
        <v>Crew Driver</v>
      </c>
      <c r="D652">
        <v>1</v>
      </c>
      <c r="E652" t="str">
        <v>Main Firefighter</v>
      </c>
      <c r="F652" t="str">
        <v/>
      </c>
    </row>
    <row r="653" spans="1:6">
      <c r="A653" s="291">
        <v>46047</v>
      </c>
      <c r="B653" t="str">
        <v>NWL HC1</v>
      </c>
      <c r="C653" t="str">
        <v>Crew Driver</v>
      </c>
      <c r="D653">
        <v>1</v>
      </c>
      <c r="E653" t="str">
        <v>Main Firefighter</v>
      </c>
      <c r="F653" t="str">
        <v/>
      </c>
    </row>
    <row r="654" spans="1:6">
      <c r="A654" s="291">
        <v>46053</v>
      </c>
      <c r="B654" t="str">
        <v>NWL HC1</v>
      </c>
      <c r="C654" t="str">
        <v>Crew Driver</v>
      </c>
      <c r="D654">
        <v>1</v>
      </c>
      <c r="E654" t="str">
        <v>Main Firefighter</v>
      </c>
      <c r="F654" t="str">
        <v/>
      </c>
    </row>
    <row r="655" spans="1:6">
      <c r="A655" s="291">
        <v>46053</v>
      </c>
      <c r="B655" t="str">
        <v>NWL HC2</v>
      </c>
      <c r="C655" t="str">
        <v>Crew Driver</v>
      </c>
      <c r="D655">
        <v>1</v>
      </c>
      <c r="E655" t="str">
        <v>Main Firefighter</v>
      </c>
      <c r="F655" t="str">
        <v/>
      </c>
    </row>
    <row r="656" spans="1:6">
      <c r="A656" s="291">
        <v>46053</v>
      </c>
      <c r="B656" t="str">
        <v>SPS BP</v>
      </c>
      <c r="C656" t="str">
        <v>Crew Driver</v>
      </c>
      <c r="D656">
        <v>1</v>
      </c>
      <c r="E656" t="str">
        <v>Main Firefighter</v>
      </c>
      <c r="F656" t="str">
        <v/>
      </c>
    </row>
    <row r="657" spans="1:6">
      <c r="A657" s="291">
        <v>46053</v>
      </c>
      <c r="B657" t="str">
        <v>STB HC</v>
      </c>
      <c r="C657" t="str">
        <v>Crew Driver</v>
      </c>
      <c r="D657">
        <v>1</v>
      </c>
      <c r="E657" t="str">
        <v>Main Firefighter</v>
      </c>
      <c r="F657" t="str">
        <v/>
      </c>
    </row>
    <row r="658" spans="1:6">
      <c r="A658" s="291">
        <v>46054</v>
      </c>
      <c r="B658" t="str">
        <v>NWL HC1</v>
      </c>
      <c r="C658" t="str">
        <v>Crew Driver</v>
      </c>
      <c r="D658">
        <v>1</v>
      </c>
      <c r="E658" t="str">
        <v>Main Firefighter</v>
      </c>
      <c r="F658" t="str">
        <v/>
      </c>
    </row>
    <row r="659" spans="1:6">
      <c r="A659" s="291">
        <v>46060</v>
      </c>
      <c r="B659" t="str">
        <v>NWL HC1</v>
      </c>
      <c r="C659" t="str">
        <v>Crew Driver</v>
      </c>
      <c r="D659">
        <v>1</v>
      </c>
      <c r="E659" t="str">
        <v>Main Firefighter</v>
      </c>
      <c r="F659" t="str">
        <v/>
      </c>
    </row>
    <row r="660" spans="1:6">
      <c r="A660" s="291">
        <v>46060</v>
      </c>
      <c r="B660" t="str">
        <v>NWL HC2</v>
      </c>
      <c r="C660" t="str">
        <v>Crew Driver</v>
      </c>
      <c r="D660">
        <v>1</v>
      </c>
      <c r="E660" t="str">
        <v>Main Firefighter</v>
      </c>
      <c r="F660" t="str">
        <v/>
      </c>
    </row>
    <row r="661" spans="1:6">
      <c r="A661" s="291">
        <v>46060</v>
      </c>
      <c r="B661" t="str">
        <v>SPS BP</v>
      </c>
      <c r="C661" t="str">
        <v>Crew Driver</v>
      </c>
      <c r="D661">
        <v>1</v>
      </c>
      <c r="E661" t="str">
        <v>Main Firefighter</v>
      </c>
      <c r="F661" t="str">
        <v/>
      </c>
    </row>
    <row r="662" spans="1:6">
      <c r="A662" s="291">
        <v>46060</v>
      </c>
      <c r="B662" t="str">
        <v>HDB HC/SU</v>
      </c>
      <c r="C662" t="str">
        <v>Crew Driver</v>
      </c>
      <c r="D662">
        <v>1</v>
      </c>
      <c r="E662" t="str">
        <v>Main Firefighter</v>
      </c>
      <c r="F662" t="str">
        <v/>
      </c>
    </row>
    <row r="663" spans="1:6">
      <c r="A663" s="291">
        <v>46061</v>
      </c>
      <c r="B663" t="str">
        <v>NWL HC1</v>
      </c>
      <c r="C663" t="str">
        <v>Crew Driver</v>
      </c>
      <c r="D663">
        <v>1</v>
      </c>
      <c r="E663" t="str">
        <v>Main Firefighter</v>
      </c>
      <c r="F663" t="str">
        <v/>
      </c>
    </row>
    <row r="664" spans="1:6">
      <c r="A664" s="291">
        <v>46067</v>
      </c>
      <c r="B664" t="str">
        <v>NWL HC1</v>
      </c>
      <c r="C664" t="str">
        <v>Crew Driver</v>
      </c>
      <c r="D664">
        <v>1</v>
      </c>
      <c r="E664" t="str">
        <v>Main Firefighter</v>
      </c>
      <c r="F664" t="str">
        <v/>
      </c>
    </row>
    <row r="665" spans="1:6">
      <c r="A665" s="291">
        <v>46067</v>
      </c>
      <c r="B665" t="str">
        <v>NWL HC2</v>
      </c>
      <c r="C665" t="str">
        <v>Crew Driver</v>
      </c>
      <c r="D665">
        <v>1</v>
      </c>
      <c r="E665" t="str">
        <v>Main Firefighter</v>
      </c>
      <c r="F665" t="str">
        <v/>
      </c>
    </row>
    <row r="666" spans="1:6">
      <c r="A666" s="291">
        <v>46067</v>
      </c>
      <c r="B666" t="str">
        <v>SPS BP</v>
      </c>
      <c r="C666" t="str">
        <v>Crew Driver</v>
      </c>
      <c r="D666">
        <v>1</v>
      </c>
      <c r="E666" t="str">
        <v>Main Firefighter</v>
      </c>
      <c r="F666" t="str">
        <v/>
      </c>
    </row>
    <row r="667" spans="1:6">
      <c r="A667" s="291">
        <v>46067</v>
      </c>
      <c r="B667" t="str">
        <v>STB HC</v>
      </c>
      <c r="C667" t="str">
        <v>Crew Driver</v>
      </c>
      <c r="D667">
        <v>1</v>
      </c>
      <c r="E667" t="str">
        <v>Main Firefighter</v>
      </c>
      <c r="F667" t="str">
        <v/>
      </c>
    </row>
    <row r="668" spans="1:6">
      <c r="A668" s="291">
        <v>46068</v>
      </c>
      <c r="B668" t="str">
        <v>NWL HC1</v>
      </c>
      <c r="C668" t="str">
        <v>Crew Driver</v>
      </c>
      <c r="D668">
        <v>1</v>
      </c>
      <c r="E668" t="str">
        <v>Main Firefighter</v>
      </c>
      <c r="F668" t="str">
        <v/>
      </c>
    </row>
    <row r="669" spans="1:6">
      <c r="A669" s="291">
        <v>46074</v>
      </c>
      <c r="B669" t="str">
        <v>NWL HC1</v>
      </c>
      <c r="C669" t="str">
        <v>Crew Driver</v>
      </c>
      <c r="D669">
        <v>1</v>
      </c>
      <c r="E669" t="str">
        <v>Main Firefighter</v>
      </c>
      <c r="F669" t="str">
        <v/>
      </c>
    </row>
    <row r="670" spans="1:6">
      <c r="A670" s="291">
        <v>46074</v>
      </c>
      <c r="B670" t="str">
        <v>NWL HC2</v>
      </c>
      <c r="C670" t="str">
        <v>Crew Driver</v>
      </c>
      <c r="D670">
        <v>1</v>
      </c>
      <c r="E670" t="str">
        <v>Main Firefighter</v>
      </c>
      <c r="F670" t="str">
        <v/>
      </c>
    </row>
    <row r="671" spans="1:6">
      <c r="A671" s="291">
        <v>46074</v>
      </c>
      <c r="B671" t="str">
        <v>SPS BP</v>
      </c>
      <c r="C671" t="str">
        <v>Crew Driver</v>
      </c>
      <c r="D671">
        <v>1</v>
      </c>
      <c r="E671" t="str">
        <v>Main Firefighter</v>
      </c>
      <c r="F671" t="str">
        <v/>
      </c>
    </row>
    <row r="672" spans="1:6">
      <c r="A672" s="291">
        <v>46074</v>
      </c>
      <c r="B672" t="str">
        <v>HDB HC/SU</v>
      </c>
      <c r="C672" t="str">
        <v>Crew Driver</v>
      </c>
      <c r="D672">
        <v>1</v>
      </c>
      <c r="E672" t="str">
        <v>Main Firefighter</v>
      </c>
      <c r="F672" t="str">
        <v/>
      </c>
    </row>
    <row r="673" spans="1:6">
      <c r="A673" s="291">
        <v>46075</v>
      </c>
      <c r="B673" t="str">
        <v>NWL HC1</v>
      </c>
      <c r="C673" t="str">
        <v>Crew Driver</v>
      </c>
      <c r="D673">
        <v>1</v>
      </c>
      <c r="E673" t="str">
        <v>Main Firefighter</v>
      </c>
      <c r="F673" t="str">
        <v/>
      </c>
    </row>
    <row r="674" spans="1:6">
      <c r="A674" s="291">
        <v>46081</v>
      </c>
      <c r="B674" t="str">
        <v>NWL HC1</v>
      </c>
      <c r="C674" t="str">
        <v>Crew Driver</v>
      </c>
      <c r="D674">
        <v>1</v>
      </c>
      <c r="E674" t="str">
        <v>Main Firefighter</v>
      </c>
      <c r="F674" t="str">
        <v/>
      </c>
    </row>
    <row r="675" spans="1:6">
      <c r="A675" s="291">
        <v>46081</v>
      </c>
      <c r="B675" t="str">
        <v>NWL HC2</v>
      </c>
      <c r="C675" t="str">
        <v>Crew Driver</v>
      </c>
      <c r="D675">
        <v>1</v>
      </c>
      <c r="E675" t="str">
        <v>Main Firefighter</v>
      </c>
      <c r="F675" t="str">
        <v/>
      </c>
    </row>
    <row r="676" spans="1:6">
      <c r="A676" s="291">
        <v>46081</v>
      </c>
      <c r="B676" t="str">
        <v>SPS BP</v>
      </c>
      <c r="C676" t="str">
        <v>Crew Driver</v>
      </c>
      <c r="D676">
        <v>1</v>
      </c>
      <c r="E676" t="str">
        <v>Main Firefighter</v>
      </c>
      <c r="F676" t="str">
        <v/>
      </c>
    </row>
    <row r="677" spans="1:6">
      <c r="A677" s="291">
        <v>46081</v>
      </c>
      <c r="B677" t="str">
        <v>STB HC</v>
      </c>
      <c r="C677" t="str">
        <v>Crew Driver</v>
      </c>
      <c r="D677">
        <v>1</v>
      </c>
      <c r="E677" t="str">
        <v>Main Firefighter</v>
      </c>
      <c r="F677" t="str">
        <v/>
      </c>
    </row>
    <row r="678" spans="1:6">
      <c r="A678" s="291">
        <v>46082</v>
      </c>
      <c r="B678" t="str">
        <v>NWL HC1</v>
      </c>
      <c r="C678" t="str">
        <v>Crew Driver</v>
      </c>
      <c r="D678">
        <v>1</v>
      </c>
      <c r="E678" t="str">
        <v>Main Firefighter</v>
      </c>
      <c r="F678" t="str">
        <v/>
      </c>
    </row>
    <row r="679" spans="1:6">
      <c r="A679" s="291">
        <v>46088</v>
      </c>
      <c r="B679" t="str">
        <v>NWL HC1</v>
      </c>
      <c r="C679" t="str">
        <v>Crew Driver</v>
      </c>
      <c r="D679">
        <v>1</v>
      </c>
      <c r="E679" t="str">
        <v>Main Firefighter</v>
      </c>
      <c r="F679" t="str">
        <v/>
      </c>
    </row>
    <row r="680" spans="1:6">
      <c r="A680" s="291">
        <v>46088</v>
      </c>
      <c r="B680" t="str">
        <v>NWL HC2</v>
      </c>
      <c r="C680" t="str">
        <v>Crew Driver</v>
      </c>
      <c r="D680">
        <v>1</v>
      </c>
      <c r="E680" t="str">
        <v>Main Firefighter</v>
      </c>
      <c r="F680" t="str">
        <v/>
      </c>
    </row>
    <row r="681" spans="1:6">
      <c r="A681" s="291">
        <v>46088</v>
      </c>
      <c r="B681" t="str">
        <v>SPS BP</v>
      </c>
      <c r="C681" t="str">
        <v>Crew Driver</v>
      </c>
      <c r="D681">
        <v>1</v>
      </c>
      <c r="E681" t="str">
        <v>Main Firefighter</v>
      </c>
      <c r="F681" t="str">
        <v/>
      </c>
    </row>
    <row r="682" spans="1:6">
      <c r="A682" s="291">
        <v>46088</v>
      </c>
      <c r="B682" t="str">
        <v>HDB HC/SU</v>
      </c>
      <c r="C682" t="str">
        <v>Crew Driver</v>
      </c>
      <c r="D682">
        <v>1</v>
      </c>
      <c r="E682" t="str">
        <v>Main Firefighter</v>
      </c>
      <c r="F682" t="str">
        <v/>
      </c>
    </row>
    <row r="683" spans="1:6">
      <c r="A683" s="291">
        <v>46089</v>
      </c>
      <c r="B683" t="str">
        <v>NWL HC1</v>
      </c>
      <c r="C683" t="str">
        <v>Crew Driver</v>
      </c>
      <c r="D683">
        <v>1</v>
      </c>
      <c r="E683" t="str">
        <v>Main Firefighter</v>
      </c>
      <c r="F683" t="str">
        <v/>
      </c>
    </row>
    <row r="684" spans="1:6">
      <c r="A684" s="291">
        <v>46095</v>
      </c>
      <c r="B684" t="str">
        <v>NWL HC1</v>
      </c>
      <c r="C684" t="str">
        <v>Crew Driver</v>
      </c>
      <c r="D684">
        <v>1</v>
      </c>
      <c r="E684" t="str">
        <v>Main Firefighter</v>
      </c>
      <c r="F684" t="str">
        <v/>
      </c>
    </row>
    <row r="685" spans="1:6">
      <c r="A685" s="291">
        <v>46095</v>
      </c>
      <c r="B685" t="str">
        <v>NWL HC2</v>
      </c>
      <c r="C685" t="str">
        <v>Crew Driver</v>
      </c>
      <c r="D685">
        <v>1</v>
      </c>
      <c r="E685" t="str">
        <v>Main Firefighter</v>
      </c>
      <c r="F685" t="str">
        <v/>
      </c>
    </row>
    <row r="686" spans="1:6">
      <c r="A686" s="291">
        <v>46095</v>
      </c>
      <c r="B686" t="str">
        <v>SPS BP</v>
      </c>
      <c r="C686" t="str">
        <v>Crew Driver</v>
      </c>
      <c r="D686">
        <v>1</v>
      </c>
      <c r="E686" t="str">
        <v>Main Firefighter</v>
      </c>
      <c r="F686" t="str">
        <v/>
      </c>
    </row>
    <row r="687" spans="1:6">
      <c r="A687" s="291">
        <v>46095</v>
      </c>
      <c r="B687" t="str">
        <v>STB HC</v>
      </c>
      <c r="C687" t="str">
        <v>Crew Driver</v>
      </c>
      <c r="D687">
        <v>1</v>
      </c>
      <c r="E687" t="str">
        <v>Main Firefighter</v>
      </c>
      <c r="F687" t="str">
        <v/>
      </c>
    </row>
    <row r="688" spans="1:6">
      <c r="A688" s="291">
        <v>46096</v>
      </c>
      <c r="B688" t="str">
        <v>NWL HC1</v>
      </c>
      <c r="C688" t="str">
        <v>Crew Driver</v>
      </c>
      <c r="D688">
        <v>1</v>
      </c>
      <c r="E688" t="str">
        <v>Main Firefighter</v>
      </c>
      <c r="F688" t="str">
        <v/>
      </c>
    </row>
    <row r="689" spans="1:6">
      <c r="A689" s="291">
        <v>46102</v>
      </c>
      <c r="B689" t="str">
        <v>NWL HC1</v>
      </c>
      <c r="C689" t="str">
        <v>Crew Driver</v>
      </c>
      <c r="D689">
        <v>1</v>
      </c>
      <c r="E689" t="str">
        <v>Main Firefighter</v>
      </c>
      <c r="F689" t="str">
        <v/>
      </c>
    </row>
    <row r="690" spans="1:6">
      <c r="A690" s="291">
        <v>46102</v>
      </c>
      <c r="B690" t="str">
        <v>SPS BP</v>
      </c>
      <c r="C690" t="str">
        <v>Crew Driver</v>
      </c>
      <c r="D690">
        <v>1</v>
      </c>
      <c r="E690" t="str">
        <v>Main Firefighter</v>
      </c>
      <c r="F690" t="str">
        <v/>
      </c>
    </row>
    <row r="691" spans="1:6">
      <c r="A691" s="291">
        <v>46102</v>
      </c>
      <c r="B691" t="str">
        <v>HDB HC/SU</v>
      </c>
      <c r="C691" t="str">
        <v>Crew Driver</v>
      </c>
      <c r="D691">
        <v>1</v>
      </c>
      <c r="E691" t="str">
        <v>Main Firefighter</v>
      </c>
      <c r="F691" t="str">
        <v/>
      </c>
    </row>
    <row r="692" spans="1:6">
      <c r="A692" s="291">
        <v>46103</v>
      </c>
      <c r="B692" t="str">
        <v>NWL HC1</v>
      </c>
      <c r="C692" t="str">
        <v>Crew Driver</v>
      </c>
      <c r="D692">
        <v>1</v>
      </c>
      <c r="E692" t="str">
        <v>Main Firefighter</v>
      </c>
      <c r="F692" t="str">
        <v/>
      </c>
    </row>
    <row r="693" spans="1:6">
      <c r="A693" s="291">
        <v>46109</v>
      </c>
      <c r="B693" t="str">
        <v>NWL HC1</v>
      </c>
      <c r="C693" t="str">
        <v>Crew Driver</v>
      </c>
      <c r="D693">
        <v>1</v>
      </c>
      <c r="E693" t="str">
        <v>Main Firefighter</v>
      </c>
      <c r="F693" t="str">
        <v/>
      </c>
    </row>
    <row r="694" spans="1:6">
      <c r="A694" s="291">
        <v>46109</v>
      </c>
      <c r="B694" t="str">
        <v>SPS HC</v>
      </c>
      <c r="C694" t="str">
        <v>Crew Driver</v>
      </c>
      <c r="D694">
        <v>1</v>
      </c>
      <c r="E694" t="str">
        <v>Main Firefighter</v>
      </c>
      <c r="F694" t="str">
        <v/>
      </c>
    </row>
    <row r="695" spans="1:6">
      <c r="A695" s="291">
        <v>46109</v>
      </c>
      <c r="B695" t="str">
        <v>STB HC</v>
      </c>
      <c r="C695" t="str">
        <v>Crew Driver</v>
      </c>
      <c r="D695">
        <v>1</v>
      </c>
      <c r="E695" t="str">
        <v>Main Firefighter</v>
      </c>
      <c r="F695" t="str">
        <v/>
      </c>
    </row>
    <row r="696" spans="1:6">
      <c r="A696" s="291">
        <v>46110</v>
      </c>
      <c r="B696" t="str">
        <v>NWL HC1</v>
      </c>
      <c r="C696" t="str">
        <v>Crew Driver</v>
      </c>
      <c r="D696">
        <v>1</v>
      </c>
      <c r="E696" t="str">
        <v>Main Firefighter</v>
      </c>
      <c r="F696" t="str">
        <v/>
      </c>
    </row>
    <row r="697" spans="1:6">
      <c r="A697" s="291">
        <v>46116</v>
      </c>
      <c r="B697" t="str">
        <v>NWL HC1</v>
      </c>
      <c r="C697" t="str">
        <v>Crew Driver</v>
      </c>
      <c r="D697">
        <v>1</v>
      </c>
      <c r="E697" t="str">
        <v>Main Firefighter</v>
      </c>
      <c r="F697" t="str">
        <v/>
      </c>
    </row>
    <row r="698" spans="1:6">
      <c r="A698" s="291">
        <v>46116</v>
      </c>
      <c r="B698" t="str">
        <v>SPS HC</v>
      </c>
      <c r="C698" t="str">
        <v>Crew Driver</v>
      </c>
      <c r="D698">
        <v>1</v>
      </c>
      <c r="E698" t="str">
        <v>Main Firefighter</v>
      </c>
      <c r="F698" t="str">
        <v/>
      </c>
    </row>
    <row r="699" spans="1:6">
      <c r="A699" s="291">
        <v>46116</v>
      </c>
      <c r="B699" t="str">
        <v>HDB HC/SU</v>
      </c>
      <c r="C699" t="str">
        <v>Crew Driver</v>
      </c>
      <c r="D699">
        <v>1</v>
      </c>
      <c r="E699" t="str">
        <v>Main Firefighter</v>
      </c>
      <c r="F699" t="str">
        <v/>
      </c>
    </row>
    <row r="700" spans="1:6">
      <c r="A700" s="291">
        <v>46117</v>
      </c>
      <c r="B700" t="str">
        <v>NWL HC1</v>
      </c>
      <c r="C700" t="str">
        <v>Crew Driver</v>
      </c>
      <c r="D700">
        <v>1</v>
      </c>
      <c r="E700" t="str">
        <v>Main Firefighter</v>
      </c>
      <c r="F700" t="str">
        <v/>
      </c>
    </row>
    <row r="701" spans="1:6">
      <c r="A701" s="291">
        <v>46117</v>
      </c>
      <c r="B701" t="str">
        <v>NWL HC2</v>
      </c>
      <c r="C701" t="str">
        <v>Crew Driver</v>
      </c>
      <c r="D701">
        <v>1</v>
      </c>
      <c r="E701" t="str">
        <v>Main Firefighter</v>
      </c>
      <c r="F701" t="str">
        <v/>
      </c>
    </row>
    <row r="702" spans="1:6">
      <c r="A702" s="291">
        <v>46123</v>
      </c>
      <c r="B702" t="str">
        <v>NWL HC1</v>
      </c>
      <c r="C702" t="str">
        <v>Crew Driver</v>
      </c>
      <c r="D702">
        <v>1</v>
      </c>
      <c r="E702" t="str">
        <v>Main Firefighter</v>
      </c>
      <c r="F702" t="str">
        <v/>
      </c>
    </row>
    <row r="703" spans="1:6">
      <c r="A703" s="291">
        <v>46124</v>
      </c>
      <c r="B703" t="str">
        <v>NWL HC1</v>
      </c>
      <c r="C703" t="str">
        <v>Crew Driver</v>
      </c>
      <c r="D703">
        <v>1</v>
      </c>
      <c r="E703" t="str">
        <v>Main Firefighter</v>
      </c>
      <c r="F703" t="str">
        <v/>
      </c>
    </row>
    <row r="704" spans="1:6">
      <c r="A704" s="291">
        <v>46130</v>
      </c>
      <c r="B704" t="str">
        <v>NWL HC1</v>
      </c>
      <c r="C704" t="str">
        <v>Crew Driver</v>
      </c>
      <c r="D704">
        <v>1</v>
      </c>
      <c r="E704" t="str">
        <v>Main Firefighter</v>
      </c>
      <c r="F704" t="str">
        <v/>
      </c>
    </row>
    <row r="705" spans="1:6">
      <c r="A705" s="291">
        <v>46131</v>
      </c>
      <c r="B705" t="str">
        <v>NWL HC1</v>
      </c>
      <c r="C705" t="str">
        <v>Crew Driver</v>
      </c>
      <c r="D705">
        <v>1</v>
      </c>
      <c r="E705" t="str">
        <v>Main Firefighter</v>
      </c>
      <c r="F705" t="str">
        <v/>
      </c>
    </row>
    <row r="706" spans="1:6">
      <c r="A706" s="291">
        <v>46137</v>
      </c>
      <c r="B706" t="str">
        <v>NWL HC1</v>
      </c>
      <c r="C706" t="str">
        <v>Crew Driver</v>
      </c>
      <c r="D706">
        <v>1</v>
      </c>
      <c r="E706" t="str">
        <v>Main Firefighter</v>
      </c>
      <c r="F706" t="str">
        <v/>
      </c>
    </row>
    <row r="707" spans="1:6">
      <c r="A707" s="291">
        <v>46138</v>
      </c>
      <c r="B707" t="str">
        <v>NWL HC1</v>
      </c>
      <c r="C707" t="str">
        <v>Crew Driver</v>
      </c>
      <c r="D707">
        <v>1</v>
      </c>
      <c r="E707" t="str">
        <v>Main Firefighter</v>
      </c>
      <c r="F707" t="str">
        <v/>
      </c>
    </row>
    <row r="708" spans="1:6">
      <c r="A708" s="291">
        <v>45976</v>
      </c>
      <c r="B708" t="str">
        <v>HDB HC/SU</v>
      </c>
      <c r="C708" t="str">
        <v>Skid Driver</v>
      </c>
      <c r="D708">
        <v>1</v>
      </c>
      <c r="E708" t="str">
        <v>Main Firefighter</v>
      </c>
      <c r="F708" t="str">
        <v/>
      </c>
    </row>
    <row r="709" spans="1:6">
      <c r="A709" s="291">
        <v>45983</v>
      </c>
      <c r="B709" t="str">
        <v>NWL SU</v>
      </c>
      <c r="C709" t="str">
        <v>Skid Driver</v>
      </c>
      <c r="D709">
        <v>1</v>
      </c>
      <c r="E709" t="str">
        <v>Main Firefighter</v>
      </c>
      <c r="F709" t="str">
        <v/>
      </c>
    </row>
    <row r="710" spans="1:6">
      <c r="A710" s="291">
        <v>45984</v>
      </c>
      <c r="B710" t="str">
        <v>NWL SU</v>
      </c>
      <c r="C710" t="str">
        <v>Skid Driver</v>
      </c>
      <c r="D710">
        <v>1</v>
      </c>
      <c r="E710" t="str">
        <v>Main Firefighter</v>
      </c>
      <c r="F710" t="str">
        <v/>
      </c>
    </row>
    <row r="711" spans="1:6">
      <c r="A711" s="291">
        <v>45990</v>
      </c>
      <c r="B711" t="str">
        <v>HDB HC/SU</v>
      </c>
      <c r="C711" t="str">
        <v>Skid Driver</v>
      </c>
      <c r="D711">
        <v>1</v>
      </c>
      <c r="E711" t="str">
        <v>Main Firefighter</v>
      </c>
      <c r="F711" t="str">
        <v/>
      </c>
    </row>
    <row r="712" spans="1:6">
      <c r="A712" s="291">
        <v>45991</v>
      </c>
      <c r="B712" t="str">
        <v>NWL SU</v>
      </c>
      <c r="C712" t="str">
        <v>Skid Driver</v>
      </c>
      <c r="D712">
        <v>1</v>
      </c>
      <c r="E712" t="str">
        <v>Main Firefighter</v>
      </c>
      <c r="F712" t="str">
        <v/>
      </c>
    </row>
    <row r="713" spans="1:6">
      <c r="A713" s="291">
        <v>46004</v>
      </c>
      <c r="B713" t="str">
        <v>NWL SU</v>
      </c>
      <c r="C713" t="str">
        <v>Skid Driver</v>
      </c>
      <c r="D713">
        <v>1</v>
      </c>
      <c r="E713" t="str">
        <v>Main Firefighter</v>
      </c>
      <c r="F713" t="str">
        <v/>
      </c>
    </row>
    <row r="714" spans="1:6">
      <c r="A714" s="291">
        <v>46004</v>
      </c>
      <c r="B714" t="str">
        <v>HDB HC/SU</v>
      </c>
      <c r="C714" t="str">
        <v>Skid Driver</v>
      </c>
      <c r="D714">
        <v>1</v>
      </c>
      <c r="E714" t="str">
        <v>Main Firefighter</v>
      </c>
      <c r="F714" t="str">
        <v/>
      </c>
    </row>
    <row r="715" spans="1:6">
      <c r="A715" s="291">
        <v>46005</v>
      </c>
      <c r="B715" t="str">
        <v>NWL SU</v>
      </c>
      <c r="C715" t="str">
        <v>Skid Driver</v>
      </c>
      <c r="D715">
        <v>1</v>
      </c>
      <c r="E715" t="str">
        <v>Main Firefighter</v>
      </c>
      <c r="F715" t="str">
        <v/>
      </c>
    </row>
    <row r="716" spans="1:6">
      <c r="A716" s="291">
        <v>46011</v>
      </c>
      <c r="B716" t="str">
        <v>NWL SU</v>
      </c>
      <c r="C716" t="str">
        <v>Skid Driver</v>
      </c>
      <c r="D716">
        <v>1</v>
      </c>
      <c r="E716" t="str">
        <v>Main Firefighter</v>
      </c>
      <c r="F716" t="str">
        <v/>
      </c>
    </row>
    <row r="717" spans="1:6">
      <c r="A717" s="291">
        <v>46012</v>
      </c>
      <c r="B717" t="str">
        <v>NWL SU</v>
      </c>
      <c r="C717" t="str">
        <v>Skid Driver</v>
      </c>
      <c r="D717">
        <v>1</v>
      </c>
      <c r="E717" t="str">
        <v>Main Firefighter</v>
      </c>
      <c r="F717" t="str">
        <v/>
      </c>
    </row>
    <row r="718" spans="1:6">
      <c r="A718" s="291">
        <v>46018</v>
      </c>
      <c r="B718" t="str">
        <v>HDB HC/SU</v>
      </c>
      <c r="C718" t="str">
        <v>Skid Driver</v>
      </c>
      <c r="D718">
        <v>1</v>
      </c>
      <c r="E718" t="str">
        <v>Main Firefighter</v>
      </c>
      <c r="F718" t="str">
        <v/>
      </c>
    </row>
    <row r="719" spans="1:6">
      <c r="A719" s="291">
        <v>46019</v>
      </c>
      <c r="B719" t="str">
        <v>NWL SU</v>
      </c>
      <c r="C719" t="str">
        <v>Skid Driver</v>
      </c>
      <c r="D719">
        <v>1</v>
      </c>
      <c r="E719" t="str">
        <v>Main Firefighter</v>
      </c>
      <c r="F719" t="str">
        <v/>
      </c>
    </row>
    <row r="720" spans="1:6">
      <c r="A720" s="291">
        <v>46026</v>
      </c>
      <c r="B720" t="str">
        <v>NWL SU</v>
      </c>
      <c r="C720" t="str">
        <v>Skid Driver</v>
      </c>
      <c r="D720">
        <v>1</v>
      </c>
      <c r="E720" t="str">
        <v>Main Firefighter</v>
      </c>
      <c r="F720" t="str">
        <v/>
      </c>
    </row>
    <row r="721" spans="1:6">
      <c r="A721" s="291">
        <v>46032</v>
      </c>
      <c r="B721" t="str">
        <v>HDB HC/SU</v>
      </c>
      <c r="C721" t="str">
        <v>Skid Driver</v>
      </c>
      <c r="D721">
        <v>1</v>
      </c>
      <c r="E721" t="str">
        <v>Main Firefighter</v>
      </c>
      <c r="F721" t="str">
        <v/>
      </c>
    </row>
    <row r="722" spans="1:6">
      <c r="A722" s="291">
        <v>46033</v>
      </c>
      <c r="B722" t="str">
        <v>NWL SU</v>
      </c>
      <c r="C722" t="str">
        <v>Skid Driver</v>
      </c>
      <c r="D722">
        <v>1</v>
      </c>
      <c r="E722" t="str">
        <v>Main Firefighter</v>
      </c>
      <c r="F722" t="str">
        <v/>
      </c>
    </row>
    <row r="723" spans="1:6">
      <c r="A723" s="291">
        <v>46040</v>
      </c>
      <c r="B723" t="str">
        <v>NWL SU</v>
      </c>
      <c r="C723" t="str">
        <v>Skid Driver</v>
      </c>
      <c r="D723">
        <v>1</v>
      </c>
      <c r="E723" t="str">
        <v>Main Firefighter</v>
      </c>
      <c r="F723" t="str">
        <v/>
      </c>
    </row>
    <row r="724" spans="1:6">
      <c r="A724" s="291">
        <v>46046</v>
      </c>
      <c r="B724" t="str">
        <v>HDB HC/SU</v>
      </c>
      <c r="C724" t="str">
        <v>Skid Driver</v>
      </c>
      <c r="D724">
        <v>1</v>
      </c>
      <c r="E724" t="str">
        <v>Main Firefighter</v>
      </c>
      <c r="F724" t="str">
        <v/>
      </c>
    </row>
    <row r="725" spans="1:6">
      <c r="A725" s="291">
        <v>46047</v>
      </c>
      <c r="B725" t="str">
        <v>NWL SU</v>
      </c>
      <c r="C725" t="str">
        <v>Skid Driver</v>
      </c>
      <c r="D725">
        <v>1</v>
      </c>
      <c r="E725" t="str">
        <v>Main Firefighter</v>
      </c>
      <c r="F725" t="str">
        <v/>
      </c>
    </row>
    <row r="726" spans="1:6">
      <c r="A726" s="291">
        <v>46054</v>
      </c>
      <c r="B726" t="str">
        <v>NWL SU</v>
      </c>
      <c r="C726" t="str">
        <v>Skid Driver</v>
      </c>
      <c r="D726">
        <v>1</v>
      </c>
      <c r="E726" t="str">
        <v>Main Firefighter</v>
      </c>
      <c r="F726" t="str">
        <v/>
      </c>
    </row>
    <row r="727" spans="1:6">
      <c r="A727" s="291">
        <v>46060</v>
      </c>
      <c r="B727" t="str">
        <v>HDB HC/SU</v>
      </c>
      <c r="C727" t="str">
        <v>Skid Driver</v>
      </c>
      <c r="D727">
        <v>1</v>
      </c>
      <c r="E727" t="str">
        <v>Main Firefighter</v>
      </c>
      <c r="F727" t="str">
        <v/>
      </c>
    </row>
    <row r="728" spans="1:6">
      <c r="A728" s="291">
        <v>46061</v>
      </c>
      <c r="B728" t="str">
        <v>NWL SU</v>
      </c>
      <c r="C728" t="str">
        <v>Skid Driver</v>
      </c>
      <c r="D728">
        <v>1</v>
      </c>
      <c r="E728" t="str">
        <v>Main Firefighter</v>
      </c>
      <c r="F728" t="str">
        <v/>
      </c>
    </row>
    <row r="729" spans="1:6">
      <c r="A729" s="291">
        <v>46068</v>
      </c>
      <c r="B729" t="str">
        <v>NWL SU</v>
      </c>
      <c r="C729" t="str">
        <v>Skid Driver</v>
      </c>
      <c r="D729">
        <v>1</v>
      </c>
      <c r="E729" t="str">
        <v>Main Firefighter</v>
      </c>
      <c r="F729" t="str">
        <v/>
      </c>
    </row>
    <row r="730" spans="1:6">
      <c r="A730" s="291">
        <v>46074</v>
      </c>
      <c r="B730" t="str">
        <v>HDB HC/SU</v>
      </c>
      <c r="C730" t="str">
        <v>Skid Driver</v>
      </c>
      <c r="D730">
        <v>1</v>
      </c>
      <c r="E730" t="str">
        <v>Main Firefighter</v>
      </c>
      <c r="F730" t="str">
        <v/>
      </c>
    </row>
    <row r="731" spans="1:6">
      <c r="A731" s="291">
        <v>46075</v>
      </c>
      <c r="B731" t="str">
        <v>NWL SU</v>
      </c>
      <c r="C731" t="str">
        <v>Skid Driver</v>
      </c>
      <c r="D731">
        <v>1</v>
      </c>
      <c r="E731" t="str">
        <v>Main Firefighter</v>
      </c>
      <c r="F731" t="str">
        <v/>
      </c>
    </row>
    <row r="732" spans="1:6">
      <c r="A732" s="291">
        <v>46082</v>
      </c>
      <c r="B732" t="str">
        <v>NWL SU</v>
      </c>
      <c r="C732" t="str">
        <v>Skid Driver</v>
      </c>
      <c r="D732">
        <v>1</v>
      </c>
      <c r="E732" t="str">
        <v>Main Firefighter</v>
      </c>
      <c r="F732" t="str">
        <v/>
      </c>
    </row>
    <row r="733" spans="1:6">
      <c r="A733" s="291">
        <v>46088</v>
      </c>
      <c r="B733" t="str">
        <v>HDB HC/SU</v>
      </c>
      <c r="C733" t="str">
        <v>Skid Driver</v>
      </c>
      <c r="D733">
        <v>1</v>
      </c>
      <c r="E733" t="str">
        <v>Main Firefighter</v>
      </c>
      <c r="F733" t="str">
        <v/>
      </c>
    </row>
    <row r="734" spans="1:6">
      <c r="A734" s="291">
        <v>46089</v>
      </c>
      <c r="B734" t="str">
        <v>NWL SU</v>
      </c>
      <c r="C734" t="str">
        <v>Skid Driver</v>
      </c>
      <c r="D734">
        <v>1</v>
      </c>
      <c r="E734" t="str">
        <v>Main Firefighter</v>
      </c>
      <c r="F734" t="str">
        <v/>
      </c>
    </row>
    <row r="735" spans="1:6">
      <c r="A735" s="291">
        <v>46096</v>
      </c>
      <c r="B735" t="str">
        <v>NWL SU</v>
      </c>
      <c r="C735" t="str">
        <v>Skid Driver</v>
      </c>
      <c r="D735">
        <v>1</v>
      </c>
      <c r="E735" t="str">
        <v>Main Firefighter</v>
      </c>
      <c r="F735" t="str">
        <v/>
      </c>
    </row>
    <row r="736" spans="1:6">
      <c r="A736" s="291">
        <v>46102</v>
      </c>
      <c r="B736" t="str">
        <v>NWL SU</v>
      </c>
      <c r="C736" t="str">
        <v>Skid Driver</v>
      </c>
      <c r="D736">
        <v>1</v>
      </c>
      <c r="E736" t="str">
        <v>Main Firefighter</v>
      </c>
      <c r="F736" t="str">
        <v/>
      </c>
    </row>
    <row r="737" spans="1:6">
      <c r="A737" s="291">
        <v>46102</v>
      </c>
      <c r="B737" t="str">
        <v>HDB HC/SU</v>
      </c>
      <c r="C737" t="str">
        <v>Skid Driver</v>
      </c>
      <c r="D737">
        <v>1</v>
      </c>
      <c r="E737" t="str">
        <v>Main Firefighter</v>
      </c>
      <c r="F737" t="str">
        <v/>
      </c>
    </row>
    <row r="738" spans="1:6">
      <c r="A738" s="291">
        <v>46103</v>
      </c>
      <c r="B738" t="str">
        <v>NWL SU</v>
      </c>
      <c r="C738" t="str">
        <v>Skid Driver</v>
      </c>
      <c r="D738">
        <v>1</v>
      </c>
      <c r="E738" t="str">
        <v>Main Firefighter</v>
      </c>
      <c r="F738" t="str">
        <v/>
      </c>
    </row>
    <row r="739" spans="1:6">
      <c r="A739" s="291">
        <v>46109</v>
      </c>
      <c r="B739" t="str">
        <v>NWL SU</v>
      </c>
      <c r="C739" t="str">
        <v>Skid Driver</v>
      </c>
      <c r="D739">
        <v>1</v>
      </c>
      <c r="E739" t="str">
        <v>Main Firefighter</v>
      </c>
      <c r="F739" t="str">
        <v/>
      </c>
    </row>
    <row r="740" spans="1:6">
      <c r="A740" s="291">
        <v>46110</v>
      </c>
      <c r="B740" t="str">
        <v>NWL SU</v>
      </c>
      <c r="C740" t="str">
        <v>Skid Driver</v>
      </c>
      <c r="D740">
        <v>1</v>
      </c>
      <c r="E740" t="str">
        <v>Main Firefighter</v>
      </c>
      <c r="F740" t="str">
        <v/>
      </c>
    </row>
    <row r="741" spans="1:6">
      <c r="A741" s="291">
        <v>46116</v>
      </c>
      <c r="B741" t="str">
        <v>NWL SU</v>
      </c>
      <c r="C741" t="str">
        <v>Skid Driver</v>
      </c>
      <c r="D741">
        <v>1</v>
      </c>
      <c r="E741" t="str">
        <v>Main Firefighter</v>
      </c>
      <c r="F741" t="str">
        <v/>
      </c>
    </row>
    <row r="742" spans="1:6">
      <c r="A742" s="291">
        <v>46116</v>
      </c>
      <c r="B742" t="str">
        <v>HDB HC/SU</v>
      </c>
      <c r="C742" t="str">
        <v>Skid Driver</v>
      </c>
      <c r="D742">
        <v>1</v>
      </c>
      <c r="E742" t="str">
        <v>Main Firefighter</v>
      </c>
      <c r="F742" t="str">
        <v/>
      </c>
    </row>
    <row r="743" spans="1:6">
      <c r="A743" s="291">
        <v>46053</v>
      </c>
      <c r="B743" t="str">
        <v>SPS BP</v>
      </c>
      <c r="C743" t="str">
        <v>Truck Driver</v>
      </c>
      <c r="D743">
        <v>1</v>
      </c>
      <c r="E743" t="str">
        <v>Main Firefighter</v>
      </c>
      <c r="F743" t="str">
        <v/>
      </c>
    </row>
    <row r="744" spans="1:6">
      <c r="A744" s="291">
        <v>46060</v>
      </c>
      <c r="B744" t="str">
        <v>SPS BP</v>
      </c>
      <c r="C744" t="str">
        <v>Truck Driver</v>
      </c>
      <c r="D744">
        <v>1</v>
      </c>
      <c r="E744" t="str">
        <v>Main Firefighter</v>
      </c>
      <c r="F744" t="str">
        <v/>
      </c>
    </row>
    <row r="745" spans="1:6">
      <c r="A745" s="291">
        <v>46067</v>
      </c>
      <c r="B745" t="str">
        <v>SPS BP</v>
      </c>
      <c r="C745" t="str">
        <v>Truck Driver</v>
      </c>
      <c r="D745">
        <v>1</v>
      </c>
      <c r="E745" t="str">
        <v>Main Firefighter</v>
      </c>
      <c r="F745" t="str">
        <v/>
      </c>
    </row>
    <row r="746" spans="1:6">
      <c r="A746" s="291">
        <v>46074</v>
      </c>
      <c r="B746" t="str">
        <v>SPS BP</v>
      </c>
      <c r="C746" t="str">
        <v>Truck Driver</v>
      </c>
      <c r="D746">
        <v>1</v>
      </c>
      <c r="E746" t="str">
        <v>Main Firefighter</v>
      </c>
      <c r="F746" t="str">
        <v/>
      </c>
    </row>
    <row r="747" spans="1:6">
      <c r="A747" s="291">
        <v>46081</v>
      </c>
      <c r="B747" t="str">
        <v>SPS BP</v>
      </c>
      <c r="C747" t="str">
        <v>Truck Driver</v>
      </c>
      <c r="D747">
        <v>1</v>
      </c>
      <c r="E747" t="str">
        <v>Main Firefighter</v>
      </c>
      <c r="F747" t="str">
        <v/>
      </c>
    </row>
    <row r="748" spans="1:6">
      <c r="A748" s="291">
        <v>46088</v>
      </c>
      <c r="B748" t="str">
        <v>SPS BP</v>
      </c>
      <c r="C748" t="str">
        <v>Truck Driver</v>
      </c>
      <c r="D748">
        <v>1</v>
      </c>
      <c r="E748" t="str">
        <v>Main Firefighter</v>
      </c>
      <c r="F748" t="str">
        <v/>
      </c>
    </row>
    <row r="749" spans="1:6">
      <c r="A749" s="291">
        <v>46095</v>
      </c>
      <c r="B749" t="str">
        <v>SPS BP</v>
      </c>
      <c r="C749" t="str">
        <v>Truck Driver</v>
      </c>
      <c r="D749">
        <v>1</v>
      </c>
      <c r="E749" t="str">
        <v>Main Firefighter</v>
      </c>
      <c r="F749" t="str">
        <v/>
      </c>
    </row>
    <row r="750" spans="1:6">
      <c r="A750" s="291">
        <v>46102</v>
      </c>
      <c r="B750" t="str">
        <v>SPS BP</v>
      </c>
      <c r="C750" t="str">
        <v>Truck Driver</v>
      </c>
      <c r="D750">
        <v>1</v>
      </c>
      <c r="E750" t="str">
        <v>Main Firefighter</v>
      </c>
      <c r="F750" t="str">
        <v/>
      </c>
    </row>
    <row r="751" spans="1:6">
      <c r="A751" s="291">
        <v>46054</v>
      </c>
      <c r="B751" t="str">
        <v>NWL HC1</v>
      </c>
      <c r="C751" t="str">
        <v>Planning</v>
      </c>
      <c r="D751">
        <v>1</v>
      </c>
      <c r="E751" t="str">
        <v>Main Firefighter</v>
      </c>
      <c r="F751" t="str">
        <v/>
      </c>
    </row>
    <row r="752" spans="1:6">
      <c r="A752" s="291">
        <v>46060</v>
      </c>
      <c r="B752" t="str">
        <v>NWL HC1</v>
      </c>
      <c r="C752" t="str">
        <v>Planning</v>
      </c>
      <c r="D752">
        <v>1</v>
      </c>
      <c r="E752" t="str">
        <v>Main Firefighter</v>
      </c>
      <c r="F752" t="str">
        <v/>
      </c>
    </row>
    <row r="753" spans="1:6">
      <c r="A753" s="291">
        <v>46061</v>
      </c>
      <c r="B753" t="str">
        <v>NWL HC1</v>
      </c>
      <c r="C753" t="str">
        <v>Planning</v>
      </c>
      <c r="D753">
        <v>1</v>
      </c>
      <c r="E753" t="str">
        <v>Main Firefighter</v>
      </c>
      <c r="F753" t="str">
        <v/>
      </c>
    </row>
    <row r="754" spans="1:6">
      <c r="A754" s="291">
        <v>46067</v>
      </c>
      <c r="B754" t="str">
        <v>NWL HC1</v>
      </c>
      <c r="C754" t="str">
        <v>Planning</v>
      </c>
      <c r="D754">
        <v>1</v>
      </c>
      <c r="E754" t="str">
        <v>Main Firefighter</v>
      </c>
      <c r="F754" t="str">
        <v/>
      </c>
    </row>
    <row r="755" spans="1:6">
      <c r="A755" s="291">
        <v>46068</v>
      </c>
      <c r="B755" t="str">
        <v>NWL HC1</v>
      </c>
      <c r="C755" t="str">
        <v>Planning</v>
      </c>
      <c r="D755">
        <v>1</v>
      </c>
      <c r="E755" t="str">
        <v>Main Firefighter</v>
      </c>
      <c r="F755" t="str">
        <v/>
      </c>
    </row>
    <row r="756" spans="1:6">
      <c r="A756" s="291">
        <v>46074</v>
      </c>
      <c r="B756" t="str">
        <v>NWL HC1</v>
      </c>
      <c r="C756" t="str">
        <v>Planning</v>
      </c>
      <c r="D756">
        <v>1</v>
      </c>
      <c r="E756" t="str">
        <v>Main Firefighter</v>
      </c>
      <c r="F756" t="str">
        <v/>
      </c>
    </row>
    <row r="757" spans="1:6">
      <c r="A757" s="291">
        <v>46075</v>
      </c>
      <c r="B757" t="str">
        <v>NWL HC1</v>
      </c>
      <c r="C757" t="str">
        <v>Planning</v>
      </c>
      <c r="D757">
        <v>1</v>
      </c>
      <c r="E757" t="str">
        <v>Main Firefighter</v>
      </c>
      <c r="F757" t="str">
        <v/>
      </c>
    </row>
    <row r="758" spans="1:6">
      <c r="A758" s="291">
        <v>46081</v>
      </c>
      <c r="B758" t="str">
        <v>NWL HC1</v>
      </c>
      <c r="C758" t="str">
        <v>Planning</v>
      </c>
      <c r="D758">
        <v>1</v>
      </c>
      <c r="E758" t="str">
        <v>Main Firefighter</v>
      </c>
      <c r="F758" t="str">
        <v/>
      </c>
    </row>
    <row r="759" spans="1:6">
      <c r="A759" s="291">
        <v>46082</v>
      </c>
      <c r="B759" t="str">
        <v>NWL HC1</v>
      </c>
      <c r="C759" t="str">
        <v>Planning</v>
      </c>
      <c r="D759">
        <v>1</v>
      </c>
      <c r="E759" t="str">
        <v>Main Firefighter</v>
      </c>
      <c r="F759" t="str">
        <v/>
      </c>
    </row>
    <row r="760" spans="1:6">
      <c r="A760" s="291">
        <v>46088</v>
      </c>
      <c r="B760" t="str">
        <v>NWL HC1</v>
      </c>
      <c r="C760" t="str">
        <v>Planning</v>
      </c>
      <c r="D760">
        <v>1</v>
      </c>
      <c r="E760" t="str">
        <v>Main Firefighter</v>
      </c>
      <c r="F760" t="str">
        <v/>
      </c>
    </row>
    <row r="761" spans="1:6">
      <c r="A761" s="291">
        <v>46089</v>
      </c>
      <c r="B761" t="str">
        <v>NWL HC1</v>
      </c>
      <c r="C761" t="str">
        <v>Planning</v>
      </c>
      <c r="D761">
        <v>1</v>
      </c>
      <c r="E761" t="str">
        <v>Main Firefighter</v>
      </c>
      <c r="F761" t="str">
        <v/>
      </c>
    </row>
    <row r="762" spans="1:6">
      <c r="A762" s="291">
        <v>46095</v>
      </c>
      <c r="B762" t="str">
        <v>NWL HC1</v>
      </c>
      <c r="C762" t="str">
        <v>Planning</v>
      </c>
      <c r="D762">
        <v>1</v>
      </c>
      <c r="E762" t="str">
        <v>Main Firefighter</v>
      </c>
      <c r="F762" t="str">
        <v/>
      </c>
    </row>
    <row r="763" spans="1:6">
      <c r="A763" s="291">
        <v>46096</v>
      </c>
      <c r="B763" t="str">
        <v>NWL HC1</v>
      </c>
      <c r="C763" t="str">
        <v>Planning</v>
      </c>
      <c r="D763">
        <v>1</v>
      </c>
      <c r="E763" t="str">
        <v>Main Firefighter</v>
      </c>
      <c r="F763" t="str">
        <v/>
      </c>
    </row>
    <row r="764" spans="1:6">
      <c r="A764" s="291">
        <v>46102</v>
      </c>
      <c r="B764" t="str">
        <v>NWL HC1</v>
      </c>
      <c r="C764" t="str">
        <v>Planning</v>
      </c>
      <c r="D764">
        <v>1</v>
      </c>
      <c r="E764" t="str">
        <v>Main Firefighter</v>
      </c>
      <c r="F764" t="str">
        <v/>
      </c>
    </row>
    <row r="765" spans="1:6">
      <c r="A765" s="291">
        <v>46103</v>
      </c>
      <c r="B765" t="str">
        <v>NWL HC1</v>
      </c>
      <c r="C765" t="str">
        <v>Planning</v>
      </c>
      <c r="D765">
        <v>1</v>
      </c>
      <c r="E765" t="str">
        <v>Main Firefighter</v>
      </c>
      <c r="F765" t="str">
        <v/>
      </c>
    </row>
    <row r="766" spans="1:6">
      <c r="A766" s="291">
        <v>46109</v>
      </c>
      <c r="B766" t="str">
        <v>NWL HC1</v>
      </c>
      <c r="C766" t="str">
        <v>Planning</v>
      </c>
      <c r="D766">
        <v>1</v>
      </c>
      <c r="E766" t="str">
        <v>Main Firefighter</v>
      </c>
      <c r="F766" t="str">
        <v/>
      </c>
    </row>
    <row r="767" spans="1:6">
      <c r="A767" s="291">
        <v>46110</v>
      </c>
      <c r="B767" t="str">
        <v>NWL HC1</v>
      </c>
      <c r="C767" t="str">
        <v>Planning</v>
      </c>
      <c r="D767">
        <v>1</v>
      </c>
      <c r="E767" t="str">
        <v>Main Firefighter</v>
      </c>
      <c r="F767" t="str">
        <v/>
      </c>
    </row>
    <row r="768" spans="1:6">
      <c r="A768" s="291">
        <v>46116</v>
      </c>
      <c r="B768" t="str">
        <v>NWL HC1</v>
      </c>
      <c r="C768" t="str">
        <v>Planning</v>
      </c>
      <c r="D768">
        <v>1</v>
      </c>
      <c r="E768" t="str">
        <v>Main Firefighter</v>
      </c>
      <c r="F768" t="str">
        <v/>
      </c>
    </row>
    <row r="769" spans="1:6">
      <c r="A769" s="291">
        <v>46117</v>
      </c>
      <c r="B769" t="str">
        <v>NWL HC1</v>
      </c>
      <c r="C769" t="str">
        <v>Planning</v>
      </c>
      <c r="D769">
        <v>1</v>
      </c>
      <c r="E769" t="str">
        <v>Main Firefighter</v>
      </c>
      <c r="F769" t="str">
        <v/>
      </c>
    </row>
    <row r="770" spans="1:6">
      <c r="A770" s="291">
        <v>46123</v>
      </c>
      <c r="B770" t="str">
        <v>NWL HC1</v>
      </c>
      <c r="C770" t="str">
        <v>Planning</v>
      </c>
      <c r="D770">
        <v>1</v>
      </c>
      <c r="E770" t="str">
        <v>Main Firefighter</v>
      </c>
      <c r="F770" t="str">
        <v/>
      </c>
    </row>
    <row r="771" spans="1:6">
      <c r="A771" s="291">
        <v>46124</v>
      </c>
      <c r="B771" t="str">
        <v>NWL HC1</v>
      </c>
      <c r="C771" t="str">
        <v>Planning</v>
      </c>
      <c r="D771">
        <v>1</v>
      </c>
      <c r="E771" t="str">
        <v>Main Firefighter</v>
      </c>
      <c r="F771" t="str">
        <v/>
      </c>
    </row>
    <row r="772" spans="1:6">
      <c r="A772" s="291">
        <v>46130</v>
      </c>
      <c r="B772" t="str">
        <v>NWL HC1</v>
      </c>
      <c r="C772" t="str">
        <v>Planning</v>
      </c>
      <c r="D772">
        <v>1</v>
      </c>
      <c r="E772" t="str">
        <v>Main Firefighter</v>
      </c>
      <c r="F772" t="str">
        <v/>
      </c>
    </row>
    <row r="773" spans="1:6">
      <c r="A773" s="291">
        <v>46131</v>
      </c>
      <c r="B773" t="str">
        <v>NWL HC1</v>
      </c>
      <c r="C773" t="str">
        <v>Planning</v>
      </c>
      <c r="D773">
        <v>1</v>
      </c>
      <c r="E773" t="str">
        <v>Main Firefighter</v>
      </c>
      <c r="F773" t="str">
        <v/>
      </c>
    </row>
    <row r="774" spans="1:6">
      <c r="A774" s="291">
        <v>46137</v>
      </c>
      <c r="B774" t="str">
        <v>NWL HC1</v>
      </c>
      <c r="C774" t="str">
        <v>Planning</v>
      </c>
      <c r="D774">
        <v>1</v>
      </c>
      <c r="E774" t="str">
        <v>Main Firefighter</v>
      </c>
      <c r="F774" t="str">
        <v/>
      </c>
    </row>
    <row r="775" spans="1:6">
      <c r="A775" s="291">
        <v>46138</v>
      </c>
      <c r="B775" t="str">
        <v>NWL HC1</v>
      </c>
      <c r="C775" t="str">
        <v>Planning</v>
      </c>
      <c r="D775">
        <v>1</v>
      </c>
      <c r="E775" t="str">
        <v>Main Firefighter</v>
      </c>
      <c r="F775" t="str">
        <v/>
      </c>
    </row>
    <row r="776" spans="1:6">
      <c r="A776" s="291">
        <v>45976</v>
      </c>
      <c r="B776" t="str">
        <v>NWL HC1</v>
      </c>
      <c r="C776" t="str">
        <v>Logistics &amp; Support</v>
      </c>
      <c r="D776">
        <v>1</v>
      </c>
      <c r="E776" t="str">
        <v>Main Firefighter</v>
      </c>
      <c r="F776" t="str">
        <v/>
      </c>
    </row>
    <row r="777" spans="1:6">
      <c r="A777" s="291">
        <v>45976</v>
      </c>
      <c r="B777" t="str">
        <v>HDB HC/SU</v>
      </c>
      <c r="C777" t="str">
        <v>Logistics &amp; Support</v>
      </c>
      <c r="D777">
        <v>1</v>
      </c>
      <c r="E777" t="str">
        <v>Main Firefighter</v>
      </c>
      <c r="F777" t="str">
        <v/>
      </c>
    </row>
    <row r="778" spans="1:6">
      <c r="A778" s="291">
        <v>45977</v>
      </c>
      <c r="B778" t="str">
        <v>NWL HC1</v>
      </c>
      <c r="C778" t="str">
        <v>Logistics &amp; Support</v>
      </c>
      <c r="D778">
        <v>1</v>
      </c>
      <c r="E778" t="str">
        <v>Main Firefighter</v>
      </c>
      <c r="F778" t="str">
        <v/>
      </c>
    </row>
    <row r="779" spans="1:6">
      <c r="A779" s="291">
        <v>45983</v>
      </c>
      <c r="B779" t="str">
        <v>NWL HC1</v>
      </c>
      <c r="C779" t="str">
        <v>Logistics &amp; Support</v>
      </c>
      <c r="D779">
        <v>1</v>
      </c>
      <c r="E779" t="str">
        <v>Main Firefighter</v>
      </c>
      <c r="F779" t="str">
        <v/>
      </c>
    </row>
    <row r="780" spans="1:6">
      <c r="A780" s="291">
        <v>45984</v>
      </c>
      <c r="B780" t="str">
        <v>NWL HC1</v>
      </c>
      <c r="C780" t="str">
        <v>Logistics &amp; Support</v>
      </c>
      <c r="D780">
        <v>1</v>
      </c>
      <c r="E780" t="str">
        <v>Main Firefighter</v>
      </c>
      <c r="F780" t="str">
        <v/>
      </c>
    </row>
    <row r="781" spans="1:6">
      <c r="A781" s="291">
        <v>45990</v>
      </c>
      <c r="B781" t="str">
        <v>NWL HC1</v>
      </c>
      <c r="C781" t="str">
        <v>Logistics &amp; Support</v>
      </c>
      <c r="D781">
        <v>1</v>
      </c>
      <c r="E781" t="str">
        <v>Main Firefighter</v>
      </c>
      <c r="F781" t="str">
        <v/>
      </c>
    </row>
    <row r="782" spans="1:6">
      <c r="A782" s="291">
        <v>45990</v>
      </c>
      <c r="B782" t="str">
        <v>HDB HC/SU</v>
      </c>
      <c r="C782" t="str">
        <v>Logistics &amp; Support</v>
      </c>
      <c r="D782">
        <v>1</v>
      </c>
      <c r="E782" t="str">
        <v>Main Firefighter</v>
      </c>
      <c r="F782" t="str">
        <v/>
      </c>
    </row>
    <row r="783" spans="1:6">
      <c r="A783" s="291">
        <v>45991</v>
      </c>
      <c r="B783" t="str">
        <v>NWL HC1</v>
      </c>
      <c r="C783" t="str">
        <v>Logistics &amp; Support</v>
      </c>
      <c r="D783">
        <v>1</v>
      </c>
      <c r="E783" t="str">
        <v>Main Firefighter</v>
      </c>
      <c r="F783" t="str">
        <v/>
      </c>
    </row>
    <row r="784" spans="1:6">
      <c r="A784" s="291">
        <v>45997</v>
      </c>
      <c r="B784" t="str">
        <v>NWL HC1</v>
      </c>
      <c r="C784" t="str">
        <v>Logistics &amp; Support</v>
      </c>
      <c r="D784">
        <v>1</v>
      </c>
      <c r="E784" t="str">
        <v>Main Firefighter</v>
      </c>
      <c r="F784" t="str">
        <v/>
      </c>
    </row>
    <row r="785" spans="1:6">
      <c r="A785" s="291">
        <v>45998</v>
      </c>
      <c r="B785" t="str">
        <v>NWL HC1</v>
      </c>
      <c r="C785" t="str">
        <v>Logistics &amp; Support</v>
      </c>
      <c r="D785">
        <v>1</v>
      </c>
      <c r="E785" t="str">
        <v>Main Firefighter</v>
      </c>
      <c r="F785" t="str">
        <v/>
      </c>
    </row>
    <row r="786" spans="1:6">
      <c r="A786" s="291">
        <v>46004</v>
      </c>
      <c r="B786" t="str">
        <v>NWL HC1</v>
      </c>
      <c r="C786" t="str">
        <v>Logistics &amp; Support</v>
      </c>
      <c r="D786">
        <v>1</v>
      </c>
      <c r="E786" t="str">
        <v>Main Firefighter</v>
      </c>
      <c r="F786" t="str">
        <v/>
      </c>
    </row>
    <row r="787" spans="1:6">
      <c r="A787" s="291">
        <v>46004</v>
      </c>
      <c r="B787" t="str">
        <v>HDB HC/SU</v>
      </c>
      <c r="C787" t="str">
        <v>Logistics &amp; Support</v>
      </c>
      <c r="D787">
        <v>1</v>
      </c>
      <c r="E787" t="str">
        <v>Main Firefighter</v>
      </c>
      <c r="F787" t="str">
        <v/>
      </c>
    </row>
    <row r="788" spans="1:6">
      <c r="A788" s="291">
        <v>46005</v>
      </c>
      <c r="B788" t="str">
        <v>NWL HC1</v>
      </c>
      <c r="C788" t="str">
        <v>Logistics &amp; Support</v>
      </c>
      <c r="D788">
        <v>1</v>
      </c>
      <c r="E788" t="str">
        <v>Main Firefighter</v>
      </c>
      <c r="F788" t="str">
        <v/>
      </c>
    </row>
    <row r="789" spans="1:6">
      <c r="A789" s="291">
        <v>46011</v>
      </c>
      <c r="B789" t="str">
        <v>NWL HC1</v>
      </c>
      <c r="C789" t="str">
        <v>Logistics &amp; Support</v>
      </c>
      <c r="D789">
        <v>1</v>
      </c>
      <c r="E789" t="str">
        <v>Main Firefighter</v>
      </c>
      <c r="F789" t="str">
        <v/>
      </c>
    </row>
    <row r="790" spans="1:6">
      <c r="A790" s="291">
        <v>46012</v>
      </c>
      <c r="B790" t="str">
        <v>NWL HC1</v>
      </c>
      <c r="C790" t="str">
        <v>Logistics &amp; Support</v>
      </c>
      <c r="D790">
        <v>1</v>
      </c>
      <c r="E790" t="str">
        <v>Main Firefighter</v>
      </c>
      <c r="F790" t="str">
        <v/>
      </c>
    </row>
    <row r="791" spans="1:6">
      <c r="A791" s="291">
        <v>46018</v>
      </c>
      <c r="B791" t="str">
        <v>NWL HC1</v>
      </c>
      <c r="C791" t="str">
        <v>Logistics &amp; Support</v>
      </c>
      <c r="D791">
        <v>1</v>
      </c>
      <c r="E791" t="str">
        <v>Main Firefighter</v>
      </c>
      <c r="F791" t="str">
        <v/>
      </c>
    </row>
    <row r="792" spans="1:6">
      <c r="A792" s="291">
        <v>46018</v>
      </c>
      <c r="B792" t="str">
        <v>HDB HC/SU</v>
      </c>
      <c r="C792" t="str">
        <v>Logistics &amp; Support</v>
      </c>
      <c r="D792">
        <v>1</v>
      </c>
      <c r="E792" t="str">
        <v>Main Firefighter</v>
      </c>
      <c r="F792" t="str">
        <v/>
      </c>
    </row>
    <row r="793" spans="1:6">
      <c r="A793" s="291">
        <v>46019</v>
      </c>
      <c r="B793" t="str">
        <v>NWL HC1</v>
      </c>
      <c r="C793" t="str">
        <v>Logistics &amp; Support</v>
      </c>
      <c r="D793">
        <v>1</v>
      </c>
      <c r="E793" t="str">
        <v>Main Firefighter</v>
      </c>
      <c r="F793" t="str">
        <v/>
      </c>
    </row>
    <row r="794" spans="1:6">
      <c r="A794" s="291">
        <v>46025</v>
      </c>
      <c r="B794" t="str">
        <v>NWL HC1</v>
      </c>
      <c r="C794" t="str">
        <v>Logistics &amp; Support</v>
      </c>
      <c r="D794">
        <v>1</v>
      </c>
      <c r="E794" t="str">
        <v>Main Firefighter</v>
      </c>
      <c r="F794" t="str">
        <v/>
      </c>
    </row>
    <row r="795" spans="1:6">
      <c r="A795" s="291">
        <v>46026</v>
      </c>
      <c r="B795" t="str">
        <v>NWL HC1</v>
      </c>
      <c r="C795" t="str">
        <v>Logistics &amp; Support</v>
      </c>
      <c r="D795">
        <v>1</v>
      </c>
      <c r="E795" t="str">
        <v>Main Firefighter</v>
      </c>
      <c r="F795" t="str">
        <v/>
      </c>
    </row>
    <row r="796" spans="1:6">
      <c r="A796" s="291">
        <v>46032</v>
      </c>
      <c r="B796" t="str">
        <v>NWL HC1</v>
      </c>
      <c r="C796" t="str">
        <v>Logistics &amp; Support</v>
      </c>
      <c r="D796">
        <v>1</v>
      </c>
      <c r="E796" t="str">
        <v>Main Firefighter</v>
      </c>
      <c r="F796" t="str">
        <v/>
      </c>
    </row>
    <row r="797" spans="1:6">
      <c r="A797" s="291">
        <v>46032</v>
      </c>
      <c r="B797" t="str">
        <v>HDB HC/SU</v>
      </c>
      <c r="C797" t="str">
        <v>Logistics &amp; Support</v>
      </c>
      <c r="D797">
        <v>1</v>
      </c>
      <c r="E797" t="str">
        <v>Main Firefighter</v>
      </c>
      <c r="F797" t="str">
        <v/>
      </c>
    </row>
    <row r="798" spans="1:6">
      <c r="A798" s="291">
        <v>46033</v>
      </c>
      <c r="B798" t="str">
        <v>NWL HC1</v>
      </c>
      <c r="C798" t="str">
        <v>Logistics &amp; Support</v>
      </c>
      <c r="D798">
        <v>1</v>
      </c>
      <c r="E798" t="str">
        <v>Main Firefighter</v>
      </c>
      <c r="F798" t="str">
        <v/>
      </c>
    </row>
    <row r="799" spans="1:6">
      <c r="A799" s="291">
        <v>46039</v>
      </c>
      <c r="B799" t="str">
        <v>NWL HC1</v>
      </c>
      <c r="C799" t="str">
        <v>Logistics &amp; Support</v>
      </c>
      <c r="D799">
        <v>1</v>
      </c>
      <c r="E799" t="str">
        <v>Main Firefighter</v>
      </c>
      <c r="F799" t="str">
        <v/>
      </c>
    </row>
    <row r="800" spans="1:6">
      <c r="A800" s="291">
        <v>46040</v>
      </c>
      <c r="B800" t="str">
        <v>NWL HC1</v>
      </c>
      <c r="C800" t="str">
        <v>Logistics &amp; Support</v>
      </c>
      <c r="D800">
        <v>1</v>
      </c>
      <c r="E800" t="str">
        <v>Main Firefighter</v>
      </c>
      <c r="F800" t="str">
        <v/>
      </c>
    </row>
    <row r="801" spans="1:6">
      <c r="A801" s="291">
        <v>46046</v>
      </c>
      <c r="B801" t="str">
        <v>NWL HC1</v>
      </c>
      <c r="C801" t="str">
        <v>Logistics &amp; Support</v>
      </c>
      <c r="D801">
        <v>1</v>
      </c>
      <c r="E801" t="str">
        <v>Main Firefighter</v>
      </c>
      <c r="F801" t="str">
        <v/>
      </c>
    </row>
    <row r="802" spans="1:6">
      <c r="A802" s="291">
        <v>46046</v>
      </c>
      <c r="B802" t="str">
        <v>HDB HC/SU</v>
      </c>
      <c r="C802" t="str">
        <v>Logistics &amp; Support</v>
      </c>
      <c r="D802">
        <v>1</v>
      </c>
      <c r="E802" t="str">
        <v>Main Firefighter</v>
      </c>
      <c r="F802" t="str">
        <v/>
      </c>
    </row>
    <row r="803" spans="1:6">
      <c r="A803" s="291">
        <v>46047</v>
      </c>
      <c r="B803" t="str">
        <v>NWL HC1</v>
      </c>
      <c r="C803" t="str">
        <v>Logistics &amp; Support</v>
      </c>
      <c r="D803">
        <v>1</v>
      </c>
      <c r="E803" t="str">
        <v>Main Firefighter</v>
      </c>
      <c r="F803" t="str">
        <v/>
      </c>
    </row>
    <row r="804" spans="1:6">
      <c r="A804" s="291">
        <v>46053</v>
      </c>
      <c r="B804" t="str">
        <v>NWL HC1</v>
      </c>
      <c r="C804" t="str">
        <v>Logistics &amp; Support</v>
      </c>
      <c r="D804">
        <v>1</v>
      </c>
      <c r="E804" t="str">
        <v>Main Firefighter</v>
      </c>
      <c r="F804" t="str">
        <v/>
      </c>
    </row>
    <row r="805" spans="1:6">
      <c r="A805" s="291">
        <v>46054</v>
      </c>
      <c r="B805" t="str">
        <v>NWL HC1</v>
      </c>
      <c r="C805" t="str">
        <v>Logistics &amp; Support</v>
      </c>
      <c r="D805">
        <v>1</v>
      </c>
      <c r="E805" t="str">
        <v>Main Firefighter</v>
      </c>
      <c r="F805" t="str">
        <v/>
      </c>
    </row>
    <row r="806" spans="1:6">
      <c r="A806" s="291">
        <v>46060</v>
      </c>
      <c r="B806" t="str">
        <v>NWL HC1</v>
      </c>
      <c r="C806" t="str">
        <v>Logistics &amp; Support</v>
      </c>
      <c r="D806">
        <v>1</v>
      </c>
      <c r="E806" t="str">
        <v>Main Firefighter</v>
      </c>
      <c r="F806" t="str">
        <v/>
      </c>
    </row>
    <row r="807" spans="1:6">
      <c r="A807" s="291">
        <v>46060</v>
      </c>
      <c r="B807" t="str">
        <v>HDB HC/SU</v>
      </c>
      <c r="C807" t="str">
        <v>Logistics &amp; Support</v>
      </c>
      <c r="D807">
        <v>1</v>
      </c>
      <c r="E807" t="str">
        <v>Main Firefighter</v>
      </c>
      <c r="F807" t="str">
        <v/>
      </c>
    </row>
    <row r="808" spans="1:6">
      <c r="A808" s="291">
        <v>46061</v>
      </c>
      <c r="B808" t="str">
        <v>NWL HC1</v>
      </c>
      <c r="C808" t="str">
        <v>Logistics &amp; Support</v>
      </c>
      <c r="D808">
        <v>1</v>
      </c>
      <c r="E808" t="str">
        <v>Main Firefighter</v>
      </c>
      <c r="F808" t="str">
        <v/>
      </c>
    </row>
    <row r="809" spans="1:6">
      <c r="A809" s="291">
        <v>46067</v>
      </c>
      <c r="B809" t="str">
        <v>NWL HC1</v>
      </c>
      <c r="C809" t="str">
        <v>Logistics &amp; Support</v>
      </c>
      <c r="D809">
        <v>1</v>
      </c>
      <c r="E809" t="str">
        <v>Main Firefighter</v>
      </c>
      <c r="F809" t="str">
        <v/>
      </c>
    </row>
    <row r="810" spans="1:6">
      <c r="A810" s="291">
        <v>46068</v>
      </c>
      <c r="B810" t="str">
        <v>NWL HC1</v>
      </c>
      <c r="C810" t="str">
        <v>Logistics &amp; Support</v>
      </c>
      <c r="D810">
        <v>1</v>
      </c>
      <c r="E810" t="str">
        <v>Main Firefighter</v>
      </c>
      <c r="F810" t="str">
        <v/>
      </c>
    </row>
    <row r="811" spans="1:6">
      <c r="A811" s="291">
        <v>46074</v>
      </c>
      <c r="B811" t="str">
        <v>NWL HC1</v>
      </c>
      <c r="C811" t="str">
        <v>Logistics &amp; Support</v>
      </c>
      <c r="D811">
        <v>1</v>
      </c>
      <c r="E811" t="str">
        <v>Main Firefighter</v>
      </c>
      <c r="F811" t="str">
        <v/>
      </c>
    </row>
    <row r="812" spans="1:6">
      <c r="A812" s="291">
        <v>46074</v>
      </c>
      <c r="B812" t="str">
        <v>HDB HC/SU</v>
      </c>
      <c r="C812" t="str">
        <v>Logistics &amp; Support</v>
      </c>
      <c r="D812">
        <v>1</v>
      </c>
      <c r="E812" t="str">
        <v>Main Firefighter</v>
      </c>
      <c r="F812" t="str">
        <v/>
      </c>
    </row>
    <row r="813" spans="1:6">
      <c r="A813" s="291">
        <v>46075</v>
      </c>
      <c r="B813" t="str">
        <v>NWL HC1</v>
      </c>
      <c r="C813" t="str">
        <v>Logistics &amp; Support</v>
      </c>
      <c r="D813">
        <v>1</v>
      </c>
      <c r="E813" t="str">
        <v>Main Firefighter</v>
      </c>
      <c r="F813" t="str">
        <v/>
      </c>
    </row>
    <row r="814" spans="1:6">
      <c r="A814" s="291">
        <v>46081</v>
      </c>
      <c r="B814" t="str">
        <v>NWL HC1</v>
      </c>
      <c r="C814" t="str">
        <v>Logistics &amp; Support</v>
      </c>
      <c r="D814">
        <v>1</v>
      </c>
      <c r="E814" t="str">
        <v>Main Firefighter</v>
      </c>
      <c r="F814" t="str">
        <v/>
      </c>
    </row>
    <row r="815" spans="1:6">
      <c r="A815" s="291">
        <v>46082</v>
      </c>
      <c r="B815" t="str">
        <v>NWL HC1</v>
      </c>
      <c r="C815" t="str">
        <v>Logistics &amp; Support</v>
      </c>
      <c r="D815">
        <v>1</v>
      </c>
      <c r="E815" t="str">
        <v>Main Firefighter</v>
      </c>
      <c r="F815" t="str">
        <v/>
      </c>
    </row>
    <row r="816" spans="1:6">
      <c r="A816" s="291">
        <v>46088</v>
      </c>
      <c r="B816" t="str">
        <v>NWL HC1</v>
      </c>
      <c r="C816" t="str">
        <v>Logistics &amp; Support</v>
      </c>
      <c r="D816">
        <v>1</v>
      </c>
      <c r="E816" t="str">
        <v>Main Firefighter</v>
      </c>
      <c r="F816" t="str">
        <v/>
      </c>
    </row>
    <row r="817" spans="1:6">
      <c r="A817" s="291">
        <v>46088</v>
      </c>
      <c r="B817" t="str">
        <v>HDB HC/SU</v>
      </c>
      <c r="C817" t="str">
        <v>Logistics &amp; Support</v>
      </c>
      <c r="D817">
        <v>1</v>
      </c>
      <c r="E817" t="str">
        <v>Main Firefighter</v>
      </c>
      <c r="F817" t="str">
        <v/>
      </c>
    </row>
    <row r="818" spans="1:6">
      <c r="A818" s="291">
        <v>46089</v>
      </c>
      <c r="B818" t="str">
        <v>NWL HC1</v>
      </c>
      <c r="C818" t="str">
        <v>Logistics &amp; Support</v>
      </c>
      <c r="D818">
        <v>1</v>
      </c>
      <c r="E818" t="str">
        <v>Main Firefighter</v>
      </c>
      <c r="F818" t="str">
        <v/>
      </c>
    </row>
    <row r="819" spans="1:6">
      <c r="A819" s="291">
        <v>46095</v>
      </c>
      <c r="B819" t="str">
        <v>NWL HC1</v>
      </c>
      <c r="C819" t="str">
        <v>Logistics &amp; Support</v>
      </c>
      <c r="D819">
        <v>1</v>
      </c>
      <c r="E819" t="str">
        <v>Main Firefighter</v>
      </c>
      <c r="F819" t="str">
        <v/>
      </c>
    </row>
    <row r="820" spans="1:6">
      <c r="A820" s="291">
        <v>46096</v>
      </c>
      <c r="B820" t="str">
        <v>NWL HC1</v>
      </c>
      <c r="C820" t="str">
        <v>Logistics &amp; Support</v>
      </c>
      <c r="D820">
        <v>1</v>
      </c>
      <c r="E820" t="str">
        <v>Main Firefighter</v>
      </c>
      <c r="F820" t="str">
        <v/>
      </c>
    </row>
    <row r="821" spans="1:6">
      <c r="A821" s="291">
        <v>46102</v>
      </c>
      <c r="B821" t="str">
        <v>NWL HC1</v>
      </c>
      <c r="C821" t="str">
        <v>Logistics &amp; Support</v>
      </c>
      <c r="D821">
        <v>1</v>
      </c>
      <c r="E821" t="str">
        <v>Main Firefighter</v>
      </c>
      <c r="F821" t="str">
        <v/>
      </c>
    </row>
    <row r="822" spans="1:6">
      <c r="A822" s="291">
        <v>46102</v>
      </c>
      <c r="B822" t="str">
        <v>HDB HC/SU</v>
      </c>
      <c r="C822" t="str">
        <v>Logistics &amp; Support</v>
      </c>
      <c r="D822">
        <v>1</v>
      </c>
      <c r="E822" t="str">
        <v>Main Firefighter</v>
      </c>
      <c r="F822" t="str">
        <v/>
      </c>
    </row>
    <row r="823" spans="1:6">
      <c r="A823" s="291">
        <v>46103</v>
      </c>
      <c r="B823" t="str">
        <v>NWL HC1</v>
      </c>
      <c r="C823" t="str">
        <v>Logistics &amp; Support</v>
      </c>
      <c r="D823">
        <v>1</v>
      </c>
      <c r="E823" t="str">
        <v>Main Firefighter</v>
      </c>
      <c r="F823" t="str">
        <v/>
      </c>
    </row>
    <row r="824" spans="1:6">
      <c r="A824" s="291">
        <v>46109</v>
      </c>
      <c r="B824" t="str">
        <v>NWL HC1</v>
      </c>
      <c r="C824" t="str">
        <v>Logistics &amp; Support</v>
      </c>
      <c r="D824">
        <v>1</v>
      </c>
      <c r="E824" t="str">
        <v>Main Firefighter</v>
      </c>
      <c r="F824" t="str">
        <v/>
      </c>
    </row>
    <row r="825" spans="1:6">
      <c r="A825" s="291">
        <v>46110</v>
      </c>
      <c r="B825" t="str">
        <v>NWL HC1</v>
      </c>
      <c r="C825" t="str">
        <v>Logistics &amp; Support</v>
      </c>
      <c r="D825">
        <v>1</v>
      </c>
      <c r="E825" t="str">
        <v>Main Firefighter</v>
      </c>
      <c r="F825" t="str">
        <v/>
      </c>
    </row>
    <row r="826" spans="1:6">
      <c r="A826" s="291">
        <v>46116</v>
      </c>
      <c r="B826" t="str">
        <v>NWL HC1</v>
      </c>
      <c r="C826" t="str">
        <v>Logistics &amp; Support</v>
      </c>
      <c r="D826">
        <v>1</v>
      </c>
      <c r="E826" t="str">
        <v>Main Firefighter</v>
      </c>
      <c r="F826" t="str">
        <v/>
      </c>
    </row>
    <row r="827" spans="1:6">
      <c r="A827" s="291">
        <v>46116</v>
      </c>
      <c r="B827" t="str">
        <v>HDB HC/SU</v>
      </c>
      <c r="C827" t="str">
        <v>Logistics &amp; Support</v>
      </c>
      <c r="D827">
        <v>1</v>
      </c>
      <c r="E827" t="str">
        <v>Main Firefighter</v>
      </c>
      <c r="F827" t="str">
        <v/>
      </c>
    </row>
    <row r="828" spans="1:6">
      <c r="A828" s="291">
        <v>46117</v>
      </c>
      <c r="B828" t="str">
        <v>NWL HC1</v>
      </c>
      <c r="C828" t="str">
        <v>Logistics &amp; Support</v>
      </c>
      <c r="D828">
        <v>1</v>
      </c>
      <c r="E828" t="str">
        <v>Main Firefighter</v>
      </c>
      <c r="F828" t="str">
        <v/>
      </c>
    </row>
    <row r="829" spans="1:6">
      <c r="A829" s="291">
        <v>46123</v>
      </c>
      <c r="B829" t="str">
        <v>NWL HC1</v>
      </c>
      <c r="C829" t="str">
        <v>Logistics &amp; Support</v>
      </c>
      <c r="D829">
        <v>1</v>
      </c>
      <c r="E829" t="str">
        <v>Main Firefighter</v>
      </c>
      <c r="F829" t="str">
        <v/>
      </c>
    </row>
    <row r="830" spans="1:6">
      <c r="A830" s="291">
        <v>46124</v>
      </c>
      <c r="B830" t="str">
        <v>NWL HC1</v>
      </c>
      <c r="C830" t="str">
        <v>Logistics &amp; Support</v>
      </c>
      <c r="D830">
        <v>1</v>
      </c>
      <c r="E830" t="str">
        <v>Main Firefighter</v>
      </c>
      <c r="F830" t="str">
        <v/>
      </c>
    </row>
    <row r="831" spans="1:6">
      <c r="A831" s="291">
        <v>46130</v>
      </c>
      <c r="B831" t="str">
        <v>NWL HC1</v>
      </c>
      <c r="C831" t="str">
        <v>Logistics &amp; Support</v>
      </c>
      <c r="D831">
        <v>1</v>
      </c>
      <c r="E831" t="str">
        <v>Main Firefighter</v>
      </c>
      <c r="F831" t="str">
        <v/>
      </c>
    </row>
    <row r="832" spans="1:6">
      <c r="A832" s="291">
        <v>46131</v>
      </c>
      <c r="B832" t="str">
        <v>NWL HC1</v>
      </c>
      <c r="C832" t="str">
        <v>Logistics &amp; Support</v>
      </c>
      <c r="D832">
        <v>1</v>
      </c>
      <c r="E832" t="str">
        <v>Main Firefighter</v>
      </c>
      <c r="F832" t="str">
        <v/>
      </c>
    </row>
    <row r="833" spans="1:6">
      <c r="A833" s="291">
        <v>46137</v>
      </c>
      <c r="B833" t="str">
        <v>NWL HC1</v>
      </c>
      <c r="C833" t="str">
        <v>Logistics &amp; Support</v>
      </c>
      <c r="D833">
        <v>1</v>
      </c>
      <c r="E833" t="str">
        <v>Main Firefighter</v>
      </c>
      <c r="F833" t="str">
        <v/>
      </c>
    </row>
    <row r="834" spans="1:6">
      <c r="A834" s="291">
        <v>46138</v>
      </c>
      <c r="B834" t="str">
        <v>NWL HC1</v>
      </c>
      <c r="C834" t="str">
        <v>Logistics &amp; Support</v>
      </c>
      <c r="D834">
        <v>1</v>
      </c>
      <c r="E834" t="str">
        <v>Main Firefighter</v>
      </c>
      <c r="F834" t="str">
        <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3DEF1-1A8C-2D4D-93B6-DF7F24A92723}">
  <dimension ref="A1:C157"/>
  <sheetViews>
    <sheetView workbookViewId="0">
      <selection activeCell="A2" sqref="A2"/>
    </sheetView>
  </sheetViews>
  <sheetFormatPr baseColWidth="10" defaultRowHeight="13"/>
  <cols>
    <col min="3" max="3" width="13" bestFit="1" customWidth="1"/>
  </cols>
  <sheetData>
    <row r="1" spans="1:3">
      <c r="A1" s="272" t="s">
        <v>693</v>
      </c>
      <c r="B1" s="272" t="s">
        <v>899</v>
      </c>
      <c r="C1" s="272" t="s">
        <v>900</v>
      </c>
    </row>
    <row r="2" spans="1:3">
      <c r="A2" s="272" cm="1">
        <f t="array" ref="A2:C157">_xlfn.LET( _xlpm.bases,'VWS Roster'!$D$4:$D$167, _xlpm.dates,'VWS Roster'!$B$4:$B$167,
_xlpm.filled_dates,_xlfn.SCAN("",_xlpm.dates,_xlfn.LAMBDA(_xlpm.acc,_xlpm.x,IF(_xlpm.x="",_xlpm.acc,_xlpm.x))), _xlpm.roster_type,IF(_xlpm.bases="Helitack
STB","Helitack","Main Firefighter"), _xlfn._xlws.FILTER(_xlfn.HSTACK(_xlpm.filled_dates,_xlpm.bases,_xlpm.roster_type),_xlpm.bases&lt;&gt;"") )</f>
        <v>45976</v>
      </c>
      <c r="B2" t="str">
        <v>NWL HC1</v>
      </c>
      <c r="C2" t="str">
        <v>Main Firefighter</v>
      </c>
    </row>
    <row r="3" spans="1:3">
      <c r="A3" s="272">
        <v>45976</v>
      </c>
      <c r="B3" t="str">
        <v>SPS HC</v>
      </c>
      <c r="C3" t="str">
        <v>Main Firefighter</v>
      </c>
    </row>
    <row r="4" spans="1:3">
      <c r="A4" s="272">
        <v>45976</v>
      </c>
      <c r="B4" t="str">
        <v>HDB HC/SU</v>
      </c>
      <c r="C4" t="str">
        <v>Main Firefighter</v>
      </c>
    </row>
    <row r="5" spans="1:3">
      <c r="A5">
        <v>45977</v>
      </c>
      <c r="B5" t="str">
        <v>NWL HC1</v>
      </c>
      <c r="C5" t="str">
        <v>Main Firefighter</v>
      </c>
    </row>
    <row r="6" spans="1:3">
      <c r="A6">
        <v>45983</v>
      </c>
      <c r="B6" t="str">
        <v>NWL HC1</v>
      </c>
      <c r="C6" t="str">
        <v>Main Firefighter</v>
      </c>
    </row>
    <row r="7" spans="1:3">
      <c r="A7">
        <v>45983</v>
      </c>
      <c r="B7" t="str">
        <v>NWL SU</v>
      </c>
      <c r="C7" t="str">
        <v>Main Firefighter</v>
      </c>
    </row>
    <row r="8" spans="1:3">
      <c r="A8">
        <v>45983</v>
      </c>
      <c r="B8" t="str">
        <v>SPS HC</v>
      </c>
      <c r="C8" t="str">
        <v>Main Firefighter</v>
      </c>
    </row>
    <row r="9" spans="1:3">
      <c r="A9">
        <v>45983</v>
      </c>
      <c r="B9" t="str">
        <v>STB HC</v>
      </c>
      <c r="C9" t="str">
        <v>Main Firefighter</v>
      </c>
    </row>
    <row r="10" spans="1:3">
      <c r="A10">
        <v>45984</v>
      </c>
      <c r="B10" t="str">
        <v>NWL HC1</v>
      </c>
      <c r="C10" t="str">
        <v>Main Firefighter</v>
      </c>
    </row>
    <row r="11" spans="1:3">
      <c r="A11">
        <v>45984</v>
      </c>
      <c r="B11" t="str">
        <v>NWL SU</v>
      </c>
      <c r="C11" t="str">
        <v>Main Firefighter</v>
      </c>
    </row>
    <row r="12" spans="1:3">
      <c r="A12">
        <v>45990</v>
      </c>
      <c r="B12" t="str">
        <v>NWL HC1</v>
      </c>
      <c r="C12" t="str">
        <v>Main Firefighter</v>
      </c>
    </row>
    <row r="13" spans="1:3">
      <c r="A13">
        <v>45990</v>
      </c>
      <c r="B13" t="str">
        <v>NWL HC2</v>
      </c>
      <c r="C13" t="str">
        <v>Main Firefighter</v>
      </c>
    </row>
    <row r="14" spans="1:3">
      <c r="A14">
        <v>45990</v>
      </c>
      <c r="B14" t="str">
        <v>SPS HC</v>
      </c>
      <c r="C14" t="str">
        <v>Main Firefighter</v>
      </c>
    </row>
    <row r="15" spans="1:3">
      <c r="A15">
        <v>45990</v>
      </c>
      <c r="B15" t="str">
        <v>HDB HC/SU</v>
      </c>
      <c r="C15" t="str">
        <v>Main Firefighter</v>
      </c>
    </row>
    <row r="16" spans="1:3">
      <c r="A16">
        <v>45991</v>
      </c>
      <c r="B16" t="str">
        <v>NWL HC1</v>
      </c>
      <c r="C16" t="str">
        <v>Main Firefighter</v>
      </c>
    </row>
    <row r="17" spans="1:3">
      <c r="A17">
        <v>45991</v>
      </c>
      <c r="B17" t="str">
        <v>NWL SU</v>
      </c>
      <c r="C17" t="str">
        <v>Main Firefighter</v>
      </c>
    </row>
    <row r="18" spans="1:3">
      <c r="A18">
        <v>45997</v>
      </c>
      <c r="B18" t="str">
        <v>NWL HC1</v>
      </c>
      <c r="C18" t="str">
        <v>Main Firefighter</v>
      </c>
    </row>
    <row r="19" spans="1:3">
      <c r="A19">
        <v>45997</v>
      </c>
      <c r="B19" t="str">
        <v>NWL HC2</v>
      </c>
      <c r="C19" t="str">
        <v>Main Firefighter</v>
      </c>
    </row>
    <row r="20" spans="1:3">
      <c r="A20">
        <v>45997</v>
      </c>
      <c r="B20" t="str">
        <v>SPS HC</v>
      </c>
      <c r="C20" t="str">
        <v>Main Firefighter</v>
      </c>
    </row>
    <row r="21" spans="1:3">
      <c r="A21">
        <v>45997</v>
      </c>
      <c r="B21" t="str">
        <v>STB HC</v>
      </c>
      <c r="C21" t="str">
        <v>Main Firefighter</v>
      </c>
    </row>
    <row r="22" spans="1:3">
      <c r="A22">
        <v>45998</v>
      </c>
      <c r="B22" t="str">
        <v>NWL HC1</v>
      </c>
      <c r="C22" t="str">
        <v>Main Firefighter</v>
      </c>
    </row>
    <row r="23" spans="1:3">
      <c r="A23">
        <v>45998</v>
      </c>
      <c r="B23" t="str">
        <v>NWL HC2</v>
      </c>
      <c r="C23" t="str">
        <v>Main Firefighter</v>
      </c>
    </row>
    <row r="24" spans="1:3">
      <c r="A24">
        <v>46004</v>
      </c>
      <c r="B24" t="str">
        <v>NWL HC1</v>
      </c>
      <c r="C24" t="str">
        <v>Main Firefighter</v>
      </c>
    </row>
    <row r="25" spans="1:3">
      <c r="A25">
        <v>46004</v>
      </c>
      <c r="B25" t="str">
        <v>NWL SU</v>
      </c>
      <c r="C25" t="str">
        <v>Main Firefighter</v>
      </c>
    </row>
    <row r="26" spans="1:3">
      <c r="A26">
        <v>46004</v>
      </c>
      <c r="B26" t="str">
        <v>SPS HC</v>
      </c>
      <c r="C26" t="str">
        <v>Main Firefighter</v>
      </c>
    </row>
    <row r="27" spans="1:3">
      <c r="A27">
        <v>46004</v>
      </c>
      <c r="B27" t="str">
        <v>HDB HC/SU</v>
      </c>
      <c r="C27" t="str">
        <v>Main Firefighter</v>
      </c>
    </row>
    <row r="28" spans="1:3">
      <c r="A28">
        <v>46005</v>
      </c>
      <c r="B28" t="str">
        <v>NWL HC1</v>
      </c>
      <c r="C28" t="str">
        <v>Main Firefighter</v>
      </c>
    </row>
    <row r="29" spans="1:3">
      <c r="A29">
        <v>46005</v>
      </c>
      <c r="B29" t="str">
        <v>NWL SU</v>
      </c>
      <c r="C29" t="str">
        <v>Main Firefighter</v>
      </c>
    </row>
    <row r="30" spans="1:3">
      <c r="A30">
        <v>46011</v>
      </c>
      <c r="B30" t="str">
        <v>NWL HC1</v>
      </c>
      <c r="C30" t="str">
        <v>Main Firefighter</v>
      </c>
    </row>
    <row r="31" spans="1:3">
      <c r="A31">
        <v>46011</v>
      </c>
      <c r="B31" t="str">
        <v>NWL SU</v>
      </c>
      <c r="C31" t="str">
        <v>Main Firefighter</v>
      </c>
    </row>
    <row r="32" spans="1:3">
      <c r="A32">
        <v>46011</v>
      </c>
      <c r="B32" t="str">
        <v>SPS HC</v>
      </c>
      <c r="C32" t="str">
        <v>Main Firefighter</v>
      </c>
    </row>
    <row r="33" spans="1:3">
      <c r="A33">
        <v>46011</v>
      </c>
      <c r="B33" t="str">
        <v>STB HC</v>
      </c>
      <c r="C33" t="str">
        <v>Main Firefighter</v>
      </c>
    </row>
    <row r="34" spans="1:3">
      <c r="A34">
        <v>46012</v>
      </c>
      <c r="B34" t="str">
        <v>NWL HC1</v>
      </c>
      <c r="C34" t="str">
        <v>Main Firefighter</v>
      </c>
    </row>
    <row r="35" spans="1:3">
      <c r="A35">
        <v>46012</v>
      </c>
      <c r="B35" t="str">
        <v>NWL SU</v>
      </c>
      <c r="C35" t="str">
        <v>Main Firefighter</v>
      </c>
    </row>
    <row r="36" spans="1:3">
      <c r="A36">
        <v>46018</v>
      </c>
      <c r="B36" t="str">
        <v>NWL HC1</v>
      </c>
      <c r="C36" t="str">
        <v>Main Firefighter</v>
      </c>
    </row>
    <row r="37" spans="1:3">
      <c r="A37">
        <v>46018</v>
      </c>
      <c r="B37" t="str">
        <v>NWL HC2</v>
      </c>
      <c r="C37" t="str">
        <v>Main Firefighter</v>
      </c>
    </row>
    <row r="38" spans="1:3">
      <c r="A38">
        <v>46018</v>
      </c>
      <c r="B38" t="str">
        <v>SPS HC</v>
      </c>
      <c r="C38" t="str">
        <v>Main Firefighter</v>
      </c>
    </row>
    <row r="39" spans="1:3">
      <c r="A39">
        <v>46018</v>
      </c>
      <c r="B39" t="str">
        <v>HDB HC/SU</v>
      </c>
      <c r="C39" t="str">
        <v>Main Firefighter</v>
      </c>
    </row>
    <row r="40" spans="1:3">
      <c r="A40">
        <v>46019</v>
      </c>
      <c r="B40" t="str">
        <v>NWL HC1</v>
      </c>
      <c r="C40" t="str">
        <v>Main Firefighter</v>
      </c>
    </row>
    <row r="41" spans="1:3">
      <c r="A41">
        <v>46019</v>
      </c>
      <c r="B41" t="str">
        <v>NWL SU</v>
      </c>
      <c r="C41" t="str">
        <v>Main Firefighter</v>
      </c>
    </row>
    <row r="42" spans="1:3">
      <c r="A42">
        <v>46025</v>
      </c>
      <c r="B42" t="str">
        <v>Helitack STB</v>
      </c>
      <c r="C42" t="str">
        <v>Main Firefighter</v>
      </c>
    </row>
    <row r="43" spans="1:3">
      <c r="A43">
        <v>46025</v>
      </c>
      <c r="B43" t="str">
        <v>NWL HC1</v>
      </c>
      <c r="C43" t="str">
        <v>Main Firefighter</v>
      </c>
    </row>
    <row r="44" spans="1:3">
      <c r="A44">
        <v>46025</v>
      </c>
      <c r="B44" t="str">
        <v>NWL HC2</v>
      </c>
      <c r="C44" t="str">
        <v>Main Firefighter</v>
      </c>
    </row>
    <row r="45" spans="1:3">
      <c r="A45">
        <v>46025</v>
      </c>
      <c r="B45" t="str">
        <v>SPS HC</v>
      </c>
      <c r="C45" t="str">
        <v>Main Firefighter</v>
      </c>
    </row>
    <row r="46" spans="1:3">
      <c r="A46">
        <v>46025</v>
      </c>
      <c r="B46" t="str">
        <v>STB HC</v>
      </c>
      <c r="C46" t="str">
        <v>Main Firefighter</v>
      </c>
    </row>
    <row r="47" spans="1:3">
      <c r="A47">
        <v>46026</v>
      </c>
      <c r="B47" t="str">
        <v>Helitack STB</v>
      </c>
      <c r="C47" t="str">
        <v>Main Firefighter</v>
      </c>
    </row>
    <row r="48" spans="1:3">
      <c r="A48">
        <v>46026</v>
      </c>
      <c r="B48" t="str">
        <v>NWL HC1</v>
      </c>
      <c r="C48" t="str">
        <v>Main Firefighter</v>
      </c>
    </row>
    <row r="49" spans="1:3">
      <c r="A49">
        <v>46026</v>
      </c>
      <c r="B49" t="str">
        <v>NWL SU</v>
      </c>
      <c r="C49" t="str">
        <v>Main Firefighter</v>
      </c>
    </row>
    <row r="50" spans="1:3">
      <c r="A50">
        <v>46032</v>
      </c>
      <c r="B50" t="str">
        <v>Helitack STB</v>
      </c>
      <c r="C50" t="str">
        <v>Main Firefighter</v>
      </c>
    </row>
    <row r="51" spans="1:3">
      <c r="A51">
        <v>46032</v>
      </c>
      <c r="B51" t="str">
        <v>NWL HC1</v>
      </c>
      <c r="C51" t="str">
        <v>Main Firefighter</v>
      </c>
    </row>
    <row r="52" spans="1:3">
      <c r="A52">
        <v>46032</v>
      </c>
      <c r="B52" t="str">
        <v>NWL HC2</v>
      </c>
      <c r="C52" t="str">
        <v>Main Firefighter</v>
      </c>
    </row>
    <row r="53" spans="1:3">
      <c r="A53">
        <v>46032</v>
      </c>
      <c r="B53" t="str">
        <v>SPS HC</v>
      </c>
      <c r="C53" t="str">
        <v>Main Firefighter</v>
      </c>
    </row>
    <row r="54" spans="1:3">
      <c r="A54">
        <v>46032</v>
      </c>
      <c r="B54" t="str">
        <v>HDB HC/SU</v>
      </c>
      <c r="C54" t="str">
        <v>Main Firefighter</v>
      </c>
    </row>
    <row r="55" spans="1:3">
      <c r="A55">
        <v>46033</v>
      </c>
      <c r="B55" t="str">
        <v>Helitack STB</v>
      </c>
      <c r="C55" t="str">
        <v>Main Firefighter</v>
      </c>
    </row>
    <row r="56" spans="1:3">
      <c r="A56">
        <v>46033</v>
      </c>
      <c r="B56" t="str">
        <v>NWL HC1</v>
      </c>
      <c r="C56" t="str">
        <v>Main Firefighter</v>
      </c>
    </row>
    <row r="57" spans="1:3">
      <c r="A57">
        <v>46033</v>
      </c>
      <c r="B57" t="str">
        <v>NWL SU</v>
      </c>
      <c r="C57" t="str">
        <v>Main Firefighter</v>
      </c>
    </row>
    <row r="58" spans="1:3">
      <c r="A58">
        <v>46039</v>
      </c>
      <c r="B58" t="str">
        <v>Helitack STB</v>
      </c>
      <c r="C58" t="str">
        <v>Main Firefighter</v>
      </c>
    </row>
    <row r="59" spans="1:3">
      <c r="A59">
        <v>46039</v>
      </c>
      <c r="B59" t="str">
        <v>NWL HC1</v>
      </c>
      <c r="C59" t="str">
        <v>Main Firefighter</v>
      </c>
    </row>
    <row r="60" spans="1:3">
      <c r="A60">
        <v>46039</v>
      </c>
      <c r="B60" t="str">
        <v>NWL HC2</v>
      </c>
      <c r="C60" t="str">
        <v>Main Firefighter</v>
      </c>
    </row>
    <row r="61" spans="1:3">
      <c r="A61">
        <v>46039</v>
      </c>
      <c r="B61" t="str">
        <v>SPS HC</v>
      </c>
      <c r="C61" t="str">
        <v>Main Firefighter</v>
      </c>
    </row>
    <row r="62" spans="1:3">
      <c r="A62">
        <v>46039</v>
      </c>
      <c r="B62" t="str">
        <v>STB HC</v>
      </c>
      <c r="C62" t="str">
        <v>Main Firefighter</v>
      </c>
    </row>
    <row r="63" spans="1:3">
      <c r="A63">
        <v>46040</v>
      </c>
      <c r="B63" t="str">
        <v>Helitack STB</v>
      </c>
      <c r="C63" t="str">
        <v>Main Firefighter</v>
      </c>
    </row>
    <row r="64" spans="1:3">
      <c r="A64">
        <v>46040</v>
      </c>
      <c r="B64" t="str">
        <v>NWL HC1</v>
      </c>
      <c r="C64" t="str">
        <v>Main Firefighter</v>
      </c>
    </row>
    <row r="65" spans="1:3">
      <c r="A65">
        <v>46040</v>
      </c>
      <c r="B65" t="str">
        <v>NWL SU</v>
      </c>
      <c r="C65" t="str">
        <v>Main Firefighter</v>
      </c>
    </row>
    <row r="66" spans="1:3">
      <c r="A66">
        <v>46046</v>
      </c>
      <c r="B66" t="str">
        <v>Helitack STB</v>
      </c>
      <c r="C66" t="str">
        <v>Main Firefighter</v>
      </c>
    </row>
    <row r="67" spans="1:3">
      <c r="A67">
        <v>46046</v>
      </c>
      <c r="B67" t="str">
        <v>NWL HC1</v>
      </c>
      <c r="C67" t="str">
        <v>Main Firefighter</v>
      </c>
    </row>
    <row r="68" spans="1:3">
      <c r="A68">
        <v>46046</v>
      </c>
      <c r="B68" t="str">
        <v>NWL HC2</v>
      </c>
      <c r="C68" t="str">
        <v>Main Firefighter</v>
      </c>
    </row>
    <row r="69" spans="1:3">
      <c r="A69">
        <v>46046</v>
      </c>
      <c r="B69" t="str">
        <v>SPS HC</v>
      </c>
      <c r="C69" t="str">
        <v>Main Firefighter</v>
      </c>
    </row>
    <row r="70" spans="1:3">
      <c r="A70">
        <v>46046</v>
      </c>
      <c r="B70" t="str">
        <v>HDB HC/SU</v>
      </c>
      <c r="C70" t="str">
        <v>Main Firefighter</v>
      </c>
    </row>
    <row r="71" spans="1:3">
      <c r="A71">
        <v>46047</v>
      </c>
      <c r="B71" t="str">
        <v>Helitack STB</v>
      </c>
      <c r="C71" t="str">
        <v>Main Firefighter</v>
      </c>
    </row>
    <row r="72" spans="1:3">
      <c r="A72">
        <v>46047</v>
      </c>
      <c r="B72" t="str">
        <v>NWL HC1</v>
      </c>
      <c r="C72" t="str">
        <v>Main Firefighter</v>
      </c>
    </row>
    <row r="73" spans="1:3">
      <c r="A73">
        <v>46047</v>
      </c>
      <c r="B73" t="str">
        <v>NWL SU</v>
      </c>
      <c r="C73" t="str">
        <v>Main Firefighter</v>
      </c>
    </row>
    <row r="74" spans="1:3">
      <c r="A74">
        <v>46053</v>
      </c>
      <c r="B74" t="str">
        <v>Helitack STB</v>
      </c>
      <c r="C74" t="str">
        <v>Main Firefighter</v>
      </c>
    </row>
    <row r="75" spans="1:3">
      <c r="A75">
        <v>46053</v>
      </c>
      <c r="B75" t="str">
        <v>NWL HC1</v>
      </c>
      <c r="C75" t="str">
        <v>Main Firefighter</v>
      </c>
    </row>
    <row r="76" spans="1:3">
      <c r="A76">
        <v>46053</v>
      </c>
      <c r="B76" t="str">
        <v>NWL HC2</v>
      </c>
      <c r="C76" t="str">
        <v>Main Firefighter</v>
      </c>
    </row>
    <row r="77" spans="1:3">
      <c r="A77">
        <v>46053</v>
      </c>
      <c r="B77" t="str">
        <v>SPS BP</v>
      </c>
      <c r="C77" t="str">
        <v>Main Firefighter</v>
      </c>
    </row>
    <row r="78" spans="1:3">
      <c r="A78">
        <v>46053</v>
      </c>
      <c r="B78" t="str">
        <v>STB HC</v>
      </c>
      <c r="C78" t="str">
        <v>Main Firefighter</v>
      </c>
    </row>
    <row r="79" spans="1:3">
      <c r="A79">
        <v>46054</v>
      </c>
      <c r="B79" t="str">
        <v>Helitack STB</v>
      </c>
      <c r="C79" t="str">
        <v>Main Firefighter</v>
      </c>
    </row>
    <row r="80" spans="1:3">
      <c r="A80">
        <v>46054</v>
      </c>
      <c r="B80" t="str">
        <v>NWL HC1</v>
      </c>
      <c r="C80" t="str">
        <v>Main Firefighter</v>
      </c>
    </row>
    <row r="81" spans="1:3">
      <c r="A81">
        <v>46054</v>
      </c>
      <c r="B81" t="str">
        <v>NWL SU</v>
      </c>
      <c r="C81" t="str">
        <v>Main Firefighter</v>
      </c>
    </row>
    <row r="82" spans="1:3">
      <c r="A82">
        <v>46060</v>
      </c>
      <c r="B82" t="str">
        <v>Helitack STB</v>
      </c>
      <c r="C82" t="str">
        <v>Main Firefighter</v>
      </c>
    </row>
    <row r="83" spans="1:3">
      <c r="A83">
        <v>46060</v>
      </c>
      <c r="B83" t="str">
        <v>NWL HC1</v>
      </c>
      <c r="C83" t="str">
        <v>Main Firefighter</v>
      </c>
    </row>
    <row r="84" spans="1:3">
      <c r="A84">
        <v>46060</v>
      </c>
      <c r="B84" t="str">
        <v>NWL HC2</v>
      </c>
      <c r="C84" t="str">
        <v>Main Firefighter</v>
      </c>
    </row>
    <row r="85" spans="1:3">
      <c r="A85">
        <v>46060</v>
      </c>
      <c r="B85" t="str">
        <v>SPS BP</v>
      </c>
      <c r="C85" t="str">
        <v>Main Firefighter</v>
      </c>
    </row>
    <row r="86" spans="1:3">
      <c r="A86">
        <v>46060</v>
      </c>
      <c r="B86" t="str">
        <v>HDB HC/SU</v>
      </c>
      <c r="C86" t="str">
        <v>Main Firefighter</v>
      </c>
    </row>
    <row r="87" spans="1:3">
      <c r="A87">
        <v>46061</v>
      </c>
      <c r="B87" t="str">
        <v>Helitack STB</v>
      </c>
      <c r="C87" t="str">
        <v>Main Firefighter</v>
      </c>
    </row>
    <row r="88" spans="1:3">
      <c r="A88">
        <v>46061</v>
      </c>
      <c r="B88" t="str">
        <v>NWL HC1</v>
      </c>
      <c r="C88" t="str">
        <v>Main Firefighter</v>
      </c>
    </row>
    <row r="89" spans="1:3">
      <c r="A89">
        <v>46061</v>
      </c>
      <c r="B89" t="str">
        <v>NWL SU</v>
      </c>
      <c r="C89" t="str">
        <v>Main Firefighter</v>
      </c>
    </row>
    <row r="90" spans="1:3">
      <c r="A90">
        <v>46067</v>
      </c>
      <c r="B90" t="str">
        <v>Helitack STB</v>
      </c>
      <c r="C90" t="str">
        <v>Main Firefighter</v>
      </c>
    </row>
    <row r="91" spans="1:3">
      <c r="A91">
        <v>46067</v>
      </c>
      <c r="B91" t="str">
        <v>NWL HC1</v>
      </c>
      <c r="C91" t="str">
        <v>Main Firefighter</v>
      </c>
    </row>
    <row r="92" spans="1:3">
      <c r="A92">
        <v>46067</v>
      </c>
      <c r="B92" t="str">
        <v>NWL HC2</v>
      </c>
      <c r="C92" t="str">
        <v>Main Firefighter</v>
      </c>
    </row>
    <row r="93" spans="1:3">
      <c r="A93">
        <v>46067</v>
      </c>
      <c r="B93" t="str">
        <v>SPS BP</v>
      </c>
      <c r="C93" t="str">
        <v>Main Firefighter</v>
      </c>
    </row>
    <row r="94" spans="1:3">
      <c r="A94">
        <v>46067</v>
      </c>
      <c r="B94" t="str">
        <v>STB HC</v>
      </c>
      <c r="C94" t="str">
        <v>Main Firefighter</v>
      </c>
    </row>
    <row r="95" spans="1:3">
      <c r="A95">
        <v>46068</v>
      </c>
      <c r="B95" t="str">
        <v>Helitack STB</v>
      </c>
      <c r="C95" t="str">
        <v>Main Firefighter</v>
      </c>
    </row>
    <row r="96" spans="1:3">
      <c r="A96">
        <v>46068</v>
      </c>
      <c r="B96" t="str">
        <v>NWL HC1</v>
      </c>
      <c r="C96" t="str">
        <v>Main Firefighter</v>
      </c>
    </row>
    <row r="97" spans="1:3">
      <c r="A97">
        <v>46068</v>
      </c>
      <c r="B97" t="str">
        <v>NWL SU</v>
      </c>
      <c r="C97" t="str">
        <v>Main Firefighter</v>
      </c>
    </row>
    <row r="98" spans="1:3">
      <c r="A98">
        <v>46074</v>
      </c>
      <c r="B98" t="str">
        <v>Helitack STB</v>
      </c>
      <c r="C98" t="str">
        <v>Main Firefighter</v>
      </c>
    </row>
    <row r="99" spans="1:3">
      <c r="A99">
        <v>46074</v>
      </c>
      <c r="B99" t="str">
        <v>NWL HC1</v>
      </c>
      <c r="C99" t="str">
        <v>Main Firefighter</v>
      </c>
    </row>
    <row r="100" spans="1:3">
      <c r="A100">
        <v>46074</v>
      </c>
      <c r="B100" t="str">
        <v>NWL HC2</v>
      </c>
      <c r="C100" t="str">
        <v>Main Firefighter</v>
      </c>
    </row>
    <row r="101" spans="1:3">
      <c r="A101">
        <v>46074</v>
      </c>
      <c r="B101" t="str">
        <v>SPS BP</v>
      </c>
      <c r="C101" t="str">
        <v>Main Firefighter</v>
      </c>
    </row>
    <row r="102" spans="1:3">
      <c r="A102">
        <v>46074</v>
      </c>
      <c r="B102" t="str">
        <v>HDB HC/SU</v>
      </c>
      <c r="C102" t="str">
        <v>Main Firefighter</v>
      </c>
    </row>
    <row r="103" spans="1:3">
      <c r="A103">
        <v>46075</v>
      </c>
      <c r="B103" t="str">
        <v>Helitack STB</v>
      </c>
      <c r="C103" t="str">
        <v>Main Firefighter</v>
      </c>
    </row>
    <row r="104" spans="1:3">
      <c r="A104">
        <v>46075</v>
      </c>
      <c r="B104" t="str">
        <v>NWL HC1</v>
      </c>
      <c r="C104" t="str">
        <v>Main Firefighter</v>
      </c>
    </row>
    <row r="105" spans="1:3">
      <c r="A105">
        <v>46075</v>
      </c>
      <c r="B105" t="str">
        <v>NWL SU</v>
      </c>
      <c r="C105" t="str">
        <v>Main Firefighter</v>
      </c>
    </row>
    <row r="106" spans="1:3">
      <c r="A106">
        <v>46081</v>
      </c>
      <c r="B106" t="str">
        <v>Helitack STB</v>
      </c>
      <c r="C106" t="str">
        <v>Main Firefighter</v>
      </c>
    </row>
    <row r="107" spans="1:3">
      <c r="A107">
        <v>46081</v>
      </c>
      <c r="B107" t="str">
        <v>NWL HC1</v>
      </c>
      <c r="C107" t="str">
        <v>Main Firefighter</v>
      </c>
    </row>
    <row r="108" spans="1:3">
      <c r="A108">
        <v>46081</v>
      </c>
      <c r="B108" t="str">
        <v>NWL HC2</v>
      </c>
      <c r="C108" t="str">
        <v>Main Firefighter</v>
      </c>
    </row>
    <row r="109" spans="1:3">
      <c r="A109">
        <v>46081</v>
      </c>
      <c r="B109" t="str">
        <v>SPS BP</v>
      </c>
      <c r="C109" t="str">
        <v>Main Firefighter</v>
      </c>
    </row>
    <row r="110" spans="1:3">
      <c r="A110">
        <v>46081</v>
      </c>
      <c r="B110" t="str">
        <v>STB HC</v>
      </c>
      <c r="C110" t="str">
        <v>Main Firefighter</v>
      </c>
    </row>
    <row r="111" spans="1:3">
      <c r="A111">
        <v>46082</v>
      </c>
      <c r="B111" t="str">
        <v>Helitack STB</v>
      </c>
      <c r="C111" t="str">
        <v>Main Firefighter</v>
      </c>
    </row>
    <row r="112" spans="1:3">
      <c r="A112">
        <v>46082</v>
      </c>
      <c r="B112" t="str">
        <v>NWL HC1</v>
      </c>
      <c r="C112" t="str">
        <v>Main Firefighter</v>
      </c>
    </row>
    <row r="113" spans="1:3">
      <c r="A113">
        <v>46082</v>
      </c>
      <c r="B113" t="str">
        <v>NWL SU</v>
      </c>
      <c r="C113" t="str">
        <v>Main Firefighter</v>
      </c>
    </row>
    <row r="114" spans="1:3">
      <c r="A114">
        <v>46088</v>
      </c>
      <c r="B114" t="str">
        <v>Helitack STB</v>
      </c>
      <c r="C114" t="str">
        <v>Main Firefighter</v>
      </c>
    </row>
    <row r="115" spans="1:3">
      <c r="A115">
        <v>46088</v>
      </c>
      <c r="B115" t="str">
        <v>NWL HC1</v>
      </c>
      <c r="C115" t="str">
        <v>Main Firefighter</v>
      </c>
    </row>
    <row r="116" spans="1:3">
      <c r="A116">
        <v>46088</v>
      </c>
      <c r="B116" t="str">
        <v>NWL HC2</v>
      </c>
      <c r="C116" t="str">
        <v>Main Firefighter</v>
      </c>
    </row>
    <row r="117" spans="1:3">
      <c r="A117">
        <v>46088</v>
      </c>
      <c r="B117" t="str">
        <v>SPS BP</v>
      </c>
      <c r="C117" t="str">
        <v>Main Firefighter</v>
      </c>
    </row>
    <row r="118" spans="1:3">
      <c r="A118">
        <v>46088</v>
      </c>
      <c r="B118" t="str">
        <v>HDB HC/SU</v>
      </c>
      <c r="C118" t="str">
        <v>Main Firefighter</v>
      </c>
    </row>
    <row r="119" spans="1:3">
      <c r="A119">
        <v>46089</v>
      </c>
      <c r="B119" t="str">
        <v>Helitack STB</v>
      </c>
      <c r="C119" t="str">
        <v>Main Firefighter</v>
      </c>
    </row>
    <row r="120" spans="1:3">
      <c r="A120">
        <v>46089</v>
      </c>
      <c r="B120" t="str">
        <v>NWL HC1</v>
      </c>
      <c r="C120" t="str">
        <v>Main Firefighter</v>
      </c>
    </row>
    <row r="121" spans="1:3">
      <c r="A121">
        <v>46089</v>
      </c>
      <c r="B121" t="str">
        <v>NWL SU</v>
      </c>
      <c r="C121" t="str">
        <v>Main Firefighter</v>
      </c>
    </row>
    <row r="122" spans="1:3">
      <c r="A122">
        <v>46095</v>
      </c>
      <c r="B122" t="str">
        <v>Helitack STB</v>
      </c>
      <c r="C122" t="str">
        <v>Main Firefighter</v>
      </c>
    </row>
    <row r="123" spans="1:3">
      <c r="A123">
        <v>46095</v>
      </c>
      <c r="B123" t="str">
        <v>NWL HC1</v>
      </c>
      <c r="C123" t="str">
        <v>Main Firefighter</v>
      </c>
    </row>
    <row r="124" spans="1:3">
      <c r="A124">
        <v>46095</v>
      </c>
      <c r="B124" t="str">
        <v>NWL HC2</v>
      </c>
      <c r="C124" t="str">
        <v>Main Firefighter</v>
      </c>
    </row>
    <row r="125" spans="1:3">
      <c r="A125">
        <v>46095</v>
      </c>
      <c r="B125" t="str">
        <v>SPS BP</v>
      </c>
      <c r="C125" t="str">
        <v>Main Firefighter</v>
      </c>
    </row>
    <row r="126" spans="1:3">
      <c r="A126">
        <v>46095</v>
      </c>
      <c r="B126" t="str">
        <v>STB HC</v>
      </c>
      <c r="C126" t="str">
        <v>Main Firefighter</v>
      </c>
    </row>
    <row r="127" spans="1:3">
      <c r="A127">
        <v>46096</v>
      </c>
      <c r="B127" t="str">
        <v>Helitack STB</v>
      </c>
      <c r="C127" t="str">
        <v>Main Firefighter</v>
      </c>
    </row>
    <row r="128" spans="1:3">
      <c r="A128">
        <v>46096</v>
      </c>
      <c r="B128" t="str">
        <v>NWL HC1</v>
      </c>
      <c r="C128" t="str">
        <v>Main Firefighter</v>
      </c>
    </row>
    <row r="129" spans="1:3">
      <c r="A129">
        <v>46096</v>
      </c>
      <c r="B129" t="str">
        <v>NWL SU</v>
      </c>
      <c r="C129" t="str">
        <v>Main Firefighter</v>
      </c>
    </row>
    <row r="130" spans="1:3">
      <c r="A130">
        <v>46102</v>
      </c>
      <c r="B130" t="str">
        <v>Helitack STB</v>
      </c>
      <c r="C130" t="str">
        <v>Main Firefighter</v>
      </c>
    </row>
    <row r="131" spans="1:3">
      <c r="A131">
        <v>46102</v>
      </c>
      <c r="B131" t="str">
        <v>NWL HC1</v>
      </c>
      <c r="C131" t="str">
        <v>Main Firefighter</v>
      </c>
    </row>
    <row r="132" spans="1:3">
      <c r="A132">
        <v>46102</v>
      </c>
      <c r="B132" t="str">
        <v>NWL SU</v>
      </c>
      <c r="C132" t="str">
        <v>Main Firefighter</v>
      </c>
    </row>
    <row r="133" spans="1:3">
      <c r="A133">
        <v>46102</v>
      </c>
      <c r="B133" t="str">
        <v>SPS BP</v>
      </c>
      <c r="C133" t="str">
        <v>Main Firefighter</v>
      </c>
    </row>
    <row r="134" spans="1:3">
      <c r="A134">
        <v>46102</v>
      </c>
      <c r="B134" t="str">
        <v>HDB HC/SU</v>
      </c>
      <c r="C134" t="str">
        <v>Main Firefighter</v>
      </c>
    </row>
    <row r="135" spans="1:3">
      <c r="A135">
        <v>46103</v>
      </c>
      <c r="B135" t="str">
        <v>Helitack STB</v>
      </c>
      <c r="C135" t="str">
        <v>Main Firefighter</v>
      </c>
    </row>
    <row r="136" spans="1:3">
      <c r="A136">
        <v>46103</v>
      </c>
      <c r="B136" t="str">
        <v>NWL HC1</v>
      </c>
      <c r="C136" t="str">
        <v>Main Firefighter</v>
      </c>
    </row>
    <row r="137" spans="1:3">
      <c r="A137">
        <v>46103</v>
      </c>
      <c r="B137" t="str">
        <v>NWL SU</v>
      </c>
      <c r="C137" t="str">
        <v>Main Firefighter</v>
      </c>
    </row>
    <row r="138" spans="1:3">
      <c r="A138">
        <v>46109</v>
      </c>
      <c r="B138" t="str">
        <v>Helitack STB</v>
      </c>
      <c r="C138" t="str">
        <v>Main Firefighter</v>
      </c>
    </row>
    <row r="139" spans="1:3">
      <c r="A139">
        <v>46109</v>
      </c>
      <c r="B139" t="str">
        <v>NWL HC1</v>
      </c>
      <c r="C139" t="str">
        <v>Main Firefighter</v>
      </c>
    </row>
    <row r="140" spans="1:3">
      <c r="A140">
        <v>46109</v>
      </c>
      <c r="B140" t="str">
        <v>NWL SU</v>
      </c>
      <c r="C140" t="str">
        <v>Main Firefighter</v>
      </c>
    </row>
    <row r="141" spans="1:3">
      <c r="A141">
        <v>46109</v>
      </c>
      <c r="B141" t="str">
        <v>SPS HC</v>
      </c>
      <c r="C141" t="str">
        <v>Main Firefighter</v>
      </c>
    </row>
    <row r="142" spans="1:3">
      <c r="A142">
        <v>46109</v>
      </c>
      <c r="B142" t="str">
        <v>STB HC</v>
      </c>
      <c r="C142" t="str">
        <v>Main Firefighter</v>
      </c>
    </row>
    <row r="143" spans="1:3">
      <c r="A143">
        <v>46110</v>
      </c>
      <c r="B143" t="str">
        <v>Helitack STB</v>
      </c>
      <c r="C143" t="str">
        <v>Main Firefighter</v>
      </c>
    </row>
    <row r="144" spans="1:3">
      <c r="A144">
        <v>46110</v>
      </c>
      <c r="B144" t="str">
        <v>NWL HC1</v>
      </c>
      <c r="C144" t="str">
        <v>Main Firefighter</v>
      </c>
    </row>
    <row r="145" spans="1:3">
      <c r="A145">
        <v>46110</v>
      </c>
      <c r="B145" t="str">
        <v>NWL SU</v>
      </c>
      <c r="C145" t="str">
        <v>Main Firefighter</v>
      </c>
    </row>
    <row r="146" spans="1:3">
      <c r="A146">
        <v>46116</v>
      </c>
      <c r="B146" t="str">
        <v>NWL HC1</v>
      </c>
      <c r="C146" t="str">
        <v>Main Firefighter</v>
      </c>
    </row>
    <row r="147" spans="1:3">
      <c r="A147">
        <v>46116</v>
      </c>
      <c r="B147" t="str">
        <v>NWL SU</v>
      </c>
      <c r="C147" t="str">
        <v>Main Firefighter</v>
      </c>
    </row>
    <row r="148" spans="1:3">
      <c r="A148">
        <v>46116</v>
      </c>
      <c r="B148" t="str">
        <v>SPS HC</v>
      </c>
      <c r="C148" t="str">
        <v>Main Firefighter</v>
      </c>
    </row>
    <row r="149" spans="1:3">
      <c r="A149">
        <v>46116</v>
      </c>
      <c r="B149" t="str">
        <v>HDB HC/SU</v>
      </c>
      <c r="C149" t="str">
        <v>Main Firefighter</v>
      </c>
    </row>
    <row r="150" spans="1:3">
      <c r="A150">
        <v>46117</v>
      </c>
      <c r="B150" t="str">
        <v>NWL HC1</v>
      </c>
      <c r="C150" t="str">
        <v>Main Firefighter</v>
      </c>
    </row>
    <row r="151" spans="1:3">
      <c r="A151">
        <v>46117</v>
      </c>
      <c r="B151" t="str">
        <v>NWL HC2</v>
      </c>
      <c r="C151" t="str">
        <v>Main Firefighter</v>
      </c>
    </row>
    <row r="152" spans="1:3">
      <c r="A152">
        <v>46123</v>
      </c>
      <c r="B152" t="str">
        <v>NWL HC1</v>
      </c>
      <c r="C152" t="str">
        <v>Main Firefighter</v>
      </c>
    </row>
    <row r="153" spans="1:3">
      <c r="A153">
        <v>46124</v>
      </c>
      <c r="B153" t="str">
        <v>NWL HC1</v>
      </c>
      <c r="C153" t="str">
        <v>Main Firefighter</v>
      </c>
    </row>
    <row r="154" spans="1:3">
      <c r="A154">
        <v>46130</v>
      </c>
      <c r="B154" t="str">
        <v>NWL HC1</v>
      </c>
      <c r="C154" t="str">
        <v>Main Firefighter</v>
      </c>
    </row>
    <row r="155" spans="1:3">
      <c r="A155">
        <v>46131</v>
      </c>
      <c r="B155" t="str">
        <v>NWL HC1</v>
      </c>
      <c r="C155" t="str">
        <v>Main Firefighter</v>
      </c>
    </row>
    <row r="156" spans="1:3">
      <c r="A156">
        <v>46137</v>
      </c>
      <c r="B156" t="str">
        <v>NWL HC1</v>
      </c>
      <c r="C156" t="str">
        <v>Main Firefighter</v>
      </c>
    </row>
    <row r="157" spans="1:3">
      <c r="A157">
        <v>46138</v>
      </c>
      <c r="B157" t="str">
        <v>NWL HC1</v>
      </c>
      <c r="C157" t="str">
        <v>Main Firefighter</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2954E-07A8-484D-A304-E3C995B12EEF}">
  <dimension ref="A1:B334"/>
  <sheetViews>
    <sheetView workbookViewId="0">
      <selection activeCell="D7" sqref="D7"/>
    </sheetView>
  </sheetViews>
  <sheetFormatPr baseColWidth="10" defaultRowHeight="13"/>
  <cols>
    <col min="1" max="1" width="35.83203125" bestFit="1" customWidth="1"/>
    <col min="2" max="2" width="11" bestFit="1" customWidth="1"/>
  </cols>
  <sheetData>
    <row r="1" spans="1:2" ht="14" thickBot="1">
      <c r="A1" s="208" t="s">
        <v>885</v>
      </c>
      <c r="B1" s="208" t="s">
        <v>855</v>
      </c>
    </row>
    <row r="2" spans="1:2" ht="15" thickBot="1">
      <c r="A2" s="1" t="s">
        <v>452</v>
      </c>
      <c r="B2" s="227" t="s">
        <v>746</v>
      </c>
    </row>
    <row r="3" spans="1:2" ht="15" thickBot="1">
      <c r="A3" s="1" t="s">
        <v>508</v>
      </c>
      <c r="B3" s="227" t="s">
        <v>744</v>
      </c>
    </row>
    <row r="4" spans="1:2" ht="15" thickBot="1">
      <c r="A4" s="1" t="s">
        <v>230</v>
      </c>
      <c r="B4" s="227" t="s">
        <v>744</v>
      </c>
    </row>
    <row r="5" spans="1:2" ht="15" thickBot="1">
      <c r="A5" s="1" t="s">
        <v>203</v>
      </c>
      <c r="B5" s="227" t="s">
        <v>744</v>
      </c>
    </row>
    <row r="6" spans="1:2" ht="15" thickBot="1">
      <c r="A6" s="1" t="s">
        <v>212</v>
      </c>
      <c r="B6" s="227" t="s">
        <v>746</v>
      </c>
    </row>
    <row r="7" spans="1:2" ht="15" thickBot="1">
      <c r="A7" s="1" t="s">
        <v>328</v>
      </c>
      <c r="B7" s="227" t="s">
        <v>744</v>
      </c>
    </row>
    <row r="8" spans="1:2" ht="15" thickBot="1">
      <c r="A8" s="1" t="s">
        <v>294</v>
      </c>
      <c r="B8" s="227" t="s">
        <v>744</v>
      </c>
    </row>
    <row r="9" spans="1:2" ht="15" thickBot="1">
      <c r="A9" s="1" t="s">
        <v>398</v>
      </c>
      <c r="B9" s="227" t="s">
        <v>805</v>
      </c>
    </row>
    <row r="10" spans="1:2" ht="15" thickBot="1">
      <c r="A10" s="1" t="s">
        <v>353</v>
      </c>
      <c r="B10" s="227" t="s">
        <v>744</v>
      </c>
    </row>
    <row r="11" spans="1:2" ht="15" thickBot="1">
      <c r="A11" s="1" t="s">
        <v>349</v>
      </c>
      <c r="B11" s="227" t="s">
        <v>745</v>
      </c>
    </row>
    <row r="12" spans="1:2" ht="15" thickBot="1">
      <c r="A12" s="1" t="s">
        <v>389</v>
      </c>
      <c r="B12" s="227" t="s">
        <v>786</v>
      </c>
    </row>
    <row r="13" spans="1:2" ht="15" thickBot="1">
      <c r="A13" s="1" t="s">
        <v>462</v>
      </c>
      <c r="B13" s="227" t="s">
        <v>746</v>
      </c>
    </row>
    <row r="14" spans="1:2" ht="15" thickBot="1">
      <c r="A14" s="1" t="s">
        <v>377</v>
      </c>
      <c r="B14" s="227" t="s">
        <v>744</v>
      </c>
    </row>
    <row r="15" spans="1:2" ht="15" thickBot="1">
      <c r="A15" s="1" t="s">
        <v>493</v>
      </c>
      <c r="B15" s="227" t="s">
        <v>744</v>
      </c>
    </row>
    <row r="16" spans="1:2" ht="15" thickBot="1">
      <c r="A16" s="1" t="s">
        <v>315</v>
      </c>
      <c r="B16" s="227" t="s">
        <v>744</v>
      </c>
    </row>
    <row r="17" spans="1:2" ht="15" thickBot="1">
      <c r="A17" s="1" t="s">
        <v>211</v>
      </c>
      <c r="B17" s="227" t="s">
        <v>745</v>
      </c>
    </row>
    <row r="18" spans="1:2" ht="15" thickBot="1">
      <c r="A18" s="1" t="s">
        <v>456</v>
      </c>
      <c r="B18" s="227" t="s">
        <v>744</v>
      </c>
    </row>
    <row r="19" spans="1:2" ht="15" thickBot="1">
      <c r="A19" s="1" t="s">
        <v>302</v>
      </c>
      <c r="B19" s="227" t="s">
        <v>744</v>
      </c>
    </row>
    <row r="20" spans="1:2" ht="15" thickBot="1">
      <c r="A20" s="1" t="s">
        <v>246</v>
      </c>
      <c r="B20" s="227" t="s">
        <v>744</v>
      </c>
    </row>
    <row r="21" spans="1:2" ht="15" thickBot="1">
      <c r="A21" s="1" t="s">
        <v>517</v>
      </c>
      <c r="B21" s="227" t="s">
        <v>745</v>
      </c>
    </row>
    <row r="22" spans="1:2" ht="15" thickBot="1">
      <c r="A22" s="1" t="s">
        <v>487</v>
      </c>
      <c r="B22" s="227" t="s">
        <v>744</v>
      </c>
    </row>
    <row r="23" spans="1:2" ht="15" thickBot="1">
      <c r="A23" s="1" t="s">
        <v>536</v>
      </c>
      <c r="B23" s="227" t="s">
        <v>745</v>
      </c>
    </row>
    <row r="24" spans="1:2" ht="15" thickBot="1">
      <c r="A24" s="1" t="s">
        <v>417</v>
      </c>
      <c r="B24" s="227" t="s">
        <v>744</v>
      </c>
    </row>
    <row r="25" spans="1:2" ht="15" thickBot="1">
      <c r="A25" s="1" t="s">
        <v>516</v>
      </c>
      <c r="B25" s="227" t="s">
        <v>744</v>
      </c>
    </row>
    <row r="26" spans="1:2" ht="15" thickBot="1">
      <c r="A26" s="1" t="s">
        <v>297</v>
      </c>
      <c r="B26" s="227" t="s">
        <v>744</v>
      </c>
    </row>
    <row r="27" spans="1:2" ht="15" thickBot="1">
      <c r="A27" s="1" t="s">
        <v>380</v>
      </c>
      <c r="B27" s="227" t="s">
        <v>805</v>
      </c>
    </row>
    <row r="28" spans="1:2" ht="15" thickBot="1">
      <c r="A28" s="1" t="s">
        <v>498</v>
      </c>
      <c r="B28" s="227" t="s">
        <v>744</v>
      </c>
    </row>
    <row r="29" spans="1:2" ht="15" thickBot="1">
      <c r="A29" s="1" t="s">
        <v>218</v>
      </c>
      <c r="B29" s="227" t="s">
        <v>745</v>
      </c>
    </row>
    <row r="30" spans="1:2" ht="15" thickBot="1">
      <c r="A30" s="1" t="s">
        <v>473</v>
      </c>
      <c r="B30" s="227" t="s">
        <v>744</v>
      </c>
    </row>
    <row r="31" spans="1:2" ht="15" thickBot="1">
      <c r="A31" s="1" t="s">
        <v>433</v>
      </c>
      <c r="B31" s="227" t="s">
        <v>805</v>
      </c>
    </row>
    <row r="32" spans="1:2" ht="15" thickBot="1">
      <c r="A32" s="1" t="s">
        <v>252</v>
      </c>
      <c r="B32" s="227" t="s">
        <v>745</v>
      </c>
    </row>
    <row r="33" spans="1:2" ht="15" thickBot="1">
      <c r="A33" s="1" t="s">
        <v>419</v>
      </c>
      <c r="B33" s="227" t="s">
        <v>744</v>
      </c>
    </row>
    <row r="34" spans="1:2" ht="15" thickBot="1">
      <c r="A34" s="1" t="s">
        <v>337</v>
      </c>
      <c r="B34" s="227" t="s">
        <v>745</v>
      </c>
    </row>
    <row r="35" spans="1:2" ht="15" thickBot="1">
      <c r="A35" s="1" t="s">
        <v>578</v>
      </c>
      <c r="B35" s="227" t="s">
        <v>746</v>
      </c>
    </row>
    <row r="36" spans="1:2" ht="15" thickBot="1">
      <c r="A36" s="1" t="s">
        <v>407</v>
      </c>
      <c r="B36" s="227" t="s">
        <v>745</v>
      </c>
    </row>
    <row r="37" spans="1:2" ht="15" thickBot="1">
      <c r="A37" s="1" t="s">
        <v>579</v>
      </c>
      <c r="B37" s="227" t="s">
        <v>744</v>
      </c>
    </row>
    <row r="38" spans="1:2" ht="15" thickBot="1">
      <c r="A38" s="1" t="s">
        <v>453</v>
      </c>
      <c r="B38" s="227" t="s">
        <v>805</v>
      </c>
    </row>
    <row r="39" spans="1:2" ht="15" thickBot="1">
      <c r="A39" s="1" t="s">
        <v>375</v>
      </c>
      <c r="B39" s="227" t="s">
        <v>745</v>
      </c>
    </row>
    <row r="40" spans="1:2" ht="15" thickBot="1">
      <c r="A40" s="1" t="s">
        <v>255</v>
      </c>
      <c r="B40" s="227" t="s">
        <v>744</v>
      </c>
    </row>
    <row r="41" spans="1:2" ht="15" thickBot="1">
      <c r="A41" s="1" t="s">
        <v>580</v>
      </c>
      <c r="B41" s="227" t="s">
        <v>745</v>
      </c>
    </row>
    <row r="42" spans="1:2" ht="15" thickBot="1">
      <c r="A42" s="1" t="s">
        <v>234</v>
      </c>
      <c r="B42" s="227" t="s">
        <v>744</v>
      </c>
    </row>
    <row r="43" spans="1:2" ht="15" thickBot="1">
      <c r="A43" s="1" t="s">
        <v>342</v>
      </c>
      <c r="B43" s="227" t="s">
        <v>744</v>
      </c>
    </row>
    <row r="44" spans="1:2" ht="15" thickBot="1">
      <c r="A44" s="1" t="s">
        <v>237</v>
      </c>
      <c r="B44" s="227" t="s">
        <v>744</v>
      </c>
    </row>
    <row r="45" spans="1:2" ht="15" thickBot="1">
      <c r="A45" s="1" t="s">
        <v>479</v>
      </c>
      <c r="B45" s="227" t="s">
        <v>744</v>
      </c>
    </row>
    <row r="46" spans="1:2" ht="15" thickBot="1">
      <c r="A46" s="1" t="s">
        <v>217</v>
      </c>
      <c r="B46" s="227" t="s">
        <v>744</v>
      </c>
    </row>
    <row r="47" spans="1:2" ht="15" thickBot="1">
      <c r="A47" s="1" t="s">
        <v>253</v>
      </c>
      <c r="B47" s="227" t="s">
        <v>744</v>
      </c>
    </row>
    <row r="48" spans="1:2" ht="15" thickBot="1">
      <c r="A48" s="1" t="s">
        <v>527</v>
      </c>
      <c r="B48" s="227" t="s">
        <v>744</v>
      </c>
    </row>
    <row r="49" spans="1:2" ht="15" thickBot="1">
      <c r="A49" s="1" t="s">
        <v>502</v>
      </c>
      <c r="B49" s="227" t="s">
        <v>805</v>
      </c>
    </row>
    <row r="50" spans="1:2" ht="15" thickBot="1">
      <c r="A50" s="1" t="s">
        <v>388</v>
      </c>
      <c r="B50" s="227" t="s">
        <v>805</v>
      </c>
    </row>
    <row r="51" spans="1:2" ht="15" thickBot="1">
      <c r="A51" s="1" t="s">
        <v>379</v>
      </c>
      <c r="B51" s="227" t="s">
        <v>745</v>
      </c>
    </row>
    <row r="52" spans="1:2" ht="15" thickBot="1">
      <c r="A52" s="1" t="s">
        <v>507</v>
      </c>
      <c r="B52" s="227" t="s">
        <v>745</v>
      </c>
    </row>
    <row r="53" spans="1:2" ht="15" thickBot="1">
      <c r="A53" s="1" t="s">
        <v>382</v>
      </c>
      <c r="B53" s="227" t="s">
        <v>744</v>
      </c>
    </row>
    <row r="54" spans="1:2" ht="15" thickBot="1">
      <c r="A54" s="1" t="s">
        <v>420</v>
      </c>
      <c r="B54" s="227" t="s">
        <v>744</v>
      </c>
    </row>
    <row r="55" spans="1:2" ht="15" thickBot="1">
      <c r="A55" s="1" t="s">
        <v>347</v>
      </c>
      <c r="B55" s="227" t="s">
        <v>745</v>
      </c>
    </row>
    <row r="56" spans="1:2" ht="15" thickBot="1">
      <c r="A56" s="1" t="s">
        <v>324</v>
      </c>
      <c r="B56" s="227" t="s">
        <v>746</v>
      </c>
    </row>
    <row r="57" spans="1:2" ht="15" thickBot="1">
      <c r="A57" s="1" t="s">
        <v>622</v>
      </c>
      <c r="B57" s="227" t="s">
        <v>805</v>
      </c>
    </row>
    <row r="58" spans="1:2" ht="15" thickBot="1">
      <c r="A58" s="1" t="s">
        <v>317</v>
      </c>
      <c r="B58" s="227" t="s">
        <v>745</v>
      </c>
    </row>
    <row r="59" spans="1:2" ht="15" thickBot="1">
      <c r="A59" s="1" t="s">
        <v>399</v>
      </c>
      <c r="B59" s="227" t="s">
        <v>746</v>
      </c>
    </row>
    <row r="60" spans="1:2" ht="15" thickBot="1">
      <c r="A60" s="1" t="s">
        <v>472</v>
      </c>
      <c r="B60" s="227" t="s">
        <v>744</v>
      </c>
    </row>
    <row r="61" spans="1:2" ht="15" thickBot="1">
      <c r="A61" s="1" t="s">
        <v>608</v>
      </c>
      <c r="B61" s="227" t="s">
        <v>744</v>
      </c>
    </row>
    <row r="62" spans="1:2" ht="15" thickBot="1">
      <c r="A62" s="1" t="s">
        <v>385</v>
      </c>
      <c r="B62" s="227" t="s">
        <v>744</v>
      </c>
    </row>
    <row r="63" spans="1:2" ht="15" thickBot="1">
      <c r="A63" s="1" t="s">
        <v>231</v>
      </c>
      <c r="B63" s="227" t="s">
        <v>746</v>
      </c>
    </row>
    <row r="64" spans="1:2" ht="15" thickBot="1">
      <c r="A64" s="1" t="s">
        <v>384</v>
      </c>
      <c r="B64" s="227" t="s">
        <v>746</v>
      </c>
    </row>
    <row r="65" spans="1:2" ht="15" thickBot="1">
      <c r="A65" s="1" t="s">
        <v>446</v>
      </c>
      <c r="B65" s="227" t="s">
        <v>786</v>
      </c>
    </row>
    <row r="66" spans="1:2" ht="15" thickBot="1">
      <c r="A66" s="1" t="s">
        <v>435</v>
      </c>
      <c r="B66" s="227" t="s">
        <v>746</v>
      </c>
    </row>
    <row r="67" spans="1:2" ht="15" thickBot="1">
      <c r="A67" s="1" t="s">
        <v>264</v>
      </c>
      <c r="B67" s="227" t="s">
        <v>745</v>
      </c>
    </row>
    <row r="68" spans="1:2" ht="15" thickBot="1">
      <c r="A68" s="1" t="s">
        <v>352</v>
      </c>
      <c r="B68" s="227" t="s">
        <v>744</v>
      </c>
    </row>
    <row r="69" spans="1:2" ht="15" thickBot="1">
      <c r="A69" s="1" t="s">
        <v>370</v>
      </c>
      <c r="B69" s="227" t="s">
        <v>744</v>
      </c>
    </row>
    <row r="70" spans="1:2" ht="15" thickBot="1">
      <c r="A70" s="1" t="s">
        <v>279</v>
      </c>
      <c r="B70" s="227" t="s">
        <v>745</v>
      </c>
    </row>
    <row r="71" spans="1:2" ht="15" thickBot="1">
      <c r="A71" s="1" t="s">
        <v>306</v>
      </c>
      <c r="B71" s="227" t="s">
        <v>744</v>
      </c>
    </row>
    <row r="72" spans="1:2" ht="15" thickBot="1">
      <c r="A72" s="1" t="s">
        <v>354</v>
      </c>
      <c r="B72" s="227" t="s">
        <v>745</v>
      </c>
    </row>
    <row r="73" spans="1:2" ht="15" thickBot="1">
      <c r="A73" s="1" t="s">
        <v>361</v>
      </c>
      <c r="B73" s="227" t="s">
        <v>744</v>
      </c>
    </row>
    <row r="74" spans="1:2" ht="15" thickBot="1">
      <c r="A74" s="1" t="s">
        <v>210</v>
      </c>
      <c r="B74" s="227" t="s">
        <v>745</v>
      </c>
    </row>
    <row r="75" spans="1:2" ht="15" thickBot="1">
      <c r="A75" s="1" t="s">
        <v>198</v>
      </c>
      <c r="B75" s="227" t="s">
        <v>805</v>
      </c>
    </row>
    <row r="76" spans="1:2" ht="15" thickBot="1">
      <c r="A76" s="1" t="s">
        <v>615</v>
      </c>
      <c r="B76" s="227" t="s">
        <v>744</v>
      </c>
    </row>
    <row r="77" spans="1:2" ht="15" thickBot="1">
      <c r="A77" s="1" t="s">
        <v>465</v>
      </c>
      <c r="B77" s="227" t="s">
        <v>745</v>
      </c>
    </row>
    <row r="78" spans="1:2" ht="15" thickBot="1">
      <c r="A78" s="1" t="s">
        <v>403</v>
      </c>
      <c r="B78" s="227" t="s">
        <v>745</v>
      </c>
    </row>
    <row r="79" spans="1:2" ht="15" thickBot="1">
      <c r="A79" s="1" t="s">
        <v>573</v>
      </c>
      <c r="B79" s="227" t="s">
        <v>744</v>
      </c>
    </row>
    <row r="80" spans="1:2" ht="15" thickBot="1">
      <c r="A80" s="1" t="s">
        <v>475</v>
      </c>
      <c r="B80" s="227" t="s">
        <v>744</v>
      </c>
    </row>
    <row r="81" spans="1:2" ht="15" thickBot="1">
      <c r="A81" s="1" t="s">
        <v>594</v>
      </c>
      <c r="B81" s="227" t="s">
        <v>745</v>
      </c>
    </row>
    <row r="82" spans="1:2" ht="15" thickBot="1">
      <c r="A82" s="1" t="s">
        <v>503</v>
      </c>
      <c r="B82" s="227" t="s">
        <v>746</v>
      </c>
    </row>
    <row r="83" spans="1:2" ht="15" thickBot="1">
      <c r="A83" s="1" t="s">
        <v>556</v>
      </c>
      <c r="B83" s="227" t="s">
        <v>746</v>
      </c>
    </row>
    <row r="84" spans="1:2" ht="15" thickBot="1">
      <c r="A84" s="1" t="s">
        <v>219</v>
      </c>
      <c r="B84" s="227" t="s">
        <v>805</v>
      </c>
    </row>
    <row r="85" spans="1:2" ht="15" thickBot="1">
      <c r="A85" s="1" t="s">
        <v>492</v>
      </c>
      <c r="B85" s="227" t="s">
        <v>746</v>
      </c>
    </row>
    <row r="86" spans="1:2" ht="15" thickBot="1">
      <c r="A86" s="1" t="s">
        <v>189</v>
      </c>
      <c r="B86" s="227" t="s">
        <v>744</v>
      </c>
    </row>
    <row r="87" spans="1:2" ht="15" thickBot="1">
      <c r="A87" s="1" t="s">
        <v>331</v>
      </c>
      <c r="B87" s="227" t="s">
        <v>744</v>
      </c>
    </row>
    <row r="88" spans="1:2" ht="15" thickBot="1">
      <c r="A88" s="1" t="s">
        <v>225</v>
      </c>
      <c r="B88" s="227" t="s">
        <v>744</v>
      </c>
    </row>
    <row r="89" spans="1:2" ht="15" thickBot="1">
      <c r="A89" s="1" t="s">
        <v>284</v>
      </c>
      <c r="B89" s="227" t="s">
        <v>745</v>
      </c>
    </row>
    <row r="90" spans="1:2" ht="15" thickBot="1">
      <c r="A90" s="1" t="s">
        <v>511</v>
      </c>
      <c r="B90" s="227" t="s">
        <v>805</v>
      </c>
    </row>
    <row r="91" spans="1:2" ht="15" thickBot="1">
      <c r="A91" s="1" t="s">
        <v>416</v>
      </c>
      <c r="B91" s="227" t="s">
        <v>744</v>
      </c>
    </row>
    <row r="92" spans="1:2" ht="15" thickBot="1">
      <c r="A92" s="1" t="s">
        <v>489</v>
      </c>
      <c r="B92" s="227" t="s">
        <v>744</v>
      </c>
    </row>
    <row r="93" spans="1:2" ht="15" thickBot="1">
      <c r="A93" s="1" t="s">
        <v>266</v>
      </c>
      <c r="B93" s="227" t="s">
        <v>744</v>
      </c>
    </row>
    <row r="94" spans="1:2" ht="15" thickBot="1">
      <c r="A94" s="1" t="s">
        <v>598</v>
      </c>
      <c r="B94" s="227" t="s">
        <v>744</v>
      </c>
    </row>
    <row r="95" spans="1:2" ht="15" thickBot="1">
      <c r="A95" s="1" t="s">
        <v>611</v>
      </c>
      <c r="B95" s="227" t="s">
        <v>744</v>
      </c>
    </row>
    <row r="96" spans="1:2" ht="15" thickBot="1">
      <c r="A96" s="1" t="s">
        <v>250</v>
      </c>
      <c r="B96" s="227" t="s">
        <v>745</v>
      </c>
    </row>
    <row r="97" spans="1:2" ht="15" thickBot="1">
      <c r="A97" s="1" t="s">
        <v>390</v>
      </c>
      <c r="B97" s="227" t="s">
        <v>744</v>
      </c>
    </row>
    <row r="98" spans="1:2" ht="15" thickBot="1">
      <c r="A98" s="1" t="s">
        <v>461</v>
      </c>
      <c r="B98" s="227" t="s">
        <v>744</v>
      </c>
    </row>
    <row r="99" spans="1:2" ht="15" thickBot="1">
      <c r="A99" s="1" t="s">
        <v>319</v>
      </c>
      <c r="B99" s="227" t="s">
        <v>805</v>
      </c>
    </row>
    <row r="100" spans="1:2" ht="15" thickBot="1">
      <c r="A100" s="1" t="s">
        <v>429</v>
      </c>
      <c r="B100" s="227" t="s">
        <v>744</v>
      </c>
    </row>
    <row r="101" spans="1:2" ht="15" thickBot="1">
      <c r="A101" s="1" t="s">
        <v>751</v>
      </c>
      <c r="B101" s="227" t="s">
        <v>745</v>
      </c>
    </row>
    <row r="102" spans="1:2" ht="15" thickBot="1">
      <c r="A102" s="1" t="s">
        <v>546</v>
      </c>
      <c r="B102" s="227" t="s">
        <v>745</v>
      </c>
    </row>
    <row r="103" spans="1:2" ht="15" thickBot="1">
      <c r="A103" s="1" t="s">
        <v>602</v>
      </c>
      <c r="B103" s="227" t="s">
        <v>744</v>
      </c>
    </row>
    <row r="104" spans="1:2" ht="15" thickBot="1">
      <c r="A104" s="1" t="s">
        <v>540</v>
      </c>
      <c r="B104" s="227" t="s">
        <v>744</v>
      </c>
    </row>
    <row r="105" spans="1:2" ht="15" thickBot="1">
      <c r="A105" s="1" t="s">
        <v>483</v>
      </c>
      <c r="B105" s="227" t="s">
        <v>745</v>
      </c>
    </row>
    <row r="106" spans="1:2" ht="15" thickBot="1">
      <c r="A106" s="1" t="s">
        <v>752</v>
      </c>
      <c r="B106" s="227" t="s">
        <v>746</v>
      </c>
    </row>
    <row r="107" spans="1:2" ht="15" thickBot="1">
      <c r="A107" s="1" t="s">
        <v>530</v>
      </c>
      <c r="B107" s="227" t="s">
        <v>744</v>
      </c>
    </row>
    <row r="108" spans="1:2" ht="15" thickBot="1">
      <c r="A108" s="1" t="s">
        <v>421</v>
      </c>
      <c r="B108" s="227" t="s">
        <v>744</v>
      </c>
    </row>
    <row r="109" spans="1:2" ht="15" thickBot="1">
      <c r="A109" s="1" t="s">
        <v>554</v>
      </c>
      <c r="B109" s="227" t="s">
        <v>744</v>
      </c>
    </row>
    <row r="110" spans="1:2" ht="15" thickBot="1">
      <c r="A110" s="1" t="s">
        <v>625</v>
      </c>
      <c r="B110" s="227" t="s">
        <v>744</v>
      </c>
    </row>
    <row r="111" spans="1:2" ht="15" thickBot="1">
      <c r="A111" s="1" t="s">
        <v>605</v>
      </c>
      <c r="B111" s="227" t="s">
        <v>746</v>
      </c>
    </row>
    <row r="112" spans="1:2" ht="15" thickBot="1">
      <c r="A112" s="1" t="s">
        <v>383</v>
      </c>
      <c r="B112" s="227" t="s">
        <v>817</v>
      </c>
    </row>
    <row r="113" spans="1:2" ht="15" thickBot="1">
      <c r="A113" s="1" t="s">
        <v>323</v>
      </c>
      <c r="B113" s="227" t="s">
        <v>744</v>
      </c>
    </row>
    <row r="114" spans="1:2" ht="15" thickBot="1">
      <c r="A114" s="1" t="s">
        <v>478</v>
      </c>
      <c r="B114" s="227" t="s">
        <v>744</v>
      </c>
    </row>
    <row r="115" spans="1:2" ht="15" thickBot="1">
      <c r="A115" s="1" t="s">
        <v>259</v>
      </c>
      <c r="B115" s="227" t="s">
        <v>744</v>
      </c>
    </row>
    <row r="116" spans="1:2" ht="15" thickBot="1">
      <c r="A116" s="1" t="s">
        <v>293</v>
      </c>
      <c r="B116" s="227" t="s">
        <v>805</v>
      </c>
    </row>
    <row r="117" spans="1:2" ht="15" thickBot="1">
      <c r="A117" s="1" t="s">
        <v>262</v>
      </c>
      <c r="B117" s="227" t="s">
        <v>744</v>
      </c>
    </row>
    <row r="118" spans="1:2" ht="15" thickBot="1">
      <c r="A118" s="1" t="s">
        <v>606</v>
      </c>
      <c r="B118" s="227" t="s">
        <v>744</v>
      </c>
    </row>
    <row r="119" spans="1:2" ht="15" thickBot="1">
      <c r="A119" s="1" t="s">
        <v>312</v>
      </c>
      <c r="B119" s="227" t="s">
        <v>746</v>
      </c>
    </row>
    <row r="120" spans="1:2" ht="15" thickBot="1">
      <c r="A120" s="1" t="s">
        <v>406</v>
      </c>
      <c r="B120" s="227" t="s">
        <v>744</v>
      </c>
    </row>
    <row r="121" spans="1:2" ht="15" thickBot="1">
      <c r="A121" s="1" t="s">
        <v>242</v>
      </c>
      <c r="B121" s="227" t="s">
        <v>744</v>
      </c>
    </row>
    <row r="122" spans="1:2" ht="15" thickBot="1">
      <c r="A122" s="1" t="s">
        <v>534</v>
      </c>
      <c r="B122" s="227" t="s">
        <v>745</v>
      </c>
    </row>
    <row r="123" spans="1:2" ht="15" thickBot="1">
      <c r="A123" s="1" t="s">
        <v>438</v>
      </c>
      <c r="B123" s="227" t="s">
        <v>745</v>
      </c>
    </row>
    <row r="124" spans="1:2" ht="15" thickBot="1">
      <c r="A124" s="1" t="s">
        <v>621</v>
      </c>
      <c r="B124" s="227" t="s">
        <v>746</v>
      </c>
    </row>
    <row r="125" spans="1:2" ht="15" thickBot="1">
      <c r="A125" s="1" t="s">
        <v>512</v>
      </c>
      <c r="B125" s="227" t="s">
        <v>746</v>
      </c>
    </row>
    <row r="126" spans="1:2" ht="15" thickBot="1">
      <c r="A126" s="1" t="s">
        <v>589</v>
      </c>
      <c r="B126" s="227" t="s">
        <v>744</v>
      </c>
    </row>
    <row r="127" spans="1:2" ht="15" thickBot="1">
      <c r="A127" s="1" t="s">
        <v>345</v>
      </c>
      <c r="B127" s="227" t="s">
        <v>786</v>
      </c>
    </row>
    <row r="128" spans="1:2" ht="15" thickBot="1">
      <c r="A128" s="1" t="s">
        <v>277</v>
      </c>
      <c r="B128" s="227" t="s">
        <v>744</v>
      </c>
    </row>
    <row r="129" spans="1:2" ht="15" thickBot="1">
      <c r="A129" s="1" t="s">
        <v>261</v>
      </c>
      <c r="B129" s="227" t="s">
        <v>744</v>
      </c>
    </row>
    <row r="130" spans="1:2" ht="15" thickBot="1">
      <c r="A130" s="1" t="s">
        <v>365</v>
      </c>
      <c r="B130" s="227" t="s">
        <v>744</v>
      </c>
    </row>
    <row r="131" spans="1:2" ht="15" thickBot="1">
      <c r="A131" s="1" t="s">
        <v>561</v>
      </c>
      <c r="B131" s="227" t="s">
        <v>744</v>
      </c>
    </row>
    <row r="132" spans="1:2" ht="15" thickBot="1">
      <c r="A132" s="1" t="s">
        <v>400</v>
      </c>
      <c r="B132" s="227" t="s">
        <v>744</v>
      </c>
    </row>
    <row r="133" spans="1:2" ht="15" thickBot="1">
      <c r="A133" s="1" t="s">
        <v>521</v>
      </c>
      <c r="B133" s="227" t="s">
        <v>744</v>
      </c>
    </row>
    <row r="134" spans="1:2" ht="15" thickBot="1">
      <c r="A134" s="1" t="s">
        <v>372</v>
      </c>
      <c r="B134" s="227" t="s">
        <v>746</v>
      </c>
    </row>
    <row r="135" spans="1:2" ht="15" thickBot="1">
      <c r="A135" s="1" t="s">
        <v>450</v>
      </c>
      <c r="B135" s="227" t="s">
        <v>745</v>
      </c>
    </row>
    <row r="136" spans="1:2" ht="15" thickBot="1">
      <c r="A136" s="1" t="s">
        <v>423</v>
      </c>
      <c r="B136" s="227" t="s">
        <v>744</v>
      </c>
    </row>
    <row r="137" spans="1:2" ht="15" thickBot="1">
      <c r="A137" s="1" t="s">
        <v>226</v>
      </c>
      <c r="B137" s="227" t="s">
        <v>744</v>
      </c>
    </row>
    <row r="138" spans="1:2" ht="15" thickBot="1">
      <c r="A138" s="1" t="s">
        <v>202</v>
      </c>
      <c r="B138" s="227" t="s">
        <v>744</v>
      </c>
    </row>
    <row r="139" spans="1:2" ht="15" thickBot="1">
      <c r="A139" s="222" t="s">
        <v>223</v>
      </c>
      <c r="B139" s="228" t="s">
        <v>744</v>
      </c>
    </row>
    <row r="140" spans="1:2" ht="15" thickBot="1">
      <c r="A140" s="1" t="s">
        <v>426</v>
      </c>
      <c r="B140" s="227" t="s">
        <v>746</v>
      </c>
    </row>
    <row r="141" spans="1:2" ht="15" thickBot="1">
      <c r="A141" s="1" t="s">
        <v>515</v>
      </c>
      <c r="B141" s="227" t="s">
        <v>744</v>
      </c>
    </row>
    <row r="142" spans="1:2" ht="15" thickBot="1">
      <c r="A142" s="1" t="s">
        <v>362</v>
      </c>
      <c r="B142" s="227" t="s">
        <v>746</v>
      </c>
    </row>
    <row r="143" spans="1:2" ht="15" thickBot="1">
      <c r="A143" s="1" t="s">
        <v>290</v>
      </c>
      <c r="B143" s="227" t="s">
        <v>746</v>
      </c>
    </row>
    <row r="144" spans="1:2" ht="15" thickBot="1">
      <c r="A144" s="1" t="s">
        <v>428</v>
      </c>
      <c r="B144" s="227" t="s">
        <v>744</v>
      </c>
    </row>
    <row r="145" spans="1:2" ht="15" thickBot="1">
      <c r="A145" s="1" t="s">
        <v>239</v>
      </c>
      <c r="B145" s="227" t="s">
        <v>744</v>
      </c>
    </row>
    <row r="146" spans="1:2" ht="15" thickBot="1">
      <c r="A146" s="1" t="s">
        <v>409</v>
      </c>
      <c r="B146" s="227" t="s">
        <v>746</v>
      </c>
    </row>
    <row r="147" spans="1:2" ht="15" thickBot="1">
      <c r="A147" s="1" t="s">
        <v>269</v>
      </c>
      <c r="B147" s="227" t="s">
        <v>744</v>
      </c>
    </row>
    <row r="148" spans="1:2" ht="15" thickBot="1">
      <c r="A148" s="1" t="s">
        <v>356</v>
      </c>
      <c r="B148" s="227" t="s">
        <v>744</v>
      </c>
    </row>
    <row r="149" spans="1:2" ht="15" thickBot="1">
      <c r="A149" s="1" t="s">
        <v>304</v>
      </c>
      <c r="B149" s="227" t="s">
        <v>744</v>
      </c>
    </row>
    <row r="150" spans="1:2" ht="15" thickBot="1">
      <c r="A150" s="1" t="s">
        <v>500</v>
      </c>
      <c r="B150" s="227" t="s">
        <v>744</v>
      </c>
    </row>
    <row r="151" spans="1:2" ht="15" thickBot="1">
      <c r="A151" s="1" t="s">
        <v>276</v>
      </c>
      <c r="B151" s="227" t="s">
        <v>745</v>
      </c>
    </row>
    <row r="152" spans="1:2" ht="15" thickBot="1">
      <c r="A152" s="1" t="s">
        <v>618</v>
      </c>
      <c r="B152" s="227" t="s">
        <v>744</v>
      </c>
    </row>
    <row r="153" spans="1:2" ht="15" thickBot="1">
      <c r="A153" s="1" t="s">
        <v>208</v>
      </c>
      <c r="B153" s="227" t="s">
        <v>744</v>
      </c>
    </row>
    <row r="154" spans="1:2" ht="15" thickBot="1">
      <c r="A154" s="1" t="s">
        <v>509</v>
      </c>
      <c r="B154" s="227" t="s">
        <v>746</v>
      </c>
    </row>
    <row r="155" spans="1:2" ht="15" thickBot="1">
      <c r="A155" s="1" t="s">
        <v>271</v>
      </c>
      <c r="B155" s="227" t="s">
        <v>744</v>
      </c>
    </row>
    <row r="156" spans="1:2" ht="15" thickBot="1">
      <c r="A156" s="1" t="s">
        <v>753</v>
      </c>
      <c r="B156" s="227" t="s">
        <v>745</v>
      </c>
    </row>
    <row r="157" spans="1:2" ht="15" thickBot="1">
      <c r="A157" s="1" t="s">
        <v>624</v>
      </c>
      <c r="B157" s="227" t="s">
        <v>745</v>
      </c>
    </row>
    <row r="158" spans="1:2" ht="15" thickBot="1">
      <c r="A158" s="1" t="s">
        <v>289</v>
      </c>
      <c r="B158" s="227" t="s">
        <v>744</v>
      </c>
    </row>
    <row r="159" spans="1:2" ht="15" thickBot="1">
      <c r="A159" s="1" t="s">
        <v>216</v>
      </c>
      <c r="B159" s="227" t="s">
        <v>744</v>
      </c>
    </row>
    <row r="160" spans="1:2" ht="15" thickBot="1">
      <c r="A160" s="1" t="s">
        <v>568</v>
      </c>
      <c r="B160" s="227" t="s">
        <v>744</v>
      </c>
    </row>
    <row r="161" spans="1:2" ht="15" thickBot="1">
      <c r="A161" s="1" t="s">
        <v>449</v>
      </c>
      <c r="B161" s="227" t="s">
        <v>744</v>
      </c>
    </row>
    <row r="162" spans="1:2" ht="15" thickBot="1">
      <c r="A162" s="1" t="s">
        <v>274</v>
      </c>
      <c r="B162" s="227" t="s">
        <v>744</v>
      </c>
    </row>
    <row r="163" spans="1:2" ht="15" thickBot="1">
      <c r="A163" s="1" t="s">
        <v>480</v>
      </c>
      <c r="B163" s="227" t="s">
        <v>744</v>
      </c>
    </row>
    <row r="164" spans="1:2" ht="15" thickBot="1">
      <c r="A164" s="1" t="s">
        <v>326</v>
      </c>
      <c r="B164" s="227" t="s">
        <v>744</v>
      </c>
    </row>
    <row r="165" spans="1:2" ht="15" thickBot="1">
      <c r="A165" s="1" t="s">
        <v>273</v>
      </c>
      <c r="B165" s="227" t="s">
        <v>744</v>
      </c>
    </row>
    <row r="166" spans="1:2" ht="15" thickBot="1">
      <c r="A166" s="1" t="s">
        <v>411</v>
      </c>
      <c r="B166" s="227" t="s">
        <v>744</v>
      </c>
    </row>
    <row r="167" spans="1:2" ht="15" thickBot="1">
      <c r="A167" s="1" t="s">
        <v>287</v>
      </c>
      <c r="B167" s="227" t="s">
        <v>745</v>
      </c>
    </row>
    <row r="168" spans="1:2" ht="15" thickBot="1">
      <c r="A168" s="1" t="s">
        <v>402</v>
      </c>
      <c r="B168" s="227" t="s">
        <v>744</v>
      </c>
    </row>
    <row r="169" spans="1:2" ht="15" thickBot="1">
      <c r="A169" s="1" t="s">
        <v>238</v>
      </c>
      <c r="B169" s="227" t="s">
        <v>744</v>
      </c>
    </row>
    <row r="170" spans="1:2" ht="15" thickBot="1">
      <c r="A170" s="1" t="s">
        <v>414</v>
      </c>
      <c r="B170" s="227" t="s">
        <v>745</v>
      </c>
    </row>
    <row r="171" spans="1:2" ht="15" thickBot="1">
      <c r="A171" s="1" t="s">
        <v>296</v>
      </c>
      <c r="B171" s="227" t="s">
        <v>746</v>
      </c>
    </row>
    <row r="172" spans="1:2" ht="15" thickBot="1">
      <c r="A172" s="1" t="s">
        <v>525</v>
      </c>
      <c r="B172" s="227" t="s">
        <v>744</v>
      </c>
    </row>
    <row r="173" spans="1:2" ht="15" thickBot="1">
      <c r="A173" s="1" t="s">
        <v>298</v>
      </c>
      <c r="B173" s="227" t="s">
        <v>744</v>
      </c>
    </row>
    <row r="174" spans="1:2" ht="15" thickBot="1">
      <c r="A174" s="1" t="s">
        <v>314</v>
      </c>
      <c r="B174" s="227" t="s">
        <v>746</v>
      </c>
    </row>
    <row r="175" spans="1:2" ht="15" thickBot="1">
      <c r="A175" s="223" t="s">
        <v>476</v>
      </c>
      <c r="B175" s="227" t="s">
        <v>746</v>
      </c>
    </row>
    <row r="176" spans="1:2" ht="15" thickBot="1">
      <c r="A176" s="1" t="s">
        <v>396</v>
      </c>
      <c r="B176" s="227" t="s">
        <v>744</v>
      </c>
    </row>
    <row r="177" spans="1:2" ht="15" thickBot="1">
      <c r="A177" s="1" t="s">
        <v>204</v>
      </c>
      <c r="B177" s="227" t="s">
        <v>744</v>
      </c>
    </row>
    <row r="178" spans="1:2" ht="15" thickBot="1">
      <c r="A178" s="1" t="s">
        <v>281</v>
      </c>
      <c r="B178" s="227" t="s">
        <v>746</v>
      </c>
    </row>
    <row r="179" spans="1:2" ht="15" thickBot="1">
      <c r="A179" s="1" t="s">
        <v>368</v>
      </c>
      <c r="B179" s="227" t="s">
        <v>805</v>
      </c>
    </row>
    <row r="180" spans="1:2" ht="15" thickBot="1">
      <c r="A180" s="1" t="s">
        <v>572</v>
      </c>
      <c r="B180" s="227" t="s">
        <v>744</v>
      </c>
    </row>
    <row r="181" spans="1:2" ht="15" thickBot="1">
      <c r="A181" s="1" t="s">
        <v>526</v>
      </c>
      <c r="B181" s="227" t="s">
        <v>744</v>
      </c>
    </row>
    <row r="182" spans="1:2" ht="15" thickBot="1">
      <c r="A182" s="1" t="s">
        <v>247</v>
      </c>
      <c r="B182" s="227" t="s">
        <v>746</v>
      </c>
    </row>
    <row r="183" spans="1:2" ht="15" thickBot="1">
      <c r="A183" s="1" t="s">
        <v>528</v>
      </c>
      <c r="B183" s="227" t="s">
        <v>745</v>
      </c>
    </row>
    <row r="184" spans="1:2" ht="15" thickBot="1">
      <c r="A184" s="1" t="s">
        <v>592</v>
      </c>
      <c r="B184" s="227" t="s">
        <v>744</v>
      </c>
    </row>
    <row r="185" spans="1:2" ht="15" thickBot="1">
      <c r="A185" s="1" t="s">
        <v>600</v>
      </c>
      <c r="B185" s="227" t="s">
        <v>746</v>
      </c>
    </row>
    <row r="186" spans="1:2" ht="15" thickBot="1">
      <c r="A186" s="1" t="s">
        <v>258</v>
      </c>
      <c r="B186" s="227" t="s">
        <v>744</v>
      </c>
    </row>
    <row r="187" spans="1:2" ht="15" thickBot="1">
      <c r="A187" s="1" t="s">
        <v>584</v>
      </c>
      <c r="B187" s="227" t="s">
        <v>744</v>
      </c>
    </row>
    <row r="188" spans="1:2" ht="15" thickBot="1">
      <c r="A188" s="1" t="s">
        <v>558</v>
      </c>
      <c r="B188" s="227" t="s">
        <v>744</v>
      </c>
    </row>
    <row r="189" spans="1:2" ht="15" thickBot="1">
      <c r="A189" s="1" t="s">
        <v>191</v>
      </c>
      <c r="B189" s="227" t="s">
        <v>745</v>
      </c>
    </row>
    <row r="190" spans="1:2" ht="15" thickBot="1">
      <c r="A190" s="1" t="s">
        <v>585</v>
      </c>
      <c r="B190" s="227" t="s">
        <v>744</v>
      </c>
    </row>
    <row r="191" spans="1:2" ht="15" thickBot="1">
      <c r="A191" s="1" t="s">
        <v>523</v>
      </c>
      <c r="B191" s="227" t="s">
        <v>746</v>
      </c>
    </row>
    <row r="192" spans="1:2" ht="15" thickBot="1">
      <c r="A192" s="1" t="s">
        <v>334</v>
      </c>
      <c r="B192" s="227" t="s">
        <v>786</v>
      </c>
    </row>
    <row r="193" spans="1:2" ht="15" thickBot="1">
      <c r="A193" s="1" t="s">
        <v>197</v>
      </c>
      <c r="B193" s="227" t="s">
        <v>744</v>
      </c>
    </row>
    <row r="194" spans="1:2" ht="15" thickBot="1">
      <c r="A194" s="1" t="s">
        <v>430</v>
      </c>
      <c r="B194" s="227" t="s">
        <v>744</v>
      </c>
    </row>
    <row r="195" spans="1:2" ht="15" thickBot="1">
      <c r="A195" s="1" t="s">
        <v>405</v>
      </c>
      <c r="B195" s="227" t="s">
        <v>744</v>
      </c>
    </row>
    <row r="196" spans="1:2" ht="15" thickBot="1">
      <c r="A196" s="1" t="s">
        <v>537</v>
      </c>
      <c r="B196" s="227" t="s">
        <v>744</v>
      </c>
    </row>
    <row r="197" spans="1:2" ht="15" thickBot="1">
      <c r="A197" s="1" t="s">
        <v>318</v>
      </c>
      <c r="B197" s="227" t="s">
        <v>744</v>
      </c>
    </row>
    <row r="198" spans="1:2" ht="15" thickBot="1">
      <c r="A198" s="1" t="s">
        <v>564</v>
      </c>
      <c r="B198" s="227" t="s">
        <v>805</v>
      </c>
    </row>
    <row r="199" spans="1:2" ht="15" thickBot="1">
      <c r="A199" s="1" t="s">
        <v>754</v>
      </c>
      <c r="B199" s="227" t="s">
        <v>745</v>
      </c>
    </row>
    <row r="200" spans="1:2" ht="15" thickBot="1">
      <c r="A200" s="1" t="s">
        <v>518</v>
      </c>
      <c r="B200" s="227" t="s">
        <v>744</v>
      </c>
    </row>
    <row r="201" spans="1:2" ht="15" thickBot="1">
      <c r="A201" s="1" t="s">
        <v>207</v>
      </c>
      <c r="B201" s="227" t="s">
        <v>744</v>
      </c>
    </row>
    <row r="202" spans="1:2" ht="15" thickBot="1">
      <c r="A202" s="1" t="s">
        <v>260</v>
      </c>
      <c r="B202" s="227" t="s">
        <v>746</v>
      </c>
    </row>
    <row r="203" spans="1:2" ht="15" thickBot="1">
      <c r="A203" s="271" t="s">
        <v>485</v>
      </c>
      <c r="B203" s="227" t="s">
        <v>745</v>
      </c>
    </row>
    <row r="204" spans="1:2" ht="15" thickBot="1">
      <c r="A204" s="1" t="s">
        <v>243</v>
      </c>
      <c r="B204" s="227" t="s">
        <v>744</v>
      </c>
    </row>
    <row r="205" spans="1:2" ht="15" thickBot="1">
      <c r="A205" s="1" t="s">
        <v>196</v>
      </c>
      <c r="B205" s="227" t="s">
        <v>744</v>
      </c>
    </row>
    <row r="206" spans="1:2" ht="15" thickBot="1">
      <c r="A206" s="1" t="s">
        <v>244</v>
      </c>
      <c r="B206" s="227" t="s">
        <v>744</v>
      </c>
    </row>
    <row r="207" spans="1:2" ht="15" thickBot="1">
      <c r="A207" s="1" t="s">
        <v>292</v>
      </c>
      <c r="B207" s="227" t="s">
        <v>746</v>
      </c>
    </row>
    <row r="208" spans="1:2" ht="15" thickBot="1">
      <c r="A208" s="1" t="s">
        <v>542</v>
      </c>
      <c r="B208" s="227" t="s">
        <v>744</v>
      </c>
    </row>
    <row r="209" spans="1:2" ht="15" thickBot="1">
      <c r="A209" s="1" t="s">
        <v>445</v>
      </c>
      <c r="B209" s="227" t="s">
        <v>745</v>
      </c>
    </row>
    <row r="210" spans="1:2" ht="15" thickBot="1">
      <c r="A210" s="1" t="s">
        <v>448</v>
      </c>
      <c r="B210" s="227" t="s">
        <v>744</v>
      </c>
    </row>
    <row r="211" spans="1:2" ht="15" thickBot="1">
      <c r="A211" s="1" t="s">
        <v>391</v>
      </c>
      <c r="B211" s="227" t="s">
        <v>744</v>
      </c>
    </row>
    <row r="212" spans="1:2" ht="15" thickBot="1">
      <c r="A212" s="1" t="s">
        <v>285</v>
      </c>
      <c r="B212" s="227" t="s">
        <v>787</v>
      </c>
    </row>
    <row r="213" spans="1:2" ht="15" thickBot="1">
      <c r="A213" s="1" t="s">
        <v>278</v>
      </c>
      <c r="B213" s="227" t="s">
        <v>786</v>
      </c>
    </row>
    <row r="214" spans="1:2" ht="15" thickBot="1">
      <c r="A214" s="1" t="s">
        <v>454</v>
      </c>
      <c r="B214" s="227" t="s">
        <v>744</v>
      </c>
    </row>
    <row r="215" spans="1:2" ht="15" thickBot="1">
      <c r="A215" s="1" t="s">
        <v>310</v>
      </c>
      <c r="B215" s="227" t="s">
        <v>745</v>
      </c>
    </row>
    <row r="216" spans="1:2" ht="15" thickBot="1">
      <c r="A216" s="1" t="s">
        <v>270</v>
      </c>
      <c r="B216" s="227" t="s">
        <v>746</v>
      </c>
    </row>
    <row r="217" spans="1:2" ht="15" thickBot="1">
      <c r="A217" s="1" t="s">
        <v>341</v>
      </c>
      <c r="B217" s="227" t="s">
        <v>746</v>
      </c>
    </row>
    <row r="218" spans="1:2" ht="15" thickBot="1">
      <c r="A218" s="1" t="s">
        <v>474</v>
      </c>
      <c r="B218" s="227" t="s">
        <v>746</v>
      </c>
    </row>
    <row r="219" spans="1:2" ht="15" thickBot="1">
      <c r="A219" s="1" t="s">
        <v>467</v>
      </c>
      <c r="B219" s="227" t="s">
        <v>805</v>
      </c>
    </row>
    <row r="220" spans="1:2" ht="15" thickBot="1">
      <c r="A220" s="1" t="s">
        <v>547</v>
      </c>
      <c r="B220" s="227" t="s">
        <v>786</v>
      </c>
    </row>
    <row r="221" spans="1:2" ht="15" thickBot="1">
      <c r="A221" s="1" t="s">
        <v>601</v>
      </c>
      <c r="B221" s="227" t="s">
        <v>805</v>
      </c>
    </row>
    <row r="222" spans="1:2" ht="15" thickBot="1">
      <c r="A222" s="1" t="s">
        <v>256</v>
      </c>
      <c r="B222" s="227" t="s">
        <v>744</v>
      </c>
    </row>
    <row r="223" spans="1:2" ht="15" thickBot="1">
      <c r="A223" s="1" t="s">
        <v>335</v>
      </c>
      <c r="B223" s="227" t="s">
        <v>787</v>
      </c>
    </row>
    <row r="224" spans="1:2" ht="15" thickBot="1">
      <c r="A224" s="1" t="s">
        <v>591</v>
      </c>
      <c r="B224" s="227" t="s">
        <v>744</v>
      </c>
    </row>
    <row r="225" spans="1:2" ht="15" thickBot="1">
      <c r="A225" s="1" t="s">
        <v>575</v>
      </c>
      <c r="B225" s="227" t="s">
        <v>745</v>
      </c>
    </row>
    <row r="226" spans="1:2" ht="15" thickBot="1">
      <c r="A226" s="1" t="s">
        <v>491</v>
      </c>
      <c r="B226" s="227" t="s">
        <v>745</v>
      </c>
    </row>
    <row r="227" spans="1:2" ht="15" thickBot="1">
      <c r="A227" s="1" t="s">
        <v>481</v>
      </c>
      <c r="B227" s="227" t="s">
        <v>786</v>
      </c>
    </row>
    <row r="228" spans="1:2" ht="15" thickBot="1">
      <c r="A228" s="1" t="s">
        <v>221</v>
      </c>
      <c r="B228" s="227" t="s">
        <v>805</v>
      </c>
    </row>
    <row r="229" spans="1:2" ht="15" thickBot="1">
      <c r="A229" s="1" t="s">
        <v>257</v>
      </c>
      <c r="B229" s="227" t="s">
        <v>744</v>
      </c>
    </row>
    <row r="230" spans="1:2" ht="15" thickBot="1">
      <c r="A230" s="1" t="s">
        <v>459</v>
      </c>
      <c r="B230" s="227" t="s">
        <v>744</v>
      </c>
    </row>
    <row r="231" spans="1:2" ht="15" thickBot="1">
      <c r="A231" s="1" t="s">
        <v>524</v>
      </c>
      <c r="B231" s="227" t="s">
        <v>744</v>
      </c>
    </row>
    <row r="232" spans="1:2" ht="15" thickBot="1">
      <c r="A232" s="1" t="s">
        <v>332</v>
      </c>
      <c r="B232" s="227" t="s">
        <v>746</v>
      </c>
    </row>
    <row r="233" spans="1:2" ht="15" thickBot="1">
      <c r="A233" s="1" t="s">
        <v>386</v>
      </c>
      <c r="B233" s="227" t="s">
        <v>744</v>
      </c>
    </row>
    <row r="234" spans="1:2" ht="15" thickBot="1">
      <c r="A234" s="1" t="s">
        <v>548</v>
      </c>
      <c r="B234" s="227" t="s">
        <v>746</v>
      </c>
    </row>
    <row r="235" spans="1:2" ht="15" thickBot="1">
      <c r="A235" s="1" t="s">
        <v>415</v>
      </c>
      <c r="B235" s="227" t="s">
        <v>745</v>
      </c>
    </row>
    <row r="236" spans="1:2" ht="15" thickBot="1">
      <c r="A236" s="1" t="s">
        <v>199</v>
      </c>
      <c r="B236" s="227" t="s">
        <v>819</v>
      </c>
    </row>
    <row r="237" spans="1:2" ht="15" thickBot="1">
      <c r="A237" s="1" t="s">
        <v>288</v>
      </c>
      <c r="B237" s="227" t="s">
        <v>744</v>
      </c>
    </row>
    <row r="238" spans="1:2" ht="15" thickBot="1">
      <c r="A238" s="1" t="s">
        <v>587</v>
      </c>
      <c r="B238" s="227" t="s">
        <v>744</v>
      </c>
    </row>
    <row r="239" spans="1:2" ht="15" thickBot="1">
      <c r="A239" s="1" t="s">
        <v>513</v>
      </c>
      <c r="B239" s="227" t="s">
        <v>745</v>
      </c>
    </row>
    <row r="240" spans="1:2" ht="15" thickBot="1">
      <c r="A240" s="1" t="s">
        <v>496</v>
      </c>
      <c r="B240" s="227" t="s">
        <v>745</v>
      </c>
    </row>
    <row r="241" spans="1:2" ht="15" thickBot="1">
      <c r="A241" s="1" t="s">
        <v>303</v>
      </c>
      <c r="B241" s="227" t="s">
        <v>744</v>
      </c>
    </row>
    <row r="242" spans="1:2" ht="15" thickBot="1">
      <c r="A242" s="1" t="s">
        <v>364</v>
      </c>
      <c r="B242" s="227" t="s">
        <v>745</v>
      </c>
    </row>
    <row r="243" spans="1:2" ht="15" thickBot="1">
      <c r="A243" s="1" t="s">
        <v>444</v>
      </c>
      <c r="B243" s="227" t="s">
        <v>746</v>
      </c>
    </row>
    <row r="244" spans="1:2" ht="15" thickBot="1">
      <c r="A244" s="1" t="s">
        <v>431</v>
      </c>
      <c r="B244" s="227" t="s">
        <v>744</v>
      </c>
    </row>
    <row r="245" spans="1:2" ht="15" thickBot="1">
      <c r="A245" s="1" t="s">
        <v>329</v>
      </c>
      <c r="B245" s="227" t="s">
        <v>744</v>
      </c>
    </row>
    <row r="246" spans="1:2" ht="15" thickBot="1">
      <c r="A246" s="1" t="s">
        <v>506</v>
      </c>
      <c r="B246" s="227" t="s">
        <v>744</v>
      </c>
    </row>
    <row r="247" spans="1:2" ht="15" thickBot="1">
      <c r="A247" s="1" t="s">
        <v>360</v>
      </c>
      <c r="B247" s="227" t="s">
        <v>744</v>
      </c>
    </row>
    <row r="248" spans="1:2" ht="15" thickBot="1">
      <c r="A248" s="1" t="s">
        <v>560</v>
      </c>
      <c r="B248" s="227" t="s">
        <v>744</v>
      </c>
    </row>
    <row r="249" spans="1:2" ht="15" thickBot="1">
      <c r="A249" s="1" t="s">
        <v>468</v>
      </c>
      <c r="B249" s="227" t="s">
        <v>805</v>
      </c>
    </row>
    <row r="250" spans="1:2" ht="15" thickBot="1">
      <c r="A250" s="1" t="s">
        <v>439</v>
      </c>
      <c r="B250" s="227" t="s">
        <v>744</v>
      </c>
    </row>
    <row r="251" spans="1:2" ht="15" thickBot="1">
      <c r="A251" s="1" t="s">
        <v>442</v>
      </c>
      <c r="B251" s="227" t="s">
        <v>744</v>
      </c>
    </row>
    <row r="252" spans="1:2" ht="15" thickBot="1">
      <c r="A252" s="1" t="s">
        <v>613</v>
      </c>
      <c r="B252" s="227" t="s">
        <v>745</v>
      </c>
    </row>
    <row r="253" spans="1:2" ht="15" thickBot="1">
      <c r="A253" s="1" t="s">
        <v>425</v>
      </c>
      <c r="B253" s="227" t="s">
        <v>746</v>
      </c>
    </row>
    <row r="254" spans="1:2" ht="15" thickBot="1">
      <c r="A254" s="1" t="s">
        <v>373</v>
      </c>
      <c r="B254" s="227" t="s">
        <v>744</v>
      </c>
    </row>
    <row r="255" spans="1:2" ht="15" thickBot="1">
      <c r="A255" s="1" t="s">
        <v>178</v>
      </c>
      <c r="B255" s="227" t="s">
        <v>744</v>
      </c>
    </row>
    <row r="256" spans="1:2" ht="15" thickBot="1">
      <c r="A256" s="1" t="s">
        <v>604</v>
      </c>
      <c r="B256" s="227" t="s">
        <v>746</v>
      </c>
    </row>
    <row r="257" spans="1:2" ht="15" thickBot="1">
      <c r="A257" s="1" t="s">
        <v>311</v>
      </c>
      <c r="B257" s="227" t="s">
        <v>744</v>
      </c>
    </row>
    <row r="258" spans="1:2" ht="15" thickBot="1">
      <c r="A258" s="1" t="s">
        <v>427</v>
      </c>
      <c r="B258" s="227" t="s">
        <v>746</v>
      </c>
    </row>
    <row r="259" spans="1:2" ht="15" thickBot="1">
      <c r="A259" s="1" t="s">
        <v>358</v>
      </c>
      <c r="B259" s="227" t="s">
        <v>746</v>
      </c>
    </row>
    <row r="260" spans="1:2" ht="15" thickBot="1">
      <c r="A260" s="1" t="s">
        <v>316</v>
      </c>
      <c r="B260" s="227" t="s">
        <v>744</v>
      </c>
    </row>
    <row r="261" spans="1:2" ht="15" thickBot="1">
      <c r="A261" s="1" t="s">
        <v>436</v>
      </c>
      <c r="B261" s="227" t="s">
        <v>744</v>
      </c>
    </row>
    <row r="262" spans="1:2" ht="15" thickBot="1">
      <c r="A262" s="1" t="s">
        <v>552</v>
      </c>
      <c r="B262" s="227" t="s">
        <v>744</v>
      </c>
    </row>
    <row r="263" spans="1:2" ht="15" thickBot="1">
      <c r="A263" s="1" t="s">
        <v>267</v>
      </c>
      <c r="B263" s="227" t="s">
        <v>744</v>
      </c>
    </row>
    <row r="264" spans="1:2" ht="15" thickBot="1">
      <c r="A264" s="1" t="s">
        <v>538</v>
      </c>
      <c r="B264" s="227" t="s">
        <v>744</v>
      </c>
    </row>
    <row r="265" spans="1:2" ht="15" thickBot="1">
      <c r="A265" s="1" t="s">
        <v>544</v>
      </c>
      <c r="B265" s="227" t="s">
        <v>744</v>
      </c>
    </row>
    <row r="266" spans="1:2" ht="15" thickBot="1">
      <c r="A266" s="1" t="s">
        <v>612</v>
      </c>
      <c r="B266" s="227" t="s">
        <v>744</v>
      </c>
    </row>
    <row r="267" spans="1:2" ht="15" thickBot="1">
      <c r="A267" s="1" t="s">
        <v>432</v>
      </c>
      <c r="B267" s="227" t="s">
        <v>744</v>
      </c>
    </row>
    <row r="268" spans="1:2" ht="15" thickBot="1">
      <c r="A268" s="1" t="s">
        <v>566</v>
      </c>
      <c r="B268" s="227" t="s">
        <v>744</v>
      </c>
    </row>
    <row r="269" spans="1:2" ht="15" thickBot="1">
      <c r="A269" s="1" t="s">
        <v>374</v>
      </c>
      <c r="B269" s="227" t="s">
        <v>744</v>
      </c>
    </row>
    <row r="270" spans="1:2" ht="15" thickBot="1">
      <c r="A270" s="1" t="s">
        <v>497</v>
      </c>
      <c r="B270" s="227" t="s">
        <v>744</v>
      </c>
    </row>
    <row r="271" spans="1:2" ht="15" thickBot="1">
      <c r="A271" s="1" t="s">
        <v>309</v>
      </c>
      <c r="B271" s="227" t="s">
        <v>744</v>
      </c>
    </row>
    <row r="272" spans="1:2" ht="15" thickBot="1">
      <c r="A272" s="1" t="s">
        <v>437</v>
      </c>
      <c r="B272" s="227" t="s">
        <v>744</v>
      </c>
    </row>
    <row r="273" spans="1:2" ht="15" thickBot="1">
      <c r="A273" s="1" t="s">
        <v>283</v>
      </c>
      <c r="B273" s="227" t="s">
        <v>744</v>
      </c>
    </row>
    <row r="274" spans="1:2" ht="15" thickBot="1">
      <c r="A274" s="1" t="s">
        <v>755</v>
      </c>
      <c r="B274" s="227" t="s">
        <v>745</v>
      </c>
    </row>
    <row r="275" spans="1:2" ht="15" thickBot="1">
      <c r="A275" s="1" t="s">
        <v>563</v>
      </c>
      <c r="B275" s="227" t="s">
        <v>744</v>
      </c>
    </row>
    <row r="276" spans="1:2" ht="15" thickBot="1">
      <c r="A276" s="1" t="s">
        <v>412</v>
      </c>
      <c r="B276" s="227" t="s">
        <v>746</v>
      </c>
    </row>
    <row r="277" spans="1:2" ht="15" thickBot="1">
      <c r="A277" s="1" t="s">
        <v>357</v>
      </c>
      <c r="B277" s="227" t="s">
        <v>744</v>
      </c>
    </row>
    <row r="278" spans="1:2" ht="15" thickBot="1">
      <c r="A278" s="1" t="s">
        <v>466</v>
      </c>
      <c r="B278" s="227" t="s">
        <v>744</v>
      </c>
    </row>
    <row r="279" spans="1:2" ht="15" thickBot="1">
      <c r="A279" s="1" t="s">
        <v>387</v>
      </c>
      <c r="B279" s="227" t="s">
        <v>746</v>
      </c>
    </row>
    <row r="280" spans="1:2" ht="15" thickBot="1">
      <c r="A280" s="1" t="s">
        <v>583</v>
      </c>
      <c r="B280" s="227" t="s">
        <v>746</v>
      </c>
    </row>
    <row r="281" spans="1:2" ht="15" thickBot="1">
      <c r="A281" s="1" t="s">
        <v>550</v>
      </c>
      <c r="B281" s="227" t="s">
        <v>744</v>
      </c>
    </row>
    <row r="282" spans="1:2" ht="15" thickBot="1">
      <c r="A282" s="1" t="s">
        <v>569</v>
      </c>
      <c r="B282" s="227" t="s">
        <v>745</v>
      </c>
    </row>
    <row r="283" spans="1:2" ht="15" thickBot="1">
      <c r="A283" s="1" t="s">
        <v>194</v>
      </c>
      <c r="B283" s="227" t="s">
        <v>744</v>
      </c>
    </row>
    <row r="284" spans="1:2" ht="15" thickBot="1">
      <c r="A284" s="1" t="s">
        <v>299</v>
      </c>
      <c r="B284" s="227" t="s">
        <v>805</v>
      </c>
    </row>
    <row r="285" spans="1:2" ht="15" thickBot="1">
      <c r="A285" s="1" t="s">
        <v>214</v>
      </c>
      <c r="B285" s="227" t="s">
        <v>805</v>
      </c>
    </row>
    <row r="286" spans="1:2" ht="15" thickBot="1">
      <c r="A286" s="1" t="s">
        <v>351</v>
      </c>
      <c r="B286" s="227" t="s">
        <v>744</v>
      </c>
    </row>
    <row r="287" spans="1:2" ht="15" thickBot="1">
      <c r="A287" s="1" t="s">
        <v>581</v>
      </c>
      <c r="B287" s="227" t="s">
        <v>744</v>
      </c>
    </row>
    <row r="288" spans="1:2" ht="15" thickBot="1">
      <c r="A288" s="1" t="s">
        <v>571</v>
      </c>
      <c r="B288" s="227" t="s">
        <v>745</v>
      </c>
    </row>
    <row r="289" spans="1:2" ht="15" thickBot="1">
      <c r="A289" s="1" t="s">
        <v>531</v>
      </c>
      <c r="B289" s="227" t="s">
        <v>744</v>
      </c>
    </row>
    <row r="290" spans="1:2" ht="15" thickBot="1">
      <c r="A290" s="1" t="s">
        <v>519</v>
      </c>
      <c r="B290" s="227" t="s">
        <v>744</v>
      </c>
    </row>
    <row r="291" spans="1:2" ht="15" thickBot="1">
      <c r="A291" s="1" t="s">
        <v>671</v>
      </c>
      <c r="B291" s="227" t="s">
        <v>744</v>
      </c>
    </row>
    <row r="292" spans="1:2" ht="15" thickBot="1">
      <c r="A292" s="1" t="s">
        <v>455</v>
      </c>
      <c r="B292" s="227" t="s">
        <v>744</v>
      </c>
    </row>
    <row r="293" spans="1:2" ht="15" thickBot="1">
      <c r="A293" s="1" t="s">
        <v>620</v>
      </c>
      <c r="B293" s="227" t="s">
        <v>744</v>
      </c>
    </row>
    <row r="294" spans="1:2" ht="15" thickBot="1">
      <c r="A294" s="1" t="s">
        <v>557</v>
      </c>
      <c r="B294" s="227" t="s">
        <v>805</v>
      </c>
    </row>
    <row r="295" spans="1:2" ht="15" thickBot="1">
      <c r="A295" s="1" t="s">
        <v>394</v>
      </c>
      <c r="B295" s="227" t="s">
        <v>744</v>
      </c>
    </row>
    <row r="296" spans="1:2" ht="15" thickBot="1">
      <c r="A296" s="1" t="s">
        <v>549</v>
      </c>
      <c r="B296" s="227" t="s">
        <v>744</v>
      </c>
    </row>
    <row r="297" spans="1:2" ht="15" thickBot="1">
      <c r="A297" s="1" t="s">
        <v>619</v>
      </c>
      <c r="B297" s="227" t="s">
        <v>744</v>
      </c>
    </row>
    <row r="298" spans="1:2" ht="15" thickBot="1">
      <c r="A298" s="1" t="s">
        <v>249</v>
      </c>
      <c r="B298" s="227" t="s">
        <v>744</v>
      </c>
    </row>
    <row r="299" spans="1:2" ht="15" thickBot="1">
      <c r="A299" s="1" t="s">
        <v>607</v>
      </c>
      <c r="B299" s="227" t="s">
        <v>744</v>
      </c>
    </row>
    <row r="300" spans="1:2" ht="15" thickBot="1">
      <c r="A300" s="1" t="s">
        <v>596</v>
      </c>
      <c r="B300" s="227" t="s">
        <v>744</v>
      </c>
    </row>
    <row r="301" spans="1:2" ht="15" thickBot="1">
      <c r="A301" s="1" t="s">
        <v>228</v>
      </c>
      <c r="B301" s="227" t="s">
        <v>744</v>
      </c>
    </row>
    <row r="302" spans="1:2" ht="15" thickBot="1">
      <c r="A302" s="1" t="s">
        <v>458</v>
      </c>
      <c r="B302" s="227" t="s">
        <v>744</v>
      </c>
    </row>
    <row r="303" spans="1:2" ht="15" thickBot="1">
      <c r="A303" s="1" t="s">
        <v>470</v>
      </c>
      <c r="B303" s="227" t="s">
        <v>805</v>
      </c>
    </row>
    <row r="304" spans="1:2" ht="15" thickBot="1">
      <c r="A304" s="1" t="s">
        <v>343</v>
      </c>
      <c r="B304" s="227" t="s">
        <v>744</v>
      </c>
    </row>
    <row r="305" spans="1:2" ht="15" thickBot="1">
      <c r="A305" s="1" t="s">
        <v>441</v>
      </c>
      <c r="B305" s="227" t="s">
        <v>746</v>
      </c>
    </row>
    <row r="306" spans="1:2" ht="15" thickBot="1">
      <c r="A306" s="1" t="s">
        <v>393</v>
      </c>
      <c r="B306" s="227" t="s">
        <v>744</v>
      </c>
    </row>
    <row r="307" spans="1:2" ht="15" thickBot="1">
      <c r="A307" s="1" t="s">
        <v>499</v>
      </c>
      <c r="B307" s="227" t="s">
        <v>744</v>
      </c>
    </row>
    <row r="308" spans="1:2" ht="15" thickBot="1">
      <c r="A308" s="1" t="s">
        <v>305</v>
      </c>
      <c r="B308" s="227" t="s">
        <v>746</v>
      </c>
    </row>
    <row r="309" spans="1:2" ht="15" thickBot="1">
      <c r="A309" s="1" t="s">
        <v>495</v>
      </c>
      <c r="B309" s="227" t="s">
        <v>745</v>
      </c>
    </row>
    <row r="310" spans="1:2" ht="15" thickBot="1">
      <c r="A310" s="1" t="s">
        <v>545</v>
      </c>
      <c r="B310" s="227" t="s">
        <v>744</v>
      </c>
    </row>
    <row r="311" spans="1:2" ht="15" thickBot="1">
      <c r="A311" s="1" t="s">
        <v>321</v>
      </c>
      <c r="B311" s="227" t="s">
        <v>744</v>
      </c>
    </row>
    <row r="312" spans="1:2" ht="15" thickBot="1">
      <c r="A312" s="1" t="s">
        <v>609</v>
      </c>
      <c r="B312" s="227" t="s">
        <v>744</v>
      </c>
    </row>
    <row r="313" spans="1:2" ht="15" thickBot="1">
      <c r="A313" s="1" t="s">
        <v>366</v>
      </c>
      <c r="B313" s="227" t="s">
        <v>745</v>
      </c>
    </row>
    <row r="314" spans="1:2" ht="15" thickBot="1">
      <c r="A314" s="1" t="s">
        <v>555</v>
      </c>
      <c r="B314" s="227" t="s">
        <v>744</v>
      </c>
    </row>
    <row r="315" spans="1:2" ht="15" thickBot="1">
      <c r="A315" s="1" t="s">
        <v>532</v>
      </c>
      <c r="B315" s="227" t="s">
        <v>744</v>
      </c>
    </row>
    <row r="316" spans="1:2" ht="15" thickBot="1">
      <c r="A316" s="1" t="s">
        <v>501</v>
      </c>
      <c r="B316" s="227" t="s">
        <v>744</v>
      </c>
    </row>
    <row r="317" spans="1:2" ht="15" thickBot="1">
      <c r="A317" s="1" t="s">
        <v>551</v>
      </c>
      <c r="B317" s="227" t="s">
        <v>746</v>
      </c>
    </row>
    <row r="318" spans="1:2" ht="15" thickBot="1">
      <c r="A318" s="1" t="s">
        <v>451</v>
      </c>
      <c r="B318" s="227" t="s">
        <v>746</v>
      </c>
    </row>
    <row r="319" spans="1:2" ht="15" thickBot="1">
      <c r="A319" s="1" t="s">
        <v>340</v>
      </c>
      <c r="B319" s="227" t="s">
        <v>744</v>
      </c>
    </row>
    <row r="320" spans="1:2" ht="15" thickBot="1">
      <c r="A320" s="1" t="s">
        <v>186</v>
      </c>
      <c r="B320" s="227" t="s">
        <v>744</v>
      </c>
    </row>
    <row r="321" spans="1:2" ht="15" thickBot="1">
      <c r="A321" s="1" t="s">
        <v>336</v>
      </c>
      <c r="B321" s="227" t="s">
        <v>744</v>
      </c>
    </row>
    <row r="322" spans="1:2" ht="15" thickBot="1">
      <c r="A322" s="1" t="s">
        <v>464</v>
      </c>
      <c r="B322" s="227" t="s">
        <v>805</v>
      </c>
    </row>
    <row r="323" spans="1:2" ht="15" thickBot="1">
      <c r="A323" s="1" t="s">
        <v>617</v>
      </c>
      <c r="B323" s="227" t="s">
        <v>744</v>
      </c>
    </row>
    <row r="324" spans="1:2" ht="15" thickBot="1">
      <c r="A324" s="1" t="s">
        <v>232</v>
      </c>
      <c r="B324" s="227" t="s">
        <v>744</v>
      </c>
    </row>
    <row r="325" spans="1:2" ht="15" thickBot="1">
      <c r="A325" s="1" t="s">
        <v>505</v>
      </c>
      <c r="B325" s="227" t="s">
        <v>744</v>
      </c>
    </row>
    <row r="326" spans="1:2" ht="15" thickBot="1">
      <c r="A326" s="1" t="s">
        <v>576</v>
      </c>
      <c r="B326" s="227" t="s">
        <v>744</v>
      </c>
    </row>
    <row r="327" spans="1:2" ht="15" thickBot="1">
      <c r="A327" s="1" t="s">
        <v>381</v>
      </c>
      <c r="B327" s="227" t="s">
        <v>745</v>
      </c>
    </row>
    <row r="328" spans="1:2" ht="15" thickBot="1">
      <c r="A328" s="1" t="s">
        <v>346</v>
      </c>
      <c r="B328" s="227" t="s">
        <v>744</v>
      </c>
    </row>
    <row r="329" spans="1:2" ht="15" thickBot="1">
      <c r="A329" s="1" t="s">
        <v>233</v>
      </c>
      <c r="B329" s="227" t="s">
        <v>744</v>
      </c>
    </row>
    <row r="330" spans="1:2" ht="15" thickBot="1">
      <c r="A330" s="1" t="s">
        <v>477</v>
      </c>
      <c r="B330" s="227" t="s">
        <v>745</v>
      </c>
    </row>
    <row r="331" spans="1:2" ht="15" thickBot="1">
      <c r="A331" s="1" t="s">
        <v>308</v>
      </c>
      <c r="B331" s="227" t="s">
        <v>744</v>
      </c>
    </row>
    <row r="332" spans="1:2" ht="15" thickBot="1">
      <c r="A332" s="1" t="s">
        <v>286</v>
      </c>
      <c r="B332" s="227" t="s">
        <v>805</v>
      </c>
    </row>
    <row r="334" spans="1:2">
      <c r="A334" s="274"/>
    </row>
  </sheetData>
  <conditionalFormatting sqref="A2:A332 A334">
    <cfRule type="duplicateValues" dxfId="0" priority="1"/>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04399-3568-0D46-9CC9-0DE322BA7110}">
  <dimension ref="A1:C326"/>
  <sheetViews>
    <sheetView workbookViewId="0">
      <selection activeCell="C2" sqref="C2"/>
    </sheetView>
  </sheetViews>
  <sheetFormatPr baseColWidth="10" defaultRowHeight="13"/>
  <cols>
    <col min="1" max="1" width="35.83203125" bestFit="1" customWidth="1"/>
    <col min="2" max="2" width="19" bestFit="1" customWidth="1"/>
    <col min="3" max="3" width="56" bestFit="1" customWidth="1"/>
  </cols>
  <sheetData>
    <row r="1" spans="1:3" ht="18">
      <c r="A1" s="273" t="s">
        <v>856</v>
      </c>
      <c r="B1" s="273" t="s">
        <v>857</v>
      </c>
      <c r="C1" s="273" t="s">
        <v>858</v>
      </c>
    </row>
    <row r="2" spans="1:3" ht="18">
      <c r="A2" s="1" t="s">
        <v>178</v>
      </c>
      <c r="B2" s="273" t="str">
        <f>IF(COUNTIF('Members Clean Draft'!$A:$A,A2)&gt;0,"Match","No match")</f>
        <v>Match</v>
      </c>
      <c r="C2" s="273" t="s">
        <v>859</v>
      </c>
    </row>
    <row r="3" spans="1:3" ht="18">
      <c r="A3" s="1" t="s">
        <v>186</v>
      </c>
      <c r="B3" s="273" t="str">
        <f>IF(COUNTIF('Members Clean Draft'!$A:$A,A3)&gt;0,"Match","No match")</f>
        <v>Match</v>
      </c>
    </row>
    <row r="4" spans="1:3" ht="18">
      <c r="A4" s="1" t="s">
        <v>189</v>
      </c>
      <c r="B4" s="273" t="str">
        <f>IF(COUNTIF('Members Clean Draft'!$A:$A,A4)&gt;0,"Match","No match")</f>
        <v>Match</v>
      </c>
    </row>
    <row r="5" spans="1:3" ht="18">
      <c r="A5" s="1" t="s">
        <v>191</v>
      </c>
      <c r="B5" s="273" t="str">
        <f>IF(COUNTIF('Members Clean Draft'!$A:$A,A5)&gt;0,"Match","No match")</f>
        <v>Match</v>
      </c>
    </row>
    <row r="6" spans="1:3" ht="18">
      <c r="A6" s="1" t="s">
        <v>194</v>
      </c>
      <c r="B6" s="273" t="str">
        <f>IF(COUNTIF('Members Clean Draft'!$A:$A,A6)&gt;0,"Match","No match")</f>
        <v>Match</v>
      </c>
    </row>
    <row r="7" spans="1:3" ht="18">
      <c r="A7" s="1" t="s">
        <v>196</v>
      </c>
      <c r="B7" s="273" t="str">
        <f>IF(COUNTIF('Members Clean Draft'!$A:$A,A7)&gt;0,"Match","No match")</f>
        <v>Match</v>
      </c>
    </row>
    <row r="8" spans="1:3" ht="18">
      <c r="A8" s="1" t="s">
        <v>197</v>
      </c>
      <c r="B8" s="273" t="str">
        <f>IF(COUNTIF('Members Clean Draft'!$A:$A,A8)&gt;0,"Match","No match")</f>
        <v>Match</v>
      </c>
    </row>
    <row r="9" spans="1:3" ht="18">
      <c r="A9" s="1" t="s">
        <v>198</v>
      </c>
      <c r="B9" s="273" t="str">
        <f>IF(COUNTIF('Members Clean Draft'!$A:$A,A9)&gt;0,"Match","No match")</f>
        <v>Match</v>
      </c>
    </row>
    <row r="10" spans="1:3" ht="18">
      <c r="A10" s="1" t="s">
        <v>199</v>
      </c>
      <c r="B10" s="273" t="str">
        <f>IF(COUNTIF('Members Clean Draft'!$A:$A,A10)&gt;0,"Match","No match")</f>
        <v>Match</v>
      </c>
    </row>
    <row r="11" spans="1:3" ht="18">
      <c r="A11" s="1" t="s">
        <v>202</v>
      </c>
      <c r="B11" s="273" t="str">
        <f>IF(COUNTIF('Members Clean Draft'!$A:$A,A11)&gt;0,"Match","No match")</f>
        <v>Match</v>
      </c>
    </row>
    <row r="12" spans="1:3" ht="18">
      <c r="A12" s="1" t="s">
        <v>203</v>
      </c>
      <c r="B12" s="273" t="str">
        <f>IF(COUNTIF('Members Clean Draft'!$A:$A,A12)&gt;0,"Match","No match")</f>
        <v>Match</v>
      </c>
    </row>
    <row r="13" spans="1:3" ht="18">
      <c r="A13" s="1" t="s">
        <v>204</v>
      </c>
      <c r="B13" s="273" t="str">
        <f>IF(COUNTIF('Members Clean Draft'!$A:$A,A13)&gt;0,"Match","No match")</f>
        <v>Match</v>
      </c>
    </row>
    <row r="14" spans="1:3" ht="18">
      <c r="A14" s="1" t="s">
        <v>207</v>
      </c>
      <c r="B14" s="273" t="str">
        <f>IF(COUNTIF('Members Clean Draft'!$A:$A,A14)&gt;0,"Match","No match")</f>
        <v>Match</v>
      </c>
    </row>
    <row r="15" spans="1:3" ht="18">
      <c r="A15" s="1" t="s">
        <v>208</v>
      </c>
      <c r="B15" s="273" t="str">
        <f>IF(COUNTIF('Members Clean Draft'!$A:$A,A15)&gt;0,"Match","No match")</f>
        <v>Match</v>
      </c>
    </row>
    <row r="16" spans="1:3" ht="18">
      <c r="A16" s="1" t="s">
        <v>210</v>
      </c>
      <c r="B16" s="273" t="str">
        <f>IF(COUNTIF('Members Clean Draft'!$A:$A,A16)&gt;0,"Match","No match")</f>
        <v>Match</v>
      </c>
    </row>
    <row r="17" spans="1:2" ht="18">
      <c r="A17" s="1" t="s">
        <v>211</v>
      </c>
      <c r="B17" s="273" t="str">
        <f>IF(COUNTIF('Members Clean Draft'!$A:$A,A17)&gt;0,"Match","No match")</f>
        <v>Match</v>
      </c>
    </row>
    <row r="18" spans="1:2" ht="18">
      <c r="A18" s="1" t="s">
        <v>212</v>
      </c>
      <c r="B18" s="273" t="str">
        <f>IF(COUNTIF('Members Clean Draft'!$A:$A,A18)&gt;0,"Match","No match")</f>
        <v>Match</v>
      </c>
    </row>
    <row r="19" spans="1:2" ht="18">
      <c r="A19" s="1" t="s">
        <v>214</v>
      </c>
      <c r="B19" s="273" t="str">
        <f>IF(COUNTIF('Members Clean Draft'!$A:$A,A19)&gt;0,"Match","No match")</f>
        <v>Match</v>
      </c>
    </row>
    <row r="20" spans="1:2" ht="18">
      <c r="A20" s="1" t="s">
        <v>216</v>
      </c>
      <c r="B20" s="273" t="str">
        <f>IF(COUNTIF('Members Clean Draft'!$A:$A,A20)&gt;0,"Match","No match")</f>
        <v>Match</v>
      </c>
    </row>
    <row r="21" spans="1:2" ht="18">
      <c r="A21" s="1" t="s">
        <v>217</v>
      </c>
      <c r="B21" s="273" t="str">
        <f>IF(COUNTIF('Members Clean Draft'!$A:$A,A21)&gt;0,"Match","No match")</f>
        <v>Match</v>
      </c>
    </row>
    <row r="22" spans="1:2" ht="18">
      <c r="A22" s="1" t="s">
        <v>218</v>
      </c>
      <c r="B22" s="273" t="str">
        <f>IF(COUNTIF('Members Clean Draft'!$A:$A,A22)&gt;0,"Match","No match")</f>
        <v>Match</v>
      </c>
    </row>
    <row r="23" spans="1:2" ht="18">
      <c r="A23" s="1" t="s">
        <v>219</v>
      </c>
      <c r="B23" s="273" t="str">
        <f>IF(COUNTIF('Members Clean Draft'!$A:$A,A23)&gt;0,"Match","No match")</f>
        <v>Match</v>
      </c>
    </row>
    <row r="24" spans="1:2" ht="18">
      <c r="A24" s="1" t="s">
        <v>221</v>
      </c>
      <c r="B24" s="273" t="str">
        <f>IF(COUNTIF('Members Clean Draft'!$A:$A,A24)&gt;0,"Match","No match")</f>
        <v>Match</v>
      </c>
    </row>
    <row r="25" spans="1:2" ht="18">
      <c r="A25" s="1" t="s">
        <v>223</v>
      </c>
      <c r="B25" s="273" t="str">
        <f>IF(COUNTIF('Members Clean Draft'!$A:$A,A25)&gt;0,"Match","No match")</f>
        <v>Match</v>
      </c>
    </row>
    <row r="26" spans="1:2" ht="18">
      <c r="A26" s="1" t="s">
        <v>225</v>
      </c>
      <c r="B26" s="273" t="str">
        <f>IF(COUNTIF('Members Clean Draft'!$A:$A,A26)&gt;0,"Match","No match")</f>
        <v>Match</v>
      </c>
    </row>
    <row r="27" spans="1:2" ht="18">
      <c r="A27" s="1" t="s">
        <v>226</v>
      </c>
      <c r="B27" s="273" t="str">
        <f>IF(COUNTIF('Members Clean Draft'!$A:$A,A27)&gt;0,"Match","No match")</f>
        <v>Match</v>
      </c>
    </row>
    <row r="28" spans="1:2" ht="18">
      <c r="A28" s="1" t="s">
        <v>228</v>
      </c>
      <c r="B28" s="273" t="str">
        <f>IF(COUNTIF('Members Clean Draft'!$A:$A,A28)&gt;0,"Match","No match")</f>
        <v>Match</v>
      </c>
    </row>
    <row r="29" spans="1:2" ht="18">
      <c r="A29" s="1" t="s">
        <v>230</v>
      </c>
      <c r="B29" s="273" t="str">
        <f>IF(COUNTIF('Members Clean Draft'!$A:$A,A29)&gt;0,"Match","No match")</f>
        <v>Match</v>
      </c>
    </row>
    <row r="30" spans="1:2" ht="18">
      <c r="A30" s="1" t="s">
        <v>231</v>
      </c>
      <c r="B30" s="273" t="str">
        <f>IF(COUNTIF('Members Clean Draft'!$A:$A,A30)&gt;0,"Match","No match")</f>
        <v>Match</v>
      </c>
    </row>
    <row r="31" spans="1:2" ht="18">
      <c r="A31" s="1" t="s">
        <v>232</v>
      </c>
      <c r="B31" s="273" t="str">
        <f>IF(COUNTIF('Members Clean Draft'!$A:$A,A31)&gt;0,"Match","No match")</f>
        <v>Match</v>
      </c>
    </row>
    <row r="32" spans="1:2" ht="18">
      <c r="A32" s="1" t="s">
        <v>233</v>
      </c>
      <c r="B32" s="273" t="str">
        <f>IF(COUNTIF('Members Clean Draft'!$A:$A,A32)&gt;0,"Match","No match")</f>
        <v>Match</v>
      </c>
    </row>
    <row r="33" spans="1:2" ht="18">
      <c r="A33" s="1" t="s">
        <v>234</v>
      </c>
      <c r="B33" s="273" t="str">
        <f>IF(COUNTIF('Members Clean Draft'!$A:$A,A33)&gt;0,"Match","No match")</f>
        <v>Match</v>
      </c>
    </row>
    <row r="34" spans="1:2" ht="18">
      <c r="A34" s="1" t="s">
        <v>237</v>
      </c>
      <c r="B34" s="273" t="str">
        <f>IF(COUNTIF('Members Clean Draft'!$A:$A,A34)&gt;0,"Match","No match")</f>
        <v>Match</v>
      </c>
    </row>
    <row r="35" spans="1:2" ht="18">
      <c r="A35" s="1" t="s">
        <v>238</v>
      </c>
      <c r="B35" s="273" t="str">
        <f>IF(COUNTIF('Members Clean Draft'!$A:$A,A35)&gt;0,"Match","No match")</f>
        <v>Match</v>
      </c>
    </row>
    <row r="36" spans="1:2" ht="18">
      <c r="A36" s="1" t="s">
        <v>239</v>
      </c>
      <c r="B36" s="273" t="str">
        <f>IF(COUNTIF('Members Clean Draft'!$A:$A,A36)&gt;0,"Match","No match")</f>
        <v>Match</v>
      </c>
    </row>
    <row r="37" spans="1:2" ht="18">
      <c r="A37" s="1" t="s">
        <v>242</v>
      </c>
      <c r="B37" s="273" t="str">
        <f>IF(COUNTIF('Members Clean Draft'!$A:$A,A37)&gt;0,"Match","No match")</f>
        <v>Match</v>
      </c>
    </row>
    <row r="38" spans="1:2" ht="18">
      <c r="A38" s="1" t="s">
        <v>243</v>
      </c>
      <c r="B38" s="273" t="str">
        <f>IF(COUNTIF('Members Clean Draft'!$A:$A,A38)&gt;0,"Match","No match")</f>
        <v>Match</v>
      </c>
    </row>
    <row r="39" spans="1:2" ht="18">
      <c r="A39" s="1" t="s">
        <v>244</v>
      </c>
      <c r="B39" s="273" t="str">
        <f>IF(COUNTIF('Members Clean Draft'!$A:$A,A39)&gt;0,"Match","No match")</f>
        <v>Match</v>
      </c>
    </row>
    <row r="40" spans="1:2" ht="18">
      <c r="A40" s="1" t="s">
        <v>246</v>
      </c>
      <c r="B40" s="273" t="str">
        <f>IF(COUNTIF('Members Clean Draft'!$A:$A,A40)&gt;0,"Match","No match")</f>
        <v>Match</v>
      </c>
    </row>
    <row r="41" spans="1:2" ht="18">
      <c r="A41" s="1" t="s">
        <v>247</v>
      </c>
      <c r="B41" s="273" t="str">
        <f>IF(COUNTIF('Members Clean Draft'!$A:$A,A41)&gt;0,"Match","No match")</f>
        <v>Match</v>
      </c>
    </row>
    <row r="42" spans="1:2" ht="18">
      <c r="A42" s="1" t="s">
        <v>249</v>
      </c>
      <c r="B42" s="273" t="str">
        <f>IF(COUNTIF('Members Clean Draft'!$A:$A,A42)&gt;0,"Match","No match")</f>
        <v>Match</v>
      </c>
    </row>
    <row r="43" spans="1:2" ht="18">
      <c r="A43" s="1" t="s">
        <v>250</v>
      </c>
      <c r="B43" s="273" t="str">
        <f>IF(COUNTIF('Members Clean Draft'!$A:$A,A43)&gt;0,"Match","No match")</f>
        <v>Match</v>
      </c>
    </row>
    <row r="44" spans="1:2" ht="18">
      <c r="A44" s="1" t="s">
        <v>252</v>
      </c>
      <c r="B44" s="273" t="str">
        <f>IF(COUNTIF('Members Clean Draft'!$A:$A,A44)&gt;0,"Match","No match")</f>
        <v>Match</v>
      </c>
    </row>
    <row r="45" spans="1:2" ht="18">
      <c r="A45" s="1" t="s">
        <v>253</v>
      </c>
      <c r="B45" s="273" t="str">
        <f>IF(COUNTIF('Members Clean Draft'!$A:$A,A45)&gt;0,"Match","No match")</f>
        <v>Match</v>
      </c>
    </row>
    <row r="46" spans="1:2" ht="18">
      <c r="A46" s="1" t="s">
        <v>255</v>
      </c>
      <c r="B46" s="273" t="str">
        <f>IF(COUNTIF('Members Clean Draft'!$A:$A,A46)&gt;0,"Match","No match")</f>
        <v>Match</v>
      </c>
    </row>
    <row r="47" spans="1:2" ht="18">
      <c r="A47" s="1" t="s">
        <v>256</v>
      </c>
      <c r="B47" s="273" t="str">
        <f>IF(COUNTIF('Members Clean Draft'!$A:$A,A47)&gt;0,"Match","No match")</f>
        <v>Match</v>
      </c>
    </row>
    <row r="48" spans="1:2" ht="18">
      <c r="A48" s="1" t="s">
        <v>257</v>
      </c>
      <c r="B48" s="273" t="str">
        <f>IF(COUNTIF('Members Clean Draft'!$A:$A,A48)&gt;0,"Match","No match")</f>
        <v>Match</v>
      </c>
    </row>
    <row r="49" spans="1:2" ht="18">
      <c r="A49" s="1" t="s">
        <v>258</v>
      </c>
      <c r="B49" s="273" t="str">
        <f>IF(COUNTIF('Members Clean Draft'!$A:$A,A49)&gt;0,"Match","No match")</f>
        <v>Match</v>
      </c>
    </row>
    <row r="50" spans="1:2" ht="18">
      <c r="A50" s="1" t="s">
        <v>259</v>
      </c>
      <c r="B50" s="273" t="str">
        <f>IF(COUNTIF('Members Clean Draft'!$A:$A,A50)&gt;0,"Match","No match")</f>
        <v>Match</v>
      </c>
    </row>
    <row r="51" spans="1:2" ht="18">
      <c r="A51" s="1" t="s">
        <v>260</v>
      </c>
      <c r="B51" s="273" t="str">
        <f>IF(COUNTIF('Members Clean Draft'!$A:$A,A51)&gt;0,"Match","No match")</f>
        <v>Match</v>
      </c>
    </row>
    <row r="52" spans="1:2" ht="18">
      <c r="A52" s="1" t="s">
        <v>261</v>
      </c>
      <c r="B52" s="273" t="str">
        <f>IF(COUNTIF('Members Clean Draft'!$A:$A,A52)&gt;0,"Match","No match")</f>
        <v>Match</v>
      </c>
    </row>
    <row r="53" spans="1:2" ht="18">
      <c r="A53" s="1" t="s">
        <v>262</v>
      </c>
      <c r="B53" s="273" t="str">
        <f>IF(COUNTIF('Members Clean Draft'!$A:$A,A53)&gt;0,"Match","No match")</f>
        <v>Match</v>
      </c>
    </row>
    <row r="54" spans="1:2" ht="18">
      <c r="A54" s="1" t="s">
        <v>264</v>
      </c>
      <c r="B54" s="273" t="str">
        <f>IF(COUNTIF('Members Clean Draft'!$A:$A,A54)&gt;0,"Match","No match")</f>
        <v>Match</v>
      </c>
    </row>
    <row r="55" spans="1:2" ht="18">
      <c r="A55" s="1" t="s">
        <v>266</v>
      </c>
      <c r="B55" s="273" t="str">
        <f>IF(COUNTIF('Members Clean Draft'!$A:$A,A55)&gt;0,"Match","No match")</f>
        <v>Match</v>
      </c>
    </row>
    <row r="56" spans="1:2" ht="18">
      <c r="A56" s="1" t="s">
        <v>267</v>
      </c>
      <c r="B56" s="273" t="str">
        <f>IF(COUNTIF('Members Clean Draft'!$A:$A,A56)&gt;0,"Match","No match")</f>
        <v>Match</v>
      </c>
    </row>
    <row r="57" spans="1:2" ht="18">
      <c r="A57" s="1" t="s">
        <v>269</v>
      </c>
      <c r="B57" s="273" t="str">
        <f>IF(COUNTIF('Members Clean Draft'!$A:$A,A57)&gt;0,"Match","No match")</f>
        <v>Match</v>
      </c>
    </row>
    <row r="58" spans="1:2" ht="18">
      <c r="A58" s="1" t="s">
        <v>270</v>
      </c>
      <c r="B58" s="273" t="str">
        <f>IF(COUNTIF('Members Clean Draft'!$A:$A,A58)&gt;0,"Match","No match")</f>
        <v>Match</v>
      </c>
    </row>
    <row r="59" spans="1:2" ht="18">
      <c r="A59" s="1" t="s">
        <v>271</v>
      </c>
      <c r="B59" s="273" t="str">
        <f>IF(COUNTIF('Members Clean Draft'!$A:$A,A59)&gt;0,"Match","No match")</f>
        <v>Match</v>
      </c>
    </row>
    <row r="60" spans="1:2" ht="18">
      <c r="A60" s="1" t="s">
        <v>273</v>
      </c>
      <c r="B60" s="273" t="str">
        <f>IF(COUNTIF('Members Clean Draft'!$A:$A,A60)&gt;0,"Match","No match")</f>
        <v>Match</v>
      </c>
    </row>
    <row r="61" spans="1:2" ht="18">
      <c r="A61" s="1" t="s">
        <v>274</v>
      </c>
      <c r="B61" s="273" t="str">
        <f>IF(COUNTIF('Members Clean Draft'!$A:$A,A61)&gt;0,"Match","No match")</f>
        <v>Match</v>
      </c>
    </row>
    <row r="62" spans="1:2" ht="18">
      <c r="A62" s="1" t="s">
        <v>276</v>
      </c>
      <c r="B62" s="273" t="str">
        <f>IF(COUNTIF('Members Clean Draft'!$A:$A,A62)&gt;0,"Match","No match")</f>
        <v>Match</v>
      </c>
    </row>
    <row r="63" spans="1:2" ht="18">
      <c r="A63" s="1" t="s">
        <v>277</v>
      </c>
      <c r="B63" s="273" t="str">
        <f>IF(COUNTIF('Members Clean Draft'!$A:$A,A63)&gt;0,"Match","No match")</f>
        <v>Match</v>
      </c>
    </row>
    <row r="64" spans="1:2" ht="18">
      <c r="A64" s="1" t="s">
        <v>278</v>
      </c>
      <c r="B64" s="273" t="str">
        <f>IF(COUNTIF('Members Clean Draft'!$A:$A,A64)&gt;0,"Match","No match")</f>
        <v>Match</v>
      </c>
    </row>
    <row r="65" spans="1:2" ht="18">
      <c r="A65" s="1" t="s">
        <v>279</v>
      </c>
      <c r="B65" s="273" t="str">
        <f>IF(COUNTIF('Members Clean Draft'!$A:$A,A65)&gt;0,"Match","No match")</f>
        <v>Match</v>
      </c>
    </row>
    <row r="66" spans="1:2" ht="18">
      <c r="A66" s="1" t="s">
        <v>281</v>
      </c>
      <c r="B66" s="273" t="str">
        <f>IF(COUNTIF('Members Clean Draft'!$A:$A,A66)&gt;0,"Match","No match")</f>
        <v>Match</v>
      </c>
    </row>
    <row r="67" spans="1:2" ht="18">
      <c r="A67" s="1" t="s">
        <v>283</v>
      </c>
      <c r="B67" s="273" t="str">
        <f>IF(COUNTIF('Members Clean Draft'!$A:$A,A67)&gt;0,"Match","No match")</f>
        <v>Match</v>
      </c>
    </row>
    <row r="68" spans="1:2" ht="18">
      <c r="A68" s="1" t="s">
        <v>284</v>
      </c>
      <c r="B68" s="273" t="str">
        <f>IF(COUNTIF('Members Clean Draft'!$A:$A,A68)&gt;0,"Match","No match")</f>
        <v>Match</v>
      </c>
    </row>
    <row r="69" spans="1:2" ht="18">
      <c r="A69" s="1" t="s">
        <v>285</v>
      </c>
      <c r="B69" s="273" t="str">
        <f>IF(COUNTIF('Members Clean Draft'!$A:$A,A69)&gt;0,"Match","No match")</f>
        <v>Match</v>
      </c>
    </row>
    <row r="70" spans="1:2" ht="18">
      <c r="A70" s="1" t="s">
        <v>286</v>
      </c>
      <c r="B70" s="273" t="str">
        <f>IF(COUNTIF('Members Clean Draft'!$A:$A,A70)&gt;0,"Match","No match")</f>
        <v>Match</v>
      </c>
    </row>
    <row r="71" spans="1:2" ht="18">
      <c r="A71" s="1" t="s">
        <v>287</v>
      </c>
      <c r="B71" s="273" t="str">
        <f>IF(COUNTIF('Members Clean Draft'!$A:$A,A71)&gt;0,"Match","No match")</f>
        <v>Match</v>
      </c>
    </row>
    <row r="72" spans="1:2" ht="18">
      <c r="A72" s="1" t="s">
        <v>288</v>
      </c>
      <c r="B72" s="273" t="str">
        <f>IF(COUNTIF('Members Clean Draft'!$A:$A,A72)&gt;0,"Match","No match")</f>
        <v>Match</v>
      </c>
    </row>
    <row r="73" spans="1:2" ht="18">
      <c r="A73" s="1" t="s">
        <v>289</v>
      </c>
      <c r="B73" s="273" t="str">
        <f>IF(COUNTIF('Members Clean Draft'!$A:$A,A73)&gt;0,"Match","No match")</f>
        <v>Match</v>
      </c>
    </row>
    <row r="74" spans="1:2" ht="18">
      <c r="A74" s="1" t="s">
        <v>290</v>
      </c>
      <c r="B74" s="273" t="str">
        <f>IF(COUNTIF('Members Clean Draft'!$A:$A,A74)&gt;0,"Match","No match")</f>
        <v>Match</v>
      </c>
    </row>
    <row r="75" spans="1:2" ht="18">
      <c r="A75" s="1" t="s">
        <v>292</v>
      </c>
      <c r="B75" s="273" t="str">
        <f>IF(COUNTIF('Members Clean Draft'!$A:$A,A75)&gt;0,"Match","No match")</f>
        <v>Match</v>
      </c>
    </row>
    <row r="76" spans="1:2" ht="18">
      <c r="A76" s="1" t="s">
        <v>293</v>
      </c>
      <c r="B76" s="273" t="str">
        <f>IF(COUNTIF('Members Clean Draft'!$A:$A,A76)&gt;0,"Match","No match")</f>
        <v>Match</v>
      </c>
    </row>
    <row r="77" spans="1:2" ht="18">
      <c r="A77" s="1" t="s">
        <v>294</v>
      </c>
      <c r="B77" s="273" t="str">
        <f>IF(COUNTIF('Members Clean Draft'!$A:$A,A77)&gt;0,"Match","No match")</f>
        <v>Match</v>
      </c>
    </row>
    <row r="78" spans="1:2" ht="18">
      <c r="A78" s="1" t="s">
        <v>296</v>
      </c>
      <c r="B78" s="273" t="str">
        <f>IF(COUNTIF('Members Clean Draft'!$A:$A,A78)&gt;0,"Match","No match")</f>
        <v>Match</v>
      </c>
    </row>
    <row r="79" spans="1:2" ht="18">
      <c r="A79" s="1" t="s">
        <v>297</v>
      </c>
      <c r="B79" s="273" t="str">
        <f>IF(COUNTIF('Members Clean Draft'!$A:$A,A79)&gt;0,"Match","No match")</f>
        <v>Match</v>
      </c>
    </row>
    <row r="80" spans="1:2" ht="18">
      <c r="A80" s="1" t="s">
        <v>298</v>
      </c>
      <c r="B80" s="273" t="str">
        <f>IF(COUNTIF('Members Clean Draft'!$A:$A,A80)&gt;0,"Match","No match")</f>
        <v>Match</v>
      </c>
    </row>
    <row r="81" spans="1:2" ht="18">
      <c r="A81" s="1" t="s">
        <v>299</v>
      </c>
      <c r="B81" s="273" t="str">
        <f>IF(COUNTIF('Members Clean Draft'!$A:$A,A81)&gt;0,"Match","No match")</f>
        <v>Match</v>
      </c>
    </row>
    <row r="82" spans="1:2" ht="18">
      <c r="A82" s="1" t="s">
        <v>302</v>
      </c>
      <c r="B82" s="273" t="str">
        <f>IF(COUNTIF('Members Clean Draft'!$A:$A,A82)&gt;0,"Match","No match")</f>
        <v>Match</v>
      </c>
    </row>
    <row r="83" spans="1:2" ht="18">
      <c r="A83" s="1" t="s">
        <v>303</v>
      </c>
      <c r="B83" s="273" t="str">
        <f>IF(COUNTIF('Members Clean Draft'!$A:$A,A83)&gt;0,"Match","No match")</f>
        <v>Match</v>
      </c>
    </row>
    <row r="84" spans="1:2" ht="18">
      <c r="A84" s="1" t="s">
        <v>304</v>
      </c>
      <c r="B84" s="273" t="str">
        <f>IF(COUNTIF('Members Clean Draft'!$A:$A,A84)&gt;0,"Match","No match")</f>
        <v>Match</v>
      </c>
    </row>
    <row r="85" spans="1:2" ht="18">
      <c r="A85" s="1" t="s">
        <v>305</v>
      </c>
      <c r="B85" s="273" t="str">
        <f>IF(COUNTIF('Members Clean Draft'!$A:$A,A85)&gt;0,"Match","No match")</f>
        <v>Match</v>
      </c>
    </row>
    <row r="86" spans="1:2" ht="18">
      <c r="A86" s="1" t="s">
        <v>306</v>
      </c>
      <c r="B86" s="273" t="str">
        <f>IF(COUNTIF('Members Clean Draft'!$A:$A,A86)&gt;0,"Match","No match")</f>
        <v>Match</v>
      </c>
    </row>
    <row r="87" spans="1:2" ht="18">
      <c r="A87" s="1" t="s">
        <v>308</v>
      </c>
      <c r="B87" s="273" t="str">
        <f>IF(COUNTIF('Members Clean Draft'!$A:$A,A87)&gt;0,"Match","No match")</f>
        <v>Match</v>
      </c>
    </row>
    <row r="88" spans="1:2" ht="18">
      <c r="A88" s="1" t="s">
        <v>309</v>
      </c>
      <c r="B88" s="273" t="str">
        <f>IF(COUNTIF('Members Clean Draft'!$A:$A,A88)&gt;0,"Match","No match")</f>
        <v>Match</v>
      </c>
    </row>
    <row r="89" spans="1:2" ht="18">
      <c r="A89" s="1" t="s">
        <v>310</v>
      </c>
      <c r="B89" s="273" t="str">
        <f>IF(COUNTIF('Members Clean Draft'!$A:$A,A89)&gt;0,"Match","No match")</f>
        <v>Match</v>
      </c>
    </row>
    <row r="90" spans="1:2" ht="18">
      <c r="A90" s="1" t="s">
        <v>311</v>
      </c>
      <c r="B90" s="273" t="str">
        <f>IF(COUNTIF('Members Clean Draft'!$A:$A,A90)&gt;0,"Match","No match")</f>
        <v>Match</v>
      </c>
    </row>
    <row r="91" spans="1:2" ht="18">
      <c r="A91" s="1" t="s">
        <v>312</v>
      </c>
      <c r="B91" s="273" t="str">
        <f>IF(COUNTIF('Members Clean Draft'!$A:$A,A91)&gt;0,"Match","No match")</f>
        <v>Match</v>
      </c>
    </row>
    <row r="92" spans="1:2" ht="18">
      <c r="A92" s="1" t="s">
        <v>314</v>
      </c>
      <c r="B92" s="273" t="str">
        <f>IF(COUNTIF('Members Clean Draft'!$A:$A,A92)&gt;0,"Match","No match")</f>
        <v>Match</v>
      </c>
    </row>
    <row r="93" spans="1:2" ht="18">
      <c r="A93" s="1" t="s">
        <v>315</v>
      </c>
      <c r="B93" s="273" t="str">
        <f>IF(COUNTIF('Members Clean Draft'!$A:$A,A93)&gt;0,"Match","No match")</f>
        <v>Match</v>
      </c>
    </row>
    <row r="94" spans="1:2" ht="18">
      <c r="A94" s="1" t="s">
        <v>316</v>
      </c>
      <c r="B94" s="273" t="str">
        <f>IF(COUNTIF('Members Clean Draft'!$A:$A,A94)&gt;0,"Match","No match")</f>
        <v>Match</v>
      </c>
    </row>
    <row r="95" spans="1:2" ht="18">
      <c r="A95" s="1" t="s">
        <v>317</v>
      </c>
      <c r="B95" s="273" t="str">
        <f>IF(COUNTIF('Members Clean Draft'!$A:$A,A95)&gt;0,"Match","No match")</f>
        <v>Match</v>
      </c>
    </row>
    <row r="96" spans="1:2" ht="18">
      <c r="A96" s="1" t="s">
        <v>318</v>
      </c>
      <c r="B96" s="273" t="str">
        <f>IF(COUNTIF('Members Clean Draft'!$A:$A,A96)&gt;0,"Match","No match")</f>
        <v>Match</v>
      </c>
    </row>
    <row r="97" spans="1:2" ht="18">
      <c r="A97" s="1" t="s">
        <v>319</v>
      </c>
      <c r="B97" s="273" t="str">
        <f>IF(COUNTIF('Members Clean Draft'!$A:$A,A97)&gt;0,"Match","No match")</f>
        <v>Match</v>
      </c>
    </row>
    <row r="98" spans="1:2" ht="18">
      <c r="A98" s="1" t="s">
        <v>321</v>
      </c>
      <c r="B98" s="273" t="str">
        <f>IF(COUNTIF('Members Clean Draft'!$A:$A,A98)&gt;0,"Match","No match")</f>
        <v>Match</v>
      </c>
    </row>
    <row r="99" spans="1:2" ht="18">
      <c r="A99" s="1" t="s">
        <v>323</v>
      </c>
      <c r="B99" s="273" t="str">
        <f>IF(COUNTIF('Members Clean Draft'!$A:$A,A99)&gt;0,"Match","No match")</f>
        <v>Match</v>
      </c>
    </row>
    <row r="100" spans="1:2" ht="18">
      <c r="A100" s="1" t="s">
        <v>324</v>
      </c>
      <c r="B100" s="273" t="str">
        <f>IF(COUNTIF('Members Clean Draft'!$A:$A,A100)&gt;0,"Match","No match")</f>
        <v>Match</v>
      </c>
    </row>
    <row r="101" spans="1:2" ht="18">
      <c r="A101" s="1" t="s">
        <v>326</v>
      </c>
      <c r="B101" s="273" t="str">
        <f>IF(COUNTIF('Members Clean Draft'!$A:$A,A101)&gt;0,"Match","No match")</f>
        <v>Match</v>
      </c>
    </row>
    <row r="102" spans="1:2" ht="18">
      <c r="A102" s="1" t="s">
        <v>328</v>
      </c>
      <c r="B102" s="273" t="str">
        <f>IF(COUNTIF('Members Clean Draft'!$A:$A,A102)&gt;0,"Match","No match")</f>
        <v>Match</v>
      </c>
    </row>
    <row r="103" spans="1:2" ht="18">
      <c r="A103" s="1" t="s">
        <v>329</v>
      </c>
      <c r="B103" s="273" t="str">
        <f>IF(COUNTIF('Members Clean Draft'!$A:$A,A103)&gt;0,"Match","No match")</f>
        <v>Match</v>
      </c>
    </row>
    <row r="104" spans="1:2" ht="18">
      <c r="A104" s="1" t="s">
        <v>331</v>
      </c>
      <c r="B104" s="273" t="str">
        <f>IF(COUNTIF('Members Clean Draft'!$A:$A,A104)&gt;0,"Match","No match")</f>
        <v>Match</v>
      </c>
    </row>
    <row r="105" spans="1:2" ht="18">
      <c r="A105" s="1" t="s">
        <v>332</v>
      </c>
      <c r="B105" s="273" t="str">
        <f>IF(COUNTIF('Members Clean Draft'!$A:$A,A105)&gt;0,"Match","No match")</f>
        <v>Match</v>
      </c>
    </row>
    <row r="106" spans="1:2" ht="18">
      <c r="A106" s="1" t="s">
        <v>334</v>
      </c>
      <c r="B106" s="273" t="str">
        <f>IF(COUNTIF('Members Clean Draft'!$A:$A,A106)&gt;0,"Match","No match")</f>
        <v>Match</v>
      </c>
    </row>
    <row r="107" spans="1:2" ht="18">
      <c r="A107" s="1" t="s">
        <v>335</v>
      </c>
      <c r="B107" s="273" t="str">
        <f>IF(COUNTIF('Members Clean Draft'!$A:$A,A107)&gt;0,"Match","No match")</f>
        <v>Match</v>
      </c>
    </row>
    <row r="108" spans="1:2" ht="18">
      <c r="A108" s="1" t="s">
        <v>336</v>
      </c>
      <c r="B108" s="273" t="str">
        <f>IF(COUNTIF('Members Clean Draft'!$A:$A,A108)&gt;0,"Match","No match")</f>
        <v>Match</v>
      </c>
    </row>
    <row r="109" spans="1:2" ht="18">
      <c r="A109" s="1" t="s">
        <v>337</v>
      </c>
      <c r="B109" s="273" t="str">
        <f>IF(COUNTIF('Members Clean Draft'!$A:$A,A109)&gt;0,"Match","No match")</f>
        <v>Match</v>
      </c>
    </row>
    <row r="110" spans="1:2" ht="18">
      <c r="A110" s="1" t="s">
        <v>340</v>
      </c>
      <c r="B110" s="273" t="str">
        <f>IF(COUNTIF('Members Clean Draft'!$A:$A,A110)&gt;0,"Match","No match")</f>
        <v>Match</v>
      </c>
    </row>
    <row r="111" spans="1:2" ht="18">
      <c r="A111" s="1" t="s">
        <v>341</v>
      </c>
      <c r="B111" s="273" t="str">
        <f>IF(COUNTIF('Members Clean Draft'!$A:$A,A111)&gt;0,"Match","No match")</f>
        <v>Match</v>
      </c>
    </row>
    <row r="112" spans="1:2" ht="18">
      <c r="A112" s="1" t="s">
        <v>342</v>
      </c>
      <c r="B112" s="273" t="str">
        <f>IF(COUNTIF('Members Clean Draft'!$A:$A,A112)&gt;0,"Match","No match")</f>
        <v>Match</v>
      </c>
    </row>
    <row r="113" spans="1:2" ht="18">
      <c r="A113" s="1" t="s">
        <v>343</v>
      </c>
      <c r="B113" s="273" t="str">
        <f>IF(COUNTIF('Members Clean Draft'!$A:$A,A113)&gt;0,"Match","No match")</f>
        <v>Match</v>
      </c>
    </row>
    <row r="114" spans="1:2" ht="18">
      <c r="A114" s="1" t="s">
        <v>345</v>
      </c>
      <c r="B114" s="273" t="str">
        <f>IF(COUNTIF('Members Clean Draft'!$A:$A,A114)&gt;0,"Match","No match")</f>
        <v>Match</v>
      </c>
    </row>
    <row r="115" spans="1:2" ht="18">
      <c r="A115" s="1" t="s">
        <v>346</v>
      </c>
      <c r="B115" s="273" t="str">
        <f>IF(COUNTIF('Members Clean Draft'!$A:$A,A115)&gt;0,"Match","No match")</f>
        <v>Match</v>
      </c>
    </row>
    <row r="116" spans="1:2" ht="18">
      <c r="A116" s="1" t="s">
        <v>347</v>
      </c>
      <c r="B116" s="273" t="str">
        <f>IF(COUNTIF('Members Clean Draft'!$A:$A,A116)&gt;0,"Match","No match")</f>
        <v>Match</v>
      </c>
    </row>
    <row r="117" spans="1:2" ht="18">
      <c r="A117" s="1" t="s">
        <v>349</v>
      </c>
      <c r="B117" s="273" t="str">
        <f>IF(COUNTIF('Members Clean Draft'!$A:$A,A117)&gt;0,"Match","No match")</f>
        <v>Match</v>
      </c>
    </row>
    <row r="118" spans="1:2" ht="18">
      <c r="A118" s="1" t="s">
        <v>351</v>
      </c>
      <c r="B118" s="273" t="str">
        <f>IF(COUNTIF('Members Clean Draft'!$A:$A,A118)&gt;0,"Match","No match")</f>
        <v>Match</v>
      </c>
    </row>
    <row r="119" spans="1:2" ht="18">
      <c r="A119" s="1" t="s">
        <v>352</v>
      </c>
      <c r="B119" s="273" t="str">
        <f>IF(COUNTIF('Members Clean Draft'!$A:$A,A119)&gt;0,"Match","No match")</f>
        <v>Match</v>
      </c>
    </row>
    <row r="120" spans="1:2" ht="18">
      <c r="A120" s="1" t="s">
        <v>353</v>
      </c>
      <c r="B120" s="273" t="str">
        <f>IF(COUNTIF('Members Clean Draft'!$A:$A,A120)&gt;0,"Match","No match")</f>
        <v>Match</v>
      </c>
    </row>
    <row r="121" spans="1:2" ht="18">
      <c r="A121" s="1" t="s">
        <v>354</v>
      </c>
      <c r="B121" s="273" t="str">
        <f>IF(COUNTIF('Members Clean Draft'!$A:$A,A121)&gt;0,"Match","No match")</f>
        <v>Match</v>
      </c>
    </row>
    <row r="122" spans="1:2" ht="18">
      <c r="A122" s="1" t="s">
        <v>356</v>
      </c>
      <c r="B122" s="273" t="str">
        <f>IF(COUNTIF('Members Clean Draft'!$A:$A,A122)&gt;0,"Match","No match")</f>
        <v>Match</v>
      </c>
    </row>
    <row r="123" spans="1:2" ht="18">
      <c r="A123" s="1" t="s">
        <v>357</v>
      </c>
      <c r="B123" s="273" t="str">
        <f>IF(COUNTIF('Members Clean Draft'!$A:$A,A123)&gt;0,"Match","No match")</f>
        <v>Match</v>
      </c>
    </row>
    <row r="124" spans="1:2" ht="18">
      <c r="A124" s="1" t="s">
        <v>358</v>
      </c>
      <c r="B124" s="273" t="str">
        <f>IF(COUNTIF('Members Clean Draft'!$A:$A,A124)&gt;0,"Match","No match")</f>
        <v>Match</v>
      </c>
    </row>
    <row r="125" spans="1:2" ht="18">
      <c r="A125" s="1" t="s">
        <v>360</v>
      </c>
      <c r="B125" s="273" t="str">
        <f>IF(COUNTIF('Members Clean Draft'!$A:$A,A125)&gt;0,"Match","No match")</f>
        <v>Match</v>
      </c>
    </row>
    <row r="126" spans="1:2" ht="18">
      <c r="A126" s="1" t="s">
        <v>361</v>
      </c>
      <c r="B126" s="273" t="str">
        <f>IF(COUNTIF('Members Clean Draft'!$A:$A,A126)&gt;0,"Match","No match")</f>
        <v>Match</v>
      </c>
    </row>
    <row r="127" spans="1:2" ht="18">
      <c r="A127" s="1" t="s">
        <v>362</v>
      </c>
      <c r="B127" s="273" t="str">
        <f>IF(COUNTIF('Members Clean Draft'!$A:$A,A127)&gt;0,"Match","No match")</f>
        <v>Match</v>
      </c>
    </row>
    <row r="128" spans="1:2" ht="18">
      <c r="A128" s="1" t="s">
        <v>364</v>
      </c>
      <c r="B128" s="273" t="str">
        <f>IF(COUNTIF('Members Clean Draft'!$A:$A,A128)&gt;0,"Match","No match")</f>
        <v>Match</v>
      </c>
    </row>
    <row r="129" spans="1:2" ht="18">
      <c r="A129" s="1" t="s">
        <v>365</v>
      </c>
      <c r="B129" s="273" t="str">
        <f>IF(COUNTIF('Members Clean Draft'!$A:$A,A129)&gt;0,"Match","No match")</f>
        <v>Match</v>
      </c>
    </row>
    <row r="130" spans="1:2" ht="18">
      <c r="A130" s="1" t="s">
        <v>366</v>
      </c>
      <c r="B130" s="273" t="str">
        <f>IF(COUNTIF('Members Clean Draft'!$A:$A,A130)&gt;0,"Match","No match")</f>
        <v>Match</v>
      </c>
    </row>
    <row r="131" spans="1:2" ht="18">
      <c r="A131" s="1" t="s">
        <v>368</v>
      </c>
      <c r="B131" s="273" t="str">
        <f>IF(COUNTIF('Members Clean Draft'!$A:$A,A131)&gt;0,"Match","No match")</f>
        <v>Match</v>
      </c>
    </row>
    <row r="132" spans="1:2" ht="18">
      <c r="A132" s="1" t="s">
        <v>370</v>
      </c>
      <c r="B132" s="273" t="str">
        <f>IF(COUNTIF('Members Clean Draft'!$A:$A,A132)&gt;0,"Match","No match")</f>
        <v>Match</v>
      </c>
    </row>
    <row r="133" spans="1:2" ht="18">
      <c r="A133" s="1" t="s">
        <v>372</v>
      </c>
      <c r="B133" s="273" t="str">
        <f>IF(COUNTIF('Members Clean Draft'!$A:$A,A133)&gt;0,"Match","No match")</f>
        <v>Match</v>
      </c>
    </row>
    <row r="134" spans="1:2" ht="18">
      <c r="A134" s="1" t="s">
        <v>373</v>
      </c>
      <c r="B134" s="273" t="str">
        <f>IF(COUNTIF('Members Clean Draft'!$A:$A,A134)&gt;0,"Match","No match")</f>
        <v>Match</v>
      </c>
    </row>
    <row r="135" spans="1:2" ht="18">
      <c r="A135" s="1" t="s">
        <v>374</v>
      </c>
      <c r="B135" s="273" t="str">
        <f>IF(COUNTIF('Members Clean Draft'!$A:$A,A135)&gt;0,"Match","No match")</f>
        <v>Match</v>
      </c>
    </row>
    <row r="136" spans="1:2" ht="18">
      <c r="A136" s="1" t="s">
        <v>375</v>
      </c>
      <c r="B136" s="273" t="str">
        <f>IF(COUNTIF('Members Clean Draft'!$A:$A,A136)&gt;0,"Match","No match")</f>
        <v>Match</v>
      </c>
    </row>
    <row r="137" spans="1:2" ht="18">
      <c r="A137" s="1" t="s">
        <v>377</v>
      </c>
      <c r="B137" s="273" t="str">
        <f>IF(COUNTIF('Members Clean Draft'!$A:$A,A137)&gt;0,"Match","No match")</f>
        <v>Match</v>
      </c>
    </row>
    <row r="138" spans="1:2" ht="18">
      <c r="A138" s="1" t="s">
        <v>379</v>
      </c>
      <c r="B138" s="273" t="str">
        <f>IF(COUNTIF('Members Clean Draft'!$A:$A,A138)&gt;0,"Match","No match")</f>
        <v>Match</v>
      </c>
    </row>
    <row r="139" spans="1:2" ht="18">
      <c r="A139" s="1" t="s">
        <v>380</v>
      </c>
      <c r="B139" s="273" t="str">
        <f>IF(COUNTIF('Members Clean Draft'!$A:$A,A139)&gt;0,"Match","No match")</f>
        <v>Match</v>
      </c>
    </row>
    <row r="140" spans="1:2" ht="18">
      <c r="A140" s="1" t="s">
        <v>381</v>
      </c>
      <c r="B140" s="273" t="str">
        <f>IF(COUNTIF('Members Clean Draft'!$A:$A,A140)&gt;0,"Match","No match")</f>
        <v>Match</v>
      </c>
    </row>
    <row r="141" spans="1:2" ht="18">
      <c r="A141" s="1" t="s">
        <v>382</v>
      </c>
      <c r="B141" s="273" t="str">
        <f>IF(COUNTIF('Members Clean Draft'!$A:$A,A141)&gt;0,"Match","No match")</f>
        <v>Match</v>
      </c>
    </row>
    <row r="142" spans="1:2" ht="18">
      <c r="A142" s="1" t="s">
        <v>383</v>
      </c>
      <c r="B142" s="273" t="str">
        <f>IF(COUNTIF('Members Clean Draft'!$A:$A,A142)&gt;0,"Match","No match")</f>
        <v>Match</v>
      </c>
    </row>
    <row r="143" spans="1:2" ht="18">
      <c r="A143" s="1" t="s">
        <v>384</v>
      </c>
      <c r="B143" s="273" t="str">
        <f>IF(COUNTIF('Members Clean Draft'!$A:$A,A143)&gt;0,"Match","No match")</f>
        <v>Match</v>
      </c>
    </row>
    <row r="144" spans="1:2" ht="18">
      <c r="A144" s="1" t="s">
        <v>385</v>
      </c>
      <c r="B144" s="273" t="str">
        <f>IF(COUNTIF('Members Clean Draft'!$A:$A,A144)&gt;0,"Match","No match")</f>
        <v>Match</v>
      </c>
    </row>
    <row r="145" spans="1:2" ht="18">
      <c r="A145" s="1" t="s">
        <v>386</v>
      </c>
      <c r="B145" s="273" t="str">
        <f>IF(COUNTIF('Members Clean Draft'!$A:$A,A145)&gt;0,"Match","No match")</f>
        <v>Match</v>
      </c>
    </row>
    <row r="146" spans="1:2" ht="18">
      <c r="A146" s="1" t="s">
        <v>387</v>
      </c>
      <c r="B146" s="273" t="str">
        <f>IF(COUNTIF('Members Clean Draft'!$A:$A,A146)&gt;0,"Match","No match")</f>
        <v>Match</v>
      </c>
    </row>
    <row r="147" spans="1:2" ht="18">
      <c r="A147" s="1" t="s">
        <v>388</v>
      </c>
      <c r="B147" s="273" t="str">
        <f>IF(COUNTIF('Members Clean Draft'!$A:$A,A147)&gt;0,"Match","No match")</f>
        <v>Match</v>
      </c>
    </row>
    <row r="148" spans="1:2" ht="18">
      <c r="A148" s="1" t="s">
        <v>389</v>
      </c>
      <c r="B148" s="273" t="str">
        <f>IF(COUNTIF('Members Clean Draft'!$A:$A,A148)&gt;0,"Match","No match")</f>
        <v>Match</v>
      </c>
    </row>
    <row r="149" spans="1:2" ht="18">
      <c r="A149" s="1" t="s">
        <v>390</v>
      </c>
      <c r="B149" s="273" t="str">
        <f>IF(COUNTIF('Members Clean Draft'!$A:$A,A149)&gt;0,"Match","No match")</f>
        <v>Match</v>
      </c>
    </row>
    <row r="150" spans="1:2" ht="18">
      <c r="A150" s="1" t="s">
        <v>391</v>
      </c>
      <c r="B150" s="273" t="str">
        <f>IF(COUNTIF('Members Clean Draft'!$A:$A,A150)&gt;0,"Match","No match")</f>
        <v>Match</v>
      </c>
    </row>
    <row r="151" spans="1:2" ht="18">
      <c r="A151" s="1" t="s">
        <v>393</v>
      </c>
      <c r="B151" s="273" t="str">
        <f>IF(COUNTIF('Members Clean Draft'!$A:$A,A151)&gt;0,"Match","No match")</f>
        <v>Match</v>
      </c>
    </row>
    <row r="152" spans="1:2" ht="18">
      <c r="A152" s="1" t="s">
        <v>394</v>
      </c>
      <c r="B152" s="273" t="str">
        <f>IF(COUNTIF('Members Clean Draft'!$A:$A,A152)&gt;0,"Match","No match")</f>
        <v>Match</v>
      </c>
    </row>
    <row r="153" spans="1:2" ht="18">
      <c r="A153" s="1" t="s">
        <v>396</v>
      </c>
      <c r="B153" s="273" t="str">
        <f>IF(COUNTIF('Members Clean Draft'!$A:$A,A153)&gt;0,"Match","No match")</f>
        <v>Match</v>
      </c>
    </row>
    <row r="154" spans="1:2" ht="18">
      <c r="A154" s="1" t="s">
        <v>398</v>
      </c>
      <c r="B154" s="273" t="str">
        <f>IF(COUNTIF('Members Clean Draft'!$A:$A,A154)&gt;0,"Match","No match")</f>
        <v>Match</v>
      </c>
    </row>
    <row r="155" spans="1:2" ht="18">
      <c r="A155" s="1" t="s">
        <v>399</v>
      </c>
      <c r="B155" s="273" t="str">
        <f>IF(COUNTIF('Members Clean Draft'!$A:$A,A155)&gt;0,"Match","No match")</f>
        <v>Match</v>
      </c>
    </row>
    <row r="156" spans="1:2" ht="18">
      <c r="A156" s="1" t="s">
        <v>400</v>
      </c>
      <c r="B156" s="273" t="str">
        <f>IF(COUNTIF('Members Clean Draft'!$A:$A,A156)&gt;0,"Match","No match")</f>
        <v>Match</v>
      </c>
    </row>
    <row r="157" spans="1:2" ht="18">
      <c r="A157" s="1" t="s">
        <v>402</v>
      </c>
      <c r="B157" s="273" t="str">
        <f>IF(COUNTIF('Members Clean Draft'!$A:$A,A157)&gt;0,"Match","No match")</f>
        <v>Match</v>
      </c>
    </row>
    <row r="158" spans="1:2" ht="18">
      <c r="A158" s="1" t="s">
        <v>403</v>
      </c>
      <c r="B158" s="273" t="str">
        <f>IF(COUNTIF('Members Clean Draft'!$A:$A,A158)&gt;0,"Match","No match")</f>
        <v>Match</v>
      </c>
    </row>
    <row r="159" spans="1:2" ht="18">
      <c r="A159" s="1" t="s">
        <v>405</v>
      </c>
      <c r="B159" s="273" t="str">
        <f>IF(COUNTIF('Members Clean Draft'!$A:$A,A159)&gt;0,"Match","No match")</f>
        <v>Match</v>
      </c>
    </row>
    <row r="160" spans="1:2" ht="18">
      <c r="A160" s="1" t="s">
        <v>406</v>
      </c>
      <c r="B160" s="273" t="str">
        <f>IF(COUNTIF('Members Clean Draft'!$A:$A,A160)&gt;0,"Match","No match")</f>
        <v>Match</v>
      </c>
    </row>
    <row r="161" spans="1:2" ht="18">
      <c r="A161" s="1" t="s">
        <v>407</v>
      </c>
      <c r="B161" s="273" t="str">
        <f>IF(COUNTIF('Members Clean Draft'!$A:$A,A161)&gt;0,"Match","No match")</f>
        <v>Match</v>
      </c>
    </row>
    <row r="162" spans="1:2" ht="18">
      <c r="A162" s="1" t="s">
        <v>409</v>
      </c>
      <c r="B162" s="273" t="str">
        <f>IF(COUNTIF('Members Clean Draft'!$A:$A,A162)&gt;0,"Match","No match")</f>
        <v>Match</v>
      </c>
    </row>
    <row r="163" spans="1:2" ht="18">
      <c r="A163" s="1" t="s">
        <v>411</v>
      </c>
      <c r="B163" s="273" t="str">
        <f>IF(COUNTIF('Members Clean Draft'!$A:$A,A163)&gt;0,"Match","No match")</f>
        <v>Match</v>
      </c>
    </row>
    <row r="164" spans="1:2" ht="18">
      <c r="A164" s="1" t="s">
        <v>412</v>
      </c>
      <c r="B164" s="273" t="str">
        <f>IF(COUNTIF('Members Clean Draft'!$A:$A,A164)&gt;0,"Match","No match")</f>
        <v>Match</v>
      </c>
    </row>
    <row r="165" spans="1:2" ht="18">
      <c r="A165" s="1" t="s">
        <v>414</v>
      </c>
      <c r="B165" s="273" t="str">
        <f>IF(COUNTIF('Members Clean Draft'!$A:$A,A165)&gt;0,"Match","No match")</f>
        <v>Match</v>
      </c>
    </row>
    <row r="166" spans="1:2" ht="18">
      <c r="A166" s="1" t="s">
        <v>415</v>
      </c>
      <c r="B166" s="273" t="str">
        <f>IF(COUNTIF('Members Clean Draft'!$A:$A,A166)&gt;0,"Match","No match")</f>
        <v>Match</v>
      </c>
    </row>
    <row r="167" spans="1:2" ht="18">
      <c r="A167" s="1" t="s">
        <v>416</v>
      </c>
      <c r="B167" s="273" t="str">
        <f>IF(COUNTIF('Members Clean Draft'!$A:$A,A167)&gt;0,"Match","No match")</f>
        <v>Match</v>
      </c>
    </row>
    <row r="168" spans="1:2" ht="18">
      <c r="A168" s="1" t="s">
        <v>417</v>
      </c>
      <c r="B168" s="273" t="str">
        <f>IF(COUNTIF('Members Clean Draft'!$A:$A,A168)&gt;0,"Match","No match")</f>
        <v>Match</v>
      </c>
    </row>
    <row r="169" spans="1:2" ht="18">
      <c r="A169" s="1" t="s">
        <v>419</v>
      </c>
      <c r="B169" s="273" t="str">
        <f>IF(COUNTIF('Members Clean Draft'!$A:$A,A169)&gt;0,"Match","No match")</f>
        <v>Match</v>
      </c>
    </row>
    <row r="170" spans="1:2" ht="18">
      <c r="A170" s="1" t="s">
        <v>420</v>
      </c>
      <c r="B170" s="273" t="str">
        <f>IF(COUNTIF('Members Clean Draft'!$A:$A,A170)&gt;0,"Match","No match")</f>
        <v>Match</v>
      </c>
    </row>
    <row r="171" spans="1:2" ht="18">
      <c r="A171" s="1" t="s">
        <v>421</v>
      </c>
      <c r="B171" s="273" t="str">
        <f>IF(COUNTIF('Members Clean Draft'!$A:$A,A171)&gt;0,"Match","No match")</f>
        <v>Match</v>
      </c>
    </row>
    <row r="172" spans="1:2" ht="18">
      <c r="A172" s="1" t="s">
        <v>423</v>
      </c>
      <c r="B172" s="273" t="str">
        <f>IF(COUNTIF('Members Clean Draft'!$A:$A,A172)&gt;0,"Match","No match")</f>
        <v>Match</v>
      </c>
    </row>
    <row r="173" spans="1:2" ht="18">
      <c r="A173" s="1" t="s">
        <v>425</v>
      </c>
      <c r="B173" s="273" t="str">
        <f>IF(COUNTIF('Members Clean Draft'!$A:$A,A173)&gt;0,"Match","No match")</f>
        <v>Match</v>
      </c>
    </row>
    <row r="174" spans="1:2" ht="18">
      <c r="A174" s="1" t="s">
        <v>426</v>
      </c>
      <c r="B174" s="273" t="str">
        <f>IF(COUNTIF('Members Clean Draft'!$A:$A,A174)&gt;0,"Match","No match")</f>
        <v>Match</v>
      </c>
    </row>
    <row r="175" spans="1:2" ht="18">
      <c r="A175" s="1" t="s">
        <v>427</v>
      </c>
      <c r="B175" s="273" t="str">
        <f>IF(COUNTIF('Members Clean Draft'!$A:$A,A175)&gt;0,"Match","No match")</f>
        <v>Match</v>
      </c>
    </row>
    <row r="176" spans="1:2" ht="18">
      <c r="A176" s="1" t="s">
        <v>428</v>
      </c>
      <c r="B176" s="273" t="str">
        <f>IF(COUNTIF('Members Clean Draft'!$A:$A,A176)&gt;0,"Match","No match")</f>
        <v>Match</v>
      </c>
    </row>
    <row r="177" spans="1:2" ht="18">
      <c r="A177" s="1" t="s">
        <v>429</v>
      </c>
      <c r="B177" s="273" t="str">
        <f>IF(COUNTIF('Members Clean Draft'!$A:$A,A177)&gt;0,"Match","No match")</f>
        <v>Match</v>
      </c>
    </row>
    <row r="178" spans="1:2" ht="18">
      <c r="A178" s="1" t="s">
        <v>430</v>
      </c>
      <c r="B178" s="273" t="str">
        <f>IF(COUNTIF('Members Clean Draft'!$A:$A,A178)&gt;0,"Match","No match")</f>
        <v>Match</v>
      </c>
    </row>
    <row r="179" spans="1:2" ht="18">
      <c r="A179" s="1" t="s">
        <v>431</v>
      </c>
      <c r="B179" s="273" t="str">
        <f>IF(COUNTIF('Members Clean Draft'!$A:$A,A179)&gt;0,"Match","No match")</f>
        <v>Match</v>
      </c>
    </row>
    <row r="180" spans="1:2" ht="18">
      <c r="A180" s="1" t="s">
        <v>432</v>
      </c>
      <c r="B180" s="273" t="str">
        <f>IF(COUNTIF('Members Clean Draft'!$A:$A,A180)&gt;0,"Match","No match")</f>
        <v>Match</v>
      </c>
    </row>
    <row r="181" spans="1:2" ht="18">
      <c r="A181" s="1" t="s">
        <v>433</v>
      </c>
      <c r="B181" s="273" t="str">
        <f>IF(COUNTIF('Members Clean Draft'!$A:$A,A181)&gt;0,"Match","No match")</f>
        <v>Match</v>
      </c>
    </row>
    <row r="182" spans="1:2" ht="18">
      <c r="A182" s="1" t="s">
        <v>435</v>
      </c>
      <c r="B182" s="273" t="str">
        <f>IF(COUNTIF('Members Clean Draft'!$A:$A,A182)&gt;0,"Match","No match")</f>
        <v>Match</v>
      </c>
    </row>
    <row r="183" spans="1:2" ht="18">
      <c r="A183" s="1" t="s">
        <v>436</v>
      </c>
      <c r="B183" s="273" t="str">
        <f>IF(COUNTIF('Members Clean Draft'!$A:$A,A183)&gt;0,"Match","No match")</f>
        <v>Match</v>
      </c>
    </row>
    <row r="184" spans="1:2" ht="18">
      <c r="A184" s="1" t="s">
        <v>437</v>
      </c>
      <c r="B184" s="273" t="str">
        <f>IF(COUNTIF('Members Clean Draft'!$A:$A,A184)&gt;0,"Match","No match")</f>
        <v>Match</v>
      </c>
    </row>
    <row r="185" spans="1:2" ht="18">
      <c r="A185" s="1" t="s">
        <v>438</v>
      </c>
      <c r="B185" s="273" t="str">
        <f>IF(COUNTIF('Members Clean Draft'!$A:$A,A185)&gt;0,"Match","No match")</f>
        <v>Match</v>
      </c>
    </row>
    <row r="186" spans="1:2" ht="18">
      <c r="A186" s="1" t="s">
        <v>439</v>
      </c>
      <c r="B186" s="273" t="str">
        <f>IF(COUNTIF('Members Clean Draft'!$A:$A,A186)&gt;0,"Match","No match")</f>
        <v>Match</v>
      </c>
    </row>
    <row r="187" spans="1:2" ht="18">
      <c r="A187" s="1" t="s">
        <v>441</v>
      </c>
      <c r="B187" s="273" t="str">
        <f>IF(COUNTIF('Members Clean Draft'!$A:$A,A187)&gt;0,"Match","No match")</f>
        <v>Match</v>
      </c>
    </row>
    <row r="188" spans="1:2" ht="18">
      <c r="A188" s="1" t="s">
        <v>442</v>
      </c>
      <c r="B188" s="273" t="str">
        <f>IF(COUNTIF('Members Clean Draft'!$A:$A,A188)&gt;0,"Match","No match")</f>
        <v>Match</v>
      </c>
    </row>
    <row r="189" spans="1:2" ht="18">
      <c r="A189" s="1" t="s">
        <v>444</v>
      </c>
      <c r="B189" s="273" t="str">
        <f>IF(COUNTIF('Members Clean Draft'!$A:$A,A189)&gt;0,"Match","No match")</f>
        <v>Match</v>
      </c>
    </row>
    <row r="190" spans="1:2" ht="18">
      <c r="A190" s="1" t="s">
        <v>445</v>
      </c>
      <c r="B190" s="273" t="str">
        <f>IF(COUNTIF('Members Clean Draft'!$A:$A,A190)&gt;0,"Match","No match")</f>
        <v>Match</v>
      </c>
    </row>
    <row r="191" spans="1:2" ht="18">
      <c r="A191" s="1" t="s">
        <v>446</v>
      </c>
      <c r="B191" s="273" t="str">
        <f>IF(COUNTIF('Members Clean Draft'!$A:$A,A191)&gt;0,"Match","No match")</f>
        <v>Match</v>
      </c>
    </row>
    <row r="192" spans="1:2" ht="18">
      <c r="A192" s="1" t="s">
        <v>448</v>
      </c>
      <c r="B192" s="273" t="str">
        <f>IF(COUNTIF('Members Clean Draft'!$A:$A,A192)&gt;0,"Match","No match")</f>
        <v>Match</v>
      </c>
    </row>
    <row r="193" spans="1:2" ht="18">
      <c r="A193" s="1" t="s">
        <v>449</v>
      </c>
      <c r="B193" s="273" t="str">
        <f>IF(COUNTIF('Members Clean Draft'!$A:$A,A193)&gt;0,"Match","No match")</f>
        <v>Match</v>
      </c>
    </row>
    <row r="194" spans="1:2" ht="18">
      <c r="A194" s="1" t="s">
        <v>450</v>
      </c>
      <c r="B194" s="273" t="str">
        <f>IF(COUNTIF('Members Clean Draft'!$A:$A,A194)&gt;0,"Match","No match")</f>
        <v>Match</v>
      </c>
    </row>
    <row r="195" spans="1:2" ht="18">
      <c r="A195" s="1" t="s">
        <v>451</v>
      </c>
      <c r="B195" s="273" t="str">
        <f>IF(COUNTIF('Members Clean Draft'!$A:$A,A195)&gt;0,"Match","No match")</f>
        <v>Match</v>
      </c>
    </row>
    <row r="196" spans="1:2" ht="18">
      <c r="A196" s="1" t="s">
        <v>452</v>
      </c>
      <c r="B196" s="273" t="str">
        <f>IF(COUNTIF('Members Clean Draft'!$A:$A,A196)&gt;0,"Match","No match")</f>
        <v>Match</v>
      </c>
    </row>
    <row r="197" spans="1:2" ht="18">
      <c r="A197" s="1" t="s">
        <v>453</v>
      </c>
      <c r="B197" s="273" t="str">
        <f>IF(COUNTIF('Members Clean Draft'!$A:$A,A197)&gt;0,"Match","No match")</f>
        <v>Match</v>
      </c>
    </row>
    <row r="198" spans="1:2" ht="18">
      <c r="A198" s="1" t="s">
        <v>454</v>
      </c>
      <c r="B198" s="273" t="str">
        <f>IF(COUNTIF('Members Clean Draft'!$A:$A,A198)&gt;0,"Match","No match")</f>
        <v>Match</v>
      </c>
    </row>
    <row r="199" spans="1:2" ht="18">
      <c r="A199" s="1" t="s">
        <v>455</v>
      </c>
      <c r="B199" s="273" t="str">
        <f>IF(COUNTIF('Members Clean Draft'!$A:$A,A199)&gt;0,"Match","No match")</f>
        <v>Match</v>
      </c>
    </row>
    <row r="200" spans="1:2" ht="18">
      <c r="A200" s="1" t="s">
        <v>456</v>
      </c>
      <c r="B200" s="273" t="str">
        <f>IF(COUNTIF('Members Clean Draft'!$A:$A,A200)&gt;0,"Match","No match")</f>
        <v>Match</v>
      </c>
    </row>
    <row r="201" spans="1:2" ht="18">
      <c r="A201" s="1" t="s">
        <v>458</v>
      </c>
      <c r="B201" s="273" t="str">
        <f>IF(COUNTIF('Members Clean Draft'!$A:$A,A201)&gt;0,"Match","No match")</f>
        <v>Match</v>
      </c>
    </row>
    <row r="202" spans="1:2" ht="18">
      <c r="A202" s="1" t="s">
        <v>459</v>
      </c>
      <c r="B202" s="273" t="str">
        <f>IF(COUNTIF('Members Clean Draft'!$A:$A,A202)&gt;0,"Match","No match")</f>
        <v>Match</v>
      </c>
    </row>
    <row r="203" spans="1:2" ht="18">
      <c r="A203" s="1" t="s">
        <v>461</v>
      </c>
      <c r="B203" s="273" t="str">
        <f>IF(COUNTIF('Members Clean Draft'!$A:$A,A203)&gt;0,"Match","No match")</f>
        <v>Match</v>
      </c>
    </row>
    <row r="204" spans="1:2" ht="18">
      <c r="A204" s="1" t="s">
        <v>462</v>
      </c>
      <c r="B204" s="273" t="str">
        <f>IF(COUNTIF('Members Clean Draft'!$A:$A,A204)&gt;0,"Match","No match")</f>
        <v>Match</v>
      </c>
    </row>
    <row r="205" spans="1:2" ht="18">
      <c r="A205" s="1" t="s">
        <v>464</v>
      </c>
      <c r="B205" s="273" t="str">
        <f>IF(COUNTIF('Members Clean Draft'!$A:$A,A205)&gt;0,"Match","No match")</f>
        <v>Match</v>
      </c>
    </row>
    <row r="206" spans="1:2" ht="18">
      <c r="A206" s="1" t="s">
        <v>465</v>
      </c>
      <c r="B206" s="273" t="str">
        <f>IF(COUNTIF('Members Clean Draft'!$A:$A,A206)&gt;0,"Match","No match")</f>
        <v>Match</v>
      </c>
    </row>
    <row r="207" spans="1:2" ht="18">
      <c r="A207" s="1" t="s">
        <v>466</v>
      </c>
      <c r="B207" s="273" t="str">
        <f>IF(COUNTIF('Members Clean Draft'!$A:$A,A207)&gt;0,"Match","No match")</f>
        <v>Match</v>
      </c>
    </row>
    <row r="208" spans="1:2" ht="18">
      <c r="A208" s="1" t="s">
        <v>467</v>
      </c>
      <c r="B208" s="273" t="str">
        <f>IF(COUNTIF('Members Clean Draft'!$A:$A,A208)&gt;0,"Match","No match")</f>
        <v>Match</v>
      </c>
    </row>
    <row r="209" spans="1:2" ht="18">
      <c r="A209" s="1" t="s">
        <v>468</v>
      </c>
      <c r="B209" s="273" t="str">
        <f>IF(COUNTIF('Members Clean Draft'!$A:$A,A209)&gt;0,"Match","No match")</f>
        <v>Match</v>
      </c>
    </row>
    <row r="210" spans="1:2" ht="18">
      <c r="A210" s="1" t="s">
        <v>470</v>
      </c>
      <c r="B210" s="273" t="str">
        <f>IF(COUNTIF('Members Clean Draft'!$A:$A,A210)&gt;0,"Match","No match")</f>
        <v>Match</v>
      </c>
    </row>
    <row r="211" spans="1:2" ht="18">
      <c r="A211" s="1" t="s">
        <v>472</v>
      </c>
      <c r="B211" s="273" t="str">
        <f>IF(COUNTIF('Members Clean Draft'!$A:$A,A211)&gt;0,"Match","No match")</f>
        <v>Match</v>
      </c>
    </row>
    <row r="212" spans="1:2" ht="18">
      <c r="A212" s="1" t="s">
        <v>473</v>
      </c>
      <c r="B212" s="273" t="str">
        <f>IF(COUNTIF('Members Clean Draft'!$A:$A,A212)&gt;0,"Match","No match")</f>
        <v>Match</v>
      </c>
    </row>
    <row r="213" spans="1:2" ht="18">
      <c r="A213" s="1" t="s">
        <v>474</v>
      </c>
      <c r="B213" s="273" t="str">
        <f>IF(COUNTIF('Members Clean Draft'!$A:$A,A213)&gt;0,"Match","No match")</f>
        <v>Match</v>
      </c>
    </row>
    <row r="214" spans="1:2" ht="18">
      <c r="A214" s="1" t="s">
        <v>475</v>
      </c>
      <c r="B214" s="273" t="str">
        <f>IF(COUNTIF('Members Clean Draft'!$A:$A,A214)&gt;0,"Match","No match")</f>
        <v>Match</v>
      </c>
    </row>
    <row r="215" spans="1:2" ht="18">
      <c r="A215" s="1" t="s">
        <v>476</v>
      </c>
      <c r="B215" s="273" t="str">
        <f>IF(COUNTIF('Members Clean Draft'!$A:$A,A215)&gt;0,"Match","No match")</f>
        <v>Match</v>
      </c>
    </row>
    <row r="216" spans="1:2" ht="18">
      <c r="A216" s="1" t="s">
        <v>477</v>
      </c>
      <c r="B216" s="273" t="str">
        <f>IF(COUNTIF('Members Clean Draft'!$A:$A,A216)&gt;0,"Match","No match")</f>
        <v>Match</v>
      </c>
    </row>
    <row r="217" spans="1:2" ht="18">
      <c r="A217" s="1" t="s">
        <v>478</v>
      </c>
      <c r="B217" s="273" t="str">
        <f>IF(COUNTIF('Members Clean Draft'!$A:$A,A217)&gt;0,"Match","No match")</f>
        <v>Match</v>
      </c>
    </row>
    <row r="218" spans="1:2" ht="18">
      <c r="A218" s="1" t="s">
        <v>479</v>
      </c>
      <c r="B218" s="273" t="str">
        <f>IF(COUNTIF('Members Clean Draft'!$A:$A,A218)&gt;0,"Match","No match")</f>
        <v>Match</v>
      </c>
    </row>
    <row r="219" spans="1:2" ht="18">
      <c r="A219" s="1" t="s">
        <v>480</v>
      </c>
      <c r="B219" s="273" t="str">
        <f>IF(COUNTIF('Members Clean Draft'!$A:$A,A219)&gt;0,"Match","No match")</f>
        <v>Match</v>
      </c>
    </row>
    <row r="220" spans="1:2" ht="18">
      <c r="A220" s="1" t="s">
        <v>481</v>
      </c>
      <c r="B220" s="273" t="str">
        <f>IF(COUNTIF('Members Clean Draft'!$A:$A,A220)&gt;0,"Match","No match")</f>
        <v>Match</v>
      </c>
    </row>
    <row r="221" spans="1:2" ht="18">
      <c r="A221" s="1" t="s">
        <v>483</v>
      </c>
      <c r="B221" s="273" t="str">
        <f>IF(COUNTIF('Members Clean Draft'!$A:$A,A221)&gt;0,"Match","No match")</f>
        <v>Match</v>
      </c>
    </row>
    <row r="222" spans="1:2" ht="18">
      <c r="A222" s="1" t="s">
        <v>485</v>
      </c>
      <c r="B222" s="273" t="str">
        <f>IF(COUNTIF('Members Clean Draft'!$A:$A,A222)&gt;0,"Match","No match")</f>
        <v>Match</v>
      </c>
    </row>
    <row r="223" spans="1:2" ht="18">
      <c r="A223" s="1" t="s">
        <v>487</v>
      </c>
      <c r="B223" s="273" t="str">
        <f>IF(COUNTIF('Members Clean Draft'!$A:$A,A223)&gt;0,"Match","No match")</f>
        <v>Match</v>
      </c>
    </row>
    <row r="224" spans="1:2" ht="18">
      <c r="A224" s="1" t="s">
        <v>489</v>
      </c>
      <c r="B224" s="273" t="str">
        <f>IF(COUNTIF('Members Clean Draft'!$A:$A,A224)&gt;0,"Match","No match")</f>
        <v>Match</v>
      </c>
    </row>
    <row r="225" spans="1:2" ht="18">
      <c r="A225" s="1" t="s">
        <v>491</v>
      </c>
      <c r="B225" s="273" t="str">
        <f>IF(COUNTIF('Members Clean Draft'!$A:$A,A225)&gt;0,"Match","No match")</f>
        <v>Match</v>
      </c>
    </row>
    <row r="226" spans="1:2" ht="18">
      <c r="A226" s="1" t="s">
        <v>492</v>
      </c>
      <c r="B226" s="273" t="str">
        <f>IF(COUNTIF('Members Clean Draft'!$A:$A,A226)&gt;0,"Match","No match")</f>
        <v>Match</v>
      </c>
    </row>
    <row r="227" spans="1:2" ht="18">
      <c r="A227" s="1" t="s">
        <v>493</v>
      </c>
      <c r="B227" s="273" t="str">
        <f>IF(COUNTIF('Members Clean Draft'!$A:$A,A227)&gt;0,"Match","No match")</f>
        <v>Match</v>
      </c>
    </row>
    <row r="228" spans="1:2" ht="18">
      <c r="A228" s="1" t="s">
        <v>495</v>
      </c>
      <c r="B228" s="273" t="str">
        <f>IF(COUNTIF('Members Clean Draft'!$A:$A,A228)&gt;0,"Match","No match")</f>
        <v>Match</v>
      </c>
    </row>
    <row r="229" spans="1:2" ht="18">
      <c r="A229" s="1" t="s">
        <v>496</v>
      </c>
      <c r="B229" s="273" t="str">
        <f>IF(COUNTIF('Members Clean Draft'!$A:$A,A229)&gt;0,"Match","No match")</f>
        <v>Match</v>
      </c>
    </row>
    <row r="230" spans="1:2" ht="18">
      <c r="A230" s="1" t="s">
        <v>497</v>
      </c>
      <c r="B230" s="273" t="str">
        <f>IF(COUNTIF('Members Clean Draft'!$A:$A,A230)&gt;0,"Match","No match")</f>
        <v>Match</v>
      </c>
    </row>
    <row r="231" spans="1:2" ht="18">
      <c r="A231" s="1" t="s">
        <v>498</v>
      </c>
      <c r="B231" s="273" t="str">
        <f>IF(COUNTIF('Members Clean Draft'!$A:$A,A231)&gt;0,"Match","No match")</f>
        <v>Match</v>
      </c>
    </row>
    <row r="232" spans="1:2" ht="18">
      <c r="A232" s="1" t="s">
        <v>499</v>
      </c>
      <c r="B232" s="273" t="str">
        <f>IF(COUNTIF('Members Clean Draft'!$A:$A,A232)&gt;0,"Match","No match")</f>
        <v>Match</v>
      </c>
    </row>
    <row r="233" spans="1:2" ht="18">
      <c r="A233" s="1" t="s">
        <v>500</v>
      </c>
      <c r="B233" s="273" t="str">
        <f>IF(COUNTIF('Members Clean Draft'!$A:$A,A233)&gt;0,"Match","No match")</f>
        <v>Match</v>
      </c>
    </row>
    <row r="234" spans="1:2" ht="18">
      <c r="A234" s="1" t="s">
        <v>501</v>
      </c>
      <c r="B234" s="273" t="str">
        <f>IF(COUNTIF('Members Clean Draft'!$A:$A,A234)&gt;0,"Match","No match")</f>
        <v>Match</v>
      </c>
    </row>
    <row r="235" spans="1:2" ht="18">
      <c r="A235" s="1" t="s">
        <v>502</v>
      </c>
      <c r="B235" s="273" t="str">
        <f>IF(COUNTIF('Members Clean Draft'!$A:$A,A235)&gt;0,"Match","No match")</f>
        <v>Match</v>
      </c>
    </row>
    <row r="236" spans="1:2" ht="18">
      <c r="A236" s="1" t="s">
        <v>503</v>
      </c>
      <c r="B236" s="273" t="str">
        <f>IF(COUNTIF('Members Clean Draft'!$A:$A,A236)&gt;0,"Match","No match")</f>
        <v>Match</v>
      </c>
    </row>
    <row r="237" spans="1:2" ht="18">
      <c r="A237" s="1" t="s">
        <v>505</v>
      </c>
      <c r="B237" s="273" t="str">
        <f>IF(COUNTIF('Members Clean Draft'!$A:$A,A237)&gt;0,"Match","No match")</f>
        <v>Match</v>
      </c>
    </row>
    <row r="238" spans="1:2" ht="18">
      <c r="A238" s="1" t="s">
        <v>506</v>
      </c>
      <c r="B238" s="273" t="str">
        <f>IF(COUNTIF('Members Clean Draft'!$A:$A,A238)&gt;0,"Match","No match")</f>
        <v>Match</v>
      </c>
    </row>
    <row r="239" spans="1:2" ht="18">
      <c r="A239" s="1" t="s">
        <v>507</v>
      </c>
      <c r="B239" s="273" t="str">
        <f>IF(COUNTIF('Members Clean Draft'!$A:$A,A239)&gt;0,"Match","No match")</f>
        <v>Match</v>
      </c>
    </row>
    <row r="240" spans="1:2" ht="18">
      <c r="A240" s="1" t="s">
        <v>508</v>
      </c>
      <c r="B240" s="273" t="str">
        <f>IF(COUNTIF('Members Clean Draft'!$A:$A,A240)&gt;0,"Match","No match")</f>
        <v>Match</v>
      </c>
    </row>
    <row r="241" spans="1:2" ht="18">
      <c r="A241" s="1" t="s">
        <v>509</v>
      </c>
      <c r="B241" s="273" t="str">
        <f>IF(COUNTIF('Members Clean Draft'!$A:$A,A241)&gt;0,"Match","No match")</f>
        <v>Match</v>
      </c>
    </row>
    <row r="242" spans="1:2" ht="18">
      <c r="A242" s="1" t="s">
        <v>511</v>
      </c>
      <c r="B242" s="273" t="str">
        <f>IF(COUNTIF('Members Clean Draft'!$A:$A,A242)&gt;0,"Match","No match")</f>
        <v>Match</v>
      </c>
    </row>
    <row r="243" spans="1:2" ht="18">
      <c r="A243" s="1" t="s">
        <v>512</v>
      </c>
      <c r="B243" s="273" t="str">
        <f>IF(COUNTIF('Members Clean Draft'!$A:$A,A243)&gt;0,"Match","No match")</f>
        <v>Match</v>
      </c>
    </row>
    <row r="244" spans="1:2" ht="18">
      <c r="A244" s="1" t="s">
        <v>513</v>
      </c>
      <c r="B244" s="273" t="str">
        <f>IF(COUNTIF('Members Clean Draft'!$A:$A,A244)&gt;0,"Match","No match")</f>
        <v>Match</v>
      </c>
    </row>
    <row r="245" spans="1:2" ht="18">
      <c r="A245" s="1" t="s">
        <v>515</v>
      </c>
      <c r="B245" s="273" t="str">
        <f>IF(COUNTIF('Members Clean Draft'!$A:$A,A245)&gt;0,"Match","No match")</f>
        <v>Match</v>
      </c>
    </row>
    <row r="246" spans="1:2" ht="18">
      <c r="A246" s="1" t="s">
        <v>516</v>
      </c>
      <c r="B246" s="273" t="str">
        <f>IF(COUNTIF('Members Clean Draft'!$A:$A,A246)&gt;0,"Match","No match")</f>
        <v>Match</v>
      </c>
    </row>
    <row r="247" spans="1:2" ht="18">
      <c r="A247" s="1" t="s">
        <v>517</v>
      </c>
      <c r="B247" s="273" t="str">
        <f>IF(COUNTIF('Members Clean Draft'!$A:$A,A247)&gt;0,"Match","No match")</f>
        <v>Match</v>
      </c>
    </row>
    <row r="248" spans="1:2" ht="18">
      <c r="A248" s="1" t="s">
        <v>518</v>
      </c>
      <c r="B248" s="273" t="str">
        <f>IF(COUNTIF('Members Clean Draft'!$A:$A,A248)&gt;0,"Match","No match")</f>
        <v>Match</v>
      </c>
    </row>
    <row r="249" spans="1:2" ht="18">
      <c r="A249" s="1" t="s">
        <v>519</v>
      </c>
      <c r="B249" s="273" t="str">
        <f>IF(COUNTIF('Members Clean Draft'!$A:$A,A249)&gt;0,"Match","No match")</f>
        <v>Match</v>
      </c>
    </row>
    <row r="250" spans="1:2" ht="18">
      <c r="A250" s="1" t="s">
        <v>521</v>
      </c>
      <c r="B250" s="273" t="str">
        <f>IF(COUNTIF('Members Clean Draft'!$A:$A,A250)&gt;0,"Match","No match")</f>
        <v>Match</v>
      </c>
    </row>
    <row r="251" spans="1:2" ht="18">
      <c r="A251" s="1" t="s">
        <v>523</v>
      </c>
      <c r="B251" s="273" t="str">
        <f>IF(COUNTIF('Members Clean Draft'!$A:$A,A251)&gt;0,"Match","No match")</f>
        <v>Match</v>
      </c>
    </row>
    <row r="252" spans="1:2" ht="18">
      <c r="A252" s="1" t="s">
        <v>524</v>
      </c>
      <c r="B252" s="273" t="str">
        <f>IF(COUNTIF('Members Clean Draft'!$A:$A,A252)&gt;0,"Match","No match")</f>
        <v>Match</v>
      </c>
    </row>
    <row r="253" spans="1:2" ht="18">
      <c r="A253" s="1" t="s">
        <v>525</v>
      </c>
      <c r="B253" s="273" t="str">
        <f>IF(COUNTIF('Members Clean Draft'!$A:$A,A253)&gt;0,"Match","No match")</f>
        <v>Match</v>
      </c>
    </row>
    <row r="254" spans="1:2" ht="18">
      <c r="A254" s="1" t="s">
        <v>526</v>
      </c>
      <c r="B254" s="273" t="str">
        <f>IF(COUNTIF('Members Clean Draft'!$A:$A,A254)&gt;0,"Match","No match")</f>
        <v>Match</v>
      </c>
    </row>
    <row r="255" spans="1:2" ht="18">
      <c r="A255" s="1" t="s">
        <v>527</v>
      </c>
      <c r="B255" s="273" t="str">
        <f>IF(COUNTIF('Members Clean Draft'!$A:$A,A255)&gt;0,"Match","No match")</f>
        <v>Match</v>
      </c>
    </row>
    <row r="256" spans="1:2" ht="18">
      <c r="A256" s="1" t="s">
        <v>528</v>
      </c>
      <c r="B256" s="273" t="str">
        <f>IF(COUNTIF('Members Clean Draft'!$A:$A,A256)&gt;0,"Match","No match")</f>
        <v>Match</v>
      </c>
    </row>
    <row r="257" spans="1:2" ht="18">
      <c r="A257" s="1" t="s">
        <v>530</v>
      </c>
      <c r="B257" s="273" t="str">
        <f>IF(COUNTIF('Members Clean Draft'!$A:$A,A257)&gt;0,"Match","No match")</f>
        <v>Match</v>
      </c>
    </row>
    <row r="258" spans="1:2" ht="18">
      <c r="A258" s="1" t="s">
        <v>531</v>
      </c>
      <c r="B258" s="273" t="str">
        <f>IF(COUNTIF('Members Clean Draft'!$A:$A,A258)&gt;0,"Match","No match")</f>
        <v>Match</v>
      </c>
    </row>
    <row r="259" spans="1:2" ht="18">
      <c r="A259" s="1" t="s">
        <v>532</v>
      </c>
      <c r="B259" s="273" t="str">
        <f>IF(COUNTIF('Members Clean Draft'!$A:$A,A259)&gt;0,"Match","No match")</f>
        <v>Match</v>
      </c>
    </row>
    <row r="260" spans="1:2" ht="18">
      <c r="A260" s="1" t="s">
        <v>534</v>
      </c>
      <c r="B260" s="273" t="str">
        <f>IF(COUNTIF('Members Clean Draft'!$A:$A,A260)&gt;0,"Match","No match")</f>
        <v>Match</v>
      </c>
    </row>
    <row r="261" spans="1:2" ht="18">
      <c r="A261" s="1" t="s">
        <v>536</v>
      </c>
      <c r="B261" s="273" t="str">
        <f>IF(COUNTIF('Members Clean Draft'!$A:$A,A261)&gt;0,"Match","No match")</f>
        <v>Match</v>
      </c>
    </row>
    <row r="262" spans="1:2" ht="18">
      <c r="A262" s="1" t="s">
        <v>537</v>
      </c>
      <c r="B262" s="273" t="str">
        <f>IF(COUNTIF('Members Clean Draft'!$A:$A,A262)&gt;0,"Match","No match")</f>
        <v>Match</v>
      </c>
    </row>
    <row r="263" spans="1:2" ht="18">
      <c r="A263" s="1" t="s">
        <v>538</v>
      </c>
      <c r="B263" s="273" t="str">
        <f>IF(COUNTIF('Members Clean Draft'!$A:$A,A263)&gt;0,"Match","No match")</f>
        <v>Match</v>
      </c>
    </row>
    <row r="264" spans="1:2" ht="18">
      <c r="A264" s="1" t="s">
        <v>540</v>
      </c>
      <c r="B264" s="273" t="str">
        <f>IF(COUNTIF('Members Clean Draft'!$A:$A,A264)&gt;0,"Match","No match")</f>
        <v>Match</v>
      </c>
    </row>
    <row r="265" spans="1:2" ht="18">
      <c r="A265" s="1" t="s">
        <v>542</v>
      </c>
      <c r="B265" s="273" t="str">
        <f>IF(COUNTIF('Members Clean Draft'!$A:$A,A265)&gt;0,"Match","No match")</f>
        <v>Match</v>
      </c>
    </row>
    <row r="266" spans="1:2" ht="18">
      <c r="A266" s="1" t="s">
        <v>544</v>
      </c>
      <c r="B266" s="273" t="str">
        <f>IF(COUNTIF('Members Clean Draft'!$A:$A,A266)&gt;0,"Match","No match")</f>
        <v>Match</v>
      </c>
    </row>
    <row r="267" spans="1:2" ht="18">
      <c r="A267" s="1" t="s">
        <v>545</v>
      </c>
      <c r="B267" s="273" t="str">
        <f>IF(COUNTIF('Members Clean Draft'!$A:$A,A267)&gt;0,"Match","No match")</f>
        <v>Match</v>
      </c>
    </row>
    <row r="268" spans="1:2" ht="18">
      <c r="A268" s="1" t="s">
        <v>546</v>
      </c>
      <c r="B268" s="273" t="str">
        <f>IF(COUNTIF('Members Clean Draft'!$A:$A,A268)&gt;0,"Match","No match")</f>
        <v>Match</v>
      </c>
    </row>
    <row r="269" spans="1:2" ht="18">
      <c r="A269" s="1" t="s">
        <v>547</v>
      </c>
      <c r="B269" s="273" t="str">
        <f>IF(COUNTIF('Members Clean Draft'!$A:$A,A269)&gt;0,"Match","No match")</f>
        <v>Match</v>
      </c>
    </row>
    <row r="270" spans="1:2" ht="18">
      <c r="A270" s="1" t="s">
        <v>548</v>
      </c>
      <c r="B270" s="273" t="str">
        <f>IF(COUNTIF('Members Clean Draft'!$A:$A,A270)&gt;0,"Match","No match")</f>
        <v>Match</v>
      </c>
    </row>
    <row r="271" spans="1:2" ht="18">
      <c r="A271" s="1" t="s">
        <v>549</v>
      </c>
      <c r="B271" s="273" t="str">
        <f>IF(COUNTIF('Members Clean Draft'!$A:$A,A271)&gt;0,"Match","No match")</f>
        <v>Match</v>
      </c>
    </row>
    <row r="272" spans="1:2" ht="18">
      <c r="A272" s="1" t="s">
        <v>550</v>
      </c>
      <c r="B272" s="273" t="str">
        <f>IF(COUNTIF('Members Clean Draft'!$A:$A,A272)&gt;0,"Match","No match")</f>
        <v>Match</v>
      </c>
    </row>
    <row r="273" spans="1:2" ht="18">
      <c r="A273" s="1" t="s">
        <v>551</v>
      </c>
      <c r="B273" s="273" t="str">
        <f>IF(COUNTIF('Members Clean Draft'!$A:$A,A273)&gt;0,"Match","No match")</f>
        <v>Match</v>
      </c>
    </row>
    <row r="274" spans="1:2" ht="18">
      <c r="A274" s="1" t="s">
        <v>552</v>
      </c>
      <c r="B274" s="273" t="str">
        <f>IF(COUNTIF('Members Clean Draft'!$A:$A,A274)&gt;0,"Match","No match")</f>
        <v>Match</v>
      </c>
    </row>
    <row r="275" spans="1:2" ht="18">
      <c r="A275" s="1" t="s">
        <v>554</v>
      </c>
      <c r="B275" s="273" t="str">
        <f>IF(COUNTIF('Members Clean Draft'!$A:$A,A275)&gt;0,"Match","No match")</f>
        <v>Match</v>
      </c>
    </row>
    <row r="276" spans="1:2" ht="18">
      <c r="A276" s="1" t="s">
        <v>555</v>
      </c>
      <c r="B276" s="273" t="str">
        <f>IF(COUNTIF('Members Clean Draft'!$A:$A,A276)&gt;0,"Match","No match")</f>
        <v>Match</v>
      </c>
    </row>
    <row r="277" spans="1:2" ht="18">
      <c r="A277" s="1" t="s">
        <v>556</v>
      </c>
      <c r="B277" s="273" t="str">
        <f>IF(COUNTIF('Members Clean Draft'!$A:$A,A277)&gt;0,"Match","No match")</f>
        <v>Match</v>
      </c>
    </row>
    <row r="278" spans="1:2" ht="18">
      <c r="A278" s="1" t="s">
        <v>557</v>
      </c>
      <c r="B278" s="273" t="str">
        <f>IF(COUNTIF('Members Clean Draft'!$A:$A,A278)&gt;0,"Match","No match")</f>
        <v>Match</v>
      </c>
    </row>
    <row r="279" spans="1:2" ht="18">
      <c r="A279" s="1" t="s">
        <v>558</v>
      </c>
      <c r="B279" s="273" t="str">
        <f>IF(COUNTIF('Members Clean Draft'!$A:$A,A279)&gt;0,"Match","No match")</f>
        <v>Match</v>
      </c>
    </row>
    <row r="280" spans="1:2" ht="18">
      <c r="A280" s="1" t="s">
        <v>560</v>
      </c>
      <c r="B280" s="273" t="str">
        <f>IF(COUNTIF('Members Clean Draft'!$A:$A,A280)&gt;0,"Match","No match")</f>
        <v>Match</v>
      </c>
    </row>
    <row r="281" spans="1:2" ht="18">
      <c r="A281" s="1" t="s">
        <v>561</v>
      </c>
      <c r="B281" s="273" t="str">
        <f>IF(COUNTIF('Members Clean Draft'!$A:$A,A281)&gt;0,"Match","No match")</f>
        <v>Match</v>
      </c>
    </row>
    <row r="282" spans="1:2" ht="18">
      <c r="A282" s="1" t="s">
        <v>563</v>
      </c>
      <c r="B282" s="273" t="str">
        <f>IF(COUNTIF('Members Clean Draft'!$A:$A,A282)&gt;0,"Match","No match")</f>
        <v>Match</v>
      </c>
    </row>
    <row r="283" spans="1:2" ht="18">
      <c r="A283" s="1" t="s">
        <v>564</v>
      </c>
      <c r="B283" s="273" t="str">
        <f>IF(COUNTIF('Members Clean Draft'!$A:$A,A283)&gt;0,"Match","No match")</f>
        <v>Match</v>
      </c>
    </row>
    <row r="284" spans="1:2" ht="18">
      <c r="A284" s="1" t="s">
        <v>566</v>
      </c>
      <c r="B284" s="273" t="str">
        <f>IF(COUNTIF('Members Clean Draft'!$A:$A,A284)&gt;0,"Match","No match")</f>
        <v>Match</v>
      </c>
    </row>
    <row r="285" spans="1:2" ht="18">
      <c r="A285" s="1" t="s">
        <v>568</v>
      </c>
      <c r="B285" s="273" t="str">
        <f>IF(COUNTIF('Members Clean Draft'!$A:$A,A285)&gt;0,"Match","No match")</f>
        <v>Match</v>
      </c>
    </row>
    <row r="286" spans="1:2" ht="18">
      <c r="A286" s="1" t="s">
        <v>569</v>
      </c>
      <c r="B286" s="273" t="str">
        <f>IF(COUNTIF('Members Clean Draft'!$A:$A,A286)&gt;0,"Match","No match")</f>
        <v>Match</v>
      </c>
    </row>
    <row r="287" spans="1:2" ht="18">
      <c r="A287" s="1" t="s">
        <v>571</v>
      </c>
      <c r="B287" s="273" t="str">
        <f>IF(COUNTIF('Members Clean Draft'!$A:$A,A287)&gt;0,"Match","No match")</f>
        <v>Match</v>
      </c>
    </row>
    <row r="288" spans="1:2" ht="18">
      <c r="A288" s="1" t="s">
        <v>572</v>
      </c>
      <c r="B288" s="273" t="str">
        <f>IF(COUNTIF('Members Clean Draft'!$A:$A,A288)&gt;0,"Match","No match")</f>
        <v>Match</v>
      </c>
    </row>
    <row r="289" spans="1:2" ht="18">
      <c r="A289" s="1" t="s">
        <v>573</v>
      </c>
      <c r="B289" s="273" t="str">
        <f>IF(COUNTIF('Members Clean Draft'!$A:$A,A289)&gt;0,"Match","No match")</f>
        <v>Match</v>
      </c>
    </row>
    <row r="290" spans="1:2" ht="18">
      <c r="A290" s="1" t="s">
        <v>575</v>
      </c>
      <c r="B290" s="273" t="str">
        <f>IF(COUNTIF('Members Clean Draft'!$A:$A,A290)&gt;0,"Match","No match")</f>
        <v>Match</v>
      </c>
    </row>
    <row r="291" spans="1:2" ht="18">
      <c r="A291" s="1" t="s">
        <v>576</v>
      </c>
      <c r="B291" s="273" t="str">
        <f>IF(COUNTIF('Members Clean Draft'!$A:$A,A291)&gt;0,"Match","No match")</f>
        <v>Match</v>
      </c>
    </row>
    <row r="292" spans="1:2" ht="18">
      <c r="A292" s="1" t="s">
        <v>578</v>
      </c>
      <c r="B292" s="273" t="str">
        <f>IF(COUNTIF('Members Clean Draft'!$A:$A,A292)&gt;0,"Match","No match")</f>
        <v>Match</v>
      </c>
    </row>
    <row r="293" spans="1:2" ht="18">
      <c r="A293" s="1" t="s">
        <v>579</v>
      </c>
      <c r="B293" s="273" t="str">
        <f>IF(COUNTIF('Members Clean Draft'!$A:$A,A293)&gt;0,"Match","No match")</f>
        <v>Match</v>
      </c>
    </row>
    <row r="294" spans="1:2" ht="18">
      <c r="A294" s="1" t="s">
        <v>580</v>
      </c>
      <c r="B294" s="273" t="str">
        <f>IF(COUNTIF('Members Clean Draft'!$A:$A,A294)&gt;0,"Match","No match")</f>
        <v>Match</v>
      </c>
    </row>
    <row r="295" spans="1:2" ht="18">
      <c r="A295" s="1" t="s">
        <v>581</v>
      </c>
      <c r="B295" s="273" t="str">
        <f>IF(COUNTIF('Members Clean Draft'!$A:$A,A295)&gt;0,"Match","No match")</f>
        <v>Match</v>
      </c>
    </row>
    <row r="296" spans="1:2" ht="18">
      <c r="A296" s="1" t="s">
        <v>583</v>
      </c>
      <c r="B296" s="273" t="str">
        <f>IF(COUNTIF('Members Clean Draft'!$A:$A,A296)&gt;0,"Match","No match")</f>
        <v>Match</v>
      </c>
    </row>
    <row r="297" spans="1:2" ht="18">
      <c r="A297" s="1" t="s">
        <v>584</v>
      </c>
      <c r="B297" s="273" t="str">
        <f>IF(COUNTIF('Members Clean Draft'!$A:$A,A297)&gt;0,"Match","No match")</f>
        <v>Match</v>
      </c>
    </row>
    <row r="298" spans="1:2" ht="18">
      <c r="A298" s="1" t="s">
        <v>585</v>
      </c>
      <c r="B298" s="273" t="str">
        <f>IF(COUNTIF('Members Clean Draft'!$A:$A,A298)&gt;0,"Match","No match")</f>
        <v>Match</v>
      </c>
    </row>
    <row r="299" spans="1:2" ht="18">
      <c r="A299" s="1" t="s">
        <v>587</v>
      </c>
      <c r="B299" s="273" t="str">
        <f>IF(COUNTIF('Members Clean Draft'!$A:$A,A299)&gt;0,"Match","No match")</f>
        <v>Match</v>
      </c>
    </row>
    <row r="300" spans="1:2" ht="18">
      <c r="A300" s="1" t="s">
        <v>589</v>
      </c>
      <c r="B300" s="273" t="str">
        <f>IF(COUNTIF('Members Clean Draft'!$A:$A,A300)&gt;0,"Match","No match")</f>
        <v>Match</v>
      </c>
    </row>
    <row r="301" spans="1:2" ht="18">
      <c r="A301" s="1" t="s">
        <v>591</v>
      </c>
      <c r="B301" s="273" t="str">
        <f>IF(COUNTIF('Members Clean Draft'!$A:$A,A301)&gt;0,"Match","No match")</f>
        <v>Match</v>
      </c>
    </row>
    <row r="302" spans="1:2" ht="18">
      <c r="A302" s="1" t="s">
        <v>592</v>
      </c>
      <c r="B302" s="273" t="str">
        <f>IF(COUNTIF('Members Clean Draft'!$A:$A,A302)&gt;0,"Match","No match")</f>
        <v>Match</v>
      </c>
    </row>
    <row r="303" spans="1:2" ht="18">
      <c r="A303" s="1" t="s">
        <v>594</v>
      </c>
      <c r="B303" s="273" t="str">
        <f>IF(COUNTIF('Members Clean Draft'!$A:$A,A303)&gt;0,"Match","No match")</f>
        <v>Match</v>
      </c>
    </row>
    <row r="304" spans="1:2" ht="18">
      <c r="A304" s="1" t="s">
        <v>596</v>
      </c>
      <c r="B304" s="273" t="str">
        <f>IF(COUNTIF('Members Clean Draft'!$A:$A,A304)&gt;0,"Match","No match")</f>
        <v>Match</v>
      </c>
    </row>
    <row r="305" spans="1:2" ht="18">
      <c r="A305" s="1" t="s">
        <v>598</v>
      </c>
      <c r="B305" s="273" t="str">
        <f>IF(COUNTIF('Members Clean Draft'!$A:$A,A305)&gt;0,"Match","No match")</f>
        <v>Match</v>
      </c>
    </row>
    <row r="306" spans="1:2" ht="18">
      <c r="A306" s="1" t="s">
        <v>600</v>
      </c>
      <c r="B306" s="273" t="str">
        <f>IF(COUNTIF('Members Clean Draft'!$A:$A,A306)&gt;0,"Match","No match")</f>
        <v>Match</v>
      </c>
    </row>
    <row r="307" spans="1:2" ht="18">
      <c r="A307" s="1" t="s">
        <v>601</v>
      </c>
      <c r="B307" s="273" t="str">
        <f>IF(COUNTIF('Members Clean Draft'!$A:$A,A307)&gt;0,"Match","No match")</f>
        <v>Match</v>
      </c>
    </row>
    <row r="308" spans="1:2" ht="18">
      <c r="A308" s="1" t="s">
        <v>602</v>
      </c>
      <c r="B308" s="273" t="str">
        <f>IF(COUNTIF('Members Clean Draft'!$A:$A,A308)&gt;0,"Match","No match")</f>
        <v>Match</v>
      </c>
    </row>
    <row r="309" spans="1:2" ht="18">
      <c r="A309" s="1" t="s">
        <v>604</v>
      </c>
      <c r="B309" s="273" t="str">
        <f>IF(COUNTIF('Members Clean Draft'!$A:$A,A309)&gt;0,"Match","No match")</f>
        <v>Match</v>
      </c>
    </row>
    <row r="310" spans="1:2" ht="18">
      <c r="A310" s="1" t="s">
        <v>605</v>
      </c>
      <c r="B310" s="273" t="str">
        <f>IF(COUNTIF('Members Clean Draft'!$A:$A,A310)&gt;0,"Match","No match")</f>
        <v>Match</v>
      </c>
    </row>
    <row r="311" spans="1:2" ht="18">
      <c r="A311" s="1" t="s">
        <v>606</v>
      </c>
      <c r="B311" s="273" t="str">
        <f>IF(COUNTIF('Members Clean Draft'!$A:$A,A311)&gt;0,"Match","No match")</f>
        <v>Match</v>
      </c>
    </row>
    <row r="312" spans="1:2" ht="18">
      <c r="A312" s="1" t="s">
        <v>607</v>
      </c>
      <c r="B312" s="273" t="str">
        <f>IF(COUNTIF('Members Clean Draft'!$A:$A,A312)&gt;0,"Match","No match")</f>
        <v>Match</v>
      </c>
    </row>
    <row r="313" spans="1:2" ht="18">
      <c r="A313" s="1" t="s">
        <v>608</v>
      </c>
      <c r="B313" s="273" t="str">
        <f>IF(COUNTIF('Members Clean Draft'!$A:$A,A313)&gt;0,"Match","No match")</f>
        <v>Match</v>
      </c>
    </row>
    <row r="314" spans="1:2" ht="18">
      <c r="A314" s="1" t="s">
        <v>609</v>
      </c>
      <c r="B314" s="273" t="str">
        <f>IF(COUNTIF('Members Clean Draft'!$A:$A,A314)&gt;0,"Match","No match")</f>
        <v>Match</v>
      </c>
    </row>
    <row r="315" spans="1:2" ht="18">
      <c r="A315" s="1" t="s">
        <v>611</v>
      </c>
      <c r="B315" s="273" t="str">
        <f>IF(COUNTIF('Members Clean Draft'!$A:$A,A315)&gt;0,"Match","No match")</f>
        <v>Match</v>
      </c>
    </row>
    <row r="316" spans="1:2" ht="18">
      <c r="A316" s="1" t="s">
        <v>612</v>
      </c>
      <c r="B316" s="273" t="str">
        <f>IF(COUNTIF('Members Clean Draft'!$A:$A,A316)&gt;0,"Match","No match")</f>
        <v>Match</v>
      </c>
    </row>
    <row r="317" spans="1:2" ht="18">
      <c r="A317" s="1" t="s">
        <v>613</v>
      </c>
      <c r="B317" s="273" t="str">
        <f>IF(COUNTIF('Members Clean Draft'!$A:$A,A317)&gt;0,"Match","No match")</f>
        <v>Match</v>
      </c>
    </row>
    <row r="318" spans="1:2" ht="18">
      <c r="A318" s="1" t="s">
        <v>615</v>
      </c>
      <c r="B318" s="273" t="str">
        <f>IF(COUNTIF('Members Clean Draft'!$A:$A,A318)&gt;0,"Match","No match")</f>
        <v>Match</v>
      </c>
    </row>
    <row r="319" spans="1:2" ht="18">
      <c r="A319" s="1" t="s">
        <v>617</v>
      </c>
      <c r="B319" s="273" t="str">
        <f>IF(COUNTIF('Members Clean Draft'!$A:$A,A319)&gt;0,"Match","No match")</f>
        <v>Match</v>
      </c>
    </row>
    <row r="320" spans="1:2" ht="18">
      <c r="A320" s="1" t="s">
        <v>618</v>
      </c>
      <c r="B320" s="273" t="str">
        <f>IF(COUNTIF('Members Clean Draft'!$A:$A,A320)&gt;0,"Match","No match")</f>
        <v>Match</v>
      </c>
    </row>
    <row r="321" spans="1:2" ht="18">
      <c r="A321" s="1" t="s">
        <v>619</v>
      </c>
      <c r="B321" s="273" t="str">
        <f>IF(COUNTIF('Members Clean Draft'!$A:$A,A321)&gt;0,"Match","No match")</f>
        <v>Match</v>
      </c>
    </row>
    <row r="322" spans="1:2" ht="18">
      <c r="A322" s="1" t="s">
        <v>620</v>
      </c>
      <c r="B322" s="273" t="str">
        <f>IF(COUNTIF('Members Clean Draft'!$A:$A,A322)&gt;0,"Match","No match")</f>
        <v>Match</v>
      </c>
    </row>
    <row r="323" spans="1:2" ht="18">
      <c r="A323" s="1" t="s">
        <v>621</v>
      </c>
      <c r="B323" s="273" t="str">
        <f>IF(COUNTIF('Members Clean Draft'!$A:$A,A323)&gt;0,"Match","No match")</f>
        <v>Match</v>
      </c>
    </row>
    <row r="324" spans="1:2" ht="18">
      <c r="A324" s="1" t="s">
        <v>622</v>
      </c>
      <c r="B324" s="273" t="str">
        <f>IF(COUNTIF('Members Clean Draft'!$A:$A,A324)&gt;0,"Match","No match")</f>
        <v>Match</v>
      </c>
    </row>
    <row r="325" spans="1:2" ht="18">
      <c r="A325" s="1" t="s">
        <v>624</v>
      </c>
      <c r="B325" s="273" t="str">
        <f>IF(COUNTIF('Members Clean Draft'!$A:$A,A325)&gt;0,"Match","No match")</f>
        <v>Match</v>
      </c>
    </row>
    <row r="326" spans="1:2" ht="18">
      <c r="A326" s="1" t="s">
        <v>625</v>
      </c>
      <c r="B326" s="273" t="str">
        <f>IF(COUNTIF('Members Clean Draft'!$A:$A,A326)&gt;0,"Match","No match")</f>
        <v>Match</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6DC1D-5FEE-F64F-9588-3FAAA235A8A8}">
  <dimension ref="A1:Q328"/>
  <sheetViews>
    <sheetView workbookViewId="0">
      <selection activeCell="Q3" sqref="Q3:Q327"/>
    </sheetView>
  </sheetViews>
  <sheetFormatPr baseColWidth="10" defaultColWidth="8.83203125" defaultRowHeight="13"/>
  <cols>
    <col min="1" max="1" width="43.5" style="275" customWidth="1"/>
    <col min="2" max="2" width="28" style="275" customWidth="1"/>
    <col min="3" max="5" width="22" style="275" customWidth="1"/>
    <col min="6" max="6" width="34" style="275" customWidth="1"/>
    <col min="7" max="8" width="12" style="275" customWidth="1"/>
    <col min="9" max="9" width="14" style="275" customWidth="1"/>
    <col min="10" max="11" width="16" style="275" customWidth="1"/>
    <col min="12" max="12" width="11" style="275" customWidth="1"/>
    <col min="13" max="13" width="14" style="275" customWidth="1"/>
    <col min="14" max="15" width="12" style="275" customWidth="1"/>
    <col min="16" max="16" width="14" style="275" customWidth="1"/>
    <col min="17" max="17" width="30" style="275" customWidth="1"/>
    <col min="18" max="16384" width="8.83203125" style="275"/>
  </cols>
  <sheetData>
    <row r="1" spans="1:17" ht="16" customHeight="1">
      <c r="A1" s="284" t="s">
        <v>886</v>
      </c>
      <c r="B1" s="284"/>
      <c r="C1" s="284"/>
      <c r="D1" s="284"/>
      <c r="E1" s="284"/>
      <c r="F1" s="284"/>
      <c r="G1" s="284"/>
      <c r="H1" s="284"/>
      <c r="I1" s="284"/>
      <c r="J1" s="284"/>
      <c r="K1" s="284"/>
      <c r="L1" s="284"/>
      <c r="M1" s="284"/>
      <c r="N1" s="284"/>
      <c r="O1" s="284"/>
      <c r="P1" s="284"/>
      <c r="Q1" s="284"/>
    </row>
    <row r="2" spans="1:17" ht="16" customHeight="1">
      <c r="A2" s="283" t="s">
        <v>885</v>
      </c>
      <c r="B2" s="282" t="s">
        <v>884</v>
      </c>
      <c r="C2" s="282" t="s">
        <v>883</v>
      </c>
      <c r="D2" s="282" t="s">
        <v>882</v>
      </c>
      <c r="E2" s="282" t="s">
        <v>881</v>
      </c>
      <c r="F2" s="282" t="s">
        <v>880</v>
      </c>
      <c r="G2" s="282" t="s">
        <v>879</v>
      </c>
      <c r="H2" s="282" t="s">
        <v>878</v>
      </c>
      <c r="I2" s="282" t="s">
        <v>877</v>
      </c>
      <c r="J2" s="282" t="s">
        <v>876</v>
      </c>
      <c r="K2" s="282" t="s">
        <v>875</v>
      </c>
      <c r="L2" s="282" t="s">
        <v>874</v>
      </c>
      <c r="M2" s="282" t="s">
        <v>873</v>
      </c>
      <c r="N2" s="282" t="s">
        <v>872</v>
      </c>
      <c r="O2" s="282" t="s">
        <v>871</v>
      </c>
      <c r="P2" s="282" t="s">
        <v>870</v>
      </c>
      <c r="Q2" s="281" t="s">
        <v>869</v>
      </c>
    </row>
    <row r="3" spans="1:17" ht="13.5" customHeight="1">
      <c r="A3" s="280" t="s">
        <v>178</v>
      </c>
      <c r="B3" s="276" t="s">
        <v>180</v>
      </c>
      <c r="C3" s="276" t="s">
        <v>179</v>
      </c>
      <c r="D3" s="276" t="s">
        <v>185</v>
      </c>
      <c r="E3" s="276" t="s">
        <v>185</v>
      </c>
      <c r="F3" s="276" t="s">
        <v>184</v>
      </c>
      <c r="G3" s="276" t="str" cm="1">
        <f t="array" ref="G3:G327">IF(ISNUMBER(SEARCH("not", Preference_Flags_Clean!B3:B327)), "No", "Yes")</f>
        <v>Yes</v>
      </c>
      <c r="H3" s="276"/>
      <c r="I3" s="276"/>
      <c r="J3" s="276" t="str">
        <f>C3</f>
        <v>South Peninsula</v>
      </c>
      <c r="K3" s="276" t="str">
        <f>D3</f>
        <v>Newlands</v>
      </c>
      <c r="L3" s="276">
        <v>1</v>
      </c>
      <c r="M3" s="276"/>
      <c r="N3" s="276"/>
      <c r="O3" s="276"/>
      <c r="P3" s="276"/>
      <c r="Q3" s="277" t="str">
        <f>F3</f>
        <v>No Sunday standbys
I would like to do the open day standby on 6 December 2025
I would like to do an even split for standbys between SPS and NWL</v>
      </c>
    </row>
    <row r="4" spans="1:17" ht="13.5" customHeight="1">
      <c r="A4" s="280" t="s">
        <v>186</v>
      </c>
      <c r="B4" s="276" t="s">
        <v>187</v>
      </c>
      <c r="C4" s="276" t="s">
        <v>185</v>
      </c>
      <c r="D4" s="276" t="s">
        <v>179</v>
      </c>
      <c r="E4" s="276" t="s">
        <v>188</v>
      </c>
      <c r="F4" s="276"/>
      <c r="G4" s="276" t="str">
        <v>Yes</v>
      </c>
      <c r="H4" s="276">
        <v>1</v>
      </c>
      <c r="I4" s="276"/>
      <c r="J4" s="276" t="str">
        <f>C4</f>
        <v>Newlands</v>
      </c>
      <c r="K4" s="276" t="str">
        <f>D4</f>
        <v>South Peninsula</v>
      </c>
      <c r="L4" s="276"/>
      <c r="M4" s="276"/>
      <c r="N4" s="276"/>
      <c r="O4" s="276"/>
      <c r="P4" s="276"/>
      <c r="Q4" s="277">
        <f>F4</f>
        <v>0</v>
      </c>
    </row>
    <row r="5" spans="1:17" ht="13.5" customHeight="1">
      <c r="A5" s="280" t="s">
        <v>189</v>
      </c>
      <c r="B5" s="276" t="s">
        <v>187</v>
      </c>
      <c r="C5" s="276" t="s">
        <v>185</v>
      </c>
      <c r="D5" s="276" t="s">
        <v>185</v>
      </c>
      <c r="E5" s="276" t="s">
        <v>185</v>
      </c>
      <c r="F5" s="276" t="s">
        <v>190</v>
      </c>
      <c r="G5" s="276" t="str">
        <v>Yes</v>
      </c>
      <c r="H5" s="276">
        <v>1</v>
      </c>
      <c r="I5" s="276"/>
      <c r="J5" s="276" t="str">
        <f>C5</f>
        <v>Newlands</v>
      </c>
      <c r="K5" s="276" t="str">
        <f>D5</f>
        <v>Newlands</v>
      </c>
      <c r="L5" s="276"/>
      <c r="M5" s="276"/>
      <c r="N5" s="276"/>
      <c r="O5" s="276"/>
      <c r="P5" s="276"/>
      <c r="Q5" s="277" t="str">
        <f>F5</f>
        <v>The earlier in season the stanbys are the better.</v>
      </c>
    </row>
    <row r="6" spans="1:17" ht="13.5" customHeight="1">
      <c r="A6" s="280" t="s">
        <v>191</v>
      </c>
      <c r="B6" s="276" t="s">
        <v>192</v>
      </c>
      <c r="C6" s="276" t="s">
        <v>179</v>
      </c>
      <c r="D6" s="276" t="s">
        <v>185</v>
      </c>
      <c r="E6" s="276"/>
      <c r="F6" s="276" t="s">
        <v>193</v>
      </c>
      <c r="G6" s="276" t="str">
        <v>No</v>
      </c>
      <c r="H6" s="276"/>
      <c r="I6" s="276"/>
      <c r="J6" s="276" t="str">
        <f>C6</f>
        <v>South Peninsula</v>
      </c>
      <c r="K6" s="276" t="str">
        <f>D6</f>
        <v>Newlands</v>
      </c>
      <c r="L6" s="276">
        <v>1</v>
      </c>
      <c r="M6" s="276"/>
      <c r="N6" s="276"/>
      <c r="O6" s="276"/>
      <c r="P6" s="276"/>
      <c r="Q6" s="277" t="str">
        <f>F6</f>
        <v>Am happy to do 1 of my 4 at NWL, ideally on a Sunday. Please not as an extra.</v>
      </c>
    </row>
    <row r="7" spans="1:17" ht="13.5" customHeight="1">
      <c r="A7" s="280" t="s">
        <v>194</v>
      </c>
      <c r="B7" s="276" t="s">
        <v>187</v>
      </c>
      <c r="C7" s="276" t="s">
        <v>185</v>
      </c>
      <c r="D7" s="276" t="s">
        <v>179</v>
      </c>
      <c r="E7" s="276"/>
      <c r="F7" s="276" t="s">
        <v>195</v>
      </c>
      <c r="G7" s="276" t="str">
        <v>Yes</v>
      </c>
      <c r="H7" s="276">
        <v>1</v>
      </c>
      <c r="I7" s="276"/>
      <c r="J7" s="276" t="str">
        <f>C7</f>
        <v>Newlands</v>
      </c>
      <c r="K7" s="276" t="str">
        <f>D7</f>
        <v>South Peninsula</v>
      </c>
      <c r="L7" s="276"/>
      <c r="M7" s="276"/>
      <c r="N7" s="276"/>
      <c r="O7" s="276"/>
      <c r="P7" s="276">
        <v>1</v>
      </c>
      <c r="Q7" s="277" t="str">
        <f>F7</f>
        <v>Must be on with 62ed5d8d-4dbf-464b-b8f3-4b2cd2c973e2</v>
      </c>
    </row>
    <row r="8" spans="1:17" ht="13.5" customHeight="1">
      <c r="A8" s="280" t="s">
        <v>196</v>
      </c>
      <c r="B8" s="276" t="s">
        <v>192</v>
      </c>
      <c r="C8" s="276" t="s">
        <v>185</v>
      </c>
      <c r="D8" s="276" t="s">
        <v>179</v>
      </c>
      <c r="E8" s="276" t="s">
        <v>188</v>
      </c>
      <c r="F8" s="276"/>
      <c r="G8" s="276" t="str">
        <v>No</v>
      </c>
      <c r="H8" s="276"/>
      <c r="I8" s="276"/>
      <c r="J8" s="276" t="str">
        <f>C8</f>
        <v>Newlands</v>
      </c>
      <c r="K8" s="276" t="str">
        <f>D8</f>
        <v>South Peninsula</v>
      </c>
      <c r="L8" s="276"/>
      <c r="M8" s="276"/>
      <c r="N8" s="276"/>
      <c r="O8" s="276"/>
      <c r="P8" s="276"/>
      <c r="Q8" s="277">
        <f>F8</f>
        <v>0</v>
      </c>
    </row>
    <row r="9" spans="1:17" ht="13.5" customHeight="1">
      <c r="A9" s="280" t="s">
        <v>197</v>
      </c>
      <c r="B9" s="276" t="s">
        <v>192</v>
      </c>
      <c r="C9" s="276" t="s">
        <v>185</v>
      </c>
      <c r="D9" s="276" t="s">
        <v>179</v>
      </c>
      <c r="E9" s="276"/>
      <c r="F9" s="276"/>
      <c r="G9" s="276" t="str">
        <v>No</v>
      </c>
      <c r="H9" s="276"/>
      <c r="I9" s="276"/>
      <c r="J9" s="276" t="str">
        <f>C9</f>
        <v>Newlands</v>
      </c>
      <c r="K9" s="276" t="str">
        <f>D9</f>
        <v>South Peninsula</v>
      </c>
      <c r="L9" s="276"/>
      <c r="M9" s="276"/>
      <c r="N9" s="276"/>
      <c r="O9" s="276"/>
      <c r="P9" s="276"/>
      <c r="Q9" s="277">
        <f>F9</f>
        <v>0</v>
      </c>
    </row>
    <row r="10" spans="1:17" ht="13.5" customHeight="1">
      <c r="A10" s="280" t="s">
        <v>198</v>
      </c>
      <c r="B10" s="276" t="s">
        <v>187</v>
      </c>
      <c r="C10" s="276" t="s">
        <v>188</v>
      </c>
      <c r="D10" s="276"/>
      <c r="E10" s="276"/>
      <c r="F10" s="276"/>
      <c r="G10" s="276" t="str">
        <v>Yes</v>
      </c>
      <c r="H10" s="276">
        <v>1</v>
      </c>
      <c r="I10" s="276"/>
      <c r="J10" s="276" t="str">
        <f>C10</f>
        <v>Stellenbosch/Helderberg</v>
      </c>
      <c r="K10" s="276">
        <f>D10</f>
        <v>0</v>
      </c>
      <c r="L10" s="276"/>
      <c r="M10" s="276"/>
      <c r="N10" s="276"/>
      <c r="O10" s="276"/>
      <c r="P10" s="276"/>
      <c r="Q10" s="277">
        <f>F10</f>
        <v>0</v>
      </c>
    </row>
    <row r="11" spans="1:17" ht="13.5" customHeight="1">
      <c r="A11" s="280" t="s">
        <v>199</v>
      </c>
      <c r="B11" s="276" t="s">
        <v>187</v>
      </c>
      <c r="C11" s="276" t="s">
        <v>200</v>
      </c>
      <c r="D11" s="276" t="s">
        <v>185</v>
      </c>
      <c r="E11" s="276" t="s">
        <v>200</v>
      </c>
      <c r="F11" s="276" t="s">
        <v>201</v>
      </c>
      <c r="G11" s="276" t="str">
        <v>Yes</v>
      </c>
      <c r="H11" s="276">
        <v>1</v>
      </c>
      <c r="I11" s="276"/>
      <c r="J11" s="276" t="str">
        <f>C11</f>
        <v>South Peninsula, Stellenbosch/Helderberg</v>
      </c>
      <c r="K11" s="276" t="str">
        <f>D11</f>
        <v>Newlands</v>
      </c>
      <c r="L11" s="276"/>
      <c r="M11" s="276"/>
      <c r="N11" s="276"/>
      <c r="O11" s="276">
        <v>1</v>
      </c>
      <c r="P11" s="276">
        <v>1</v>
      </c>
      <c r="Q11" s="277" t="str">
        <f>F11</f>
        <v>Dual member with STB/HDB  - would prefer those standbys later in the seasin(feb/mar/apr) due to work commitments</v>
      </c>
    </row>
    <row r="12" spans="1:17" ht="13.5" customHeight="1">
      <c r="A12" s="280" t="s">
        <v>202</v>
      </c>
      <c r="B12" s="276" t="s">
        <v>192</v>
      </c>
      <c r="C12" s="276" t="s">
        <v>185</v>
      </c>
      <c r="D12" s="276" t="s">
        <v>185</v>
      </c>
      <c r="E12" s="276" t="s">
        <v>185</v>
      </c>
      <c r="F12" s="276"/>
      <c r="G12" s="276" t="str">
        <v>No</v>
      </c>
      <c r="H12" s="276"/>
      <c r="I12" s="276"/>
      <c r="J12" s="276" t="str">
        <f>C12</f>
        <v>Newlands</v>
      </c>
      <c r="K12" s="276" t="str">
        <f>D12</f>
        <v>Newlands</v>
      </c>
      <c r="L12" s="276"/>
      <c r="M12" s="276"/>
      <c r="N12" s="276"/>
      <c r="O12" s="276"/>
      <c r="P12" s="276"/>
      <c r="Q12" s="277">
        <f>F12</f>
        <v>0</v>
      </c>
    </row>
    <row r="13" spans="1:17" ht="13.5" customHeight="1">
      <c r="A13" s="280" t="s">
        <v>203</v>
      </c>
      <c r="B13" s="276" t="s">
        <v>192</v>
      </c>
      <c r="C13" s="276" t="s">
        <v>185</v>
      </c>
      <c r="D13" s="276" t="s">
        <v>179</v>
      </c>
      <c r="E13" s="276"/>
      <c r="F13" s="276"/>
      <c r="G13" s="276" t="str">
        <v>No</v>
      </c>
      <c r="H13" s="276"/>
      <c r="I13" s="276"/>
      <c r="J13" s="276" t="str">
        <f>C13</f>
        <v>Newlands</v>
      </c>
      <c r="K13" s="276" t="str">
        <f>D13</f>
        <v>South Peninsula</v>
      </c>
      <c r="L13" s="276"/>
      <c r="M13" s="276"/>
      <c r="N13" s="276"/>
      <c r="O13" s="276"/>
      <c r="P13" s="276"/>
      <c r="Q13" s="277">
        <f>F13</f>
        <v>0</v>
      </c>
    </row>
    <row r="14" spans="1:17" ht="13.5" customHeight="1">
      <c r="A14" s="280" t="s">
        <v>204</v>
      </c>
      <c r="B14" s="276" t="s">
        <v>205</v>
      </c>
      <c r="C14" s="276" t="s">
        <v>185</v>
      </c>
      <c r="D14" s="276"/>
      <c r="E14" s="276"/>
      <c r="F14" s="276" t="s">
        <v>206</v>
      </c>
      <c r="G14" s="276" t="str">
        <v>Yes</v>
      </c>
      <c r="H14" s="276"/>
      <c r="I14" s="276">
        <v>1</v>
      </c>
      <c r="J14" s="276" t="str">
        <f>C14</f>
        <v>Newlands</v>
      </c>
      <c r="K14" s="276">
        <f>D14</f>
        <v>0</v>
      </c>
      <c r="L14" s="276"/>
      <c r="M14" s="276"/>
      <c r="N14" s="276"/>
      <c r="O14" s="276"/>
      <c r="P14" s="276"/>
      <c r="Q14" s="277" t="str">
        <f>F14</f>
        <v>Not available before mid-Jan 2026</v>
      </c>
    </row>
    <row r="15" spans="1:17" ht="13.5" customHeight="1">
      <c r="A15" s="280" t="s">
        <v>207</v>
      </c>
      <c r="B15" s="276"/>
      <c r="C15" s="276"/>
      <c r="D15" s="276"/>
      <c r="E15" s="276"/>
      <c r="F15" s="276"/>
      <c r="G15" s="276" t="str">
        <v>Yes</v>
      </c>
      <c r="H15" s="276"/>
      <c r="I15" s="276"/>
      <c r="J15" s="276">
        <f>C15</f>
        <v>0</v>
      </c>
      <c r="K15" s="276">
        <f>D15</f>
        <v>0</v>
      </c>
      <c r="L15" s="276"/>
      <c r="M15" s="276"/>
      <c r="N15" s="276"/>
      <c r="O15" s="276"/>
      <c r="P15" s="276"/>
      <c r="Q15" s="277">
        <f>F15</f>
        <v>0</v>
      </c>
    </row>
    <row r="16" spans="1:17" ht="13.5" customHeight="1">
      <c r="A16" s="280" t="s">
        <v>208</v>
      </c>
      <c r="B16" s="276" t="s">
        <v>180</v>
      </c>
      <c r="C16" s="276" t="s">
        <v>185</v>
      </c>
      <c r="D16" s="276"/>
      <c r="E16" s="276"/>
      <c r="F16" s="276" t="s">
        <v>209</v>
      </c>
      <c r="G16" s="276" t="str">
        <v>Yes</v>
      </c>
      <c r="H16" s="276"/>
      <c r="I16" s="276"/>
      <c r="J16" s="276" t="str">
        <f>C16</f>
        <v>Newlands</v>
      </c>
      <c r="K16" s="276">
        <f>D16</f>
        <v>0</v>
      </c>
      <c r="L16" s="276"/>
      <c r="M16" s="276"/>
      <c r="N16" s="276"/>
      <c r="O16" s="276"/>
      <c r="P16" s="276"/>
      <c r="Q16" s="277" t="str">
        <f>F16</f>
        <v>I unfortunately work most weekends and going into summer season the calendar is very upside down. I will definitely have some weekends free but will only be able to confirm much closer to the time.</v>
      </c>
    </row>
    <row r="17" spans="1:17" ht="13.5" customHeight="1">
      <c r="A17" s="280" t="s">
        <v>210</v>
      </c>
      <c r="B17" s="276" t="s">
        <v>205</v>
      </c>
      <c r="C17" s="276" t="s">
        <v>179</v>
      </c>
      <c r="D17" s="276" t="s">
        <v>185</v>
      </c>
      <c r="E17" s="276" t="s">
        <v>179</v>
      </c>
      <c r="F17" s="276"/>
      <c r="G17" s="276" t="str">
        <v>Yes</v>
      </c>
      <c r="H17" s="276"/>
      <c r="I17" s="276">
        <v>1</v>
      </c>
      <c r="J17" s="276" t="str">
        <f>C17</f>
        <v>South Peninsula</v>
      </c>
      <c r="K17" s="276" t="str">
        <f>D17</f>
        <v>Newlands</v>
      </c>
      <c r="L17" s="276"/>
      <c r="M17" s="276"/>
      <c r="N17" s="276"/>
      <c r="O17" s="276"/>
      <c r="P17" s="276"/>
      <c r="Q17" s="277">
        <f>F17</f>
        <v>0</v>
      </c>
    </row>
    <row r="18" spans="1:17" ht="13.5" customHeight="1">
      <c r="A18" s="280" t="s">
        <v>211</v>
      </c>
      <c r="B18" s="276" t="s">
        <v>192</v>
      </c>
      <c r="C18" s="276" t="s">
        <v>179</v>
      </c>
      <c r="D18" s="276"/>
      <c r="E18" s="276"/>
      <c r="F18" s="276"/>
      <c r="G18" s="276" t="str">
        <v>No</v>
      </c>
      <c r="H18" s="276"/>
      <c r="I18" s="276"/>
      <c r="J18" s="276" t="str">
        <f>C18</f>
        <v>South Peninsula</v>
      </c>
      <c r="K18" s="276">
        <f>D18</f>
        <v>0</v>
      </c>
      <c r="L18" s="276"/>
      <c r="M18" s="276"/>
      <c r="N18" s="276"/>
      <c r="O18" s="276"/>
      <c r="P18" s="276"/>
      <c r="Q18" s="277">
        <f>F18</f>
        <v>0</v>
      </c>
    </row>
    <row r="19" spans="1:17" ht="13.5" customHeight="1">
      <c r="A19" s="280" t="s">
        <v>212</v>
      </c>
      <c r="B19" s="276" t="s">
        <v>192</v>
      </c>
      <c r="C19" s="276" t="s">
        <v>188</v>
      </c>
      <c r="D19" s="276" t="s">
        <v>185</v>
      </c>
      <c r="E19" s="276" t="s">
        <v>179</v>
      </c>
      <c r="F19" s="276" t="s">
        <v>213</v>
      </c>
      <c r="G19" s="276" t="str">
        <v>No</v>
      </c>
      <c r="H19" s="276"/>
      <c r="I19" s="276"/>
      <c r="J19" s="276" t="str">
        <f>C19</f>
        <v>Stellenbosch/Helderberg</v>
      </c>
      <c r="K19" s="276" t="str">
        <f>D19</f>
        <v>Newlands</v>
      </c>
      <c r="L19" s="276"/>
      <c r="M19" s="276"/>
      <c r="N19" s="276"/>
      <c r="O19" s="276"/>
      <c r="P19" s="276">
        <v>1</v>
      </c>
      <c r="Q19" s="277" t="str">
        <f>F19</f>
        <v>There is a chance that I may need to move to another province at the end of December 2025 subject to where my wife gets allocated for her government medical internship. We expect to be notified before the end of October and I will communicate this with the appropriate person ASAP.</v>
      </c>
    </row>
    <row r="20" spans="1:17" ht="13.5" customHeight="1">
      <c r="A20" s="280" t="s">
        <v>214</v>
      </c>
      <c r="B20" s="276" t="s">
        <v>205</v>
      </c>
      <c r="C20" s="276" t="s">
        <v>188</v>
      </c>
      <c r="D20" s="276" t="s">
        <v>185</v>
      </c>
      <c r="E20" s="276" t="s">
        <v>179</v>
      </c>
      <c r="F20" s="276" t="s">
        <v>868</v>
      </c>
      <c r="G20" s="276" t="str">
        <v>Yes</v>
      </c>
      <c r="H20" s="276"/>
      <c r="I20" s="276">
        <v>1</v>
      </c>
      <c r="J20" s="276" t="str">
        <f>C20</f>
        <v>Stellenbosch/Helderberg</v>
      </c>
      <c r="K20" s="276" t="str">
        <f>D20</f>
        <v>Newlands</v>
      </c>
      <c r="L20" s="276"/>
      <c r="M20" s="276"/>
      <c r="N20" s="276"/>
      <c r="O20" s="276"/>
      <c r="P20" s="276"/>
      <c r="Q20" s="277" t="str">
        <f>F20</f>
        <v>Can I please be slotted in more for HDB side than STB side</v>
      </c>
    </row>
    <row r="21" spans="1:17" ht="13.5" customHeight="1">
      <c r="A21" s="280" t="s">
        <v>216</v>
      </c>
      <c r="B21" s="276" t="s">
        <v>180</v>
      </c>
      <c r="C21" s="276" t="s">
        <v>185</v>
      </c>
      <c r="D21" s="276" t="s">
        <v>185</v>
      </c>
      <c r="E21" s="276" t="s">
        <v>185</v>
      </c>
      <c r="F21" s="276"/>
      <c r="G21" s="276" t="str">
        <v>Yes</v>
      </c>
      <c r="H21" s="276"/>
      <c r="I21" s="276"/>
      <c r="J21" s="276" t="str">
        <f>C21</f>
        <v>Newlands</v>
      </c>
      <c r="K21" s="276" t="str">
        <f>D21</f>
        <v>Newlands</v>
      </c>
      <c r="L21" s="276"/>
      <c r="M21" s="276"/>
      <c r="N21" s="276"/>
      <c r="O21" s="276"/>
      <c r="P21" s="276"/>
      <c r="Q21" s="277">
        <f>F21</f>
        <v>0</v>
      </c>
    </row>
    <row r="22" spans="1:17" ht="13.5" customHeight="1">
      <c r="A22" s="280" t="s">
        <v>217</v>
      </c>
      <c r="B22" s="276" t="s">
        <v>192</v>
      </c>
      <c r="C22" s="276" t="s">
        <v>185</v>
      </c>
      <c r="D22" s="276"/>
      <c r="E22" s="276"/>
      <c r="F22" s="276"/>
      <c r="G22" s="276" t="str">
        <v>No</v>
      </c>
      <c r="H22" s="276"/>
      <c r="I22" s="276"/>
      <c r="J22" s="276" t="str">
        <f>C22</f>
        <v>Newlands</v>
      </c>
      <c r="K22" s="276">
        <f>D22</f>
        <v>0</v>
      </c>
      <c r="L22" s="276"/>
      <c r="M22" s="276"/>
      <c r="N22" s="276"/>
      <c r="O22" s="276"/>
      <c r="P22" s="276"/>
      <c r="Q22" s="277">
        <f>F22</f>
        <v>0</v>
      </c>
    </row>
    <row r="23" spans="1:17" ht="13.5" customHeight="1">
      <c r="A23" s="280" t="s">
        <v>218</v>
      </c>
      <c r="B23" s="276" t="s">
        <v>180</v>
      </c>
      <c r="C23" s="276" t="s">
        <v>179</v>
      </c>
      <c r="D23" s="276" t="s">
        <v>179</v>
      </c>
      <c r="E23" s="276" t="s">
        <v>179</v>
      </c>
      <c r="F23" s="276"/>
      <c r="G23" s="276" t="str">
        <v>Yes</v>
      </c>
      <c r="H23" s="276"/>
      <c r="I23" s="276"/>
      <c r="J23" s="276" t="str">
        <f>C23</f>
        <v>South Peninsula</v>
      </c>
      <c r="K23" s="276" t="str">
        <f>D23</f>
        <v>South Peninsula</v>
      </c>
      <c r="L23" s="276"/>
      <c r="M23" s="276"/>
      <c r="N23" s="276"/>
      <c r="O23" s="276"/>
      <c r="P23" s="276"/>
      <c r="Q23" s="277">
        <f>F23</f>
        <v>0</v>
      </c>
    </row>
    <row r="24" spans="1:17" ht="13.5" customHeight="1">
      <c r="A24" s="280" t="s">
        <v>219</v>
      </c>
      <c r="B24" s="276" t="s">
        <v>187</v>
      </c>
      <c r="C24" s="276" t="s">
        <v>188</v>
      </c>
      <c r="D24" s="276"/>
      <c r="E24" s="276"/>
      <c r="F24" s="276" t="s">
        <v>220</v>
      </c>
      <c r="G24" s="276" t="str">
        <v>Yes</v>
      </c>
      <c r="H24" s="276">
        <v>1</v>
      </c>
      <c r="I24" s="276"/>
      <c r="J24" s="276" t="str">
        <f>C24</f>
        <v>Stellenbosch/Helderberg</v>
      </c>
      <c r="K24" s="276">
        <f>D24</f>
        <v>0</v>
      </c>
      <c r="L24" s="276">
        <v>1</v>
      </c>
      <c r="M24" s="276">
        <v>1</v>
      </c>
      <c r="N24" s="276"/>
      <c r="O24" s="276"/>
      <c r="P24" s="276"/>
      <c r="Q24" s="277" t="str">
        <f>F24</f>
        <v>I can almost solely do Saturday standbys, I am almost always bust on Sundays.</v>
      </c>
    </row>
    <row r="25" spans="1:17" ht="13.5" customHeight="1">
      <c r="A25" s="280" t="s">
        <v>221</v>
      </c>
      <c r="B25" s="276" t="s">
        <v>192</v>
      </c>
      <c r="C25" s="276" t="s">
        <v>188</v>
      </c>
      <c r="D25" s="276"/>
      <c r="E25" s="276"/>
      <c r="F25" s="276" t="s">
        <v>222</v>
      </c>
      <c r="G25" s="276" t="str">
        <v>No</v>
      </c>
      <c r="H25" s="276"/>
      <c r="I25" s="276"/>
      <c r="J25" s="276" t="str">
        <f>C25</f>
        <v>Stellenbosch/Helderberg</v>
      </c>
      <c r="K25" s="276">
        <f>D25</f>
        <v>0</v>
      </c>
      <c r="L25" s="276"/>
      <c r="M25" s="276"/>
      <c r="N25" s="276"/>
      <c r="O25" s="276"/>
      <c r="P25" s="276"/>
      <c r="Q25" s="277" t="str">
        <f>F25</f>
        <v>Only available at HDB not STB due to transport restraints.</v>
      </c>
    </row>
    <row r="26" spans="1:17" ht="13.5" customHeight="1">
      <c r="A26" s="280" t="s">
        <v>223</v>
      </c>
      <c r="B26" s="276" t="s">
        <v>224</v>
      </c>
      <c r="C26" s="276" t="s">
        <v>185</v>
      </c>
      <c r="D26" s="276" t="s">
        <v>185</v>
      </c>
      <c r="E26" s="276" t="s">
        <v>179</v>
      </c>
      <c r="F26" s="276"/>
      <c r="G26" s="276" t="str">
        <v>Yes</v>
      </c>
      <c r="H26" s="276">
        <v>1</v>
      </c>
      <c r="I26" s="276"/>
      <c r="J26" s="276" t="str">
        <f>C26</f>
        <v>Newlands</v>
      </c>
      <c r="K26" s="276" t="str">
        <f>D26</f>
        <v>Newlands</v>
      </c>
      <c r="L26" s="276"/>
      <c r="M26" s="276"/>
      <c r="N26" s="276"/>
      <c r="O26" s="276"/>
      <c r="P26" s="276"/>
      <c r="Q26" s="277">
        <f>F26</f>
        <v>0</v>
      </c>
    </row>
    <row r="27" spans="1:17" ht="13.5" customHeight="1">
      <c r="A27" s="280" t="s">
        <v>225</v>
      </c>
      <c r="B27" s="276" t="s">
        <v>224</v>
      </c>
      <c r="C27" s="276" t="s">
        <v>185</v>
      </c>
      <c r="D27" s="276" t="s">
        <v>185</v>
      </c>
      <c r="E27" s="276" t="s">
        <v>185</v>
      </c>
      <c r="F27" s="276"/>
      <c r="G27" s="276" t="str">
        <v>Yes</v>
      </c>
      <c r="H27" s="276">
        <v>1</v>
      </c>
      <c r="I27" s="276"/>
      <c r="J27" s="276" t="str">
        <f>C27</f>
        <v>Newlands</v>
      </c>
      <c r="K27" s="276" t="str">
        <f>D27</f>
        <v>Newlands</v>
      </c>
      <c r="L27" s="276"/>
      <c r="M27" s="276"/>
      <c r="N27" s="276"/>
      <c r="O27" s="276"/>
      <c r="P27" s="276"/>
      <c r="Q27" s="277">
        <f>F27</f>
        <v>0</v>
      </c>
    </row>
    <row r="28" spans="1:17" ht="13.5" customHeight="1">
      <c r="A28" s="280" t="s">
        <v>226</v>
      </c>
      <c r="B28" s="276"/>
      <c r="C28" s="276" t="s">
        <v>185</v>
      </c>
      <c r="D28" s="276" t="s">
        <v>188</v>
      </c>
      <c r="E28" s="276"/>
      <c r="F28" s="276" t="s">
        <v>227</v>
      </c>
      <c r="G28" s="276" t="str">
        <v>Yes</v>
      </c>
      <c r="H28" s="276"/>
      <c r="I28" s="276"/>
      <c r="J28" s="276" t="str">
        <f>C28</f>
        <v>Newlands</v>
      </c>
      <c r="K28" s="276" t="str">
        <f>D28</f>
        <v>Stellenbosch/Helderberg</v>
      </c>
      <c r="L28" s="276">
        <v>1</v>
      </c>
      <c r="M28" s="276"/>
      <c r="N28" s="276"/>
      <c r="O28" s="276"/>
      <c r="P28" s="276"/>
      <c r="Q28" s="277" t="str">
        <f>F28</f>
        <v>On Sunday 7 December I can't be on STB/HDB standby because I am not available at all on 6 December so cannot be on readiness in the evening.</v>
      </c>
    </row>
    <row r="29" spans="1:17" ht="13.5" customHeight="1">
      <c r="A29" s="280" t="s">
        <v>228</v>
      </c>
      <c r="B29" s="276" t="s">
        <v>192</v>
      </c>
      <c r="C29" s="276" t="s">
        <v>185</v>
      </c>
      <c r="D29" s="276" t="s">
        <v>179</v>
      </c>
      <c r="E29" s="276" t="s">
        <v>200</v>
      </c>
      <c r="F29" s="276" t="s">
        <v>229</v>
      </c>
      <c r="G29" s="276" t="str">
        <v>No</v>
      </c>
      <c r="H29" s="276"/>
      <c r="I29" s="276"/>
      <c r="J29" s="276" t="str">
        <f>C29</f>
        <v>Newlands</v>
      </c>
      <c r="K29" s="276" t="str">
        <f>D29</f>
        <v>South Peninsula</v>
      </c>
      <c r="L29" s="276"/>
      <c r="M29" s="276"/>
      <c r="N29" s="276"/>
      <c r="O29" s="276"/>
      <c r="P29" s="276"/>
      <c r="Q29" s="277" t="str">
        <f>F29</f>
        <v>Mostly random guesses sp if anyone has a serious need to be off I am happy to negotiate</v>
      </c>
    </row>
    <row r="30" spans="1:17" ht="13.5" customHeight="1">
      <c r="A30" s="280" t="s">
        <v>230</v>
      </c>
      <c r="B30" s="276" t="s">
        <v>180</v>
      </c>
      <c r="C30" s="276" t="s">
        <v>185</v>
      </c>
      <c r="D30" s="276"/>
      <c r="E30" s="276" t="s">
        <v>179</v>
      </c>
      <c r="F30" s="276"/>
      <c r="G30" s="276" t="str">
        <v>Yes</v>
      </c>
      <c r="H30" s="276"/>
      <c r="I30" s="276"/>
      <c r="J30" s="276" t="str">
        <f>C30</f>
        <v>Newlands</v>
      </c>
      <c r="K30" s="276">
        <f>D30</f>
        <v>0</v>
      </c>
      <c r="L30" s="276"/>
      <c r="M30" s="276"/>
      <c r="N30" s="276"/>
      <c r="O30" s="276"/>
      <c r="P30" s="276"/>
      <c r="Q30" s="277">
        <f>F30</f>
        <v>0</v>
      </c>
    </row>
    <row r="31" spans="1:17" ht="13.5" customHeight="1">
      <c r="A31" s="280" t="s">
        <v>231</v>
      </c>
      <c r="B31" s="276" t="s">
        <v>187</v>
      </c>
      <c r="C31" s="276" t="s">
        <v>188</v>
      </c>
      <c r="D31" s="276"/>
      <c r="E31" s="276"/>
      <c r="F31" s="276"/>
      <c r="G31" s="276" t="str">
        <v>Yes</v>
      </c>
      <c r="H31" s="276">
        <v>1</v>
      </c>
      <c r="I31" s="276"/>
      <c r="J31" s="276" t="str">
        <f>C31</f>
        <v>Stellenbosch/Helderberg</v>
      </c>
      <c r="K31" s="276">
        <f>D31</f>
        <v>0</v>
      </c>
      <c r="L31" s="276"/>
      <c r="M31" s="276"/>
      <c r="N31" s="276"/>
      <c r="O31" s="276"/>
      <c r="P31" s="276"/>
      <c r="Q31" s="277">
        <f>F31</f>
        <v>0</v>
      </c>
    </row>
    <row r="32" spans="1:17" ht="13.5" customHeight="1">
      <c r="A32" s="280" t="s">
        <v>232</v>
      </c>
      <c r="B32" s="276" t="s">
        <v>180</v>
      </c>
      <c r="C32" s="276" t="s">
        <v>185</v>
      </c>
      <c r="D32" s="276" t="s">
        <v>185</v>
      </c>
      <c r="E32" s="276"/>
      <c r="F32" s="276"/>
      <c r="G32" s="276" t="str">
        <v>Yes</v>
      </c>
      <c r="H32" s="276"/>
      <c r="I32" s="276"/>
      <c r="J32" s="276" t="str">
        <f>C32</f>
        <v>Newlands</v>
      </c>
      <c r="K32" s="276" t="str">
        <f>D32</f>
        <v>Newlands</v>
      </c>
      <c r="L32" s="276"/>
      <c r="M32" s="276"/>
      <c r="N32" s="276"/>
      <c r="O32" s="276"/>
      <c r="P32" s="276"/>
      <c r="Q32" s="277">
        <f>F32</f>
        <v>0</v>
      </c>
    </row>
    <row r="33" spans="1:17" ht="13.5" customHeight="1">
      <c r="A33" s="280" t="s">
        <v>233</v>
      </c>
      <c r="B33" s="276"/>
      <c r="C33" s="276"/>
      <c r="D33" s="276"/>
      <c r="E33" s="276"/>
      <c r="F33" s="276"/>
      <c r="G33" s="276" t="str">
        <v>Yes</v>
      </c>
      <c r="H33" s="276"/>
      <c r="I33" s="276"/>
      <c r="J33" s="276">
        <f>C33</f>
        <v>0</v>
      </c>
      <c r="K33" s="276">
        <f>D33</f>
        <v>0</v>
      </c>
      <c r="L33" s="276"/>
      <c r="M33" s="276"/>
      <c r="N33" s="276"/>
      <c r="O33" s="276"/>
      <c r="P33" s="276"/>
      <c r="Q33" s="277">
        <f>F33</f>
        <v>0</v>
      </c>
    </row>
    <row r="34" spans="1:17" ht="13.5" customHeight="1">
      <c r="A34" s="280" t="s">
        <v>234</v>
      </c>
      <c r="B34" s="276" t="s">
        <v>236</v>
      </c>
      <c r="C34" s="276" t="s">
        <v>235</v>
      </c>
      <c r="D34" s="276" t="s">
        <v>235</v>
      </c>
      <c r="E34" s="276" t="s">
        <v>235</v>
      </c>
      <c r="F34" s="276"/>
      <c r="G34" s="276" t="str">
        <v>Yes</v>
      </c>
      <c r="H34" s="276">
        <v>1</v>
      </c>
      <c r="I34" s="276"/>
      <c r="J34" s="276" t="str">
        <f>C34</f>
        <v>Newlands, South Peninsula, Stellenbosch/Helderberg</v>
      </c>
      <c r="K34" s="276" t="str">
        <f>D34</f>
        <v>Newlands, South Peninsula, Stellenbosch/Helderberg</v>
      </c>
      <c r="L34" s="276"/>
      <c r="M34" s="276"/>
      <c r="N34" s="276"/>
      <c r="O34" s="276"/>
      <c r="P34" s="276"/>
      <c r="Q34" s="277">
        <f>F34</f>
        <v>0</v>
      </c>
    </row>
    <row r="35" spans="1:17" ht="13.5" customHeight="1">
      <c r="A35" s="280" t="s">
        <v>237</v>
      </c>
      <c r="B35" s="276" t="s">
        <v>192</v>
      </c>
      <c r="C35" s="276" t="s">
        <v>185</v>
      </c>
      <c r="D35" s="276"/>
      <c r="E35" s="276"/>
      <c r="F35" s="276"/>
      <c r="G35" s="276" t="str">
        <v>No</v>
      </c>
      <c r="H35" s="276"/>
      <c r="I35" s="276"/>
      <c r="J35" s="276" t="str">
        <f>C35</f>
        <v>Newlands</v>
      </c>
      <c r="K35" s="276">
        <f>D35</f>
        <v>0</v>
      </c>
      <c r="L35" s="276"/>
      <c r="M35" s="276"/>
      <c r="N35" s="276"/>
      <c r="O35" s="276"/>
      <c r="P35" s="276"/>
      <c r="Q35" s="277">
        <f>F35</f>
        <v>0</v>
      </c>
    </row>
    <row r="36" spans="1:17" ht="13.5" customHeight="1">
      <c r="A36" s="280" t="s">
        <v>238</v>
      </c>
      <c r="B36" s="276" t="s">
        <v>192</v>
      </c>
      <c r="C36" s="276" t="s">
        <v>185</v>
      </c>
      <c r="D36" s="276"/>
      <c r="E36" s="276"/>
      <c r="F36" s="276"/>
      <c r="G36" s="276" t="str">
        <v>No</v>
      </c>
      <c r="H36" s="276"/>
      <c r="I36" s="276"/>
      <c r="J36" s="276" t="str">
        <f>C36</f>
        <v>Newlands</v>
      </c>
      <c r="K36" s="276">
        <f>D36</f>
        <v>0</v>
      </c>
      <c r="L36" s="276"/>
      <c r="M36" s="276"/>
      <c r="N36" s="276"/>
      <c r="O36" s="276"/>
      <c r="P36" s="276"/>
      <c r="Q36" s="277">
        <f>F36</f>
        <v>0</v>
      </c>
    </row>
    <row r="37" spans="1:17" ht="13.5" customHeight="1">
      <c r="A37" s="280" t="s">
        <v>239</v>
      </c>
      <c r="B37" s="276" t="s">
        <v>192</v>
      </c>
      <c r="C37" s="276" t="s">
        <v>185</v>
      </c>
      <c r="D37" s="276" t="s">
        <v>241</v>
      </c>
      <c r="E37" s="276" t="s">
        <v>235</v>
      </c>
      <c r="F37" s="276" t="s">
        <v>240</v>
      </c>
      <c r="G37" s="276" t="str">
        <v>No</v>
      </c>
      <c r="H37" s="276"/>
      <c r="I37" s="276"/>
      <c r="J37" s="276" t="str">
        <f>C37</f>
        <v>Newlands</v>
      </c>
      <c r="K37" s="276" t="str">
        <f>D37</f>
        <v>Newlands, Stellenbosch/Helderberg</v>
      </c>
      <c r="L37" s="276"/>
      <c r="M37" s="276"/>
      <c r="N37" s="276"/>
      <c r="O37" s="276"/>
      <c r="P37" s="276"/>
      <c r="Q37" s="277" t="str">
        <f>F37</f>
        <v>Preferably at Stellenbosch base from February</v>
      </c>
    </row>
    <row r="38" spans="1:17" ht="13.5" customHeight="1">
      <c r="A38" s="280" t="s">
        <v>242</v>
      </c>
      <c r="B38" s="276" t="s">
        <v>224</v>
      </c>
      <c r="C38" s="276" t="s">
        <v>185</v>
      </c>
      <c r="D38" s="276" t="s">
        <v>179</v>
      </c>
      <c r="E38" s="276"/>
      <c r="F38" s="276"/>
      <c r="G38" s="276" t="str">
        <v>Yes</v>
      </c>
      <c r="H38" s="276">
        <v>1</v>
      </c>
      <c r="I38" s="276"/>
      <c r="J38" s="276" t="str">
        <f>C38</f>
        <v>Newlands</v>
      </c>
      <c r="K38" s="276" t="str">
        <f>D38</f>
        <v>South Peninsula</v>
      </c>
      <c r="L38" s="276"/>
      <c r="M38" s="276"/>
      <c r="N38" s="276"/>
      <c r="O38" s="276"/>
      <c r="P38" s="276"/>
      <c r="Q38" s="277">
        <f>F38</f>
        <v>0</v>
      </c>
    </row>
    <row r="39" spans="1:17" ht="13.5" customHeight="1">
      <c r="A39" s="280" t="s">
        <v>243</v>
      </c>
      <c r="B39" s="276" t="s">
        <v>224</v>
      </c>
      <c r="C39" s="276" t="s">
        <v>185</v>
      </c>
      <c r="D39" s="276"/>
      <c r="E39" s="276"/>
      <c r="F39" s="276"/>
      <c r="G39" s="276" t="str">
        <v>Yes</v>
      </c>
      <c r="H39" s="276">
        <v>1</v>
      </c>
      <c r="I39" s="276"/>
      <c r="J39" s="276" t="str">
        <f>C39</f>
        <v>Newlands</v>
      </c>
      <c r="K39" s="276">
        <f>D39</f>
        <v>0</v>
      </c>
      <c r="L39" s="276"/>
      <c r="M39" s="276"/>
      <c r="N39" s="276"/>
      <c r="O39" s="276"/>
      <c r="P39" s="276"/>
      <c r="Q39" s="277">
        <f>F39</f>
        <v>0</v>
      </c>
    </row>
    <row r="40" spans="1:17" ht="13.5" customHeight="1">
      <c r="A40" s="280" t="s">
        <v>244</v>
      </c>
      <c r="B40" s="276" t="s">
        <v>192</v>
      </c>
      <c r="C40" s="276" t="s">
        <v>185</v>
      </c>
      <c r="D40" s="276"/>
      <c r="E40" s="276"/>
      <c r="F40" s="276" t="s">
        <v>245</v>
      </c>
      <c r="G40" s="276" t="str">
        <v>No</v>
      </c>
      <c r="H40" s="276"/>
      <c r="I40" s="276"/>
      <c r="J40" s="276" t="str">
        <f>C40</f>
        <v>Newlands</v>
      </c>
      <c r="K40" s="276">
        <f>D40</f>
        <v>0</v>
      </c>
      <c r="L40" s="276"/>
      <c r="M40" s="276"/>
      <c r="N40" s="276"/>
      <c r="O40" s="276"/>
      <c r="P40" s="276"/>
      <c r="Q40" s="277" t="str">
        <f>F40</f>
        <v>Unfortunately likely not available in 2026 due to my wife's medical community service. I'll only know for certain towards the end of the year. If I'm placed near NWL, I'm happy to swap shifts to help out others doing Planning, but cannot commit to anything in 2026 until I know where in SA we're being placed. Apologies!</v>
      </c>
    </row>
    <row r="41" spans="1:17" ht="13.5" customHeight="1">
      <c r="A41" s="280" t="s">
        <v>246</v>
      </c>
      <c r="B41" s="276" t="s">
        <v>187</v>
      </c>
      <c r="C41" s="276" t="s">
        <v>185</v>
      </c>
      <c r="D41" s="276" t="s">
        <v>185</v>
      </c>
      <c r="E41" s="276" t="s">
        <v>185</v>
      </c>
      <c r="F41" s="276"/>
      <c r="G41" s="276" t="str">
        <v>Yes</v>
      </c>
      <c r="H41" s="276">
        <v>1</v>
      </c>
      <c r="I41" s="276"/>
      <c r="J41" s="276" t="str">
        <f>C41</f>
        <v>Newlands</v>
      </c>
      <c r="K41" s="276" t="str">
        <f>D41</f>
        <v>Newlands</v>
      </c>
      <c r="L41" s="276"/>
      <c r="M41" s="276"/>
      <c r="N41" s="276"/>
      <c r="O41" s="276"/>
      <c r="P41" s="276"/>
      <c r="Q41" s="277">
        <f>F41</f>
        <v>0</v>
      </c>
    </row>
    <row r="42" spans="1:17" ht="13.5" customHeight="1">
      <c r="A42" s="280" t="s">
        <v>247</v>
      </c>
      <c r="B42" s="276" t="s">
        <v>192</v>
      </c>
      <c r="C42" s="276" t="s">
        <v>188</v>
      </c>
      <c r="D42" s="276"/>
      <c r="E42" s="276"/>
      <c r="F42" s="276" t="s">
        <v>248</v>
      </c>
      <c r="G42" s="276" t="str">
        <v>No</v>
      </c>
      <c r="H42" s="276"/>
      <c r="I42" s="276"/>
      <c r="J42" s="276" t="str">
        <f>C42</f>
        <v>Stellenbosch/Helderberg</v>
      </c>
      <c r="K42" s="276">
        <f>D42</f>
        <v>0</v>
      </c>
      <c r="L42" s="276"/>
      <c r="M42" s="276"/>
      <c r="N42" s="276"/>
      <c r="O42" s="276"/>
      <c r="P42" s="276"/>
      <c r="Q42" s="277" t="str">
        <f>F42</f>
        <v>Preference for STB</v>
      </c>
    </row>
    <row r="43" spans="1:17" ht="13.5" customHeight="1">
      <c r="A43" s="280" t="s">
        <v>249</v>
      </c>
      <c r="B43" s="276" t="s">
        <v>180</v>
      </c>
      <c r="C43" s="276" t="s">
        <v>185</v>
      </c>
      <c r="D43" s="276"/>
      <c r="E43" s="276"/>
      <c r="F43" s="276"/>
      <c r="G43" s="276" t="str">
        <v>Yes</v>
      </c>
      <c r="H43" s="276"/>
      <c r="I43" s="276"/>
      <c r="J43" s="276" t="str">
        <f>C43</f>
        <v>Newlands</v>
      </c>
      <c r="K43" s="276">
        <f>D43</f>
        <v>0</v>
      </c>
      <c r="L43" s="276"/>
      <c r="M43" s="276"/>
      <c r="N43" s="276"/>
      <c r="O43" s="276"/>
      <c r="P43" s="276"/>
      <c r="Q43" s="277">
        <f>F43</f>
        <v>0</v>
      </c>
    </row>
    <row r="44" spans="1:17" ht="13.5" customHeight="1">
      <c r="A44" s="280" t="s">
        <v>250</v>
      </c>
      <c r="B44" s="276" t="s">
        <v>251</v>
      </c>
      <c r="C44" s="276" t="s">
        <v>179</v>
      </c>
      <c r="D44" s="276" t="s">
        <v>179</v>
      </c>
      <c r="E44" s="276" t="s">
        <v>179</v>
      </c>
      <c r="F44" s="276"/>
      <c r="G44" s="276" t="str">
        <v>No</v>
      </c>
      <c r="H44" s="276"/>
      <c r="I44" s="276"/>
      <c r="J44" s="276" t="str">
        <f>C44</f>
        <v>South Peninsula</v>
      </c>
      <c r="K44" s="276" t="str">
        <f>D44</f>
        <v>South Peninsula</v>
      </c>
      <c r="L44" s="276"/>
      <c r="M44" s="276"/>
      <c r="N44" s="276"/>
      <c r="O44" s="276"/>
      <c r="P44" s="276"/>
      <c r="Q44" s="277">
        <f>F44</f>
        <v>0</v>
      </c>
    </row>
    <row r="45" spans="1:17" ht="13.5" customHeight="1">
      <c r="A45" s="280" t="s">
        <v>252</v>
      </c>
      <c r="B45" s="276" t="s">
        <v>205</v>
      </c>
      <c r="C45" s="276" t="s">
        <v>179</v>
      </c>
      <c r="D45" s="276"/>
      <c r="E45" s="276"/>
      <c r="F45" s="276"/>
      <c r="G45" s="276" t="str">
        <v>Yes</v>
      </c>
      <c r="H45" s="276"/>
      <c r="I45" s="276">
        <v>1</v>
      </c>
      <c r="J45" s="276" t="str">
        <f>C45</f>
        <v>South Peninsula</v>
      </c>
      <c r="K45" s="276">
        <f>D45</f>
        <v>0</v>
      </c>
      <c r="L45" s="276"/>
      <c r="M45" s="276"/>
      <c r="N45" s="276"/>
      <c r="O45" s="276"/>
      <c r="P45" s="276"/>
      <c r="Q45" s="277">
        <f>F45</f>
        <v>0</v>
      </c>
    </row>
    <row r="46" spans="1:17" ht="13.5" customHeight="1">
      <c r="A46" s="280" t="s">
        <v>253</v>
      </c>
      <c r="B46" s="276" t="s">
        <v>192</v>
      </c>
      <c r="C46" s="276" t="s">
        <v>185</v>
      </c>
      <c r="D46" s="276"/>
      <c r="E46" s="276"/>
      <c r="F46" s="276" t="s">
        <v>254</v>
      </c>
      <c r="G46" s="276" t="str">
        <v>No</v>
      </c>
      <c r="H46" s="276"/>
      <c r="I46" s="276"/>
      <c r="J46" s="276" t="str">
        <f>C46</f>
        <v>Newlands</v>
      </c>
      <c r="K46" s="276">
        <f>D46</f>
        <v>0</v>
      </c>
      <c r="L46" s="276"/>
      <c r="M46" s="276">
        <v>1</v>
      </c>
      <c r="N46" s="276"/>
      <c r="O46" s="276"/>
      <c r="P46" s="276"/>
      <c r="Q46" s="277" t="str">
        <f>F46</f>
        <v>can only saturdays please - thank you</v>
      </c>
    </row>
    <row r="47" spans="1:17" ht="13.5" customHeight="1">
      <c r="A47" s="280" t="s">
        <v>255</v>
      </c>
      <c r="B47" s="276" t="s">
        <v>205</v>
      </c>
      <c r="C47" s="276" t="s">
        <v>185</v>
      </c>
      <c r="D47" s="276" t="s">
        <v>188</v>
      </c>
      <c r="E47" s="276" t="s">
        <v>179</v>
      </c>
      <c r="F47" s="276"/>
      <c r="G47" s="276" t="str">
        <v>Yes</v>
      </c>
      <c r="H47" s="276"/>
      <c r="I47" s="276">
        <v>1</v>
      </c>
      <c r="J47" s="276" t="str">
        <f>C47</f>
        <v>Newlands</v>
      </c>
      <c r="K47" s="276" t="str">
        <f>D47</f>
        <v>Stellenbosch/Helderberg</v>
      </c>
      <c r="L47" s="276"/>
      <c r="M47" s="276"/>
      <c r="N47" s="276"/>
      <c r="O47" s="276"/>
      <c r="P47" s="276"/>
      <c r="Q47" s="277">
        <f>F47</f>
        <v>0</v>
      </c>
    </row>
    <row r="48" spans="1:17" ht="13.5" customHeight="1">
      <c r="A48" s="280" t="s">
        <v>256</v>
      </c>
      <c r="B48" s="276" t="s">
        <v>187</v>
      </c>
      <c r="C48" s="276" t="s">
        <v>185</v>
      </c>
      <c r="D48" s="276" t="s">
        <v>185</v>
      </c>
      <c r="E48" s="276" t="s">
        <v>179</v>
      </c>
      <c r="F48" s="276"/>
      <c r="G48" s="276" t="str">
        <v>Yes</v>
      </c>
      <c r="H48" s="276">
        <v>1</v>
      </c>
      <c r="I48" s="276"/>
      <c r="J48" s="276" t="str">
        <f>C48</f>
        <v>Newlands</v>
      </c>
      <c r="K48" s="276" t="str">
        <f>D48</f>
        <v>Newlands</v>
      </c>
      <c r="L48" s="276"/>
      <c r="M48" s="276"/>
      <c r="N48" s="276"/>
      <c r="O48" s="276"/>
      <c r="P48" s="276"/>
      <c r="Q48" s="277">
        <f>F48</f>
        <v>0</v>
      </c>
    </row>
    <row r="49" spans="1:17" ht="13.5" customHeight="1">
      <c r="A49" s="280" t="s">
        <v>257</v>
      </c>
      <c r="B49" s="276" t="s">
        <v>187</v>
      </c>
      <c r="C49" s="276" t="s">
        <v>185</v>
      </c>
      <c r="D49" s="276" t="s">
        <v>185</v>
      </c>
      <c r="E49" s="276" t="s">
        <v>185</v>
      </c>
      <c r="F49" s="276"/>
      <c r="G49" s="276" t="str">
        <v>Yes</v>
      </c>
      <c r="H49" s="276">
        <v>1</v>
      </c>
      <c r="I49" s="276"/>
      <c r="J49" s="276" t="str">
        <f>C49</f>
        <v>Newlands</v>
      </c>
      <c r="K49" s="276" t="str">
        <f>D49</f>
        <v>Newlands</v>
      </c>
      <c r="L49" s="276"/>
      <c r="M49" s="276"/>
      <c r="N49" s="276"/>
      <c r="O49" s="276"/>
      <c r="P49" s="276"/>
      <c r="Q49" s="277">
        <f>F49</f>
        <v>0</v>
      </c>
    </row>
    <row r="50" spans="1:17" ht="13.5" customHeight="1">
      <c r="A50" s="280" t="s">
        <v>258</v>
      </c>
      <c r="B50" s="276"/>
      <c r="C50" s="276"/>
      <c r="D50" s="276"/>
      <c r="E50" s="276"/>
      <c r="F50" s="276"/>
      <c r="G50" s="276" t="str">
        <v>Yes</v>
      </c>
      <c r="H50" s="276"/>
      <c r="I50" s="276"/>
      <c r="J50" s="276">
        <f>C50</f>
        <v>0</v>
      </c>
      <c r="K50" s="276">
        <f>D50</f>
        <v>0</v>
      </c>
      <c r="L50" s="276"/>
      <c r="M50" s="276"/>
      <c r="N50" s="276"/>
      <c r="O50" s="276"/>
      <c r="P50" s="276"/>
      <c r="Q50" s="277">
        <f>F50</f>
        <v>0</v>
      </c>
    </row>
    <row r="51" spans="1:17" ht="13.5" customHeight="1">
      <c r="A51" s="280" t="s">
        <v>259</v>
      </c>
      <c r="B51" s="276" t="s">
        <v>192</v>
      </c>
      <c r="C51" s="276" t="s">
        <v>185</v>
      </c>
      <c r="D51" s="276"/>
      <c r="E51" s="276"/>
      <c r="F51" s="276"/>
      <c r="G51" s="276" t="str">
        <v>No</v>
      </c>
      <c r="H51" s="276"/>
      <c r="I51" s="276"/>
      <c r="J51" s="276" t="str">
        <f>C51</f>
        <v>Newlands</v>
      </c>
      <c r="K51" s="276">
        <f>D51</f>
        <v>0</v>
      </c>
      <c r="L51" s="276"/>
      <c r="M51" s="276"/>
      <c r="N51" s="276"/>
      <c r="O51" s="276"/>
      <c r="P51" s="276"/>
      <c r="Q51" s="277">
        <f>F51</f>
        <v>0</v>
      </c>
    </row>
    <row r="52" spans="1:17" ht="13.5" customHeight="1">
      <c r="A52" s="280" t="s">
        <v>260</v>
      </c>
      <c r="B52" s="276" t="s">
        <v>192</v>
      </c>
      <c r="C52" s="276" t="s">
        <v>188</v>
      </c>
      <c r="D52" s="276" t="s">
        <v>179</v>
      </c>
      <c r="E52" s="276"/>
      <c r="F52" s="276"/>
      <c r="G52" s="276" t="str">
        <v>No</v>
      </c>
      <c r="H52" s="276"/>
      <c r="I52" s="276"/>
      <c r="J52" s="276" t="str">
        <f>C52</f>
        <v>Stellenbosch/Helderberg</v>
      </c>
      <c r="K52" s="276" t="str">
        <f>D52</f>
        <v>South Peninsula</v>
      </c>
      <c r="L52" s="276"/>
      <c r="M52" s="276"/>
      <c r="N52" s="276"/>
      <c r="O52" s="276"/>
      <c r="P52" s="276"/>
      <c r="Q52" s="277">
        <f>F52</f>
        <v>0</v>
      </c>
    </row>
    <row r="53" spans="1:17" ht="13.5" customHeight="1">
      <c r="A53" s="280" t="s">
        <v>261</v>
      </c>
      <c r="B53" s="276" t="s">
        <v>224</v>
      </c>
      <c r="C53" s="276" t="s">
        <v>185</v>
      </c>
      <c r="D53" s="276" t="s">
        <v>179</v>
      </c>
      <c r="E53" s="276"/>
      <c r="F53" s="276"/>
      <c r="G53" s="276" t="str">
        <v>Yes</v>
      </c>
      <c r="H53" s="276">
        <v>1</v>
      </c>
      <c r="I53" s="276"/>
      <c r="J53" s="276" t="str">
        <f>C53</f>
        <v>Newlands</v>
      </c>
      <c r="K53" s="276" t="str">
        <f>D53</f>
        <v>South Peninsula</v>
      </c>
      <c r="L53" s="276"/>
      <c r="M53" s="276"/>
      <c r="N53" s="276"/>
      <c r="O53" s="276"/>
      <c r="P53" s="276"/>
      <c r="Q53" s="277">
        <f>F53</f>
        <v>0</v>
      </c>
    </row>
    <row r="54" spans="1:17" ht="13.5" customHeight="1">
      <c r="A54" s="280" t="s">
        <v>262</v>
      </c>
      <c r="B54" s="276" t="s">
        <v>187</v>
      </c>
      <c r="C54" s="276" t="s">
        <v>185</v>
      </c>
      <c r="D54" s="276" t="s">
        <v>179</v>
      </c>
      <c r="E54" s="276" t="s">
        <v>188</v>
      </c>
      <c r="F54" s="276" t="s">
        <v>263</v>
      </c>
      <c r="G54" s="276" t="str">
        <v>Yes</v>
      </c>
      <c r="H54" s="276">
        <v>1</v>
      </c>
      <c r="I54" s="276"/>
      <c r="J54" s="276" t="str">
        <f>C54</f>
        <v>Newlands</v>
      </c>
      <c r="K54" s="276" t="str">
        <f>D54</f>
        <v>South Peninsula</v>
      </c>
      <c r="L54" s="276">
        <v>1</v>
      </c>
      <c r="M54" s="276">
        <v>1</v>
      </c>
      <c r="N54" s="276"/>
      <c r="O54" s="276"/>
      <c r="P54" s="276"/>
      <c r="Q54" s="277" t="str">
        <f>F54</f>
        <v>From February - April Sundays will work better for me as I may get called into work on some Saturdays</v>
      </c>
    </row>
    <row r="55" spans="1:17" ht="13.5" customHeight="1">
      <c r="A55" s="280" t="s">
        <v>264</v>
      </c>
      <c r="B55" s="276" t="s">
        <v>192</v>
      </c>
      <c r="C55" s="276" t="s">
        <v>179</v>
      </c>
      <c r="D55" s="276"/>
      <c r="E55" s="276" t="s">
        <v>265</v>
      </c>
      <c r="F55" s="276"/>
      <c r="G55" s="276" t="str">
        <v>No</v>
      </c>
      <c r="H55" s="276"/>
      <c r="I55" s="276"/>
      <c r="J55" s="276" t="str">
        <f>C55</f>
        <v>South Peninsula</v>
      </c>
      <c r="K55" s="276">
        <f>D55</f>
        <v>0</v>
      </c>
      <c r="L55" s="276"/>
      <c r="M55" s="276"/>
      <c r="N55" s="276"/>
      <c r="O55" s="276"/>
      <c r="P55" s="276"/>
      <c r="Q55" s="277">
        <f>F55</f>
        <v>0</v>
      </c>
    </row>
    <row r="56" spans="1:17" ht="13.5" customHeight="1">
      <c r="A56" s="280" t="s">
        <v>266</v>
      </c>
      <c r="B56" s="276" t="s">
        <v>180</v>
      </c>
      <c r="C56" s="276" t="s">
        <v>185</v>
      </c>
      <c r="D56" s="276" t="s">
        <v>179</v>
      </c>
      <c r="E56" s="276"/>
      <c r="F56" s="276"/>
      <c r="G56" s="276" t="str">
        <v>Yes</v>
      </c>
      <c r="H56" s="276"/>
      <c r="I56" s="276"/>
      <c r="J56" s="276" t="str">
        <f>C56</f>
        <v>Newlands</v>
      </c>
      <c r="K56" s="276" t="str">
        <f>D56</f>
        <v>South Peninsula</v>
      </c>
      <c r="L56" s="276"/>
      <c r="M56" s="276"/>
      <c r="N56" s="276"/>
      <c r="O56" s="276"/>
      <c r="P56" s="276"/>
      <c r="Q56" s="277">
        <f>F56</f>
        <v>0</v>
      </c>
    </row>
    <row r="57" spans="1:17" ht="13.5" customHeight="1">
      <c r="A57" s="280" t="s">
        <v>267</v>
      </c>
      <c r="B57" s="276" t="s">
        <v>180</v>
      </c>
      <c r="C57" s="276" t="s">
        <v>185</v>
      </c>
      <c r="D57" s="276" t="s">
        <v>179</v>
      </c>
      <c r="E57" s="276"/>
      <c r="F57" s="276" t="s">
        <v>268</v>
      </c>
      <c r="G57" s="276" t="str">
        <v>Yes</v>
      </c>
      <c r="H57" s="276"/>
      <c r="I57" s="276"/>
      <c r="J57" s="276" t="str">
        <f>C57</f>
        <v>Newlands</v>
      </c>
      <c r="K57" s="276" t="str">
        <f>D57</f>
        <v>South Peninsula</v>
      </c>
      <c r="L57" s="276"/>
      <c r="M57" s="276"/>
      <c r="N57" s="276"/>
      <c r="O57" s="276"/>
      <c r="P57" s="276"/>
      <c r="Q57" s="277" t="str">
        <f>F57</f>
        <v>will be applying for Helitack again</v>
      </c>
    </row>
    <row r="58" spans="1:17" ht="13.5" customHeight="1">
      <c r="A58" s="280" t="s">
        <v>269</v>
      </c>
      <c r="B58" s="276" t="s">
        <v>251</v>
      </c>
      <c r="C58" s="276" t="s">
        <v>185</v>
      </c>
      <c r="D58" s="276"/>
      <c r="E58" s="276"/>
      <c r="F58" s="276"/>
      <c r="G58" s="276" t="str">
        <v>No</v>
      </c>
      <c r="H58" s="276"/>
      <c r="I58" s="276"/>
      <c r="J58" s="276" t="str">
        <f>C58</f>
        <v>Newlands</v>
      </c>
      <c r="K58" s="276">
        <f>D58</f>
        <v>0</v>
      </c>
      <c r="L58" s="276"/>
      <c r="M58" s="276"/>
      <c r="N58" s="276"/>
      <c r="O58" s="276"/>
      <c r="P58" s="276"/>
      <c r="Q58" s="277">
        <f>F58</f>
        <v>0</v>
      </c>
    </row>
    <row r="59" spans="1:17" ht="13.5" customHeight="1">
      <c r="A59" s="280" t="s">
        <v>270</v>
      </c>
      <c r="B59" s="276"/>
      <c r="C59" s="276"/>
      <c r="D59" s="276"/>
      <c r="E59" s="276"/>
      <c r="F59" s="276"/>
      <c r="G59" s="276" t="str">
        <v>Yes</v>
      </c>
      <c r="H59" s="276"/>
      <c r="I59" s="276"/>
      <c r="J59" s="276">
        <f>C59</f>
        <v>0</v>
      </c>
      <c r="K59" s="276">
        <f>D59</f>
        <v>0</v>
      </c>
      <c r="L59" s="276"/>
      <c r="M59" s="276"/>
      <c r="N59" s="276"/>
      <c r="O59" s="276"/>
      <c r="P59" s="276"/>
      <c r="Q59" s="277">
        <f>F59</f>
        <v>0</v>
      </c>
    </row>
    <row r="60" spans="1:17" ht="13.5" customHeight="1">
      <c r="A60" s="280" t="s">
        <v>271</v>
      </c>
      <c r="B60" s="276" t="s">
        <v>224</v>
      </c>
      <c r="C60" s="276" t="s">
        <v>185</v>
      </c>
      <c r="D60" s="276"/>
      <c r="E60" s="276" t="s">
        <v>200</v>
      </c>
      <c r="F60" s="276" t="s">
        <v>272</v>
      </c>
      <c r="G60" s="276" t="str">
        <v>Yes</v>
      </c>
      <c r="H60" s="276">
        <v>1</v>
      </c>
      <c r="I60" s="276"/>
      <c r="J60" s="276" t="str">
        <f>C60</f>
        <v>Newlands</v>
      </c>
      <c r="K60" s="276">
        <f>D60</f>
        <v>0</v>
      </c>
      <c r="L60" s="276"/>
      <c r="M60" s="276">
        <v>1</v>
      </c>
      <c r="N60" s="276"/>
      <c r="O60" s="276">
        <v>1</v>
      </c>
      <c r="P60" s="276">
        <v>1</v>
      </c>
      <c r="Q60" s="277" t="str">
        <f>F60</f>
        <v>Must be on with 46ee8df1-1215-425f-b0fd-dac4f539cb26
Where possible, please give me Saturday standbys, I start work at 6am on a Monday, if I go to a fire I can get away with one late morning, but not to many.</v>
      </c>
    </row>
    <row r="61" spans="1:17" ht="13.5" customHeight="1">
      <c r="A61" s="280" t="s">
        <v>273</v>
      </c>
      <c r="B61" s="276"/>
      <c r="C61" s="276"/>
      <c r="D61" s="276"/>
      <c r="E61" s="276"/>
      <c r="F61" s="276"/>
      <c r="G61" s="276" t="str">
        <v>Yes</v>
      </c>
      <c r="H61" s="276"/>
      <c r="I61" s="276"/>
      <c r="J61" s="276">
        <f>C61</f>
        <v>0</v>
      </c>
      <c r="K61" s="276">
        <f>D61</f>
        <v>0</v>
      </c>
      <c r="L61" s="276"/>
      <c r="M61" s="276"/>
      <c r="N61" s="276"/>
      <c r="O61" s="276"/>
      <c r="P61" s="276"/>
      <c r="Q61" s="277">
        <f>F61</f>
        <v>0</v>
      </c>
    </row>
    <row r="62" spans="1:17" ht="13.5" customHeight="1">
      <c r="A62" s="280" t="s">
        <v>274</v>
      </c>
      <c r="B62" s="276" t="s">
        <v>192</v>
      </c>
      <c r="C62" s="276" t="s">
        <v>185</v>
      </c>
      <c r="D62" s="276"/>
      <c r="E62" s="276"/>
      <c r="F62" s="276" t="s">
        <v>275</v>
      </c>
      <c r="G62" s="276" t="str">
        <v>No</v>
      </c>
      <c r="H62" s="276"/>
      <c r="I62" s="276"/>
      <c r="J62" s="276" t="str">
        <f>C62</f>
        <v>Newlands</v>
      </c>
      <c r="K62" s="276">
        <f>D62</f>
        <v>0</v>
      </c>
      <c r="L62" s="276"/>
      <c r="M62" s="276"/>
      <c r="N62" s="276"/>
      <c r="O62" s="276"/>
      <c r="P62" s="276">
        <v>1</v>
      </c>
      <c r="Q62" s="277" t="str">
        <f>F62</f>
        <v>Must be on with eeb7b005-5b73-4491-8192-3162de381b32</v>
      </c>
    </row>
    <row r="63" spans="1:17" ht="13.5" customHeight="1">
      <c r="A63" s="280" t="s">
        <v>276</v>
      </c>
      <c r="B63" s="276" t="s">
        <v>192</v>
      </c>
      <c r="C63" s="276" t="s">
        <v>179</v>
      </c>
      <c r="D63" s="276" t="s">
        <v>185</v>
      </c>
      <c r="E63" s="276" t="s">
        <v>188</v>
      </c>
      <c r="F63" s="276"/>
      <c r="G63" s="276" t="str">
        <v>No</v>
      </c>
      <c r="H63" s="276"/>
      <c r="I63" s="276"/>
      <c r="J63" s="276" t="str">
        <f>C63</f>
        <v>South Peninsula</v>
      </c>
      <c r="K63" s="276" t="str">
        <f>D63</f>
        <v>Newlands</v>
      </c>
      <c r="L63" s="276"/>
      <c r="M63" s="276"/>
      <c r="N63" s="276"/>
      <c r="O63" s="276"/>
      <c r="P63" s="276"/>
      <c r="Q63" s="277">
        <f>F63</f>
        <v>0</v>
      </c>
    </row>
    <row r="64" spans="1:17" ht="13.5" customHeight="1">
      <c r="A64" s="280" t="s">
        <v>277</v>
      </c>
      <c r="B64" s="276" t="s">
        <v>187</v>
      </c>
      <c r="C64" s="276" t="s">
        <v>185</v>
      </c>
      <c r="D64" s="276" t="s">
        <v>179</v>
      </c>
      <c r="E64" s="276"/>
      <c r="F64" s="276"/>
      <c r="G64" s="276" t="str">
        <v>Yes</v>
      </c>
      <c r="H64" s="276">
        <v>1</v>
      </c>
      <c r="I64" s="276"/>
      <c r="J64" s="276" t="str">
        <f>C64</f>
        <v>Newlands</v>
      </c>
      <c r="K64" s="276" t="str">
        <f>D64</f>
        <v>South Peninsula</v>
      </c>
      <c r="L64" s="276"/>
      <c r="M64" s="276"/>
      <c r="N64" s="276"/>
      <c r="O64" s="276"/>
      <c r="P64" s="276"/>
      <c r="Q64" s="277">
        <f>F64</f>
        <v>0</v>
      </c>
    </row>
    <row r="65" spans="1:17" ht="13.5" customHeight="1">
      <c r="A65" s="280" t="s">
        <v>278</v>
      </c>
      <c r="B65" s="276" t="s">
        <v>192</v>
      </c>
      <c r="C65" s="276" t="s">
        <v>188</v>
      </c>
      <c r="D65" s="276" t="s">
        <v>188</v>
      </c>
      <c r="E65" s="276" t="s">
        <v>185</v>
      </c>
      <c r="F65" s="276"/>
      <c r="G65" s="276" t="str">
        <v>No</v>
      </c>
      <c r="H65" s="276"/>
      <c r="I65" s="276"/>
      <c r="J65" s="276" t="str">
        <f>C65</f>
        <v>Stellenbosch/Helderberg</v>
      </c>
      <c r="K65" s="276" t="str">
        <f>D65</f>
        <v>Stellenbosch/Helderberg</v>
      </c>
      <c r="L65" s="276"/>
      <c r="M65" s="276"/>
      <c r="N65" s="276"/>
      <c r="O65" s="276"/>
      <c r="P65" s="276"/>
      <c r="Q65" s="277">
        <f>F65</f>
        <v>0</v>
      </c>
    </row>
    <row r="66" spans="1:17" ht="13.5" customHeight="1">
      <c r="A66" s="280" t="s">
        <v>279</v>
      </c>
      <c r="B66" s="276" t="s">
        <v>187</v>
      </c>
      <c r="C66" s="276" t="s">
        <v>179</v>
      </c>
      <c r="D66" s="276" t="s">
        <v>185</v>
      </c>
      <c r="E66" s="276" t="s">
        <v>188</v>
      </c>
      <c r="F66" s="276" t="s">
        <v>280</v>
      </c>
      <c r="G66" s="276" t="str">
        <v>Yes</v>
      </c>
      <c r="H66" s="276">
        <v>1</v>
      </c>
      <c r="I66" s="276"/>
      <c r="J66" s="276" t="str">
        <f>C66</f>
        <v>South Peninsula</v>
      </c>
      <c r="K66" s="276" t="str">
        <f>D66</f>
        <v>Newlands</v>
      </c>
      <c r="L66" s="276"/>
      <c r="M66" s="276"/>
      <c r="N66" s="276"/>
      <c r="O66" s="276"/>
      <c r="P66" s="276"/>
      <c r="Q66" s="277" t="str">
        <f>F66</f>
        <v>My career requires on call weekends and this can change, will inform the station.</v>
      </c>
    </row>
    <row r="67" spans="1:17" ht="13.5" customHeight="1">
      <c r="A67" s="280" t="s">
        <v>281</v>
      </c>
      <c r="B67" s="276" t="s">
        <v>192</v>
      </c>
      <c r="C67" s="276" t="s">
        <v>188</v>
      </c>
      <c r="D67" s="276"/>
      <c r="E67" s="276"/>
      <c r="F67" s="276" t="s">
        <v>282</v>
      </c>
      <c r="G67" s="276" t="str">
        <v>No</v>
      </c>
      <c r="H67" s="276"/>
      <c r="I67" s="276"/>
      <c r="J67" s="276" t="str">
        <f>C67</f>
        <v>Stellenbosch/Helderberg</v>
      </c>
      <c r="K67" s="276">
        <f>D67</f>
        <v>0</v>
      </c>
      <c r="L67" s="276"/>
      <c r="M67" s="276"/>
      <c r="N67" s="276"/>
      <c r="O67" s="276"/>
      <c r="P67" s="276"/>
      <c r="Q67" s="277" t="str">
        <f>F67</f>
        <v>na</v>
      </c>
    </row>
    <row r="68" spans="1:17" ht="13.5" customHeight="1">
      <c r="A68" s="280" t="s">
        <v>283</v>
      </c>
      <c r="B68" s="276" t="s">
        <v>205</v>
      </c>
      <c r="C68" s="276" t="s">
        <v>185</v>
      </c>
      <c r="D68" s="276" t="s">
        <v>179</v>
      </c>
      <c r="E68" s="276"/>
      <c r="F68" s="276"/>
      <c r="G68" s="276" t="str">
        <v>Yes</v>
      </c>
      <c r="H68" s="276"/>
      <c r="I68" s="276">
        <v>1</v>
      </c>
      <c r="J68" s="276" t="str">
        <f>C68</f>
        <v>Newlands</v>
      </c>
      <c r="K68" s="276" t="str">
        <f>D68</f>
        <v>South Peninsula</v>
      </c>
      <c r="L68" s="276"/>
      <c r="M68" s="276"/>
      <c r="N68" s="276"/>
      <c r="O68" s="276"/>
      <c r="P68" s="276"/>
      <c r="Q68" s="277">
        <f>F68</f>
        <v>0</v>
      </c>
    </row>
    <row r="69" spans="1:17" ht="13.5" customHeight="1">
      <c r="A69" s="280" t="s">
        <v>284</v>
      </c>
      <c r="B69" s="276" t="s">
        <v>187</v>
      </c>
      <c r="C69" s="276" t="s">
        <v>179</v>
      </c>
      <c r="D69" s="276"/>
      <c r="E69" s="276"/>
      <c r="F69" s="276"/>
      <c r="G69" s="276" t="str">
        <v>Yes</v>
      </c>
      <c r="H69" s="276">
        <v>1</v>
      </c>
      <c r="I69" s="276"/>
      <c r="J69" s="276" t="str">
        <f>C69</f>
        <v>South Peninsula</v>
      </c>
      <c r="K69" s="276">
        <f>D69</f>
        <v>0</v>
      </c>
      <c r="L69" s="276"/>
      <c r="M69" s="276"/>
      <c r="N69" s="276"/>
      <c r="O69" s="276"/>
      <c r="P69" s="276"/>
      <c r="Q69" s="277">
        <f>F69</f>
        <v>0</v>
      </c>
    </row>
    <row r="70" spans="1:17" ht="13.5" customHeight="1">
      <c r="A70" s="280" t="s">
        <v>285</v>
      </c>
      <c r="B70" s="276" t="s">
        <v>236</v>
      </c>
      <c r="C70" s="276" t="s">
        <v>185</v>
      </c>
      <c r="D70" s="276" t="s">
        <v>179</v>
      </c>
      <c r="E70" s="276"/>
      <c r="F70" s="276"/>
      <c r="G70" s="276" t="str">
        <v>Yes</v>
      </c>
      <c r="H70" s="276">
        <v>1</v>
      </c>
      <c r="I70" s="276"/>
      <c r="J70" s="276" t="str">
        <f>C70</f>
        <v>Newlands</v>
      </c>
      <c r="K70" s="276" t="str">
        <f>D70</f>
        <v>South Peninsula</v>
      </c>
      <c r="L70" s="276"/>
      <c r="M70" s="276"/>
      <c r="N70" s="276"/>
      <c r="O70" s="276"/>
      <c r="P70" s="276"/>
      <c r="Q70" s="277">
        <f>F70</f>
        <v>0</v>
      </c>
    </row>
    <row r="71" spans="1:17" ht="13.5" customHeight="1">
      <c r="A71" s="280" t="s">
        <v>286</v>
      </c>
      <c r="B71" s="276" t="s">
        <v>192</v>
      </c>
      <c r="C71" s="276" t="s">
        <v>188</v>
      </c>
      <c r="D71" s="276"/>
      <c r="E71" s="276"/>
      <c r="F71" s="276"/>
      <c r="G71" s="276" t="str">
        <v>No</v>
      </c>
      <c r="H71" s="276"/>
      <c r="I71" s="276"/>
      <c r="J71" s="276" t="str">
        <f>C71</f>
        <v>Stellenbosch/Helderberg</v>
      </c>
      <c r="K71" s="276">
        <f>D71</f>
        <v>0</v>
      </c>
      <c r="L71" s="276"/>
      <c r="M71" s="276"/>
      <c r="N71" s="276"/>
      <c r="O71" s="276"/>
      <c r="P71" s="276"/>
      <c r="Q71" s="277">
        <f>F71</f>
        <v>0</v>
      </c>
    </row>
    <row r="72" spans="1:17" ht="13.5" customHeight="1">
      <c r="A72" s="280" t="s">
        <v>287</v>
      </c>
      <c r="B72" s="276" t="s">
        <v>205</v>
      </c>
      <c r="C72" s="276" t="s">
        <v>179</v>
      </c>
      <c r="D72" s="276" t="s">
        <v>185</v>
      </c>
      <c r="E72" s="276" t="s">
        <v>179</v>
      </c>
      <c r="F72" s="276"/>
      <c r="G72" s="276" t="str">
        <v>Yes</v>
      </c>
      <c r="H72" s="276"/>
      <c r="I72" s="276">
        <v>1</v>
      </c>
      <c r="J72" s="276" t="str">
        <f>C72</f>
        <v>South Peninsula</v>
      </c>
      <c r="K72" s="276" t="str">
        <f>D72</f>
        <v>Newlands</v>
      </c>
      <c r="L72" s="276"/>
      <c r="M72" s="276"/>
      <c r="N72" s="276"/>
      <c r="O72" s="276"/>
      <c r="P72" s="276"/>
      <c r="Q72" s="277">
        <f>F72</f>
        <v>0</v>
      </c>
    </row>
    <row r="73" spans="1:17" ht="13.5" customHeight="1">
      <c r="A73" s="280" t="s">
        <v>288</v>
      </c>
      <c r="B73" s="276" t="s">
        <v>187</v>
      </c>
      <c r="C73" s="276" t="s">
        <v>185</v>
      </c>
      <c r="D73" s="276" t="s">
        <v>185</v>
      </c>
      <c r="E73" s="276" t="s">
        <v>185</v>
      </c>
      <c r="F73" s="276"/>
      <c r="G73" s="276" t="str">
        <v>Yes</v>
      </c>
      <c r="H73" s="276">
        <v>1</v>
      </c>
      <c r="I73" s="276"/>
      <c r="J73" s="276" t="str">
        <f>C73</f>
        <v>Newlands</v>
      </c>
      <c r="K73" s="276" t="str">
        <f>D73</f>
        <v>Newlands</v>
      </c>
      <c r="L73" s="276"/>
      <c r="M73" s="276"/>
      <c r="N73" s="276"/>
      <c r="O73" s="276"/>
      <c r="P73" s="276"/>
      <c r="Q73" s="277">
        <f>F73</f>
        <v>0</v>
      </c>
    </row>
    <row r="74" spans="1:17" ht="13.5" customHeight="1">
      <c r="A74" s="280" t="s">
        <v>289</v>
      </c>
      <c r="B74" s="276" t="s">
        <v>187</v>
      </c>
      <c r="C74" s="276" t="s">
        <v>185</v>
      </c>
      <c r="D74" s="276"/>
      <c r="E74" s="276"/>
      <c r="F74" s="276"/>
      <c r="G74" s="276" t="str">
        <v>Yes</v>
      </c>
      <c r="H74" s="276">
        <v>1</v>
      </c>
      <c r="I74" s="276"/>
      <c r="J74" s="276" t="str">
        <f>C74</f>
        <v>Newlands</v>
      </c>
      <c r="K74" s="276">
        <f>D74</f>
        <v>0</v>
      </c>
      <c r="L74" s="276"/>
      <c r="M74" s="276"/>
      <c r="N74" s="276"/>
      <c r="O74" s="276"/>
      <c r="P74" s="276"/>
      <c r="Q74" s="277">
        <f>F74</f>
        <v>0</v>
      </c>
    </row>
    <row r="75" spans="1:17" ht="13.5" customHeight="1">
      <c r="A75" s="280" t="s">
        <v>290</v>
      </c>
      <c r="B75" s="276" t="s">
        <v>224</v>
      </c>
      <c r="C75" s="276" t="s">
        <v>188</v>
      </c>
      <c r="D75" s="276" t="s">
        <v>185</v>
      </c>
      <c r="E75" s="276" t="s">
        <v>179</v>
      </c>
      <c r="F75" s="276" t="s">
        <v>291</v>
      </c>
      <c r="G75" s="276" t="str">
        <v>Yes</v>
      </c>
      <c r="H75" s="276">
        <v>1</v>
      </c>
      <c r="I75" s="276"/>
      <c r="J75" s="276" t="str">
        <f>C75</f>
        <v>Stellenbosch/Helderberg</v>
      </c>
      <c r="K75" s="276" t="str">
        <f>D75</f>
        <v>Newlands</v>
      </c>
      <c r="L75" s="276"/>
      <c r="M75" s="276"/>
      <c r="N75" s="276"/>
      <c r="O75" s="276"/>
      <c r="P75" s="276"/>
      <c r="Q75" s="277" t="str">
        <f>F75</f>
        <v>We haven’t recieved our exam time table for next year yet, so I’m not 100% sure of the dates, but will sort that out if it needs to be.</v>
      </c>
    </row>
    <row r="76" spans="1:17" ht="13.5" customHeight="1">
      <c r="A76" s="280" t="s">
        <v>292</v>
      </c>
      <c r="B76" s="276" t="s">
        <v>192</v>
      </c>
      <c r="C76" s="276" t="s">
        <v>188</v>
      </c>
      <c r="D76" s="276" t="s">
        <v>185</v>
      </c>
      <c r="E76" s="276"/>
      <c r="F76" s="276"/>
      <c r="G76" s="276" t="str">
        <v>No</v>
      </c>
      <c r="H76" s="276"/>
      <c r="I76" s="276"/>
      <c r="J76" s="276" t="str">
        <f>C76</f>
        <v>Stellenbosch/Helderberg</v>
      </c>
      <c r="K76" s="276" t="str">
        <f>D76</f>
        <v>Newlands</v>
      </c>
      <c r="L76" s="276"/>
      <c r="M76" s="276"/>
      <c r="N76" s="276"/>
      <c r="O76" s="276"/>
      <c r="P76" s="276"/>
      <c r="Q76" s="277">
        <f>F76</f>
        <v>0</v>
      </c>
    </row>
    <row r="77" spans="1:17" ht="13.5" customHeight="1">
      <c r="A77" s="280" t="s">
        <v>293</v>
      </c>
      <c r="B77" s="276" t="s">
        <v>192</v>
      </c>
      <c r="C77" s="276" t="s">
        <v>188</v>
      </c>
      <c r="D77" s="276" t="s">
        <v>188</v>
      </c>
      <c r="E77" s="276" t="s">
        <v>188</v>
      </c>
      <c r="F77" s="276"/>
      <c r="G77" s="276" t="str">
        <v>No</v>
      </c>
      <c r="H77" s="276"/>
      <c r="I77" s="276"/>
      <c r="J77" s="276" t="str">
        <f>C77</f>
        <v>Stellenbosch/Helderberg</v>
      </c>
      <c r="K77" s="276" t="str">
        <f>D77</f>
        <v>Stellenbosch/Helderberg</v>
      </c>
      <c r="L77" s="276"/>
      <c r="M77" s="276"/>
      <c r="N77" s="276"/>
      <c r="O77" s="276"/>
      <c r="P77" s="276"/>
      <c r="Q77" s="277">
        <f>F77</f>
        <v>0</v>
      </c>
    </row>
    <row r="78" spans="1:17" ht="13.5" customHeight="1">
      <c r="A78" s="280" t="s">
        <v>294</v>
      </c>
      <c r="B78" s="276" t="s">
        <v>180</v>
      </c>
      <c r="C78" s="276" t="s">
        <v>185</v>
      </c>
      <c r="D78" s="276"/>
      <c r="E78" s="276"/>
      <c r="F78" s="276" t="s">
        <v>295</v>
      </c>
      <c r="G78" s="276" t="str">
        <v>Yes</v>
      </c>
      <c r="H78" s="276"/>
      <c r="I78" s="276"/>
      <c r="J78" s="276" t="str">
        <f>C78</f>
        <v>Newlands</v>
      </c>
      <c r="K78" s="276">
        <f>D78</f>
        <v>0</v>
      </c>
      <c r="L78" s="276"/>
      <c r="M78" s="276"/>
      <c r="N78" s="276"/>
      <c r="O78" s="276"/>
      <c r="P78" s="276"/>
      <c r="Q78" s="277" t="str">
        <f>F78</f>
        <v>We're expecting our daughter (first child) at the end of January (ETA 26 Jan), so I've got a block of lot of no's for end January through February to accommodate for this.</v>
      </c>
    </row>
    <row r="79" spans="1:17" ht="13.5" customHeight="1">
      <c r="A79" s="280" t="s">
        <v>296</v>
      </c>
      <c r="B79" s="276" t="s">
        <v>192</v>
      </c>
      <c r="C79" s="276" t="s">
        <v>188</v>
      </c>
      <c r="D79" s="276" t="s">
        <v>188</v>
      </c>
      <c r="E79" s="276" t="s">
        <v>188</v>
      </c>
      <c r="F79" s="276"/>
      <c r="G79" s="276" t="str">
        <v>No</v>
      </c>
      <c r="H79" s="276"/>
      <c r="I79" s="276"/>
      <c r="J79" s="276" t="str">
        <f>C79</f>
        <v>Stellenbosch/Helderberg</v>
      </c>
      <c r="K79" s="276" t="str">
        <f>D79</f>
        <v>Stellenbosch/Helderberg</v>
      </c>
      <c r="L79" s="276"/>
      <c r="M79" s="276"/>
      <c r="N79" s="276"/>
      <c r="O79" s="276"/>
      <c r="P79" s="276"/>
      <c r="Q79" s="277">
        <f>F79</f>
        <v>0</v>
      </c>
    </row>
    <row r="80" spans="1:17" ht="13.5" customHeight="1">
      <c r="A80" s="280" t="s">
        <v>297</v>
      </c>
      <c r="B80" s="276"/>
      <c r="C80" s="276"/>
      <c r="D80" s="276"/>
      <c r="E80" s="276"/>
      <c r="F80" s="276"/>
      <c r="G80" s="276" t="str">
        <v>Yes</v>
      </c>
      <c r="H80" s="276"/>
      <c r="I80" s="276"/>
      <c r="J80" s="276">
        <f>C80</f>
        <v>0</v>
      </c>
      <c r="K80" s="276">
        <f>D80</f>
        <v>0</v>
      </c>
      <c r="L80" s="276"/>
      <c r="M80" s="276"/>
      <c r="N80" s="276"/>
      <c r="O80" s="276"/>
      <c r="P80" s="276"/>
      <c r="Q80" s="277">
        <f>F80</f>
        <v>0</v>
      </c>
    </row>
    <row r="81" spans="1:17" ht="13.5" customHeight="1">
      <c r="A81" s="280" t="s">
        <v>298</v>
      </c>
      <c r="B81" s="276" t="s">
        <v>192</v>
      </c>
      <c r="C81" s="276" t="s">
        <v>185</v>
      </c>
      <c r="D81" s="276"/>
      <c r="E81" s="276"/>
      <c r="F81" s="276"/>
      <c r="G81" s="276" t="str">
        <v>No</v>
      </c>
      <c r="H81" s="276"/>
      <c r="I81" s="276"/>
      <c r="J81" s="276" t="str">
        <f>C81</f>
        <v>Newlands</v>
      </c>
      <c r="K81" s="276">
        <f>D81</f>
        <v>0</v>
      </c>
      <c r="L81" s="276"/>
      <c r="M81" s="276"/>
      <c r="N81" s="276"/>
      <c r="O81" s="276"/>
      <c r="P81" s="276"/>
      <c r="Q81" s="277">
        <f>F81</f>
        <v>0</v>
      </c>
    </row>
    <row r="82" spans="1:17" ht="13.5" customHeight="1">
      <c r="A82" s="280" t="s">
        <v>299</v>
      </c>
      <c r="B82" s="276" t="s">
        <v>300</v>
      </c>
      <c r="C82" s="276" t="s">
        <v>188</v>
      </c>
      <c r="D82" s="276" t="s">
        <v>188</v>
      </c>
      <c r="E82" s="276" t="s">
        <v>188</v>
      </c>
      <c r="F82" s="276" t="s">
        <v>301</v>
      </c>
      <c r="G82" s="276" t="str">
        <v>Yes</v>
      </c>
      <c r="H82" s="276">
        <v>1</v>
      </c>
      <c r="I82" s="276"/>
      <c r="J82" s="276" t="str">
        <f>C82</f>
        <v>Stellenbosch/Helderberg</v>
      </c>
      <c r="K82" s="276" t="str">
        <f>D82</f>
        <v>Stellenbosch/Helderberg</v>
      </c>
      <c r="L82" s="276"/>
      <c r="M82" s="276"/>
      <c r="N82" s="276"/>
      <c r="O82" s="276"/>
      <c r="P82" s="276"/>
      <c r="Q82" s="277" t="str">
        <f>F82</f>
        <v>Specific request for November 15th 20225</v>
      </c>
    </row>
    <row r="83" spans="1:17" ht="13.5" customHeight="1">
      <c r="A83" s="280" t="s">
        <v>302</v>
      </c>
      <c r="B83" s="276" t="s">
        <v>192</v>
      </c>
      <c r="C83" s="276" t="s">
        <v>185</v>
      </c>
      <c r="D83" s="276"/>
      <c r="E83" s="276"/>
      <c r="F83" s="276"/>
      <c r="G83" s="276" t="str">
        <v>No</v>
      </c>
      <c r="H83" s="276"/>
      <c r="I83" s="276"/>
      <c r="J83" s="276" t="str">
        <f>C83</f>
        <v>Newlands</v>
      </c>
      <c r="K83" s="276">
        <f>D83</f>
        <v>0</v>
      </c>
      <c r="L83" s="276"/>
      <c r="M83" s="276"/>
      <c r="N83" s="276"/>
      <c r="O83" s="276"/>
      <c r="P83" s="276"/>
      <c r="Q83" s="277">
        <f>F83</f>
        <v>0</v>
      </c>
    </row>
    <row r="84" spans="1:17" ht="13.5" customHeight="1">
      <c r="A84" s="280" t="s">
        <v>303</v>
      </c>
      <c r="B84" s="276" t="s">
        <v>187</v>
      </c>
      <c r="C84" s="276" t="s">
        <v>185</v>
      </c>
      <c r="D84" s="276" t="s">
        <v>185</v>
      </c>
      <c r="E84" s="276" t="s">
        <v>185</v>
      </c>
      <c r="F84" s="276"/>
      <c r="G84" s="276" t="str">
        <v>Yes</v>
      </c>
      <c r="H84" s="276">
        <v>1</v>
      </c>
      <c r="I84" s="276"/>
      <c r="J84" s="276" t="str">
        <f>C84</f>
        <v>Newlands</v>
      </c>
      <c r="K84" s="276" t="str">
        <f>D84</f>
        <v>Newlands</v>
      </c>
      <c r="L84" s="276"/>
      <c r="M84" s="276"/>
      <c r="N84" s="276"/>
      <c r="O84" s="276"/>
      <c r="P84" s="276"/>
      <c r="Q84" s="277">
        <f>F84</f>
        <v>0</v>
      </c>
    </row>
    <row r="85" spans="1:17" ht="13.5" customHeight="1">
      <c r="A85" s="280" t="s">
        <v>304</v>
      </c>
      <c r="B85" s="276" t="s">
        <v>187</v>
      </c>
      <c r="C85" s="276" t="s">
        <v>185</v>
      </c>
      <c r="D85" s="276" t="s">
        <v>179</v>
      </c>
      <c r="E85" s="276" t="s">
        <v>188</v>
      </c>
      <c r="F85" s="276"/>
      <c r="G85" s="276" t="str">
        <v>Yes</v>
      </c>
      <c r="H85" s="276">
        <v>1</v>
      </c>
      <c r="I85" s="276"/>
      <c r="J85" s="276" t="str">
        <f>C85</f>
        <v>Newlands</v>
      </c>
      <c r="K85" s="276" t="str">
        <f>D85</f>
        <v>South Peninsula</v>
      </c>
      <c r="L85" s="276"/>
      <c r="M85" s="276"/>
      <c r="N85" s="276"/>
      <c r="O85" s="276"/>
      <c r="P85" s="276"/>
      <c r="Q85" s="277">
        <f>F85</f>
        <v>0</v>
      </c>
    </row>
    <row r="86" spans="1:17" ht="13.5" customHeight="1">
      <c r="A86" s="280" t="s">
        <v>305</v>
      </c>
      <c r="B86" s="276" t="s">
        <v>187</v>
      </c>
      <c r="C86" s="276" t="s">
        <v>188</v>
      </c>
      <c r="D86" s="276" t="s">
        <v>188</v>
      </c>
      <c r="E86" s="276" t="s">
        <v>185</v>
      </c>
      <c r="F86" s="276"/>
      <c r="G86" s="276" t="str">
        <v>Yes</v>
      </c>
      <c r="H86" s="276">
        <v>1</v>
      </c>
      <c r="I86" s="276"/>
      <c r="J86" s="276" t="str">
        <f>C86</f>
        <v>Stellenbosch/Helderberg</v>
      </c>
      <c r="K86" s="276" t="str">
        <f>D86</f>
        <v>Stellenbosch/Helderberg</v>
      </c>
      <c r="L86" s="276"/>
      <c r="M86" s="276"/>
      <c r="N86" s="276"/>
      <c r="O86" s="276"/>
      <c r="P86" s="276"/>
      <c r="Q86" s="277">
        <f>F86</f>
        <v>0</v>
      </c>
    </row>
    <row r="87" spans="1:17" ht="13.5" customHeight="1">
      <c r="A87" s="280" t="s">
        <v>306</v>
      </c>
      <c r="B87" s="276" t="s">
        <v>300</v>
      </c>
      <c r="C87" s="276" t="s">
        <v>185</v>
      </c>
      <c r="D87" s="276" t="s">
        <v>179</v>
      </c>
      <c r="E87" s="276"/>
      <c r="F87" s="276" t="s">
        <v>307</v>
      </c>
      <c r="G87" s="276" t="str">
        <v>Yes</v>
      </c>
      <c r="H87" s="276">
        <v>1</v>
      </c>
      <c r="I87" s="276"/>
      <c r="J87" s="276" t="str">
        <f>C87</f>
        <v>Newlands</v>
      </c>
      <c r="K87" s="276" t="str">
        <f>D87</f>
        <v>South Peninsula</v>
      </c>
      <c r="L87" s="276"/>
      <c r="M87" s="276"/>
      <c r="N87" s="276"/>
      <c r="O87" s="276"/>
      <c r="P87" s="276">
        <v>1</v>
      </c>
      <c r="Q87" s="277" t="str">
        <f>F87</f>
        <v>Must be on with d6bfecb2-a27a-4d78-ab91-a9fec7323f96</v>
      </c>
    </row>
    <row r="88" spans="1:17" ht="13.5" customHeight="1">
      <c r="A88" s="280" t="s">
        <v>308</v>
      </c>
      <c r="B88" s="276" t="s">
        <v>300</v>
      </c>
      <c r="C88" s="276" t="s">
        <v>185</v>
      </c>
      <c r="D88" s="276"/>
      <c r="E88" s="276"/>
      <c r="F88" s="276"/>
      <c r="G88" s="276" t="str">
        <v>Yes</v>
      </c>
      <c r="H88" s="276">
        <v>1</v>
      </c>
      <c r="I88" s="276"/>
      <c r="J88" s="276" t="str">
        <f>C88</f>
        <v>Newlands</v>
      </c>
      <c r="K88" s="276">
        <f>D88</f>
        <v>0</v>
      </c>
      <c r="L88" s="276"/>
      <c r="M88" s="276"/>
      <c r="N88" s="276"/>
      <c r="O88" s="276"/>
      <c r="P88" s="276"/>
      <c r="Q88" s="277">
        <f>F88</f>
        <v>0</v>
      </c>
    </row>
    <row r="89" spans="1:17" ht="13.5" customHeight="1">
      <c r="A89" s="280" t="s">
        <v>309</v>
      </c>
      <c r="B89" s="276" t="s">
        <v>192</v>
      </c>
      <c r="C89" s="276" t="s">
        <v>185</v>
      </c>
      <c r="D89" s="276"/>
      <c r="E89" s="276"/>
      <c r="F89" s="276"/>
      <c r="G89" s="276" t="str">
        <v>No</v>
      </c>
      <c r="H89" s="276"/>
      <c r="I89" s="276"/>
      <c r="J89" s="276" t="str">
        <f>C89</f>
        <v>Newlands</v>
      </c>
      <c r="K89" s="276">
        <f>D89</f>
        <v>0</v>
      </c>
      <c r="L89" s="276"/>
      <c r="M89" s="276"/>
      <c r="N89" s="276"/>
      <c r="O89" s="276"/>
      <c r="P89" s="276"/>
      <c r="Q89" s="277">
        <f>F89</f>
        <v>0</v>
      </c>
    </row>
    <row r="90" spans="1:17" ht="13.5" customHeight="1">
      <c r="A90" s="280" t="s">
        <v>310</v>
      </c>
      <c r="B90" s="276" t="s">
        <v>187</v>
      </c>
      <c r="C90" s="276" t="s">
        <v>179</v>
      </c>
      <c r="D90" s="276" t="s">
        <v>179</v>
      </c>
      <c r="E90" s="276" t="s">
        <v>179</v>
      </c>
      <c r="F90" s="276"/>
      <c r="G90" s="276" t="str">
        <v>Yes</v>
      </c>
      <c r="H90" s="276">
        <v>1</v>
      </c>
      <c r="I90" s="276"/>
      <c r="J90" s="276" t="str">
        <f>C90</f>
        <v>South Peninsula</v>
      </c>
      <c r="K90" s="276" t="str">
        <f>D90</f>
        <v>South Peninsula</v>
      </c>
      <c r="L90" s="276"/>
      <c r="M90" s="276"/>
      <c r="N90" s="276"/>
      <c r="O90" s="276"/>
      <c r="P90" s="276"/>
      <c r="Q90" s="277">
        <f>F90</f>
        <v>0</v>
      </c>
    </row>
    <row r="91" spans="1:17" ht="13.5" customHeight="1">
      <c r="A91" s="280" t="s">
        <v>311</v>
      </c>
      <c r="B91" s="276"/>
      <c r="C91" s="276"/>
      <c r="D91" s="276"/>
      <c r="E91" s="276"/>
      <c r="F91" s="276"/>
      <c r="G91" s="276" t="str">
        <v>Yes</v>
      </c>
      <c r="H91" s="276"/>
      <c r="I91" s="276"/>
      <c r="J91" s="276">
        <f>C91</f>
        <v>0</v>
      </c>
      <c r="K91" s="276">
        <f>D91</f>
        <v>0</v>
      </c>
      <c r="L91" s="276"/>
      <c r="M91" s="276"/>
      <c r="N91" s="276"/>
      <c r="O91" s="276"/>
      <c r="P91" s="276"/>
      <c r="Q91" s="277">
        <f>F91</f>
        <v>0</v>
      </c>
    </row>
    <row r="92" spans="1:17" ht="13.5" customHeight="1">
      <c r="A92" s="280" t="s">
        <v>312</v>
      </c>
      <c r="B92" s="276" t="s">
        <v>180</v>
      </c>
      <c r="C92" s="276" t="s">
        <v>188</v>
      </c>
      <c r="D92" s="276" t="s">
        <v>179</v>
      </c>
      <c r="E92" s="276" t="s">
        <v>185</v>
      </c>
      <c r="F92" s="276" t="s">
        <v>313</v>
      </c>
      <c r="G92" s="276" t="str">
        <v>Yes</v>
      </c>
      <c r="H92" s="276"/>
      <c r="I92" s="276"/>
      <c r="J92" s="276" t="str">
        <f>C92</f>
        <v>Stellenbosch/Helderberg</v>
      </c>
      <c r="K92" s="276" t="str">
        <f>D92</f>
        <v>South Peninsula</v>
      </c>
      <c r="L92" s="276"/>
      <c r="M92" s="276">
        <v>1</v>
      </c>
      <c r="N92" s="276"/>
      <c r="O92" s="276"/>
      <c r="P92" s="276"/>
      <c r="Q92" s="277" t="str">
        <f>F92</f>
        <v>Saturday standbys OK</v>
      </c>
    </row>
    <row r="93" spans="1:17" ht="13.5" customHeight="1">
      <c r="A93" s="280" t="s">
        <v>314</v>
      </c>
      <c r="B93" s="276" t="s">
        <v>192</v>
      </c>
      <c r="C93" s="276" t="s">
        <v>188</v>
      </c>
      <c r="D93" s="276" t="s">
        <v>188</v>
      </c>
      <c r="E93" s="276" t="s">
        <v>185</v>
      </c>
      <c r="F93" s="276"/>
      <c r="G93" s="276" t="str">
        <v>No</v>
      </c>
      <c r="H93" s="276"/>
      <c r="I93" s="276"/>
      <c r="J93" s="276" t="str">
        <f>C93</f>
        <v>Stellenbosch/Helderberg</v>
      </c>
      <c r="K93" s="276" t="str">
        <f>D93</f>
        <v>Stellenbosch/Helderberg</v>
      </c>
      <c r="L93" s="276"/>
      <c r="M93" s="276"/>
      <c r="N93" s="276"/>
      <c r="O93" s="276"/>
      <c r="P93" s="276"/>
      <c r="Q93" s="277">
        <f>F93</f>
        <v>0</v>
      </c>
    </row>
    <row r="94" spans="1:17" ht="13.5" customHeight="1">
      <c r="A94" s="280" t="s">
        <v>315</v>
      </c>
      <c r="B94" s="276" t="s">
        <v>205</v>
      </c>
      <c r="C94" s="276" t="s">
        <v>185</v>
      </c>
      <c r="D94" s="276" t="s">
        <v>188</v>
      </c>
      <c r="E94" s="276" t="s">
        <v>179</v>
      </c>
      <c r="F94" s="276"/>
      <c r="G94" s="276" t="str">
        <v>Yes</v>
      </c>
      <c r="H94" s="276"/>
      <c r="I94" s="276">
        <v>1</v>
      </c>
      <c r="J94" s="276" t="str">
        <f>C94</f>
        <v>Newlands</v>
      </c>
      <c r="K94" s="276" t="str">
        <f>D94</f>
        <v>Stellenbosch/Helderberg</v>
      </c>
      <c r="L94" s="276"/>
      <c r="M94" s="276"/>
      <c r="N94" s="276"/>
      <c r="O94" s="276"/>
      <c r="P94" s="276"/>
      <c r="Q94" s="277">
        <f>F94</f>
        <v>0</v>
      </c>
    </row>
    <row r="95" spans="1:17" ht="13.5" customHeight="1">
      <c r="A95" s="280" t="s">
        <v>316</v>
      </c>
      <c r="B95" s="276" t="s">
        <v>224</v>
      </c>
      <c r="C95" s="276" t="s">
        <v>185</v>
      </c>
      <c r="D95" s="276" t="s">
        <v>188</v>
      </c>
      <c r="E95" s="276" t="s">
        <v>188</v>
      </c>
      <c r="F95" s="276"/>
      <c r="G95" s="276" t="str">
        <v>Yes</v>
      </c>
      <c r="H95" s="276">
        <v>1</v>
      </c>
      <c r="I95" s="276"/>
      <c r="J95" s="276" t="str">
        <f>C95</f>
        <v>Newlands</v>
      </c>
      <c r="K95" s="276" t="str">
        <f>D95</f>
        <v>Stellenbosch/Helderberg</v>
      </c>
      <c r="L95" s="276"/>
      <c r="M95" s="276"/>
      <c r="N95" s="276"/>
      <c r="O95" s="276"/>
      <c r="P95" s="276"/>
      <c r="Q95" s="277">
        <f>F95</f>
        <v>0</v>
      </c>
    </row>
    <row r="96" spans="1:17" ht="13.5" customHeight="1">
      <c r="A96" s="280" t="s">
        <v>317</v>
      </c>
      <c r="B96" s="276" t="s">
        <v>205</v>
      </c>
      <c r="C96" s="276" t="s">
        <v>179</v>
      </c>
      <c r="D96" s="276" t="s">
        <v>185</v>
      </c>
      <c r="E96" s="276"/>
      <c r="F96" s="276"/>
      <c r="G96" s="276" t="str">
        <v>Yes</v>
      </c>
      <c r="H96" s="276"/>
      <c r="I96" s="276">
        <v>1</v>
      </c>
      <c r="J96" s="276" t="str">
        <f>C96</f>
        <v>South Peninsula</v>
      </c>
      <c r="K96" s="276" t="str">
        <f>D96</f>
        <v>Newlands</v>
      </c>
      <c r="L96" s="276"/>
      <c r="M96" s="276"/>
      <c r="N96" s="276"/>
      <c r="O96" s="276"/>
      <c r="P96" s="276"/>
      <c r="Q96" s="277">
        <f>F96</f>
        <v>0</v>
      </c>
    </row>
    <row r="97" spans="1:17" ht="13.5" customHeight="1">
      <c r="A97" s="280" t="s">
        <v>318</v>
      </c>
      <c r="B97" s="276" t="s">
        <v>180</v>
      </c>
      <c r="C97" s="276" t="s">
        <v>185</v>
      </c>
      <c r="D97" s="276"/>
      <c r="E97" s="276"/>
      <c r="F97" s="276"/>
      <c r="G97" s="276" t="str">
        <v>Yes</v>
      </c>
      <c r="H97" s="276"/>
      <c r="I97" s="276"/>
      <c r="J97" s="276" t="str">
        <f>C97</f>
        <v>Newlands</v>
      </c>
      <c r="K97" s="276">
        <f>D97</f>
        <v>0</v>
      </c>
      <c r="L97" s="276"/>
      <c r="M97" s="276"/>
      <c r="N97" s="276"/>
      <c r="O97" s="276"/>
      <c r="P97" s="276"/>
      <c r="Q97" s="277">
        <f>F97</f>
        <v>0</v>
      </c>
    </row>
    <row r="98" spans="1:17" ht="13.5" customHeight="1">
      <c r="A98" s="280" t="s">
        <v>319</v>
      </c>
      <c r="B98" s="276" t="s">
        <v>187</v>
      </c>
      <c r="C98" s="276" t="s">
        <v>188</v>
      </c>
      <c r="D98" s="276" t="s">
        <v>188</v>
      </c>
      <c r="E98" s="276" t="s">
        <v>188</v>
      </c>
      <c r="F98" s="276" t="s">
        <v>320</v>
      </c>
      <c r="G98" s="276" t="str">
        <v>Yes</v>
      </c>
      <c r="H98" s="276">
        <v>1</v>
      </c>
      <c r="I98" s="276"/>
      <c r="J98" s="276" t="str">
        <f>C98</f>
        <v>Stellenbosch/Helderberg</v>
      </c>
      <c r="K98" s="276" t="str">
        <f>D98</f>
        <v>Stellenbosch/Helderberg</v>
      </c>
      <c r="L98" s="276"/>
      <c r="M98" s="276"/>
      <c r="N98" s="276"/>
      <c r="O98" s="276"/>
      <c r="P98" s="276"/>
      <c r="Q98" s="277" t="str">
        <f>F98</f>
        <v>Can I please be put down for HDB standbys over STB standbys as much as possible.</v>
      </c>
    </row>
    <row r="99" spans="1:17" ht="13.5" customHeight="1">
      <c r="A99" s="280" t="s">
        <v>321</v>
      </c>
      <c r="B99" s="276" t="s">
        <v>192</v>
      </c>
      <c r="C99" s="276" t="s">
        <v>185</v>
      </c>
      <c r="D99" s="276"/>
      <c r="E99" s="276"/>
      <c r="F99" s="276" t="s">
        <v>322</v>
      </c>
      <c r="G99" s="276" t="str">
        <v>No</v>
      </c>
      <c r="H99" s="276"/>
      <c r="I99" s="276"/>
      <c r="J99" s="276" t="str">
        <f>C99</f>
        <v>Newlands</v>
      </c>
      <c r="K99" s="276">
        <f>D99</f>
        <v>0</v>
      </c>
      <c r="L99" s="276"/>
      <c r="M99" s="276"/>
      <c r="N99" s="276"/>
      <c r="O99" s="276"/>
      <c r="P99" s="276"/>
      <c r="Q99" s="277" t="str">
        <f>F99</f>
        <v>Ideally back to back standy's as i have to take full weekends off work (even if i'm only at vws for one of the days) and it would be great to limit the amount of days i have to take off work for. Totally understandable if this isnt possible though</v>
      </c>
    </row>
    <row r="100" spans="1:17" ht="13.5" customHeight="1">
      <c r="A100" s="280" t="s">
        <v>323</v>
      </c>
      <c r="B100" s="276" t="s">
        <v>187</v>
      </c>
      <c r="C100" s="276" t="s">
        <v>185</v>
      </c>
      <c r="D100" s="276" t="s">
        <v>179</v>
      </c>
      <c r="E100" s="276" t="s">
        <v>188</v>
      </c>
      <c r="F100" s="276"/>
      <c r="G100" s="276" t="str">
        <v>Yes</v>
      </c>
      <c r="H100" s="276">
        <v>1</v>
      </c>
      <c r="I100" s="276"/>
      <c r="J100" s="276" t="str">
        <f>C100</f>
        <v>Newlands</v>
      </c>
      <c r="K100" s="276" t="str">
        <f>D100</f>
        <v>South Peninsula</v>
      </c>
      <c r="L100" s="276"/>
      <c r="M100" s="276"/>
      <c r="N100" s="276"/>
      <c r="O100" s="276"/>
      <c r="P100" s="276"/>
      <c r="Q100" s="277">
        <f>F100</f>
        <v>0</v>
      </c>
    </row>
    <row r="101" spans="1:17" ht="13.5" customHeight="1">
      <c r="A101" s="280" t="s">
        <v>324</v>
      </c>
      <c r="B101" s="276" t="s">
        <v>187</v>
      </c>
      <c r="C101" s="276" t="s">
        <v>188</v>
      </c>
      <c r="D101" s="276"/>
      <c r="E101" s="276"/>
      <c r="F101" s="276" t="s">
        <v>867</v>
      </c>
      <c r="G101" s="276" t="str">
        <v>Yes</v>
      </c>
      <c r="H101" s="276">
        <v>1</v>
      </c>
      <c r="I101" s="276"/>
      <c r="J101" s="276" t="str">
        <f>C101</f>
        <v>Stellenbosch/Helderberg</v>
      </c>
      <c r="K101" s="276">
        <f>D101</f>
        <v>0</v>
      </c>
      <c r="L101" s="276"/>
      <c r="M101" s="276"/>
      <c r="N101" s="276"/>
      <c r="O101" s="276"/>
      <c r="P101" s="276"/>
      <c r="Q101" s="277" t="str">
        <f>F101</f>
        <v>February 2026 - unsure for most of the month, will update necessary parties in the new year. 
March 2026 - unsure of university dates, so not committing. Will update in the new year.
April 2026 - unsure of university dates, so not committing. Will update in the new year.</v>
      </c>
    </row>
    <row r="102" spans="1:17" ht="13.5" customHeight="1">
      <c r="A102" s="280" t="s">
        <v>326</v>
      </c>
      <c r="B102" s="276" t="s">
        <v>205</v>
      </c>
      <c r="C102" s="276" t="s">
        <v>185</v>
      </c>
      <c r="D102" s="276"/>
      <c r="E102" s="276"/>
      <c r="F102" s="276"/>
      <c r="G102" s="276" t="str">
        <v>Yes</v>
      </c>
      <c r="H102" s="276"/>
      <c r="I102" s="276">
        <v>1</v>
      </c>
      <c r="J102" s="276" t="str">
        <f>C102</f>
        <v>Newlands</v>
      </c>
      <c r="K102" s="276">
        <f>D102</f>
        <v>0</v>
      </c>
      <c r="L102" s="276"/>
      <c r="M102" s="276"/>
      <c r="N102" s="276"/>
      <c r="O102" s="276"/>
      <c r="P102" s="276"/>
      <c r="Q102" s="277">
        <f>F102</f>
        <v>0</v>
      </c>
    </row>
    <row r="103" spans="1:17" ht="13.5" customHeight="1">
      <c r="A103" s="280" t="s">
        <v>328</v>
      </c>
      <c r="B103" s="276" t="s">
        <v>205</v>
      </c>
      <c r="C103" s="276" t="s">
        <v>185</v>
      </c>
      <c r="D103" s="276"/>
      <c r="E103" s="276"/>
      <c r="F103" s="276"/>
      <c r="G103" s="276" t="str">
        <v>Yes</v>
      </c>
      <c r="H103" s="276"/>
      <c r="I103" s="276">
        <v>1</v>
      </c>
      <c r="J103" s="276" t="str">
        <f>C103</f>
        <v>Newlands</v>
      </c>
      <c r="K103" s="276">
        <f>D103</f>
        <v>0</v>
      </c>
      <c r="L103" s="276"/>
      <c r="M103" s="276"/>
      <c r="N103" s="276"/>
      <c r="O103" s="276"/>
      <c r="P103" s="276"/>
      <c r="Q103" s="277">
        <f>F103</f>
        <v>0</v>
      </c>
    </row>
    <row r="104" spans="1:17" ht="13.5" customHeight="1">
      <c r="A104" s="280" t="s">
        <v>329</v>
      </c>
      <c r="B104" s="276" t="s">
        <v>192</v>
      </c>
      <c r="C104" s="276" t="s">
        <v>185</v>
      </c>
      <c r="D104" s="276"/>
      <c r="E104" s="276"/>
      <c r="F104" s="276" t="s">
        <v>330</v>
      </c>
      <c r="G104" s="276" t="str">
        <v>No</v>
      </c>
      <c r="H104" s="276"/>
      <c r="I104" s="276"/>
      <c r="J104" s="276" t="str">
        <f>C104</f>
        <v>Newlands</v>
      </c>
      <c r="K104" s="276">
        <f>D104</f>
        <v>0</v>
      </c>
      <c r="L104" s="276"/>
      <c r="M104" s="276">
        <v>1</v>
      </c>
      <c r="N104" s="276"/>
      <c r="O104" s="276"/>
      <c r="P104" s="276"/>
      <c r="Q104" s="277" t="str">
        <f>F104</f>
        <v>Unable to do Standbys on Saturdays due to Sabbath.</v>
      </c>
    </row>
    <row r="105" spans="1:17" ht="13.5" customHeight="1">
      <c r="A105" s="280" t="s">
        <v>331</v>
      </c>
      <c r="B105" s="276" t="s">
        <v>180</v>
      </c>
      <c r="C105" s="276" t="s">
        <v>185</v>
      </c>
      <c r="D105" s="276"/>
      <c r="E105" s="276"/>
      <c r="F105" s="276"/>
      <c r="G105" s="276" t="str">
        <v>Yes</v>
      </c>
      <c r="H105" s="276"/>
      <c r="I105" s="276"/>
      <c r="J105" s="276" t="str">
        <f>C105</f>
        <v>Newlands</v>
      </c>
      <c r="K105" s="276">
        <f>D105</f>
        <v>0</v>
      </c>
      <c r="L105" s="276"/>
      <c r="M105" s="276"/>
      <c r="N105" s="276"/>
      <c r="O105" s="276"/>
      <c r="P105" s="276"/>
      <c r="Q105" s="277">
        <f>F105</f>
        <v>0</v>
      </c>
    </row>
    <row r="106" spans="1:17" ht="13.5" customHeight="1">
      <c r="A106" s="280" t="s">
        <v>332</v>
      </c>
      <c r="B106" s="276" t="s">
        <v>192</v>
      </c>
      <c r="C106" s="276" t="s">
        <v>188</v>
      </c>
      <c r="D106" s="276"/>
      <c r="E106" s="276"/>
      <c r="F106" s="276" t="s">
        <v>333</v>
      </c>
      <c r="G106" s="276" t="str">
        <v>No</v>
      </c>
      <c r="H106" s="276"/>
      <c r="I106" s="276"/>
      <c r="J106" s="276" t="str">
        <f>C106</f>
        <v>Stellenbosch/Helderberg</v>
      </c>
      <c r="K106" s="276">
        <f>D106</f>
        <v>0</v>
      </c>
      <c r="L106" s="276"/>
      <c r="M106" s="276"/>
      <c r="N106" s="276"/>
      <c r="O106" s="276"/>
      <c r="P106" s="276"/>
      <c r="Q106" s="277" t="str">
        <f>F106</f>
        <v>Hi, if possible can I please do mine as much as possible at the Stellenbosch base (instead of Helderberg). When a call-out comes I still need to sort the kids before taking the 40min drive, so the 1hour to base is a bit of a rush. Only where possible. Thank you</v>
      </c>
    </row>
    <row r="107" spans="1:17" ht="13.5" customHeight="1">
      <c r="A107" s="280" t="s">
        <v>334</v>
      </c>
      <c r="B107" s="276" t="s">
        <v>192</v>
      </c>
      <c r="C107" s="276" t="s">
        <v>185</v>
      </c>
      <c r="D107" s="276" t="s">
        <v>188</v>
      </c>
      <c r="E107" s="276"/>
      <c r="F107" s="276"/>
      <c r="G107" s="276" t="str">
        <v>No</v>
      </c>
      <c r="H107" s="276"/>
      <c r="I107" s="276"/>
      <c r="J107" s="276" t="str">
        <f>C107</f>
        <v>Newlands</v>
      </c>
      <c r="K107" s="276" t="str">
        <f>D107</f>
        <v>Stellenbosch/Helderberg</v>
      </c>
      <c r="L107" s="276"/>
      <c r="M107" s="276"/>
      <c r="N107" s="276"/>
      <c r="O107" s="276"/>
      <c r="P107" s="276"/>
      <c r="Q107" s="277">
        <f>F107</f>
        <v>0</v>
      </c>
    </row>
    <row r="108" spans="1:17" ht="13.5" customHeight="1">
      <c r="A108" s="280" t="s">
        <v>335</v>
      </c>
      <c r="B108" s="276" t="s">
        <v>180</v>
      </c>
      <c r="C108" s="276" t="s">
        <v>185</v>
      </c>
      <c r="D108" s="276" t="s">
        <v>188</v>
      </c>
      <c r="E108" s="276" t="s">
        <v>179</v>
      </c>
      <c r="F108" s="276"/>
      <c r="G108" s="276" t="str">
        <v>Yes</v>
      </c>
      <c r="H108" s="276"/>
      <c r="I108" s="276"/>
      <c r="J108" s="276" t="str">
        <f>C108</f>
        <v>Newlands</v>
      </c>
      <c r="K108" s="276" t="str">
        <f>D108</f>
        <v>Stellenbosch/Helderberg</v>
      </c>
      <c r="L108" s="276"/>
      <c r="M108" s="276"/>
      <c r="N108" s="276"/>
      <c r="O108" s="276"/>
      <c r="P108" s="276"/>
      <c r="Q108" s="277">
        <f>F108</f>
        <v>0</v>
      </c>
    </row>
    <row r="109" spans="1:17" ht="13.5" customHeight="1">
      <c r="A109" s="280" t="s">
        <v>336</v>
      </c>
      <c r="B109" s="276" t="s">
        <v>192</v>
      </c>
      <c r="C109" s="276" t="s">
        <v>185</v>
      </c>
      <c r="D109" s="276" t="s">
        <v>179</v>
      </c>
      <c r="E109" s="276"/>
      <c r="F109" s="276"/>
      <c r="G109" s="276" t="str">
        <v>No</v>
      </c>
      <c r="H109" s="276"/>
      <c r="I109" s="276"/>
      <c r="J109" s="276" t="str">
        <f>C109</f>
        <v>Newlands</v>
      </c>
      <c r="K109" s="276" t="str">
        <f>D109</f>
        <v>South Peninsula</v>
      </c>
      <c r="L109" s="276"/>
      <c r="M109" s="276"/>
      <c r="N109" s="276"/>
      <c r="O109" s="276"/>
      <c r="P109" s="276"/>
      <c r="Q109" s="277">
        <f>F109</f>
        <v>0</v>
      </c>
    </row>
    <row r="110" spans="1:17" ht="13.5" customHeight="1">
      <c r="A110" s="280" t="s">
        <v>337</v>
      </c>
      <c r="B110" s="276" t="s">
        <v>192</v>
      </c>
      <c r="C110" s="276" t="s">
        <v>179</v>
      </c>
      <c r="D110" s="276" t="s">
        <v>179</v>
      </c>
      <c r="E110" s="276" t="s">
        <v>179</v>
      </c>
      <c r="F110" s="276"/>
      <c r="G110" s="276" t="str">
        <v>No</v>
      </c>
      <c r="H110" s="276"/>
      <c r="I110" s="276"/>
      <c r="J110" s="276" t="str">
        <f>C110</f>
        <v>South Peninsula</v>
      </c>
      <c r="K110" s="276" t="str">
        <f>D110</f>
        <v>South Peninsula</v>
      </c>
      <c r="L110" s="276"/>
      <c r="M110" s="276"/>
      <c r="N110" s="276"/>
      <c r="O110" s="276"/>
      <c r="P110" s="276"/>
      <c r="Q110" s="277">
        <f>F110</f>
        <v>0</v>
      </c>
    </row>
    <row r="111" spans="1:17" ht="13.5" customHeight="1">
      <c r="A111" s="280" t="s">
        <v>340</v>
      </c>
      <c r="B111" s="276" t="s">
        <v>187</v>
      </c>
      <c r="C111" s="276" t="s">
        <v>185</v>
      </c>
      <c r="D111" s="276" t="s">
        <v>179</v>
      </c>
      <c r="E111" s="276"/>
      <c r="F111" s="276"/>
      <c r="G111" s="276" t="str">
        <v>Yes</v>
      </c>
      <c r="H111" s="276">
        <v>1</v>
      </c>
      <c r="I111" s="276"/>
      <c r="J111" s="276" t="str">
        <f>C111</f>
        <v>Newlands</v>
      </c>
      <c r="K111" s="276" t="str">
        <f>D111</f>
        <v>South Peninsula</v>
      </c>
      <c r="L111" s="276"/>
      <c r="M111" s="276"/>
      <c r="N111" s="276"/>
      <c r="O111" s="276"/>
      <c r="P111" s="276"/>
      <c r="Q111" s="277">
        <f>F111</f>
        <v>0</v>
      </c>
    </row>
    <row r="112" spans="1:17" ht="13.5" customHeight="1">
      <c r="A112" s="280" t="s">
        <v>341</v>
      </c>
      <c r="B112" s="276" t="s">
        <v>192</v>
      </c>
      <c r="C112" s="276" t="s">
        <v>188</v>
      </c>
      <c r="D112" s="276"/>
      <c r="E112" s="276"/>
      <c r="F112" s="276"/>
      <c r="G112" s="276" t="str">
        <v>No</v>
      </c>
      <c r="H112" s="276"/>
      <c r="I112" s="276"/>
      <c r="J112" s="276" t="str">
        <f>C112</f>
        <v>Stellenbosch/Helderberg</v>
      </c>
      <c r="K112" s="276">
        <f>D112</f>
        <v>0</v>
      </c>
      <c r="L112" s="276"/>
      <c r="M112" s="276"/>
      <c r="N112" s="276"/>
      <c r="O112" s="276"/>
      <c r="P112" s="276"/>
      <c r="Q112" s="277">
        <f>F112</f>
        <v>0</v>
      </c>
    </row>
    <row r="113" spans="1:17" ht="13.5" customHeight="1">
      <c r="A113" s="280" t="s">
        <v>342</v>
      </c>
      <c r="B113" s="276"/>
      <c r="C113" s="276"/>
      <c r="D113" s="276"/>
      <c r="E113" s="276"/>
      <c r="F113" s="276"/>
      <c r="G113" s="276" t="str">
        <v>Yes</v>
      </c>
      <c r="H113" s="276"/>
      <c r="I113" s="276"/>
      <c r="J113" s="276">
        <f>C113</f>
        <v>0</v>
      </c>
      <c r="K113" s="276">
        <f>D113</f>
        <v>0</v>
      </c>
      <c r="L113" s="276"/>
      <c r="M113" s="276"/>
      <c r="N113" s="276"/>
      <c r="O113" s="276"/>
      <c r="P113" s="276"/>
      <c r="Q113" s="277">
        <f>F113</f>
        <v>0</v>
      </c>
    </row>
    <row r="114" spans="1:17" ht="13.5" customHeight="1">
      <c r="A114" s="280" t="s">
        <v>343</v>
      </c>
      <c r="B114" s="276" t="s">
        <v>192</v>
      </c>
      <c r="C114" s="276" t="s">
        <v>185</v>
      </c>
      <c r="D114" s="276"/>
      <c r="E114" s="276"/>
      <c r="F114" s="276" t="s">
        <v>344</v>
      </c>
      <c r="G114" s="276" t="str">
        <v>No</v>
      </c>
      <c r="H114" s="276"/>
      <c r="I114" s="276"/>
      <c r="J114" s="276" t="str">
        <f>C114</f>
        <v>Newlands</v>
      </c>
      <c r="K114" s="276">
        <f>D114</f>
        <v>0</v>
      </c>
      <c r="L114" s="276"/>
      <c r="M114" s="276"/>
      <c r="N114" s="276"/>
      <c r="O114" s="276"/>
      <c r="P114" s="276">
        <v>1</v>
      </c>
      <c r="Q114" s="277" t="str">
        <f>F114</f>
        <v>Cant be on with Jeremy Rose</v>
      </c>
    </row>
    <row r="115" spans="1:17" ht="13.5" customHeight="1">
      <c r="A115" s="280" t="s">
        <v>345</v>
      </c>
      <c r="B115" s="276" t="s">
        <v>187</v>
      </c>
      <c r="C115" s="276" t="s">
        <v>185</v>
      </c>
      <c r="D115" s="276" t="s">
        <v>185</v>
      </c>
      <c r="E115" s="276" t="s">
        <v>185</v>
      </c>
      <c r="F115" s="276"/>
      <c r="G115" s="276" t="str">
        <v>Yes</v>
      </c>
      <c r="H115" s="276">
        <v>1</v>
      </c>
      <c r="I115" s="276"/>
      <c r="J115" s="276" t="str">
        <f>C115</f>
        <v>Newlands</v>
      </c>
      <c r="K115" s="276" t="str">
        <f>D115</f>
        <v>Newlands</v>
      </c>
      <c r="L115" s="276"/>
      <c r="M115" s="276"/>
      <c r="N115" s="276"/>
      <c r="O115" s="276"/>
      <c r="P115" s="276"/>
      <c r="Q115" s="277">
        <f>F115</f>
        <v>0</v>
      </c>
    </row>
    <row r="116" spans="1:17" ht="13.5" customHeight="1">
      <c r="A116" s="280" t="s">
        <v>346</v>
      </c>
      <c r="B116" s="276" t="s">
        <v>224</v>
      </c>
      <c r="C116" s="276" t="s">
        <v>185</v>
      </c>
      <c r="D116" s="276" t="s">
        <v>179</v>
      </c>
      <c r="E116" s="276"/>
      <c r="F116" s="276"/>
      <c r="G116" s="276" t="str">
        <v>Yes</v>
      </c>
      <c r="H116" s="276">
        <v>1</v>
      </c>
      <c r="I116" s="276"/>
      <c r="J116" s="276" t="str">
        <f>C116</f>
        <v>Newlands</v>
      </c>
      <c r="K116" s="276" t="str">
        <f>D116</f>
        <v>South Peninsula</v>
      </c>
      <c r="L116" s="276"/>
      <c r="M116" s="276"/>
      <c r="N116" s="276"/>
      <c r="O116" s="276"/>
      <c r="P116" s="276"/>
      <c r="Q116" s="277">
        <f>F116</f>
        <v>0</v>
      </c>
    </row>
    <row r="117" spans="1:17" ht="13.5" customHeight="1">
      <c r="A117" s="280" t="s">
        <v>347</v>
      </c>
      <c r="B117" s="276" t="s">
        <v>224</v>
      </c>
      <c r="C117" s="276" t="s">
        <v>179</v>
      </c>
      <c r="D117" s="276" t="s">
        <v>185</v>
      </c>
      <c r="E117" s="276"/>
      <c r="F117" s="276" t="s">
        <v>348</v>
      </c>
      <c r="G117" s="276" t="str">
        <v>Yes</v>
      </c>
      <c r="H117" s="276">
        <v>1</v>
      </c>
      <c r="I117" s="276"/>
      <c r="J117" s="276" t="str">
        <f>C117</f>
        <v>South Peninsula</v>
      </c>
      <c r="K117" s="276" t="str">
        <f>D117</f>
        <v>Newlands</v>
      </c>
      <c r="L117" s="276"/>
      <c r="M117" s="276"/>
      <c r="N117" s="276"/>
      <c r="O117" s="276"/>
      <c r="P117" s="276"/>
      <c r="Q117" s="277" t="str">
        <f>F117</f>
        <v>I have ticked most of the dates as available however I don't want to be on every shift.</v>
      </c>
    </row>
    <row r="118" spans="1:17" ht="13.5" customHeight="1">
      <c r="A118" s="280" t="s">
        <v>349</v>
      </c>
      <c r="B118" s="276" t="s">
        <v>192</v>
      </c>
      <c r="C118" s="276" t="s">
        <v>179</v>
      </c>
      <c r="D118" s="276" t="s">
        <v>179</v>
      </c>
      <c r="E118" s="276" t="s">
        <v>179</v>
      </c>
      <c r="F118" s="276"/>
      <c r="G118" s="276" t="str">
        <v>No</v>
      </c>
      <c r="H118" s="276"/>
      <c r="I118" s="276"/>
      <c r="J118" s="276" t="str">
        <f>C118</f>
        <v>South Peninsula</v>
      </c>
      <c r="K118" s="276" t="str">
        <f>D118</f>
        <v>South Peninsula</v>
      </c>
      <c r="L118" s="276"/>
      <c r="M118" s="276"/>
      <c r="N118" s="276"/>
      <c r="O118" s="276"/>
      <c r="P118" s="276"/>
      <c r="Q118" s="277">
        <f>F118</f>
        <v>0</v>
      </c>
    </row>
    <row r="119" spans="1:17" ht="13.5" customHeight="1">
      <c r="A119" s="280" t="s">
        <v>351</v>
      </c>
      <c r="B119" s="276" t="s">
        <v>192</v>
      </c>
      <c r="C119" s="276" t="s">
        <v>185</v>
      </c>
      <c r="D119" s="276" t="s">
        <v>179</v>
      </c>
      <c r="E119" s="276"/>
      <c r="F119" s="276"/>
      <c r="G119" s="276" t="str">
        <v>No</v>
      </c>
      <c r="H119" s="276"/>
      <c r="I119" s="276"/>
      <c r="J119" s="276" t="str">
        <f>C119</f>
        <v>Newlands</v>
      </c>
      <c r="K119" s="276" t="str">
        <f>D119</f>
        <v>South Peninsula</v>
      </c>
      <c r="L119" s="276"/>
      <c r="M119" s="276"/>
      <c r="N119" s="276"/>
      <c r="O119" s="276"/>
      <c r="P119" s="276"/>
      <c r="Q119" s="277">
        <f>F119</f>
        <v>0</v>
      </c>
    </row>
    <row r="120" spans="1:17" ht="13.5" customHeight="1">
      <c r="A120" s="280" t="s">
        <v>352</v>
      </c>
      <c r="B120" s="276"/>
      <c r="C120" s="276"/>
      <c r="D120" s="276"/>
      <c r="E120" s="276"/>
      <c r="F120" s="276"/>
      <c r="G120" s="276" t="str">
        <v>Yes</v>
      </c>
      <c r="H120" s="276"/>
      <c r="I120" s="276"/>
      <c r="J120" s="276">
        <f>C120</f>
        <v>0</v>
      </c>
      <c r="K120" s="276">
        <f>D120</f>
        <v>0</v>
      </c>
      <c r="L120" s="276"/>
      <c r="M120" s="276"/>
      <c r="N120" s="276"/>
      <c r="O120" s="276"/>
      <c r="P120" s="276"/>
      <c r="Q120" s="277">
        <f>F120</f>
        <v>0</v>
      </c>
    </row>
    <row r="121" spans="1:17" ht="13.5" customHeight="1">
      <c r="A121" s="280" t="s">
        <v>353</v>
      </c>
      <c r="B121" s="276" t="s">
        <v>192</v>
      </c>
      <c r="C121" s="276" t="s">
        <v>185</v>
      </c>
      <c r="D121" s="276"/>
      <c r="E121" s="276"/>
      <c r="F121" s="276"/>
      <c r="G121" s="276" t="str">
        <v>No</v>
      </c>
      <c r="H121" s="276"/>
      <c r="I121" s="276"/>
      <c r="J121" s="276" t="str">
        <f>C121</f>
        <v>Newlands</v>
      </c>
      <c r="K121" s="276">
        <f>D121</f>
        <v>0</v>
      </c>
      <c r="L121" s="276"/>
      <c r="M121" s="276"/>
      <c r="N121" s="276"/>
      <c r="O121" s="276"/>
      <c r="P121" s="276"/>
      <c r="Q121" s="277">
        <f>F121</f>
        <v>0</v>
      </c>
    </row>
    <row r="122" spans="1:17" ht="13.5" customHeight="1">
      <c r="A122" s="280" t="s">
        <v>354</v>
      </c>
      <c r="B122" s="276" t="s">
        <v>192</v>
      </c>
      <c r="C122" s="276" t="s">
        <v>179</v>
      </c>
      <c r="D122" s="276"/>
      <c r="E122" s="276"/>
      <c r="F122" s="276" t="s">
        <v>355</v>
      </c>
      <c r="G122" s="276" t="str">
        <v>No</v>
      </c>
      <c r="H122" s="276"/>
      <c r="I122" s="276"/>
      <c r="J122" s="276" t="str">
        <f>C122</f>
        <v>South Peninsula</v>
      </c>
      <c r="K122" s="276">
        <f>D122</f>
        <v>0</v>
      </c>
      <c r="L122" s="276"/>
      <c r="M122" s="276"/>
      <c r="N122" s="276"/>
      <c r="O122" s="276"/>
      <c r="P122" s="276"/>
      <c r="Q122" s="277" t="str">
        <f>F122</f>
        <v>I will qualify but won't be available for fire duty this season.</v>
      </c>
    </row>
    <row r="123" spans="1:17" ht="13.5" customHeight="1">
      <c r="A123" s="280" t="s">
        <v>356</v>
      </c>
      <c r="B123" s="276" t="s">
        <v>192</v>
      </c>
      <c r="C123" s="276" t="s">
        <v>179</v>
      </c>
      <c r="D123" s="276" t="s">
        <v>185</v>
      </c>
      <c r="E123" s="276"/>
      <c r="F123" s="276"/>
      <c r="G123" s="276" t="str">
        <v>No</v>
      </c>
      <c r="H123" s="276"/>
      <c r="I123" s="276"/>
      <c r="J123" s="276" t="str">
        <f>C123</f>
        <v>South Peninsula</v>
      </c>
      <c r="K123" s="276" t="str">
        <f>D123</f>
        <v>Newlands</v>
      </c>
      <c r="L123" s="276"/>
      <c r="M123" s="276"/>
      <c r="N123" s="276"/>
      <c r="O123" s="276"/>
      <c r="P123" s="276"/>
      <c r="Q123" s="277">
        <f>F123</f>
        <v>0</v>
      </c>
    </row>
    <row r="124" spans="1:17" ht="13.5" customHeight="1">
      <c r="A124" s="280" t="s">
        <v>357</v>
      </c>
      <c r="B124" s="276" t="s">
        <v>224</v>
      </c>
      <c r="C124" s="276" t="s">
        <v>185</v>
      </c>
      <c r="D124" s="276" t="s">
        <v>179</v>
      </c>
      <c r="E124" s="276" t="s">
        <v>188</v>
      </c>
      <c r="F124" s="276"/>
      <c r="G124" s="276" t="str">
        <v>Yes</v>
      </c>
      <c r="H124" s="276">
        <v>1</v>
      </c>
      <c r="I124" s="276"/>
      <c r="J124" s="276" t="str">
        <f>C124</f>
        <v>Newlands</v>
      </c>
      <c r="K124" s="276" t="str">
        <f>D124</f>
        <v>South Peninsula</v>
      </c>
      <c r="L124" s="276"/>
      <c r="M124" s="276"/>
      <c r="N124" s="276"/>
      <c r="O124" s="276"/>
      <c r="P124" s="276"/>
      <c r="Q124" s="277">
        <f>F124</f>
        <v>0</v>
      </c>
    </row>
    <row r="125" spans="1:17" ht="13.5" customHeight="1">
      <c r="A125" s="280" t="s">
        <v>358</v>
      </c>
      <c r="B125" s="276" t="s">
        <v>224</v>
      </c>
      <c r="C125" s="276" t="s">
        <v>188</v>
      </c>
      <c r="D125" s="276" t="s">
        <v>185</v>
      </c>
      <c r="E125" s="276" t="s">
        <v>179</v>
      </c>
      <c r="F125" s="276" t="s">
        <v>866</v>
      </c>
      <c r="G125" s="276" t="str">
        <v>Yes</v>
      </c>
      <c r="H125" s="276">
        <v>1</v>
      </c>
      <c r="I125" s="276"/>
      <c r="J125" s="276" t="str">
        <f>C125</f>
        <v>Stellenbosch/Helderberg</v>
      </c>
      <c r="K125" s="276" t="str">
        <f>D125</f>
        <v>Newlands</v>
      </c>
      <c r="L125" s="276"/>
      <c r="M125" s="276">
        <v>1</v>
      </c>
      <c r="N125" s="276"/>
      <c r="O125" s="276"/>
      <c r="P125" s="276"/>
      <c r="Q125" s="277" t="str">
        <f>F125</f>
        <v>Can do Saturday standbys.
Available on weekdays throughout February</v>
      </c>
    </row>
    <row r="126" spans="1:17" ht="13.5" customHeight="1">
      <c r="A126" s="280" t="s">
        <v>360</v>
      </c>
      <c r="B126" s="276" t="s">
        <v>180</v>
      </c>
      <c r="C126" s="276" t="s">
        <v>185</v>
      </c>
      <c r="D126" s="276"/>
      <c r="E126" s="276"/>
      <c r="F126" s="276"/>
      <c r="G126" s="276" t="str">
        <v>Yes</v>
      </c>
      <c r="H126" s="276"/>
      <c r="I126" s="276"/>
      <c r="J126" s="276" t="str">
        <f>C126</f>
        <v>Newlands</v>
      </c>
      <c r="K126" s="276">
        <f>D126</f>
        <v>0</v>
      </c>
      <c r="L126" s="276"/>
      <c r="M126" s="276"/>
      <c r="N126" s="276"/>
      <c r="O126" s="276"/>
      <c r="P126" s="276"/>
      <c r="Q126" s="277">
        <f>F126</f>
        <v>0</v>
      </c>
    </row>
    <row r="127" spans="1:17" ht="13.5" customHeight="1">
      <c r="A127" s="280" t="s">
        <v>361</v>
      </c>
      <c r="B127" s="276" t="s">
        <v>187</v>
      </c>
      <c r="C127" s="276" t="s">
        <v>185</v>
      </c>
      <c r="D127" s="276"/>
      <c r="E127" s="276"/>
      <c r="F127" s="276"/>
      <c r="G127" s="276" t="str">
        <v>Yes</v>
      </c>
      <c r="H127" s="276">
        <v>1</v>
      </c>
      <c r="I127" s="276"/>
      <c r="J127" s="276" t="str">
        <f>C127</f>
        <v>Newlands</v>
      </c>
      <c r="K127" s="276">
        <f>D127</f>
        <v>0</v>
      </c>
      <c r="L127" s="276"/>
      <c r="M127" s="276"/>
      <c r="N127" s="276"/>
      <c r="O127" s="276"/>
      <c r="P127" s="276"/>
      <c r="Q127" s="277">
        <f>F127</f>
        <v>0</v>
      </c>
    </row>
    <row r="128" spans="1:17" ht="13.5" customHeight="1">
      <c r="A128" s="280" t="s">
        <v>362</v>
      </c>
      <c r="B128" s="276" t="s">
        <v>300</v>
      </c>
      <c r="C128" s="276" t="s">
        <v>188</v>
      </c>
      <c r="D128" s="276" t="s">
        <v>188</v>
      </c>
      <c r="E128" s="276" t="s">
        <v>188</v>
      </c>
      <c r="F128" s="276" t="s">
        <v>363</v>
      </c>
      <c r="G128" s="276" t="str">
        <v>Yes</v>
      </c>
      <c r="H128" s="276">
        <v>1</v>
      </c>
      <c r="I128" s="276"/>
      <c r="J128" s="276" t="str">
        <f>C128</f>
        <v>Stellenbosch/Helderberg</v>
      </c>
      <c r="K128" s="276" t="str">
        <f>D128</f>
        <v>Stellenbosch/Helderberg</v>
      </c>
      <c r="L128" s="276"/>
      <c r="M128" s="276"/>
      <c r="N128" s="276"/>
      <c r="O128" s="276"/>
      <c r="P128" s="276"/>
      <c r="Q128" s="277" t="str">
        <f>F128</f>
        <v>I know Stellenbosch is short of drivers. If needed - I am happy to do two weekends a month as a FF and Driver but not consecutively. I am also not sure of my December dates yet hence mostly No.</v>
      </c>
    </row>
    <row r="129" spans="1:17" ht="13.5" customHeight="1">
      <c r="A129" s="280" t="s">
        <v>364</v>
      </c>
      <c r="B129" s="276" t="s">
        <v>192</v>
      </c>
      <c r="C129" s="276" t="s">
        <v>179</v>
      </c>
      <c r="D129" s="276" t="s">
        <v>179</v>
      </c>
      <c r="E129" s="276" t="s">
        <v>179</v>
      </c>
      <c r="F129" s="276"/>
      <c r="G129" s="276" t="str">
        <v>No</v>
      </c>
      <c r="H129" s="276"/>
      <c r="I129" s="276"/>
      <c r="J129" s="276" t="str">
        <f>C129</f>
        <v>South Peninsula</v>
      </c>
      <c r="K129" s="276" t="str">
        <f>D129</f>
        <v>South Peninsula</v>
      </c>
      <c r="L129" s="276"/>
      <c r="M129" s="276"/>
      <c r="N129" s="276"/>
      <c r="O129" s="276"/>
      <c r="P129" s="276"/>
      <c r="Q129" s="277">
        <f>F129</f>
        <v>0</v>
      </c>
    </row>
    <row r="130" spans="1:17" ht="13.5" customHeight="1">
      <c r="A130" s="280" t="s">
        <v>365</v>
      </c>
      <c r="B130" s="276"/>
      <c r="C130" s="276"/>
      <c r="D130" s="276"/>
      <c r="E130" s="276"/>
      <c r="F130" s="276"/>
      <c r="G130" s="276" t="str">
        <v>Yes</v>
      </c>
      <c r="H130" s="276"/>
      <c r="I130" s="276"/>
      <c r="J130" s="276">
        <f>C130</f>
        <v>0</v>
      </c>
      <c r="K130" s="276">
        <f>D130</f>
        <v>0</v>
      </c>
      <c r="L130" s="276"/>
      <c r="M130" s="276"/>
      <c r="N130" s="276"/>
      <c r="O130" s="276"/>
      <c r="P130" s="276"/>
      <c r="Q130" s="277">
        <f>F130</f>
        <v>0</v>
      </c>
    </row>
    <row r="131" spans="1:17" ht="13.5" customHeight="1">
      <c r="A131" s="280" t="s">
        <v>366</v>
      </c>
      <c r="B131" s="276" t="s">
        <v>300</v>
      </c>
      <c r="C131" s="276" t="s">
        <v>179</v>
      </c>
      <c r="D131" s="276" t="s">
        <v>185</v>
      </c>
      <c r="E131" s="276" t="s">
        <v>188</v>
      </c>
      <c r="F131" s="276" t="s">
        <v>367</v>
      </c>
      <c r="G131" s="276" t="str">
        <v>Yes</v>
      </c>
      <c r="H131" s="276">
        <v>1</v>
      </c>
      <c r="I131" s="276"/>
      <c r="J131" s="276" t="str">
        <f>C131</f>
        <v>South Peninsula</v>
      </c>
      <c r="K131" s="276" t="str">
        <f>D131</f>
        <v>Newlands</v>
      </c>
      <c r="L131" s="276"/>
      <c r="M131" s="276"/>
      <c r="N131" s="276"/>
      <c r="O131" s="276"/>
      <c r="P131" s="276"/>
      <c r="Q131" s="277" t="str">
        <f>F131</f>
        <v>Stellenbosch Standby is not an option</v>
      </c>
    </row>
    <row r="132" spans="1:17" ht="13.5" customHeight="1">
      <c r="A132" s="280" t="s">
        <v>368</v>
      </c>
      <c r="B132" s="276" t="s">
        <v>192</v>
      </c>
      <c r="C132" s="276" t="s">
        <v>188</v>
      </c>
      <c r="D132" s="276" t="s">
        <v>188</v>
      </c>
      <c r="E132" s="276" t="s">
        <v>188</v>
      </c>
      <c r="F132" s="276" t="s">
        <v>865</v>
      </c>
      <c r="G132" s="276" t="str">
        <v>No</v>
      </c>
      <c r="H132" s="276"/>
      <c r="I132" s="276"/>
      <c r="J132" s="276" t="str">
        <f>C132</f>
        <v>Stellenbosch/Helderberg</v>
      </c>
      <c r="K132" s="276" t="str">
        <f>D132</f>
        <v>Stellenbosch/Helderberg</v>
      </c>
      <c r="L132" s="276"/>
      <c r="M132" s="276"/>
      <c r="N132" s="276"/>
      <c r="O132" s="276"/>
      <c r="P132" s="276"/>
      <c r="Q132" s="277" t="str">
        <f>F132</f>
        <v>I am also planning on helping on Dispatch, The dates I am available for Dispatch are the exact same as these dates. 
Let me know if i need to fill this in again for dispatch</v>
      </c>
    </row>
    <row r="133" spans="1:17" ht="13.5" customHeight="1">
      <c r="A133" s="280" t="s">
        <v>370</v>
      </c>
      <c r="B133" s="276" t="s">
        <v>192</v>
      </c>
      <c r="C133" s="276" t="s">
        <v>185</v>
      </c>
      <c r="D133" s="276"/>
      <c r="E133" s="276"/>
      <c r="F133" s="276" t="s">
        <v>371</v>
      </c>
      <c r="G133" s="276" t="str">
        <v>No</v>
      </c>
      <c r="H133" s="276"/>
      <c r="I133" s="276"/>
      <c r="J133" s="276" t="str">
        <f>C133</f>
        <v>Newlands</v>
      </c>
      <c r="K133" s="276">
        <f>D133</f>
        <v>0</v>
      </c>
      <c r="L133" s="276"/>
      <c r="M133" s="276"/>
      <c r="N133" s="276"/>
      <c r="O133" s="276"/>
      <c r="P133" s="276"/>
      <c r="Q133" s="277" t="str">
        <f>F133</f>
        <v>Note: all above dates are for planning.</v>
      </c>
    </row>
    <row r="134" spans="1:17" ht="13.5" customHeight="1">
      <c r="A134" s="280" t="s">
        <v>372</v>
      </c>
      <c r="B134" s="276" t="s">
        <v>187</v>
      </c>
      <c r="C134" s="276" t="s">
        <v>188</v>
      </c>
      <c r="D134" s="276" t="s">
        <v>188</v>
      </c>
      <c r="E134" s="276" t="s">
        <v>188</v>
      </c>
      <c r="F134" s="276"/>
      <c r="G134" s="276" t="str">
        <v>Yes</v>
      </c>
      <c r="H134" s="276">
        <v>1</v>
      </c>
      <c r="I134" s="276"/>
      <c r="J134" s="276" t="str">
        <f>C134</f>
        <v>Stellenbosch/Helderberg</v>
      </c>
      <c r="K134" s="276" t="str">
        <f>D134</f>
        <v>Stellenbosch/Helderberg</v>
      </c>
      <c r="L134" s="276"/>
      <c r="M134" s="276"/>
      <c r="N134" s="276"/>
      <c r="O134" s="276"/>
      <c r="P134" s="276"/>
      <c r="Q134" s="277">
        <f>F134</f>
        <v>0</v>
      </c>
    </row>
    <row r="135" spans="1:17" ht="13.5" customHeight="1">
      <c r="A135" s="280" t="s">
        <v>373</v>
      </c>
      <c r="B135" s="276" t="s">
        <v>300</v>
      </c>
      <c r="C135" s="276" t="s">
        <v>185</v>
      </c>
      <c r="D135" s="276" t="s">
        <v>185</v>
      </c>
      <c r="E135" s="276" t="s">
        <v>179</v>
      </c>
      <c r="F135" s="276"/>
      <c r="G135" s="276" t="str">
        <v>Yes</v>
      </c>
      <c r="H135" s="276">
        <v>1</v>
      </c>
      <c r="I135" s="276"/>
      <c r="J135" s="276" t="str">
        <f>C135</f>
        <v>Newlands</v>
      </c>
      <c r="K135" s="276" t="str">
        <f>D135</f>
        <v>Newlands</v>
      </c>
      <c r="L135" s="276"/>
      <c r="M135" s="276"/>
      <c r="N135" s="276"/>
      <c r="O135" s="276"/>
      <c r="P135" s="276"/>
      <c r="Q135" s="277">
        <f>F135</f>
        <v>0</v>
      </c>
    </row>
    <row r="136" spans="1:17" ht="13.5" customHeight="1">
      <c r="A136" s="280" t="s">
        <v>374</v>
      </c>
      <c r="B136" s="276" t="s">
        <v>192</v>
      </c>
      <c r="C136" s="276" t="s">
        <v>185</v>
      </c>
      <c r="D136" s="276"/>
      <c r="E136" s="276"/>
      <c r="F136" s="276"/>
      <c r="G136" s="276" t="str">
        <v>No</v>
      </c>
      <c r="H136" s="276"/>
      <c r="I136" s="276"/>
      <c r="J136" s="276" t="str">
        <f>C136</f>
        <v>Newlands</v>
      </c>
      <c r="K136" s="276">
        <f>D136</f>
        <v>0</v>
      </c>
      <c r="L136" s="276"/>
      <c r="M136" s="276"/>
      <c r="N136" s="276"/>
      <c r="O136" s="276"/>
      <c r="P136" s="276"/>
      <c r="Q136" s="277">
        <f>F136</f>
        <v>0</v>
      </c>
    </row>
    <row r="137" spans="1:17" ht="13.5" customHeight="1">
      <c r="A137" s="280" t="s">
        <v>375</v>
      </c>
      <c r="B137" s="276" t="s">
        <v>187</v>
      </c>
      <c r="C137" s="276" t="s">
        <v>179</v>
      </c>
      <c r="D137" s="276" t="s">
        <v>185</v>
      </c>
      <c r="E137" s="276"/>
      <c r="F137" s="276" t="s">
        <v>376</v>
      </c>
      <c r="G137" s="276" t="str">
        <v>Yes</v>
      </c>
      <c r="H137" s="276">
        <v>1</v>
      </c>
      <c r="I137" s="276"/>
      <c r="J137" s="276" t="str">
        <f>C137</f>
        <v>South Peninsula</v>
      </c>
      <c r="K137" s="276" t="str">
        <f>D137</f>
        <v>Newlands</v>
      </c>
      <c r="L137" s="276"/>
      <c r="M137" s="276"/>
      <c r="N137" s="276"/>
      <c r="O137" s="276"/>
      <c r="P137" s="276"/>
      <c r="Q137" s="277" t="str">
        <f>F137</f>
        <v>My studies start again in February so I can't say when I am available, however I will be more than willing to help out or fall in when needed on shorter notice closer to the time.</v>
      </c>
    </row>
    <row r="138" spans="1:17" ht="13.5" customHeight="1">
      <c r="A138" s="280" t="s">
        <v>377</v>
      </c>
      <c r="B138" s="276" t="s">
        <v>187</v>
      </c>
      <c r="C138" s="276" t="s">
        <v>185</v>
      </c>
      <c r="D138" s="276"/>
      <c r="E138" s="276"/>
      <c r="F138" s="276" t="s">
        <v>378</v>
      </c>
      <c r="G138" s="276" t="str">
        <v>Yes</v>
      </c>
      <c r="H138" s="276">
        <v>1</v>
      </c>
      <c r="I138" s="276"/>
      <c r="J138" s="276" t="str">
        <f>C138</f>
        <v>Newlands</v>
      </c>
      <c r="K138" s="276">
        <f>D138</f>
        <v>0</v>
      </c>
      <c r="L138" s="276"/>
      <c r="M138" s="276"/>
      <c r="N138" s="276"/>
      <c r="O138" s="276"/>
      <c r="P138" s="276"/>
      <c r="Q138" s="277" t="str">
        <f>F138</f>
        <v>I am a driver candidate and would like as many opportunities to drive as possible during standby.</v>
      </c>
    </row>
    <row r="139" spans="1:17" ht="13.5" customHeight="1">
      <c r="A139" s="280" t="s">
        <v>379</v>
      </c>
      <c r="B139" s="276" t="s">
        <v>187</v>
      </c>
      <c r="C139" s="276" t="s">
        <v>179</v>
      </c>
      <c r="D139" s="276"/>
      <c r="E139" s="276"/>
      <c r="F139" s="276"/>
      <c r="G139" s="276" t="str">
        <v>Yes</v>
      </c>
      <c r="H139" s="276">
        <v>1</v>
      </c>
      <c r="I139" s="276"/>
      <c r="J139" s="276" t="str">
        <f>C139</f>
        <v>South Peninsula</v>
      </c>
      <c r="K139" s="276">
        <f>D139</f>
        <v>0</v>
      </c>
      <c r="L139" s="276"/>
      <c r="M139" s="276"/>
      <c r="N139" s="276"/>
      <c r="O139" s="276"/>
      <c r="P139" s="276"/>
      <c r="Q139" s="277">
        <f>F139</f>
        <v>0</v>
      </c>
    </row>
    <row r="140" spans="1:17" ht="13.5" customHeight="1">
      <c r="A140" s="280" t="s">
        <v>380</v>
      </c>
      <c r="B140" s="276" t="s">
        <v>192</v>
      </c>
      <c r="C140" s="276" t="s">
        <v>188</v>
      </c>
      <c r="D140" s="276"/>
      <c r="E140" s="276"/>
      <c r="F140" s="276"/>
      <c r="G140" s="276" t="str">
        <v>No</v>
      </c>
      <c r="H140" s="276"/>
      <c r="I140" s="276"/>
      <c r="J140" s="276" t="str">
        <f>C140</f>
        <v>Stellenbosch/Helderberg</v>
      </c>
      <c r="K140" s="276">
        <f>D140</f>
        <v>0</v>
      </c>
      <c r="L140" s="276"/>
      <c r="M140" s="276"/>
      <c r="N140" s="276"/>
      <c r="O140" s="276"/>
      <c r="P140" s="276"/>
      <c r="Q140" s="277">
        <f>F140</f>
        <v>0</v>
      </c>
    </row>
    <row r="141" spans="1:17" ht="13.5" customHeight="1">
      <c r="A141" s="280" t="s">
        <v>381</v>
      </c>
      <c r="B141" s="276" t="s">
        <v>180</v>
      </c>
      <c r="C141" s="276" t="s">
        <v>185</v>
      </c>
      <c r="D141" s="276" t="s">
        <v>185</v>
      </c>
      <c r="E141" s="276" t="s">
        <v>185</v>
      </c>
      <c r="F141" s="276"/>
      <c r="G141" s="276" t="str">
        <v>Yes</v>
      </c>
      <c r="H141" s="276"/>
      <c r="I141" s="276"/>
      <c r="J141" s="276" t="str">
        <f>C141</f>
        <v>Newlands</v>
      </c>
      <c r="K141" s="276" t="str">
        <f>D141</f>
        <v>Newlands</v>
      </c>
      <c r="L141" s="276"/>
      <c r="M141" s="276"/>
      <c r="N141" s="276"/>
      <c r="O141" s="276"/>
      <c r="P141" s="276"/>
      <c r="Q141" s="277">
        <f>F141</f>
        <v>0</v>
      </c>
    </row>
    <row r="142" spans="1:17" ht="13.5" customHeight="1">
      <c r="A142" s="280" t="s">
        <v>382</v>
      </c>
      <c r="B142" s="276" t="s">
        <v>192</v>
      </c>
      <c r="C142" s="276" t="s">
        <v>185</v>
      </c>
      <c r="D142" s="276"/>
      <c r="E142" s="276"/>
      <c r="F142" s="276"/>
      <c r="G142" s="276" t="str">
        <v>No</v>
      </c>
      <c r="H142" s="276"/>
      <c r="I142" s="276"/>
      <c r="J142" s="276" t="str">
        <f>C142</f>
        <v>Newlands</v>
      </c>
      <c r="K142" s="276">
        <f>D142</f>
        <v>0</v>
      </c>
      <c r="L142" s="276"/>
      <c r="M142" s="276"/>
      <c r="N142" s="276"/>
      <c r="O142" s="276"/>
      <c r="P142" s="276"/>
      <c r="Q142" s="277">
        <f>F142</f>
        <v>0</v>
      </c>
    </row>
    <row r="143" spans="1:17" ht="13.5" customHeight="1">
      <c r="A143" s="280" t="s">
        <v>383</v>
      </c>
      <c r="B143" s="276" t="s">
        <v>187</v>
      </c>
      <c r="C143" s="276" t="s">
        <v>179</v>
      </c>
      <c r="D143" s="276" t="s">
        <v>188</v>
      </c>
      <c r="E143" s="276"/>
      <c r="F143" s="276"/>
      <c r="G143" s="276" t="str">
        <v>Yes</v>
      </c>
      <c r="H143" s="276">
        <v>1</v>
      </c>
      <c r="I143" s="276"/>
      <c r="J143" s="276" t="str">
        <f>C143</f>
        <v>South Peninsula</v>
      </c>
      <c r="K143" s="276" t="str">
        <f>D143</f>
        <v>Stellenbosch/Helderberg</v>
      </c>
      <c r="L143" s="276"/>
      <c r="M143" s="276"/>
      <c r="N143" s="276"/>
      <c r="O143" s="276"/>
      <c r="P143" s="276"/>
      <c r="Q143" s="277">
        <f>F143</f>
        <v>0</v>
      </c>
    </row>
    <row r="144" spans="1:17" ht="13.5" customHeight="1">
      <c r="A144" s="280" t="s">
        <v>384</v>
      </c>
      <c r="B144" s="276" t="s">
        <v>192</v>
      </c>
      <c r="C144" s="276" t="s">
        <v>188</v>
      </c>
      <c r="D144" s="276" t="s">
        <v>185</v>
      </c>
      <c r="E144" s="276"/>
      <c r="F144" s="276"/>
      <c r="G144" s="276" t="str">
        <v>No</v>
      </c>
      <c r="H144" s="276"/>
      <c r="I144" s="276"/>
      <c r="J144" s="276" t="str">
        <f>C144</f>
        <v>Stellenbosch/Helderberg</v>
      </c>
      <c r="K144" s="276" t="str">
        <f>D144</f>
        <v>Newlands</v>
      </c>
      <c r="L144" s="276"/>
      <c r="M144" s="276"/>
      <c r="N144" s="276"/>
      <c r="O144" s="276"/>
      <c r="P144" s="276"/>
      <c r="Q144" s="277">
        <f>F144</f>
        <v>0</v>
      </c>
    </row>
    <row r="145" spans="1:17" ht="13.5" customHeight="1">
      <c r="A145" s="280" t="s">
        <v>385</v>
      </c>
      <c r="B145" s="276" t="s">
        <v>192</v>
      </c>
      <c r="C145" s="276" t="s">
        <v>185</v>
      </c>
      <c r="D145" s="276"/>
      <c r="E145" s="276"/>
      <c r="F145" s="276"/>
      <c r="G145" s="276" t="str">
        <v>No</v>
      </c>
      <c r="H145" s="276"/>
      <c r="I145" s="276"/>
      <c r="J145" s="276" t="str">
        <f>C145</f>
        <v>Newlands</v>
      </c>
      <c r="K145" s="276">
        <f>D145</f>
        <v>0</v>
      </c>
      <c r="L145" s="276"/>
      <c r="M145" s="276"/>
      <c r="N145" s="276"/>
      <c r="O145" s="276"/>
      <c r="P145" s="276"/>
      <c r="Q145" s="277">
        <f>F145</f>
        <v>0</v>
      </c>
    </row>
    <row r="146" spans="1:17" ht="13.5" customHeight="1">
      <c r="A146" s="280" t="s">
        <v>386</v>
      </c>
      <c r="B146" s="276" t="s">
        <v>180</v>
      </c>
      <c r="C146" s="276" t="s">
        <v>185</v>
      </c>
      <c r="D146" s="276"/>
      <c r="E146" s="276"/>
      <c r="F146" s="276"/>
      <c r="G146" s="276" t="str">
        <v>Yes</v>
      </c>
      <c r="H146" s="276"/>
      <c r="I146" s="276"/>
      <c r="J146" s="276" t="str">
        <f>C146</f>
        <v>Newlands</v>
      </c>
      <c r="K146" s="276">
        <f>D146</f>
        <v>0</v>
      </c>
      <c r="L146" s="276"/>
      <c r="M146" s="276"/>
      <c r="N146" s="276"/>
      <c r="O146" s="276"/>
      <c r="P146" s="276"/>
      <c r="Q146" s="277">
        <f>F146</f>
        <v>0</v>
      </c>
    </row>
    <row r="147" spans="1:17" ht="13.5" customHeight="1">
      <c r="A147" s="280" t="s">
        <v>387</v>
      </c>
      <c r="B147" s="276" t="s">
        <v>187</v>
      </c>
      <c r="C147" s="276" t="s">
        <v>188</v>
      </c>
      <c r="D147" s="276"/>
      <c r="E147" s="276"/>
      <c r="F147" s="276"/>
      <c r="G147" s="276" t="str">
        <v>Yes</v>
      </c>
      <c r="H147" s="276">
        <v>1</v>
      </c>
      <c r="I147" s="276"/>
      <c r="J147" s="276" t="str">
        <f>C147</f>
        <v>Stellenbosch/Helderberg</v>
      </c>
      <c r="K147" s="276">
        <f>D147</f>
        <v>0</v>
      </c>
      <c r="L147" s="276"/>
      <c r="M147" s="276"/>
      <c r="N147" s="276"/>
      <c r="O147" s="276"/>
      <c r="P147" s="276"/>
      <c r="Q147" s="277">
        <f>F147</f>
        <v>0</v>
      </c>
    </row>
    <row r="148" spans="1:17" ht="13.5" customHeight="1">
      <c r="A148" s="280" t="s">
        <v>388</v>
      </c>
      <c r="B148" s="276" t="s">
        <v>192</v>
      </c>
      <c r="C148" s="276" t="s">
        <v>188</v>
      </c>
      <c r="D148" s="276" t="s">
        <v>188</v>
      </c>
      <c r="E148" s="276"/>
      <c r="F148" s="276"/>
      <c r="G148" s="276" t="str">
        <v>No</v>
      </c>
      <c r="H148" s="276"/>
      <c r="I148" s="276"/>
      <c r="J148" s="276" t="str">
        <f>C148</f>
        <v>Stellenbosch/Helderberg</v>
      </c>
      <c r="K148" s="276" t="str">
        <f>D148</f>
        <v>Stellenbosch/Helderberg</v>
      </c>
      <c r="L148" s="276"/>
      <c r="M148" s="276"/>
      <c r="N148" s="276"/>
      <c r="O148" s="276"/>
      <c r="P148" s="276"/>
      <c r="Q148" s="277">
        <f>F148</f>
        <v>0</v>
      </c>
    </row>
    <row r="149" spans="1:17" ht="13.5" customHeight="1">
      <c r="A149" s="280" t="s">
        <v>389</v>
      </c>
      <c r="B149" s="276" t="s">
        <v>180</v>
      </c>
      <c r="C149" s="276" t="s">
        <v>185</v>
      </c>
      <c r="D149" s="276" t="s">
        <v>188</v>
      </c>
      <c r="E149" s="276"/>
      <c r="F149" s="276"/>
      <c r="G149" s="276" t="str">
        <v>Yes</v>
      </c>
      <c r="H149" s="276"/>
      <c r="I149" s="276"/>
      <c r="J149" s="276" t="str">
        <f>C149</f>
        <v>Newlands</v>
      </c>
      <c r="K149" s="276" t="str">
        <f>D149</f>
        <v>Stellenbosch/Helderberg</v>
      </c>
      <c r="L149" s="276"/>
      <c r="M149" s="276"/>
      <c r="N149" s="276"/>
      <c r="O149" s="276"/>
      <c r="P149" s="276"/>
      <c r="Q149" s="277">
        <f>F149</f>
        <v>0</v>
      </c>
    </row>
    <row r="150" spans="1:17" ht="13.5" customHeight="1">
      <c r="A150" s="280" t="s">
        <v>390</v>
      </c>
      <c r="B150" s="276"/>
      <c r="C150" s="276"/>
      <c r="D150" s="276"/>
      <c r="E150" s="276"/>
      <c r="F150" s="276"/>
      <c r="G150" s="276" t="str">
        <v>Yes</v>
      </c>
      <c r="H150" s="276"/>
      <c r="I150" s="276"/>
      <c r="J150" s="276">
        <f>C150</f>
        <v>0</v>
      </c>
      <c r="K150" s="276">
        <f>D150</f>
        <v>0</v>
      </c>
      <c r="L150" s="276"/>
      <c r="M150" s="276"/>
      <c r="N150" s="276"/>
      <c r="O150" s="276"/>
      <c r="P150" s="276"/>
      <c r="Q150" s="277">
        <f>F150</f>
        <v>0</v>
      </c>
    </row>
    <row r="151" spans="1:17" ht="13.5" customHeight="1">
      <c r="A151" s="280" t="s">
        <v>391</v>
      </c>
      <c r="B151" s="276" t="s">
        <v>192</v>
      </c>
      <c r="C151" s="276" t="s">
        <v>185</v>
      </c>
      <c r="D151" s="276"/>
      <c r="E151" s="276"/>
      <c r="F151" s="276" t="s">
        <v>392</v>
      </c>
      <c r="G151" s="276" t="str">
        <v>No</v>
      </c>
      <c r="H151" s="276"/>
      <c r="I151" s="276"/>
      <c r="J151" s="276" t="str">
        <f>C151</f>
        <v>Newlands</v>
      </c>
      <c r="K151" s="276">
        <f>D151</f>
        <v>0</v>
      </c>
      <c r="L151" s="276"/>
      <c r="M151" s="276"/>
      <c r="N151" s="276"/>
      <c r="O151" s="276"/>
      <c r="P151" s="276"/>
      <c r="Q151" s="277" t="str">
        <f>F151</f>
        <v>I can do crew driver and planning immediately
Skid driver from mid November
FF and CL from January</v>
      </c>
    </row>
    <row r="152" spans="1:17" ht="13.5" customHeight="1">
      <c r="A152" s="280" t="s">
        <v>393</v>
      </c>
      <c r="B152" s="276" t="s">
        <v>192</v>
      </c>
      <c r="C152" s="276" t="s">
        <v>185</v>
      </c>
      <c r="D152" s="276"/>
      <c r="E152" s="276"/>
      <c r="F152" s="276"/>
      <c r="G152" s="276" t="str">
        <v>No</v>
      </c>
      <c r="H152" s="276"/>
      <c r="I152" s="276"/>
      <c r="J152" s="276" t="str">
        <f>C152</f>
        <v>Newlands</v>
      </c>
      <c r="K152" s="276">
        <f>D152</f>
        <v>0</v>
      </c>
      <c r="L152" s="276"/>
      <c r="M152" s="276"/>
      <c r="N152" s="276"/>
      <c r="O152" s="276"/>
      <c r="P152" s="276"/>
      <c r="Q152" s="277">
        <f>F152</f>
        <v>0</v>
      </c>
    </row>
    <row r="153" spans="1:17" ht="13.5" customHeight="1">
      <c r="A153" s="280" t="s">
        <v>394</v>
      </c>
      <c r="B153" s="276" t="s">
        <v>187</v>
      </c>
      <c r="C153" s="276" t="s">
        <v>185</v>
      </c>
      <c r="D153" s="276" t="s">
        <v>179</v>
      </c>
      <c r="E153" s="276"/>
      <c r="F153" s="276" t="s">
        <v>395</v>
      </c>
      <c r="G153" s="276" t="str">
        <v>Yes</v>
      </c>
      <c r="H153" s="276">
        <v>1</v>
      </c>
      <c r="I153" s="276"/>
      <c r="J153" s="276" t="str">
        <f>C153</f>
        <v>Newlands</v>
      </c>
      <c r="K153" s="276" t="str">
        <f>D153</f>
        <v>South Peninsula</v>
      </c>
      <c r="L153" s="276"/>
      <c r="M153" s="276"/>
      <c r="N153" s="276"/>
      <c r="O153" s="276"/>
      <c r="P153" s="276"/>
      <c r="Q153" s="277" t="str">
        <f>F153</f>
        <v>I really want to do my driver eval so I can drive this season</v>
      </c>
    </row>
    <row r="154" spans="1:17" ht="13.5" customHeight="1">
      <c r="A154" s="280" t="s">
        <v>396</v>
      </c>
      <c r="B154" s="276" t="s">
        <v>192</v>
      </c>
      <c r="C154" s="276" t="s">
        <v>185</v>
      </c>
      <c r="D154" s="276"/>
      <c r="E154" s="276"/>
      <c r="F154" s="276" t="s">
        <v>397</v>
      </c>
      <c r="G154" s="276" t="str">
        <v>No</v>
      </c>
      <c r="H154" s="276"/>
      <c r="I154" s="276"/>
      <c r="J154" s="276" t="str">
        <f>C154</f>
        <v>Newlands</v>
      </c>
      <c r="K154" s="276">
        <f>D154</f>
        <v>0</v>
      </c>
      <c r="L154" s="276"/>
      <c r="M154" s="276"/>
      <c r="N154" s="276"/>
      <c r="O154" s="276"/>
      <c r="P154" s="276">
        <v>1</v>
      </c>
      <c r="Q154" s="277" t="str">
        <f>F154</f>
        <v>Happy with either days</v>
      </c>
    </row>
    <row r="155" spans="1:17" ht="13.5" customHeight="1">
      <c r="A155" s="280" t="s">
        <v>398</v>
      </c>
      <c r="B155" s="276" t="s">
        <v>205</v>
      </c>
      <c r="C155" s="276" t="s">
        <v>188</v>
      </c>
      <c r="D155" s="276" t="s">
        <v>188</v>
      </c>
      <c r="E155" s="276" t="s">
        <v>188</v>
      </c>
      <c r="F155" s="276"/>
      <c r="G155" s="276" t="str">
        <v>Yes</v>
      </c>
      <c r="H155" s="276"/>
      <c r="I155" s="276">
        <v>1</v>
      </c>
      <c r="J155" s="276" t="str">
        <f>C155</f>
        <v>Stellenbosch/Helderberg</v>
      </c>
      <c r="K155" s="276" t="str">
        <f>D155</f>
        <v>Stellenbosch/Helderberg</v>
      </c>
      <c r="L155" s="276"/>
      <c r="M155" s="276"/>
      <c r="N155" s="276"/>
      <c r="O155" s="276"/>
      <c r="P155" s="276"/>
      <c r="Q155" s="277">
        <f>F155</f>
        <v>0</v>
      </c>
    </row>
    <row r="156" spans="1:17" ht="13.5" customHeight="1">
      <c r="A156" s="280" t="s">
        <v>399</v>
      </c>
      <c r="B156" s="276" t="s">
        <v>192</v>
      </c>
      <c r="C156" s="276" t="s">
        <v>188</v>
      </c>
      <c r="D156" s="276" t="s">
        <v>188</v>
      </c>
      <c r="E156" s="276"/>
      <c r="F156" s="276"/>
      <c r="G156" s="276" t="str">
        <v>No</v>
      </c>
      <c r="H156" s="276"/>
      <c r="I156" s="276"/>
      <c r="J156" s="276" t="str">
        <f>C156</f>
        <v>Stellenbosch/Helderberg</v>
      </c>
      <c r="K156" s="276" t="str">
        <f>D156</f>
        <v>Stellenbosch/Helderberg</v>
      </c>
      <c r="L156" s="276"/>
      <c r="M156" s="276"/>
      <c r="N156" s="276"/>
      <c r="O156" s="276"/>
      <c r="P156" s="276"/>
      <c r="Q156" s="277">
        <f>F156</f>
        <v>0</v>
      </c>
    </row>
    <row r="157" spans="1:17" ht="13.5" customHeight="1">
      <c r="A157" s="280" t="s">
        <v>400</v>
      </c>
      <c r="B157" s="276" t="s">
        <v>192</v>
      </c>
      <c r="C157" s="276" t="s">
        <v>185</v>
      </c>
      <c r="D157" s="276" t="s">
        <v>179</v>
      </c>
      <c r="E157" s="276" t="s">
        <v>188</v>
      </c>
      <c r="F157" s="276" t="s">
        <v>401</v>
      </c>
      <c r="G157" s="276" t="str">
        <v>No</v>
      </c>
      <c r="H157" s="276"/>
      <c r="I157" s="276"/>
      <c r="J157" s="276" t="str">
        <f>C157</f>
        <v>Newlands</v>
      </c>
      <c r="K157" s="276" t="str">
        <f>D157</f>
        <v>South Peninsula</v>
      </c>
      <c r="L157" s="276"/>
      <c r="M157" s="276"/>
      <c r="N157" s="276"/>
      <c r="O157" s="276"/>
      <c r="P157" s="276">
        <v>1</v>
      </c>
      <c r="Q157" s="277" t="str">
        <f>F157</f>
        <v>Must be on with d4472850-8a5d-4c0e-bdaa-4e36076302d0</v>
      </c>
    </row>
    <row r="158" spans="1:17" ht="13.5" customHeight="1">
      <c r="A158" s="280" t="s">
        <v>402</v>
      </c>
      <c r="B158" s="276" t="s">
        <v>224</v>
      </c>
      <c r="C158" s="276" t="s">
        <v>185</v>
      </c>
      <c r="D158" s="276"/>
      <c r="E158" s="276"/>
      <c r="F158" s="276"/>
      <c r="G158" s="276" t="str">
        <v>Yes</v>
      </c>
      <c r="H158" s="276">
        <v>1</v>
      </c>
      <c r="I158" s="276"/>
      <c r="J158" s="276" t="str">
        <f>C158</f>
        <v>Newlands</v>
      </c>
      <c r="K158" s="276">
        <f>D158</f>
        <v>0</v>
      </c>
      <c r="L158" s="276"/>
      <c r="M158" s="276"/>
      <c r="N158" s="276"/>
      <c r="O158" s="276"/>
      <c r="P158" s="276"/>
      <c r="Q158" s="277">
        <f>F158</f>
        <v>0</v>
      </c>
    </row>
    <row r="159" spans="1:17" ht="13.5" customHeight="1">
      <c r="A159" s="280" t="s">
        <v>403</v>
      </c>
      <c r="B159" s="276" t="s">
        <v>251</v>
      </c>
      <c r="C159" s="276" t="s">
        <v>179</v>
      </c>
      <c r="D159" s="276" t="s">
        <v>185</v>
      </c>
      <c r="E159" s="276" t="s">
        <v>185</v>
      </c>
      <c r="F159" s="276" t="s">
        <v>404</v>
      </c>
      <c r="G159" s="276" t="str">
        <v>No</v>
      </c>
      <c r="H159" s="276"/>
      <c r="I159" s="276"/>
      <c r="J159" s="276" t="str">
        <f>C159</f>
        <v>South Peninsula</v>
      </c>
      <c r="K159" s="276" t="str">
        <f>D159</f>
        <v>Newlands</v>
      </c>
      <c r="L159" s="276"/>
      <c r="M159" s="276"/>
      <c r="N159" s="276"/>
      <c r="O159" s="276"/>
      <c r="P159" s="276"/>
      <c r="Q159" s="277" t="str">
        <f>F159</f>
        <v>New recruit driver only</v>
      </c>
    </row>
    <row r="160" spans="1:17" ht="13.5" customHeight="1">
      <c r="A160" s="280" t="s">
        <v>405</v>
      </c>
      <c r="B160" s="276"/>
      <c r="C160" s="276" t="s">
        <v>185</v>
      </c>
      <c r="D160" s="276" t="s">
        <v>185</v>
      </c>
      <c r="E160" s="276" t="s">
        <v>185</v>
      </c>
      <c r="F160" s="276"/>
      <c r="G160" s="276" t="str">
        <v>Yes</v>
      </c>
      <c r="H160" s="276"/>
      <c r="I160" s="276"/>
      <c r="J160" s="276" t="str">
        <f>C160</f>
        <v>Newlands</v>
      </c>
      <c r="K160" s="276" t="str">
        <f>D160</f>
        <v>Newlands</v>
      </c>
      <c r="L160" s="276"/>
      <c r="M160" s="276"/>
      <c r="N160" s="276"/>
      <c r="O160" s="276"/>
      <c r="P160" s="276"/>
      <c r="Q160" s="277">
        <f>F160</f>
        <v>0</v>
      </c>
    </row>
    <row r="161" spans="1:17" ht="13.5" customHeight="1">
      <c r="A161" s="280" t="s">
        <v>406</v>
      </c>
      <c r="B161" s="276" t="s">
        <v>192</v>
      </c>
      <c r="C161" s="276" t="s">
        <v>185</v>
      </c>
      <c r="D161" s="276" t="s">
        <v>188</v>
      </c>
      <c r="E161" s="276"/>
      <c r="F161" s="276"/>
      <c r="G161" s="276" t="str">
        <v>No</v>
      </c>
      <c r="H161" s="276"/>
      <c r="I161" s="276"/>
      <c r="J161" s="276" t="str">
        <f>C161</f>
        <v>Newlands</v>
      </c>
      <c r="K161" s="276" t="str">
        <f>D161</f>
        <v>Stellenbosch/Helderberg</v>
      </c>
      <c r="L161" s="276"/>
      <c r="M161" s="276"/>
      <c r="N161" s="276"/>
      <c r="O161" s="276"/>
      <c r="P161" s="276"/>
      <c r="Q161" s="277">
        <f>F161</f>
        <v>0</v>
      </c>
    </row>
    <row r="162" spans="1:17" ht="13.5" customHeight="1">
      <c r="A162" s="280" t="s">
        <v>407</v>
      </c>
      <c r="B162" s="276" t="s">
        <v>187</v>
      </c>
      <c r="C162" s="276" t="s">
        <v>179</v>
      </c>
      <c r="D162" s="276" t="s">
        <v>185</v>
      </c>
      <c r="E162" s="276"/>
      <c r="F162" s="276" t="s">
        <v>408</v>
      </c>
      <c r="G162" s="276" t="str">
        <v>Yes</v>
      </c>
      <c r="H162" s="276">
        <v>1</v>
      </c>
      <c r="I162" s="276"/>
      <c r="J162" s="276" t="str">
        <f>C162</f>
        <v>South Peninsula</v>
      </c>
      <c r="K162" s="276" t="str">
        <f>D162</f>
        <v>Newlands</v>
      </c>
      <c r="L162" s="276"/>
      <c r="M162" s="276"/>
      <c r="N162" s="276"/>
      <c r="O162" s="276"/>
      <c r="P162" s="276"/>
      <c r="Q162" s="277" t="str">
        <f>F162</f>
        <v>Unsure of if I’ll be available in march/April next year(2026)</v>
      </c>
    </row>
    <row r="163" spans="1:17" ht="13.5" customHeight="1">
      <c r="A163" s="280" t="s">
        <v>409</v>
      </c>
      <c r="B163" s="276" t="s">
        <v>192</v>
      </c>
      <c r="C163" s="276" t="s">
        <v>188</v>
      </c>
      <c r="D163" s="276" t="s">
        <v>185</v>
      </c>
      <c r="E163" s="276" t="s">
        <v>179</v>
      </c>
      <c r="F163" s="276" t="s">
        <v>410</v>
      </c>
      <c r="G163" s="276" t="str">
        <v>No</v>
      </c>
      <c r="H163" s="276"/>
      <c r="I163" s="276"/>
      <c r="J163" s="276" t="str">
        <f>C163</f>
        <v>Stellenbosch/Helderberg</v>
      </c>
      <c r="K163" s="276" t="str">
        <f>D163</f>
        <v>Newlands</v>
      </c>
      <c r="L163" s="276">
        <v>1</v>
      </c>
      <c r="M163" s="276"/>
      <c r="N163" s="276"/>
      <c r="O163" s="276"/>
      <c r="P163" s="276"/>
      <c r="Q163" s="277" t="str">
        <f>F163</f>
        <v>For my Sunday stand bys I have church until 12 so a slot after 12 will be best for me on those days</v>
      </c>
    </row>
    <row r="164" spans="1:17" ht="13.5" customHeight="1">
      <c r="A164" s="280" t="s">
        <v>411</v>
      </c>
      <c r="B164" s="276" t="s">
        <v>187</v>
      </c>
      <c r="C164" s="276" t="s">
        <v>185</v>
      </c>
      <c r="D164" s="276"/>
      <c r="E164" s="276"/>
      <c r="F164" s="276"/>
      <c r="G164" s="276" t="str">
        <v>Yes</v>
      </c>
      <c r="H164" s="276">
        <v>1</v>
      </c>
      <c r="I164" s="276"/>
      <c r="J164" s="276" t="str">
        <f>C164</f>
        <v>Newlands</v>
      </c>
      <c r="K164" s="276">
        <f>D164</f>
        <v>0</v>
      </c>
      <c r="L164" s="276"/>
      <c r="M164" s="276"/>
      <c r="N164" s="276"/>
      <c r="O164" s="276"/>
      <c r="P164" s="276"/>
      <c r="Q164" s="277">
        <f>F164</f>
        <v>0</v>
      </c>
    </row>
    <row r="165" spans="1:17" ht="13.5" customHeight="1">
      <c r="A165" s="280" t="s">
        <v>412</v>
      </c>
      <c r="B165" s="276" t="s">
        <v>224</v>
      </c>
      <c r="C165" s="276" t="s">
        <v>185</v>
      </c>
      <c r="D165" s="276" t="s">
        <v>188</v>
      </c>
      <c r="E165" s="276" t="s">
        <v>188</v>
      </c>
      <c r="F165" s="276" t="s">
        <v>413</v>
      </c>
      <c r="G165" s="276" t="str">
        <v>Yes</v>
      </c>
      <c r="H165" s="276">
        <v>1</v>
      </c>
      <c r="I165" s="276"/>
      <c r="J165" s="276" t="str">
        <f>C165</f>
        <v>Newlands</v>
      </c>
      <c r="K165" s="276" t="str">
        <f>D165</f>
        <v>Stellenbosch/Helderberg</v>
      </c>
      <c r="L165" s="276"/>
      <c r="M165" s="276"/>
      <c r="N165" s="276"/>
      <c r="O165" s="276"/>
      <c r="P165" s="276"/>
      <c r="Q165" s="277" t="str">
        <f>F165</f>
        <v>If at all possible I would like any standby's I am allocated from Feb onwards to be at STB / HDB</v>
      </c>
    </row>
    <row r="166" spans="1:17" ht="13.5" customHeight="1">
      <c r="A166" s="280" t="s">
        <v>414</v>
      </c>
      <c r="B166" s="276" t="s">
        <v>224</v>
      </c>
      <c r="C166" s="276" t="s">
        <v>179</v>
      </c>
      <c r="D166" s="276" t="s">
        <v>185</v>
      </c>
      <c r="E166" s="276" t="s">
        <v>179</v>
      </c>
      <c r="F166" s="276"/>
      <c r="G166" s="276" t="str">
        <v>Yes</v>
      </c>
      <c r="H166" s="276">
        <v>1</v>
      </c>
      <c r="I166" s="276"/>
      <c r="J166" s="276" t="str">
        <f>C166</f>
        <v>South Peninsula</v>
      </c>
      <c r="K166" s="276" t="str">
        <f>D166</f>
        <v>Newlands</v>
      </c>
      <c r="L166" s="276"/>
      <c r="M166" s="276"/>
      <c r="N166" s="276"/>
      <c r="O166" s="276"/>
      <c r="P166" s="276"/>
      <c r="Q166" s="277">
        <f>F166</f>
        <v>0</v>
      </c>
    </row>
    <row r="167" spans="1:17" ht="13.5" customHeight="1">
      <c r="A167" s="280" t="s">
        <v>415</v>
      </c>
      <c r="B167" s="276"/>
      <c r="C167" s="276"/>
      <c r="D167" s="276"/>
      <c r="E167" s="276"/>
      <c r="F167" s="276"/>
      <c r="G167" s="276" t="str">
        <v>Yes</v>
      </c>
      <c r="H167" s="276"/>
      <c r="I167" s="276"/>
      <c r="J167" s="276">
        <f>C167</f>
        <v>0</v>
      </c>
      <c r="K167" s="276">
        <f>D167</f>
        <v>0</v>
      </c>
      <c r="L167" s="276"/>
      <c r="M167" s="276"/>
      <c r="N167" s="276"/>
      <c r="O167" s="276"/>
      <c r="P167" s="276"/>
      <c r="Q167" s="277">
        <f>F167</f>
        <v>0</v>
      </c>
    </row>
    <row r="168" spans="1:17" ht="13.5" customHeight="1">
      <c r="A168" s="280" t="s">
        <v>416</v>
      </c>
      <c r="B168" s="276" t="s">
        <v>187</v>
      </c>
      <c r="C168" s="276" t="s">
        <v>185</v>
      </c>
      <c r="D168" s="276" t="s">
        <v>179</v>
      </c>
      <c r="E168" s="276"/>
      <c r="F168" s="276"/>
      <c r="G168" s="276" t="str">
        <v>Yes</v>
      </c>
      <c r="H168" s="276">
        <v>1</v>
      </c>
      <c r="I168" s="276"/>
      <c r="J168" s="276" t="str">
        <f>C168</f>
        <v>Newlands</v>
      </c>
      <c r="K168" s="276" t="str">
        <f>D168</f>
        <v>South Peninsula</v>
      </c>
      <c r="L168" s="276"/>
      <c r="M168" s="276"/>
      <c r="N168" s="276"/>
      <c r="O168" s="276"/>
      <c r="P168" s="276"/>
      <c r="Q168" s="277">
        <f>F168</f>
        <v>0</v>
      </c>
    </row>
    <row r="169" spans="1:17" ht="13.5" customHeight="1">
      <c r="A169" s="280" t="s">
        <v>417</v>
      </c>
      <c r="B169" s="276" t="s">
        <v>192</v>
      </c>
      <c r="C169" s="276" t="s">
        <v>185</v>
      </c>
      <c r="D169" s="276"/>
      <c r="E169" s="276"/>
      <c r="F169" s="276" t="s">
        <v>864</v>
      </c>
      <c r="G169" s="276" t="str">
        <v>No</v>
      </c>
      <c r="H169" s="276"/>
      <c r="I169" s="276"/>
      <c r="J169" s="276" t="str">
        <f>C169</f>
        <v>Newlands</v>
      </c>
      <c r="K169" s="276">
        <f>D169</f>
        <v>0</v>
      </c>
      <c r="L169" s="276"/>
      <c r="M169" s="276"/>
      <c r="N169" s="276"/>
      <c r="O169" s="276"/>
      <c r="P169" s="276"/>
      <c r="Q169" s="277" t="str">
        <f>F169</f>
        <v>I'll be taking majority Air Boss Trainee standby shifts at the airfield from Jan to March. 
Willing to do a couple driver standbys throughout but will also have dispatch supervisor duties.</v>
      </c>
    </row>
    <row r="170" spans="1:17" ht="13.5" customHeight="1">
      <c r="A170" s="280" t="s">
        <v>419</v>
      </c>
      <c r="B170" s="276" t="s">
        <v>224</v>
      </c>
      <c r="C170" s="276" t="s">
        <v>185</v>
      </c>
      <c r="D170" s="276" t="s">
        <v>179</v>
      </c>
      <c r="E170" s="276"/>
      <c r="F170" s="276"/>
      <c r="G170" s="276" t="str">
        <v>Yes</v>
      </c>
      <c r="H170" s="276">
        <v>1</v>
      </c>
      <c r="I170" s="276"/>
      <c r="J170" s="276" t="str">
        <f>C170</f>
        <v>Newlands</v>
      </c>
      <c r="K170" s="276" t="str">
        <f>D170</f>
        <v>South Peninsula</v>
      </c>
      <c r="L170" s="276"/>
      <c r="M170" s="276"/>
      <c r="N170" s="276"/>
      <c r="O170" s="276"/>
      <c r="P170" s="276"/>
      <c r="Q170" s="277">
        <f>F170</f>
        <v>0</v>
      </c>
    </row>
    <row r="171" spans="1:17" ht="13.5" customHeight="1">
      <c r="A171" s="280" t="s">
        <v>420</v>
      </c>
      <c r="B171" s="276" t="s">
        <v>192</v>
      </c>
      <c r="C171" s="276" t="s">
        <v>185</v>
      </c>
      <c r="D171" s="276"/>
      <c r="E171" s="276"/>
      <c r="F171" s="276"/>
      <c r="G171" s="276" t="str">
        <v>No</v>
      </c>
      <c r="H171" s="276"/>
      <c r="I171" s="276"/>
      <c r="J171" s="276" t="str">
        <f>C171</f>
        <v>Newlands</v>
      </c>
      <c r="K171" s="276">
        <f>D171</f>
        <v>0</v>
      </c>
      <c r="L171" s="276"/>
      <c r="M171" s="276"/>
      <c r="N171" s="276"/>
      <c r="O171" s="276"/>
      <c r="P171" s="276"/>
      <c r="Q171" s="277">
        <f>F171</f>
        <v>0</v>
      </c>
    </row>
    <row r="172" spans="1:17" ht="13.5" customHeight="1">
      <c r="A172" s="280" t="s">
        <v>421</v>
      </c>
      <c r="B172" s="276" t="s">
        <v>192</v>
      </c>
      <c r="C172" s="276" t="s">
        <v>185</v>
      </c>
      <c r="D172" s="276" t="s">
        <v>185</v>
      </c>
      <c r="E172" s="276" t="s">
        <v>185</v>
      </c>
      <c r="F172" s="276" t="s">
        <v>422</v>
      </c>
      <c r="G172" s="276" t="str">
        <v>No</v>
      </c>
      <c r="H172" s="276"/>
      <c r="I172" s="276"/>
      <c r="J172" s="276" t="str">
        <f>C172</f>
        <v>Newlands</v>
      </c>
      <c r="K172" s="276" t="str">
        <f>D172</f>
        <v>Newlands</v>
      </c>
      <c r="L172" s="276"/>
      <c r="M172" s="276"/>
      <c r="N172" s="276"/>
      <c r="O172" s="276"/>
      <c r="P172" s="276">
        <v>1</v>
      </c>
      <c r="Q172" s="277" t="str">
        <f>F172</f>
        <v>Must be on with c63f6097-2c95-4b5e-acb1-c4e79e4c52d5</v>
      </c>
    </row>
    <row r="173" spans="1:17" ht="13.5" customHeight="1">
      <c r="A173" s="280" t="s">
        <v>423</v>
      </c>
      <c r="B173" s="276" t="s">
        <v>205</v>
      </c>
      <c r="C173" s="276" t="s">
        <v>185</v>
      </c>
      <c r="D173" s="276"/>
      <c r="E173" s="276"/>
      <c r="F173" s="276" t="s">
        <v>424</v>
      </c>
      <c r="G173" s="276" t="str">
        <v>Yes</v>
      </c>
      <c r="H173" s="276"/>
      <c r="I173" s="276">
        <v>1</v>
      </c>
      <c r="J173" s="276" t="str">
        <f>C173</f>
        <v>Newlands</v>
      </c>
      <c r="K173" s="276">
        <f>D173</f>
        <v>0</v>
      </c>
      <c r="L173" s="276"/>
      <c r="M173" s="276"/>
      <c r="N173" s="276"/>
      <c r="O173" s="276"/>
      <c r="P173" s="276"/>
      <c r="Q173" s="277" t="str">
        <f>F173</f>
        <v>Please bias FF standbys from December onwards if possible -- final stages of calf rehab going on currently.</v>
      </c>
    </row>
    <row r="174" spans="1:17" ht="13.5" customHeight="1">
      <c r="A174" s="280" t="s">
        <v>425</v>
      </c>
      <c r="B174" s="276" t="s">
        <v>224</v>
      </c>
      <c r="C174" s="276" t="s">
        <v>188</v>
      </c>
      <c r="D174" s="276"/>
      <c r="E174" s="276"/>
      <c r="F174" s="276"/>
      <c r="G174" s="276" t="str">
        <v>Yes</v>
      </c>
      <c r="H174" s="276">
        <v>1</v>
      </c>
      <c r="I174" s="276"/>
      <c r="J174" s="276" t="str">
        <f>C174</f>
        <v>Stellenbosch/Helderberg</v>
      </c>
      <c r="K174" s="276">
        <f>D174</f>
        <v>0</v>
      </c>
      <c r="L174" s="276"/>
      <c r="M174" s="276"/>
      <c r="N174" s="276"/>
      <c r="O174" s="276"/>
      <c r="P174" s="276"/>
      <c r="Q174" s="277">
        <f>F174</f>
        <v>0</v>
      </c>
    </row>
    <row r="175" spans="1:17" ht="13.5" customHeight="1">
      <c r="A175" s="280" t="s">
        <v>426</v>
      </c>
      <c r="B175" s="276" t="s">
        <v>236</v>
      </c>
      <c r="C175" s="276" t="s">
        <v>188</v>
      </c>
      <c r="D175" s="276" t="s">
        <v>188</v>
      </c>
      <c r="E175" s="276" t="s">
        <v>188</v>
      </c>
      <c r="F175" s="276"/>
      <c r="G175" s="276" t="str">
        <v>Yes</v>
      </c>
      <c r="H175" s="276">
        <v>1</v>
      </c>
      <c r="I175" s="276"/>
      <c r="J175" s="276" t="str">
        <f>C175</f>
        <v>Stellenbosch/Helderberg</v>
      </c>
      <c r="K175" s="276" t="str">
        <f>D175</f>
        <v>Stellenbosch/Helderberg</v>
      </c>
      <c r="L175" s="276"/>
      <c r="M175" s="276"/>
      <c r="N175" s="276"/>
      <c r="O175" s="276"/>
      <c r="P175" s="276"/>
      <c r="Q175" s="277">
        <f>F175</f>
        <v>0</v>
      </c>
    </row>
    <row r="176" spans="1:17" ht="13.5" customHeight="1">
      <c r="A176" s="280" t="s">
        <v>427</v>
      </c>
      <c r="B176" s="276" t="s">
        <v>192</v>
      </c>
      <c r="C176" s="276" t="s">
        <v>188</v>
      </c>
      <c r="D176" s="276" t="s">
        <v>188</v>
      </c>
      <c r="E176" s="276" t="s">
        <v>188</v>
      </c>
      <c r="F176" s="276"/>
      <c r="G176" s="276" t="str">
        <v>No</v>
      </c>
      <c r="H176" s="276"/>
      <c r="I176" s="276"/>
      <c r="J176" s="276" t="str">
        <f>C176</f>
        <v>Stellenbosch/Helderberg</v>
      </c>
      <c r="K176" s="276" t="str">
        <f>D176</f>
        <v>Stellenbosch/Helderberg</v>
      </c>
      <c r="L176" s="276"/>
      <c r="M176" s="276"/>
      <c r="N176" s="276"/>
      <c r="O176" s="276"/>
      <c r="P176" s="276"/>
      <c r="Q176" s="277">
        <f>F176</f>
        <v>0</v>
      </c>
    </row>
    <row r="177" spans="1:17" ht="13.5" customHeight="1">
      <c r="A177" s="280" t="s">
        <v>428</v>
      </c>
      <c r="B177" s="276"/>
      <c r="C177" s="276"/>
      <c r="D177" s="276"/>
      <c r="E177" s="276"/>
      <c r="F177" s="276"/>
      <c r="G177" s="276" t="str">
        <v>Yes</v>
      </c>
      <c r="H177" s="276"/>
      <c r="I177" s="276"/>
      <c r="J177" s="276">
        <f>C177</f>
        <v>0</v>
      </c>
      <c r="K177" s="276">
        <f>D177</f>
        <v>0</v>
      </c>
      <c r="L177" s="276"/>
      <c r="M177" s="276"/>
      <c r="N177" s="276"/>
      <c r="O177" s="276"/>
      <c r="P177" s="276"/>
      <c r="Q177" s="277">
        <f>F177</f>
        <v>0</v>
      </c>
    </row>
    <row r="178" spans="1:17" ht="13.5" customHeight="1">
      <c r="A178" s="280" t="s">
        <v>429</v>
      </c>
      <c r="B178" s="276" t="s">
        <v>224</v>
      </c>
      <c r="C178" s="276" t="s">
        <v>185</v>
      </c>
      <c r="D178" s="276"/>
      <c r="E178" s="276"/>
      <c r="F178" s="276"/>
      <c r="G178" s="276" t="str">
        <v>Yes</v>
      </c>
      <c r="H178" s="276">
        <v>1</v>
      </c>
      <c r="I178" s="276"/>
      <c r="J178" s="276" t="str">
        <f>C178</f>
        <v>Newlands</v>
      </c>
      <c r="K178" s="276">
        <f>D178</f>
        <v>0</v>
      </c>
      <c r="L178" s="276"/>
      <c r="M178" s="276"/>
      <c r="N178" s="276"/>
      <c r="O178" s="276"/>
      <c r="P178" s="276"/>
      <c r="Q178" s="277">
        <f>F178</f>
        <v>0</v>
      </c>
    </row>
    <row r="179" spans="1:17" ht="13.5" customHeight="1">
      <c r="A179" s="280" t="s">
        <v>430</v>
      </c>
      <c r="B179" s="276" t="s">
        <v>187</v>
      </c>
      <c r="C179" s="276" t="s">
        <v>185</v>
      </c>
      <c r="D179" s="276" t="s">
        <v>185</v>
      </c>
      <c r="E179" s="276" t="s">
        <v>179</v>
      </c>
      <c r="F179" s="276"/>
      <c r="G179" s="276" t="str">
        <v>Yes</v>
      </c>
      <c r="H179" s="276">
        <v>1</v>
      </c>
      <c r="I179" s="276"/>
      <c r="J179" s="276" t="str">
        <f>C179</f>
        <v>Newlands</v>
      </c>
      <c r="K179" s="276" t="str">
        <f>D179</f>
        <v>Newlands</v>
      </c>
      <c r="L179" s="276"/>
      <c r="M179" s="276"/>
      <c r="N179" s="276"/>
      <c r="O179" s="276"/>
      <c r="P179" s="276"/>
      <c r="Q179" s="277">
        <f>F179</f>
        <v>0</v>
      </c>
    </row>
    <row r="180" spans="1:17" ht="13.5" customHeight="1">
      <c r="A180" s="280" t="s">
        <v>431</v>
      </c>
      <c r="B180" s="276" t="s">
        <v>192</v>
      </c>
      <c r="C180" s="276" t="s">
        <v>185</v>
      </c>
      <c r="D180" s="276"/>
      <c r="E180" s="276"/>
      <c r="F180" s="276"/>
      <c r="G180" s="276" t="str">
        <v>No</v>
      </c>
      <c r="H180" s="276"/>
      <c r="I180" s="276"/>
      <c r="J180" s="276" t="str">
        <f>C180</f>
        <v>Newlands</v>
      </c>
      <c r="K180" s="276">
        <f>D180</f>
        <v>0</v>
      </c>
      <c r="L180" s="276"/>
      <c r="M180" s="276"/>
      <c r="N180" s="276"/>
      <c r="O180" s="276"/>
      <c r="P180" s="276"/>
      <c r="Q180" s="277">
        <f>F180</f>
        <v>0</v>
      </c>
    </row>
    <row r="181" spans="1:17" ht="13.5" customHeight="1">
      <c r="A181" s="280" t="s">
        <v>432</v>
      </c>
      <c r="B181" s="276"/>
      <c r="C181" s="276"/>
      <c r="D181" s="276"/>
      <c r="E181" s="276"/>
      <c r="F181" s="276"/>
      <c r="G181" s="276" t="str">
        <v>Yes</v>
      </c>
      <c r="H181" s="276"/>
      <c r="I181" s="276"/>
      <c r="J181" s="276">
        <f>C181</f>
        <v>0</v>
      </c>
      <c r="K181" s="276">
        <f>D181</f>
        <v>0</v>
      </c>
      <c r="L181" s="276"/>
      <c r="M181" s="276"/>
      <c r="N181" s="276"/>
      <c r="O181" s="276"/>
      <c r="P181" s="276"/>
      <c r="Q181" s="277">
        <f>F181</f>
        <v>0</v>
      </c>
    </row>
    <row r="182" spans="1:17" ht="13.5" customHeight="1">
      <c r="A182" s="280" t="s">
        <v>433</v>
      </c>
      <c r="B182" s="276" t="s">
        <v>192</v>
      </c>
      <c r="C182" s="276" t="s">
        <v>188</v>
      </c>
      <c r="D182" s="276"/>
      <c r="E182" s="276"/>
      <c r="F182" s="276" t="s">
        <v>434</v>
      </c>
      <c r="G182" s="276" t="str">
        <v>No</v>
      </c>
      <c r="H182" s="276"/>
      <c r="I182" s="276"/>
      <c r="J182" s="276" t="str">
        <f>C182</f>
        <v>Stellenbosch/Helderberg</v>
      </c>
      <c r="K182" s="276">
        <f>D182</f>
        <v>0</v>
      </c>
      <c r="L182" s="276"/>
      <c r="M182" s="276"/>
      <c r="N182" s="276"/>
      <c r="O182" s="276"/>
      <c r="P182" s="276"/>
      <c r="Q182" s="277" t="str">
        <f>F182</f>
        <v>Helderberg only standbys.
Driver only for standbys.</v>
      </c>
    </row>
    <row r="183" spans="1:17" ht="13.5" customHeight="1">
      <c r="A183" s="280" t="s">
        <v>435</v>
      </c>
      <c r="B183" s="276" t="s">
        <v>192</v>
      </c>
      <c r="C183" s="276" t="s">
        <v>188</v>
      </c>
      <c r="D183" s="276" t="s">
        <v>188</v>
      </c>
      <c r="E183" s="276" t="s">
        <v>185</v>
      </c>
      <c r="F183" s="276"/>
      <c r="G183" s="276" t="str">
        <v>No</v>
      </c>
      <c r="H183" s="276"/>
      <c r="I183" s="276"/>
      <c r="J183" s="276" t="str">
        <f>C183</f>
        <v>Stellenbosch/Helderberg</v>
      </c>
      <c r="K183" s="276" t="str">
        <f>D183</f>
        <v>Stellenbosch/Helderberg</v>
      </c>
      <c r="L183" s="276"/>
      <c r="M183" s="276"/>
      <c r="N183" s="276"/>
      <c r="O183" s="276"/>
      <c r="P183" s="276"/>
      <c r="Q183" s="277">
        <f>F183</f>
        <v>0</v>
      </c>
    </row>
    <row r="184" spans="1:17" ht="13.5" customHeight="1">
      <c r="A184" s="280" t="s">
        <v>436</v>
      </c>
      <c r="B184" s="276"/>
      <c r="C184" s="276"/>
      <c r="D184" s="276"/>
      <c r="E184" s="276"/>
      <c r="F184" s="276"/>
      <c r="G184" s="276" t="str">
        <v>Yes</v>
      </c>
      <c r="H184" s="276"/>
      <c r="I184" s="276"/>
      <c r="J184" s="276">
        <f>C184</f>
        <v>0</v>
      </c>
      <c r="K184" s="276">
        <f>D184</f>
        <v>0</v>
      </c>
      <c r="L184" s="276"/>
      <c r="M184" s="276"/>
      <c r="N184" s="276"/>
      <c r="O184" s="276"/>
      <c r="P184" s="276"/>
      <c r="Q184" s="277">
        <f>F184</f>
        <v>0</v>
      </c>
    </row>
    <row r="185" spans="1:17" ht="13.5" customHeight="1">
      <c r="A185" s="280" t="s">
        <v>437</v>
      </c>
      <c r="B185" s="276"/>
      <c r="C185" s="276"/>
      <c r="D185" s="276"/>
      <c r="E185" s="276"/>
      <c r="F185" s="276"/>
      <c r="G185" s="276" t="str">
        <v>Yes</v>
      </c>
      <c r="H185" s="276"/>
      <c r="I185" s="276"/>
      <c r="J185" s="276">
        <f>C185</f>
        <v>0</v>
      </c>
      <c r="K185" s="276">
        <f>D185</f>
        <v>0</v>
      </c>
      <c r="L185" s="276"/>
      <c r="M185" s="276"/>
      <c r="N185" s="276"/>
      <c r="O185" s="276"/>
      <c r="P185" s="276"/>
      <c r="Q185" s="277">
        <f>F185</f>
        <v>0</v>
      </c>
    </row>
    <row r="186" spans="1:17" ht="13.5" customHeight="1">
      <c r="A186" s="280" t="s">
        <v>438</v>
      </c>
      <c r="B186" s="276" t="s">
        <v>187</v>
      </c>
      <c r="C186" s="276" t="s">
        <v>179</v>
      </c>
      <c r="D186" s="276" t="s">
        <v>188</v>
      </c>
      <c r="E186" s="276"/>
      <c r="F186" s="276"/>
      <c r="G186" s="276" t="str">
        <v>Yes</v>
      </c>
      <c r="H186" s="276">
        <v>1</v>
      </c>
      <c r="I186" s="276"/>
      <c r="J186" s="276" t="str">
        <f>C186</f>
        <v>South Peninsula</v>
      </c>
      <c r="K186" s="276" t="str">
        <f>D186</f>
        <v>Stellenbosch/Helderberg</v>
      </c>
      <c r="L186" s="276"/>
      <c r="M186" s="276"/>
      <c r="N186" s="276"/>
      <c r="O186" s="276"/>
      <c r="P186" s="276"/>
      <c r="Q186" s="277">
        <f>F186</f>
        <v>0</v>
      </c>
    </row>
    <row r="187" spans="1:17" ht="13.5" customHeight="1">
      <c r="A187" s="280" t="s">
        <v>439</v>
      </c>
      <c r="B187" s="276" t="s">
        <v>236</v>
      </c>
      <c r="C187" s="276" t="s">
        <v>185</v>
      </c>
      <c r="D187" s="276"/>
      <c r="E187" s="276"/>
      <c r="F187" s="276" t="s">
        <v>440</v>
      </c>
      <c r="G187" s="276" t="str">
        <v>Yes</v>
      </c>
      <c r="H187" s="276">
        <v>1</v>
      </c>
      <c r="I187" s="276"/>
      <c r="J187" s="276" t="str">
        <f>C187</f>
        <v>Newlands</v>
      </c>
      <c r="K187" s="276">
        <f>D187</f>
        <v>0</v>
      </c>
      <c r="L187" s="276"/>
      <c r="M187" s="276"/>
      <c r="N187" s="276"/>
      <c r="O187" s="276"/>
      <c r="P187" s="276"/>
      <c r="Q187" s="277" t="str">
        <f>F187</f>
        <v>Available for control standbys on the selected dates</v>
      </c>
    </row>
    <row r="188" spans="1:17" ht="13.5" customHeight="1">
      <c r="A188" s="280" t="s">
        <v>441</v>
      </c>
      <c r="B188" s="276" t="s">
        <v>192</v>
      </c>
      <c r="C188" s="276" t="s">
        <v>188</v>
      </c>
      <c r="D188" s="276"/>
      <c r="E188" s="276"/>
      <c r="F188" s="276"/>
      <c r="G188" s="276" t="str">
        <v>No</v>
      </c>
      <c r="H188" s="276"/>
      <c r="I188" s="276"/>
      <c r="J188" s="276" t="str">
        <f>C188</f>
        <v>Stellenbosch/Helderberg</v>
      </c>
      <c r="K188" s="276">
        <f>D188</f>
        <v>0</v>
      </c>
      <c r="L188" s="276"/>
      <c r="M188" s="276"/>
      <c r="N188" s="276"/>
      <c r="O188" s="276"/>
      <c r="P188" s="276"/>
      <c r="Q188" s="277">
        <f>F188</f>
        <v>0</v>
      </c>
    </row>
    <row r="189" spans="1:17" ht="13.5" customHeight="1">
      <c r="A189" s="280" t="s">
        <v>442</v>
      </c>
      <c r="B189" s="276" t="s">
        <v>187</v>
      </c>
      <c r="C189" s="276" t="s">
        <v>185</v>
      </c>
      <c r="D189" s="276"/>
      <c r="E189" s="276"/>
      <c r="F189" s="276" t="s">
        <v>443</v>
      </c>
      <c r="G189" s="276" t="str">
        <v>Yes</v>
      </c>
      <c r="H189" s="276">
        <v>1</v>
      </c>
      <c r="I189" s="276"/>
      <c r="J189" s="276" t="str">
        <f>C189</f>
        <v>Newlands</v>
      </c>
      <c r="K189" s="276">
        <f>D189</f>
        <v>0</v>
      </c>
      <c r="L189" s="276">
        <v>1</v>
      </c>
      <c r="M189" s="276">
        <v>1</v>
      </c>
      <c r="N189" s="276"/>
      <c r="O189" s="276"/>
      <c r="P189" s="276">
        <v>1</v>
      </c>
      <c r="Q189" s="277" t="str">
        <f>F189</f>
        <v>must be on with 0a928a88-2c09-4827-9fbb-4943318f0814
i work on Saturdays, so sunday standby dates are preferred</v>
      </c>
    </row>
    <row r="190" spans="1:17" ht="13.5" customHeight="1">
      <c r="A190" s="280" t="s">
        <v>444</v>
      </c>
      <c r="B190" s="276"/>
      <c r="C190" s="276"/>
      <c r="D190" s="276"/>
      <c r="E190" s="276"/>
      <c r="F190" s="276"/>
      <c r="G190" s="276" t="str">
        <v>Yes</v>
      </c>
      <c r="H190" s="276"/>
      <c r="I190" s="276"/>
      <c r="J190" s="276">
        <f>C190</f>
        <v>0</v>
      </c>
      <c r="K190" s="276">
        <f>D190</f>
        <v>0</v>
      </c>
      <c r="L190" s="276"/>
      <c r="M190" s="276"/>
      <c r="N190" s="276"/>
      <c r="O190" s="276"/>
      <c r="P190" s="276"/>
      <c r="Q190" s="277">
        <f>F190</f>
        <v>0</v>
      </c>
    </row>
    <row r="191" spans="1:17" ht="13.5" customHeight="1">
      <c r="A191" s="280" t="s">
        <v>445</v>
      </c>
      <c r="B191" s="276" t="s">
        <v>192</v>
      </c>
      <c r="C191" s="276" t="s">
        <v>179</v>
      </c>
      <c r="D191" s="276" t="s">
        <v>185</v>
      </c>
      <c r="E191" s="276"/>
      <c r="F191" s="276"/>
      <c r="G191" s="276" t="str">
        <v>No</v>
      </c>
      <c r="H191" s="276"/>
      <c r="I191" s="276"/>
      <c r="J191" s="276" t="str">
        <f>C191</f>
        <v>South Peninsula</v>
      </c>
      <c r="K191" s="276" t="str">
        <f>D191</f>
        <v>Newlands</v>
      </c>
      <c r="L191" s="276"/>
      <c r="M191" s="276"/>
      <c r="N191" s="276"/>
      <c r="O191" s="276"/>
      <c r="P191" s="276"/>
      <c r="Q191" s="277">
        <f>F191</f>
        <v>0</v>
      </c>
    </row>
    <row r="192" spans="1:17" ht="13.5" customHeight="1">
      <c r="A192" s="280" t="s">
        <v>446</v>
      </c>
      <c r="B192" s="276" t="s">
        <v>192</v>
      </c>
      <c r="C192" s="276" t="s">
        <v>241</v>
      </c>
      <c r="D192" s="276"/>
      <c r="E192" s="276"/>
      <c r="F192" s="276" t="s">
        <v>447</v>
      </c>
      <c r="G192" s="276" t="str">
        <v>No</v>
      </c>
      <c r="H192" s="276"/>
      <c r="I192" s="276"/>
      <c r="J192" s="276" t="str">
        <f>C192</f>
        <v>Newlands, Stellenbosch/Helderberg</v>
      </c>
      <c r="K192" s="276">
        <f>D192</f>
        <v>0</v>
      </c>
      <c r="L192" s="276"/>
      <c r="M192" s="276"/>
      <c r="N192" s="276"/>
      <c r="O192" s="276"/>
      <c r="P192" s="276"/>
      <c r="Q192" s="277" t="str">
        <f>F192</f>
        <v>Could I please request only 4 stand bys in total. 2 at Newlands and 2 at HDB/STB, reason is that my work is mainly on weekends and can’t afford to lose out there. I usually respond during the weeks to make up for it. Thanks!</v>
      </c>
    </row>
    <row r="193" spans="1:17" ht="13.5" customHeight="1">
      <c r="A193" s="280" t="s">
        <v>448</v>
      </c>
      <c r="B193" s="276" t="s">
        <v>192</v>
      </c>
      <c r="C193" s="276" t="s">
        <v>185</v>
      </c>
      <c r="D193" s="276" t="s">
        <v>185</v>
      </c>
      <c r="E193" s="276" t="s">
        <v>185</v>
      </c>
      <c r="F193" s="276"/>
      <c r="G193" s="276" t="str">
        <v>No</v>
      </c>
      <c r="H193" s="276"/>
      <c r="I193" s="276"/>
      <c r="J193" s="276" t="str">
        <f>C193</f>
        <v>Newlands</v>
      </c>
      <c r="K193" s="276" t="str">
        <f>D193</f>
        <v>Newlands</v>
      </c>
      <c r="L193" s="276"/>
      <c r="M193" s="276"/>
      <c r="N193" s="276"/>
      <c r="O193" s="276"/>
      <c r="P193" s="276"/>
      <c r="Q193" s="277">
        <f>F193</f>
        <v>0</v>
      </c>
    </row>
    <row r="194" spans="1:17" ht="13.5" customHeight="1">
      <c r="A194" s="280" t="s">
        <v>449</v>
      </c>
      <c r="B194" s="276" t="s">
        <v>187</v>
      </c>
      <c r="C194" s="276" t="s">
        <v>185</v>
      </c>
      <c r="D194" s="276" t="s">
        <v>185</v>
      </c>
      <c r="E194" s="276" t="s">
        <v>185</v>
      </c>
      <c r="F194" s="276"/>
      <c r="G194" s="276" t="str">
        <v>Yes</v>
      </c>
      <c r="H194" s="276">
        <v>1</v>
      </c>
      <c r="I194" s="276"/>
      <c r="J194" s="276" t="str">
        <f>C194</f>
        <v>Newlands</v>
      </c>
      <c r="K194" s="276" t="str">
        <f>D194</f>
        <v>Newlands</v>
      </c>
      <c r="L194" s="276"/>
      <c r="M194" s="276"/>
      <c r="N194" s="276"/>
      <c r="O194" s="276"/>
      <c r="P194" s="276"/>
      <c r="Q194" s="277">
        <f>F194</f>
        <v>0</v>
      </c>
    </row>
    <row r="195" spans="1:17" ht="13.5" customHeight="1">
      <c r="A195" s="280" t="s">
        <v>450</v>
      </c>
      <c r="B195" s="276" t="s">
        <v>205</v>
      </c>
      <c r="C195" s="276" t="s">
        <v>179</v>
      </c>
      <c r="D195" s="276" t="s">
        <v>185</v>
      </c>
      <c r="E195" s="276"/>
      <c r="F195" s="276"/>
      <c r="G195" s="276" t="str">
        <v>Yes</v>
      </c>
      <c r="H195" s="276"/>
      <c r="I195" s="276">
        <v>1</v>
      </c>
      <c r="J195" s="276" t="str">
        <f>C195</f>
        <v>South Peninsula</v>
      </c>
      <c r="K195" s="276" t="str">
        <f>D195</f>
        <v>Newlands</v>
      </c>
      <c r="L195" s="276"/>
      <c r="M195" s="276"/>
      <c r="N195" s="276"/>
      <c r="O195" s="276"/>
      <c r="P195" s="276"/>
      <c r="Q195" s="277">
        <f>F195</f>
        <v>0</v>
      </c>
    </row>
    <row r="196" spans="1:17" ht="13.5" customHeight="1">
      <c r="A196" s="280" t="s">
        <v>451</v>
      </c>
      <c r="B196" s="276" t="s">
        <v>192</v>
      </c>
      <c r="C196" s="276" t="s">
        <v>188</v>
      </c>
      <c r="D196" s="276"/>
      <c r="E196" s="276"/>
      <c r="F196" s="276"/>
      <c r="G196" s="276" t="str">
        <v>No</v>
      </c>
      <c r="H196" s="276"/>
      <c r="I196" s="276"/>
      <c r="J196" s="276" t="str">
        <f>C196</f>
        <v>Stellenbosch/Helderberg</v>
      </c>
      <c r="K196" s="276">
        <f>D196</f>
        <v>0</v>
      </c>
      <c r="L196" s="276"/>
      <c r="M196" s="276"/>
      <c r="N196" s="276"/>
      <c r="O196" s="276"/>
      <c r="P196" s="276"/>
      <c r="Q196" s="277">
        <f>F196</f>
        <v>0</v>
      </c>
    </row>
    <row r="197" spans="1:17" ht="13.5" customHeight="1">
      <c r="A197" s="280" t="s">
        <v>452</v>
      </c>
      <c r="B197" s="276" t="s">
        <v>192</v>
      </c>
      <c r="C197" s="276" t="s">
        <v>188</v>
      </c>
      <c r="D197" s="276" t="s">
        <v>188</v>
      </c>
      <c r="E197" s="276" t="s">
        <v>188</v>
      </c>
      <c r="F197" s="276"/>
      <c r="G197" s="276" t="str">
        <v>No</v>
      </c>
      <c r="H197" s="276"/>
      <c r="I197" s="276"/>
      <c r="J197" s="276" t="str">
        <f>C197</f>
        <v>Stellenbosch/Helderberg</v>
      </c>
      <c r="K197" s="276" t="str">
        <f>D197</f>
        <v>Stellenbosch/Helderberg</v>
      </c>
      <c r="L197" s="276"/>
      <c r="M197" s="276"/>
      <c r="N197" s="276"/>
      <c r="O197" s="276"/>
      <c r="P197" s="276"/>
      <c r="Q197" s="277">
        <f>F197</f>
        <v>0</v>
      </c>
    </row>
    <row r="198" spans="1:17" ht="13.5" customHeight="1">
      <c r="A198" s="280" t="s">
        <v>453</v>
      </c>
      <c r="B198" s="276"/>
      <c r="C198" s="276" t="s">
        <v>188</v>
      </c>
      <c r="D198" s="276"/>
      <c r="E198" s="276"/>
      <c r="F198" s="276"/>
      <c r="G198" s="276" t="str">
        <v>Yes</v>
      </c>
      <c r="H198" s="276"/>
      <c r="I198" s="276"/>
      <c r="J198" s="276" t="str">
        <f>C198</f>
        <v>Stellenbosch/Helderberg</v>
      </c>
      <c r="K198" s="276">
        <f>D198</f>
        <v>0</v>
      </c>
      <c r="L198" s="276"/>
      <c r="M198" s="276"/>
      <c r="N198" s="276"/>
      <c r="O198" s="276"/>
      <c r="P198" s="276"/>
      <c r="Q198" s="277">
        <f>F198</f>
        <v>0</v>
      </c>
    </row>
    <row r="199" spans="1:17" ht="13.5" customHeight="1">
      <c r="A199" s="280" t="s">
        <v>454</v>
      </c>
      <c r="B199" s="276" t="s">
        <v>187</v>
      </c>
      <c r="C199" s="276" t="s">
        <v>185</v>
      </c>
      <c r="D199" s="276" t="s">
        <v>179</v>
      </c>
      <c r="E199" s="276"/>
      <c r="F199" s="276"/>
      <c r="G199" s="276" t="str">
        <v>Yes</v>
      </c>
      <c r="H199" s="276">
        <v>1</v>
      </c>
      <c r="I199" s="276"/>
      <c r="J199" s="276" t="str">
        <f>C199</f>
        <v>Newlands</v>
      </c>
      <c r="K199" s="276" t="str">
        <f>D199</f>
        <v>South Peninsula</v>
      </c>
      <c r="L199" s="276"/>
      <c r="M199" s="276"/>
      <c r="N199" s="276"/>
      <c r="O199" s="276"/>
      <c r="P199" s="276"/>
      <c r="Q199" s="277">
        <f>F199</f>
        <v>0</v>
      </c>
    </row>
    <row r="200" spans="1:17" ht="13.5" customHeight="1">
      <c r="A200" s="280" t="s">
        <v>455</v>
      </c>
      <c r="B200" s="276" t="s">
        <v>187</v>
      </c>
      <c r="C200" s="276" t="s">
        <v>185</v>
      </c>
      <c r="D200" s="276"/>
      <c r="E200" s="276"/>
      <c r="F200" s="276"/>
      <c r="G200" s="276" t="str">
        <v>Yes</v>
      </c>
      <c r="H200" s="276">
        <v>1</v>
      </c>
      <c r="I200" s="276"/>
      <c r="J200" s="276" t="str">
        <f>C200</f>
        <v>Newlands</v>
      </c>
      <c r="K200" s="276">
        <f>D200</f>
        <v>0</v>
      </c>
      <c r="L200" s="276"/>
      <c r="M200" s="276"/>
      <c r="N200" s="276"/>
      <c r="O200" s="276"/>
      <c r="P200" s="276"/>
      <c r="Q200" s="277">
        <f>F200</f>
        <v>0</v>
      </c>
    </row>
    <row r="201" spans="1:17" ht="13.5" customHeight="1">
      <c r="A201" s="280" t="s">
        <v>456</v>
      </c>
      <c r="B201" s="276" t="s">
        <v>187</v>
      </c>
      <c r="C201" s="276" t="s">
        <v>185</v>
      </c>
      <c r="D201" s="276"/>
      <c r="E201" s="276"/>
      <c r="F201" s="276" t="s">
        <v>457</v>
      </c>
      <c r="G201" s="276" t="str">
        <v>Yes</v>
      </c>
      <c r="H201" s="276">
        <v>1</v>
      </c>
      <c r="I201" s="276"/>
      <c r="J201" s="276" t="str">
        <f>C201</f>
        <v>Newlands</v>
      </c>
      <c r="K201" s="276">
        <f>D201</f>
        <v>0</v>
      </c>
      <c r="L201" s="276"/>
      <c r="M201" s="276"/>
      <c r="N201" s="276"/>
      <c r="O201" s="276"/>
      <c r="P201" s="276">
        <v>1</v>
      </c>
      <c r="Q201" s="277" t="str">
        <f>F201</f>
        <v>Must be on with b0555970-08c9-46d1-b986-9f3044c0d01f</v>
      </c>
    </row>
    <row r="202" spans="1:17" ht="13.5" customHeight="1">
      <c r="A202" s="280" t="s">
        <v>458</v>
      </c>
      <c r="B202" s="276" t="s">
        <v>192</v>
      </c>
      <c r="C202" s="276" t="s">
        <v>185</v>
      </c>
      <c r="D202" s="276" t="s">
        <v>185</v>
      </c>
      <c r="E202" s="276" t="s">
        <v>185</v>
      </c>
      <c r="F202" s="276"/>
      <c r="G202" s="276" t="str">
        <v>No</v>
      </c>
      <c r="H202" s="276"/>
      <c r="I202" s="276"/>
      <c r="J202" s="276" t="str">
        <f>C202</f>
        <v>Newlands</v>
      </c>
      <c r="K202" s="276" t="str">
        <f>D202</f>
        <v>Newlands</v>
      </c>
      <c r="L202" s="276"/>
      <c r="M202" s="276"/>
      <c r="N202" s="276"/>
      <c r="O202" s="276"/>
      <c r="P202" s="276"/>
      <c r="Q202" s="277">
        <f>F202</f>
        <v>0</v>
      </c>
    </row>
    <row r="203" spans="1:17" ht="13.5" customHeight="1">
      <c r="A203" s="280" t="s">
        <v>459</v>
      </c>
      <c r="B203" s="276" t="s">
        <v>187</v>
      </c>
      <c r="C203" s="276" t="s">
        <v>185</v>
      </c>
      <c r="D203" s="276"/>
      <c r="E203" s="276"/>
      <c r="F203" s="276" t="s">
        <v>460</v>
      </c>
      <c r="G203" s="276" t="str">
        <v>Yes</v>
      </c>
      <c r="H203" s="276">
        <v>1</v>
      </c>
      <c r="I203" s="276"/>
      <c r="J203" s="276" t="str">
        <f>C203</f>
        <v>Newlands</v>
      </c>
      <c r="K203" s="276">
        <f>D203</f>
        <v>0</v>
      </c>
      <c r="L203" s="276"/>
      <c r="M203" s="276"/>
      <c r="N203" s="276"/>
      <c r="O203" s="276"/>
      <c r="P203" s="276">
        <v>1</v>
      </c>
      <c r="Q203" s="277" t="str">
        <f>F203</f>
        <v>Please put me on standbys with (3a807d0e-bedc-4c28-87c4-ebf40d389afd) for travelling purposes</v>
      </c>
    </row>
    <row r="204" spans="1:17" ht="13.5" customHeight="1">
      <c r="A204" s="280" t="s">
        <v>461</v>
      </c>
      <c r="B204" s="276"/>
      <c r="C204" s="276"/>
      <c r="D204" s="276"/>
      <c r="E204" s="276"/>
      <c r="F204" s="276"/>
      <c r="G204" s="276" t="str">
        <v>Yes</v>
      </c>
      <c r="H204" s="276"/>
      <c r="I204" s="276"/>
      <c r="J204" s="276">
        <f>C204</f>
        <v>0</v>
      </c>
      <c r="K204" s="276">
        <f>D204</f>
        <v>0</v>
      </c>
      <c r="L204" s="276"/>
      <c r="M204" s="276"/>
      <c r="N204" s="276"/>
      <c r="O204" s="276"/>
      <c r="P204" s="276"/>
      <c r="Q204" s="277">
        <f>F204</f>
        <v>0</v>
      </c>
    </row>
    <row r="205" spans="1:17" ht="13.5" customHeight="1">
      <c r="A205" s="280" t="s">
        <v>462</v>
      </c>
      <c r="B205" s="276" t="s">
        <v>192</v>
      </c>
      <c r="C205" s="276" t="s">
        <v>188</v>
      </c>
      <c r="D205" s="276" t="s">
        <v>185</v>
      </c>
      <c r="E205" s="276"/>
      <c r="F205" s="276" t="s">
        <v>463</v>
      </c>
      <c r="G205" s="276" t="str">
        <v>No</v>
      </c>
      <c r="H205" s="276"/>
      <c r="I205" s="276"/>
      <c r="J205" s="276" t="str">
        <f>C205</f>
        <v>Stellenbosch/Helderberg</v>
      </c>
      <c r="K205" s="276" t="str">
        <f>D205</f>
        <v>Newlands</v>
      </c>
      <c r="L205" s="276"/>
      <c r="M205" s="276"/>
      <c r="N205" s="276"/>
      <c r="O205" s="276"/>
      <c r="P205" s="276"/>
      <c r="Q205" s="277" t="str">
        <f>F205</f>
        <v>The double day standby for STB/HDB is going to be extremely hard for me to commit to so this is something I would like you to reconsider? especially the fact that there  is so much unpredictability for the whole weekend and not just 24hr.</v>
      </c>
    </row>
    <row r="206" spans="1:17" ht="13.5" customHeight="1">
      <c r="A206" s="280" t="s">
        <v>464</v>
      </c>
      <c r="B206" s="276" t="s">
        <v>192</v>
      </c>
      <c r="C206" s="276" t="s">
        <v>188</v>
      </c>
      <c r="D206" s="276"/>
      <c r="E206" s="276"/>
      <c r="F206" s="276"/>
      <c r="G206" s="276" t="str">
        <v>No</v>
      </c>
      <c r="H206" s="276"/>
      <c r="I206" s="276"/>
      <c r="J206" s="276" t="str">
        <f>C206</f>
        <v>Stellenbosch/Helderberg</v>
      </c>
      <c r="K206" s="276">
        <f>D206</f>
        <v>0</v>
      </c>
      <c r="L206" s="276"/>
      <c r="M206" s="276"/>
      <c r="N206" s="276"/>
      <c r="O206" s="276"/>
      <c r="P206" s="276"/>
      <c r="Q206" s="277">
        <f>F206</f>
        <v>0</v>
      </c>
    </row>
    <row r="207" spans="1:17" ht="13.5" customHeight="1">
      <c r="A207" s="280" t="s">
        <v>465</v>
      </c>
      <c r="B207" s="276"/>
      <c r="C207" s="276"/>
      <c r="D207" s="276"/>
      <c r="E207" s="276"/>
      <c r="F207" s="276"/>
      <c r="G207" s="276" t="str">
        <v>Yes</v>
      </c>
      <c r="H207" s="276"/>
      <c r="I207" s="276"/>
      <c r="J207" s="276">
        <f>C207</f>
        <v>0</v>
      </c>
      <c r="K207" s="276">
        <f>D207</f>
        <v>0</v>
      </c>
      <c r="L207" s="276"/>
      <c r="M207" s="276"/>
      <c r="N207" s="276"/>
      <c r="O207" s="276"/>
      <c r="P207" s="276"/>
      <c r="Q207" s="277">
        <f>F207</f>
        <v>0</v>
      </c>
    </row>
    <row r="208" spans="1:17" ht="13.5" customHeight="1">
      <c r="A208" s="280" t="s">
        <v>466</v>
      </c>
      <c r="B208" s="276" t="s">
        <v>192</v>
      </c>
      <c r="C208" s="276" t="s">
        <v>185</v>
      </c>
      <c r="D208" s="276"/>
      <c r="E208" s="276"/>
      <c r="F208" s="276"/>
      <c r="G208" s="276" t="str">
        <v>No</v>
      </c>
      <c r="H208" s="276"/>
      <c r="I208" s="276"/>
      <c r="J208" s="276" t="str">
        <f>C208</f>
        <v>Newlands</v>
      </c>
      <c r="K208" s="276">
        <f>D208</f>
        <v>0</v>
      </c>
      <c r="L208" s="276"/>
      <c r="M208" s="276"/>
      <c r="N208" s="276"/>
      <c r="O208" s="276"/>
      <c r="P208" s="276"/>
      <c r="Q208" s="277">
        <f>F208</f>
        <v>0</v>
      </c>
    </row>
    <row r="209" spans="1:17" ht="13.5" customHeight="1">
      <c r="A209" s="280" t="s">
        <v>467</v>
      </c>
      <c r="B209" s="276" t="s">
        <v>192</v>
      </c>
      <c r="C209" s="276" t="s">
        <v>188</v>
      </c>
      <c r="D209" s="276"/>
      <c r="E209" s="276"/>
      <c r="F209" s="276"/>
      <c r="G209" s="276" t="str">
        <v>No</v>
      </c>
      <c r="H209" s="276"/>
      <c r="I209" s="276"/>
      <c r="J209" s="276" t="str">
        <f>C209</f>
        <v>Stellenbosch/Helderberg</v>
      </c>
      <c r="K209" s="276">
        <f>D209</f>
        <v>0</v>
      </c>
      <c r="L209" s="276"/>
      <c r="M209" s="276"/>
      <c r="N209" s="276"/>
      <c r="O209" s="276"/>
      <c r="P209" s="276"/>
      <c r="Q209" s="277">
        <f>F209</f>
        <v>0</v>
      </c>
    </row>
    <row r="210" spans="1:17" ht="13.5" customHeight="1">
      <c r="A210" s="280" t="s">
        <v>468</v>
      </c>
      <c r="B210" s="276" t="s">
        <v>187</v>
      </c>
      <c r="C210" s="276" t="s">
        <v>188</v>
      </c>
      <c r="D210" s="276" t="s">
        <v>188</v>
      </c>
      <c r="E210" s="276" t="s">
        <v>188</v>
      </c>
      <c r="F210" s="276" t="s">
        <v>469</v>
      </c>
      <c r="G210" s="276" t="str">
        <v>Yes</v>
      </c>
      <c r="H210" s="276">
        <v>1</v>
      </c>
      <c r="I210" s="276"/>
      <c r="J210" s="276" t="str">
        <f>C210</f>
        <v>Stellenbosch/Helderberg</v>
      </c>
      <c r="K210" s="276" t="str">
        <f>D210</f>
        <v>Stellenbosch/Helderberg</v>
      </c>
      <c r="L210" s="276"/>
      <c r="M210" s="276"/>
      <c r="N210" s="276"/>
      <c r="O210" s="276"/>
      <c r="P210" s="276"/>
      <c r="Q210" s="277" t="str">
        <f>F210</f>
        <v>I am currently on 2 weeks standby a month for Overstrand but can swop dates if I know in advance. I will also travel for work on occasion but these dates are not finalized. I am very flexible to trade dates if needed and also to do additional standby if needed.
Being based in Bettys Bay it would be great if Helderberg were my home standby base as I am a little over an hour from STB base.I can make a plan to be in the area if needed.</v>
      </c>
    </row>
    <row r="211" spans="1:17" ht="13.5" customHeight="1">
      <c r="A211" s="280" t="s">
        <v>470</v>
      </c>
      <c r="B211" s="276" t="s">
        <v>192</v>
      </c>
      <c r="C211" s="276" t="s">
        <v>188</v>
      </c>
      <c r="D211" s="276"/>
      <c r="E211" s="276"/>
      <c r="F211" s="276" t="s">
        <v>863</v>
      </c>
      <c r="G211" s="276" t="str">
        <v>No</v>
      </c>
      <c r="H211" s="276"/>
      <c r="I211" s="276"/>
      <c r="J211" s="276" t="str">
        <f>C211</f>
        <v>Stellenbosch/Helderberg</v>
      </c>
      <c r="K211" s="276">
        <f>D211</f>
        <v>0</v>
      </c>
      <c r="L211" s="276">
        <v>1</v>
      </c>
      <c r="M211" s="276">
        <v>1</v>
      </c>
      <c r="N211" s="276"/>
      <c r="O211" s="276">
        <v>1</v>
      </c>
      <c r="P211" s="276"/>
      <c r="Q211" s="277" t="str">
        <f>F211</f>
        <v>I can only do Friday night and Saturday. I need to be home by Sunday 13h00 latest as I have kids change over on a Sunday at 15h00 every weekend. 
Every second weekend I have my kids in my sole care. So, I cant be available for standby. 
I am away for most of December overseas. 
I am harvesting and making wine this year so most of February is unknown at this point.</v>
      </c>
    </row>
    <row r="212" spans="1:17" ht="13.5" customHeight="1">
      <c r="A212" s="280" t="s">
        <v>472</v>
      </c>
      <c r="B212" s="276" t="s">
        <v>205</v>
      </c>
      <c r="C212" s="276" t="s">
        <v>185</v>
      </c>
      <c r="D212" s="276" t="s">
        <v>185</v>
      </c>
      <c r="E212" s="276" t="s">
        <v>185</v>
      </c>
      <c r="F212" s="276"/>
      <c r="G212" s="276" t="str">
        <v>Yes</v>
      </c>
      <c r="H212" s="276"/>
      <c r="I212" s="276">
        <v>1</v>
      </c>
      <c r="J212" s="276" t="str">
        <f>C212</f>
        <v>Newlands</v>
      </c>
      <c r="K212" s="276" t="str">
        <f>D212</f>
        <v>Newlands</v>
      </c>
      <c r="L212" s="276"/>
      <c r="M212" s="276"/>
      <c r="N212" s="276"/>
      <c r="O212" s="276"/>
      <c r="P212" s="276"/>
      <c r="Q212" s="277">
        <f>F212</f>
        <v>0</v>
      </c>
    </row>
    <row r="213" spans="1:17" ht="13.5" customHeight="1">
      <c r="A213" s="280" t="s">
        <v>473</v>
      </c>
      <c r="B213" s="276"/>
      <c r="C213" s="276"/>
      <c r="D213" s="276"/>
      <c r="E213" s="276"/>
      <c r="F213" s="276"/>
      <c r="G213" s="276" t="str">
        <v>Yes</v>
      </c>
      <c r="H213" s="276"/>
      <c r="I213" s="276"/>
      <c r="J213" s="276">
        <f>C213</f>
        <v>0</v>
      </c>
      <c r="K213" s="276">
        <f>D213</f>
        <v>0</v>
      </c>
      <c r="L213" s="276"/>
      <c r="M213" s="276"/>
      <c r="N213" s="276"/>
      <c r="O213" s="276"/>
      <c r="P213" s="276"/>
      <c r="Q213" s="277">
        <f>F213</f>
        <v>0</v>
      </c>
    </row>
    <row r="214" spans="1:17" ht="13.5" customHeight="1">
      <c r="A214" s="280" t="s">
        <v>474</v>
      </c>
      <c r="B214" s="276"/>
      <c r="C214" s="276"/>
      <c r="D214" s="276"/>
      <c r="E214" s="276"/>
      <c r="F214" s="276"/>
      <c r="G214" s="276" t="str">
        <v>Yes</v>
      </c>
      <c r="H214" s="276"/>
      <c r="I214" s="276"/>
      <c r="J214" s="276">
        <f>C214</f>
        <v>0</v>
      </c>
      <c r="K214" s="276">
        <f>D214</f>
        <v>0</v>
      </c>
      <c r="L214" s="276"/>
      <c r="M214" s="276"/>
      <c r="N214" s="276"/>
      <c r="O214" s="276"/>
      <c r="P214" s="276"/>
      <c r="Q214" s="277">
        <f>F214</f>
        <v>0</v>
      </c>
    </row>
    <row r="215" spans="1:17" ht="13.5" customHeight="1">
      <c r="A215" s="280" t="s">
        <v>475</v>
      </c>
      <c r="B215" s="276" t="s">
        <v>205</v>
      </c>
      <c r="C215" s="276" t="s">
        <v>185</v>
      </c>
      <c r="D215" s="276" t="s">
        <v>179</v>
      </c>
      <c r="E215" s="276"/>
      <c r="F215" s="276"/>
      <c r="G215" s="276" t="str">
        <v>Yes</v>
      </c>
      <c r="H215" s="276"/>
      <c r="I215" s="276">
        <v>1</v>
      </c>
      <c r="J215" s="276" t="str">
        <f>C215</f>
        <v>Newlands</v>
      </c>
      <c r="K215" s="276" t="str">
        <f>D215</f>
        <v>South Peninsula</v>
      </c>
      <c r="L215" s="276"/>
      <c r="M215" s="276"/>
      <c r="N215" s="276"/>
      <c r="O215" s="276"/>
      <c r="P215" s="276"/>
      <c r="Q215" s="277">
        <f>F215</f>
        <v>0</v>
      </c>
    </row>
    <row r="216" spans="1:17" ht="13.5" customHeight="1">
      <c r="A216" s="280" t="s">
        <v>476</v>
      </c>
      <c r="B216" s="276" t="s">
        <v>192</v>
      </c>
      <c r="C216" s="276" t="s">
        <v>188</v>
      </c>
      <c r="D216" s="276"/>
      <c r="E216" s="276"/>
      <c r="F216" s="276"/>
      <c r="G216" s="276" t="str">
        <v>No</v>
      </c>
      <c r="H216" s="276"/>
      <c r="I216" s="276"/>
      <c r="J216" s="276" t="str">
        <f>C216</f>
        <v>Stellenbosch/Helderberg</v>
      </c>
      <c r="K216" s="276">
        <f>D216</f>
        <v>0</v>
      </c>
      <c r="L216" s="276"/>
      <c r="M216" s="276"/>
      <c r="N216" s="276"/>
      <c r="O216" s="276"/>
      <c r="P216" s="276"/>
      <c r="Q216" s="277">
        <f>F216</f>
        <v>0</v>
      </c>
    </row>
    <row r="217" spans="1:17" ht="13.5" customHeight="1">
      <c r="A217" s="280" t="s">
        <v>477</v>
      </c>
      <c r="B217" s="276"/>
      <c r="C217" s="276"/>
      <c r="D217" s="276"/>
      <c r="E217" s="276"/>
      <c r="F217" s="276"/>
      <c r="G217" s="276" t="str">
        <v>Yes</v>
      </c>
      <c r="H217" s="276"/>
      <c r="I217" s="276"/>
      <c r="J217" s="276">
        <f>C217</f>
        <v>0</v>
      </c>
      <c r="K217" s="276">
        <f>D217</f>
        <v>0</v>
      </c>
      <c r="L217" s="276"/>
      <c r="M217" s="276"/>
      <c r="N217" s="276"/>
      <c r="O217" s="276"/>
      <c r="P217" s="276"/>
      <c r="Q217" s="277">
        <f>F217</f>
        <v>0</v>
      </c>
    </row>
    <row r="218" spans="1:17" ht="13.5" customHeight="1">
      <c r="A218" s="280" t="s">
        <v>478</v>
      </c>
      <c r="B218" s="276" t="s">
        <v>192</v>
      </c>
      <c r="C218" s="276" t="s">
        <v>185</v>
      </c>
      <c r="D218" s="276"/>
      <c r="E218" s="276"/>
      <c r="F218" s="276"/>
      <c r="G218" s="276" t="str">
        <v>No</v>
      </c>
      <c r="H218" s="276"/>
      <c r="I218" s="276"/>
      <c r="J218" s="276" t="str">
        <f>C218</f>
        <v>Newlands</v>
      </c>
      <c r="K218" s="276">
        <f>D218</f>
        <v>0</v>
      </c>
      <c r="L218" s="276"/>
      <c r="M218" s="276"/>
      <c r="N218" s="276"/>
      <c r="O218" s="276"/>
      <c r="P218" s="276"/>
      <c r="Q218" s="277">
        <f>F218</f>
        <v>0</v>
      </c>
    </row>
    <row r="219" spans="1:17" ht="13.5" customHeight="1">
      <c r="A219" s="280" t="s">
        <v>479</v>
      </c>
      <c r="B219" s="276" t="s">
        <v>192</v>
      </c>
      <c r="C219" s="276" t="s">
        <v>185</v>
      </c>
      <c r="D219" s="276" t="s">
        <v>185</v>
      </c>
      <c r="E219" s="276" t="s">
        <v>179</v>
      </c>
      <c r="F219" s="276"/>
      <c r="G219" s="276" t="str">
        <v>No</v>
      </c>
      <c r="H219" s="276"/>
      <c r="I219" s="276"/>
      <c r="J219" s="276" t="str">
        <f>C219</f>
        <v>Newlands</v>
      </c>
      <c r="K219" s="276" t="str">
        <f>D219</f>
        <v>Newlands</v>
      </c>
      <c r="L219" s="276"/>
      <c r="M219" s="276"/>
      <c r="N219" s="276"/>
      <c r="O219" s="276"/>
      <c r="P219" s="276"/>
      <c r="Q219" s="277">
        <f>F219</f>
        <v>0</v>
      </c>
    </row>
    <row r="220" spans="1:17" ht="13.5" customHeight="1">
      <c r="A220" s="280" t="s">
        <v>480</v>
      </c>
      <c r="B220" s="276" t="s">
        <v>205</v>
      </c>
      <c r="C220" s="276" t="s">
        <v>185</v>
      </c>
      <c r="D220" s="276" t="s">
        <v>179</v>
      </c>
      <c r="E220" s="276"/>
      <c r="F220" s="276"/>
      <c r="G220" s="276" t="str">
        <v>Yes</v>
      </c>
      <c r="H220" s="276"/>
      <c r="I220" s="276">
        <v>1</v>
      </c>
      <c r="J220" s="276" t="str">
        <f>C220</f>
        <v>Newlands</v>
      </c>
      <c r="K220" s="276" t="str">
        <f>D220</f>
        <v>South Peninsula</v>
      </c>
      <c r="L220" s="276"/>
      <c r="M220" s="276"/>
      <c r="N220" s="276"/>
      <c r="O220" s="276"/>
      <c r="P220" s="276"/>
      <c r="Q220" s="277">
        <f>F220</f>
        <v>0</v>
      </c>
    </row>
    <row r="221" spans="1:17" ht="13.5" customHeight="1">
      <c r="A221" s="280" t="s">
        <v>481</v>
      </c>
      <c r="B221" s="276" t="s">
        <v>187</v>
      </c>
      <c r="C221" s="276" t="s">
        <v>185</v>
      </c>
      <c r="D221" s="276" t="s">
        <v>179</v>
      </c>
      <c r="E221" s="276" t="s">
        <v>188</v>
      </c>
      <c r="F221" s="276" t="s">
        <v>482</v>
      </c>
      <c r="G221" s="276" t="str">
        <v>Yes</v>
      </c>
      <c r="H221" s="276">
        <v>1</v>
      </c>
      <c r="I221" s="276"/>
      <c r="J221" s="276" t="str">
        <f>C221</f>
        <v>Newlands</v>
      </c>
      <c r="K221" s="276" t="str">
        <f>D221</f>
        <v>South Peninsula</v>
      </c>
      <c r="L221" s="276"/>
      <c r="M221" s="276"/>
      <c r="N221" s="276"/>
      <c r="O221" s="276"/>
      <c r="P221" s="276">
        <v>1</v>
      </c>
      <c r="Q221" s="277" t="str">
        <f>F221</f>
        <v>Must be on with 0b463554-c421-423f-b357-8f8a26a96163</v>
      </c>
    </row>
    <row r="222" spans="1:17" ht="13.5" customHeight="1">
      <c r="A222" s="280" t="s">
        <v>483</v>
      </c>
      <c r="B222" s="276" t="s">
        <v>484</v>
      </c>
      <c r="C222" s="276" t="s">
        <v>179</v>
      </c>
      <c r="D222" s="276" t="s">
        <v>185</v>
      </c>
      <c r="E222" s="276" t="s">
        <v>188</v>
      </c>
      <c r="F222" s="276"/>
      <c r="G222" s="276" t="str">
        <v>Yes</v>
      </c>
      <c r="H222" s="276"/>
      <c r="I222" s="276">
        <v>1</v>
      </c>
      <c r="J222" s="276" t="str">
        <f>C222</f>
        <v>South Peninsula</v>
      </c>
      <c r="K222" s="276" t="str">
        <f>D222</f>
        <v>Newlands</v>
      </c>
      <c r="L222" s="276"/>
      <c r="M222" s="276"/>
      <c r="N222" s="276"/>
      <c r="O222" s="276"/>
      <c r="P222" s="276"/>
      <c r="Q222" s="277">
        <f>F222</f>
        <v>0</v>
      </c>
    </row>
    <row r="223" spans="1:17" ht="13.5" customHeight="1">
      <c r="A223" s="280" t="s">
        <v>485</v>
      </c>
      <c r="B223" s="276"/>
      <c r="C223" s="276" t="s">
        <v>179</v>
      </c>
      <c r="D223" s="276" t="s">
        <v>185</v>
      </c>
      <c r="E223" s="276"/>
      <c r="F223" s="276" t="s">
        <v>486</v>
      </c>
      <c r="G223" s="276" t="str">
        <v>Yes</v>
      </c>
      <c r="H223" s="276"/>
      <c r="I223" s="276"/>
      <c r="J223" s="276" t="str">
        <f>C223</f>
        <v>South Peninsula</v>
      </c>
      <c r="K223" s="276" t="str">
        <f>D223</f>
        <v>Newlands</v>
      </c>
      <c r="L223" s="276"/>
      <c r="M223" s="276"/>
      <c r="N223" s="276"/>
      <c r="O223" s="276"/>
      <c r="P223" s="276"/>
      <c r="Q223" s="277" t="str">
        <f>F223</f>
        <v>I hope to qualify as a driver and firefighter.
However, I want standbys (and other deployments) as a driver ONLY.</v>
      </c>
    </row>
    <row r="224" spans="1:17" ht="13.5" customHeight="1">
      <c r="A224" s="280" t="s">
        <v>487</v>
      </c>
      <c r="B224" s="276"/>
      <c r="C224" s="276" t="s">
        <v>185</v>
      </c>
      <c r="D224" s="276"/>
      <c r="E224" s="276"/>
      <c r="F224" s="276" t="s">
        <v>488</v>
      </c>
      <c r="G224" s="276" t="str">
        <v>Yes</v>
      </c>
      <c r="H224" s="276"/>
      <c r="I224" s="276"/>
      <c r="J224" s="276" t="str">
        <f>C224</f>
        <v>Newlands</v>
      </c>
      <c r="K224" s="276">
        <f>D224</f>
        <v>0</v>
      </c>
      <c r="L224" s="276"/>
      <c r="M224" s="276"/>
      <c r="N224" s="276"/>
      <c r="O224" s="276"/>
      <c r="P224" s="276">
        <v>1</v>
      </c>
      <c r="Q224" s="277" t="str">
        <f>F224</f>
        <v>With the event load over the next 4 months, I'd like to be the second on standby shifts and not the main / lead planner.</v>
      </c>
    </row>
    <row r="225" spans="1:17" ht="13.5" customHeight="1">
      <c r="A225" s="280" t="s">
        <v>489</v>
      </c>
      <c r="B225" s="276" t="s">
        <v>205</v>
      </c>
      <c r="C225" s="276" t="s">
        <v>185</v>
      </c>
      <c r="D225" s="276"/>
      <c r="E225" s="276"/>
      <c r="F225" s="276" t="s">
        <v>490</v>
      </c>
      <c r="G225" s="276" t="str">
        <v>Yes</v>
      </c>
      <c r="H225" s="276"/>
      <c r="I225" s="276">
        <v>1</v>
      </c>
      <c r="J225" s="276" t="str">
        <f>C225</f>
        <v>Newlands</v>
      </c>
      <c r="K225" s="276">
        <f>D225</f>
        <v>0</v>
      </c>
      <c r="L225" s="276"/>
      <c r="M225" s="276"/>
      <c r="N225" s="276"/>
      <c r="O225" s="276"/>
      <c r="P225" s="276"/>
      <c r="Q225" s="277" t="str">
        <f>F225</f>
        <v>I am not qualified as a firefighter this year but have just qualified for Planning and Logistical Support.</v>
      </c>
    </row>
    <row r="226" spans="1:17" ht="13.5" customHeight="1">
      <c r="A226" s="280" t="s">
        <v>491</v>
      </c>
      <c r="B226" s="276" t="s">
        <v>187</v>
      </c>
      <c r="C226" s="276" t="s">
        <v>179</v>
      </c>
      <c r="D226" s="276" t="s">
        <v>185</v>
      </c>
      <c r="E226" s="276"/>
      <c r="F226" s="276"/>
      <c r="G226" s="276" t="str">
        <v>Yes</v>
      </c>
      <c r="H226" s="276">
        <v>1</v>
      </c>
      <c r="I226" s="276"/>
      <c r="J226" s="276" t="str">
        <f>C226</f>
        <v>South Peninsula</v>
      </c>
      <c r="K226" s="276" t="str">
        <f>D226</f>
        <v>Newlands</v>
      </c>
      <c r="L226" s="276"/>
      <c r="M226" s="276"/>
      <c r="N226" s="276"/>
      <c r="O226" s="276"/>
      <c r="P226" s="276"/>
      <c r="Q226" s="277">
        <f>F226</f>
        <v>0</v>
      </c>
    </row>
    <row r="227" spans="1:17" ht="13.5" customHeight="1">
      <c r="A227" s="280" t="s">
        <v>492</v>
      </c>
      <c r="B227" s="276" t="s">
        <v>187</v>
      </c>
      <c r="C227" s="276" t="s">
        <v>188</v>
      </c>
      <c r="D227" s="276" t="s">
        <v>188</v>
      </c>
      <c r="E227" s="276" t="s">
        <v>188</v>
      </c>
      <c r="F227" s="276"/>
      <c r="G227" s="276" t="str">
        <v>Yes</v>
      </c>
      <c r="H227" s="276">
        <v>1</v>
      </c>
      <c r="I227" s="276"/>
      <c r="J227" s="276" t="str">
        <f>C227</f>
        <v>Stellenbosch/Helderberg</v>
      </c>
      <c r="K227" s="276" t="str">
        <f>D227</f>
        <v>Stellenbosch/Helderberg</v>
      </c>
      <c r="L227" s="276"/>
      <c r="M227" s="276"/>
      <c r="N227" s="276"/>
      <c r="O227" s="276"/>
      <c r="P227" s="276"/>
      <c r="Q227" s="277">
        <f>F227</f>
        <v>0</v>
      </c>
    </row>
    <row r="228" spans="1:17" ht="13.5" customHeight="1">
      <c r="A228" s="280" t="s">
        <v>493</v>
      </c>
      <c r="B228" s="276" t="s">
        <v>236</v>
      </c>
      <c r="C228" s="276" t="s">
        <v>185</v>
      </c>
      <c r="D228" s="276"/>
      <c r="E228" s="276"/>
      <c r="F228" s="276" t="s">
        <v>494</v>
      </c>
      <c r="G228" s="276" t="str">
        <v>Yes</v>
      </c>
      <c r="H228" s="276">
        <v>1</v>
      </c>
      <c r="I228" s="276"/>
      <c r="J228" s="276" t="str">
        <f>C228</f>
        <v>Newlands</v>
      </c>
      <c r="K228" s="276">
        <f>D228</f>
        <v>0</v>
      </c>
      <c r="L228" s="276"/>
      <c r="M228" s="276"/>
      <c r="N228" s="276"/>
      <c r="O228" s="276"/>
      <c r="P228" s="276">
        <v>1</v>
      </c>
      <c r="Q228" s="277" t="str">
        <f>F228</f>
        <v>Must be on with</v>
      </c>
    </row>
    <row r="229" spans="1:17" ht="13.5" customHeight="1">
      <c r="A229" s="280" t="s">
        <v>495</v>
      </c>
      <c r="B229" s="276" t="s">
        <v>192</v>
      </c>
      <c r="C229" s="276" t="s">
        <v>179</v>
      </c>
      <c r="D229" s="276" t="s">
        <v>185</v>
      </c>
      <c r="E229" s="276" t="s">
        <v>179</v>
      </c>
      <c r="F229" s="276"/>
      <c r="G229" s="276" t="str">
        <v>No</v>
      </c>
      <c r="H229" s="276"/>
      <c r="I229" s="276"/>
      <c r="J229" s="276" t="str">
        <f>C229</f>
        <v>South Peninsula</v>
      </c>
      <c r="K229" s="276" t="str">
        <f>D229</f>
        <v>Newlands</v>
      </c>
      <c r="L229" s="276"/>
      <c r="M229" s="276"/>
      <c r="N229" s="276"/>
      <c r="O229" s="276"/>
      <c r="P229" s="276"/>
      <c r="Q229" s="277">
        <f>F229</f>
        <v>0</v>
      </c>
    </row>
    <row r="230" spans="1:17" ht="13.5" customHeight="1">
      <c r="A230" s="280" t="s">
        <v>496</v>
      </c>
      <c r="B230" s="276" t="s">
        <v>187</v>
      </c>
      <c r="C230" s="276" t="s">
        <v>179</v>
      </c>
      <c r="D230" s="276"/>
      <c r="E230" s="276"/>
      <c r="F230" s="276"/>
      <c r="G230" s="276" t="str">
        <v>Yes</v>
      </c>
      <c r="H230" s="276">
        <v>1</v>
      </c>
      <c r="I230" s="276"/>
      <c r="J230" s="276" t="str">
        <f>C230</f>
        <v>South Peninsula</v>
      </c>
      <c r="K230" s="276">
        <f>D230</f>
        <v>0</v>
      </c>
      <c r="L230" s="276"/>
      <c r="M230" s="276"/>
      <c r="N230" s="276"/>
      <c r="O230" s="276"/>
      <c r="P230" s="276"/>
      <c r="Q230" s="277">
        <f>F230</f>
        <v>0</v>
      </c>
    </row>
    <row r="231" spans="1:17" ht="13.5" customHeight="1">
      <c r="A231" s="280" t="s">
        <v>497</v>
      </c>
      <c r="B231" s="276" t="s">
        <v>224</v>
      </c>
      <c r="C231" s="276" t="s">
        <v>185</v>
      </c>
      <c r="D231" s="276"/>
      <c r="E231" s="276"/>
      <c r="F231" s="276"/>
      <c r="G231" s="276" t="str">
        <v>Yes</v>
      </c>
      <c r="H231" s="276">
        <v>1</v>
      </c>
      <c r="I231" s="276"/>
      <c r="J231" s="276" t="str">
        <f>C231</f>
        <v>Newlands</v>
      </c>
      <c r="K231" s="276">
        <f>D231</f>
        <v>0</v>
      </c>
      <c r="L231" s="276"/>
      <c r="M231" s="276"/>
      <c r="N231" s="276"/>
      <c r="O231" s="276"/>
      <c r="P231" s="276"/>
      <c r="Q231" s="277">
        <f>F231</f>
        <v>0</v>
      </c>
    </row>
    <row r="232" spans="1:17" ht="13.5" customHeight="1">
      <c r="A232" s="280" t="s">
        <v>498</v>
      </c>
      <c r="B232" s="276" t="s">
        <v>180</v>
      </c>
      <c r="C232" s="276" t="s">
        <v>185</v>
      </c>
      <c r="D232" s="276" t="s">
        <v>185</v>
      </c>
      <c r="E232" s="276" t="s">
        <v>185</v>
      </c>
      <c r="F232" s="276"/>
      <c r="G232" s="276" t="str">
        <v>Yes</v>
      </c>
      <c r="H232" s="276"/>
      <c r="I232" s="276"/>
      <c r="J232" s="276" t="str">
        <f>C232</f>
        <v>Newlands</v>
      </c>
      <c r="K232" s="276" t="str">
        <f>D232</f>
        <v>Newlands</v>
      </c>
      <c r="L232" s="276"/>
      <c r="M232" s="276"/>
      <c r="N232" s="276"/>
      <c r="O232" s="276"/>
      <c r="P232" s="276"/>
      <c r="Q232" s="277">
        <f>F232</f>
        <v>0</v>
      </c>
    </row>
    <row r="233" spans="1:17" ht="13.5" customHeight="1">
      <c r="A233" s="280" t="s">
        <v>499</v>
      </c>
      <c r="B233" s="276" t="s">
        <v>192</v>
      </c>
      <c r="C233" s="276" t="s">
        <v>185</v>
      </c>
      <c r="D233" s="276"/>
      <c r="E233" s="276"/>
      <c r="F233" s="276"/>
      <c r="G233" s="276" t="str">
        <v>No</v>
      </c>
      <c r="H233" s="276"/>
      <c r="I233" s="276"/>
      <c r="J233" s="276" t="str">
        <f>C233</f>
        <v>Newlands</v>
      </c>
      <c r="K233" s="276">
        <f>D233</f>
        <v>0</v>
      </c>
      <c r="L233" s="276"/>
      <c r="M233" s="276"/>
      <c r="N233" s="276"/>
      <c r="O233" s="276"/>
      <c r="P233" s="276"/>
      <c r="Q233" s="277">
        <f>F233</f>
        <v>0</v>
      </c>
    </row>
    <row r="234" spans="1:17" ht="13.5" customHeight="1">
      <c r="A234" s="280" t="s">
        <v>500</v>
      </c>
      <c r="B234" s="276" t="s">
        <v>205</v>
      </c>
      <c r="C234" s="276" t="s">
        <v>185</v>
      </c>
      <c r="D234" s="276"/>
      <c r="E234" s="276"/>
      <c r="F234" s="276"/>
      <c r="G234" s="276" t="str">
        <v>Yes</v>
      </c>
      <c r="H234" s="276"/>
      <c r="I234" s="276">
        <v>1</v>
      </c>
      <c r="J234" s="276" t="str">
        <f>C234</f>
        <v>Newlands</v>
      </c>
      <c r="K234" s="276">
        <f>D234</f>
        <v>0</v>
      </c>
      <c r="L234" s="276"/>
      <c r="M234" s="276"/>
      <c r="N234" s="276"/>
      <c r="O234" s="276"/>
      <c r="P234" s="276"/>
      <c r="Q234" s="277">
        <f>F234</f>
        <v>0</v>
      </c>
    </row>
    <row r="235" spans="1:17" ht="13.5" customHeight="1">
      <c r="A235" s="280" t="s">
        <v>501</v>
      </c>
      <c r="B235" s="276"/>
      <c r="C235" s="276"/>
      <c r="D235" s="276"/>
      <c r="E235" s="276"/>
      <c r="F235" s="276"/>
      <c r="G235" s="276" t="str">
        <v>Yes</v>
      </c>
      <c r="H235" s="276"/>
      <c r="I235" s="276"/>
      <c r="J235" s="276">
        <f>C235</f>
        <v>0</v>
      </c>
      <c r="K235" s="276">
        <f>D235</f>
        <v>0</v>
      </c>
      <c r="L235" s="276"/>
      <c r="M235" s="276"/>
      <c r="N235" s="276"/>
      <c r="O235" s="276"/>
      <c r="P235" s="276"/>
      <c r="Q235" s="277">
        <f>F235</f>
        <v>0</v>
      </c>
    </row>
    <row r="236" spans="1:17" ht="13.5" customHeight="1">
      <c r="A236" s="280" t="s">
        <v>502</v>
      </c>
      <c r="B236" s="276"/>
      <c r="C236" s="276" t="s">
        <v>188</v>
      </c>
      <c r="D236" s="276" t="s">
        <v>185</v>
      </c>
      <c r="E236" s="276" t="s">
        <v>179</v>
      </c>
      <c r="F236" s="276"/>
      <c r="G236" s="276" t="str">
        <v>Yes</v>
      </c>
      <c r="H236" s="276"/>
      <c r="I236" s="276"/>
      <c r="J236" s="276" t="str">
        <f>C236</f>
        <v>Stellenbosch/Helderberg</v>
      </c>
      <c r="K236" s="276" t="str">
        <f>D236</f>
        <v>Newlands</v>
      </c>
      <c r="L236" s="276"/>
      <c r="M236" s="276"/>
      <c r="N236" s="276"/>
      <c r="O236" s="276"/>
      <c r="P236" s="276"/>
      <c r="Q236" s="277">
        <f>F236</f>
        <v>0</v>
      </c>
    </row>
    <row r="237" spans="1:17" ht="13.5" customHeight="1">
      <c r="A237" s="280" t="s">
        <v>503</v>
      </c>
      <c r="B237" s="276" t="s">
        <v>192</v>
      </c>
      <c r="C237" s="276" t="s">
        <v>188</v>
      </c>
      <c r="D237" s="276" t="s">
        <v>185</v>
      </c>
      <c r="E237" s="276" t="s">
        <v>504</v>
      </c>
      <c r="F237" s="276"/>
      <c r="G237" s="276" t="str">
        <v>No</v>
      </c>
      <c r="H237" s="276"/>
      <c r="I237" s="276"/>
      <c r="J237" s="276" t="str">
        <f>C237</f>
        <v>Stellenbosch/Helderberg</v>
      </c>
      <c r="K237" s="276" t="str">
        <f>D237</f>
        <v>Newlands</v>
      </c>
      <c r="L237" s="276"/>
      <c r="M237" s="276"/>
      <c r="N237" s="276"/>
      <c r="O237" s="276"/>
      <c r="P237" s="276"/>
      <c r="Q237" s="277">
        <f>F237</f>
        <v>0</v>
      </c>
    </row>
    <row r="238" spans="1:17" ht="13.5" customHeight="1">
      <c r="A238" s="280" t="s">
        <v>505</v>
      </c>
      <c r="B238" s="276" t="s">
        <v>187</v>
      </c>
      <c r="C238" s="276" t="s">
        <v>185</v>
      </c>
      <c r="D238" s="276"/>
      <c r="E238" s="276"/>
      <c r="F238" s="276"/>
      <c r="G238" s="276" t="str">
        <v>Yes</v>
      </c>
      <c r="H238" s="276">
        <v>1</v>
      </c>
      <c r="I238" s="276"/>
      <c r="J238" s="276" t="str">
        <f>C238</f>
        <v>Newlands</v>
      </c>
      <c r="K238" s="276">
        <f>D238</f>
        <v>0</v>
      </c>
      <c r="L238" s="276"/>
      <c r="M238" s="276"/>
      <c r="N238" s="276"/>
      <c r="O238" s="276"/>
      <c r="P238" s="276"/>
      <c r="Q238" s="277">
        <f>F238</f>
        <v>0</v>
      </c>
    </row>
    <row r="239" spans="1:17" ht="13.5" customHeight="1">
      <c r="A239" s="280" t="s">
        <v>506</v>
      </c>
      <c r="B239" s="276" t="s">
        <v>192</v>
      </c>
      <c r="C239" s="276" t="s">
        <v>185</v>
      </c>
      <c r="D239" s="276" t="s">
        <v>188</v>
      </c>
      <c r="E239" s="276"/>
      <c r="F239" s="276"/>
      <c r="G239" s="276" t="str">
        <v>No</v>
      </c>
      <c r="H239" s="276"/>
      <c r="I239" s="276"/>
      <c r="J239" s="276" t="str">
        <f>C239</f>
        <v>Newlands</v>
      </c>
      <c r="K239" s="276" t="str">
        <f>D239</f>
        <v>Stellenbosch/Helderberg</v>
      </c>
      <c r="L239" s="276"/>
      <c r="M239" s="276"/>
      <c r="N239" s="276"/>
      <c r="O239" s="276"/>
      <c r="P239" s="276"/>
      <c r="Q239" s="277">
        <f>F239</f>
        <v>0</v>
      </c>
    </row>
    <row r="240" spans="1:17" ht="13.5" customHeight="1">
      <c r="A240" s="280" t="s">
        <v>507</v>
      </c>
      <c r="B240" s="276" t="s">
        <v>224</v>
      </c>
      <c r="C240" s="276" t="s">
        <v>179</v>
      </c>
      <c r="D240" s="276" t="s">
        <v>265</v>
      </c>
      <c r="E240" s="276"/>
      <c r="F240" s="276"/>
      <c r="G240" s="276" t="str">
        <v>Yes</v>
      </c>
      <c r="H240" s="276">
        <v>1</v>
      </c>
      <c r="I240" s="276"/>
      <c r="J240" s="276" t="str">
        <f>C240</f>
        <v>South Peninsula</v>
      </c>
      <c r="K240" s="276" t="str">
        <f>D240</f>
        <v>Newlands, N/A</v>
      </c>
      <c r="L240" s="276"/>
      <c r="M240" s="276"/>
      <c r="N240" s="276"/>
      <c r="O240" s="276"/>
      <c r="P240" s="276"/>
      <c r="Q240" s="277">
        <f>F240</f>
        <v>0</v>
      </c>
    </row>
    <row r="241" spans="1:17" ht="13.5" customHeight="1">
      <c r="A241" s="280" t="s">
        <v>508</v>
      </c>
      <c r="B241" s="276" t="s">
        <v>205</v>
      </c>
      <c r="C241" s="276" t="s">
        <v>185</v>
      </c>
      <c r="D241" s="276" t="s">
        <v>185</v>
      </c>
      <c r="E241" s="276" t="s">
        <v>185</v>
      </c>
      <c r="F241" s="276"/>
      <c r="G241" s="276" t="str">
        <v>Yes</v>
      </c>
      <c r="H241" s="276"/>
      <c r="I241" s="276">
        <v>1</v>
      </c>
      <c r="J241" s="276" t="str">
        <f>C241</f>
        <v>Newlands</v>
      </c>
      <c r="K241" s="276" t="str">
        <f>D241</f>
        <v>Newlands</v>
      </c>
      <c r="L241" s="276"/>
      <c r="M241" s="276"/>
      <c r="N241" s="276"/>
      <c r="O241" s="276"/>
      <c r="P241" s="276"/>
      <c r="Q241" s="277">
        <f>F241</f>
        <v>0</v>
      </c>
    </row>
    <row r="242" spans="1:17" ht="13.5" customHeight="1">
      <c r="A242" s="280" t="s">
        <v>509</v>
      </c>
      <c r="B242" s="276" t="s">
        <v>187</v>
      </c>
      <c r="C242" s="276" t="s">
        <v>188</v>
      </c>
      <c r="D242" s="276"/>
      <c r="E242" s="276"/>
      <c r="F242" s="276" t="s">
        <v>510</v>
      </c>
      <c r="G242" s="276" t="str">
        <v>Yes</v>
      </c>
      <c r="H242" s="276">
        <v>1</v>
      </c>
      <c r="I242" s="276"/>
      <c r="J242" s="276" t="str">
        <f>C242</f>
        <v>Stellenbosch/Helderberg</v>
      </c>
      <c r="K242" s="276">
        <f>D242</f>
        <v>0</v>
      </c>
      <c r="L242" s="276">
        <v>1</v>
      </c>
      <c r="M242" s="276">
        <v>1</v>
      </c>
      <c r="N242" s="276"/>
      <c r="O242" s="276"/>
      <c r="P242" s="276"/>
      <c r="Q242" s="277" t="str">
        <f>F242</f>
        <v>STB base is greatly preferred
Saturday readiness is preferred as church is on Sunday</v>
      </c>
    </row>
    <row r="243" spans="1:17" ht="13.5" customHeight="1">
      <c r="A243" s="280" t="s">
        <v>511</v>
      </c>
      <c r="B243" s="276" t="s">
        <v>300</v>
      </c>
      <c r="C243" s="276" t="s">
        <v>188</v>
      </c>
      <c r="D243" s="276" t="s">
        <v>188</v>
      </c>
      <c r="E243" s="276" t="s">
        <v>188</v>
      </c>
      <c r="F243" s="276"/>
      <c r="G243" s="276" t="str">
        <v>Yes</v>
      </c>
      <c r="H243" s="276">
        <v>1</v>
      </c>
      <c r="I243" s="276"/>
      <c r="J243" s="276" t="str">
        <f>C243</f>
        <v>Stellenbosch/Helderberg</v>
      </c>
      <c r="K243" s="276" t="str">
        <f>D243</f>
        <v>Stellenbosch/Helderberg</v>
      </c>
      <c r="L243" s="276"/>
      <c r="M243" s="276"/>
      <c r="N243" s="276"/>
      <c r="O243" s="276"/>
      <c r="P243" s="276"/>
      <c r="Q243" s="277">
        <f>F243</f>
        <v>0</v>
      </c>
    </row>
    <row r="244" spans="1:17" ht="13.5" customHeight="1">
      <c r="A244" s="280" t="s">
        <v>512</v>
      </c>
      <c r="B244" s="276" t="s">
        <v>192</v>
      </c>
      <c r="C244" s="276" t="s">
        <v>188</v>
      </c>
      <c r="D244" s="276" t="s">
        <v>188</v>
      </c>
      <c r="E244" s="276" t="s">
        <v>188</v>
      </c>
      <c r="F244" s="276"/>
      <c r="G244" s="276" t="str">
        <v>No</v>
      </c>
      <c r="H244" s="276"/>
      <c r="I244" s="276"/>
      <c r="J244" s="276" t="str">
        <f>C244</f>
        <v>Stellenbosch/Helderberg</v>
      </c>
      <c r="K244" s="276" t="str">
        <f>D244</f>
        <v>Stellenbosch/Helderberg</v>
      </c>
      <c r="L244" s="276"/>
      <c r="M244" s="276"/>
      <c r="N244" s="276"/>
      <c r="O244" s="276"/>
      <c r="P244" s="276"/>
      <c r="Q244" s="277">
        <f>F244</f>
        <v>0</v>
      </c>
    </row>
    <row r="245" spans="1:17" ht="13.5" customHeight="1">
      <c r="A245" s="280" t="s">
        <v>513</v>
      </c>
      <c r="B245" s="276" t="s">
        <v>192</v>
      </c>
      <c r="C245" s="276" t="s">
        <v>179</v>
      </c>
      <c r="D245" s="276" t="s">
        <v>179</v>
      </c>
      <c r="E245" s="276"/>
      <c r="F245" s="276" t="s">
        <v>514</v>
      </c>
      <c r="G245" s="276" t="str">
        <v>No</v>
      </c>
      <c r="H245" s="276"/>
      <c r="I245" s="276"/>
      <c r="J245" s="276" t="str">
        <f>C245</f>
        <v>South Peninsula</v>
      </c>
      <c r="K245" s="276" t="str">
        <f>D245</f>
        <v>South Peninsula</v>
      </c>
      <c r="L245" s="276"/>
      <c r="M245" s="276"/>
      <c r="N245" s="276"/>
      <c r="O245" s="276"/>
      <c r="P245" s="276"/>
      <c r="Q245" s="277" t="str">
        <f>F245</f>
        <v>Prefer stacking my standbys in November, December, January if possible.</v>
      </c>
    </row>
    <row r="246" spans="1:17" ht="13.5" customHeight="1">
      <c r="A246" s="280" t="s">
        <v>515</v>
      </c>
      <c r="B246" s="276" t="s">
        <v>484</v>
      </c>
      <c r="C246" s="276" t="s">
        <v>185</v>
      </c>
      <c r="D246" s="276" t="s">
        <v>179</v>
      </c>
      <c r="E246" s="276" t="s">
        <v>188</v>
      </c>
      <c r="F246" s="276"/>
      <c r="G246" s="276" t="str">
        <v>Yes</v>
      </c>
      <c r="H246" s="276"/>
      <c r="I246" s="276">
        <v>1</v>
      </c>
      <c r="J246" s="276" t="str">
        <f>C246</f>
        <v>Newlands</v>
      </c>
      <c r="K246" s="276" t="str">
        <f>D246</f>
        <v>South Peninsula</v>
      </c>
      <c r="L246" s="276"/>
      <c r="M246" s="276"/>
      <c r="N246" s="276"/>
      <c r="O246" s="276"/>
      <c r="P246" s="276"/>
      <c r="Q246" s="277">
        <f>F246</f>
        <v>0</v>
      </c>
    </row>
    <row r="247" spans="1:17" ht="13.5" customHeight="1">
      <c r="A247" s="280" t="s">
        <v>516</v>
      </c>
      <c r="B247" s="276" t="s">
        <v>187</v>
      </c>
      <c r="C247" s="276" t="s">
        <v>185</v>
      </c>
      <c r="D247" s="276" t="s">
        <v>179</v>
      </c>
      <c r="E247" s="276"/>
      <c r="F247" s="276"/>
      <c r="G247" s="276" t="str">
        <v>Yes</v>
      </c>
      <c r="H247" s="276">
        <v>1</v>
      </c>
      <c r="I247" s="276"/>
      <c r="J247" s="276" t="str">
        <f>C247</f>
        <v>Newlands</v>
      </c>
      <c r="K247" s="276" t="str">
        <f>D247</f>
        <v>South Peninsula</v>
      </c>
      <c r="L247" s="276"/>
      <c r="M247" s="276"/>
      <c r="N247" s="276"/>
      <c r="O247" s="276"/>
      <c r="P247" s="276"/>
      <c r="Q247" s="277">
        <f>F247</f>
        <v>0</v>
      </c>
    </row>
    <row r="248" spans="1:17" ht="13.5" customHeight="1">
      <c r="A248" s="280" t="s">
        <v>517</v>
      </c>
      <c r="B248" s="276" t="s">
        <v>192</v>
      </c>
      <c r="C248" s="276" t="s">
        <v>179</v>
      </c>
      <c r="D248" s="276" t="s">
        <v>179</v>
      </c>
      <c r="E248" s="276" t="s">
        <v>185</v>
      </c>
      <c r="F248" s="276"/>
      <c r="G248" s="276" t="str">
        <v>No</v>
      </c>
      <c r="H248" s="276"/>
      <c r="I248" s="276"/>
      <c r="J248" s="276" t="str">
        <f>C248</f>
        <v>South Peninsula</v>
      </c>
      <c r="K248" s="276" t="str">
        <f>D248</f>
        <v>South Peninsula</v>
      </c>
      <c r="L248" s="276"/>
      <c r="M248" s="276"/>
      <c r="N248" s="276"/>
      <c r="O248" s="276"/>
      <c r="P248" s="276"/>
      <c r="Q248" s="277">
        <f>F248</f>
        <v>0</v>
      </c>
    </row>
    <row r="249" spans="1:17" ht="13.5" customHeight="1">
      <c r="A249" s="280" t="s">
        <v>518</v>
      </c>
      <c r="B249" s="276" t="s">
        <v>187</v>
      </c>
      <c r="C249" s="276" t="s">
        <v>185</v>
      </c>
      <c r="D249" s="276"/>
      <c r="E249" s="276"/>
      <c r="F249" s="276"/>
      <c r="G249" s="276" t="str">
        <v>Yes</v>
      </c>
      <c r="H249" s="276">
        <v>1</v>
      </c>
      <c r="I249" s="276"/>
      <c r="J249" s="276" t="str">
        <f>C249</f>
        <v>Newlands</v>
      </c>
      <c r="K249" s="276">
        <f>D249</f>
        <v>0</v>
      </c>
      <c r="L249" s="276"/>
      <c r="M249" s="276"/>
      <c r="N249" s="276"/>
      <c r="O249" s="276"/>
      <c r="P249" s="276"/>
      <c r="Q249" s="277">
        <f>F249</f>
        <v>0</v>
      </c>
    </row>
    <row r="250" spans="1:17" ht="13.5" customHeight="1">
      <c r="A250" s="280" t="s">
        <v>519</v>
      </c>
      <c r="B250" s="276" t="s">
        <v>192</v>
      </c>
      <c r="C250" s="276" t="s">
        <v>185</v>
      </c>
      <c r="D250" s="276" t="s">
        <v>185</v>
      </c>
      <c r="E250" s="276" t="s">
        <v>185</v>
      </c>
      <c r="F250" s="276"/>
      <c r="G250" s="276" t="str">
        <v>No</v>
      </c>
      <c r="H250" s="276"/>
      <c r="I250" s="276"/>
      <c r="J250" s="276" t="str">
        <f>C250</f>
        <v>Newlands</v>
      </c>
      <c r="K250" s="276" t="str">
        <f>D250</f>
        <v>Newlands</v>
      </c>
      <c r="L250" s="276"/>
      <c r="M250" s="276"/>
      <c r="N250" s="276"/>
      <c r="O250" s="276"/>
      <c r="P250" s="276"/>
      <c r="Q250" s="277">
        <f>F250</f>
        <v>0</v>
      </c>
    </row>
    <row r="251" spans="1:17" ht="13.5" customHeight="1">
      <c r="A251" s="280" t="s">
        <v>521</v>
      </c>
      <c r="B251" s="276" t="s">
        <v>187</v>
      </c>
      <c r="C251" s="276" t="s">
        <v>185</v>
      </c>
      <c r="D251" s="276" t="s">
        <v>179</v>
      </c>
      <c r="E251" s="276" t="s">
        <v>188</v>
      </c>
      <c r="F251" s="276" t="s">
        <v>522</v>
      </c>
      <c r="G251" s="276" t="str">
        <v>Yes</v>
      </c>
      <c r="H251" s="276">
        <v>1</v>
      </c>
      <c r="I251" s="276"/>
      <c r="J251" s="276" t="str">
        <f>C251</f>
        <v>Newlands</v>
      </c>
      <c r="K251" s="276" t="str">
        <f>D251</f>
        <v>South Peninsula</v>
      </c>
      <c r="L251" s="276"/>
      <c r="M251" s="276"/>
      <c r="N251" s="276"/>
      <c r="O251" s="276"/>
      <c r="P251" s="276"/>
      <c r="Q251" s="277" t="str">
        <f>F251</f>
        <v>I would prefer more standbys during November/December/January than in Feb/March/April</v>
      </c>
    </row>
    <row r="252" spans="1:17" ht="13.5" customHeight="1">
      <c r="A252" s="280" t="s">
        <v>523</v>
      </c>
      <c r="B252" s="276" t="s">
        <v>192</v>
      </c>
      <c r="C252" s="276" t="s">
        <v>188</v>
      </c>
      <c r="D252" s="276" t="s">
        <v>188</v>
      </c>
      <c r="E252" s="276" t="s">
        <v>188</v>
      </c>
      <c r="F252" s="276"/>
      <c r="G252" s="276" t="str">
        <v>No</v>
      </c>
      <c r="H252" s="276"/>
      <c r="I252" s="276"/>
      <c r="J252" s="276" t="str">
        <f>C252</f>
        <v>Stellenbosch/Helderberg</v>
      </c>
      <c r="K252" s="276" t="str">
        <f>D252</f>
        <v>Stellenbosch/Helderberg</v>
      </c>
      <c r="L252" s="276"/>
      <c r="M252" s="276"/>
      <c r="N252" s="276"/>
      <c r="O252" s="276"/>
      <c r="P252" s="276"/>
      <c r="Q252" s="277">
        <f>F252</f>
        <v>0</v>
      </c>
    </row>
    <row r="253" spans="1:17" ht="13.5" customHeight="1">
      <c r="A253" s="280" t="s">
        <v>524</v>
      </c>
      <c r="B253" s="276"/>
      <c r="C253" s="276" t="s">
        <v>185</v>
      </c>
      <c r="D253" s="276"/>
      <c r="E253" s="276"/>
      <c r="F253" s="276"/>
      <c r="G253" s="276" t="str">
        <v>Yes</v>
      </c>
      <c r="H253" s="276"/>
      <c r="I253" s="276"/>
      <c r="J253" s="276" t="str">
        <f>C253</f>
        <v>Newlands</v>
      </c>
      <c r="K253" s="276">
        <f>D253</f>
        <v>0</v>
      </c>
      <c r="L253" s="276"/>
      <c r="M253" s="276"/>
      <c r="N253" s="276"/>
      <c r="O253" s="276"/>
      <c r="P253" s="276"/>
      <c r="Q253" s="277">
        <f>F253</f>
        <v>0</v>
      </c>
    </row>
    <row r="254" spans="1:17" ht="13.5" customHeight="1">
      <c r="A254" s="280" t="s">
        <v>525</v>
      </c>
      <c r="B254" s="276" t="s">
        <v>187</v>
      </c>
      <c r="C254" s="276" t="s">
        <v>185</v>
      </c>
      <c r="D254" s="276"/>
      <c r="E254" s="276"/>
      <c r="F254" s="276"/>
      <c r="G254" s="276" t="str">
        <v>Yes</v>
      </c>
      <c r="H254" s="276">
        <v>1</v>
      </c>
      <c r="I254" s="276"/>
      <c r="J254" s="276" t="str">
        <f>C254</f>
        <v>Newlands</v>
      </c>
      <c r="K254" s="276">
        <f>D254</f>
        <v>0</v>
      </c>
      <c r="L254" s="276"/>
      <c r="M254" s="276"/>
      <c r="N254" s="276"/>
      <c r="O254" s="276"/>
      <c r="P254" s="276"/>
      <c r="Q254" s="277">
        <f>F254</f>
        <v>0</v>
      </c>
    </row>
    <row r="255" spans="1:17" ht="13.5" customHeight="1">
      <c r="A255" s="280" t="s">
        <v>526</v>
      </c>
      <c r="B255" s="276"/>
      <c r="C255" s="276"/>
      <c r="D255" s="276"/>
      <c r="E255" s="276"/>
      <c r="F255" s="276"/>
      <c r="G255" s="276" t="str">
        <v>Yes</v>
      </c>
      <c r="H255" s="276"/>
      <c r="I255" s="276"/>
      <c r="J255" s="276">
        <f>C255</f>
        <v>0</v>
      </c>
      <c r="K255" s="276">
        <f>D255</f>
        <v>0</v>
      </c>
      <c r="L255" s="276"/>
      <c r="M255" s="276"/>
      <c r="N255" s="276"/>
      <c r="O255" s="276"/>
      <c r="P255" s="276"/>
      <c r="Q255" s="277">
        <f>F255</f>
        <v>0</v>
      </c>
    </row>
    <row r="256" spans="1:17" ht="13.5" customHeight="1">
      <c r="A256" s="280" t="s">
        <v>527</v>
      </c>
      <c r="B256" s="276" t="s">
        <v>192</v>
      </c>
      <c r="C256" s="276" t="s">
        <v>185</v>
      </c>
      <c r="D256" s="276" t="s">
        <v>179</v>
      </c>
      <c r="E256" s="276"/>
      <c r="F256" s="276"/>
      <c r="G256" s="276" t="str">
        <v>No</v>
      </c>
      <c r="H256" s="276"/>
      <c r="I256" s="276"/>
      <c r="J256" s="276" t="str">
        <f>C256</f>
        <v>Newlands</v>
      </c>
      <c r="K256" s="276" t="str">
        <f>D256</f>
        <v>South Peninsula</v>
      </c>
      <c r="L256" s="276"/>
      <c r="M256" s="276"/>
      <c r="N256" s="276"/>
      <c r="O256" s="276"/>
      <c r="P256" s="276"/>
      <c r="Q256" s="277">
        <f>F256</f>
        <v>0</v>
      </c>
    </row>
    <row r="257" spans="1:17" ht="13.5" customHeight="1">
      <c r="A257" s="280" t="s">
        <v>528</v>
      </c>
      <c r="B257" s="276" t="s">
        <v>187</v>
      </c>
      <c r="C257" s="276" t="s">
        <v>179</v>
      </c>
      <c r="D257" s="276" t="s">
        <v>185</v>
      </c>
      <c r="E257" s="276"/>
      <c r="F257" s="276" t="s">
        <v>529</v>
      </c>
      <c r="G257" s="276" t="str">
        <v>Yes</v>
      </c>
      <c r="H257" s="276">
        <v>1</v>
      </c>
      <c r="I257" s="276"/>
      <c r="J257" s="276" t="str">
        <f>C257</f>
        <v>South Peninsula</v>
      </c>
      <c r="K257" s="276" t="str">
        <f>D257</f>
        <v>Newlands</v>
      </c>
      <c r="L257" s="276"/>
      <c r="M257" s="276"/>
      <c r="N257" s="276"/>
      <c r="O257" s="276"/>
      <c r="P257" s="276"/>
      <c r="Q257" s="277" t="str">
        <f>F257</f>
        <v>Happy to help out wherever I can</v>
      </c>
    </row>
    <row r="258" spans="1:17" ht="13.5" customHeight="1">
      <c r="A258" s="280" t="s">
        <v>530</v>
      </c>
      <c r="B258" s="276" t="s">
        <v>205</v>
      </c>
      <c r="C258" s="276" t="s">
        <v>185</v>
      </c>
      <c r="D258" s="276" t="s">
        <v>185</v>
      </c>
      <c r="E258" s="276" t="s">
        <v>185</v>
      </c>
      <c r="F258" s="276"/>
      <c r="G258" s="276" t="str">
        <v>Yes</v>
      </c>
      <c r="H258" s="276"/>
      <c r="I258" s="276">
        <v>1</v>
      </c>
      <c r="J258" s="276" t="str">
        <f>C258</f>
        <v>Newlands</v>
      </c>
      <c r="K258" s="276" t="str">
        <f>D258</f>
        <v>Newlands</v>
      </c>
      <c r="L258" s="276"/>
      <c r="M258" s="276"/>
      <c r="N258" s="276"/>
      <c r="O258" s="276"/>
      <c r="P258" s="276"/>
      <c r="Q258" s="277">
        <f>F258</f>
        <v>0</v>
      </c>
    </row>
    <row r="259" spans="1:17" ht="13.5" customHeight="1">
      <c r="A259" s="280" t="s">
        <v>531</v>
      </c>
      <c r="B259" s="276" t="s">
        <v>300</v>
      </c>
      <c r="C259" s="276" t="s">
        <v>185</v>
      </c>
      <c r="D259" s="276" t="s">
        <v>179</v>
      </c>
      <c r="E259" s="276"/>
      <c r="F259" s="276" t="s">
        <v>401</v>
      </c>
      <c r="G259" s="276" t="str">
        <v>Yes</v>
      </c>
      <c r="H259" s="276">
        <v>1</v>
      </c>
      <c r="I259" s="276"/>
      <c r="J259" s="276" t="str">
        <f>C259</f>
        <v>Newlands</v>
      </c>
      <c r="K259" s="276" t="str">
        <f>D259</f>
        <v>South Peninsula</v>
      </c>
      <c r="L259" s="276"/>
      <c r="M259" s="276"/>
      <c r="N259" s="276"/>
      <c r="O259" s="276"/>
      <c r="P259" s="276">
        <v>1</v>
      </c>
      <c r="Q259" s="277" t="str">
        <f>F259</f>
        <v>Must be on with d4472850-8a5d-4c0e-bdaa-4e36076302d0</v>
      </c>
    </row>
    <row r="260" spans="1:17" ht="13.5" customHeight="1">
      <c r="A260" s="280" t="s">
        <v>532</v>
      </c>
      <c r="B260" s="276" t="s">
        <v>192</v>
      </c>
      <c r="C260" s="276" t="s">
        <v>185</v>
      </c>
      <c r="D260" s="276"/>
      <c r="E260" s="276"/>
      <c r="F260" s="276" t="s">
        <v>533</v>
      </c>
      <c r="G260" s="276" t="str">
        <v>No</v>
      </c>
      <c r="H260" s="276"/>
      <c r="I260" s="276"/>
      <c r="J260" s="276" t="str">
        <f>C260</f>
        <v>Newlands</v>
      </c>
      <c r="K260" s="276">
        <f>D260</f>
        <v>0</v>
      </c>
      <c r="L260" s="276"/>
      <c r="M260" s="276"/>
      <c r="N260" s="276"/>
      <c r="O260" s="276"/>
      <c r="P260" s="276">
        <v>1</v>
      </c>
      <c r="Q260" s="277" t="str">
        <f>F260</f>
        <v>Must be on with 31512974-2c3d-45f1-8e38-d022a12280cc</v>
      </c>
    </row>
    <row r="261" spans="1:17" ht="13.5" customHeight="1">
      <c r="A261" s="280" t="s">
        <v>534</v>
      </c>
      <c r="B261" s="276" t="s">
        <v>300</v>
      </c>
      <c r="C261" s="276" t="s">
        <v>179</v>
      </c>
      <c r="D261" s="276" t="s">
        <v>185</v>
      </c>
      <c r="E261" s="276"/>
      <c r="F261" s="276" t="s">
        <v>535</v>
      </c>
      <c r="G261" s="276" t="str">
        <v>Yes</v>
      </c>
      <c r="H261" s="276">
        <v>1</v>
      </c>
      <c r="I261" s="276"/>
      <c r="J261" s="276" t="str">
        <f>C261</f>
        <v>South Peninsula</v>
      </c>
      <c r="K261" s="276" t="str">
        <f>D261</f>
        <v>Newlands</v>
      </c>
      <c r="L261" s="276"/>
      <c r="M261" s="276"/>
      <c r="N261" s="276"/>
      <c r="O261" s="276"/>
      <c r="P261" s="276"/>
      <c r="Q261" s="277" t="str">
        <f>F261</f>
        <v>I would like to do more standbys than the minimum amount; as firefighter, ACL and in planning at NWL.
I would like to mainly do my standbys as firefighter and ACL at SPS, extras may be at SPS or NWL. Thanks</v>
      </c>
    </row>
    <row r="262" spans="1:17" ht="13.5" customHeight="1">
      <c r="A262" s="280" t="s">
        <v>536</v>
      </c>
      <c r="B262" s="276" t="s">
        <v>192</v>
      </c>
      <c r="C262" s="276" t="s">
        <v>179</v>
      </c>
      <c r="D262" s="276" t="s">
        <v>185</v>
      </c>
      <c r="E262" s="276"/>
      <c r="F262" s="276"/>
      <c r="G262" s="276" t="str">
        <v>No</v>
      </c>
      <c r="H262" s="276"/>
      <c r="I262" s="276"/>
      <c r="J262" s="276" t="str">
        <f>C262</f>
        <v>South Peninsula</v>
      </c>
      <c r="K262" s="276" t="str">
        <f>D262</f>
        <v>Newlands</v>
      </c>
      <c r="L262" s="276"/>
      <c r="M262" s="276"/>
      <c r="N262" s="276"/>
      <c r="O262" s="276"/>
      <c r="P262" s="276"/>
      <c r="Q262" s="277">
        <f>F262</f>
        <v>0</v>
      </c>
    </row>
    <row r="263" spans="1:17" ht="13.5" customHeight="1">
      <c r="A263" s="280" t="s">
        <v>537</v>
      </c>
      <c r="B263" s="276" t="s">
        <v>205</v>
      </c>
      <c r="C263" s="276" t="s">
        <v>185</v>
      </c>
      <c r="D263" s="276"/>
      <c r="E263" s="276"/>
      <c r="F263" s="276"/>
      <c r="G263" s="276" t="str">
        <v>Yes</v>
      </c>
      <c r="H263" s="276"/>
      <c r="I263" s="276">
        <v>1</v>
      </c>
      <c r="J263" s="276" t="str">
        <f>C263</f>
        <v>Newlands</v>
      </c>
      <c r="K263" s="276">
        <f>D263</f>
        <v>0</v>
      </c>
      <c r="L263" s="276"/>
      <c r="M263" s="276"/>
      <c r="N263" s="276"/>
      <c r="O263" s="276"/>
      <c r="P263" s="276"/>
      <c r="Q263" s="277">
        <f>F263</f>
        <v>0</v>
      </c>
    </row>
    <row r="264" spans="1:17" ht="13.5" customHeight="1">
      <c r="A264" s="280" t="s">
        <v>538</v>
      </c>
      <c r="B264" s="276" t="s">
        <v>251</v>
      </c>
      <c r="C264" s="276" t="s">
        <v>185</v>
      </c>
      <c r="D264" s="276" t="s">
        <v>185</v>
      </c>
      <c r="E264" s="276" t="s">
        <v>179</v>
      </c>
      <c r="F264" s="276" t="s">
        <v>539</v>
      </c>
      <c r="G264" s="276" t="str">
        <v>No</v>
      </c>
      <c r="H264" s="276"/>
      <c r="I264" s="276"/>
      <c r="J264" s="276" t="str">
        <f>C264</f>
        <v>Newlands</v>
      </c>
      <c r="K264" s="276" t="str">
        <f>D264</f>
        <v>Newlands</v>
      </c>
      <c r="L264" s="276"/>
      <c r="M264" s="276"/>
      <c r="N264" s="276"/>
      <c r="O264" s="276"/>
      <c r="P264" s="276"/>
      <c r="Q264" s="277" t="str">
        <f>F264</f>
        <v>I will also be a qualified driver by fire season.</v>
      </c>
    </row>
    <row r="265" spans="1:17" ht="13.5" customHeight="1">
      <c r="A265" s="280" t="s">
        <v>540</v>
      </c>
      <c r="B265" s="276" t="s">
        <v>236</v>
      </c>
      <c r="C265" s="276" t="s">
        <v>185</v>
      </c>
      <c r="D265" s="276" t="s">
        <v>179</v>
      </c>
      <c r="E265" s="276"/>
      <c r="F265" s="276" t="s">
        <v>541</v>
      </c>
      <c r="G265" s="276" t="str">
        <v>Yes</v>
      </c>
      <c r="H265" s="276">
        <v>1</v>
      </c>
      <c r="I265" s="276"/>
      <c r="J265" s="276" t="str">
        <f>C265</f>
        <v>Newlands</v>
      </c>
      <c r="K265" s="276" t="str">
        <f>D265</f>
        <v>South Peninsula</v>
      </c>
      <c r="L265" s="276">
        <v>1</v>
      </c>
      <c r="M265" s="276">
        <v>1</v>
      </c>
      <c r="N265" s="276"/>
      <c r="O265" s="276"/>
      <c r="P265" s="276">
        <v>1</v>
      </c>
      <c r="Q265" s="277" t="str">
        <f>F265</f>
        <v>1. Many of my Saturday 'No's are due to Stormer's Games. Have 4 season tixs and happy to share with 3 of the crew if we could do standby at the DHL stadium... 
2. Happy to do more than the minimum standbys. 
3. Happy to do NWL standby on Saturday and SPS on Sunday or vice versa.</v>
      </c>
    </row>
    <row r="266" spans="1:17" ht="13.5" customHeight="1">
      <c r="A266" s="280" t="s">
        <v>542</v>
      </c>
      <c r="B266" s="276" t="s">
        <v>192</v>
      </c>
      <c r="C266" s="276" t="s">
        <v>185</v>
      </c>
      <c r="D266" s="276"/>
      <c r="E266" s="276"/>
      <c r="F266" s="276" t="s">
        <v>543</v>
      </c>
      <c r="G266" s="276" t="str">
        <v>No</v>
      </c>
      <c r="H266" s="276"/>
      <c r="I266" s="276"/>
      <c r="J266" s="276" t="str">
        <f>C266</f>
        <v>Newlands</v>
      </c>
      <c r="K266" s="276">
        <f>D266</f>
        <v>0</v>
      </c>
      <c r="L266" s="276"/>
      <c r="M266" s="276"/>
      <c r="N266" s="276"/>
      <c r="O266" s="276"/>
      <c r="P266" s="276"/>
      <c r="Q266" s="277" t="str">
        <f>F266</f>
        <v>the normal, Ramadaan i'm unavailable</v>
      </c>
    </row>
    <row r="267" spans="1:17" ht="13.5" customHeight="1">
      <c r="A267" s="280" t="s">
        <v>544</v>
      </c>
      <c r="B267" s="276" t="s">
        <v>192</v>
      </c>
      <c r="C267" s="276" t="s">
        <v>185</v>
      </c>
      <c r="D267" s="276"/>
      <c r="E267" s="276"/>
      <c r="F267" s="276"/>
      <c r="G267" s="276" t="str">
        <v>No</v>
      </c>
      <c r="H267" s="276"/>
      <c r="I267" s="276"/>
      <c r="J267" s="276" t="str">
        <f>C267</f>
        <v>Newlands</v>
      </c>
      <c r="K267" s="276">
        <f>D267</f>
        <v>0</v>
      </c>
      <c r="L267" s="276"/>
      <c r="M267" s="276"/>
      <c r="N267" s="276"/>
      <c r="O267" s="276"/>
      <c r="P267" s="276"/>
      <c r="Q267" s="277">
        <f>F267</f>
        <v>0</v>
      </c>
    </row>
    <row r="268" spans="1:17" ht="13.5" customHeight="1">
      <c r="A268" s="280" t="s">
        <v>545</v>
      </c>
      <c r="B268" s="276" t="s">
        <v>180</v>
      </c>
      <c r="C268" s="276" t="s">
        <v>185</v>
      </c>
      <c r="D268" s="276"/>
      <c r="E268" s="276"/>
      <c r="F268" s="276"/>
      <c r="G268" s="276" t="str">
        <v>Yes</v>
      </c>
      <c r="H268" s="276"/>
      <c r="I268" s="276"/>
      <c r="J268" s="276" t="str">
        <f>C268</f>
        <v>Newlands</v>
      </c>
      <c r="K268" s="276">
        <f>D268</f>
        <v>0</v>
      </c>
      <c r="L268" s="276"/>
      <c r="M268" s="276"/>
      <c r="N268" s="276"/>
      <c r="O268" s="276"/>
      <c r="P268" s="276"/>
      <c r="Q268" s="277">
        <f>F268</f>
        <v>0</v>
      </c>
    </row>
    <row r="269" spans="1:17" ht="13.5" customHeight="1">
      <c r="A269" s="280" t="s">
        <v>546</v>
      </c>
      <c r="B269" s="276" t="s">
        <v>192</v>
      </c>
      <c r="C269" s="276" t="s">
        <v>179</v>
      </c>
      <c r="D269" s="276" t="s">
        <v>185</v>
      </c>
      <c r="E269" s="276" t="s">
        <v>188</v>
      </c>
      <c r="F269" s="276"/>
      <c r="G269" s="276" t="str">
        <v>No</v>
      </c>
      <c r="H269" s="276"/>
      <c r="I269" s="276"/>
      <c r="J269" s="276" t="str">
        <f>C269</f>
        <v>South Peninsula</v>
      </c>
      <c r="K269" s="276" t="str">
        <f>D269</f>
        <v>Newlands</v>
      </c>
      <c r="L269" s="276"/>
      <c r="M269" s="276"/>
      <c r="N269" s="276"/>
      <c r="O269" s="276"/>
      <c r="P269" s="276"/>
      <c r="Q269" s="277">
        <f>F269</f>
        <v>0</v>
      </c>
    </row>
    <row r="270" spans="1:17" ht="13.5" customHeight="1">
      <c r="A270" s="280" t="s">
        <v>547</v>
      </c>
      <c r="B270" s="276" t="s">
        <v>224</v>
      </c>
      <c r="C270" s="276" t="s">
        <v>185</v>
      </c>
      <c r="D270" s="276" t="s">
        <v>179</v>
      </c>
      <c r="E270" s="276"/>
      <c r="F270" s="276"/>
      <c r="G270" s="276" t="str">
        <v>Yes</v>
      </c>
      <c r="H270" s="276">
        <v>1</v>
      </c>
      <c r="I270" s="276"/>
      <c r="J270" s="276" t="str">
        <f>C270</f>
        <v>Newlands</v>
      </c>
      <c r="K270" s="276" t="str">
        <f>D270</f>
        <v>South Peninsula</v>
      </c>
      <c r="L270" s="276"/>
      <c r="M270" s="276"/>
      <c r="N270" s="276"/>
      <c r="O270" s="276"/>
      <c r="P270" s="276"/>
      <c r="Q270" s="277">
        <f>F270</f>
        <v>0</v>
      </c>
    </row>
    <row r="271" spans="1:17" ht="13.5" customHeight="1">
      <c r="A271" s="280" t="s">
        <v>548</v>
      </c>
      <c r="B271" s="276" t="s">
        <v>187</v>
      </c>
      <c r="C271" s="276" t="s">
        <v>188</v>
      </c>
      <c r="D271" s="276" t="s">
        <v>188</v>
      </c>
      <c r="E271" s="276" t="s">
        <v>188</v>
      </c>
      <c r="F271" s="276"/>
      <c r="G271" s="276" t="str">
        <v>Yes</v>
      </c>
      <c r="H271" s="276">
        <v>1</v>
      </c>
      <c r="I271" s="276"/>
      <c r="J271" s="276" t="str">
        <f>C271</f>
        <v>Stellenbosch/Helderberg</v>
      </c>
      <c r="K271" s="276" t="str">
        <f>D271</f>
        <v>Stellenbosch/Helderberg</v>
      </c>
      <c r="L271" s="276"/>
      <c r="M271" s="276"/>
      <c r="N271" s="276"/>
      <c r="O271" s="276"/>
      <c r="P271" s="276"/>
      <c r="Q271" s="277">
        <f>F271</f>
        <v>0</v>
      </c>
    </row>
    <row r="272" spans="1:17" ht="13.5" customHeight="1">
      <c r="A272" s="280" t="s">
        <v>549</v>
      </c>
      <c r="B272" s="276" t="s">
        <v>251</v>
      </c>
      <c r="C272" s="276" t="s">
        <v>185</v>
      </c>
      <c r="D272" s="276"/>
      <c r="E272" s="276"/>
      <c r="F272" s="276"/>
      <c r="G272" s="276" t="str">
        <v>No</v>
      </c>
      <c r="H272" s="276"/>
      <c r="I272" s="276"/>
      <c r="J272" s="276" t="str">
        <f>C272</f>
        <v>Newlands</v>
      </c>
      <c r="K272" s="276">
        <f>D272</f>
        <v>0</v>
      </c>
      <c r="L272" s="276"/>
      <c r="M272" s="276"/>
      <c r="N272" s="276"/>
      <c r="O272" s="276"/>
      <c r="P272" s="276"/>
      <c r="Q272" s="277">
        <f>F272</f>
        <v>0</v>
      </c>
    </row>
    <row r="273" spans="1:17" ht="13.5" customHeight="1">
      <c r="A273" s="280" t="s">
        <v>550</v>
      </c>
      <c r="B273" s="276" t="s">
        <v>224</v>
      </c>
      <c r="C273" s="276" t="s">
        <v>185</v>
      </c>
      <c r="D273" s="276"/>
      <c r="E273" s="276"/>
      <c r="F273" s="276"/>
      <c r="G273" s="276" t="str">
        <v>Yes</v>
      </c>
      <c r="H273" s="276">
        <v>1</v>
      </c>
      <c r="I273" s="276"/>
      <c r="J273" s="276" t="str">
        <f>C273</f>
        <v>Newlands</v>
      </c>
      <c r="K273" s="276">
        <f>D273</f>
        <v>0</v>
      </c>
      <c r="L273" s="276"/>
      <c r="M273" s="276"/>
      <c r="N273" s="276"/>
      <c r="O273" s="276"/>
      <c r="P273" s="276"/>
      <c r="Q273" s="277">
        <f>F273</f>
        <v>0</v>
      </c>
    </row>
    <row r="274" spans="1:17" ht="13.5" customHeight="1">
      <c r="A274" s="280" t="s">
        <v>551</v>
      </c>
      <c r="B274" s="276" t="s">
        <v>192</v>
      </c>
      <c r="C274" s="276" t="s">
        <v>188</v>
      </c>
      <c r="D274" s="276" t="s">
        <v>188</v>
      </c>
      <c r="E274" s="276"/>
      <c r="F274" s="276"/>
      <c r="G274" s="276" t="str">
        <v>No</v>
      </c>
      <c r="H274" s="276"/>
      <c r="I274" s="276"/>
      <c r="J274" s="276" t="str">
        <f>C274</f>
        <v>Stellenbosch/Helderberg</v>
      </c>
      <c r="K274" s="276" t="str">
        <f>D274</f>
        <v>Stellenbosch/Helderberg</v>
      </c>
      <c r="L274" s="276"/>
      <c r="M274" s="276"/>
      <c r="N274" s="276"/>
      <c r="O274" s="276"/>
      <c r="P274" s="276"/>
      <c r="Q274" s="277">
        <f>F274</f>
        <v>0</v>
      </c>
    </row>
    <row r="275" spans="1:17" ht="13.5" customHeight="1">
      <c r="A275" s="280" t="s">
        <v>552</v>
      </c>
      <c r="B275" s="276" t="s">
        <v>484</v>
      </c>
      <c r="C275" s="276" t="s">
        <v>185</v>
      </c>
      <c r="D275" s="276" t="s">
        <v>179</v>
      </c>
      <c r="E275" s="276"/>
      <c r="F275" s="276" t="s">
        <v>553</v>
      </c>
      <c r="G275" s="276" t="str">
        <v>Yes</v>
      </c>
      <c r="H275" s="276"/>
      <c r="I275" s="276">
        <v>1</v>
      </c>
      <c r="J275" s="276" t="str">
        <f>C275</f>
        <v>Newlands</v>
      </c>
      <c r="K275" s="276" t="str">
        <f>D275</f>
        <v>South Peninsula</v>
      </c>
      <c r="L275" s="276"/>
      <c r="M275" s="276"/>
      <c r="N275" s="276"/>
      <c r="O275" s="276"/>
      <c r="P275" s="276">
        <v>1</v>
      </c>
      <c r="Q275" s="277" t="str">
        <f>F275</f>
        <v>Must be on with 4eb23d83-ad04-4902-9861-cd529fa59949</v>
      </c>
    </row>
    <row r="276" spans="1:17" ht="13.5" customHeight="1">
      <c r="A276" s="280" t="s">
        <v>554</v>
      </c>
      <c r="B276" s="276" t="s">
        <v>192</v>
      </c>
      <c r="C276" s="276" t="s">
        <v>185</v>
      </c>
      <c r="D276" s="276" t="s">
        <v>179</v>
      </c>
      <c r="E276" s="276"/>
      <c r="F276" s="276"/>
      <c r="G276" s="276" t="str">
        <v>No</v>
      </c>
      <c r="H276" s="276"/>
      <c r="I276" s="276"/>
      <c r="J276" s="276" t="str">
        <f>C276</f>
        <v>Newlands</v>
      </c>
      <c r="K276" s="276" t="str">
        <f>D276</f>
        <v>South Peninsula</v>
      </c>
      <c r="L276" s="276"/>
      <c r="M276" s="276"/>
      <c r="N276" s="276"/>
      <c r="O276" s="276"/>
      <c r="P276" s="276"/>
      <c r="Q276" s="277">
        <f>F276</f>
        <v>0</v>
      </c>
    </row>
    <row r="277" spans="1:17" ht="13.5" customHeight="1">
      <c r="A277" s="280" t="s">
        <v>555</v>
      </c>
      <c r="B277" s="276" t="s">
        <v>192</v>
      </c>
      <c r="C277" s="276" t="s">
        <v>185</v>
      </c>
      <c r="D277" s="276"/>
      <c r="E277" s="276"/>
      <c r="F277" s="276"/>
      <c r="G277" s="276" t="str">
        <v>No</v>
      </c>
      <c r="H277" s="276"/>
      <c r="I277" s="276"/>
      <c r="J277" s="276" t="str">
        <f>C277</f>
        <v>Newlands</v>
      </c>
      <c r="K277" s="276">
        <f>D277</f>
        <v>0</v>
      </c>
      <c r="L277" s="276"/>
      <c r="M277" s="276"/>
      <c r="N277" s="276"/>
      <c r="O277" s="276"/>
      <c r="P277" s="276"/>
      <c r="Q277" s="277">
        <f>F277</f>
        <v>0</v>
      </c>
    </row>
    <row r="278" spans="1:17" ht="13.5" customHeight="1">
      <c r="A278" s="280" t="s">
        <v>556</v>
      </c>
      <c r="B278" s="276" t="s">
        <v>187</v>
      </c>
      <c r="C278" s="276" t="s">
        <v>188</v>
      </c>
      <c r="D278" s="276" t="s">
        <v>179</v>
      </c>
      <c r="E278" s="276" t="s">
        <v>185</v>
      </c>
      <c r="F278" s="276"/>
      <c r="G278" s="276" t="str">
        <v>Yes</v>
      </c>
      <c r="H278" s="276">
        <v>1</v>
      </c>
      <c r="I278" s="276"/>
      <c r="J278" s="276" t="str">
        <f>C278</f>
        <v>Stellenbosch/Helderberg</v>
      </c>
      <c r="K278" s="276" t="str">
        <f>D278</f>
        <v>South Peninsula</v>
      </c>
      <c r="L278" s="276"/>
      <c r="M278" s="276"/>
      <c r="N278" s="276"/>
      <c r="O278" s="276"/>
      <c r="P278" s="276"/>
      <c r="Q278" s="277">
        <f>F278</f>
        <v>0</v>
      </c>
    </row>
    <row r="279" spans="1:17" ht="13.5" customHeight="1">
      <c r="A279" s="280" t="s">
        <v>557</v>
      </c>
      <c r="B279" s="276" t="s">
        <v>192</v>
      </c>
      <c r="C279" s="276" t="s">
        <v>188</v>
      </c>
      <c r="D279" s="276"/>
      <c r="E279" s="276"/>
      <c r="F279" s="276"/>
      <c r="G279" s="276" t="str">
        <v>No</v>
      </c>
      <c r="H279" s="276"/>
      <c r="I279" s="276"/>
      <c r="J279" s="276" t="str">
        <f>C279</f>
        <v>Stellenbosch/Helderberg</v>
      </c>
      <c r="K279" s="276">
        <f>D279</f>
        <v>0</v>
      </c>
      <c r="L279" s="276"/>
      <c r="M279" s="276"/>
      <c r="N279" s="276"/>
      <c r="O279" s="276"/>
      <c r="P279" s="276"/>
      <c r="Q279" s="277">
        <f>F279</f>
        <v>0</v>
      </c>
    </row>
    <row r="280" spans="1:17" ht="13.5" customHeight="1">
      <c r="A280" s="280" t="s">
        <v>558</v>
      </c>
      <c r="B280" s="276" t="s">
        <v>192</v>
      </c>
      <c r="C280" s="276" t="s">
        <v>185</v>
      </c>
      <c r="D280" s="276"/>
      <c r="E280" s="276"/>
      <c r="F280" s="276" t="s">
        <v>559</v>
      </c>
      <c r="G280" s="276" t="str">
        <v>No</v>
      </c>
      <c r="H280" s="276"/>
      <c r="I280" s="276"/>
      <c r="J280" s="276" t="str">
        <f>C280</f>
        <v>Newlands</v>
      </c>
      <c r="K280" s="276">
        <f>D280</f>
        <v>0</v>
      </c>
      <c r="L280" s="276"/>
      <c r="M280" s="276"/>
      <c r="N280" s="276"/>
      <c r="O280" s="276"/>
      <c r="P280" s="276"/>
      <c r="Q280" s="277" t="str">
        <f>F280</f>
        <v>I am (should I pass my evals and am selected) joining the helitack programme this year.</v>
      </c>
    </row>
    <row r="281" spans="1:17" ht="13.5" customHeight="1">
      <c r="A281" s="280" t="s">
        <v>560</v>
      </c>
      <c r="B281" s="276" t="s">
        <v>187</v>
      </c>
      <c r="C281" s="276" t="s">
        <v>185</v>
      </c>
      <c r="D281" s="276" t="s">
        <v>185</v>
      </c>
      <c r="E281" s="276" t="s">
        <v>185</v>
      </c>
      <c r="F281" s="276"/>
      <c r="G281" s="276" t="str">
        <v>Yes</v>
      </c>
      <c r="H281" s="276">
        <v>1</v>
      </c>
      <c r="I281" s="276"/>
      <c r="J281" s="276" t="str">
        <f>C281</f>
        <v>Newlands</v>
      </c>
      <c r="K281" s="276" t="str">
        <f>D281</f>
        <v>Newlands</v>
      </c>
      <c r="L281" s="276"/>
      <c r="M281" s="276"/>
      <c r="N281" s="276"/>
      <c r="O281" s="276"/>
      <c r="P281" s="276"/>
      <c r="Q281" s="277">
        <f>F281</f>
        <v>0</v>
      </c>
    </row>
    <row r="282" spans="1:17" ht="13.5" customHeight="1">
      <c r="A282" s="280" t="s">
        <v>561</v>
      </c>
      <c r="B282" s="276" t="s">
        <v>205</v>
      </c>
      <c r="C282" s="276" t="s">
        <v>185</v>
      </c>
      <c r="D282" s="276" t="s">
        <v>179</v>
      </c>
      <c r="E282" s="276"/>
      <c r="F282" s="276" t="s">
        <v>562</v>
      </c>
      <c r="G282" s="276" t="str">
        <v>Yes</v>
      </c>
      <c r="H282" s="276"/>
      <c r="I282" s="276">
        <v>1</v>
      </c>
      <c r="J282" s="276" t="str">
        <f>C282</f>
        <v>Newlands</v>
      </c>
      <c r="K282" s="276" t="str">
        <f>D282</f>
        <v>South Peninsula</v>
      </c>
      <c r="L282" s="276"/>
      <c r="M282" s="276"/>
      <c r="N282" s="276"/>
      <c r="O282" s="276"/>
      <c r="P282" s="276"/>
      <c r="Q282" s="277" t="str">
        <f>F282</f>
        <v>Possibly only qualifying as a driver this year.
Would like to lead a crew as skid driver/CL.</v>
      </c>
    </row>
    <row r="283" spans="1:17" ht="13.5" customHeight="1">
      <c r="A283" s="280" t="s">
        <v>563</v>
      </c>
      <c r="B283" s="276"/>
      <c r="C283" s="276"/>
      <c r="D283" s="276"/>
      <c r="E283" s="276"/>
      <c r="F283" s="276"/>
      <c r="G283" s="276" t="str">
        <v>Yes</v>
      </c>
      <c r="H283" s="276"/>
      <c r="I283" s="276"/>
      <c r="J283" s="276">
        <f>C283</f>
        <v>0</v>
      </c>
      <c r="K283" s="276">
        <f>D283</f>
        <v>0</v>
      </c>
      <c r="L283" s="276"/>
      <c r="M283" s="276"/>
      <c r="N283" s="276"/>
      <c r="O283" s="276"/>
      <c r="P283" s="276"/>
      <c r="Q283" s="277">
        <f>F283</f>
        <v>0</v>
      </c>
    </row>
    <row r="284" spans="1:17" ht="13.5" customHeight="1">
      <c r="A284" s="280" t="s">
        <v>564</v>
      </c>
      <c r="B284" s="276" t="s">
        <v>187</v>
      </c>
      <c r="C284" s="276" t="s">
        <v>188</v>
      </c>
      <c r="D284" s="276"/>
      <c r="E284" s="276"/>
      <c r="F284" s="276" t="s">
        <v>565</v>
      </c>
      <c r="G284" s="276" t="str">
        <v>Yes</v>
      </c>
      <c r="H284" s="276">
        <v>1</v>
      </c>
      <c r="I284" s="276"/>
      <c r="J284" s="276" t="str">
        <f>C284</f>
        <v>Stellenbosch/Helderberg</v>
      </c>
      <c r="K284" s="276">
        <f>D284</f>
        <v>0</v>
      </c>
      <c r="L284" s="276"/>
      <c r="M284" s="276"/>
      <c r="N284" s="276"/>
      <c r="O284" s="276"/>
      <c r="P284" s="276"/>
      <c r="Q284" s="277" t="str">
        <f>F284</f>
        <v>I am unfortunately only available to do Standby's at Helderberg Base (HDB)
That is for any and all roles that I am qualified in.</v>
      </c>
    </row>
    <row r="285" spans="1:17" ht="13.5" customHeight="1">
      <c r="A285" s="280" t="s">
        <v>566</v>
      </c>
      <c r="B285" s="276" t="s">
        <v>192</v>
      </c>
      <c r="C285" s="276" t="s">
        <v>185</v>
      </c>
      <c r="D285" s="276" t="s">
        <v>179</v>
      </c>
      <c r="E285" s="276" t="s">
        <v>188</v>
      </c>
      <c r="F285" s="276" t="s">
        <v>567</v>
      </c>
      <c r="G285" s="276" t="str">
        <v>No</v>
      </c>
      <c r="H285" s="276"/>
      <c r="I285" s="276"/>
      <c r="J285" s="276" t="str">
        <f>C285</f>
        <v>Newlands</v>
      </c>
      <c r="K285" s="276" t="str">
        <f>D285</f>
        <v>South Peninsula</v>
      </c>
      <c r="L285" s="276"/>
      <c r="M285" s="276"/>
      <c r="N285" s="276"/>
      <c r="O285" s="276"/>
      <c r="P285" s="276"/>
      <c r="Q285" s="277" t="str">
        <f>F285</f>
        <v>i will be receiving an updated schedule of my availability for Jan-April.  will update as soon as that info is available</v>
      </c>
    </row>
    <row r="286" spans="1:17" ht="13.5" customHeight="1">
      <c r="A286" s="280" t="s">
        <v>568</v>
      </c>
      <c r="B286" s="276"/>
      <c r="C286" s="276"/>
      <c r="D286" s="276"/>
      <c r="E286" s="276"/>
      <c r="F286" s="276"/>
      <c r="G286" s="276" t="str">
        <v>Yes</v>
      </c>
      <c r="H286" s="276"/>
      <c r="I286" s="276"/>
      <c r="J286" s="276">
        <f>C286</f>
        <v>0</v>
      </c>
      <c r="K286" s="276">
        <f>D286</f>
        <v>0</v>
      </c>
      <c r="L286" s="276"/>
      <c r="M286" s="276"/>
      <c r="N286" s="276"/>
      <c r="O286" s="276"/>
      <c r="P286" s="276"/>
      <c r="Q286" s="277">
        <f>F286</f>
        <v>0</v>
      </c>
    </row>
    <row r="287" spans="1:17" ht="13.5" customHeight="1">
      <c r="A287" s="280" t="s">
        <v>569</v>
      </c>
      <c r="B287" s="276" t="s">
        <v>192</v>
      </c>
      <c r="C287" s="276" t="s">
        <v>179</v>
      </c>
      <c r="D287" s="276"/>
      <c r="E287" s="276"/>
      <c r="F287" s="276" t="s">
        <v>570</v>
      </c>
      <c r="G287" s="276" t="str">
        <v>No</v>
      </c>
      <c r="H287" s="276"/>
      <c r="I287" s="276"/>
      <c r="J287" s="276" t="str">
        <f>C287</f>
        <v>South Peninsula</v>
      </c>
      <c r="K287" s="276">
        <f>D287</f>
        <v>0</v>
      </c>
      <c r="L287" s="276"/>
      <c r="M287" s="276"/>
      <c r="N287" s="276"/>
      <c r="O287" s="276"/>
      <c r="P287" s="276"/>
      <c r="Q287" s="277" t="str">
        <f>F287</f>
        <v>Logistical Support</v>
      </c>
    </row>
    <row r="288" spans="1:17" ht="13.5" customHeight="1">
      <c r="A288" s="280" t="s">
        <v>571</v>
      </c>
      <c r="B288" s="276" t="s">
        <v>187</v>
      </c>
      <c r="C288" s="276" t="s">
        <v>179</v>
      </c>
      <c r="D288" s="276"/>
      <c r="E288" s="276"/>
      <c r="F288" s="276"/>
      <c r="G288" s="276" t="str">
        <v>Yes</v>
      </c>
      <c r="H288" s="276">
        <v>1</v>
      </c>
      <c r="I288" s="276"/>
      <c r="J288" s="276" t="str">
        <f>C288</f>
        <v>South Peninsula</v>
      </c>
      <c r="K288" s="276">
        <f>D288</f>
        <v>0</v>
      </c>
      <c r="L288" s="276"/>
      <c r="M288" s="276"/>
      <c r="N288" s="276"/>
      <c r="O288" s="276"/>
      <c r="P288" s="276"/>
      <c r="Q288" s="277">
        <f>F288</f>
        <v>0</v>
      </c>
    </row>
    <row r="289" spans="1:17" ht="13.5" customHeight="1">
      <c r="A289" s="280" t="s">
        <v>572</v>
      </c>
      <c r="B289" s="276"/>
      <c r="C289" s="276"/>
      <c r="D289" s="276"/>
      <c r="E289" s="276"/>
      <c r="F289" s="276"/>
      <c r="G289" s="276" t="str">
        <v>Yes</v>
      </c>
      <c r="H289" s="276"/>
      <c r="I289" s="276"/>
      <c r="J289" s="276">
        <f>C289</f>
        <v>0</v>
      </c>
      <c r="K289" s="276">
        <f>D289</f>
        <v>0</v>
      </c>
      <c r="L289" s="276"/>
      <c r="M289" s="276"/>
      <c r="N289" s="276"/>
      <c r="O289" s="276"/>
      <c r="P289" s="276"/>
      <c r="Q289" s="277">
        <f>F289</f>
        <v>0</v>
      </c>
    </row>
    <row r="290" spans="1:17" ht="13.5" customHeight="1">
      <c r="A290" s="280" t="s">
        <v>573</v>
      </c>
      <c r="B290" s="276" t="s">
        <v>187</v>
      </c>
      <c r="C290" s="276" t="s">
        <v>185</v>
      </c>
      <c r="D290" s="276"/>
      <c r="E290" s="276"/>
      <c r="F290" s="276" t="s">
        <v>574</v>
      </c>
      <c r="G290" s="276" t="str">
        <v>Yes</v>
      </c>
      <c r="H290" s="276">
        <v>1</v>
      </c>
      <c r="I290" s="276"/>
      <c r="J290" s="276" t="str">
        <f>C290</f>
        <v>Newlands</v>
      </c>
      <c r="K290" s="276">
        <f>D290</f>
        <v>0</v>
      </c>
      <c r="L290" s="276"/>
      <c r="M290" s="276"/>
      <c r="N290" s="276"/>
      <c r="O290" s="276"/>
      <c r="P290" s="276">
        <v>1</v>
      </c>
      <c r="Q290" s="277" t="str">
        <f>F290</f>
        <v>Please put me on standbys with (b1dcabd7-c3a6-4386-87d9-be6d7014faf1) for traveling purposes</v>
      </c>
    </row>
    <row r="291" spans="1:17" ht="13.5" customHeight="1">
      <c r="A291" s="280" t="s">
        <v>575</v>
      </c>
      <c r="B291" s="276" t="s">
        <v>205</v>
      </c>
      <c r="C291" s="276" t="s">
        <v>179</v>
      </c>
      <c r="D291" s="276" t="s">
        <v>179</v>
      </c>
      <c r="E291" s="276" t="s">
        <v>185</v>
      </c>
      <c r="F291" s="276"/>
      <c r="G291" s="276" t="str">
        <v>Yes</v>
      </c>
      <c r="H291" s="276"/>
      <c r="I291" s="276">
        <v>1</v>
      </c>
      <c r="J291" s="276" t="str">
        <f>C291</f>
        <v>South Peninsula</v>
      </c>
      <c r="K291" s="276" t="str">
        <f>D291</f>
        <v>South Peninsula</v>
      </c>
      <c r="L291" s="276"/>
      <c r="M291" s="276"/>
      <c r="N291" s="276"/>
      <c r="O291" s="276"/>
      <c r="P291" s="276"/>
      <c r="Q291" s="277">
        <f>F291</f>
        <v>0</v>
      </c>
    </row>
    <row r="292" spans="1:17" ht="13.5" customHeight="1">
      <c r="A292" s="280" t="s">
        <v>576</v>
      </c>
      <c r="B292" s="276" t="s">
        <v>192</v>
      </c>
      <c r="C292" s="276" t="s">
        <v>185</v>
      </c>
      <c r="D292" s="276" t="s">
        <v>179</v>
      </c>
      <c r="E292" s="276"/>
      <c r="F292" s="276" t="s">
        <v>577</v>
      </c>
      <c r="G292" s="276" t="str">
        <v>No</v>
      </c>
      <c r="H292" s="276"/>
      <c r="I292" s="276"/>
      <c r="J292" s="276" t="str">
        <f>C292</f>
        <v>Newlands</v>
      </c>
      <c r="K292" s="276" t="str">
        <f>D292</f>
        <v>South Peninsula</v>
      </c>
      <c r="L292" s="276">
        <v>1</v>
      </c>
      <c r="M292" s="276">
        <v>1</v>
      </c>
      <c r="N292" s="276"/>
      <c r="O292" s="276"/>
      <c r="P292" s="276">
        <v>1</v>
      </c>
      <c r="Q292" s="277" t="str">
        <f>F292</f>
        <v>If there’s any issue with the dates, for example, if I selected Saturday but you need me on Sunday (or vice versa), please let me know and I’ll check my availability.</v>
      </c>
    </row>
    <row r="293" spans="1:17" ht="13.5" customHeight="1">
      <c r="A293" s="280" t="s">
        <v>578</v>
      </c>
      <c r="B293" s="276" t="s">
        <v>205</v>
      </c>
      <c r="C293" s="276" t="s">
        <v>188</v>
      </c>
      <c r="D293" s="276"/>
      <c r="E293" s="276"/>
      <c r="F293" s="276"/>
      <c r="G293" s="276" t="str">
        <v>Yes</v>
      </c>
      <c r="H293" s="276"/>
      <c r="I293" s="276">
        <v>1</v>
      </c>
      <c r="J293" s="276" t="str">
        <f>C293</f>
        <v>Stellenbosch/Helderberg</v>
      </c>
      <c r="K293" s="276">
        <f>D293</f>
        <v>0</v>
      </c>
      <c r="L293" s="276"/>
      <c r="M293" s="276"/>
      <c r="N293" s="276"/>
      <c r="O293" s="276"/>
      <c r="P293" s="276"/>
      <c r="Q293" s="277">
        <f>F293</f>
        <v>0</v>
      </c>
    </row>
    <row r="294" spans="1:17" ht="13.5" customHeight="1">
      <c r="A294" s="280" t="s">
        <v>579</v>
      </c>
      <c r="B294" s="276" t="s">
        <v>192</v>
      </c>
      <c r="C294" s="276" t="s">
        <v>185</v>
      </c>
      <c r="D294" s="276"/>
      <c r="E294" s="276"/>
      <c r="F294" s="276"/>
      <c r="G294" s="276" t="str">
        <v>No</v>
      </c>
      <c r="H294" s="276"/>
      <c r="I294" s="276"/>
      <c r="J294" s="276" t="str">
        <f>C294</f>
        <v>Newlands</v>
      </c>
      <c r="K294" s="276">
        <f>D294</f>
        <v>0</v>
      </c>
      <c r="L294" s="276"/>
      <c r="M294" s="276"/>
      <c r="N294" s="276"/>
      <c r="O294" s="276"/>
      <c r="P294" s="276"/>
      <c r="Q294" s="277">
        <f>F294</f>
        <v>0</v>
      </c>
    </row>
    <row r="295" spans="1:17" ht="13.5" customHeight="1">
      <c r="A295" s="280" t="s">
        <v>580</v>
      </c>
      <c r="B295" s="276"/>
      <c r="C295" s="276"/>
      <c r="D295" s="276"/>
      <c r="E295" s="276"/>
      <c r="F295" s="276"/>
      <c r="G295" s="276" t="str">
        <v>Yes</v>
      </c>
      <c r="H295" s="276"/>
      <c r="I295" s="276"/>
      <c r="J295" s="276">
        <f>C295</f>
        <v>0</v>
      </c>
      <c r="K295" s="276">
        <f>D295</f>
        <v>0</v>
      </c>
      <c r="L295" s="276"/>
      <c r="M295" s="276"/>
      <c r="N295" s="276"/>
      <c r="O295" s="276"/>
      <c r="P295" s="276"/>
      <c r="Q295" s="277">
        <f>F295</f>
        <v>0</v>
      </c>
    </row>
    <row r="296" spans="1:17" ht="13.5" customHeight="1">
      <c r="A296" s="280" t="s">
        <v>581</v>
      </c>
      <c r="B296" s="276" t="s">
        <v>205</v>
      </c>
      <c r="C296" s="276" t="s">
        <v>185</v>
      </c>
      <c r="D296" s="276" t="s">
        <v>179</v>
      </c>
      <c r="E296" s="276" t="s">
        <v>188</v>
      </c>
      <c r="F296" s="276" t="s">
        <v>582</v>
      </c>
      <c r="G296" s="276" t="str">
        <v>Yes</v>
      </c>
      <c r="H296" s="276"/>
      <c r="I296" s="276">
        <v>1</v>
      </c>
      <c r="J296" s="276" t="str">
        <f>C296</f>
        <v>Newlands</v>
      </c>
      <c r="K296" s="276" t="str">
        <f>D296</f>
        <v>South Peninsula</v>
      </c>
      <c r="L296" s="276"/>
      <c r="M296" s="276"/>
      <c r="N296" s="276"/>
      <c r="O296" s="276"/>
      <c r="P296" s="276">
        <v>1</v>
      </c>
      <c r="Q296" s="277" t="str">
        <f>F296</f>
        <v>Must be on with 91e1f749-d182-4db5-ad0c-e849cd79eeb6</v>
      </c>
    </row>
    <row r="297" spans="1:17" ht="13.5" customHeight="1">
      <c r="A297" s="280" t="s">
        <v>583</v>
      </c>
      <c r="B297" s="276" t="s">
        <v>192</v>
      </c>
      <c r="C297" s="276" t="s">
        <v>188</v>
      </c>
      <c r="D297" s="276" t="s">
        <v>188</v>
      </c>
      <c r="E297" s="276" t="s">
        <v>188</v>
      </c>
      <c r="F297" s="276"/>
      <c r="G297" s="276" t="str">
        <v>No</v>
      </c>
      <c r="H297" s="276"/>
      <c r="I297" s="276"/>
      <c r="J297" s="276" t="str">
        <f>C297</f>
        <v>Stellenbosch/Helderberg</v>
      </c>
      <c r="K297" s="276" t="str">
        <f>D297</f>
        <v>Stellenbosch/Helderberg</v>
      </c>
      <c r="L297" s="276"/>
      <c r="M297" s="276"/>
      <c r="N297" s="276"/>
      <c r="O297" s="276"/>
      <c r="P297" s="276"/>
      <c r="Q297" s="277">
        <f>F297</f>
        <v>0</v>
      </c>
    </row>
    <row r="298" spans="1:17" ht="13.5" customHeight="1">
      <c r="A298" s="280" t="s">
        <v>584</v>
      </c>
      <c r="B298" s="276" t="s">
        <v>205</v>
      </c>
      <c r="C298" s="276" t="s">
        <v>185</v>
      </c>
      <c r="D298" s="276"/>
      <c r="E298" s="276"/>
      <c r="F298" s="276"/>
      <c r="G298" s="276" t="str">
        <v>Yes</v>
      </c>
      <c r="H298" s="276"/>
      <c r="I298" s="276">
        <v>1</v>
      </c>
      <c r="J298" s="276" t="str">
        <f>C298</f>
        <v>Newlands</v>
      </c>
      <c r="K298" s="276">
        <f>D298</f>
        <v>0</v>
      </c>
      <c r="L298" s="276"/>
      <c r="M298" s="276"/>
      <c r="N298" s="276"/>
      <c r="O298" s="276"/>
      <c r="P298" s="276"/>
      <c r="Q298" s="277">
        <f>F298</f>
        <v>0</v>
      </c>
    </row>
    <row r="299" spans="1:17" ht="13.5" customHeight="1">
      <c r="A299" s="280" t="s">
        <v>585</v>
      </c>
      <c r="B299" s="276" t="s">
        <v>224</v>
      </c>
      <c r="C299" s="276" t="s">
        <v>185</v>
      </c>
      <c r="D299" s="276" t="s">
        <v>179</v>
      </c>
      <c r="E299" s="276"/>
      <c r="F299" s="276" t="s">
        <v>586</v>
      </c>
      <c r="G299" s="276" t="str">
        <v>Yes</v>
      </c>
      <c r="H299" s="276">
        <v>1</v>
      </c>
      <c r="I299" s="276"/>
      <c r="J299" s="276" t="str">
        <f>C299</f>
        <v>Newlands</v>
      </c>
      <c r="K299" s="276" t="str">
        <f>D299</f>
        <v>South Peninsula</v>
      </c>
      <c r="L299" s="276"/>
      <c r="M299" s="276"/>
      <c r="N299" s="276"/>
      <c r="O299" s="276"/>
      <c r="P299" s="276"/>
      <c r="Q299" s="277" t="str">
        <f>F299</f>
        <v>Happy to take on more than the required standby's if required</v>
      </c>
    </row>
    <row r="300" spans="1:17" ht="13.5" customHeight="1">
      <c r="A300" s="280" t="s">
        <v>587</v>
      </c>
      <c r="B300" s="276" t="s">
        <v>192</v>
      </c>
      <c r="C300" s="276" t="s">
        <v>185</v>
      </c>
      <c r="D300" s="276" t="s">
        <v>588</v>
      </c>
      <c r="E300" s="276" t="s">
        <v>588</v>
      </c>
      <c r="F300" s="276"/>
      <c r="G300" s="276" t="str">
        <v>No</v>
      </c>
      <c r="H300" s="276"/>
      <c r="I300" s="276"/>
      <c r="J300" s="276" t="str">
        <f>C300</f>
        <v>Newlands</v>
      </c>
      <c r="K300" s="276" t="str">
        <f>D300</f>
        <v>Newlands, South Peninsula</v>
      </c>
      <c r="L300" s="276"/>
      <c r="M300" s="276"/>
      <c r="N300" s="276"/>
      <c r="O300" s="276"/>
      <c r="P300" s="276"/>
      <c r="Q300" s="277">
        <f>F300</f>
        <v>0</v>
      </c>
    </row>
    <row r="301" spans="1:17" ht="13.5" customHeight="1">
      <c r="A301" s="280" t="s">
        <v>589</v>
      </c>
      <c r="B301" s="276" t="s">
        <v>187</v>
      </c>
      <c r="C301" s="276" t="s">
        <v>185</v>
      </c>
      <c r="D301" s="276"/>
      <c r="E301" s="276"/>
      <c r="F301" s="276" t="s">
        <v>590</v>
      </c>
      <c r="G301" s="276" t="str">
        <v>Yes</v>
      </c>
      <c r="H301" s="276">
        <v>1</v>
      </c>
      <c r="I301" s="276"/>
      <c r="J301" s="276" t="str">
        <f>C301</f>
        <v>Newlands</v>
      </c>
      <c r="K301" s="276">
        <f>D301</f>
        <v>0</v>
      </c>
      <c r="L301" s="276"/>
      <c r="M301" s="276"/>
      <c r="N301" s="276">
        <v>0</v>
      </c>
      <c r="O301" s="276"/>
      <c r="P301" s="276"/>
      <c r="Q301" s="277" t="str">
        <f>F301</f>
        <v>Hi, there is high potential I will be travelling overseas for work in the beginning of 2026. Unfortunately, nothing has been confirmed yet so I have made myself available where I can, but at all possible to limit my standbys over Jan, Feb, early March would be appreciated - thanks</v>
      </c>
    </row>
    <row r="302" spans="1:17" ht="13.5" customHeight="1">
      <c r="A302" s="280" t="s">
        <v>591</v>
      </c>
      <c r="B302" s="276" t="s">
        <v>187</v>
      </c>
      <c r="C302" s="276" t="s">
        <v>185</v>
      </c>
      <c r="D302" s="276" t="s">
        <v>179</v>
      </c>
      <c r="E302" s="276" t="s">
        <v>188</v>
      </c>
      <c r="F302" s="276"/>
      <c r="G302" s="276" t="str">
        <v>Yes</v>
      </c>
      <c r="H302" s="276">
        <v>1</v>
      </c>
      <c r="I302" s="276"/>
      <c r="J302" s="276" t="str">
        <f>C302</f>
        <v>Newlands</v>
      </c>
      <c r="K302" s="276" t="str">
        <f>D302</f>
        <v>South Peninsula</v>
      </c>
      <c r="L302" s="276"/>
      <c r="M302" s="276"/>
      <c r="N302" s="276"/>
      <c r="O302" s="276"/>
      <c r="P302" s="276"/>
      <c r="Q302" s="277">
        <f>F302</f>
        <v>0</v>
      </c>
    </row>
    <row r="303" spans="1:17" ht="13.5" customHeight="1">
      <c r="A303" s="280" t="s">
        <v>592</v>
      </c>
      <c r="B303" s="276" t="s">
        <v>192</v>
      </c>
      <c r="C303" s="276" t="s">
        <v>185</v>
      </c>
      <c r="D303" s="276" t="s">
        <v>179</v>
      </c>
      <c r="E303" s="276" t="s">
        <v>188</v>
      </c>
      <c r="F303" s="276" t="s">
        <v>593</v>
      </c>
      <c r="G303" s="276" t="str">
        <v>No</v>
      </c>
      <c r="H303" s="276"/>
      <c r="I303" s="276"/>
      <c r="J303" s="276" t="str">
        <f>C303</f>
        <v>Newlands</v>
      </c>
      <c r="K303" s="276" t="str">
        <f>D303</f>
        <v>South Peninsula</v>
      </c>
      <c r="L303" s="276"/>
      <c r="M303" s="276"/>
      <c r="N303" s="276"/>
      <c r="O303" s="276"/>
      <c r="P303" s="276">
        <v>1</v>
      </c>
      <c r="Q303" s="277" t="str">
        <f>F303</f>
        <v>Must be on with d5b459e5-0b33-4dc0-ae5a-065d179bbe3d</v>
      </c>
    </row>
    <row r="304" spans="1:17" ht="13.5" customHeight="1">
      <c r="A304" s="280" t="s">
        <v>594</v>
      </c>
      <c r="B304" s="276" t="s">
        <v>205</v>
      </c>
      <c r="C304" s="276" t="s">
        <v>179</v>
      </c>
      <c r="D304" s="276" t="s">
        <v>185</v>
      </c>
      <c r="E304" s="276"/>
      <c r="F304" s="276" t="s">
        <v>595</v>
      </c>
      <c r="G304" s="276" t="str">
        <v>Yes</v>
      </c>
      <c r="H304" s="276"/>
      <c r="I304" s="276">
        <v>1</v>
      </c>
      <c r="J304" s="276" t="str">
        <f>C304</f>
        <v>South Peninsula</v>
      </c>
      <c r="K304" s="276" t="str">
        <f>D304</f>
        <v>Newlands</v>
      </c>
      <c r="L304" s="276"/>
      <c r="M304" s="276">
        <v>1</v>
      </c>
      <c r="N304" s="276"/>
      <c r="O304" s="276"/>
      <c r="P304" s="276"/>
      <c r="Q304" s="277" t="str">
        <f>F304</f>
        <v>I can do Saturdays</v>
      </c>
    </row>
    <row r="305" spans="1:17" ht="13.5" customHeight="1">
      <c r="A305" s="280" t="s">
        <v>596</v>
      </c>
      <c r="B305" s="276" t="s">
        <v>192</v>
      </c>
      <c r="C305" s="276" t="s">
        <v>185</v>
      </c>
      <c r="D305" s="276" t="s">
        <v>185</v>
      </c>
      <c r="E305" s="276" t="s">
        <v>185</v>
      </c>
      <c r="F305" s="276" t="s">
        <v>597</v>
      </c>
      <c r="G305" s="276" t="str">
        <v>No</v>
      </c>
      <c r="H305" s="276"/>
      <c r="I305" s="276"/>
      <c r="J305" s="276" t="str">
        <f>C305</f>
        <v>Newlands</v>
      </c>
      <c r="K305" s="276" t="str">
        <f>D305</f>
        <v>Newlands</v>
      </c>
      <c r="L305" s="276"/>
      <c r="M305" s="276"/>
      <c r="N305" s="276"/>
      <c r="O305" s="276"/>
      <c r="P305" s="276"/>
      <c r="Q305" s="277" t="str">
        <f>F305</f>
        <v>none</v>
      </c>
    </row>
    <row r="306" spans="1:17" ht="13.5" customHeight="1">
      <c r="A306" s="280" t="s">
        <v>598</v>
      </c>
      <c r="B306" s="276" t="s">
        <v>192</v>
      </c>
      <c r="C306" s="276" t="s">
        <v>185</v>
      </c>
      <c r="D306" s="276"/>
      <c r="E306" s="276"/>
      <c r="F306" s="276" t="s">
        <v>599</v>
      </c>
      <c r="G306" s="276" t="str">
        <v>No</v>
      </c>
      <c r="H306" s="276"/>
      <c r="I306" s="276"/>
      <c r="J306" s="276" t="str">
        <f>C306</f>
        <v>Newlands</v>
      </c>
      <c r="K306" s="276">
        <f>D306</f>
        <v>0</v>
      </c>
      <c r="L306" s="276"/>
      <c r="M306" s="276"/>
      <c r="N306" s="276"/>
      <c r="O306" s="276"/>
      <c r="P306" s="276">
        <v>1</v>
      </c>
      <c r="Q306" s="277" t="str">
        <f>F306</f>
        <v>Must be on with 73fd417f-5f6c-4923-aeba-18fc9a366bff
If possible, please can the majority of my standby's be allocated in Dec/Jan as I have less work commitments - I don't mind having consecutive weekends.</v>
      </c>
    </row>
    <row r="307" spans="1:17" ht="13.5" customHeight="1">
      <c r="A307" s="280" t="s">
        <v>600</v>
      </c>
      <c r="B307" s="276" t="s">
        <v>187</v>
      </c>
      <c r="C307" s="276" t="s">
        <v>188</v>
      </c>
      <c r="D307" s="276" t="s">
        <v>188</v>
      </c>
      <c r="E307" s="276" t="s">
        <v>188</v>
      </c>
      <c r="F307" s="276"/>
      <c r="G307" s="276" t="str">
        <v>Yes</v>
      </c>
      <c r="H307" s="276">
        <v>1</v>
      </c>
      <c r="I307" s="276"/>
      <c r="J307" s="276" t="str">
        <f>C307</f>
        <v>Stellenbosch/Helderberg</v>
      </c>
      <c r="K307" s="276" t="str">
        <f>D307</f>
        <v>Stellenbosch/Helderberg</v>
      </c>
      <c r="L307" s="276"/>
      <c r="M307" s="276"/>
      <c r="N307" s="276"/>
      <c r="O307" s="276"/>
      <c r="P307" s="276"/>
      <c r="Q307" s="277">
        <f>F307</f>
        <v>0</v>
      </c>
    </row>
    <row r="308" spans="1:17" ht="13.5" customHeight="1">
      <c r="A308" s="280" t="s">
        <v>601</v>
      </c>
      <c r="B308" s="276" t="s">
        <v>187</v>
      </c>
      <c r="C308" s="276" t="s">
        <v>188</v>
      </c>
      <c r="D308" s="276" t="s">
        <v>188</v>
      </c>
      <c r="E308" s="276" t="s">
        <v>188</v>
      </c>
      <c r="F308" s="276"/>
      <c r="G308" s="276" t="str">
        <v>Yes</v>
      </c>
      <c r="H308" s="276">
        <v>1</v>
      </c>
      <c r="I308" s="276"/>
      <c r="J308" s="276" t="str">
        <f>C308</f>
        <v>Stellenbosch/Helderberg</v>
      </c>
      <c r="K308" s="276" t="str">
        <f>D308</f>
        <v>Stellenbosch/Helderberg</v>
      </c>
      <c r="L308" s="276"/>
      <c r="M308" s="276"/>
      <c r="N308" s="276"/>
      <c r="O308" s="276"/>
      <c r="P308" s="276"/>
      <c r="Q308" s="277">
        <f>F308</f>
        <v>0</v>
      </c>
    </row>
    <row r="309" spans="1:17" ht="13.5" customHeight="1">
      <c r="A309" s="280" t="s">
        <v>602</v>
      </c>
      <c r="B309" s="276" t="s">
        <v>192</v>
      </c>
      <c r="C309" s="276" t="s">
        <v>185</v>
      </c>
      <c r="D309" s="276" t="s">
        <v>185</v>
      </c>
      <c r="E309" s="276" t="s">
        <v>179</v>
      </c>
      <c r="F309" s="276" t="s">
        <v>603</v>
      </c>
      <c r="G309" s="276" t="str">
        <v>No</v>
      </c>
      <c r="H309" s="276"/>
      <c r="I309" s="276"/>
      <c r="J309" s="276" t="str">
        <f>C309</f>
        <v>Newlands</v>
      </c>
      <c r="K309" s="276" t="str">
        <f>D309</f>
        <v>Newlands</v>
      </c>
      <c r="L309" s="276">
        <v>1</v>
      </c>
      <c r="M309" s="276">
        <v>1</v>
      </c>
      <c r="N309" s="276"/>
      <c r="O309" s="276"/>
      <c r="P309" s="276"/>
      <c r="Q309" s="277" t="str">
        <f>F309</f>
        <v>I unfortunately work every second Saturday so I have to do Sunday stand-bys &amp; Dec-Jan is our busiest time so I will try to pick up stand bys if &amp; when I can.</v>
      </c>
    </row>
    <row r="310" spans="1:17" ht="13.5" customHeight="1">
      <c r="A310" s="280" t="s">
        <v>604</v>
      </c>
      <c r="B310" s="276" t="s">
        <v>300</v>
      </c>
      <c r="C310" s="276" t="s">
        <v>188</v>
      </c>
      <c r="D310" s="276" t="s">
        <v>179</v>
      </c>
      <c r="E310" s="276" t="s">
        <v>185</v>
      </c>
      <c r="F310" s="276"/>
      <c r="G310" s="276" t="str">
        <v>Yes</v>
      </c>
      <c r="H310" s="276">
        <v>1</v>
      </c>
      <c r="I310" s="276"/>
      <c r="J310" s="276" t="str">
        <f>C310</f>
        <v>Stellenbosch/Helderberg</v>
      </c>
      <c r="K310" s="276" t="str">
        <f>D310</f>
        <v>South Peninsula</v>
      </c>
      <c r="L310" s="276"/>
      <c r="M310" s="276"/>
      <c r="N310" s="276"/>
      <c r="O310" s="276"/>
      <c r="P310" s="276"/>
      <c r="Q310" s="277">
        <f>F310</f>
        <v>0</v>
      </c>
    </row>
    <row r="311" spans="1:17" ht="13.5" customHeight="1">
      <c r="A311" s="280" t="s">
        <v>605</v>
      </c>
      <c r="B311" s="276" t="s">
        <v>192</v>
      </c>
      <c r="C311" s="276" t="s">
        <v>188</v>
      </c>
      <c r="D311" s="276" t="s">
        <v>188</v>
      </c>
      <c r="E311" s="276" t="s">
        <v>188</v>
      </c>
      <c r="F311" s="276"/>
      <c r="G311" s="276" t="str">
        <v>No</v>
      </c>
      <c r="H311" s="276"/>
      <c r="I311" s="276"/>
      <c r="J311" s="276" t="str">
        <f>C311</f>
        <v>Stellenbosch/Helderberg</v>
      </c>
      <c r="K311" s="276" t="str">
        <f>D311</f>
        <v>Stellenbosch/Helderberg</v>
      </c>
      <c r="L311" s="276"/>
      <c r="M311" s="276"/>
      <c r="N311" s="276"/>
      <c r="O311" s="276"/>
      <c r="P311" s="276"/>
      <c r="Q311" s="277">
        <f>F311</f>
        <v>0</v>
      </c>
    </row>
    <row r="312" spans="1:17" ht="13.5" customHeight="1">
      <c r="A312" s="280" t="s">
        <v>606</v>
      </c>
      <c r="B312" s="276" t="s">
        <v>192</v>
      </c>
      <c r="C312" s="276" t="s">
        <v>185</v>
      </c>
      <c r="D312" s="276"/>
      <c r="E312" s="276"/>
      <c r="F312" s="276"/>
      <c r="G312" s="276" t="str">
        <v>No</v>
      </c>
      <c r="H312" s="276"/>
      <c r="I312" s="276"/>
      <c r="J312" s="276" t="str">
        <f>C312</f>
        <v>Newlands</v>
      </c>
      <c r="K312" s="276">
        <f>D312</f>
        <v>0</v>
      </c>
      <c r="L312" s="276"/>
      <c r="M312" s="276"/>
      <c r="N312" s="276"/>
      <c r="O312" s="276"/>
      <c r="P312" s="276"/>
      <c r="Q312" s="277">
        <f>F312</f>
        <v>0</v>
      </c>
    </row>
    <row r="313" spans="1:17" ht="13.5" customHeight="1">
      <c r="A313" s="280" t="s">
        <v>607</v>
      </c>
      <c r="B313" s="276" t="s">
        <v>251</v>
      </c>
      <c r="C313" s="276" t="s">
        <v>185</v>
      </c>
      <c r="D313" s="276" t="s">
        <v>179</v>
      </c>
      <c r="E313" s="276"/>
      <c r="F313" s="276"/>
      <c r="G313" s="276" t="str">
        <v>No</v>
      </c>
      <c r="H313" s="276"/>
      <c r="I313" s="276"/>
      <c r="J313" s="276" t="str">
        <f>C313</f>
        <v>Newlands</v>
      </c>
      <c r="K313" s="276" t="str">
        <f>D313</f>
        <v>South Peninsula</v>
      </c>
      <c r="L313" s="276"/>
      <c r="M313" s="276"/>
      <c r="N313" s="276"/>
      <c r="O313" s="276"/>
      <c r="P313" s="276"/>
      <c r="Q313" s="277">
        <f>F313</f>
        <v>0</v>
      </c>
    </row>
    <row r="314" spans="1:17" ht="13.5" customHeight="1">
      <c r="A314" s="280" t="s">
        <v>608</v>
      </c>
      <c r="B314" s="276" t="s">
        <v>192</v>
      </c>
      <c r="C314" s="276" t="s">
        <v>185</v>
      </c>
      <c r="D314" s="276"/>
      <c r="E314" s="276"/>
      <c r="F314" s="276"/>
      <c r="G314" s="276" t="str">
        <v>No</v>
      </c>
      <c r="H314" s="276"/>
      <c r="I314" s="276"/>
      <c r="J314" s="276" t="str">
        <f>C314</f>
        <v>Newlands</v>
      </c>
      <c r="K314" s="276">
        <f>D314</f>
        <v>0</v>
      </c>
      <c r="L314" s="276"/>
      <c r="M314" s="276"/>
      <c r="N314" s="276"/>
      <c r="O314" s="276"/>
      <c r="P314" s="276"/>
      <c r="Q314" s="277">
        <f>F314</f>
        <v>0</v>
      </c>
    </row>
    <row r="315" spans="1:17" ht="13.5" customHeight="1">
      <c r="A315" s="280" t="s">
        <v>609</v>
      </c>
      <c r="B315" s="276" t="s">
        <v>236</v>
      </c>
      <c r="C315" s="276" t="s">
        <v>185</v>
      </c>
      <c r="D315" s="276"/>
      <c r="E315" s="276"/>
      <c r="F315" s="276" t="s">
        <v>610</v>
      </c>
      <c r="G315" s="276" t="str">
        <v>Yes</v>
      </c>
      <c r="H315" s="276">
        <v>1</v>
      </c>
      <c r="I315" s="276"/>
      <c r="J315" s="276" t="str">
        <f>C315</f>
        <v>Newlands</v>
      </c>
      <c r="K315" s="276">
        <f>D315</f>
        <v>0</v>
      </c>
      <c r="L315" s="276">
        <v>1</v>
      </c>
      <c r="M315" s="276"/>
      <c r="N315" s="276"/>
      <c r="O315" s="276"/>
      <c r="P315" s="276"/>
      <c r="Q315" s="277" t="str">
        <f>F315</f>
        <v>*December would be preferred as I am student and working, all my assignments start again in February. 
*Usually my assignments are due on a Sunday so I may have to change dates once the calendar has been finalised for 2026.
*Usually my assignments are due on a Sunday, so would be easier to complete by standby and then Sunday I can use as an emergency day for assignments.</v>
      </c>
    </row>
    <row r="316" spans="1:17" ht="13.5" customHeight="1">
      <c r="A316" s="280" t="s">
        <v>611</v>
      </c>
      <c r="B316" s="276" t="s">
        <v>187</v>
      </c>
      <c r="C316" s="276" t="s">
        <v>185</v>
      </c>
      <c r="D316" s="276"/>
      <c r="E316" s="276"/>
      <c r="F316" s="276"/>
      <c r="G316" s="276" t="str">
        <v>Yes</v>
      </c>
      <c r="H316" s="276">
        <v>1</v>
      </c>
      <c r="I316" s="276"/>
      <c r="J316" s="276" t="str">
        <f>C316</f>
        <v>Newlands</v>
      </c>
      <c r="K316" s="276">
        <f>D316</f>
        <v>0</v>
      </c>
      <c r="L316" s="276"/>
      <c r="M316" s="276"/>
      <c r="N316" s="276"/>
      <c r="O316" s="276"/>
      <c r="P316" s="276"/>
      <c r="Q316" s="277">
        <f>F316</f>
        <v>0</v>
      </c>
    </row>
    <row r="317" spans="1:17" ht="13.5" customHeight="1">
      <c r="A317" s="280" t="s">
        <v>612</v>
      </c>
      <c r="B317" s="276" t="s">
        <v>205</v>
      </c>
      <c r="C317" s="276" t="s">
        <v>185</v>
      </c>
      <c r="D317" s="276" t="s">
        <v>179</v>
      </c>
      <c r="E317" s="276" t="s">
        <v>188</v>
      </c>
      <c r="F317" s="276"/>
      <c r="G317" s="276" t="str">
        <v>Yes</v>
      </c>
      <c r="H317" s="276"/>
      <c r="I317" s="276">
        <v>1</v>
      </c>
      <c r="J317" s="276" t="str">
        <f>C317</f>
        <v>Newlands</v>
      </c>
      <c r="K317" s="276" t="str">
        <f>D317</f>
        <v>South Peninsula</v>
      </c>
      <c r="L317" s="276"/>
      <c r="M317" s="276"/>
      <c r="N317" s="276"/>
      <c r="O317" s="276"/>
      <c r="P317" s="276"/>
      <c r="Q317" s="277">
        <f>F317</f>
        <v>0</v>
      </c>
    </row>
    <row r="318" spans="1:17" ht="13.5" customHeight="1">
      <c r="A318" s="280" t="s">
        <v>613</v>
      </c>
      <c r="B318" s="276" t="s">
        <v>192</v>
      </c>
      <c r="C318" s="276" t="s">
        <v>179</v>
      </c>
      <c r="D318" s="276" t="s">
        <v>185</v>
      </c>
      <c r="E318" s="276" t="s">
        <v>188</v>
      </c>
      <c r="F318" s="276" t="s">
        <v>614</v>
      </c>
      <c r="G318" s="276" t="str">
        <v>No</v>
      </c>
      <c r="H318" s="276"/>
      <c r="I318" s="276"/>
      <c r="J318" s="276" t="str">
        <f>C318</f>
        <v>South Peninsula</v>
      </c>
      <c r="K318" s="276" t="str">
        <f>D318</f>
        <v>Newlands</v>
      </c>
      <c r="L318" s="276"/>
      <c r="M318" s="276"/>
      <c r="N318" s="276"/>
      <c r="O318" s="276"/>
      <c r="P318" s="276"/>
      <c r="Q318" s="277" t="str">
        <f>F318</f>
        <v>I have a lot of market weekends throughout the year. The 2026 dates of some have not been set - so my availability may shift. It this is the case, I will gauge who is available got swoops through the right processes.</v>
      </c>
    </row>
    <row r="319" spans="1:17" ht="13.5" customHeight="1">
      <c r="A319" s="280" t="s">
        <v>615</v>
      </c>
      <c r="B319" s="276" t="s">
        <v>187</v>
      </c>
      <c r="C319" s="276" t="s">
        <v>185</v>
      </c>
      <c r="D319" s="276" t="s">
        <v>185</v>
      </c>
      <c r="E319" s="276" t="s">
        <v>185</v>
      </c>
      <c r="F319" s="276" t="s">
        <v>616</v>
      </c>
      <c r="G319" s="276" t="str">
        <v>Yes</v>
      </c>
      <c r="H319" s="276">
        <v>1</v>
      </c>
      <c r="I319" s="276"/>
      <c r="J319" s="276" t="str">
        <f>C319</f>
        <v>Newlands</v>
      </c>
      <c r="K319" s="276" t="str">
        <f>D319</f>
        <v>Newlands</v>
      </c>
      <c r="L319" s="276">
        <v>1</v>
      </c>
      <c r="M319" s="276"/>
      <c r="N319" s="276"/>
      <c r="O319" s="276"/>
      <c r="P319" s="276"/>
      <c r="Q319" s="277" t="str">
        <f>F319</f>
        <v>Unfortunately at this point I can not commit to a standby on a Sunday as I work most Sundays.</v>
      </c>
    </row>
    <row r="320" spans="1:17" ht="13.5" customHeight="1">
      <c r="A320" s="280" t="s">
        <v>617</v>
      </c>
      <c r="B320" s="276" t="s">
        <v>180</v>
      </c>
      <c r="C320" s="276" t="s">
        <v>185</v>
      </c>
      <c r="D320" s="276"/>
      <c r="E320" s="276"/>
      <c r="F320" s="276"/>
      <c r="G320" s="276" t="str">
        <v>Yes</v>
      </c>
      <c r="H320" s="276"/>
      <c r="I320" s="276"/>
      <c r="J320" s="276" t="str">
        <f>C320</f>
        <v>Newlands</v>
      </c>
      <c r="K320" s="276">
        <f>D320</f>
        <v>0</v>
      </c>
      <c r="L320" s="276"/>
      <c r="M320" s="276"/>
      <c r="N320" s="276"/>
      <c r="O320" s="276"/>
      <c r="P320" s="276"/>
      <c r="Q320" s="277">
        <f>F320</f>
        <v>0</v>
      </c>
    </row>
    <row r="321" spans="1:17" ht="13.5" customHeight="1">
      <c r="A321" s="280" t="s">
        <v>618</v>
      </c>
      <c r="B321" s="276" t="s">
        <v>205</v>
      </c>
      <c r="C321" s="276" t="s">
        <v>185</v>
      </c>
      <c r="D321" s="276"/>
      <c r="E321" s="276"/>
      <c r="F321" s="276"/>
      <c r="G321" s="276" t="str">
        <v>Yes</v>
      </c>
      <c r="H321" s="276"/>
      <c r="I321" s="276">
        <v>1</v>
      </c>
      <c r="J321" s="276" t="str">
        <f>C321</f>
        <v>Newlands</v>
      </c>
      <c r="K321" s="276">
        <f>D321</f>
        <v>0</v>
      </c>
      <c r="L321" s="276"/>
      <c r="M321" s="276"/>
      <c r="N321" s="276"/>
      <c r="O321" s="276"/>
      <c r="P321" s="276"/>
      <c r="Q321" s="277">
        <f>F321</f>
        <v>0</v>
      </c>
    </row>
    <row r="322" spans="1:17" ht="13.5" customHeight="1">
      <c r="A322" s="280" t="s">
        <v>619</v>
      </c>
      <c r="B322" s="276" t="s">
        <v>251</v>
      </c>
      <c r="C322" s="276" t="s">
        <v>185</v>
      </c>
      <c r="D322" s="276"/>
      <c r="E322" s="276"/>
      <c r="F322" s="276"/>
      <c r="G322" s="276" t="str">
        <v>No</v>
      </c>
      <c r="H322" s="276"/>
      <c r="I322" s="276"/>
      <c r="J322" s="276" t="str">
        <f>C322</f>
        <v>Newlands</v>
      </c>
      <c r="K322" s="276">
        <f>D322</f>
        <v>0</v>
      </c>
      <c r="L322" s="276"/>
      <c r="M322" s="276"/>
      <c r="N322" s="276"/>
      <c r="O322" s="276"/>
      <c r="P322" s="276"/>
      <c r="Q322" s="277">
        <f>F322</f>
        <v>0</v>
      </c>
    </row>
    <row r="323" spans="1:17" ht="13.5" customHeight="1">
      <c r="A323" s="280" t="s">
        <v>620</v>
      </c>
      <c r="B323" s="276" t="s">
        <v>192</v>
      </c>
      <c r="C323" s="276" t="s">
        <v>185</v>
      </c>
      <c r="D323" s="276"/>
      <c r="E323" s="276"/>
      <c r="F323" s="276"/>
      <c r="G323" s="276" t="str">
        <v>No</v>
      </c>
      <c r="H323" s="276"/>
      <c r="I323" s="276"/>
      <c r="J323" s="276" t="str">
        <f>C323</f>
        <v>Newlands</v>
      </c>
      <c r="K323" s="276">
        <f>D323</f>
        <v>0</v>
      </c>
      <c r="L323" s="276"/>
      <c r="M323" s="276"/>
      <c r="N323" s="276"/>
      <c r="O323" s="276"/>
      <c r="P323" s="276"/>
      <c r="Q323" s="277">
        <f>F323</f>
        <v>0</v>
      </c>
    </row>
    <row r="324" spans="1:17" ht="13.5" customHeight="1">
      <c r="A324" s="280" t="s">
        <v>621</v>
      </c>
      <c r="B324" s="276" t="s">
        <v>224</v>
      </c>
      <c r="C324" s="276" t="s">
        <v>188</v>
      </c>
      <c r="D324" s="276"/>
      <c r="E324" s="276"/>
      <c r="F324" s="276"/>
      <c r="G324" s="276" t="str">
        <v>Yes</v>
      </c>
      <c r="H324" s="276">
        <v>1</v>
      </c>
      <c r="I324" s="276"/>
      <c r="J324" s="276" t="str">
        <f>C324</f>
        <v>Stellenbosch/Helderberg</v>
      </c>
      <c r="K324" s="276">
        <f>D324</f>
        <v>0</v>
      </c>
      <c r="L324" s="276"/>
      <c r="M324" s="276"/>
      <c r="N324" s="276"/>
      <c r="O324" s="276"/>
      <c r="P324" s="276"/>
      <c r="Q324" s="277">
        <f>F324</f>
        <v>0</v>
      </c>
    </row>
    <row r="325" spans="1:17" ht="13.5" customHeight="1">
      <c r="A325" s="280" t="s">
        <v>622</v>
      </c>
      <c r="B325" s="276" t="s">
        <v>187</v>
      </c>
      <c r="C325" s="276" t="s">
        <v>188</v>
      </c>
      <c r="D325" s="276"/>
      <c r="E325" s="276"/>
      <c r="F325" s="276" t="s">
        <v>623</v>
      </c>
      <c r="G325" s="276" t="str">
        <v>Yes</v>
      </c>
      <c r="H325" s="276">
        <v>1</v>
      </c>
      <c r="I325" s="276"/>
      <c r="J325" s="276" t="str">
        <f>C325</f>
        <v>Stellenbosch/Helderberg</v>
      </c>
      <c r="K325" s="276">
        <f>D325</f>
        <v>0</v>
      </c>
      <c r="L325" s="276"/>
      <c r="M325" s="276"/>
      <c r="N325" s="276"/>
      <c r="O325" s="276"/>
      <c r="P325" s="276"/>
      <c r="Q325" s="277" t="str">
        <f>F325</f>
        <v>I do have Mondays and usually one other weekday off should there be any special callouts.</v>
      </c>
    </row>
    <row r="326" spans="1:17" ht="13.5" customHeight="1">
      <c r="A326" s="280" t="s">
        <v>624</v>
      </c>
      <c r="B326" s="276" t="s">
        <v>192</v>
      </c>
      <c r="C326" s="276" t="s">
        <v>179</v>
      </c>
      <c r="D326" s="276" t="s">
        <v>179</v>
      </c>
      <c r="E326" s="276" t="s">
        <v>179</v>
      </c>
      <c r="F326" s="276"/>
      <c r="G326" s="276" t="str">
        <v>No</v>
      </c>
      <c r="H326" s="276"/>
      <c r="I326" s="276"/>
      <c r="J326" s="276" t="str">
        <f>C326</f>
        <v>South Peninsula</v>
      </c>
      <c r="K326" s="276" t="str">
        <f>D326</f>
        <v>South Peninsula</v>
      </c>
      <c r="L326" s="276"/>
      <c r="M326" s="276"/>
      <c r="N326" s="276"/>
      <c r="O326" s="276"/>
      <c r="P326" s="276"/>
      <c r="Q326" s="277">
        <f>F326</f>
        <v>0</v>
      </c>
    </row>
    <row r="327" spans="1:17" ht="13.5" customHeight="1">
      <c r="A327" s="279" t="s">
        <v>625</v>
      </c>
      <c r="B327" s="278" t="s">
        <v>187</v>
      </c>
      <c r="C327" s="278" t="s">
        <v>185</v>
      </c>
      <c r="D327" s="278"/>
      <c r="E327" s="278" t="s">
        <v>179</v>
      </c>
      <c r="F327" s="278"/>
      <c r="G327" s="278" t="str">
        <v>Yes</v>
      </c>
      <c r="H327" s="276">
        <v>1</v>
      </c>
      <c r="I327" s="278"/>
      <c r="J327" s="276" t="str">
        <f>C327</f>
        <v>Newlands</v>
      </c>
      <c r="K327" s="276">
        <f>D327</f>
        <v>0</v>
      </c>
      <c r="L327" s="278"/>
      <c r="M327" s="278"/>
      <c r="N327" s="278"/>
      <c r="O327" s="278"/>
      <c r="P327" s="278"/>
      <c r="Q327" s="277">
        <f>F327</f>
        <v>0</v>
      </c>
    </row>
    <row r="328" spans="1:17" ht="14">
      <c r="H328" s="276"/>
      <c r="K328" s="276"/>
    </row>
  </sheetData>
  <mergeCells count="1">
    <mergeCell ref="A1:Q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1BB22-B0BE-E646-8862-0834EA27D469}">
  <dimension ref="A1:E35"/>
  <sheetViews>
    <sheetView workbookViewId="0">
      <pane ySplit="1" topLeftCell="A2" activePane="bottomLeft" state="frozen"/>
      <selection pane="bottomLeft"/>
    </sheetView>
  </sheetViews>
  <sheetFormatPr baseColWidth="10" defaultColWidth="8.83203125" defaultRowHeight="14"/>
  <cols>
    <col min="1" max="1" width="38" style="286" customWidth="1"/>
    <col min="2" max="2" width="16" style="286" customWidth="1"/>
    <col min="3" max="4" width="12" style="286" customWidth="1"/>
    <col min="5" max="5" width="40" style="286" customWidth="1"/>
    <col min="6" max="16384" width="8.83203125" style="286"/>
  </cols>
  <sheetData>
    <row r="1" spans="1:5" ht="28" customHeight="1">
      <c r="A1" s="294" t="s">
        <v>885</v>
      </c>
      <c r="B1" s="294" t="s">
        <v>902</v>
      </c>
      <c r="C1" s="294" t="s">
        <v>743</v>
      </c>
      <c r="D1" s="294" t="s">
        <v>775</v>
      </c>
      <c r="E1" s="294" t="s">
        <v>858</v>
      </c>
    </row>
    <row r="2" spans="1:5">
      <c r="A2" s="293" t="s">
        <v>429</v>
      </c>
      <c r="B2" s="293" t="s">
        <v>61</v>
      </c>
      <c r="C2" s="293" t="s">
        <v>744</v>
      </c>
      <c r="D2" s="293">
        <v>1</v>
      </c>
      <c r="E2" s="292"/>
    </row>
    <row r="3" spans="1:5">
      <c r="A3" s="293" t="s">
        <v>277</v>
      </c>
      <c r="B3" s="293" t="s">
        <v>61</v>
      </c>
      <c r="C3" s="293" t="s">
        <v>744</v>
      </c>
      <c r="D3" s="293">
        <v>1</v>
      </c>
      <c r="E3" s="292"/>
    </row>
    <row r="4" spans="1:5">
      <c r="A4" s="293" t="s">
        <v>250</v>
      </c>
      <c r="B4" s="293" t="s">
        <v>61</v>
      </c>
      <c r="C4" s="293" t="s">
        <v>745</v>
      </c>
      <c r="D4" s="293">
        <v>1</v>
      </c>
      <c r="E4" s="292"/>
    </row>
    <row r="5" spans="1:5">
      <c r="A5" s="293" t="s">
        <v>383</v>
      </c>
      <c r="B5" s="293" t="s">
        <v>61</v>
      </c>
      <c r="C5" s="293" t="s">
        <v>745</v>
      </c>
      <c r="D5" s="293">
        <v>1</v>
      </c>
      <c r="E5" s="292"/>
    </row>
    <row r="6" spans="1:5">
      <c r="A6" s="293" t="s">
        <v>402</v>
      </c>
      <c r="B6" s="293" t="s">
        <v>61</v>
      </c>
      <c r="C6" s="293" t="s">
        <v>744</v>
      </c>
      <c r="D6" s="293">
        <v>1</v>
      </c>
      <c r="E6" s="292"/>
    </row>
    <row r="7" spans="1:5">
      <c r="A7" s="293" t="s">
        <v>480</v>
      </c>
      <c r="B7" s="293" t="s">
        <v>61</v>
      </c>
      <c r="C7" s="293" t="s">
        <v>744</v>
      </c>
      <c r="D7" s="293">
        <v>1</v>
      </c>
      <c r="E7" s="292"/>
    </row>
    <row r="8" spans="1:5">
      <c r="A8" s="293" t="s">
        <v>507</v>
      </c>
      <c r="B8" s="293" t="s">
        <v>61</v>
      </c>
      <c r="C8" s="293" t="s">
        <v>745</v>
      </c>
      <c r="D8" s="293">
        <v>1</v>
      </c>
      <c r="E8" s="292"/>
    </row>
    <row r="9" spans="1:5">
      <c r="A9" s="293" t="s">
        <v>260</v>
      </c>
      <c r="B9" s="293" t="s">
        <v>66</v>
      </c>
      <c r="C9" s="293" t="s">
        <v>744</v>
      </c>
      <c r="D9" s="293">
        <v>1</v>
      </c>
      <c r="E9" s="292"/>
    </row>
    <row r="10" spans="1:5">
      <c r="A10" s="293" t="s">
        <v>207</v>
      </c>
      <c r="B10" s="293" t="s">
        <v>66</v>
      </c>
      <c r="C10" s="293" t="s">
        <v>744</v>
      </c>
      <c r="D10" s="293">
        <v>1</v>
      </c>
      <c r="E10" s="292"/>
    </row>
    <row r="11" spans="1:5">
      <c r="A11" s="293" t="s">
        <v>381</v>
      </c>
      <c r="B11" s="293" t="s">
        <v>66</v>
      </c>
      <c r="C11" s="293" t="s">
        <v>745</v>
      </c>
      <c r="D11" s="293">
        <v>1</v>
      </c>
      <c r="E11" s="292"/>
    </row>
    <row r="12" spans="1:5">
      <c r="A12" s="293" t="s">
        <v>334</v>
      </c>
      <c r="B12" s="293" t="s">
        <v>66</v>
      </c>
      <c r="C12" s="293" t="s">
        <v>744</v>
      </c>
      <c r="D12" s="293">
        <v>1</v>
      </c>
      <c r="E12" s="292"/>
    </row>
    <row r="13" spans="1:5">
      <c r="A13" s="293" t="s">
        <v>278</v>
      </c>
      <c r="B13" s="293" t="s">
        <v>66</v>
      </c>
      <c r="C13" s="293" t="s">
        <v>744</v>
      </c>
      <c r="D13" s="293">
        <v>1</v>
      </c>
      <c r="E13" s="292"/>
    </row>
    <row r="14" spans="1:5">
      <c r="A14" s="293" t="s">
        <v>249</v>
      </c>
      <c r="B14" s="293" t="s">
        <v>66</v>
      </c>
      <c r="C14" s="293" t="s">
        <v>744</v>
      </c>
      <c r="D14" s="293">
        <v>1</v>
      </c>
      <c r="E14" s="292"/>
    </row>
    <row r="15" spans="1:5">
      <c r="A15" s="293" t="s">
        <v>230</v>
      </c>
      <c r="B15" s="293" t="s">
        <v>66</v>
      </c>
      <c r="C15" s="293" t="s">
        <v>744</v>
      </c>
      <c r="D15" s="293">
        <v>1</v>
      </c>
      <c r="E15" s="292"/>
    </row>
    <row r="16" spans="1:5">
      <c r="A16" s="293" t="s">
        <v>226</v>
      </c>
      <c r="B16" s="293" t="s">
        <v>66</v>
      </c>
      <c r="C16" s="293" t="s">
        <v>744</v>
      </c>
      <c r="D16" s="293">
        <v>1</v>
      </c>
      <c r="E16" s="292"/>
    </row>
    <row r="17" spans="1:5">
      <c r="A17" s="293" t="s">
        <v>496</v>
      </c>
      <c r="B17" s="293" t="s">
        <v>73</v>
      </c>
      <c r="C17" s="293" t="s">
        <v>745</v>
      </c>
      <c r="D17" s="293">
        <v>1</v>
      </c>
      <c r="E17" s="292"/>
    </row>
    <row r="18" spans="1:5">
      <c r="A18" s="293" t="s">
        <v>329</v>
      </c>
      <c r="B18" s="293" t="s">
        <v>73</v>
      </c>
      <c r="C18" s="293" t="s">
        <v>744</v>
      </c>
      <c r="D18" s="293">
        <v>1</v>
      </c>
      <c r="E18" s="292"/>
    </row>
    <row r="19" spans="1:5">
      <c r="A19" s="293" t="s">
        <v>318</v>
      </c>
      <c r="B19" s="293" t="s">
        <v>73</v>
      </c>
      <c r="C19" s="293" t="s">
        <v>744</v>
      </c>
      <c r="D19" s="293">
        <v>1</v>
      </c>
      <c r="E19" s="292"/>
    </row>
    <row r="20" spans="1:5">
      <c r="A20" s="293" t="s">
        <v>243</v>
      </c>
      <c r="B20" s="293" t="s">
        <v>66</v>
      </c>
      <c r="C20" s="293" t="s">
        <v>744</v>
      </c>
      <c r="D20" s="293">
        <v>1</v>
      </c>
      <c r="E20" s="292"/>
    </row>
    <row r="21" spans="1:5">
      <c r="A21" s="293" t="s">
        <v>416</v>
      </c>
      <c r="B21" s="293" t="s">
        <v>73</v>
      </c>
      <c r="C21" s="293" t="s">
        <v>744</v>
      </c>
      <c r="D21" s="293">
        <v>1</v>
      </c>
      <c r="E21" s="292"/>
    </row>
    <row r="22" spans="1:5">
      <c r="A22" s="293" t="s">
        <v>506</v>
      </c>
      <c r="B22" s="293" t="s">
        <v>66</v>
      </c>
      <c r="C22" s="293" t="s">
        <v>744</v>
      </c>
      <c r="D22" s="293">
        <v>1</v>
      </c>
      <c r="E22" s="292"/>
    </row>
    <row r="23" spans="1:5">
      <c r="A23" s="293" t="s">
        <v>419</v>
      </c>
      <c r="B23" s="293" t="s">
        <v>66</v>
      </c>
      <c r="C23" s="293" t="s">
        <v>744</v>
      </c>
      <c r="D23" s="293">
        <v>1</v>
      </c>
      <c r="E23" s="292"/>
    </row>
    <row r="24" spans="1:5">
      <c r="A24" s="293" t="s">
        <v>304</v>
      </c>
      <c r="B24" s="293" t="s">
        <v>73</v>
      </c>
      <c r="C24" s="293" t="s">
        <v>744</v>
      </c>
      <c r="D24" s="293">
        <v>1</v>
      </c>
      <c r="E24" s="292"/>
    </row>
    <row r="25" spans="1:5">
      <c r="A25" s="293" t="s">
        <v>542</v>
      </c>
      <c r="B25" s="293" t="s">
        <v>73</v>
      </c>
      <c r="C25" s="293" t="s">
        <v>744</v>
      </c>
      <c r="D25" s="293">
        <v>1</v>
      </c>
      <c r="E25" s="292"/>
    </row>
    <row r="26" spans="1:5">
      <c r="A26" s="293" t="s">
        <v>393</v>
      </c>
      <c r="B26" s="293" t="s">
        <v>73</v>
      </c>
      <c r="C26" s="293" t="s">
        <v>744</v>
      </c>
      <c r="D26" s="293">
        <v>1</v>
      </c>
      <c r="E26" s="292"/>
    </row>
    <row r="27" spans="1:5">
      <c r="A27" s="293" t="s">
        <v>267</v>
      </c>
      <c r="B27" s="293" t="s">
        <v>73</v>
      </c>
      <c r="C27" s="293" t="s">
        <v>744</v>
      </c>
      <c r="D27" s="293">
        <v>1</v>
      </c>
      <c r="E27" s="292"/>
    </row>
    <row r="28" spans="1:5">
      <c r="A28" s="293" t="s">
        <v>269</v>
      </c>
      <c r="B28" s="293" t="s">
        <v>73</v>
      </c>
      <c r="C28" s="293" t="s">
        <v>744</v>
      </c>
      <c r="D28" s="293">
        <v>1</v>
      </c>
      <c r="E28" s="292"/>
    </row>
    <row r="29" spans="1:5">
      <c r="A29" s="293" t="s">
        <v>550</v>
      </c>
      <c r="B29" s="293" t="s">
        <v>73</v>
      </c>
      <c r="C29" s="293" t="s">
        <v>744</v>
      </c>
      <c r="D29" s="293">
        <v>1</v>
      </c>
      <c r="E29" s="292"/>
    </row>
    <row r="30" spans="1:5">
      <c r="A30" s="293" t="s">
        <v>483</v>
      </c>
      <c r="B30" s="293" t="s">
        <v>153</v>
      </c>
      <c r="C30" s="293" t="s">
        <v>745</v>
      </c>
      <c r="D30" s="293">
        <v>1</v>
      </c>
      <c r="E30" s="292"/>
    </row>
    <row r="31" spans="1:5">
      <c r="A31" s="293" t="s">
        <v>247</v>
      </c>
      <c r="B31" s="293" t="s">
        <v>153</v>
      </c>
      <c r="C31" s="293" t="s">
        <v>746</v>
      </c>
      <c r="D31" s="293">
        <v>1</v>
      </c>
      <c r="E31" s="292"/>
    </row>
    <row r="32" spans="1:5">
      <c r="A32" s="293" t="s">
        <v>360</v>
      </c>
      <c r="B32" s="293" t="s">
        <v>153</v>
      </c>
      <c r="C32" s="293" t="s">
        <v>744</v>
      </c>
      <c r="D32" s="293">
        <v>1</v>
      </c>
      <c r="E32" s="292"/>
    </row>
    <row r="33" spans="1:5">
      <c r="A33" s="293" t="s">
        <v>292</v>
      </c>
      <c r="B33" s="293" t="s">
        <v>153</v>
      </c>
      <c r="C33" s="293" t="s">
        <v>746</v>
      </c>
      <c r="D33" s="293">
        <v>1</v>
      </c>
      <c r="E33" s="292"/>
    </row>
    <row r="34" spans="1:5">
      <c r="A34" s="293" t="s">
        <v>389</v>
      </c>
      <c r="B34" s="293" t="s">
        <v>153</v>
      </c>
      <c r="C34" s="293" t="s">
        <v>744</v>
      </c>
      <c r="D34" s="293">
        <v>1</v>
      </c>
      <c r="E34" s="292"/>
    </row>
    <row r="35" spans="1:5">
      <c r="A35" s="293" t="s">
        <v>225</v>
      </c>
      <c r="B35" s="293" t="s">
        <v>153</v>
      </c>
      <c r="C35" s="293" t="s">
        <v>744</v>
      </c>
      <c r="D35" s="293">
        <v>1</v>
      </c>
      <c r="E35" s="292"/>
    </row>
  </sheetData>
  <autoFilter ref="A1:E35" xr:uid="{00000000-0009-0000-0000-000003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402E8-A87B-1B4C-8833-D9EDE792A023}">
  <dimension ref="A1:I507"/>
  <sheetViews>
    <sheetView workbookViewId="0">
      <pane ySplit="1" topLeftCell="A2" activePane="bottomLeft" state="frozen"/>
      <selection pane="bottomLeft"/>
    </sheetView>
  </sheetViews>
  <sheetFormatPr baseColWidth="10" defaultColWidth="8.83203125" defaultRowHeight="14"/>
  <cols>
    <col min="1" max="1" width="38" style="286" customWidth="1"/>
    <col min="2" max="2" width="28" style="286" customWidth="1"/>
    <col min="3" max="4" width="14" style="286" customWidth="1"/>
    <col min="5" max="5" width="20" style="286" customWidth="1"/>
    <col min="6" max="6" width="11" style="286" customWidth="1"/>
    <col min="7" max="7" width="13" style="286" customWidth="1"/>
    <col min="8" max="8" width="55" style="286" customWidth="1"/>
    <col min="9" max="9" width="45" style="286" customWidth="1"/>
    <col min="10" max="16384" width="8.83203125" style="286"/>
  </cols>
  <sheetData>
    <row r="1" spans="1:9" ht="28" customHeight="1">
      <c r="A1" s="294" t="s">
        <v>885</v>
      </c>
      <c r="B1" s="294" t="s">
        <v>912</v>
      </c>
      <c r="C1" s="294" t="s">
        <v>911</v>
      </c>
      <c r="D1" s="294" t="s">
        <v>910</v>
      </c>
      <c r="E1" s="294" t="s">
        <v>909</v>
      </c>
      <c r="F1" s="294" t="s">
        <v>897</v>
      </c>
      <c r="G1" s="294" t="s">
        <v>908</v>
      </c>
      <c r="H1" s="294" t="s">
        <v>907</v>
      </c>
      <c r="I1" s="294" t="s">
        <v>858</v>
      </c>
    </row>
    <row r="2" spans="1:9">
      <c r="A2" s="293" t="s">
        <v>671</v>
      </c>
      <c r="B2" s="293" t="s">
        <v>672</v>
      </c>
      <c r="C2" s="295">
        <v>45989</v>
      </c>
      <c r="D2" s="295">
        <v>45991</v>
      </c>
      <c r="E2" s="293" t="s">
        <v>903</v>
      </c>
      <c r="F2" s="293">
        <v>0</v>
      </c>
      <c r="G2" s="293">
        <v>0</v>
      </c>
      <c r="H2" s="292"/>
      <c r="I2" s="292"/>
    </row>
    <row r="3" spans="1:9">
      <c r="A3" s="293" t="s">
        <v>671</v>
      </c>
      <c r="B3" s="293" t="s">
        <v>672</v>
      </c>
      <c r="C3" s="295">
        <v>45996</v>
      </c>
      <c r="D3" s="295">
        <v>45998</v>
      </c>
      <c r="E3" s="293" t="s">
        <v>903</v>
      </c>
      <c r="F3" s="293">
        <v>0</v>
      </c>
      <c r="G3" s="293">
        <v>0</v>
      </c>
      <c r="H3" s="292"/>
      <c r="I3" s="292"/>
    </row>
    <row r="4" spans="1:9">
      <c r="A4" s="293" t="s">
        <v>671</v>
      </c>
      <c r="B4" s="293" t="s">
        <v>672</v>
      </c>
      <c r="C4" s="295">
        <v>46003</v>
      </c>
      <c r="D4" s="295">
        <v>46005</v>
      </c>
      <c r="E4" s="293" t="s">
        <v>903</v>
      </c>
      <c r="F4" s="293">
        <v>1</v>
      </c>
      <c r="G4" s="293">
        <v>0</v>
      </c>
      <c r="H4" s="292"/>
      <c r="I4" s="292"/>
    </row>
    <row r="5" spans="1:9">
      <c r="A5" s="293" t="s">
        <v>671</v>
      </c>
      <c r="B5" s="293" t="s">
        <v>672</v>
      </c>
      <c r="C5" s="295">
        <v>46010</v>
      </c>
      <c r="D5" s="295">
        <v>46012</v>
      </c>
      <c r="E5" s="293" t="s">
        <v>903</v>
      </c>
      <c r="F5" s="293">
        <v>0</v>
      </c>
      <c r="G5" s="293">
        <v>0</v>
      </c>
      <c r="H5" s="292"/>
      <c r="I5" s="292"/>
    </row>
    <row r="6" spans="1:9">
      <c r="A6" s="293" t="s">
        <v>671</v>
      </c>
      <c r="B6" s="293" t="s">
        <v>672</v>
      </c>
      <c r="C6" s="295">
        <v>46017</v>
      </c>
      <c r="D6" s="295">
        <v>46019</v>
      </c>
      <c r="E6" s="293" t="s">
        <v>903</v>
      </c>
      <c r="F6" s="293">
        <v>0</v>
      </c>
      <c r="G6" s="293">
        <v>0</v>
      </c>
      <c r="H6" s="292"/>
      <c r="I6" s="292"/>
    </row>
    <row r="7" spans="1:9">
      <c r="A7" s="293" t="s">
        <v>671</v>
      </c>
      <c r="B7" s="293" t="s">
        <v>672</v>
      </c>
      <c r="C7" s="295">
        <v>46024</v>
      </c>
      <c r="D7" s="295">
        <v>46026</v>
      </c>
      <c r="E7" s="293" t="s">
        <v>903</v>
      </c>
      <c r="F7" s="293">
        <v>0</v>
      </c>
      <c r="G7" s="293">
        <v>0</v>
      </c>
      <c r="H7" s="292"/>
      <c r="I7" s="292"/>
    </row>
    <row r="8" spans="1:9">
      <c r="A8" s="293" t="s">
        <v>671</v>
      </c>
      <c r="B8" s="293" t="s">
        <v>672</v>
      </c>
      <c r="C8" s="295">
        <v>46031</v>
      </c>
      <c r="D8" s="295">
        <v>46033</v>
      </c>
      <c r="E8" s="293" t="s">
        <v>903</v>
      </c>
      <c r="F8" s="293">
        <v>1</v>
      </c>
      <c r="G8" s="293">
        <v>0</v>
      </c>
      <c r="H8" s="292"/>
      <c r="I8" s="292"/>
    </row>
    <row r="9" spans="1:9">
      <c r="A9" s="293" t="s">
        <v>671</v>
      </c>
      <c r="B9" s="293" t="s">
        <v>672</v>
      </c>
      <c r="C9" s="295">
        <v>46038</v>
      </c>
      <c r="D9" s="295">
        <v>46040</v>
      </c>
      <c r="E9" s="293" t="s">
        <v>903</v>
      </c>
      <c r="F9" s="293">
        <v>0</v>
      </c>
      <c r="G9" s="293">
        <v>0</v>
      </c>
      <c r="H9" s="292"/>
      <c r="I9" s="292"/>
    </row>
    <row r="10" spans="1:9">
      <c r="A10" s="293" t="s">
        <v>671</v>
      </c>
      <c r="B10" s="293" t="s">
        <v>672</v>
      </c>
      <c r="C10" s="295">
        <v>46045</v>
      </c>
      <c r="D10" s="295">
        <v>46047</v>
      </c>
      <c r="E10" s="293" t="s">
        <v>903</v>
      </c>
      <c r="F10" s="293">
        <v>0</v>
      </c>
      <c r="G10" s="293">
        <v>0</v>
      </c>
      <c r="H10" s="292"/>
      <c r="I10" s="292"/>
    </row>
    <row r="11" spans="1:9">
      <c r="A11" s="293" t="s">
        <v>671</v>
      </c>
      <c r="B11" s="293" t="s">
        <v>672</v>
      </c>
      <c r="C11" s="295">
        <v>46052</v>
      </c>
      <c r="D11" s="295">
        <v>46054</v>
      </c>
      <c r="E11" s="293" t="s">
        <v>903</v>
      </c>
      <c r="F11" s="293">
        <v>0</v>
      </c>
      <c r="G11" s="293">
        <v>0</v>
      </c>
      <c r="H11" s="292"/>
      <c r="I11" s="292"/>
    </row>
    <row r="12" spans="1:9">
      <c r="A12" s="293" t="s">
        <v>671</v>
      </c>
      <c r="B12" s="293" t="s">
        <v>672</v>
      </c>
      <c r="C12" s="295">
        <v>46059</v>
      </c>
      <c r="D12" s="295">
        <v>46061</v>
      </c>
      <c r="E12" s="293" t="s">
        <v>903</v>
      </c>
      <c r="F12" s="293">
        <v>0</v>
      </c>
      <c r="G12" s="293">
        <v>0</v>
      </c>
      <c r="H12" s="292"/>
      <c r="I12" s="292"/>
    </row>
    <row r="13" spans="1:9">
      <c r="A13" s="293" t="s">
        <v>671</v>
      </c>
      <c r="B13" s="293" t="s">
        <v>672</v>
      </c>
      <c r="C13" s="295">
        <v>46066</v>
      </c>
      <c r="D13" s="295">
        <v>46068</v>
      </c>
      <c r="E13" s="293" t="s">
        <v>903</v>
      </c>
      <c r="F13" s="293">
        <v>0</v>
      </c>
      <c r="G13" s="293">
        <v>0</v>
      </c>
      <c r="H13" s="292"/>
      <c r="I13" s="292"/>
    </row>
    <row r="14" spans="1:9">
      <c r="A14" s="293" t="s">
        <v>671</v>
      </c>
      <c r="B14" s="293" t="s">
        <v>672</v>
      </c>
      <c r="C14" s="295">
        <v>46073</v>
      </c>
      <c r="D14" s="295">
        <v>46075</v>
      </c>
      <c r="E14" s="293" t="s">
        <v>903</v>
      </c>
      <c r="F14" s="293">
        <v>0</v>
      </c>
      <c r="G14" s="293">
        <v>0</v>
      </c>
      <c r="H14" s="292"/>
      <c r="I14" s="292"/>
    </row>
    <row r="15" spans="1:9">
      <c r="A15" s="293" t="s">
        <v>671</v>
      </c>
      <c r="B15" s="293" t="s">
        <v>672</v>
      </c>
      <c r="C15" s="295">
        <v>46080</v>
      </c>
      <c r="D15" s="295">
        <v>46082</v>
      </c>
      <c r="E15" s="293" t="s">
        <v>903</v>
      </c>
      <c r="F15" s="293">
        <v>0</v>
      </c>
      <c r="G15" s="293">
        <v>0</v>
      </c>
      <c r="H15" s="292"/>
      <c r="I15" s="292"/>
    </row>
    <row r="16" spans="1:9">
      <c r="A16" s="293" t="s">
        <v>671</v>
      </c>
      <c r="B16" s="293" t="s">
        <v>672</v>
      </c>
      <c r="C16" s="295">
        <v>46087</v>
      </c>
      <c r="D16" s="295">
        <v>46089</v>
      </c>
      <c r="E16" s="293" t="s">
        <v>903</v>
      </c>
      <c r="F16" s="293">
        <v>0</v>
      </c>
      <c r="G16" s="293">
        <v>0</v>
      </c>
      <c r="H16" s="292"/>
      <c r="I16" s="292"/>
    </row>
    <row r="17" spans="1:9">
      <c r="A17" s="293" t="s">
        <v>671</v>
      </c>
      <c r="B17" s="293" t="s">
        <v>672</v>
      </c>
      <c r="C17" s="295">
        <v>46094</v>
      </c>
      <c r="D17" s="295">
        <v>46096</v>
      </c>
      <c r="E17" s="293" t="s">
        <v>903</v>
      </c>
      <c r="F17" s="293">
        <v>0</v>
      </c>
      <c r="G17" s="293">
        <v>0</v>
      </c>
      <c r="H17" s="292"/>
      <c r="I17" s="292"/>
    </row>
    <row r="18" spans="1:9">
      <c r="A18" s="293" t="s">
        <v>671</v>
      </c>
      <c r="B18" s="293" t="s">
        <v>672</v>
      </c>
      <c r="C18" s="295">
        <v>46101</v>
      </c>
      <c r="D18" s="295">
        <v>46103</v>
      </c>
      <c r="E18" s="293" t="s">
        <v>903</v>
      </c>
      <c r="F18" s="293">
        <v>0</v>
      </c>
      <c r="G18" s="293">
        <v>0</v>
      </c>
      <c r="H18" s="292"/>
      <c r="I18" s="292"/>
    </row>
    <row r="19" spans="1:9">
      <c r="A19" s="293" t="s">
        <v>671</v>
      </c>
      <c r="B19" s="293" t="s">
        <v>672</v>
      </c>
      <c r="C19" s="295">
        <v>46108</v>
      </c>
      <c r="D19" s="295">
        <v>46110</v>
      </c>
      <c r="E19" s="293" t="s">
        <v>903</v>
      </c>
      <c r="F19" s="293">
        <v>0</v>
      </c>
      <c r="G19" s="293">
        <v>0</v>
      </c>
      <c r="H19" s="292"/>
      <c r="I19" s="292"/>
    </row>
    <row r="20" spans="1:9">
      <c r="A20" s="293" t="s">
        <v>671</v>
      </c>
      <c r="B20" s="293" t="s">
        <v>672</v>
      </c>
      <c r="C20" s="295">
        <v>46115</v>
      </c>
      <c r="D20" s="295">
        <v>46117</v>
      </c>
      <c r="E20" s="293" t="s">
        <v>903</v>
      </c>
      <c r="F20" s="293">
        <v>0</v>
      </c>
      <c r="G20" s="293">
        <v>0</v>
      </c>
      <c r="H20" s="292"/>
      <c r="I20" s="292"/>
    </row>
    <row r="21" spans="1:9">
      <c r="A21" s="293" t="s">
        <v>671</v>
      </c>
      <c r="B21" s="293" t="s">
        <v>672</v>
      </c>
      <c r="C21" s="295">
        <v>46122</v>
      </c>
      <c r="D21" s="295">
        <v>46124</v>
      </c>
      <c r="E21" s="293" t="s">
        <v>903</v>
      </c>
      <c r="F21" s="293">
        <v>1</v>
      </c>
      <c r="G21" s="293">
        <v>0</v>
      </c>
      <c r="H21" s="292"/>
      <c r="I21" s="292"/>
    </row>
    <row r="22" spans="1:9">
      <c r="A22" s="293" t="s">
        <v>671</v>
      </c>
      <c r="B22" s="293" t="s">
        <v>672</v>
      </c>
      <c r="C22" s="295">
        <v>46129</v>
      </c>
      <c r="D22" s="295">
        <v>46131</v>
      </c>
      <c r="E22" s="293" t="s">
        <v>903</v>
      </c>
      <c r="F22" s="293">
        <v>0</v>
      </c>
      <c r="G22" s="293">
        <v>0</v>
      </c>
      <c r="H22" s="292"/>
      <c r="I22" s="292"/>
    </row>
    <row r="23" spans="1:9">
      <c r="A23" s="293" t="s">
        <v>671</v>
      </c>
      <c r="B23" s="293" t="s">
        <v>672</v>
      </c>
      <c r="C23" s="295">
        <v>46136</v>
      </c>
      <c r="D23" s="295">
        <v>46138</v>
      </c>
      <c r="E23" s="293" t="s">
        <v>903</v>
      </c>
      <c r="F23" s="293">
        <v>0</v>
      </c>
      <c r="G23" s="293">
        <v>0</v>
      </c>
      <c r="H23" s="292"/>
      <c r="I23" s="292"/>
    </row>
    <row r="24" spans="1:9">
      <c r="A24" s="293" t="s">
        <v>673</v>
      </c>
      <c r="B24" s="293" t="s">
        <v>520</v>
      </c>
      <c r="C24" s="295">
        <v>45987</v>
      </c>
      <c r="D24" s="295">
        <v>45993</v>
      </c>
      <c r="E24" s="293" t="s">
        <v>904</v>
      </c>
      <c r="F24" s="293">
        <v>0</v>
      </c>
      <c r="G24" s="293">
        <v>0</v>
      </c>
      <c r="H24" s="292"/>
      <c r="I24" s="292"/>
    </row>
    <row r="25" spans="1:9">
      <c r="A25" s="293" t="s">
        <v>673</v>
      </c>
      <c r="B25" s="293" t="s">
        <v>520</v>
      </c>
      <c r="C25" s="295">
        <v>45994</v>
      </c>
      <c r="D25" s="295">
        <v>46000</v>
      </c>
      <c r="E25" s="293" t="s">
        <v>904</v>
      </c>
      <c r="F25" s="293">
        <v>0</v>
      </c>
      <c r="G25" s="293">
        <v>0</v>
      </c>
      <c r="H25" s="292"/>
      <c r="I25" s="292"/>
    </row>
    <row r="26" spans="1:9">
      <c r="A26" s="293" t="s">
        <v>673</v>
      </c>
      <c r="B26" s="293" t="s">
        <v>520</v>
      </c>
      <c r="C26" s="295">
        <v>46001</v>
      </c>
      <c r="D26" s="295">
        <v>46007</v>
      </c>
      <c r="E26" s="293" t="s">
        <v>904</v>
      </c>
      <c r="F26" s="293">
        <v>1</v>
      </c>
      <c r="G26" s="293">
        <v>0</v>
      </c>
      <c r="H26" s="292"/>
      <c r="I26" s="292"/>
    </row>
    <row r="27" spans="1:9">
      <c r="A27" s="293" t="s">
        <v>673</v>
      </c>
      <c r="B27" s="293" t="s">
        <v>520</v>
      </c>
      <c r="C27" s="295">
        <v>46008</v>
      </c>
      <c r="D27" s="295">
        <v>46014</v>
      </c>
      <c r="E27" s="293" t="s">
        <v>904</v>
      </c>
      <c r="F27" s="293">
        <v>1</v>
      </c>
      <c r="G27" s="293">
        <v>0</v>
      </c>
      <c r="H27" s="292"/>
      <c r="I27" s="292"/>
    </row>
    <row r="28" spans="1:9">
      <c r="A28" s="293" t="s">
        <v>673</v>
      </c>
      <c r="B28" s="293" t="s">
        <v>520</v>
      </c>
      <c r="C28" s="295">
        <v>46015</v>
      </c>
      <c r="D28" s="295">
        <v>46021</v>
      </c>
      <c r="E28" s="293" t="s">
        <v>904</v>
      </c>
      <c r="F28" s="293">
        <v>1</v>
      </c>
      <c r="G28" s="293">
        <v>0</v>
      </c>
      <c r="H28" s="292"/>
      <c r="I28" s="292"/>
    </row>
    <row r="29" spans="1:9">
      <c r="A29" s="293" t="s">
        <v>673</v>
      </c>
      <c r="B29" s="293" t="s">
        <v>520</v>
      </c>
      <c r="C29" s="295">
        <v>46022</v>
      </c>
      <c r="D29" s="295">
        <v>46028</v>
      </c>
      <c r="E29" s="293" t="s">
        <v>904</v>
      </c>
      <c r="F29" s="293">
        <v>1</v>
      </c>
      <c r="G29" s="293">
        <v>0</v>
      </c>
      <c r="H29" s="292"/>
      <c r="I29" s="292"/>
    </row>
    <row r="30" spans="1:9">
      <c r="A30" s="293" t="s">
        <v>673</v>
      </c>
      <c r="B30" s="293" t="s">
        <v>520</v>
      </c>
      <c r="C30" s="295">
        <v>46029</v>
      </c>
      <c r="D30" s="295">
        <v>46035</v>
      </c>
      <c r="E30" s="293" t="s">
        <v>904</v>
      </c>
      <c r="F30" s="293">
        <v>1</v>
      </c>
      <c r="G30" s="293">
        <v>0</v>
      </c>
      <c r="H30" s="292"/>
      <c r="I30" s="292"/>
    </row>
    <row r="31" spans="1:9">
      <c r="A31" s="293" t="s">
        <v>673</v>
      </c>
      <c r="B31" s="293" t="s">
        <v>520</v>
      </c>
      <c r="C31" s="295">
        <v>46036</v>
      </c>
      <c r="D31" s="295">
        <v>46042</v>
      </c>
      <c r="E31" s="293" t="s">
        <v>904</v>
      </c>
      <c r="F31" s="293">
        <v>1</v>
      </c>
      <c r="G31" s="293">
        <v>0</v>
      </c>
      <c r="H31" s="292"/>
      <c r="I31" s="292"/>
    </row>
    <row r="32" spans="1:9">
      <c r="A32" s="293" t="s">
        <v>673</v>
      </c>
      <c r="B32" s="293" t="s">
        <v>520</v>
      </c>
      <c r="C32" s="295">
        <v>46043</v>
      </c>
      <c r="D32" s="295">
        <v>46049</v>
      </c>
      <c r="E32" s="293" t="s">
        <v>904</v>
      </c>
      <c r="F32" s="293">
        <v>0</v>
      </c>
      <c r="G32" s="293">
        <v>0</v>
      </c>
      <c r="H32" s="292"/>
      <c r="I32" s="292"/>
    </row>
    <row r="33" spans="1:9">
      <c r="A33" s="293" t="s">
        <v>673</v>
      </c>
      <c r="B33" s="293" t="s">
        <v>520</v>
      </c>
      <c r="C33" s="295">
        <v>46050</v>
      </c>
      <c r="D33" s="295">
        <v>46056</v>
      </c>
      <c r="E33" s="293" t="s">
        <v>904</v>
      </c>
      <c r="F33" s="293">
        <v>0</v>
      </c>
      <c r="G33" s="293">
        <v>0</v>
      </c>
      <c r="H33" s="292"/>
      <c r="I33" s="292"/>
    </row>
    <row r="34" spans="1:9">
      <c r="A34" s="293" t="s">
        <v>673</v>
      </c>
      <c r="B34" s="293" t="s">
        <v>520</v>
      </c>
      <c r="C34" s="295">
        <v>46057</v>
      </c>
      <c r="D34" s="295">
        <v>46063</v>
      </c>
      <c r="E34" s="293" t="s">
        <v>904</v>
      </c>
      <c r="F34" s="293">
        <v>0</v>
      </c>
      <c r="G34" s="293">
        <v>0</v>
      </c>
      <c r="H34" s="292"/>
      <c r="I34" s="292"/>
    </row>
    <row r="35" spans="1:9">
      <c r="A35" s="293" t="s">
        <v>673</v>
      </c>
      <c r="B35" s="293" t="s">
        <v>520</v>
      </c>
      <c r="C35" s="295">
        <v>46064</v>
      </c>
      <c r="D35" s="295">
        <v>46070</v>
      </c>
      <c r="E35" s="293" t="s">
        <v>904</v>
      </c>
      <c r="F35" s="293">
        <v>0</v>
      </c>
      <c r="G35" s="293">
        <v>0</v>
      </c>
      <c r="H35" s="292"/>
      <c r="I35" s="292"/>
    </row>
    <row r="36" spans="1:9">
      <c r="A36" s="293" t="s">
        <v>673</v>
      </c>
      <c r="B36" s="293" t="s">
        <v>520</v>
      </c>
      <c r="C36" s="295">
        <v>46071</v>
      </c>
      <c r="D36" s="295">
        <v>46077</v>
      </c>
      <c r="E36" s="293" t="s">
        <v>904</v>
      </c>
      <c r="F36" s="293">
        <v>1</v>
      </c>
      <c r="G36" s="293">
        <v>0</v>
      </c>
      <c r="H36" s="292"/>
      <c r="I36" s="292"/>
    </row>
    <row r="37" spans="1:9">
      <c r="A37" s="293" t="s">
        <v>673</v>
      </c>
      <c r="B37" s="293" t="s">
        <v>520</v>
      </c>
      <c r="C37" s="295">
        <v>46078</v>
      </c>
      <c r="D37" s="295">
        <v>46084</v>
      </c>
      <c r="E37" s="293" t="s">
        <v>904</v>
      </c>
      <c r="F37" s="293">
        <v>1</v>
      </c>
      <c r="G37" s="293">
        <v>0</v>
      </c>
      <c r="H37" s="292"/>
      <c r="I37" s="292"/>
    </row>
    <row r="38" spans="1:9">
      <c r="A38" s="293" t="s">
        <v>673</v>
      </c>
      <c r="B38" s="293" t="s">
        <v>520</v>
      </c>
      <c r="C38" s="295">
        <v>46085</v>
      </c>
      <c r="D38" s="295">
        <v>46091</v>
      </c>
      <c r="E38" s="293" t="s">
        <v>904</v>
      </c>
      <c r="F38" s="293">
        <v>1</v>
      </c>
      <c r="G38" s="293">
        <v>0</v>
      </c>
      <c r="H38" s="292"/>
      <c r="I38" s="292"/>
    </row>
    <row r="39" spans="1:9">
      <c r="A39" s="293" t="s">
        <v>673</v>
      </c>
      <c r="B39" s="293" t="s">
        <v>520</v>
      </c>
      <c r="C39" s="295">
        <v>46092</v>
      </c>
      <c r="D39" s="295">
        <v>46098</v>
      </c>
      <c r="E39" s="293" t="s">
        <v>904</v>
      </c>
      <c r="F39" s="293">
        <v>1</v>
      </c>
      <c r="G39" s="293">
        <v>0</v>
      </c>
      <c r="H39" s="292"/>
      <c r="I39" s="292"/>
    </row>
    <row r="40" spans="1:9">
      <c r="A40" s="293" t="s">
        <v>673</v>
      </c>
      <c r="B40" s="293" t="s">
        <v>520</v>
      </c>
      <c r="C40" s="295">
        <v>46099</v>
      </c>
      <c r="D40" s="295">
        <v>46105</v>
      </c>
      <c r="E40" s="293" t="s">
        <v>904</v>
      </c>
      <c r="F40" s="293">
        <v>1</v>
      </c>
      <c r="G40" s="293">
        <v>0</v>
      </c>
      <c r="H40" s="292"/>
      <c r="I40" s="292"/>
    </row>
    <row r="41" spans="1:9">
      <c r="A41" s="293" t="s">
        <v>673</v>
      </c>
      <c r="B41" s="293" t="s">
        <v>520</v>
      </c>
      <c r="C41" s="295">
        <v>46106</v>
      </c>
      <c r="D41" s="295">
        <v>46112</v>
      </c>
      <c r="E41" s="293" t="s">
        <v>904</v>
      </c>
      <c r="F41" s="293">
        <v>1</v>
      </c>
      <c r="G41" s="293">
        <v>0</v>
      </c>
      <c r="H41" s="292"/>
      <c r="I41" s="292"/>
    </row>
    <row r="42" spans="1:9">
      <c r="A42" s="293" t="s">
        <v>673</v>
      </c>
      <c r="B42" s="293" t="s">
        <v>520</v>
      </c>
      <c r="C42" s="295">
        <v>46113</v>
      </c>
      <c r="D42" s="295">
        <v>46119</v>
      </c>
      <c r="E42" s="293" t="s">
        <v>904</v>
      </c>
      <c r="F42" s="293">
        <v>0</v>
      </c>
      <c r="G42" s="293">
        <v>0</v>
      </c>
      <c r="H42" s="292"/>
      <c r="I42" s="292"/>
    </row>
    <row r="43" spans="1:9">
      <c r="A43" s="293" t="s">
        <v>673</v>
      </c>
      <c r="B43" s="293" t="s">
        <v>520</v>
      </c>
      <c r="C43" s="295">
        <v>46120</v>
      </c>
      <c r="D43" s="295">
        <v>46126</v>
      </c>
      <c r="E43" s="293" t="s">
        <v>904</v>
      </c>
      <c r="F43" s="293">
        <v>1</v>
      </c>
      <c r="G43" s="293">
        <v>0</v>
      </c>
      <c r="H43" s="292"/>
      <c r="I43" s="292"/>
    </row>
    <row r="44" spans="1:9">
      <c r="A44" s="293" t="s">
        <v>673</v>
      </c>
      <c r="B44" s="293" t="s">
        <v>520</v>
      </c>
      <c r="C44" s="295">
        <v>46127</v>
      </c>
      <c r="D44" s="295">
        <v>46133</v>
      </c>
      <c r="E44" s="293" t="s">
        <v>904</v>
      </c>
      <c r="F44" s="293">
        <v>1</v>
      </c>
      <c r="G44" s="293">
        <v>0</v>
      </c>
      <c r="H44" s="292"/>
      <c r="I44" s="292"/>
    </row>
    <row r="45" spans="1:9">
      <c r="A45" s="293" t="s">
        <v>673</v>
      </c>
      <c r="B45" s="293" t="s">
        <v>520</v>
      </c>
      <c r="C45" s="295">
        <v>46134</v>
      </c>
      <c r="D45" s="295">
        <v>46140</v>
      </c>
      <c r="E45" s="293" t="s">
        <v>904</v>
      </c>
      <c r="F45" s="293">
        <v>0</v>
      </c>
      <c r="G45" s="293">
        <v>0</v>
      </c>
      <c r="H45" s="292"/>
      <c r="I45" s="292"/>
    </row>
    <row r="46" spans="1:9" ht="15">
      <c r="A46" s="293" t="s">
        <v>326</v>
      </c>
      <c r="B46" s="293" t="s">
        <v>520</v>
      </c>
      <c r="C46" s="295">
        <v>45987</v>
      </c>
      <c r="D46" s="295">
        <v>45993</v>
      </c>
      <c r="E46" s="293" t="s">
        <v>904</v>
      </c>
      <c r="F46" s="293">
        <v>0</v>
      </c>
      <c r="G46" s="293">
        <v>0</v>
      </c>
      <c r="H46" s="292" t="s">
        <v>674</v>
      </c>
      <c r="I46" s="292"/>
    </row>
    <row r="47" spans="1:9" ht="15">
      <c r="A47" s="293" t="s">
        <v>326</v>
      </c>
      <c r="B47" s="293" t="s">
        <v>520</v>
      </c>
      <c r="C47" s="295">
        <v>45994</v>
      </c>
      <c r="D47" s="295">
        <v>46000</v>
      </c>
      <c r="E47" s="293" t="s">
        <v>904</v>
      </c>
      <c r="F47" s="293">
        <v>1</v>
      </c>
      <c r="G47" s="293">
        <v>0</v>
      </c>
      <c r="H47" s="292" t="s">
        <v>674</v>
      </c>
      <c r="I47" s="292"/>
    </row>
    <row r="48" spans="1:9" ht="15">
      <c r="A48" s="293" t="s">
        <v>326</v>
      </c>
      <c r="B48" s="293" t="s">
        <v>520</v>
      </c>
      <c r="C48" s="295">
        <v>46001</v>
      </c>
      <c r="D48" s="295">
        <v>46007</v>
      </c>
      <c r="E48" s="293" t="s">
        <v>904</v>
      </c>
      <c r="F48" s="293">
        <v>1</v>
      </c>
      <c r="G48" s="293">
        <v>0</v>
      </c>
      <c r="H48" s="292" t="s">
        <v>674</v>
      </c>
      <c r="I48" s="292"/>
    </row>
    <row r="49" spans="1:9" ht="15">
      <c r="A49" s="293" t="s">
        <v>326</v>
      </c>
      <c r="B49" s="293" t="s">
        <v>520</v>
      </c>
      <c r="C49" s="295">
        <v>46008</v>
      </c>
      <c r="D49" s="295">
        <v>46014</v>
      </c>
      <c r="E49" s="293" t="s">
        <v>904</v>
      </c>
      <c r="F49" s="293">
        <v>1</v>
      </c>
      <c r="G49" s="293">
        <v>0</v>
      </c>
      <c r="H49" s="292" t="s">
        <v>674</v>
      </c>
      <c r="I49" s="292"/>
    </row>
    <row r="50" spans="1:9" ht="15">
      <c r="A50" s="293" t="s">
        <v>326</v>
      </c>
      <c r="B50" s="293" t="s">
        <v>520</v>
      </c>
      <c r="C50" s="295">
        <v>46015</v>
      </c>
      <c r="D50" s="295">
        <v>46021</v>
      </c>
      <c r="E50" s="293" t="s">
        <v>904</v>
      </c>
      <c r="F50" s="293">
        <v>1</v>
      </c>
      <c r="G50" s="293">
        <v>0</v>
      </c>
      <c r="H50" s="292" t="s">
        <v>674</v>
      </c>
      <c r="I50" s="292"/>
    </row>
    <row r="51" spans="1:9" ht="15">
      <c r="A51" s="293" t="s">
        <v>326</v>
      </c>
      <c r="B51" s="293" t="s">
        <v>520</v>
      </c>
      <c r="C51" s="295">
        <v>46022</v>
      </c>
      <c r="D51" s="295">
        <v>46028</v>
      </c>
      <c r="E51" s="293" t="s">
        <v>904</v>
      </c>
      <c r="F51" s="293">
        <v>1</v>
      </c>
      <c r="G51" s="293">
        <v>0</v>
      </c>
      <c r="H51" s="292" t="s">
        <v>674</v>
      </c>
      <c r="I51" s="292"/>
    </row>
    <row r="52" spans="1:9" ht="15">
      <c r="A52" s="293" t="s">
        <v>326</v>
      </c>
      <c r="B52" s="293" t="s">
        <v>520</v>
      </c>
      <c r="C52" s="295">
        <v>46029</v>
      </c>
      <c r="D52" s="295">
        <v>46035</v>
      </c>
      <c r="E52" s="293" t="s">
        <v>904</v>
      </c>
      <c r="F52" s="293">
        <v>1</v>
      </c>
      <c r="G52" s="293">
        <v>0</v>
      </c>
      <c r="H52" s="292" t="s">
        <v>674</v>
      </c>
      <c r="I52" s="292"/>
    </row>
    <row r="53" spans="1:9" ht="15">
      <c r="A53" s="293" t="s">
        <v>326</v>
      </c>
      <c r="B53" s="293" t="s">
        <v>520</v>
      </c>
      <c r="C53" s="295">
        <v>46036</v>
      </c>
      <c r="D53" s="295">
        <v>46042</v>
      </c>
      <c r="E53" s="293" t="s">
        <v>904</v>
      </c>
      <c r="F53" s="293">
        <v>1</v>
      </c>
      <c r="G53" s="293">
        <v>0</v>
      </c>
      <c r="H53" s="292" t="s">
        <v>674</v>
      </c>
      <c r="I53" s="292"/>
    </row>
    <row r="54" spans="1:9" ht="15">
      <c r="A54" s="293" t="s">
        <v>326</v>
      </c>
      <c r="B54" s="293" t="s">
        <v>520</v>
      </c>
      <c r="C54" s="295">
        <v>46043</v>
      </c>
      <c r="D54" s="295">
        <v>46049</v>
      </c>
      <c r="E54" s="293" t="s">
        <v>904</v>
      </c>
      <c r="F54" s="293">
        <v>1</v>
      </c>
      <c r="G54" s="293">
        <v>0</v>
      </c>
      <c r="H54" s="292" t="s">
        <v>674</v>
      </c>
      <c r="I54" s="292"/>
    </row>
    <row r="55" spans="1:9" ht="15">
      <c r="A55" s="293" t="s">
        <v>326</v>
      </c>
      <c r="B55" s="293" t="s">
        <v>520</v>
      </c>
      <c r="C55" s="295">
        <v>46050</v>
      </c>
      <c r="D55" s="295">
        <v>46056</v>
      </c>
      <c r="E55" s="293" t="s">
        <v>904</v>
      </c>
      <c r="F55" s="293">
        <v>1</v>
      </c>
      <c r="G55" s="293">
        <v>0</v>
      </c>
      <c r="H55" s="292" t="s">
        <v>674</v>
      </c>
      <c r="I55" s="292"/>
    </row>
    <row r="56" spans="1:9" ht="15">
      <c r="A56" s="293" t="s">
        <v>326</v>
      </c>
      <c r="B56" s="293" t="s">
        <v>520</v>
      </c>
      <c r="C56" s="295">
        <v>46057</v>
      </c>
      <c r="D56" s="295">
        <v>46063</v>
      </c>
      <c r="E56" s="293" t="s">
        <v>904</v>
      </c>
      <c r="F56" s="293">
        <v>1</v>
      </c>
      <c r="G56" s="293">
        <v>0</v>
      </c>
      <c r="H56" s="292" t="s">
        <v>674</v>
      </c>
      <c r="I56" s="292"/>
    </row>
    <row r="57" spans="1:9" ht="15">
      <c r="A57" s="293" t="s">
        <v>326</v>
      </c>
      <c r="B57" s="293" t="s">
        <v>520</v>
      </c>
      <c r="C57" s="295">
        <v>46064</v>
      </c>
      <c r="D57" s="295">
        <v>46070</v>
      </c>
      <c r="E57" s="293" t="s">
        <v>904</v>
      </c>
      <c r="F57" s="293">
        <v>1</v>
      </c>
      <c r="G57" s="293">
        <v>0</v>
      </c>
      <c r="H57" s="292" t="s">
        <v>674</v>
      </c>
      <c r="I57" s="292"/>
    </row>
    <row r="58" spans="1:9" ht="15">
      <c r="A58" s="293" t="s">
        <v>326</v>
      </c>
      <c r="B58" s="293" t="s">
        <v>520</v>
      </c>
      <c r="C58" s="295">
        <v>46071</v>
      </c>
      <c r="D58" s="295">
        <v>46077</v>
      </c>
      <c r="E58" s="293" t="s">
        <v>904</v>
      </c>
      <c r="F58" s="293">
        <v>1</v>
      </c>
      <c r="G58" s="293">
        <v>0</v>
      </c>
      <c r="H58" s="292" t="s">
        <v>674</v>
      </c>
      <c r="I58" s="292"/>
    </row>
    <row r="59" spans="1:9" ht="15">
      <c r="A59" s="293" t="s">
        <v>326</v>
      </c>
      <c r="B59" s="293" t="s">
        <v>520</v>
      </c>
      <c r="C59" s="295">
        <v>46078</v>
      </c>
      <c r="D59" s="295">
        <v>46084</v>
      </c>
      <c r="E59" s="293" t="s">
        <v>904</v>
      </c>
      <c r="F59" s="293">
        <v>1</v>
      </c>
      <c r="G59" s="293">
        <v>0</v>
      </c>
      <c r="H59" s="292" t="s">
        <v>674</v>
      </c>
      <c r="I59" s="292"/>
    </row>
    <row r="60" spans="1:9" ht="15">
      <c r="A60" s="293" t="s">
        <v>326</v>
      </c>
      <c r="B60" s="293" t="s">
        <v>520</v>
      </c>
      <c r="C60" s="295">
        <v>46085</v>
      </c>
      <c r="D60" s="295">
        <v>46091</v>
      </c>
      <c r="E60" s="293" t="s">
        <v>904</v>
      </c>
      <c r="F60" s="293">
        <v>1</v>
      </c>
      <c r="G60" s="293">
        <v>0</v>
      </c>
      <c r="H60" s="292" t="s">
        <v>674</v>
      </c>
      <c r="I60" s="292"/>
    </row>
    <row r="61" spans="1:9" ht="15">
      <c r="A61" s="293" t="s">
        <v>326</v>
      </c>
      <c r="B61" s="293" t="s">
        <v>520</v>
      </c>
      <c r="C61" s="295">
        <v>46092</v>
      </c>
      <c r="D61" s="295">
        <v>46098</v>
      </c>
      <c r="E61" s="293" t="s">
        <v>904</v>
      </c>
      <c r="F61" s="293">
        <v>1</v>
      </c>
      <c r="G61" s="293">
        <v>0</v>
      </c>
      <c r="H61" s="292" t="s">
        <v>674</v>
      </c>
      <c r="I61" s="292"/>
    </row>
    <row r="62" spans="1:9" ht="15">
      <c r="A62" s="293" t="s">
        <v>326</v>
      </c>
      <c r="B62" s="293" t="s">
        <v>520</v>
      </c>
      <c r="C62" s="295">
        <v>46099</v>
      </c>
      <c r="D62" s="295">
        <v>46105</v>
      </c>
      <c r="E62" s="293" t="s">
        <v>904</v>
      </c>
      <c r="F62" s="293">
        <v>1</v>
      </c>
      <c r="G62" s="293">
        <v>0</v>
      </c>
      <c r="H62" s="292" t="s">
        <v>674</v>
      </c>
      <c r="I62" s="292"/>
    </row>
    <row r="63" spans="1:9" ht="15">
      <c r="A63" s="293" t="s">
        <v>326</v>
      </c>
      <c r="B63" s="293" t="s">
        <v>520</v>
      </c>
      <c r="C63" s="295">
        <v>46106</v>
      </c>
      <c r="D63" s="295">
        <v>46112</v>
      </c>
      <c r="E63" s="293" t="s">
        <v>904</v>
      </c>
      <c r="F63" s="293">
        <v>1</v>
      </c>
      <c r="G63" s="293">
        <v>0</v>
      </c>
      <c r="H63" s="292" t="s">
        <v>674</v>
      </c>
      <c r="I63" s="292"/>
    </row>
    <row r="64" spans="1:9" ht="15">
      <c r="A64" s="293" t="s">
        <v>326</v>
      </c>
      <c r="B64" s="293" t="s">
        <v>520</v>
      </c>
      <c r="C64" s="295">
        <v>46113</v>
      </c>
      <c r="D64" s="295">
        <v>46119</v>
      </c>
      <c r="E64" s="293" t="s">
        <v>904</v>
      </c>
      <c r="F64" s="293">
        <v>1</v>
      </c>
      <c r="G64" s="293">
        <v>0</v>
      </c>
      <c r="H64" s="292" t="s">
        <v>674</v>
      </c>
      <c r="I64" s="292"/>
    </row>
    <row r="65" spans="1:9" ht="15">
      <c r="A65" s="293" t="s">
        <v>326</v>
      </c>
      <c r="B65" s="293" t="s">
        <v>520</v>
      </c>
      <c r="C65" s="295">
        <v>46120</v>
      </c>
      <c r="D65" s="295">
        <v>46126</v>
      </c>
      <c r="E65" s="293" t="s">
        <v>904</v>
      </c>
      <c r="F65" s="293">
        <v>1</v>
      </c>
      <c r="G65" s="293">
        <v>0</v>
      </c>
      <c r="H65" s="292" t="s">
        <v>674</v>
      </c>
      <c r="I65" s="292"/>
    </row>
    <row r="66" spans="1:9" ht="15">
      <c r="A66" s="293" t="s">
        <v>326</v>
      </c>
      <c r="B66" s="293" t="s">
        <v>520</v>
      </c>
      <c r="C66" s="295">
        <v>46127</v>
      </c>
      <c r="D66" s="295">
        <v>46133</v>
      </c>
      <c r="E66" s="293" t="s">
        <v>904</v>
      </c>
      <c r="F66" s="293">
        <v>1</v>
      </c>
      <c r="G66" s="293">
        <v>0</v>
      </c>
      <c r="H66" s="292" t="s">
        <v>674</v>
      </c>
      <c r="I66" s="292"/>
    </row>
    <row r="67" spans="1:9" ht="15">
      <c r="A67" s="293" t="s">
        <v>326</v>
      </c>
      <c r="B67" s="293" t="s">
        <v>520</v>
      </c>
      <c r="C67" s="295">
        <v>46134</v>
      </c>
      <c r="D67" s="295">
        <v>46140</v>
      </c>
      <c r="E67" s="293" t="s">
        <v>904</v>
      </c>
      <c r="F67" s="293">
        <v>1</v>
      </c>
      <c r="G67" s="293">
        <v>0</v>
      </c>
      <c r="H67" s="292" t="s">
        <v>674</v>
      </c>
      <c r="I67" s="292"/>
    </row>
    <row r="68" spans="1:9">
      <c r="A68" s="293" t="s">
        <v>337</v>
      </c>
      <c r="B68" s="293" t="s">
        <v>675</v>
      </c>
      <c r="C68" s="295">
        <v>45989</v>
      </c>
      <c r="D68" s="295">
        <v>45991</v>
      </c>
      <c r="E68" s="293" t="s">
        <v>903</v>
      </c>
      <c r="F68" s="293">
        <v>0</v>
      </c>
      <c r="G68" s="293">
        <v>0</v>
      </c>
      <c r="H68" s="292"/>
      <c r="I68" s="292"/>
    </row>
    <row r="69" spans="1:9">
      <c r="A69" s="293" t="s">
        <v>337</v>
      </c>
      <c r="B69" s="293" t="s">
        <v>675</v>
      </c>
      <c r="C69" s="295">
        <v>45996</v>
      </c>
      <c r="D69" s="295">
        <v>45998</v>
      </c>
      <c r="E69" s="293" t="s">
        <v>903</v>
      </c>
      <c r="F69" s="293">
        <v>1</v>
      </c>
      <c r="G69" s="293">
        <v>0</v>
      </c>
      <c r="H69" s="292"/>
      <c r="I69" s="292"/>
    </row>
    <row r="70" spans="1:9">
      <c r="A70" s="293" t="s">
        <v>337</v>
      </c>
      <c r="B70" s="293" t="s">
        <v>675</v>
      </c>
      <c r="C70" s="295">
        <v>46003</v>
      </c>
      <c r="D70" s="295">
        <v>46005</v>
      </c>
      <c r="E70" s="293" t="s">
        <v>903</v>
      </c>
      <c r="F70" s="293">
        <v>0</v>
      </c>
      <c r="G70" s="293">
        <v>0</v>
      </c>
      <c r="H70" s="292"/>
      <c r="I70" s="292"/>
    </row>
    <row r="71" spans="1:9">
      <c r="A71" s="293" t="s">
        <v>337</v>
      </c>
      <c r="B71" s="293" t="s">
        <v>675</v>
      </c>
      <c r="C71" s="295">
        <v>46010</v>
      </c>
      <c r="D71" s="295">
        <v>46012</v>
      </c>
      <c r="E71" s="293" t="s">
        <v>903</v>
      </c>
      <c r="F71" s="293">
        <v>0</v>
      </c>
      <c r="G71" s="293">
        <v>0</v>
      </c>
      <c r="H71" s="292"/>
      <c r="I71" s="292"/>
    </row>
    <row r="72" spans="1:9">
      <c r="A72" s="293" t="s">
        <v>337</v>
      </c>
      <c r="B72" s="293" t="s">
        <v>675</v>
      </c>
      <c r="C72" s="295">
        <v>46017</v>
      </c>
      <c r="D72" s="295">
        <v>46019</v>
      </c>
      <c r="E72" s="293" t="s">
        <v>903</v>
      </c>
      <c r="F72" s="293">
        <v>1</v>
      </c>
      <c r="G72" s="293">
        <v>0</v>
      </c>
      <c r="H72" s="292"/>
      <c r="I72" s="292"/>
    </row>
    <row r="73" spans="1:9">
      <c r="A73" s="293" t="s">
        <v>337</v>
      </c>
      <c r="B73" s="293" t="s">
        <v>675</v>
      </c>
      <c r="C73" s="295">
        <v>46024</v>
      </c>
      <c r="D73" s="295">
        <v>46026</v>
      </c>
      <c r="E73" s="293" t="s">
        <v>903</v>
      </c>
      <c r="F73" s="293">
        <v>0</v>
      </c>
      <c r="G73" s="293">
        <v>0</v>
      </c>
      <c r="H73" s="292"/>
      <c r="I73" s="292"/>
    </row>
    <row r="74" spans="1:9">
      <c r="A74" s="293" t="s">
        <v>337</v>
      </c>
      <c r="B74" s="293" t="s">
        <v>675</v>
      </c>
      <c r="C74" s="295">
        <v>46031</v>
      </c>
      <c r="D74" s="295">
        <v>46033</v>
      </c>
      <c r="E74" s="293" t="s">
        <v>903</v>
      </c>
      <c r="F74" s="293">
        <v>0</v>
      </c>
      <c r="G74" s="293">
        <v>0</v>
      </c>
      <c r="H74" s="292"/>
      <c r="I74" s="292"/>
    </row>
    <row r="75" spans="1:9">
      <c r="A75" s="293" t="s">
        <v>337</v>
      </c>
      <c r="B75" s="293" t="s">
        <v>675</v>
      </c>
      <c r="C75" s="295">
        <v>46038</v>
      </c>
      <c r="D75" s="295">
        <v>46040</v>
      </c>
      <c r="E75" s="293" t="s">
        <v>903</v>
      </c>
      <c r="F75" s="293">
        <v>0</v>
      </c>
      <c r="G75" s="293">
        <v>0</v>
      </c>
      <c r="H75" s="292"/>
      <c r="I75" s="292"/>
    </row>
    <row r="76" spans="1:9">
      <c r="A76" s="293" t="s">
        <v>337</v>
      </c>
      <c r="B76" s="293" t="s">
        <v>675</v>
      </c>
      <c r="C76" s="295">
        <v>46045</v>
      </c>
      <c r="D76" s="295">
        <v>46047</v>
      </c>
      <c r="E76" s="293" t="s">
        <v>903</v>
      </c>
      <c r="F76" s="293">
        <v>1</v>
      </c>
      <c r="G76" s="293">
        <v>0</v>
      </c>
      <c r="H76" s="292"/>
      <c r="I76" s="292"/>
    </row>
    <row r="77" spans="1:9">
      <c r="A77" s="293" t="s">
        <v>337</v>
      </c>
      <c r="B77" s="293" t="s">
        <v>675</v>
      </c>
      <c r="C77" s="295">
        <v>46052</v>
      </c>
      <c r="D77" s="295">
        <v>46054</v>
      </c>
      <c r="E77" s="293" t="s">
        <v>903</v>
      </c>
      <c r="F77" s="293">
        <v>0</v>
      </c>
      <c r="G77" s="293">
        <v>0</v>
      </c>
      <c r="H77" s="292"/>
      <c r="I77" s="292"/>
    </row>
    <row r="78" spans="1:9">
      <c r="A78" s="293" t="s">
        <v>337</v>
      </c>
      <c r="B78" s="293" t="s">
        <v>675</v>
      </c>
      <c r="C78" s="295">
        <v>46059</v>
      </c>
      <c r="D78" s="295">
        <v>46061</v>
      </c>
      <c r="E78" s="293" t="s">
        <v>903</v>
      </c>
      <c r="F78" s="293">
        <v>0</v>
      </c>
      <c r="G78" s="293">
        <v>0</v>
      </c>
      <c r="H78" s="292"/>
      <c r="I78" s="292"/>
    </row>
    <row r="79" spans="1:9">
      <c r="A79" s="293" t="s">
        <v>337</v>
      </c>
      <c r="B79" s="293" t="s">
        <v>675</v>
      </c>
      <c r="C79" s="295">
        <v>46066</v>
      </c>
      <c r="D79" s="295">
        <v>46068</v>
      </c>
      <c r="E79" s="293" t="s">
        <v>903</v>
      </c>
      <c r="F79" s="293">
        <v>0</v>
      </c>
      <c r="G79" s="293">
        <v>0</v>
      </c>
      <c r="H79" s="292"/>
      <c r="I79" s="292"/>
    </row>
    <row r="80" spans="1:9">
      <c r="A80" s="293" t="s">
        <v>337</v>
      </c>
      <c r="B80" s="293" t="s">
        <v>675</v>
      </c>
      <c r="C80" s="295">
        <v>46073</v>
      </c>
      <c r="D80" s="295">
        <v>46075</v>
      </c>
      <c r="E80" s="293" t="s">
        <v>903</v>
      </c>
      <c r="F80" s="293">
        <v>0</v>
      </c>
      <c r="G80" s="293">
        <v>0</v>
      </c>
      <c r="H80" s="292"/>
      <c r="I80" s="292"/>
    </row>
    <row r="81" spans="1:9">
      <c r="A81" s="293" t="s">
        <v>337</v>
      </c>
      <c r="B81" s="293" t="s">
        <v>675</v>
      </c>
      <c r="C81" s="295">
        <v>46080</v>
      </c>
      <c r="D81" s="295">
        <v>46082</v>
      </c>
      <c r="E81" s="293" t="s">
        <v>903</v>
      </c>
      <c r="F81" s="293">
        <v>1</v>
      </c>
      <c r="G81" s="293">
        <v>0</v>
      </c>
      <c r="H81" s="292"/>
      <c r="I81" s="292"/>
    </row>
    <row r="82" spans="1:9">
      <c r="A82" s="293" t="s">
        <v>337</v>
      </c>
      <c r="B82" s="293" t="s">
        <v>675</v>
      </c>
      <c r="C82" s="295">
        <v>46087</v>
      </c>
      <c r="D82" s="295">
        <v>46089</v>
      </c>
      <c r="E82" s="293" t="s">
        <v>903</v>
      </c>
      <c r="F82" s="293">
        <v>0</v>
      </c>
      <c r="G82" s="293">
        <v>0</v>
      </c>
      <c r="H82" s="292"/>
      <c r="I82" s="292"/>
    </row>
    <row r="83" spans="1:9">
      <c r="A83" s="293" t="s">
        <v>337</v>
      </c>
      <c r="B83" s="293" t="s">
        <v>675</v>
      </c>
      <c r="C83" s="295">
        <v>46094</v>
      </c>
      <c r="D83" s="295">
        <v>46096</v>
      </c>
      <c r="E83" s="293" t="s">
        <v>903</v>
      </c>
      <c r="F83" s="293">
        <v>0</v>
      </c>
      <c r="G83" s="293">
        <v>0</v>
      </c>
      <c r="H83" s="292"/>
      <c r="I83" s="292"/>
    </row>
    <row r="84" spans="1:9">
      <c r="A84" s="293" t="s">
        <v>337</v>
      </c>
      <c r="B84" s="293" t="s">
        <v>675</v>
      </c>
      <c r="C84" s="295">
        <v>46101</v>
      </c>
      <c r="D84" s="295">
        <v>46103</v>
      </c>
      <c r="E84" s="293" t="s">
        <v>903</v>
      </c>
      <c r="F84" s="293">
        <v>0</v>
      </c>
      <c r="G84" s="293">
        <v>0</v>
      </c>
      <c r="H84" s="292"/>
      <c r="I84" s="292"/>
    </row>
    <row r="85" spans="1:9">
      <c r="A85" s="293" t="s">
        <v>337</v>
      </c>
      <c r="B85" s="293" t="s">
        <v>675</v>
      </c>
      <c r="C85" s="295">
        <v>46108</v>
      </c>
      <c r="D85" s="295">
        <v>46110</v>
      </c>
      <c r="E85" s="293" t="s">
        <v>903</v>
      </c>
      <c r="F85" s="293">
        <v>1</v>
      </c>
      <c r="G85" s="293">
        <v>0</v>
      </c>
      <c r="H85" s="292"/>
      <c r="I85" s="292"/>
    </row>
    <row r="86" spans="1:9">
      <c r="A86" s="293" t="s">
        <v>337</v>
      </c>
      <c r="B86" s="293" t="s">
        <v>675</v>
      </c>
      <c r="C86" s="295">
        <v>46115</v>
      </c>
      <c r="D86" s="295">
        <v>46117</v>
      </c>
      <c r="E86" s="293" t="s">
        <v>903</v>
      </c>
      <c r="F86" s="293">
        <v>0</v>
      </c>
      <c r="G86" s="293">
        <v>0</v>
      </c>
      <c r="H86" s="292"/>
      <c r="I86" s="292"/>
    </row>
    <row r="87" spans="1:9">
      <c r="A87" s="293" t="s">
        <v>337</v>
      </c>
      <c r="B87" s="293" t="s">
        <v>675</v>
      </c>
      <c r="C87" s="295">
        <v>46122</v>
      </c>
      <c r="D87" s="295">
        <v>46124</v>
      </c>
      <c r="E87" s="293" t="s">
        <v>903</v>
      </c>
      <c r="F87" s="293">
        <v>0</v>
      </c>
      <c r="G87" s="293">
        <v>0</v>
      </c>
      <c r="H87" s="292"/>
      <c r="I87" s="292"/>
    </row>
    <row r="88" spans="1:9">
      <c r="A88" s="293" t="s">
        <v>337</v>
      </c>
      <c r="B88" s="293" t="s">
        <v>675</v>
      </c>
      <c r="C88" s="295">
        <v>46129</v>
      </c>
      <c r="D88" s="295">
        <v>46131</v>
      </c>
      <c r="E88" s="293" t="s">
        <v>903</v>
      </c>
      <c r="F88" s="293">
        <v>1</v>
      </c>
      <c r="G88" s="293">
        <v>0</v>
      </c>
      <c r="H88" s="292"/>
      <c r="I88" s="292"/>
    </row>
    <row r="89" spans="1:9">
      <c r="A89" s="293" t="s">
        <v>337</v>
      </c>
      <c r="B89" s="293" t="s">
        <v>675</v>
      </c>
      <c r="C89" s="295">
        <v>46136</v>
      </c>
      <c r="D89" s="295">
        <v>46138</v>
      </c>
      <c r="E89" s="293" t="s">
        <v>903</v>
      </c>
      <c r="F89" s="293">
        <v>0</v>
      </c>
      <c r="G89" s="293">
        <v>0</v>
      </c>
      <c r="H89" s="292"/>
      <c r="I89" s="292"/>
    </row>
    <row r="90" spans="1:9">
      <c r="A90" s="293" t="s">
        <v>368</v>
      </c>
      <c r="B90" s="293" t="s">
        <v>675</v>
      </c>
      <c r="C90" s="295">
        <v>45989</v>
      </c>
      <c r="D90" s="295">
        <v>45991</v>
      </c>
      <c r="E90" s="293" t="s">
        <v>903</v>
      </c>
      <c r="F90" s="293">
        <v>0</v>
      </c>
      <c r="G90" s="293">
        <v>0</v>
      </c>
      <c r="H90" s="292"/>
      <c r="I90" s="292"/>
    </row>
    <row r="91" spans="1:9">
      <c r="A91" s="293" t="s">
        <v>368</v>
      </c>
      <c r="B91" s="293" t="s">
        <v>675</v>
      </c>
      <c r="C91" s="295">
        <v>45996</v>
      </c>
      <c r="D91" s="295">
        <v>45998</v>
      </c>
      <c r="E91" s="293" t="s">
        <v>903</v>
      </c>
      <c r="F91" s="293">
        <v>1</v>
      </c>
      <c r="G91" s="293">
        <v>0</v>
      </c>
      <c r="H91" s="292"/>
      <c r="I91" s="292"/>
    </row>
    <row r="92" spans="1:9">
      <c r="A92" s="293" t="s">
        <v>368</v>
      </c>
      <c r="B92" s="293" t="s">
        <v>675</v>
      </c>
      <c r="C92" s="295">
        <v>46003</v>
      </c>
      <c r="D92" s="295">
        <v>46005</v>
      </c>
      <c r="E92" s="293" t="s">
        <v>903</v>
      </c>
      <c r="F92" s="293">
        <v>1</v>
      </c>
      <c r="G92" s="293">
        <v>0</v>
      </c>
      <c r="H92" s="292"/>
      <c r="I92" s="292"/>
    </row>
    <row r="93" spans="1:9">
      <c r="A93" s="293" t="s">
        <v>368</v>
      </c>
      <c r="B93" s="293" t="s">
        <v>675</v>
      </c>
      <c r="C93" s="295">
        <v>46010</v>
      </c>
      <c r="D93" s="295">
        <v>46012</v>
      </c>
      <c r="E93" s="293" t="s">
        <v>903</v>
      </c>
      <c r="F93" s="293">
        <v>1</v>
      </c>
      <c r="G93" s="293">
        <v>0</v>
      </c>
      <c r="H93" s="292"/>
      <c r="I93" s="292"/>
    </row>
    <row r="94" spans="1:9">
      <c r="A94" s="293" t="s">
        <v>368</v>
      </c>
      <c r="B94" s="293" t="s">
        <v>675</v>
      </c>
      <c r="C94" s="295">
        <v>46017</v>
      </c>
      <c r="D94" s="295">
        <v>46019</v>
      </c>
      <c r="E94" s="293" t="s">
        <v>903</v>
      </c>
      <c r="F94" s="293">
        <v>1</v>
      </c>
      <c r="G94" s="293">
        <v>0</v>
      </c>
      <c r="H94" s="292"/>
      <c r="I94" s="292"/>
    </row>
    <row r="95" spans="1:9">
      <c r="A95" s="293" t="s">
        <v>368</v>
      </c>
      <c r="B95" s="293" t="s">
        <v>675</v>
      </c>
      <c r="C95" s="295">
        <v>46024</v>
      </c>
      <c r="D95" s="295">
        <v>46026</v>
      </c>
      <c r="E95" s="293" t="s">
        <v>903</v>
      </c>
      <c r="F95" s="293">
        <v>1</v>
      </c>
      <c r="G95" s="293">
        <v>0</v>
      </c>
      <c r="H95" s="292"/>
      <c r="I95" s="292"/>
    </row>
    <row r="96" spans="1:9">
      <c r="A96" s="293" t="s">
        <v>368</v>
      </c>
      <c r="B96" s="293" t="s">
        <v>675</v>
      </c>
      <c r="C96" s="295">
        <v>46031</v>
      </c>
      <c r="D96" s="295">
        <v>46033</v>
      </c>
      <c r="E96" s="293" t="s">
        <v>903</v>
      </c>
      <c r="F96" s="293">
        <v>0</v>
      </c>
      <c r="G96" s="293">
        <v>0</v>
      </c>
      <c r="H96" s="292"/>
      <c r="I96" s="292"/>
    </row>
    <row r="97" spans="1:9">
      <c r="A97" s="293" t="s">
        <v>368</v>
      </c>
      <c r="B97" s="293" t="s">
        <v>675</v>
      </c>
      <c r="C97" s="295">
        <v>46038</v>
      </c>
      <c r="D97" s="295">
        <v>46040</v>
      </c>
      <c r="E97" s="293" t="s">
        <v>903</v>
      </c>
      <c r="F97" s="293">
        <v>0</v>
      </c>
      <c r="G97" s="293">
        <v>0</v>
      </c>
      <c r="H97" s="292"/>
      <c r="I97" s="292"/>
    </row>
    <row r="98" spans="1:9">
      <c r="A98" s="293" t="s">
        <v>368</v>
      </c>
      <c r="B98" s="293" t="s">
        <v>675</v>
      </c>
      <c r="C98" s="295">
        <v>46045</v>
      </c>
      <c r="D98" s="295">
        <v>46047</v>
      </c>
      <c r="E98" s="293" t="s">
        <v>903</v>
      </c>
      <c r="F98" s="293">
        <v>0</v>
      </c>
      <c r="G98" s="293">
        <v>0</v>
      </c>
      <c r="H98" s="292"/>
      <c r="I98" s="292"/>
    </row>
    <row r="99" spans="1:9">
      <c r="A99" s="293" t="s">
        <v>368</v>
      </c>
      <c r="B99" s="293" t="s">
        <v>675</v>
      </c>
      <c r="C99" s="295">
        <v>46052</v>
      </c>
      <c r="D99" s="295">
        <v>46054</v>
      </c>
      <c r="E99" s="293" t="s">
        <v>903</v>
      </c>
      <c r="F99" s="293">
        <v>1</v>
      </c>
      <c r="G99" s="293">
        <v>0</v>
      </c>
      <c r="H99" s="292"/>
      <c r="I99" s="292"/>
    </row>
    <row r="100" spans="1:9">
      <c r="A100" s="293" t="s">
        <v>368</v>
      </c>
      <c r="B100" s="293" t="s">
        <v>675</v>
      </c>
      <c r="C100" s="295">
        <v>46059</v>
      </c>
      <c r="D100" s="295">
        <v>46061</v>
      </c>
      <c r="E100" s="293" t="s">
        <v>903</v>
      </c>
      <c r="F100" s="293">
        <v>1</v>
      </c>
      <c r="G100" s="293">
        <v>0</v>
      </c>
      <c r="H100" s="292"/>
      <c r="I100" s="292"/>
    </row>
    <row r="101" spans="1:9">
      <c r="A101" s="293" t="s">
        <v>368</v>
      </c>
      <c r="B101" s="293" t="s">
        <v>675</v>
      </c>
      <c r="C101" s="295">
        <v>46066</v>
      </c>
      <c r="D101" s="295">
        <v>46068</v>
      </c>
      <c r="E101" s="293" t="s">
        <v>903</v>
      </c>
      <c r="F101" s="293">
        <v>1</v>
      </c>
      <c r="G101" s="293">
        <v>0</v>
      </c>
      <c r="H101" s="292"/>
      <c r="I101" s="292"/>
    </row>
    <row r="102" spans="1:9">
      <c r="A102" s="293" t="s">
        <v>368</v>
      </c>
      <c r="B102" s="293" t="s">
        <v>675</v>
      </c>
      <c r="C102" s="295">
        <v>46073</v>
      </c>
      <c r="D102" s="295">
        <v>46075</v>
      </c>
      <c r="E102" s="293" t="s">
        <v>903</v>
      </c>
      <c r="F102" s="293">
        <v>0</v>
      </c>
      <c r="G102" s="293">
        <v>0</v>
      </c>
      <c r="H102" s="292"/>
      <c r="I102" s="292"/>
    </row>
    <row r="103" spans="1:9">
      <c r="A103" s="293" t="s">
        <v>368</v>
      </c>
      <c r="B103" s="293" t="s">
        <v>675</v>
      </c>
      <c r="C103" s="295">
        <v>46080</v>
      </c>
      <c r="D103" s="295">
        <v>46082</v>
      </c>
      <c r="E103" s="293" t="s">
        <v>903</v>
      </c>
      <c r="F103" s="293">
        <v>1</v>
      </c>
      <c r="G103" s="293">
        <v>0</v>
      </c>
      <c r="H103" s="292"/>
      <c r="I103" s="292"/>
    </row>
    <row r="104" spans="1:9">
      <c r="A104" s="293" t="s">
        <v>368</v>
      </c>
      <c r="B104" s="293" t="s">
        <v>675</v>
      </c>
      <c r="C104" s="295">
        <v>46087</v>
      </c>
      <c r="D104" s="295">
        <v>46089</v>
      </c>
      <c r="E104" s="293" t="s">
        <v>903</v>
      </c>
      <c r="F104" s="293">
        <v>0</v>
      </c>
      <c r="G104" s="293">
        <v>0</v>
      </c>
      <c r="H104" s="292"/>
      <c r="I104" s="292"/>
    </row>
    <row r="105" spans="1:9">
      <c r="A105" s="293" t="s">
        <v>368</v>
      </c>
      <c r="B105" s="293" t="s">
        <v>675</v>
      </c>
      <c r="C105" s="295">
        <v>46094</v>
      </c>
      <c r="D105" s="295">
        <v>46096</v>
      </c>
      <c r="E105" s="293" t="s">
        <v>903</v>
      </c>
      <c r="F105" s="293">
        <v>0</v>
      </c>
      <c r="G105" s="293">
        <v>0</v>
      </c>
      <c r="H105" s="292"/>
      <c r="I105" s="292"/>
    </row>
    <row r="106" spans="1:9">
      <c r="A106" s="293" t="s">
        <v>368</v>
      </c>
      <c r="B106" s="293" t="s">
        <v>675</v>
      </c>
      <c r="C106" s="295">
        <v>46101</v>
      </c>
      <c r="D106" s="295">
        <v>46103</v>
      </c>
      <c r="E106" s="293" t="s">
        <v>903</v>
      </c>
      <c r="F106" s="293">
        <v>0</v>
      </c>
      <c r="G106" s="293">
        <v>0</v>
      </c>
      <c r="H106" s="292"/>
      <c r="I106" s="292"/>
    </row>
    <row r="107" spans="1:9">
      <c r="A107" s="293" t="s">
        <v>368</v>
      </c>
      <c r="B107" s="293" t="s">
        <v>675</v>
      </c>
      <c r="C107" s="295">
        <v>46108</v>
      </c>
      <c r="D107" s="295">
        <v>46110</v>
      </c>
      <c r="E107" s="293" t="s">
        <v>903</v>
      </c>
      <c r="F107" s="293">
        <v>0</v>
      </c>
      <c r="G107" s="293">
        <v>0</v>
      </c>
      <c r="H107" s="292"/>
      <c r="I107" s="292"/>
    </row>
    <row r="108" spans="1:9">
      <c r="A108" s="293" t="s">
        <v>368</v>
      </c>
      <c r="B108" s="293" t="s">
        <v>675</v>
      </c>
      <c r="C108" s="295">
        <v>46115</v>
      </c>
      <c r="D108" s="295">
        <v>46117</v>
      </c>
      <c r="E108" s="293" t="s">
        <v>903</v>
      </c>
      <c r="F108" s="293">
        <v>0</v>
      </c>
      <c r="G108" s="293">
        <v>0</v>
      </c>
      <c r="H108" s="292"/>
      <c r="I108" s="292"/>
    </row>
    <row r="109" spans="1:9">
      <c r="A109" s="293" t="s">
        <v>368</v>
      </c>
      <c r="B109" s="293" t="s">
        <v>675</v>
      </c>
      <c r="C109" s="295">
        <v>46122</v>
      </c>
      <c r="D109" s="295">
        <v>46124</v>
      </c>
      <c r="E109" s="293" t="s">
        <v>903</v>
      </c>
      <c r="F109" s="293">
        <v>0</v>
      </c>
      <c r="G109" s="293">
        <v>0</v>
      </c>
      <c r="H109" s="292"/>
      <c r="I109" s="292"/>
    </row>
    <row r="110" spans="1:9">
      <c r="A110" s="293" t="s">
        <v>368</v>
      </c>
      <c r="B110" s="293" t="s">
        <v>675</v>
      </c>
      <c r="C110" s="295">
        <v>46129</v>
      </c>
      <c r="D110" s="295">
        <v>46131</v>
      </c>
      <c r="E110" s="293" t="s">
        <v>903</v>
      </c>
      <c r="F110" s="293">
        <v>0</v>
      </c>
      <c r="G110" s="293">
        <v>0</v>
      </c>
      <c r="H110" s="292"/>
      <c r="I110" s="292"/>
    </row>
    <row r="111" spans="1:9">
      <c r="A111" s="293" t="s">
        <v>368</v>
      </c>
      <c r="B111" s="293" t="s">
        <v>675</v>
      </c>
      <c r="C111" s="295">
        <v>46136</v>
      </c>
      <c r="D111" s="295">
        <v>46138</v>
      </c>
      <c r="E111" s="293" t="s">
        <v>903</v>
      </c>
      <c r="F111" s="293">
        <v>0</v>
      </c>
      <c r="G111" s="293">
        <v>0</v>
      </c>
      <c r="H111" s="292"/>
      <c r="I111" s="292"/>
    </row>
    <row r="112" spans="1:9" ht="15">
      <c r="A112" s="293" t="s">
        <v>370</v>
      </c>
      <c r="B112" s="293" t="s">
        <v>520</v>
      </c>
      <c r="C112" s="295">
        <v>45987</v>
      </c>
      <c r="D112" s="295">
        <v>45993</v>
      </c>
      <c r="E112" s="293" t="s">
        <v>904</v>
      </c>
      <c r="F112" s="293">
        <v>0</v>
      </c>
      <c r="G112" s="293">
        <v>0</v>
      </c>
      <c r="H112" s="292" t="s">
        <v>906</v>
      </c>
      <c r="I112" s="292"/>
    </row>
    <row r="113" spans="1:9" ht="15">
      <c r="A113" s="293" t="s">
        <v>370</v>
      </c>
      <c r="B113" s="293" t="s">
        <v>520</v>
      </c>
      <c r="C113" s="295">
        <v>45994</v>
      </c>
      <c r="D113" s="295">
        <v>46000</v>
      </c>
      <c r="E113" s="293" t="s">
        <v>904</v>
      </c>
      <c r="F113" s="293">
        <v>0</v>
      </c>
      <c r="G113" s="293">
        <v>0</v>
      </c>
      <c r="H113" s="292" t="s">
        <v>906</v>
      </c>
      <c r="I113" s="292"/>
    </row>
    <row r="114" spans="1:9" ht="15">
      <c r="A114" s="293" t="s">
        <v>370</v>
      </c>
      <c r="B114" s="293" t="s">
        <v>520</v>
      </c>
      <c r="C114" s="295">
        <v>46001</v>
      </c>
      <c r="D114" s="295">
        <v>46007</v>
      </c>
      <c r="E114" s="293" t="s">
        <v>904</v>
      </c>
      <c r="F114" s="293">
        <v>0</v>
      </c>
      <c r="G114" s="293">
        <v>0</v>
      </c>
      <c r="H114" s="292" t="s">
        <v>906</v>
      </c>
      <c r="I114" s="292"/>
    </row>
    <row r="115" spans="1:9" ht="15">
      <c r="A115" s="293" t="s">
        <v>370</v>
      </c>
      <c r="B115" s="293" t="s">
        <v>520</v>
      </c>
      <c r="C115" s="295">
        <v>46008</v>
      </c>
      <c r="D115" s="295">
        <v>46014</v>
      </c>
      <c r="E115" s="293" t="s">
        <v>904</v>
      </c>
      <c r="F115" s="293">
        <v>0</v>
      </c>
      <c r="G115" s="293">
        <v>0</v>
      </c>
      <c r="H115" s="292" t="s">
        <v>906</v>
      </c>
      <c r="I115" s="292"/>
    </row>
    <row r="116" spans="1:9" ht="15">
      <c r="A116" s="293" t="s">
        <v>370</v>
      </c>
      <c r="B116" s="293" t="s">
        <v>520</v>
      </c>
      <c r="C116" s="295">
        <v>46015</v>
      </c>
      <c r="D116" s="295">
        <v>46021</v>
      </c>
      <c r="E116" s="293" t="s">
        <v>904</v>
      </c>
      <c r="F116" s="293">
        <v>1</v>
      </c>
      <c r="G116" s="293">
        <v>0</v>
      </c>
      <c r="H116" s="292" t="s">
        <v>906</v>
      </c>
      <c r="I116" s="292"/>
    </row>
    <row r="117" spans="1:9" ht="15">
      <c r="A117" s="293" t="s">
        <v>370</v>
      </c>
      <c r="B117" s="293" t="s">
        <v>520</v>
      </c>
      <c r="C117" s="295">
        <v>46022</v>
      </c>
      <c r="D117" s="295">
        <v>46028</v>
      </c>
      <c r="E117" s="293" t="s">
        <v>904</v>
      </c>
      <c r="F117" s="293">
        <v>1</v>
      </c>
      <c r="G117" s="293">
        <v>0</v>
      </c>
      <c r="H117" s="292" t="s">
        <v>906</v>
      </c>
      <c r="I117" s="292"/>
    </row>
    <row r="118" spans="1:9" ht="15">
      <c r="A118" s="293" t="s">
        <v>370</v>
      </c>
      <c r="B118" s="293" t="s">
        <v>520</v>
      </c>
      <c r="C118" s="295">
        <v>46029</v>
      </c>
      <c r="D118" s="295">
        <v>46035</v>
      </c>
      <c r="E118" s="293" t="s">
        <v>904</v>
      </c>
      <c r="F118" s="293">
        <v>1</v>
      </c>
      <c r="G118" s="293">
        <v>0</v>
      </c>
      <c r="H118" s="292" t="s">
        <v>906</v>
      </c>
      <c r="I118" s="292"/>
    </row>
    <row r="119" spans="1:9" ht="15">
      <c r="A119" s="293" t="s">
        <v>370</v>
      </c>
      <c r="B119" s="293" t="s">
        <v>520</v>
      </c>
      <c r="C119" s="295">
        <v>46036</v>
      </c>
      <c r="D119" s="295">
        <v>46042</v>
      </c>
      <c r="E119" s="293" t="s">
        <v>904</v>
      </c>
      <c r="F119" s="293">
        <v>1</v>
      </c>
      <c r="G119" s="293">
        <v>0</v>
      </c>
      <c r="H119" s="292" t="s">
        <v>906</v>
      </c>
      <c r="I119" s="292"/>
    </row>
    <row r="120" spans="1:9" ht="15">
      <c r="A120" s="293" t="s">
        <v>370</v>
      </c>
      <c r="B120" s="293" t="s">
        <v>520</v>
      </c>
      <c r="C120" s="295">
        <v>46043</v>
      </c>
      <c r="D120" s="295">
        <v>46049</v>
      </c>
      <c r="E120" s="293" t="s">
        <v>904</v>
      </c>
      <c r="F120" s="293">
        <v>1</v>
      </c>
      <c r="G120" s="293">
        <v>0</v>
      </c>
      <c r="H120" s="292" t="s">
        <v>906</v>
      </c>
      <c r="I120" s="292"/>
    </row>
    <row r="121" spans="1:9" ht="15">
      <c r="A121" s="293" t="s">
        <v>370</v>
      </c>
      <c r="B121" s="293" t="s">
        <v>520</v>
      </c>
      <c r="C121" s="295">
        <v>46050</v>
      </c>
      <c r="D121" s="295">
        <v>46056</v>
      </c>
      <c r="E121" s="293" t="s">
        <v>904</v>
      </c>
      <c r="F121" s="293">
        <v>1</v>
      </c>
      <c r="G121" s="293">
        <v>0</v>
      </c>
      <c r="H121" s="292" t="s">
        <v>906</v>
      </c>
      <c r="I121" s="292"/>
    </row>
    <row r="122" spans="1:9" ht="15">
      <c r="A122" s="293" t="s">
        <v>370</v>
      </c>
      <c r="B122" s="293" t="s">
        <v>520</v>
      </c>
      <c r="C122" s="295">
        <v>46057</v>
      </c>
      <c r="D122" s="295">
        <v>46063</v>
      </c>
      <c r="E122" s="293" t="s">
        <v>904</v>
      </c>
      <c r="F122" s="293">
        <v>1</v>
      </c>
      <c r="G122" s="293">
        <v>0</v>
      </c>
      <c r="H122" s="292" t="s">
        <v>906</v>
      </c>
      <c r="I122" s="292"/>
    </row>
    <row r="123" spans="1:9" ht="15">
      <c r="A123" s="293" t="s">
        <v>370</v>
      </c>
      <c r="B123" s="293" t="s">
        <v>520</v>
      </c>
      <c r="C123" s="295">
        <v>46064</v>
      </c>
      <c r="D123" s="295">
        <v>46070</v>
      </c>
      <c r="E123" s="293" t="s">
        <v>904</v>
      </c>
      <c r="F123" s="293">
        <v>1</v>
      </c>
      <c r="G123" s="293">
        <v>0</v>
      </c>
      <c r="H123" s="292" t="s">
        <v>906</v>
      </c>
      <c r="I123" s="292"/>
    </row>
    <row r="124" spans="1:9" ht="15">
      <c r="A124" s="293" t="s">
        <v>370</v>
      </c>
      <c r="B124" s="293" t="s">
        <v>520</v>
      </c>
      <c r="C124" s="295">
        <v>46071</v>
      </c>
      <c r="D124" s="295">
        <v>46077</v>
      </c>
      <c r="E124" s="293" t="s">
        <v>904</v>
      </c>
      <c r="F124" s="293">
        <v>1</v>
      </c>
      <c r="G124" s="293">
        <v>0</v>
      </c>
      <c r="H124" s="292" t="s">
        <v>906</v>
      </c>
      <c r="I124" s="292"/>
    </row>
    <row r="125" spans="1:9" ht="15">
      <c r="A125" s="293" t="s">
        <v>370</v>
      </c>
      <c r="B125" s="293" t="s">
        <v>520</v>
      </c>
      <c r="C125" s="295">
        <v>46078</v>
      </c>
      <c r="D125" s="295">
        <v>46084</v>
      </c>
      <c r="E125" s="293" t="s">
        <v>904</v>
      </c>
      <c r="F125" s="293">
        <v>1</v>
      </c>
      <c r="G125" s="293">
        <v>0</v>
      </c>
      <c r="H125" s="292" t="s">
        <v>906</v>
      </c>
      <c r="I125" s="292"/>
    </row>
    <row r="126" spans="1:9" ht="15">
      <c r="A126" s="293" t="s">
        <v>370</v>
      </c>
      <c r="B126" s="293" t="s">
        <v>520</v>
      </c>
      <c r="C126" s="295">
        <v>46085</v>
      </c>
      <c r="D126" s="295">
        <v>46091</v>
      </c>
      <c r="E126" s="293" t="s">
        <v>904</v>
      </c>
      <c r="F126" s="293">
        <v>1</v>
      </c>
      <c r="G126" s="293">
        <v>0</v>
      </c>
      <c r="H126" s="292" t="s">
        <v>906</v>
      </c>
      <c r="I126" s="292"/>
    </row>
    <row r="127" spans="1:9" ht="15">
      <c r="A127" s="293" t="s">
        <v>370</v>
      </c>
      <c r="B127" s="293" t="s">
        <v>520</v>
      </c>
      <c r="C127" s="295">
        <v>46092</v>
      </c>
      <c r="D127" s="295">
        <v>46098</v>
      </c>
      <c r="E127" s="293" t="s">
        <v>904</v>
      </c>
      <c r="F127" s="293">
        <v>1</v>
      </c>
      <c r="G127" s="293">
        <v>0</v>
      </c>
      <c r="H127" s="292" t="s">
        <v>906</v>
      </c>
      <c r="I127" s="292"/>
    </row>
    <row r="128" spans="1:9" ht="15">
      <c r="A128" s="293" t="s">
        <v>370</v>
      </c>
      <c r="B128" s="293" t="s">
        <v>520</v>
      </c>
      <c r="C128" s="295">
        <v>46099</v>
      </c>
      <c r="D128" s="295">
        <v>46105</v>
      </c>
      <c r="E128" s="293" t="s">
        <v>904</v>
      </c>
      <c r="F128" s="293">
        <v>1</v>
      </c>
      <c r="G128" s="293">
        <v>0</v>
      </c>
      <c r="H128" s="292" t="s">
        <v>906</v>
      </c>
      <c r="I128" s="292"/>
    </row>
    <row r="129" spans="1:9" ht="15">
      <c r="A129" s="293" t="s">
        <v>370</v>
      </c>
      <c r="B129" s="293" t="s">
        <v>520</v>
      </c>
      <c r="C129" s="295">
        <v>46106</v>
      </c>
      <c r="D129" s="295">
        <v>46112</v>
      </c>
      <c r="E129" s="293" t="s">
        <v>904</v>
      </c>
      <c r="F129" s="293">
        <v>1</v>
      </c>
      <c r="G129" s="293">
        <v>0</v>
      </c>
      <c r="H129" s="292" t="s">
        <v>906</v>
      </c>
      <c r="I129" s="292"/>
    </row>
    <row r="130" spans="1:9" ht="15">
      <c r="A130" s="293" t="s">
        <v>370</v>
      </c>
      <c r="B130" s="293" t="s">
        <v>520</v>
      </c>
      <c r="C130" s="295">
        <v>46113</v>
      </c>
      <c r="D130" s="295">
        <v>46119</v>
      </c>
      <c r="E130" s="293" t="s">
        <v>904</v>
      </c>
      <c r="F130" s="293">
        <v>1</v>
      </c>
      <c r="G130" s="293">
        <v>0</v>
      </c>
      <c r="H130" s="292" t="s">
        <v>906</v>
      </c>
      <c r="I130" s="292"/>
    </row>
    <row r="131" spans="1:9" ht="15">
      <c r="A131" s="293" t="s">
        <v>370</v>
      </c>
      <c r="B131" s="293" t="s">
        <v>520</v>
      </c>
      <c r="C131" s="295">
        <v>46120</v>
      </c>
      <c r="D131" s="295">
        <v>46126</v>
      </c>
      <c r="E131" s="293" t="s">
        <v>904</v>
      </c>
      <c r="F131" s="293">
        <v>1</v>
      </c>
      <c r="G131" s="293">
        <v>0</v>
      </c>
      <c r="H131" s="292" t="s">
        <v>906</v>
      </c>
      <c r="I131" s="292"/>
    </row>
    <row r="132" spans="1:9" ht="15">
      <c r="A132" s="293" t="s">
        <v>370</v>
      </c>
      <c r="B132" s="293" t="s">
        <v>520</v>
      </c>
      <c r="C132" s="295">
        <v>46127</v>
      </c>
      <c r="D132" s="295">
        <v>46133</v>
      </c>
      <c r="E132" s="293" t="s">
        <v>904</v>
      </c>
      <c r="F132" s="293">
        <v>1</v>
      </c>
      <c r="G132" s="293">
        <v>0</v>
      </c>
      <c r="H132" s="292" t="s">
        <v>906</v>
      </c>
      <c r="I132" s="292"/>
    </row>
    <row r="133" spans="1:9" ht="15">
      <c r="A133" s="293" t="s">
        <v>370</v>
      </c>
      <c r="B133" s="293" t="s">
        <v>520</v>
      </c>
      <c r="C133" s="295">
        <v>46134</v>
      </c>
      <c r="D133" s="295">
        <v>46140</v>
      </c>
      <c r="E133" s="293" t="s">
        <v>904</v>
      </c>
      <c r="F133" s="293">
        <v>1</v>
      </c>
      <c r="G133" s="293">
        <v>0</v>
      </c>
      <c r="H133" s="292" t="s">
        <v>906</v>
      </c>
      <c r="I133" s="292"/>
    </row>
    <row r="134" spans="1:9" ht="15">
      <c r="A134" s="293" t="s">
        <v>370</v>
      </c>
      <c r="B134" s="293" t="s">
        <v>135</v>
      </c>
      <c r="C134" s="295">
        <v>45989</v>
      </c>
      <c r="D134" s="295">
        <v>45991</v>
      </c>
      <c r="E134" s="293" t="s">
        <v>903</v>
      </c>
      <c r="F134" s="293">
        <v>0</v>
      </c>
      <c r="G134" s="293">
        <v>0</v>
      </c>
      <c r="H134" s="292" t="s">
        <v>906</v>
      </c>
      <c r="I134" s="292"/>
    </row>
    <row r="135" spans="1:9" ht="15">
      <c r="A135" s="293" t="s">
        <v>370</v>
      </c>
      <c r="B135" s="293" t="s">
        <v>135</v>
      </c>
      <c r="C135" s="295">
        <v>45996</v>
      </c>
      <c r="D135" s="295">
        <v>45998</v>
      </c>
      <c r="E135" s="293" t="s">
        <v>903</v>
      </c>
      <c r="F135" s="293">
        <v>0</v>
      </c>
      <c r="G135" s="293">
        <v>0</v>
      </c>
      <c r="H135" s="292" t="s">
        <v>906</v>
      </c>
      <c r="I135" s="292"/>
    </row>
    <row r="136" spans="1:9" ht="15">
      <c r="A136" s="293" t="s">
        <v>370</v>
      </c>
      <c r="B136" s="293" t="s">
        <v>135</v>
      </c>
      <c r="C136" s="295">
        <v>46003</v>
      </c>
      <c r="D136" s="295">
        <v>46005</v>
      </c>
      <c r="E136" s="293" t="s">
        <v>903</v>
      </c>
      <c r="F136" s="293">
        <v>0</v>
      </c>
      <c r="G136" s="293">
        <v>0</v>
      </c>
      <c r="H136" s="292" t="s">
        <v>906</v>
      </c>
      <c r="I136" s="292"/>
    </row>
    <row r="137" spans="1:9" ht="15">
      <c r="A137" s="293" t="s">
        <v>370</v>
      </c>
      <c r="B137" s="293" t="s">
        <v>135</v>
      </c>
      <c r="C137" s="295">
        <v>46010</v>
      </c>
      <c r="D137" s="295">
        <v>46012</v>
      </c>
      <c r="E137" s="293" t="s">
        <v>903</v>
      </c>
      <c r="F137" s="293">
        <v>1</v>
      </c>
      <c r="G137" s="293">
        <v>0</v>
      </c>
      <c r="H137" s="292" t="s">
        <v>906</v>
      </c>
      <c r="I137" s="292"/>
    </row>
    <row r="138" spans="1:9" ht="15">
      <c r="A138" s="293" t="s">
        <v>370</v>
      </c>
      <c r="B138" s="293" t="s">
        <v>135</v>
      </c>
      <c r="C138" s="295">
        <v>46017</v>
      </c>
      <c r="D138" s="295">
        <v>46019</v>
      </c>
      <c r="E138" s="293" t="s">
        <v>903</v>
      </c>
      <c r="F138" s="293">
        <v>1</v>
      </c>
      <c r="G138" s="293">
        <v>0</v>
      </c>
      <c r="H138" s="292" t="s">
        <v>906</v>
      </c>
      <c r="I138" s="292"/>
    </row>
    <row r="139" spans="1:9" ht="15">
      <c r="A139" s="293" t="s">
        <v>370</v>
      </c>
      <c r="B139" s="293" t="s">
        <v>135</v>
      </c>
      <c r="C139" s="295">
        <v>46024</v>
      </c>
      <c r="D139" s="295">
        <v>46026</v>
      </c>
      <c r="E139" s="293" t="s">
        <v>903</v>
      </c>
      <c r="F139" s="293">
        <v>1</v>
      </c>
      <c r="G139" s="293">
        <v>0</v>
      </c>
      <c r="H139" s="292" t="s">
        <v>906</v>
      </c>
      <c r="I139" s="292"/>
    </row>
    <row r="140" spans="1:9" ht="15">
      <c r="A140" s="293" t="s">
        <v>370</v>
      </c>
      <c r="B140" s="293" t="s">
        <v>135</v>
      </c>
      <c r="C140" s="295">
        <v>46031</v>
      </c>
      <c r="D140" s="295">
        <v>46033</v>
      </c>
      <c r="E140" s="293" t="s">
        <v>903</v>
      </c>
      <c r="F140" s="293">
        <v>1</v>
      </c>
      <c r="G140" s="293">
        <v>0</v>
      </c>
      <c r="H140" s="292" t="s">
        <v>906</v>
      </c>
      <c r="I140" s="292"/>
    </row>
    <row r="141" spans="1:9" ht="15">
      <c r="A141" s="293" t="s">
        <v>370</v>
      </c>
      <c r="B141" s="293" t="s">
        <v>135</v>
      </c>
      <c r="C141" s="295">
        <v>46038</v>
      </c>
      <c r="D141" s="295">
        <v>46040</v>
      </c>
      <c r="E141" s="293" t="s">
        <v>903</v>
      </c>
      <c r="F141" s="293">
        <v>1</v>
      </c>
      <c r="G141" s="293">
        <v>0</v>
      </c>
      <c r="H141" s="292" t="s">
        <v>906</v>
      </c>
      <c r="I141" s="292"/>
    </row>
    <row r="142" spans="1:9" ht="15">
      <c r="A142" s="293" t="s">
        <v>370</v>
      </c>
      <c r="B142" s="293" t="s">
        <v>135</v>
      </c>
      <c r="C142" s="295">
        <v>46045</v>
      </c>
      <c r="D142" s="295">
        <v>46047</v>
      </c>
      <c r="E142" s="293" t="s">
        <v>903</v>
      </c>
      <c r="F142" s="293">
        <v>1</v>
      </c>
      <c r="G142" s="293">
        <v>0</v>
      </c>
      <c r="H142" s="292" t="s">
        <v>906</v>
      </c>
      <c r="I142" s="292"/>
    </row>
    <row r="143" spans="1:9" ht="15">
      <c r="A143" s="293" t="s">
        <v>370</v>
      </c>
      <c r="B143" s="293" t="s">
        <v>135</v>
      </c>
      <c r="C143" s="295">
        <v>46052</v>
      </c>
      <c r="D143" s="295">
        <v>46054</v>
      </c>
      <c r="E143" s="293" t="s">
        <v>903</v>
      </c>
      <c r="F143" s="293">
        <v>1</v>
      </c>
      <c r="G143" s="293">
        <v>0</v>
      </c>
      <c r="H143" s="292" t="s">
        <v>906</v>
      </c>
      <c r="I143" s="292"/>
    </row>
    <row r="144" spans="1:9" ht="15">
      <c r="A144" s="293" t="s">
        <v>370</v>
      </c>
      <c r="B144" s="293" t="s">
        <v>135</v>
      </c>
      <c r="C144" s="295">
        <v>46059</v>
      </c>
      <c r="D144" s="295">
        <v>46061</v>
      </c>
      <c r="E144" s="293" t="s">
        <v>903</v>
      </c>
      <c r="F144" s="293">
        <v>1</v>
      </c>
      <c r="G144" s="293">
        <v>0</v>
      </c>
      <c r="H144" s="292" t="s">
        <v>906</v>
      </c>
      <c r="I144" s="292"/>
    </row>
    <row r="145" spans="1:9" ht="15">
      <c r="A145" s="293" t="s">
        <v>370</v>
      </c>
      <c r="B145" s="293" t="s">
        <v>135</v>
      </c>
      <c r="C145" s="295">
        <v>46066</v>
      </c>
      <c r="D145" s="295">
        <v>46068</v>
      </c>
      <c r="E145" s="293" t="s">
        <v>903</v>
      </c>
      <c r="F145" s="293">
        <v>1</v>
      </c>
      <c r="G145" s="293">
        <v>0</v>
      </c>
      <c r="H145" s="292" t="s">
        <v>906</v>
      </c>
      <c r="I145" s="292"/>
    </row>
    <row r="146" spans="1:9" ht="15">
      <c r="A146" s="293" t="s">
        <v>370</v>
      </c>
      <c r="B146" s="293" t="s">
        <v>135</v>
      </c>
      <c r="C146" s="295">
        <v>46073</v>
      </c>
      <c r="D146" s="295">
        <v>46075</v>
      </c>
      <c r="E146" s="293" t="s">
        <v>903</v>
      </c>
      <c r="F146" s="293">
        <v>1</v>
      </c>
      <c r="G146" s="293">
        <v>0</v>
      </c>
      <c r="H146" s="292" t="s">
        <v>906</v>
      </c>
      <c r="I146" s="292"/>
    </row>
    <row r="147" spans="1:9" ht="15">
      <c r="A147" s="293" t="s">
        <v>370</v>
      </c>
      <c r="B147" s="293" t="s">
        <v>135</v>
      </c>
      <c r="C147" s="295">
        <v>46080</v>
      </c>
      <c r="D147" s="295">
        <v>46082</v>
      </c>
      <c r="E147" s="293" t="s">
        <v>903</v>
      </c>
      <c r="F147" s="293">
        <v>1</v>
      </c>
      <c r="G147" s="293">
        <v>0</v>
      </c>
      <c r="H147" s="292" t="s">
        <v>906</v>
      </c>
      <c r="I147" s="292"/>
    </row>
    <row r="148" spans="1:9" ht="15">
      <c r="A148" s="293" t="s">
        <v>370</v>
      </c>
      <c r="B148" s="293" t="s">
        <v>135</v>
      </c>
      <c r="C148" s="295">
        <v>46087</v>
      </c>
      <c r="D148" s="295">
        <v>46089</v>
      </c>
      <c r="E148" s="293" t="s">
        <v>903</v>
      </c>
      <c r="F148" s="293">
        <v>1</v>
      </c>
      <c r="G148" s="293">
        <v>0</v>
      </c>
      <c r="H148" s="292" t="s">
        <v>906</v>
      </c>
      <c r="I148" s="292"/>
    </row>
    <row r="149" spans="1:9" ht="15">
      <c r="A149" s="293" t="s">
        <v>370</v>
      </c>
      <c r="B149" s="293" t="s">
        <v>135</v>
      </c>
      <c r="C149" s="295">
        <v>46094</v>
      </c>
      <c r="D149" s="295">
        <v>46096</v>
      </c>
      <c r="E149" s="293" t="s">
        <v>903</v>
      </c>
      <c r="F149" s="293">
        <v>1</v>
      </c>
      <c r="G149" s="293">
        <v>0</v>
      </c>
      <c r="H149" s="292" t="s">
        <v>906</v>
      </c>
      <c r="I149" s="292"/>
    </row>
    <row r="150" spans="1:9" ht="15">
      <c r="A150" s="293" t="s">
        <v>370</v>
      </c>
      <c r="B150" s="293" t="s">
        <v>135</v>
      </c>
      <c r="C150" s="295">
        <v>46101</v>
      </c>
      <c r="D150" s="295">
        <v>46103</v>
      </c>
      <c r="E150" s="293" t="s">
        <v>903</v>
      </c>
      <c r="F150" s="293">
        <v>1</v>
      </c>
      <c r="G150" s="293">
        <v>0</v>
      </c>
      <c r="H150" s="292" t="s">
        <v>906</v>
      </c>
      <c r="I150" s="292"/>
    </row>
    <row r="151" spans="1:9" ht="15">
      <c r="A151" s="293" t="s">
        <v>370</v>
      </c>
      <c r="B151" s="293" t="s">
        <v>135</v>
      </c>
      <c r="C151" s="295">
        <v>46108</v>
      </c>
      <c r="D151" s="295">
        <v>46110</v>
      </c>
      <c r="E151" s="293" t="s">
        <v>903</v>
      </c>
      <c r="F151" s="293">
        <v>1</v>
      </c>
      <c r="G151" s="293">
        <v>0</v>
      </c>
      <c r="H151" s="292" t="s">
        <v>906</v>
      </c>
      <c r="I151" s="292"/>
    </row>
    <row r="152" spans="1:9" ht="15">
      <c r="A152" s="293" t="s">
        <v>370</v>
      </c>
      <c r="B152" s="293" t="s">
        <v>135</v>
      </c>
      <c r="C152" s="295">
        <v>46115</v>
      </c>
      <c r="D152" s="295">
        <v>46117</v>
      </c>
      <c r="E152" s="293" t="s">
        <v>903</v>
      </c>
      <c r="F152" s="293">
        <v>1</v>
      </c>
      <c r="G152" s="293">
        <v>0</v>
      </c>
      <c r="H152" s="292" t="s">
        <v>906</v>
      </c>
      <c r="I152" s="292"/>
    </row>
    <row r="153" spans="1:9" ht="15">
      <c r="A153" s="293" t="s">
        <v>370</v>
      </c>
      <c r="B153" s="293" t="s">
        <v>135</v>
      </c>
      <c r="C153" s="295">
        <v>46122</v>
      </c>
      <c r="D153" s="295">
        <v>46124</v>
      </c>
      <c r="E153" s="293" t="s">
        <v>903</v>
      </c>
      <c r="F153" s="293">
        <v>1</v>
      </c>
      <c r="G153" s="293">
        <v>0</v>
      </c>
      <c r="H153" s="292" t="s">
        <v>906</v>
      </c>
      <c r="I153" s="292"/>
    </row>
    <row r="154" spans="1:9" ht="15">
      <c r="A154" s="293" t="s">
        <v>370</v>
      </c>
      <c r="B154" s="293" t="s">
        <v>135</v>
      </c>
      <c r="C154" s="295">
        <v>46129</v>
      </c>
      <c r="D154" s="295">
        <v>46131</v>
      </c>
      <c r="E154" s="293" t="s">
        <v>903</v>
      </c>
      <c r="F154" s="293">
        <v>1</v>
      </c>
      <c r="G154" s="293">
        <v>0</v>
      </c>
      <c r="H154" s="292" t="s">
        <v>906</v>
      </c>
      <c r="I154" s="292"/>
    </row>
    <row r="155" spans="1:9" ht="15">
      <c r="A155" s="293" t="s">
        <v>370</v>
      </c>
      <c r="B155" s="293" t="s">
        <v>135</v>
      </c>
      <c r="C155" s="295">
        <v>46136</v>
      </c>
      <c r="D155" s="295">
        <v>46138</v>
      </c>
      <c r="E155" s="293" t="s">
        <v>903</v>
      </c>
      <c r="F155" s="293">
        <v>1</v>
      </c>
      <c r="G155" s="293">
        <v>0</v>
      </c>
      <c r="H155" s="292" t="s">
        <v>906</v>
      </c>
      <c r="I155" s="292"/>
    </row>
    <row r="156" spans="1:9" ht="30">
      <c r="A156" s="293" t="s">
        <v>417</v>
      </c>
      <c r="B156" s="293" t="s">
        <v>678</v>
      </c>
      <c r="C156" s="295">
        <v>45989</v>
      </c>
      <c r="D156" s="295">
        <v>45991</v>
      </c>
      <c r="E156" s="293" t="s">
        <v>903</v>
      </c>
      <c r="F156" s="293">
        <v>0</v>
      </c>
      <c r="G156" s="293">
        <v>0</v>
      </c>
      <c r="H156" s="292" t="s">
        <v>905</v>
      </c>
      <c r="I156" s="292"/>
    </row>
    <row r="157" spans="1:9" ht="30">
      <c r="A157" s="293" t="s">
        <v>417</v>
      </c>
      <c r="B157" s="293" t="s">
        <v>678</v>
      </c>
      <c r="C157" s="295">
        <v>45996</v>
      </c>
      <c r="D157" s="295">
        <v>45998</v>
      </c>
      <c r="E157" s="293" t="s">
        <v>903</v>
      </c>
      <c r="F157" s="293">
        <v>1</v>
      </c>
      <c r="G157" s="293">
        <v>0</v>
      </c>
      <c r="H157" s="292" t="s">
        <v>905</v>
      </c>
      <c r="I157" s="292"/>
    </row>
    <row r="158" spans="1:9" ht="30">
      <c r="A158" s="293" t="s">
        <v>417</v>
      </c>
      <c r="B158" s="293" t="s">
        <v>678</v>
      </c>
      <c r="C158" s="295">
        <v>46003</v>
      </c>
      <c r="D158" s="295">
        <v>46005</v>
      </c>
      <c r="E158" s="293" t="s">
        <v>903</v>
      </c>
      <c r="F158" s="293">
        <v>1</v>
      </c>
      <c r="G158" s="293">
        <v>0</v>
      </c>
      <c r="H158" s="292" t="s">
        <v>905</v>
      </c>
      <c r="I158" s="292"/>
    </row>
    <row r="159" spans="1:9" ht="30">
      <c r="A159" s="293" t="s">
        <v>417</v>
      </c>
      <c r="B159" s="293" t="s">
        <v>678</v>
      </c>
      <c r="C159" s="295">
        <v>46010</v>
      </c>
      <c r="D159" s="295">
        <v>46012</v>
      </c>
      <c r="E159" s="293" t="s">
        <v>903</v>
      </c>
      <c r="F159" s="293">
        <v>1</v>
      </c>
      <c r="G159" s="293">
        <v>0</v>
      </c>
      <c r="H159" s="292" t="s">
        <v>905</v>
      </c>
      <c r="I159" s="292"/>
    </row>
    <row r="160" spans="1:9" ht="30">
      <c r="A160" s="293" t="s">
        <v>417</v>
      </c>
      <c r="B160" s="293" t="s">
        <v>678</v>
      </c>
      <c r="C160" s="295">
        <v>46017</v>
      </c>
      <c r="D160" s="295">
        <v>46019</v>
      </c>
      <c r="E160" s="293" t="s">
        <v>903</v>
      </c>
      <c r="F160" s="293">
        <v>0</v>
      </c>
      <c r="G160" s="293">
        <v>0</v>
      </c>
      <c r="H160" s="292" t="s">
        <v>905</v>
      </c>
      <c r="I160" s="292"/>
    </row>
    <row r="161" spans="1:9" ht="30">
      <c r="A161" s="293" t="s">
        <v>417</v>
      </c>
      <c r="B161" s="293" t="s">
        <v>678</v>
      </c>
      <c r="C161" s="295">
        <v>46024</v>
      </c>
      <c r="D161" s="295">
        <v>46026</v>
      </c>
      <c r="E161" s="293" t="s">
        <v>903</v>
      </c>
      <c r="F161" s="293">
        <v>1</v>
      </c>
      <c r="G161" s="293">
        <v>0</v>
      </c>
      <c r="H161" s="292" t="s">
        <v>905</v>
      </c>
      <c r="I161" s="292"/>
    </row>
    <row r="162" spans="1:9" ht="30">
      <c r="A162" s="293" t="s">
        <v>417</v>
      </c>
      <c r="B162" s="293" t="s">
        <v>678</v>
      </c>
      <c r="C162" s="295">
        <v>46031</v>
      </c>
      <c r="D162" s="295">
        <v>46033</v>
      </c>
      <c r="E162" s="293" t="s">
        <v>903</v>
      </c>
      <c r="F162" s="293">
        <v>1</v>
      </c>
      <c r="G162" s="293">
        <v>0</v>
      </c>
      <c r="H162" s="292" t="s">
        <v>905</v>
      </c>
      <c r="I162" s="292"/>
    </row>
    <row r="163" spans="1:9" ht="30">
      <c r="A163" s="293" t="s">
        <v>417</v>
      </c>
      <c r="B163" s="293" t="s">
        <v>678</v>
      </c>
      <c r="C163" s="295">
        <v>46038</v>
      </c>
      <c r="D163" s="295">
        <v>46040</v>
      </c>
      <c r="E163" s="293" t="s">
        <v>903</v>
      </c>
      <c r="F163" s="293">
        <v>1</v>
      </c>
      <c r="G163" s="293">
        <v>0</v>
      </c>
      <c r="H163" s="292" t="s">
        <v>905</v>
      </c>
      <c r="I163" s="292"/>
    </row>
    <row r="164" spans="1:9" ht="30">
      <c r="A164" s="293" t="s">
        <v>417</v>
      </c>
      <c r="B164" s="293" t="s">
        <v>678</v>
      </c>
      <c r="C164" s="295">
        <v>46045</v>
      </c>
      <c r="D164" s="295">
        <v>46047</v>
      </c>
      <c r="E164" s="293" t="s">
        <v>903</v>
      </c>
      <c r="F164" s="293">
        <v>1</v>
      </c>
      <c r="G164" s="293">
        <v>0</v>
      </c>
      <c r="H164" s="292" t="s">
        <v>905</v>
      </c>
      <c r="I164" s="292"/>
    </row>
    <row r="165" spans="1:9" ht="30">
      <c r="A165" s="293" t="s">
        <v>417</v>
      </c>
      <c r="B165" s="293" t="s">
        <v>678</v>
      </c>
      <c r="C165" s="295">
        <v>46052</v>
      </c>
      <c r="D165" s="295">
        <v>46054</v>
      </c>
      <c r="E165" s="293" t="s">
        <v>903</v>
      </c>
      <c r="F165" s="293">
        <v>1</v>
      </c>
      <c r="G165" s="293">
        <v>0</v>
      </c>
      <c r="H165" s="292" t="s">
        <v>905</v>
      </c>
      <c r="I165" s="292"/>
    </row>
    <row r="166" spans="1:9" ht="30">
      <c r="A166" s="293" t="s">
        <v>417</v>
      </c>
      <c r="B166" s="293" t="s">
        <v>678</v>
      </c>
      <c r="C166" s="295">
        <v>46059</v>
      </c>
      <c r="D166" s="295">
        <v>46061</v>
      </c>
      <c r="E166" s="293" t="s">
        <v>903</v>
      </c>
      <c r="F166" s="293">
        <v>1</v>
      </c>
      <c r="G166" s="293">
        <v>0</v>
      </c>
      <c r="H166" s="292" t="s">
        <v>905</v>
      </c>
      <c r="I166" s="292"/>
    </row>
    <row r="167" spans="1:9" ht="30">
      <c r="A167" s="293" t="s">
        <v>417</v>
      </c>
      <c r="B167" s="293" t="s">
        <v>678</v>
      </c>
      <c r="C167" s="295">
        <v>46066</v>
      </c>
      <c r="D167" s="295">
        <v>46068</v>
      </c>
      <c r="E167" s="293" t="s">
        <v>903</v>
      </c>
      <c r="F167" s="293">
        <v>1</v>
      </c>
      <c r="G167" s="293">
        <v>0</v>
      </c>
      <c r="H167" s="292" t="s">
        <v>905</v>
      </c>
      <c r="I167" s="292"/>
    </row>
    <row r="168" spans="1:9" ht="30">
      <c r="A168" s="293" t="s">
        <v>417</v>
      </c>
      <c r="B168" s="293" t="s">
        <v>678</v>
      </c>
      <c r="C168" s="295">
        <v>46073</v>
      </c>
      <c r="D168" s="295">
        <v>46075</v>
      </c>
      <c r="E168" s="293" t="s">
        <v>903</v>
      </c>
      <c r="F168" s="293">
        <v>1</v>
      </c>
      <c r="G168" s="293">
        <v>0</v>
      </c>
      <c r="H168" s="292" t="s">
        <v>905</v>
      </c>
      <c r="I168" s="292"/>
    </row>
    <row r="169" spans="1:9" ht="30">
      <c r="A169" s="293" t="s">
        <v>417</v>
      </c>
      <c r="B169" s="293" t="s">
        <v>678</v>
      </c>
      <c r="C169" s="295">
        <v>46080</v>
      </c>
      <c r="D169" s="295">
        <v>46082</v>
      </c>
      <c r="E169" s="293" t="s">
        <v>903</v>
      </c>
      <c r="F169" s="293">
        <v>1</v>
      </c>
      <c r="G169" s="293">
        <v>0</v>
      </c>
      <c r="H169" s="292" t="s">
        <v>905</v>
      </c>
      <c r="I169" s="292"/>
    </row>
    <row r="170" spans="1:9" ht="30">
      <c r="A170" s="293" t="s">
        <v>417</v>
      </c>
      <c r="B170" s="293" t="s">
        <v>678</v>
      </c>
      <c r="C170" s="295">
        <v>46087</v>
      </c>
      <c r="D170" s="295">
        <v>46089</v>
      </c>
      <c r="E170" s="293" t="s">
        <v>903</v>
      </c>
      <c r="F170" s="293">
        <v>1</v>
      </c>
      <c r="G170" s="293">
        <v>0</v>
      </c>
      <c r="H170" s="292" t="s">
        <v>905</v>
      </c>
      <c r="I170" s="292"/>
    </row>
    <row r="171" spans="1:9" ht="30">
      <c r="A171" s="293" t="s">
        <v>417</v>
      </c>
      <c r="B171" s="293" t="s">
        <v>678</v>
      </c>
      <c r="C171" s="295">
        <v>46094</v>
      </c>
      <c r="D171" s="295">
        <v>46096</v>
      </c>
      <c r="E171" s="293" t="s">
        <v>903</v>
      </c>
      <c r="F171" s="293">
        <v>0</v>
      </c>
      <c r="G171" s="293">
        <v>0</v>
      </c>
      <c r="H171" s="292" t="s">
        <v>905</v>
      </c>
      <c r="I171" s="292"/>
    </row>
    <row r="172" spans="1:9" ht="30">
      <c r="A172" s="293" t="s">
        <v>417</v>
      </c>
      <c r="B172" s="293" t="s">
        <v>678</v>
      </c>
      <c r="C172" s="295">
        <v>46101</v>
      </c>
      <c r="D172" s="295">
        <v>46103</v>
      </c>
      <c r="E172" s="293" t="s">
        <v>903</v>
      </c>
      <c r="F172" s="293">
        <v>0</v>
      </c>
      <c r="G172" s="293">
        <v>0</v>
      </c>
      <c r="H172" s="292" t="s">
        <v>905</v>
      </c>
      <c r="I172" s="292"/>
    </row>
    <row r="173" spans="1:9" ht="30">
      <c r="A173" s="293" t="s">
        <v>417</v>
      </c>
      <c r="B173" s="293" t="s">
        <v>678</v>
      </c>
      <c r="C173" s="295">
        <v>46108</v>
      </c>
      <c r="D173" s="295">
        <v>46110</v>
      </c>
      <c r="E173" s="293" t="s">
        <v>903</v>
      </c>
      <c r="F173" s="293">
        <v>0</v>
      </c>
      <c r="G173" s="293">
        <v>0</v>
      </c>
      <c r="H173" s="292" t="s">
        <v>905</v>
      </c>
      <c r="I173" s="292"/>
    </row>
    <row r="174" spans="1:9" ht="30">
      <c r="A174" s="293" t="s">
        <v>417</v>
      </c>
      <c r="B174" s="293" t="s">
        <v>678</v>
      </c>
      <c r="C174" s="295">
        <v>46115</v>
      </c>
      <c r="D174" s="295">
        <v>46117</v>
      </c>
      <c r="E174" s="293" t="s">
        <v>903</v>
      </c>
      <c r="F174" s="293">
        <v>1</v>
      </c>
      <c r="G174" s="293">
        <v>0</v>
      </c>
      <c r="H174" s="292" t="s">
        <v>905</v>
      </c>
      <c r="I174" s="292"/>
    </row>
    <row r="175" spans="1:9" ht="30">
      <c r="A175" s="293" t="s">
        <v>417</v>
      </c>
      <c r="B175" s="293" t="s">
        <v>678</v>
      </c>
      <c r="C175" s="295">
        <v>46122</v>
      </c>
      <c r="D175" s="295">
        <v>46124</v>
      </c>
      <c r="E175" s="293" t="s">
        <v>903</v>
      </c>
      <c r="F175" s="293">
        <v>0</v>
      </c>
      <c r="G175" s="293">
        <v>0</v>
      </c>
      <c r="H175" s="292" t="s">
        <v>905</v>
      </c>
      <c r="I175" s="292"/>
    </row>
    <row r="176" spans="1:9" ht="30">
      <c r="A176" s="293" t="s">
        <v>417</v>
      </c>
      <c r="B176" s="293" t="s">
        <v>678</v>
      </c>
      <c r="C176" s="295">
        <v>46129</v>
      </c>
      <c r="D176" s="295">
        <v>46131</v>
      </c>
      <c r="E176" s="293" t="s">
        <v>903</v>
      </c>
      <c r="F176" s="293">
        <v>1</v>
      </c>
      <c r="G176" s="293">
        <v>0</v>
      </c>
      <c r="H176" s="292" t="s">
        <v>905</v>
      </c>
      <c r="I176" s="292"/>
    </row>
    <row r="177" spans="1:9" ht="30">
      <c r="A177" s="293" t="s">
        <v>417</v>
      </c>
      <c r="B177" s="293" t="s">
        <v>678</v>
      </c>
      <c r="C177" s="295">
        <v>46136</v>
      </c>
      <c r="D177" s="295">
        <v>46138</v>
      </c>
      <c r="E177" s="293" t="s">
        <v>903</v>
      </c>
      <c r="F177" s="293">
        <v>1</v>
      </c>
      <c r="G177" s="293">
        <v>0</v>
      </c>
      <c r="H177" s="292" t="s">
        <v>905</v>
      </c>
      <c r="I177" s="292"/>
    </row>
    <row r="178" spans="1:9">
      <c r="A178" s="293" t="s">
        <v>428</v>
      </c>
      <c r="B178" s="293" t="s">
        <v>520</v>
      </c>
      <c r="C178" s="295">
        <v>45987</v>
      </c>
      <c r="D178" s="295">
        <v>45993</v>
      </c>
      <c r="E178" s="293" t="s">
        <v>904</v>
      </c>
      <c r="F178" s="293">
        <v>0</v>
      </c>
      <c r="G178" s="293">
        <v>0</v>
      </c>
      <c r="H178" s="292"/>
      <c r="I178" s="292"/>
    </row>
    <row r="179" spans="1:9">
      <c r="A179" s="293" t="s">
        <v>428</v>
      </c>
      <c r="B179" s="293" t="s">
        <v>520</v>
      </c>
      <c r="C179" s="295">
        <v>45994</v>
      </c>
      <c r="D179" s="295">
        <v>46000</v>
      </c>
      <c r="E179" s="293" t="s">
        <v>904</v>
      </c>
      <c r="F179" s="293">
        <v>0</v>
      </c>
      <c r="G179" s="293">
        <v>0</v>
      </c>
      <c r="H179" s="292"/>
      <c r="I179" s="292"/>
    </row>
    <row r="180" spans="1:9">
      <c r="A180" s="293" t="s">
        <v>428</v>
      </c>
      <c r="B180" s="293" t="s">
        <v>520</v>
      </c>
      <c r="C180" s="295">
        <v>46001</v>
      </c>
      <c r="D180" s="295">
        <v>46007</v>
      </c>
      <c r="E180" s="293" t="s">
        <v>904</v>
      </c>
      <c r="F180" s="293">
        <v>0</v>
      </c>
      <c r="G180" s="293">
        <v>0</v>
      </c>
      <c r="H180" s="292"/>
      <c r="I180" s="292"/>
    </row>
    <row r="181" spans="1:9">
      <c r="A181" s="293" t="s">
        <v>428</v>
      </c>
      <c r="B181" s="293" t="s">
        <v>520</v>
      </c>
      <c r="C181" s="295">
        <v>46008</v>
      </c>
      <c r="D181" s="295">
        <v>46014</v>
      </c>
      <c r="E181" s="293" t="s">
        <v>904</v>
      </c>
      <c r="F181" s="293">
        <v>1</v>
      </c>
      <c r="G181" s="293">
        <v>0</v>
      </c>
      <c r="H181" s="292"/>
      <c r="I181" s="292"/>
    </row>
    <row r="182" spans="1:9">
      <c r="A182" s="293" t="s">
        <v>428</v>
      </c>
      <c r="B182" s="293" t="s">
        <v>520</v>
      </c>
      <c r="C182" s="295">
        <v>46015</v>
      </c>
      <c r="D182" s="295">
        <v>46021</v>
      </c>
      <c r="E182" s="293" t="s">
        <v>904</v>
      </c>
      <c r="F182" s="293">
        <v>1</v>
      </c>
      <c r="G182" s="293">
        <v>0</v>
      </c>
      <c r="H182" s="292"/>
      <c r="I182" s="292"/>
    </row>
    <row r="183" spans="1:9">
      <c r="A183" s="293" t="s">
        <v>428</v>
      </c>
      <c r="B183" s="293" t="s">
        <v>520</v>
      </c>
      <c r="C183" s="295">
        <v>46022</v>
      </c>
      <c r="D183" s="295">
        <v>46028</v>
      </c>
      <c r="E183" s="293" t="s">
        <v>904</v>
      </c>
      <c r="F183" s="293">
        <v>1</v>
      </c>
      <c r="G183" s="293">
        <v>0</v>
      </c>
      <c r="H183" s="292"/>
      <c r="I183" s="292"/>
    </row>
    <row r="184" spans="1:9">
      <c r="A184" s="293" t="s">
        <v>428</v>
      </c>
      <c r="B184" s="293" t="s">
        <v>520</v>
      </c>
      <c r="C184" s="295">
        <v>46029</v>
      </c>
      <c r="D184" s="295">
        <v>46035</v>
      </c>
      <c r="E184" s="293" t="s">
        <v>904</v>
      </c>
      <c r="F184" s="293">
        <v>1</v>
      </c>
      <c r="G184" s="293">
        <v>0</v>
      </c>
      <c r="H184" s="292"/>
      <c r="I184" s="292"/>
    </row>
    <row r="185" spans="1:9">
      <c r="A185" s="293" t="s">
        <v>428</v>
      </c>
      <c r="B185" s="293" t="s">
        <v>520</v>
      </c>
      <c r="C185" s="295">
        <v>46036</v>
      </c>
      <c r="D185" s="295">
        <v>46042</v>
      </c>
      <c r="E185" s="293" t="s">
        <v>904</v>
      </c>
      <c r="F185" s="293">
        <v>1</v>
      </c>
      <c r="G185" s="293">
        <v>0</v>
      </c>
      <c r="H185" s="292"/>
      <c r="I185" s="292"/>
    </row>
    <row r="186" spans="1:9">
      <c r="A186" s="293" t="s">
        <v>428</v>
      </c>
      <c r="B186" s="293" t="s">
        <v>520</v>
      </c>
      <c r="C186" s="295">
        <v>46043</v>
      </c>
      <c r="D186" s="295">
        <v>46049</v>
      </c>
      <c r="E186" s="293" t="s">
        <v>904</v>
      </c>
      <c r="F186" s="293">
        <v>1</v>
      </c>
      <c r="G186" s="293">
        <v>0</v>
      </c>
      <c r="H186" s="292"/>
      <c r="I186" s="292"/>
    </row>
    <row r="187" spans="1:9">
      <c r="A187" s="293" t="s">
        <v>428</v>
      </c>
      <c r="B187" s="293" t="s">
        <v>520</v>
      </c>
      <c r="C187" s="295">
        <v>46050</v>
      </c>
      <c r="D187" s="295">
        <v>46056</v>
      </c>
      <c r="E187" s="293" t="s">
        <v>904</v>
      </c>
      <c r="F187" s="293">
        <v>1</v>
      </c>
      <c r="G187" s="293">
        <v>0</v>
      </c>
      <c r="H187" s="292"/>
      <c r="I187" s="292"/>
    </row>
    <row r="188" spans="1:9">
      <c r="A188" s="293" t="s">
        <v>428</v>
      </c>
      <c r="B188" s="293" t="s">
        <v>520</v>
      </c>
      <c r="C188" s="295">
        <v>46057</v>
      </c>
      <c r="D188" s="295">
        <v>46063</v>
      </c>
      <c r="E188" s="293" t="s">
        <v>904</v>
      </c>
      <c r="F188" s="293">
        <v>0</v>
      </c>
      <c r="G188" s="293">
        <v>0</v>
      </c>
      <c r="H188" s="292"/>
      <c r="I188" s="292"/>
    </row>
    <row r="189" spans="1:9">
      <c r="A189" s="293" t="s">
        <v>428</v>
      </c>
      <c r="B189" s="293" t="s">
        <v>520</v>
      </c>
      <c r="C189" s="295">
        <v>46064</v>
      </c>
      <c r="D189" s="295">
        <v>46070</v>
      </c>
      <c r="E189" s="293" t="s">
        <v>904</v>
      </c>
      <c r="F189" s="293">
        <v>1</v>
      </c>
      <c r="G189" s="293">
        <v>0</v>
      </c>
      <c r="H189" s="292"/>
      <c r="I189" s="292"/>
    </row>
    <row r="190" spans="1:9">
      <c r="A190" s="293" t="s">
        <v>428</v>
      </c>
      <c r="B190" s="293" t="s">
        <v>520</v>
      </c>
      <c r="C190" s="295">
        <v>46071</v>
      </c>
      <c r="D190" s="295">
        <v>46077</v>
      </c>
      <c r="E190" s="293" t="s">
        <v>904</v>
      </c>
      <c r="F190" s="293">
        <v>1</v>
      </c>
      <c r="G190" s="293">
        <v>0</v>
      </c>
      <c r="H190" s="292"/>
      <c r="I190" s="292"/>
    </row>
    <row r="191" spans="1:9">
      <c r="A191" s="293" t="s">
        <v>428</v>
      </c>
      <c r="B191" s="293" t="s">
        <v>520</v>
      </c>
      <c r="C191" s="295">
        <v>46078</v>
      </c>
      <c r="D191" s="295">
        <v>46084</v>
      </c>
      <c r="E191" s="293" t="s">
        <v>904</v>
      </c>
      <c r="F191" s="293">
        <v>1</v>
      </c>
      <c r="G191" s="293">
        <v>0</v>
      </c>
      <c r="H191" s="292"/>
      <c r="I191" s="292"/>
    </row>
    <row r="192" spans="1:9">
      <c r="A192" s="293" t="s">
        <v>428</v>
      </c>
      <c r="B192" s="293" t="s">
        <v>520</v>
      </c>
      <c r="C192" s="295">
        <v>46085</v>
      </c>
      <c r="D192" s="295">
        <v>46091</v>
      </c>
      <c r="E192" s="293" t="s">
        <v>904</v>
      </c>
      <c r="F192" s="293">
        <v>1</v>
      </c>
      <c r="G192" s="293">
        <v>0</v>
      </c>
      <c r="H192" s="292"/>
      <c r="I192" s="292"/>
    </row>
    <row r="193" spans="1:9">
      <c r="A193" s="293" t="s">
        <v>428</v>
      </c>
      <c r="B193" s="293" t="s">
        <v>520</v>
      </c>
      <c r="C193" s="295">
        <v>46092</v>
      </c>
      <c r="D193" s="295">
        <v>46098</v>
      </c>
      <c r="E193" s="293" t="s">
        <v>904</v>
      </c>
      <c r="F193" s="293">
        <v>1</v>
      </c>
      <c r="G193" s="293">
        <v>0</v>
      </c>
      <c r="H193" s="292"/>
      <c r="I193" s="292"/>
    </row>
    <row r="194" spans="1:9">
      <c r="A194" s="293" t="s">
        <v>428</v>
      </c>
      <c r="B194" s="293" t="s">
        <v>520</v>
      </c>
      <c r="C194" s="295">
        <v>46099</v>
      </c>
      <c r="D194" s="295">
        <v>46105</v>
      </c>
      <c r="E194" s="293" t="s">
        <v>904</v>
      </c>
      <c r="F194" s="293">
        <v>1</v>
      </c>
      <c r="G194" s="293">
        <v>0</v>
      </c>
      <c r="H194" s="292"/>
      <c r="I194" s="292"/>
    </row>
    <row r="195" spans="1:9">
      <c r="A195" s="293" t="s">
        <v>428</v>
      </c>
      <c r="B195" s="293" t="s">
        <v>520</v>
      </c>
      <c r="C195" s="295">
        <v>46106</v>
      </c>
      <c r="D195" s="295">
        <v>46112</v>
      </c>
      <c r="E195" s="293" t="s">
        <v>904</v>
      </c>
      <c r="F195" s="293">
        <v>0</v>
      </c>
      <c r="G195" s="293">
        <v>0</v>
      </c>
      <c r="H195" s="292"/>
      <c r="I195" s="292"/>
    </row>
    <row r="196" spans="1:9">
      <c r="A196" s="293" t="s">
        <v>428</v>
      </c>
      <c r="B196" s="293" t="s">
        <v>520</v>
      </c>
      <c r="C196" s="295">
        <v>46113</v>
      </c>
      <c r="D196" s="295">
        <v>46119</v>
      </c>
      <c r="E196" s="293" t="s">
        <v>904</v>
      </c>
      <c r="F196" s="293">
        <v>0</v>
      </c>
      <c r="G196" s="293">
        <v>0</v>
      </c>
      <c r="H196" s="292"/>
      <c r="I196" s="292"/>
    </row>
    <row r="197" spans="1:9">
      <c r="A197" s="293" t="s">
        <v>428</v>
      </c>
      <c r="B197" s="293" t="s">
        <v>520</v>
      </c>
      <c r="C197" s="295">
        <v>46120</v>
      </c>
      <c r="D197" s="295">
        <v>46126</v>
      </c>
      <c r="E197" s="293" t="s">
        <v>904</v>
      </c>
      <c r="F197" s="293">
        <v>0</v>
      </c>
      <c r="G197" s="293">
        <v>0</v>
      </c>
      <c r="H197" s="292"/>
      <c r="I197" s="292"/>
    </row>
    <row r="198" spans="1:9">
      <c r="A198" s="293" t="s">
        <v>428</v>
      </c>
      <c r="B198" s="293" t="s">
        <v>520</v>
      </c>
      <c r="C198" s="295">
        <v>46127</v>
      </c>
      <c r="D198" s="295">
        <v>46133</v>
      </c>
      <c r="E198" s="293" t="s">
        <v>904</v>
      </c>
      <c r="F198" s="293">
        <v>1</v>
      </c>
      <c r="G198" s="293">
        <v>0</v>
      </c>
      <c r="H198" s="292"/>
      <c r="I198" s="292"/>
    </row>
    <row r="199" spans="1:9">
      <c r="A199" s="293" t="s">
        <v>428</v>
      </c>
      <c r="B199" s="293" t="s">
        <v>520</v>
      </c>
      <c r="C199" s="295">
        <v>46134</v>
      </c>
      <c r="D199" s="295">
        <v>46140</v>
      </c>
      <c r="E199" s="293" t="s">
        <v>904</v>
      </c>
      <c r="F199" s="293">
        <v>0</v>
      </c>
      <c r="G199" s="293">
        <v>0</v>
      </c>
      <c r="H199" s="292"/>
      <c r="I199" s="292"/>
    </row>
    <row r="200" spans="1:9">
      <c r="A200" s="293" t="s">
        <v>436</v>
      </c>
      <c r="B200" s="293" t="s">
        <v>675</v>
      </c>
      <c r="C200" s="295">
        <v>45989</v>
      </c>
      <c r="D200" s="295">
        <v>45991</v>
      </c>
      <c r="E200" s="293" t="s">
        <v>903</v>
      </c>
      <c r="F200" s="293">
        <v>0</v>
      </c>
      <c r="G200" s="293">
        <v>0</v>
      </c>
      <c r="H200" s="292"/>
      <c r="I200" s="292"/>
    </row>
    <row r="201" spans="1:9">
      <c r="A201" s="293" t="s">
        <v>436</v>
      </c>
      <c r="B201" s="293" t="s">
        <v>675</v>
      </c>
      <c r="C201" s="295">
        <v>45996</v>
      </c>
      <c r="D201" s="295">
        <v>45998</v>
      </c>
      <c r="E201" s="293" t="s">
        <v>903</v>
      </c>
      <c r="F201" s="293">
        <v>1</v>
      </c>
      <c r="G201" s="293">
        <v>0</v>
      </c>
      <c r="H201" s="292"/>
      <c r="I201" s="292"/>
    </row>
    <row r="202" spans="1:9">
      <c r="A202" s="293" t="s">
        <v>436</v>
      </c>
      <c r="B202" s="293" t="s">
        <v>675</v>
      </c>
      <c r="C202" s="295">
        <v>46003</v>
      </c>
      <c r="D202" s="295">
        <v>46005</v>
      </c>
      <c r="E202" s="293" t="s">
        <v>903</v>
      </c>
      <c r="F202" s="293">
        <v>1</v>
      </c>
      <c r="G202" s="293">
        <v>0</v>
      </c>
      <c r="H202" s="292"/>
      <c r="I202" s="292"/>
    </row>
    <row r="203" spans="1:9">
      <c r="A203" s="293" t="s">
        <v>436</v>
      </c>
      <c r="B203" s="293" t="s">
        <v>675</v>
      </c>
      <c r="C203" s="295">
        <v>46010</v>
      </c>
      <c r="D203" s="295">
        <v>46012</v>
      </c>
      <c r="E203" s="293" t="s">
        <v>903</v>
      </c>
      <c r="F203" s="293">
        <v>1</v>
      </c>
      <c r="G203" s="293">
        <v>0</v>
      </c>
      <c r="H203" s="292"/>
      <c r="I203" s="292"/>
    </row>
    <row r="204" spans="1:9">
      <c r="A204" s="293" t="s">
        <v>436</v>
      </c>
      <c r="B204" s="293" t="s">
        <v>675</v>
      </c>
      <c r="C204" s="295">
        <v>46017</v>
      </c>
      <c r="D204" s="295">
        <v>46019</v>
      </c>
      <c r="E204" s="293" t="s">
        <v>903</v>
      </c>
      <c r="F204" s="293">
        <v>0</v>
      </c>
      <c r="G204" s="293">
        <v>0</v>
      </c>
      <c r="H204" s="292"/>
      <c r="I204" s="292"/>
    </row>
    <row r="205" spans="1:9">
      <c r="A205" s="293" t="s">
        <v>436</v>
      </c>
      <c r="B205" s="293" t="s">
        <v>675</v>
      </c>
      <c r="C205" s="295">
        <v>46024</v>
      </c>
      <c r="D205" s="295">
        <v>46026</v>
      </c>
      <c r="E205" s="293" t="s">
        <v>903</v>
      </c>
      <c r="F205" s="293">
        <v>0</v>
      </c>
      <c r="G205" s="293">
        <v>0</v>
      </c>
      <c r="H205" s="292"/>
      <c r="I205" s="292"/>
    </row>
    <row r="206" spans="1:9">
      <c r="A206" s="293" t="s">
        <v>436</v>
      </c>
      <c r="B206" s="293" t="s">
        <v>675</v>
      </c>
      <c r="C206" s="295">
        <v>46031</v>
      </c>
      <c r="D206" s="295">
        <v>46033</v>
      </c>
      <c r="E206" s="293" t="s">
        <v>903</v>
      </c>
      <c r="F206" s="293">
        <v>1</v>
      </c>
      <c r="G206" s="293">
        <v>0</v>
      </c>
      <c r="H206" s="292"/>
      <c r="I206" s="292"/>
    </row>
    <row r="207" spans="1:9">
      <c r="A207" s="293" t="s">
        <v>436</v>
      </c>
      <c r="B207" s="293" t="s">
        <v>675</v>
      </c>
      <c r="C207" s="295">
        <v>46038</v>
      </c>
      <c r="D207" s="295">
        <v>46040</v>
      </c>
      <c r="E207" s="293" t="s">
        <v>903</v>
      </c>
      <c r="F207" s="293">
        <v>1</v>
      </c>
      <c r="G207" s="293">
        <v>0</v>
      </c>
      <c r="H207" s="292"/>
      <c r="I207" s="292"/>
    </row>
    <row r="208" spans="1:9">
      <c r="A208" s="293" t="s">
        <v>436</v>
      </c>
      <c r="B208" s="293" t="s">
        <v>675</v>
      </c>
      <c r="C208" s="295">
        <v>46045</v>
      </c>
      <c r="D208" s="295">
        <v>46047</v>
      </c>
      <c r="E208" s="293" t="s">
        <v>903</v>
      </c>
      <c r="F208" s="293">
        <v>1</v>
      </c>
      <c r="G208" s="293">
        <v>0</v>
      </c>
      <c r="H208" s="292"/>
      <c r="I208" s="292"/>
    </row>
    <row r="209" spans="1:9">
      <c r="A209" s="293" t="s">
        <v>436</v>
      </c>
      <c r="B209" s="293" t="s">
        <v>675</v>
      </c>
      <c r="C209" s="295">
        <v>46052</v>
      </c>
      <c r="D209" s="295">
        <v>46054</v>
      </c>
      <c r="E209" s="293" t="s">
        <v>903</v>
      </c>
      <c r="F209" s="293">
        <v>1</v>
      </c>
      <c r="G209" s="293">
        <v>0</v>
      </c>
      <c r="H209" s="292"/>
      <c r="I209" s="292"/>
    </row>
    <row r="210" spans="1:9">
      <c r="A210" s="293" t="s">
        <v>436</v>
      </c>
      <c r="B210" s="293" t="s">
        <v>675</v>
      </c>
      <c r="C210" s="295">
        <v>46059</v>
      </c>
      <c r="D210" s="295">
        <v>46061</v>
      </c>
      <c r="E210" s="293" t="s">
        <v>903</v>
      </c>
      <c r="F210" s="293">
        <v>1</v>
      </c>
      <c r="G210" s="293">
        <v>0</v>
      </c>
      <c r="H210" s="292"/>
      <c r="I210" s="292"/>
    </row>
    <row r="211" spans="1:9">
      <c r="A211" s="293" t="s">
        <v>436</v>
      </c>
      <c r="B211" s="293" t="s">
        <v>675</v>
      </c>
      <c r="C211" s="295">
        <v>46066</v>
      </c>
      <c r="D211" s="295">
        <v>46068</v>
      </c>
      <c r="E211" s="293" t="s">
        <v>903</v>
      </c>
      <c r="F211" s="293">
        <v>0</v>
      </c>
      <c r="G211" s="293">
        <v>0</v>
      </c>
      <c r="H211" s="292"/>
      <c r="I211" s="292"/>
    </row>
    <row r="212" spans="1:9">
      <c r="A212" s="293" t="s">
        <v>436</v>
      </c>
      <c r="B212" s="293" t="s">
        <v>675</v>
      </c>
      <c r="C212" s="295">
        <v>46073</v>
      </c>
      <c r="D212" s="295">
        <v>46075</v>
      </c>
      <c r="E212" s="293" t="s">
        <v>903</v>
      </c>
      <c r="F212" s="293">
        <v>1</v>
      </c>
      <c r="G212" s="293">
        <v>0</v>
      </c>
      <c r="H212" s="292"/>
      <c r="I212" s="292"/>
    </row>
    <row r="213" spans="1:9">
      <c r="A213" s="293" t="s">
        <v>436</v>
      </c>
      <c r="B213" s="293" t="s">
        <v>675</v>
      </c>
      <c r="C213" s="295">
        <v>46080</v>
      </c>
      <c r="D213" s="295">
        <v>46082</v>
      </c>
      <c r="E213" s="293" t="s">
        <v>903</v>
      </c>
      <c r="F213" s="293">
        <v>1</v>
      </c>
      <c r="G213" s="293">
        <v>0</v>
      </c>
      <c r="H213" s="292"/>
      <c r="I213" s="292"/>
    </row>
    <row r="214" spans="1:9">
      <c r="A214" s="293" t="s">
        <v>436</v>
      </c>
      <c r="B214" s="293" t="s">
        <v>675</v>
      </c>
      <c r="C214" s="295">
        <v>46087</v>
      </c>
      <c r="D214" s="295">
        <v>46089</v>
      </c>
      <c r="E214" s="293" t="s">
        <v>903</v>
      </c>
      <c r="F214" s="293">
        <v>1</v>
      </c>
      <c r="G214" s="293">
        <v>0</v>
      </c>
      <c r="H214" s="292"/>
      <c r="I214" s="292"/>
    </row>
    <row r="215" spans="1:9">
      <c r="A215" s="293" t="s">
        <v>436</v>
      </c>
      <c r="B215" s="293" t="s">
        <v>675</v>
      </c>
      <c r="C215" s="295">
        <v>46094</v>
      </c>
      <c r="D215" s="295">
        <v>46096</v>
      </c>
      <c r="E215" s="293" t="s">
        <v>903</v>
      </c>
      <c r="F215" s="293">
        <v>1</v>
      </c>
      <c r="G215" s="293">
        <v>0</v>
      </c>
      <c r="H215" s="292"/>
      <c r="I215" s="292"/>
    </row>
    <row r="216" spans="1:9">
      <c r="A216" s="293" t="s">
        <v>436</v>
      </c>
      <c r="B216" s="293" t="s">
        <v>675</v>
      </c>
      <c r="C216" s="295">
        <v>46101</v>
      </c>
      <c r="D216" s="295">
        <v>46103</v>
      </c>
      <c r="E216" s="293" t="s">
        <v>903</v>
      </c>
      <c r="F216" s="293">
        <v>1</v>
      </c>
      <c r="G216" s="293">
        <v>0</v>
      </c>
      <c r="H216" s="292"/>
      <c r="I216" s="292"/>
    </row>
    <row r="217" spans="1:9">
      <c r="A217" s="293" t="s">
        <v>436</v>
      </c>
      <c r="B217" s="293" t="s">
        <v>675</v>
      </c>
      <c r="C217" s="295">
        <v>46108</v>
      </c>
      <c r="D217" s="295">
        <v>46110</v>
      </c>
      <c r="E217" s="293" t="s">
        <v>903</v>
      </c>
      <c r="F217" s="293">
        <v>1</v>
      </c>
      <c r="G217" s="293">
        <v>0</v>
      </c>
      <c r="H217" s="292"/>
      <c r="I217" s="292"/>
    </row>
    <row r="218" spans="1:9">
      <c r="A218" s="293" t="s">
        <v>436</v>
      </c>
      <c r="B218" s="293" t="s">
        <v>675</v>
      </c>
      <c r="C218" s="295">
        <v>46115</v>
      </c>
      <c r="D218" s="295">
        <v>46117</v>
      </c>
      <c r="E218" s="293" t="s">
        <v>903</v>
      </c>
      <c r="F218" s="293">
        <v>1</v>
      </c>
      <c r="G218" s="293">
        <v>0</v>
      </c>
      <c r="H218" s="292"/>
      <c r="I218" s="292"/>
    </row>
    <row r="219" spans="1:9">
      <c r="A219" s="293" t="s">
        <v>436</v>
      </c>
      <c r="B219" s="293" t="s">
        <v>675</v>
      </c>
      <c r="C219" s="295">
        <v>46122</v>
      </c>
      <c r="D219" s="295">
        <v>46124</v>
      </c>
      <c r="E219" s="293" t="s">
        <v>903</v>
      </c>
      <c r="F219" s="293">
        <v>1</v>
      </c>
      <c r="G219" s="293">
        <v>0</v>
      </c>
      <c r="H219" s="292"/>
      <c r="I219" s="292"/>
    </row>
    <row r="220" spans="1:9">
      <c r="A220" s="293" t="s">
        <v>436</v>
      </c>
      <c r="B220" s="293" t="s">
        <v>675</v>
      </c>
      <c r="C220" s="295">
        <v>46129</v>
      </c>
      <c r="D220" s="295">
        <v>46131</v>
      </c>
      <c r="E220" s="293" t="s">
        <v>903</v>
      </c>
      <c r="F220" s="293">
        <v>1</v>
      </c>
      <c r="G220" s="293">
        <v>0</v>
      </c>
      <c r="H220" s="292"/>
      <c r="I220" s="292"/>
    </row>
    <row r="221" spans="1:9">
      <c r="A221" s="293" t="s">
        <v>436</v>
      </c>
      <c r="B221" s="293" t="s">
        <v>675</v>
      </c>
      <c r="C221" s="295">
        <v>46136</v>
      </c>
      <c r="D221" s="295">
        <v>46138</v>
      </c>
      <c r="E221" s="293" t="s">
        <v>903</v>
      </c>
      <c r="F221" s="293">
        <v>1</v>
      </c>
      <c r="G221" s="293">
        <v>0</v>
      </c>
      <c r="H221" s="292"/>
      <c r="I221" s="292"/>
    </row>
    <row r="222" spans="1:9">
      <c r="A222" s="293" t="s">
        <v>439</v>
      </c>
      <c r="B222" s="293" t="s">
        <v>520</v>
      </c>
      <c r="C222" s="295">
        <v>45987</v>
      </c>
      <c r="D222" s="295">
        <v>45993</v>
      </c>
      <c r="E222" s="293" t="s">
        <v>904</v>
      </c>
      <c r="F222" s="293">
        <v>0</v>
      </c>
      <c r="G222" s="293">
        <v>0</v>
      </c>
      <c r="H222" s="292"/>
      <c r="I222" s="292"/>
    </row>
    <row r="223" spans="1:9">
      <c r="A223" s="293" t="s">
        <v>439</v>
      </c>
      <c r="B223" s="293" t="s">
        <v>520</v>
      </c>
      <c r="C223" s="295">
        <v>45994</v>
      </c>
      <c r="D223" s="295">
        <v>46000</v>
      </c>
      <c r="E223" s="293" t="s">
        <v>904</v>
      </c>
      <c r="F223" s="293">
        <v>0</v>
      </c>
      <c r="G223" s="293">
        <v>0</v>
      </c>
      <c r="H223" s="292"/>
      <c r="I223" s="292"/>
    </row>
    <row r="224" spans="1:9">
      <c r="A224" s="293" t="s">
        <v>439</v>
      </c>
      <c r="B224" s="293" t="s">
        <v>520</v>
      </c>
      <c r="C224" s="295">
        <v>46001</v>
      </c>
      <c r="D224" s="295">
        <v>46007</v>
      </c>
      <c r="E224" s="293" t="s">
        <v>904</v>
      </c>
      <c r="F224" s="293">
        <v>1</v>
      </c>
      <c r="G224" s="293">
        <v>0</v>
      </c>
      <c r="H224" s="292"/>
      <c r="I224" s="292"/>
    </row>
    <row r="225" spans="1:9">
      <c r="A225" s="293" t="s">
        <v>439</v>
      </c>
      <c r="B225" s="293" t="s">
        <v>520</v>
      </c>
      <c r="C225" s="295">
        <v>46008</v>
      </c>
      <c r="D225" s="295">
        <v>46014</v>
      </c>
      <c r="E225" s="293" t="s">
        <v>904</v>
      </c>
      <c r="F225" s="293">
        <v>0</v>
      </c>
      <c r="G225" s="293">
        <v>0</v>
      </c>
      <c r="H225" s="292"/>
      <c r="I225" s="292"/>
    </row>
    <row r="226" spans="1:9">
      <c r="A226" s="293" t="s">
        <v>439</v>
      </c>
      <c r="B226" s="293" t="s">
        <v>520</v>
      </c>
      <c r="C226" s="295">
        <v>46015</v>
      </c>
      <c r="D226" s="295">
        <v>46021</v>
      </c>
      <c r="E226" s="293" t="s">
        <v>904</v>
      </c>
      <c r="F226" s="293">
        <v>0</v>
      </c>
      <c r="G226" s="293">
        <v>0</v>
      </c>
      <c r="H226" s="292"/>
      <c r="I226" s="292"/>
    </row>
    <row r="227" spans="1:9">
      <c r="A227" s="293" t="s">
        <v>439</v>
      </c>
      <c r="B227" s="293" t="s">
        <v>520</v>
      </c>
      <c r="C227" s="295">
        <v>46022</v>
      </c>
      <c r="D227" s="295">
        <v>46028</v>
      </c>
      <c r="E227" s="293" t="s">
        <v>904</v>
      </c>
      <c r="F227" s="293">
        <v>1</v>
      </c>
      <c r="G227" s="293">
        <v>0</v>
      </c>
      <c r="H227" s="292"/>
      <c r="I227" s="292"/>
    </row>
    <row r="228" spans="1:9">
      <c r="A228" s="293" t="s">
        <v>439</v>
      </c>
      <c r="B228" s="293" t="s">
        <v>520</v>
      </c>
      <c r="C228" s="295">
        <v>46029</v>
      </c>
      <c r="D228" s="295">
        <v>46035</v>
      </c>
      <c r="E228" s="293" t="s">
        <v>904</v>
      </c>
      <c r="F228" s="293">
        <v>1</v>
      </c>
      <c r="G228" s="293">
        <v>0</v>
      </c>
      <c r="H228" s="292"/>
      <c r="I228" s="292"/>
    </row>
    <row r="229" spans="1:9">
      <c r="A229" s="293" t="s">
        <v>439</v>
      </c>
      <c r="B229" s="293" t="s">
        <v>520</v>
      </c>
      <c r="C229" s="295">
        <v>46036</v>
      </c>
      <c r="D229" s="295">
        <v>46042</v>
      </c>
      <c r="E229" s="293" t="s">
        <v>904</v>
      </c>
      <c r="F229" s="293">
        <v>1</v>
      </c>
      <c r="G229" s="293">
        <v>0</v>
      </c>
      <c r="H229" s="292"/>
      <c r="I229" s="292"/>
    </row>
    <row r="230" spans="1:9">
      <c r="A230" s="293" t="s">
        <v>439</v>
      </c>
      <c r="B230" s="293" t="s">
        <v>520</v>
      </c>
      <c r="C230" s="295">
        <v>46043</v>
      </c>
      <c r="D230" s="295">
        <v>46049</v>
      </c>
      <c r="E230" s="293" t="s">
        <v>904</v>
      </c>
      <c r="F230" s="293">
        <v>0</v>
      </c>
      <c r="G230" s="293">
        <v>0</v>
      </c>
      <c r="H230" s="292"/>
      <c r="I230" s="292"/>
    </row>
    <row r="231" spans="1:9">
      <c r="A231" s="293" t="s">
        <v>439</v>
      </c>
      <c r="B231" s="293" t="s">
        <v>520</v>
      </c>
      <c r="C231" s="295">
        <v>46050</v>
      </c>
      <c r="D231" s="295">
        <v>46056</v>
      </c>
      <c r="E231" s="293" t="s">
        <v>904</v>
      </c>
      <c r="F231" s="293">
        <v>0</v>
      </c>
      <c r="G231" s="293">
        <v>0</v>
      </c>
      <c r="H231" s="292"/>
      <c r="I231" s="292"/>
    </row>
    <row r="232" spans="1:9">
      <c r="A232" s="293" t="s">
        <v>439</v>
      </c>
      <c r="B232" s="293" t="s">
        <v>520</v>
      </c>
      <c r="C232" s="295">
        <v>46057</v>
      </c>
      <c r="D232" s="295">
        <v>46063</v>
      </c>
      <c r="E232" s="293" t="s">
        <v>904</v>
      </c>
      <c r="F232" s="293">
        <v>1</v>
      </c>
      <c r="G232" s="293">
        <v>0</v>
      </c>
      <c r="H232" s="292"/>
      <c r="I232" s="292"/>
    </row>
    <row r="233" spans="1:9">
      <c r="A233" s="293" t="s">
        <v>439</v>
      </c>
      <c r="B233" s="293" t="s">
        <v>520</v>
      </c>
      <c r="C233" s="295">
        <v>46064</v>
      </c>
      <c r="D233" s="295">
        <v>46070</v>
      </c>
      <c r="E233" s="293" t="s">
        <v>904</v>
      </c>
      <c r="F233" s="293">
        <v>0</v>
      </c>
      <c r="G233" s="293">
        <v>0</v>
      </c>
      <c r="H233" s="292"/>
      <c r="I233" s="292"/>
    </row>
    <row r="234" spans="1:9">
      <c r="A234" s="293" t="s">
        <v>439</v>
      </c>
      <c r="B234" s="293" t="s">
        <v>520</v>
      </c>
      <c r="C234" s="295">
        <v>46071</v>
      </c>
      <c r="D234" s="295">
        <v>46077</v>
      </c>
      <c r="E234" s="293" t="s">
        <v>904</v>
      </c>
      <c r="F234" s="293">
        <v>1</v>
      </c>
      <c r="G234" s="293">
        <v>0</v>
      </c>
      <c r="H234" s="292"/>
      <c r="I234" s="292"/>
    </row>
    <row r="235" spans="1:9">
      <c r="A235" s="293" t="s">
        <v>439</v>
      </c>
      <c r="B235" s="293" t="s">
        <v>520</v>
      </c>
      <c r="C235" s="295">
        <v>46078</v>
      </c>
      <c r="D235" s="295">
        <v>46084</v>
      </c>
      <c r="E235" s="293" t="s">
        <v>904</v>
      </c>
      <c r="F235" s="293">
        <v>1</v>
      </c>
      <c r="G235" s="293">
        <v>0</v>
      </c>
      <c r="H235" s="292"/>
      <c r="I235" s="292"/>
    </row>
    <row r="236" spans="1:9">
      <c r="A236" s="293" t="s">
        <v>439</v>
      </c>
      <c r="B236" s="293" t="s">
        <v>520</v>
      </c>
      <c r="C236" s="295">
        <v>46085</v>
      </c>
      <c r="D236" s="295">
        <v>46091</v>
      </c>
      <c r="E236" s="293" t="s">
        <v>904</v>
      </c>
      <c r="F236" s="293">
        <v>0</v>
      </c>
      <c r="G236" s="293">
        <v>0</v>
      </c>
      <c r="H236" s="292"/>
      <c r="I236" s="292"/>
    </row>
    <row r="237" spans="1:9">
      <c r="A237" s="293" t="s">
        <v>439</v>
      </c>
      <c r="B237" s="293" t="s">
        <v>520</v>
      </c>
      <c r="C237" s="295">
        <v>46092</v>
      </c>
      <c r="D237" s="295">
        <v>46098</v>
      </c>
      <c r="E237" s="293" t="s">
        <v>904</v>
      </c>
      <c r="F237" s="293">
        <v>1</v>
      </c>
      <c r="G237" s="293">
        <v>0</v>
      </c>
      <c r="H237" s="292"/>
      <c r="I237" s="292"/>
    </row>
    <row r="238" spans="1:9">
      <c r="A238" s="293" t="s">
        <v>439</v>
      </c>
      <c r="B238" s="293" t="s">
        <v>520</v>
      </c>
      <c r="C238" s="295">
        <v>46099</v>
      </c>
      <c r="D238" s="295">
        <v>46105</v>
      </c>
      <c r="E238" s="293" t="s">
        <v>904</v>
      </c>
      <c r="F238" s="293">
        <v>1</v>
      </c>
      <c r="G238" s="293">
        <v>0</v>
      </c>
      <c r="H238" s="292"/>
      <c r="I238" s="292"/>
    </row>
    <row r="239" spans="1:9">
      <c r="A239" s="293" t="s">
        <v>439</v>
      </c>
      <c r="B239" s="293" t="s">
        <v>520</v>
      </c>
      <c r="C239" s="295">
        <v>46106</v>
      </c>
      <c r="D239" s="295">
        <v>46112</v>
      </c>
      <c r="E239" s="293" t="s">
        <v>904</v>
      </c>
      <c r="F239" s="293">
        <v>1</v>
      </c>
      <c r="G239" s="293">
        <v>0</v>
      </c>
      <c r="H239" s="292"/>
      <c r="I239" s="292"/>
    </row>
    <row r="240" spans="1:9">
      <c r="A240" s="293" t="s">
        <v>439</v>
      </c>
      <c r="B240" s="293" t="s">
        <v>520</v>
      </c>
      <c r="C240" s="295">
        <v>46113</v>
      </c>
      <c r="D240" s="295">
        <v>46119</v>
      </c>
      <c r="E240" s="293" t="s">
        <v>904</v>
      </c>
      <c r="F240" s="293">
        <v>1</v>
      </c>
      <c r="G240" s="293">
        <v>0</v>
      </c>
      <c r="H240" s="292"/>
      <c r="I240" s="292"/>
    </row>
    <row r="241" spans="1:9">
      <c r="A241" s="293" t="s">
        <v>439</v>
      </c>
      <c r="B241" s="293" t="s">
        <v>520</v>
      </c>
      <c r="C241" s="295">
        <v>46120</v>
      </c>
      <c r="D241" s="295">
        <v>46126</v>
      </c>
      <c r="E241" s="293" t="s">
        <v>904</v>
      </c>
      <c r="F241" s="293">
        <v>0</v>
      </c>
      <c r="G241" s="293">
        <v>0</v>
      </c>
      <c r="H241" s="292"/>
      <c r="I241" s="292"/>
    </row>
    <row r="242" spans="1:9">
      <c r="A242" s="293" t="s">
        <v>439</v>
      </c>
      <c r="B242" s="293" t="s">
        <v>520</v>
      </c>
      <c r="C242" s="295">
        <v>46127</v>
      </c>
      <c r="D242" s="295">
        <v>46133</v>
      </c>
      <c r="E242" s="293" t="s">
        <v>904</v>
      </c>
      <c r="F242" s="293">
        <v>1</v>
      </c>
      <c r="G242" s="293">
        <v>0</v>
      </c>
      <c r="H242" s="292"/>
      <c r="I242" s="292"/>
    </row>
    <row r="243" spans="1:9">
      <c r="A243" s="293" t="s">
        <v>439</v>
      </c>
      <c r="B243" s="293" t="s">
        <v>520</v>
      </c>
      <c r="C243" s="295">
        <v>46134</v>
      </c>
      <c r="D243" s="295">
        <v>46140</v>
      </c>
      <c r="E243" s="293" t="s">
        <v>904</v>
      </c>
      <c r="F243" s="293">
        <v>0</v>
      </c>
      <c r="G243" s="293">
        <v>0</v>
      </c>
      <c r="H243" s="292"/>
      <c r="I243" s="292"/>
    </row>
    <row r="244" spans="1:9">
      <c r="A244" s="293" t="s">
        <v>444</v>
      </c>
      <c r="B244" s="293" t="s">
        <v>672</v>
      </c>
      <c r="C244" s="295">
        <v>45989</v>
      </c>
      <c r="D244" s="295">
        <v>45991</v>
      </c>
      <c r="E244" s="293" t="s">
        <v>903</v>
      </c>
      <c r="F244" s="293">
        <v>0</v>
      </c>
      <c r="G244" s="293">
        <v>0</v>
      </c>
      <c r="H244" s="292"/>
      <c r="I244" s="292"/>
    </row>
    <row r="245" spans="1:9">
      <c r="A245" s="293" t="s">
        <v>444</v>
      </c>
      <c r="B245" s="293" t="s">
        <v>672</v>
      </c>
      <c r="C245" s="295">
        <v>45996</v>
      </c>
      <c r="D245" s="295">
        <v>45998</v>
      </c>
      <c r="E245" s="293" t="s">
        <v>903</v>
      </c>
      <c r="F245" s="293">
        <v>0</v>
      </c>
      <c r="G245" s="293">
        <v>0</v>
      </c>
      <c r="H245" s="292"/>
      <c r="I245" s="292"/>
    </row>
    <row r="246" spans="1:9">
      <c r="A246" s="293" t="s">
        <v>444</v>
      </c>
      <c r="B246" s="293" t="s">
        <v>672</v>
      </c>
      <c r="C246" s="295">
        <v>46003</v>
      </c>
      <c r="D246" s="295">
        <v>46005</v>
      </c>
      <c r="E246" s="293" t="s">
        <v>903</v>
      </c>
      <c r="F246" s="293">
        <v>0</v>
      </c>
      <c r="G246" s="293">
        <v>0</v>
      </c>
      <c r="H246" s="292"/>
      <c r="I246" s="292"/>
    </row>
    <row r="247" spans="1:9">
      <c r="A247" s="293" t="s">
        <v>444</v>
      </c>
      <c r="B247" s="293" t="s">
        <v>672</v>
      </c>
      <c r="C247" s="295">
        <v>46010</v>
      </c>
      <c r="D247" s="295">
        <v>46012</v>
      </c>
      <c r="E247" s="293" t="s">
        <v>903</v>
      </c>
      <c r="F247" s="293">
        <v>1</v>
      </c>
      <c r="G247" s="293">
        <v>0</v>
      </c>
      <c r="H247" s="292"/>
      <c r="I247" s="292"/>
    </row>
    <row r="248" spans="1:9">
      <c r="A248" s="293" t="s">
        <v>444</v>
      </c>
      <c r="B248" s="293" t="s">
        <v>672</v>
      </c>
      <c r="C248" s="295">
        <v>46017</v>
      </c>
      <c r="D248" s="295">
        <v>46019</v>
      </c>
      <c r="E248" s="293" t="s">
        <v>903</v>
      </c>
      <c r="F248" s="293">
        <v>0</v>
      </c>
      <c r="G248" s="293">
        <v>0</v>
      </c>
      <c r="H248" s="292"/>
      <c r="I248" s="292"/>
    </row>
    <row r="249" spans="1:9">
      <c r="A249" s="293" t="s">
        <v>444</v>
      </c>
      <c r="B249" s="293" t="s">
        <v>672</v>
      </c>
      <c r="C249" s="295">
        <v>46024</v>
      </c>
      <c r="D249" s="295">
        <v>46026</v>
      </c>
      <c r="E249" s="293" t="s">
        <v>903</v>
      </c>
      <c r="F249" s="293">
        <v>0</v>
      </c>
      <c r="G249" s="293">
        <v>0</v>
      </c>
      <c r="H249" s="292"/>
      <c r="I249" s="292"/>
    </row>
    <row r="250" spans="1:9">
      <c r="A250" s="293" t="s">
        <v>444</v>
      </c>
      <c r="B250" s="293" t="s">
        <v>672</v>
      </c>
      <c r="C250" s="295">
        <v>46031</v>
      </c>
      <c r="D250" s="295">
        <v>46033</v>
      </c>
      <c r="E250" s="293" t="s">
        <v>903</v>
      </c>
      <c r="F250" s="293">
        <v>1</v>
      </c>
      <c r="G250" s="293">
        <v>0</v>
      </c>
      <c r="H250" s="292"/>
      <c r="I250" s="292"/>
    </row>
    <row r="251" spans="1:9">
      <c r="A251" s="293" t="s">
        <v>444</v>
      </c>
      <c r="B251" s="293" t="s">
        <v>672</v>
      </c>
      <c r="C251" s="295">
        <v>46038</v>
      </c>
      <c r="D251" s="295">
        <v>46040</v>
      </c>
      <c r="E251" s="293" t="s">
        <v>903</v>
      </c>
      <c r="F251" s="293">
        <v>1</v>
      </c>
      <c r="G251" s="293">
        <v>0</v>
      </c>
      <c r="H251" s="292"/>
      <c r="I251" s="292"/>
    </row>
    <row r="252" spans="1:9">
      <c r="A252" s="293" t="s">
        <v>444</v>
      </c>
      <c r="B252" s="293" t="s">
        <v>672</v>
      </c>
      <c r="C252" s="295">
        <v>46045</v>
      </c>
      <c r="D252" s="295">
        <v>46047</v>
      </c>
      <c r="E252" s="293" t="s">
        <v>903</v>
      </c>
      <c r="F252" s="293">
        <v>1</v>
      </c>
      <c r="G252" s="293">
        <v>0</v>
      </c>
      <c r="H252" s="292"/>
      <c r="I252" s="292"/>
    </row>
    <row r="253" spans="1:9">
      <c r="A253" s="293" t="s">
        <v>444</v>
      </c>
      <c r="B253" s="293" t="s">
        <v>672</v>
      </c>
      <c r="C253" s="295">
        <v>46052</v>
      </c>
      <c r="D253" s="295">
        <v>46054</v>
      </c>
      <c r="E253" s="293" t="s">
        <v>903</v>
      </c>
      <c r="F253" s="293">
        <v>1</v>
      </c>
      <c r="G253" s="293">
        <v>0</v>
      </c>
      <c r="H253" s="292"/>
      <c r="I253" s="292"/>
    </row>
    <row r="254" spans="1:9">
      <c r="A254" s="293" t="s">
        <v>444</v>
      </c>
      <c r="B254" s="293" t="s">
        <v>672</v>
      </c>
      <c r="C254" s="295">
        <v>46059</v>
      </c>
      <c r="D254" s="295">
        <v>46061</v>
      </c>
      <c r="E254" s="293" t="s">
        <v>903</v>
      </c>
      <c r="F254" s="293">
        <v>1</v>
      </c>
      <c r="G254" s="293">
        <v>0</v>
      </c>
      <c r="H254" s="292"/>
      <c r="I254" s="292"/>
    </row>
    <row r="255" spans="1:9">
      <c r="A255" s="293" t="s">
        <v>444</v>
      </c>
      <c r="B255" s="293" t="s">
        <v>672</v>
      </c>
      <c r="C255" s="295">
        <v>46066</v>
      </c>
      <c r="D255" s="295">
        <v>46068</v>
      </c>
      <c r="E255" s="293" t="s">
        <v>903</v>
      </c>
      <c r="F255" s="293">
        <v>1</v>
      </c>
      <c r="G255" s="293">
        <v>0</v>
      </c>
      <c r="H255" s="292"/>
      <c r="I255" s="292"/>
    </row>
    <row r="256" spans="1:9">
      <c r="A256" s="293" t="s">
        <v>444</v>
      </c>
      <c r="B256" s="293" t="s">
        <v>672</v>
      </c>
      <c r="C256" s="295">
        <v>46073</v>
      </c>
      <c r="D256" s="295">
        <v>46075</v>
      </c>
      <c r="E256" s="293" t="s">
        <v>903</v>
      </c>
      <c r="F256" s="293">
        <v>1</v>
      </c>
      <c r="G256" s="293">
        <v>0</v>
      </c>
      <c r="H256" s="292"/>
      <c r="I256" s="292"/>
    </row>
    <row r="257" spans="1:9">
      <c r="A257" s="293" t="s">
        <v>444</v>
      </c>
      <c r="B257" s="293" t="s">
        <v>672</v>
      </c>
      <c r="C257" s="295">
        <v>46080</v>
      </c>
      <c r="D257" s="295">
        <v>46082</v>
      </c>
      <c r="E257" s="293" t="s">
        <v>903</v>
      </c>
      <c r="F257" s="293">
        <v>1</v>
      </c>
      <c r="G257" s="293">
        <v>0</v>
      </c>
      <c r="H257" s="292"/>
      <c r="I257" s="292"/>
    </row>
    <row r="258" spans="1:9">
      <c r="A258" s="293" t="s">
        <v>444</v>
      </c>
      <c r="B258" s="293" t="s">
        <v>672</v>
      </c>
      <c r="C258" s="295">
        <v>46087</v>
      </c>
      <c r="D258" s="295">
        <v>46089</v>
      </c>
      <c r="E258" s="293" t="s">
        <v>903</v>
      </c>
      <c r="F258" s="293">
        <v>1</v>
      </c>
      <c r="G258" s="293">
        <v>0</v>
      </c>
      <c r="H258" s="292"/>
      <c r="I258" s="292"/>
    </row>
    <row r="259" spans="1:9">
      <c r="A259" s="293" t="s">
        <v>444</v>
      </c>
      <c r="B259" s="293" t="s">
        <v>672</v>
      </c>
      <c r="C259" s="295">
        <v>46094</v>
      </c>
      <c r="D259" s="295">
        <v>46096</v>
      </c>
      <c r="E259" s="293" t="s">
        <v>903</v>
      </c>
      <c r="F259" s="293">
        <v>1</v>
      </c>
      <c r="G259" s="293">
        <v>0</v>
      </c>
      <c r="H259" s="292"/>
      <c r="I259" s="292"/>
    </row>
    <row r="260" spans="1:9">
      <c r="A260" s="293" t="s">
        <v>444</v>
      </c>
      <c r="B260" s="293" t="s">
        <v>672</v>
      </c>
      <c r="C260" s="295">
        <v>46101</v>
      </c>
      <c r="D260" s="295">
        <v>46103</v>
      </c>
      <c r="E260" s="293" t="s">
        <v>903</v>
      </c>
      <c r="F260" s="293">
        <v>1</v>
      </c>
      <c r="G260" s="293">
        <v>0</v>
      </c>
      <c r="H260" s="292"/>
      <c r="I260" s="292"/>
    </row>
    <row r="261" spans="1:9">
      <c r="A261" s="293" t="s">
        <v>444</v>
      </c>
      <c r="B261" s="293" t="s">
        <v>672</v>
      </c>
      <c r="C261" s="295">
        <v>46108</v>
      </c>
      <c r="D261" s="295">
        <v>46110</v>
      </c>
      <c r="E261" s="293" t="s">
        <v>903</v>
      </c>
      <c r="F261" s="293">
        <v>1</v>
      </c>
      <c r="G261" s="293">
        <v>0</v>
      </c>
      <c r="H261" s="292"/>
      <c r="I261" s="292"/>
    </row>
    <row r="262" spans="1:9">
      <c r="A262" s="293" t="s">
        <v>444</v>
      </c>
      <c r="B262" s="293" t="s">
        <v>672</v>
      </c>
      <c r="C262" s="295">
        <v>46115</v>
      </c>
      <c r="D262" s="295">
        <v>46117</v>
      </c>
      <c r="E262" s="293" t="s">
        <v>903</v>
      </c>
      <c r="F262" s="293">
        <v>1</v>
      </c>
      <c r="G262" s="293">
        <v>0</v>
      </c>
      <c r="H262" s="292"/>
      <c r="I262" s="292"/>
    </row>
    <row r="263" spans="1:9">
      <c r="A263" s="293" t="s">
        <v>444</v>
      </c>
      <c r="B263" s="293" t="s">
        <v>672</v>
      </c>
      <c r="C263" s="295">
        <v>46122</v>
      </c>
      <c r="D263" s="295">
        <v>46124</v>
      </c>
      <c r="E263" s="293" t="s">
        <v>903</v>
      </c>
      <c r="F263" s="293">
        <v>1</v>
      </c>
      <c r="G263" s="293">
        <v>0</v>
      </c>
      <c r="H263" s="292"/>
      <c r="I263" s="292"/>
    </row>
    <row r="264" spans="1:9">
      <c r="A264" s="293" t="s">
        <v>444</v>
      </c>
      <c r="B264" s="293" t="s">
        <v>672</v>
      </c>
      <c r="C264" s="295">
        <v>46129</v>
      </c>
      <c r="D264" s="295">
        <v>46131</v>
      </c>
      <c r="E264" s="293" t="s">
        <v>903</v>
      </c>
      <c r="F264" s="293">
        <v>1</v>
      </c>
      <c r="G264" s="293">
        <v>0</v>
      </c>
      <c r="H264" s="292"/>
      <c r="I264" s="292"/>
    </row>
    <row r="265" spans="1:9">
      <c r="A265" s="293" t="s">
        <v>444</v>
      </c>
      <c r="B265" s="293" t="s">
        <v>672</v>
      </c>
      <c r="C265" s="295">
        <v>46136</v>
      </c>
      <c r="D265" s="295">
        <v>46138</v>
      </c>
      <c r="E265" s="293" t="s">
        <v>903</v>
      </c>
      <c r="F265" s="293">
        <v>1</v>
      </c>
      <c r="G265" s="293">
        <v>0</v>
      </c>
      <c r="H265" s="292"/>
      <c r="I265" s="292"/>
    </row>
    <row r="266" spans="1:9">
      <c r="A266" s="293" t="s">
        <v>453</v>
      </c>
      <c r="B266" s="293" t="s">
        <v>678</v>
      </c>
      <c r="C266" s="295">
        <v>45989</v>
      </c>
      <c r="D266" s="295">
        <v>45991</v>
      </c>
      <c r="E266" s="293" t="s">
        <v>903</v>
      </c>
      <c r="F266" s="293">
        <v>0</v>
      </c>
      <c r="G266" s="293">
        <v>0</v>
      </c>
      <c r="H266" s="292"/>
      <c r="I266" s="292"/>
    </row>
    <row r="267" spans="1:9">
      <c r="A267" s="293" t="s">
        <v>453</v>
      </c>
      <c r="B267" s="293" t="s">
        <v>678</v>
      </c>
      <c r="C267" s="295">
        <v>45996</v>
      </c>
      <c r="D267" s="295">
        <v>45998</v>
      </c>
      <c r="E267" s="293" t="s">
        <v>903</v>
      </c>
      <c r="F267" s="293">
        <v>0</v>
      </c>
      <c r="G267" s="293">
        <v>0</v>
      </c>
      <c r="H267" s="292"/>
      <c r="I267" s="292"/>
    </row>
    <row r="268" spans="1:9">
      <c r="A268" s="293" t="s">
        <v>453</v>
      </c>
      <c r="B268" s="293" t="s">
        <v>678</v>
      </c>
      <c r="C268" s="295">
        <v>46003</v>
      </c>
      <c r="D268" s="295">
        <v>46005</v>
      </c>
      <c r="E268" s="293" t="s">
        <v>903</v>
      </c>
      <c r="F268" s="293">
        <v>1</v>
      </c>
      <c r="G268" s="293">
        <v>0</v>
      </c>
      <c r="H268" s="292"/>
      <c r="I268" s="292"/>
    </row>
    <row r="269" spans="1:9">
      <c r="A269" s="293" t="s">
        <v>453</v>
      </c>
      <c r="B269" s="293" t="s">
        <v>678</v>
      </c>
      <c r="C269" s="295">
        <v>46010</v>
      </c>
      <c r="D269" s="295">
        <v>46012</v>
      </c>
      <c r="E269" s="293" t="s">
        <v>903</v>
      </c>
      <c r="F269" s="293">
        <v>1</v>
      </c>
      <c r="G269" s="293">
        <v>0</v>
      </c>
      <c r="H269" s="292"/>
      <c r="I269" s="292"/>
    </row>
    <row r="270" spans="1:9">
      <c r="A270" s="293" t="s">
        <v>453</v>
      </c>
      <c r="B270" s="293" t="s">
        <v>678</v>
      </c>
      <c r="C270" s="295">
        <v>46017</v>
      </c>
      <c r="D270" s="295">
        <v>46019</v>
      </c>
      <c r="E270" s="293" t="s">
        <v>903</v>
      </c>
      <c r="F270" s="293">
        <v>0</v>
      </c>
      <c r="G270" s="293">
        <v>0</v>
      </c>
      <c r="H270" s="292"/>
      <c r="I270" s="292"/>
    </row>
    <row r="271" spans="1:9">
      <c r="A271" s="293" t="s">
        <v>453</v>
      </c>
      <c r="B271" s="293" t="s">
        <v>678</v>
      </c>
      <c r="C271" s="295">
        <v>46024</v>
      </c>
      <c r="D271" s="295">
        <v>46026</v>
      </c>
      <c r="E271" s="293" t="s">
        <v>903</v>
      </c>
      <c r="F271" s="293">
        <v>0</v>
      </c>
      <c r="G271" s="293">
        <v>0</v>
      </c>
      <c r="H271" s="292"/>
      <c r="I271" s="292"/>
    </row>
    <row r="272" spans="1:9">
      <c r="A272" s="293" t="s">
        <v>453</v>
      </c>
      <c r="B272" s="293" t="s">
        <v>678</v>
      </c>
      <c r="C272" s="295">
        <v>46031</v>
      </c>
      <c r="D272" s="295">
        <v>46033</v>
      </c>
      <c r="E272" s="293" t="s">
        <v>903</v>
      </c>
      <c r="F272" s="293">
        <v>1</v>
      </c>
      <c r="G272" s="293">
        <v>0</v>
      </c>
      <c r="H272" s="292"/>
      <c r="I272" s="292"/>
    </row>
    <row r="273" spans="1:9">
      <c r="A273" s="293" t="s">
        <v>453</v>
      </c>
      <c r="B273" s="293" t="s">
        <v>678</v>
      </c>
      <c r="C273" s="295">
        <v>46038</v>
      </c>
      <c r="D273" s="295">
        <v>46040</v>
      </c>
      <c r="E273" s="293" t="s">
        <v>903</v>
      </c>
      <c r="F273" s="293">
        <v>1</v>
      </c>
      <c r="G273" s="293">
        <v>0</v>
      </c>
      <c r="H273" s="292"/>
      <c r="I273" s="292"/>
    </row>
    <row r="274" spans="1:9">
      <c r="A274" s="293" t="s">
        <v>453</v>
      </c>
      <c r="B274" s="293" t="s">
        <v>678</v>
      </c>
      <c r="C274" s="295">
        <v>46045</v>
      </c>
      <c r="D274" s="295">
        <v>46047</v>
      </c>
      <c r="E274" s="293" t="s">
        <v>903</v>
      </c>
      <c r="F274" s="293">
        <v>1</v>
      </c>
      <c r="G274" s="293">
        <v>0</v>
      </c>
      <c r="H274" s="292"/>
      <c r="I274" s="292"/>
    </row>
    <row r="275" spans="1:9">
      <c r="A275" s="293" t="s">
        <v>453</v>
      </c>
      <c r="B275" s="293" t="s">
        <v>678</v>
      </c>
      <c r="C275" s="295">
        <v>46052</v>
      </c>
      <c r="D275" s="295">
        <v>46054</v>
      </c>
      <c r="E275" s="293" t="s">
        <v>903</v>
      </c>
      <c r="F275" s="293">
        <v>1</v>
      </c>
      <c r="G275" s="293">
        <v>0</v>
      </c>
      <c r="H275" s="292"/>
      <c r="I275" s="292"/>
    </row>
    <row r="276" spans="1:9">
      <c r="A276" s="293" t="s">
        <v>453</v>
      </c>
      <c r="B276" s="293" t="s">
        <v>678</v>
      </c>
      <c r="C276" s="295">
        <v>46059</v>
      </c>
      <c r="D276" s="295">
        <v>46061</v>
      </c>
      <c r="E276" s="293" t="s">
        <v>903</v>
      </c>
      <c r="F276" s="293">
        <v>1</v>
      </c>
      <c r="G276" s="293">
        <v>0</v>
      </c>
      <c r="H276" s="292"/>
      <c r="I276" s="292"/>
    </row>
    <row r="277" spans="1:9">
      <c r="A277" s="293" t="s">
        <v>453</v>
      </c>
      <c r="B277" s="293" t="s">
        <v>678</v>
      </c>
      <c r="C277" s="295">
        <v>46066</v>
      </c>
      <c r="D277" s="295">
        <v>46068</v>
      </c>
      <c r="E277" s="293" t="s">
        <v>903</v>
      </c>
      <c r="F277" s="293">
        <v>1</v>
      </c>
      <c r="G277" s="293">
        <v>0</v>
      </c>
      <c r="H277" s="292"/>
      <c r="I277" s="292"/>
    </row>
    <row r="278" spans="1:9">
      <c r="A278" s="293" t="s">
        <v>453</v>
      </c>
      <c r="B278" s="293" t="s">
        <v>678</v>
      </c>
      <c r="C278" s="295">
        <v>46073</v>
      </c>
      <c r="D278" s="295">
        <v>46075</v>
      </c>
      <c r="E278" s="293" t="s">
        <v>903</v>
      </c>
      <c r="F278" s="293">
        <v>1</v>
      </c>
      <c r="G278" s="293">
        <v>0</v>
      </c>
      <c r="H278" s="292"/>
      <c r="I278" s="292"/>
    </row>
    <row r="279" spans="1:9">
      <c r="A279" s="293" t="s">
        <v>453</v>
      </c>
      <c r="B279" s="293" t="s">
        <v>678</v>
      </c>
      <c r="C279" s="295">
        <v>46080</v>
      </c>
      <c r="D279" s="295">
        <v>46082</v>
      </c>
      <c r="E279" s="293" t="s">
        <v>903</v>
      </c>
      <c r="F279" s="293">
        <v>1</v>
      </c>
      <c r="G279" s="293">
        <v>0</v>
      </c>
      <c r="H279" s="292"/>
      <c r="I279" s="292"/>
    </row>
    <row r="280" spans="1:9">
      <c r="A280" s="293" t="s">
        <v>453</v>
      </c>
      <c r="B280" s="293" t="s">
        <v>678</v>
      </c>
      <c r="C280" s="295">
        <v>46087</v>
      </c>
      <c r="D280" s="295">
        <v>46089</v>
      </c>
      <c r="E280" s="293" t="s">
        <v>903</v>
      </c>
      <c r="F280" s="293">
        <v>1</v>
      </c>
      <c r="G280" s="293">
        <v>0</v>
      </c>
      <c r="H280" s="292"/>
      <c r="I280" s="292"/>
    </row>
    <row r="281" spans="1:9">
      <c r="A281" s="293" t="s">
        <v>453</v>
      </c>
      <c r="B281" s="293" t="s">
        <v>678</v>
      </c>
      <c r="C281" s="295">
        <v>46094</v>
      </c>
      <c r="D281" s="295">
        <v>46096</v>
      </c>
      <c r="E281" s="293" t="s">
        <v>903</v>
      </c>
      <c r="F281" s="293">
        <v>1</v>
      </c>
      <c r="G281" s="293">
        <v>0</v>
      </c>
      <c r="H281" s="292"/>
      <c r="I281" s="292"/>
    </row>
    <row r="282" spans="1:9">
      <c r="A282" s="293" t="s">
        <v>453</v>
      </c>
      <c r="B282" s="293" t="s">
        <v>678</v>
      </c>
      <c r="C282" s="295">
        <v>46101</v>
      </c>
      <c r="D282" s="295">
        <v>46103</v>
      </c>
      <c r="E282" s="293" t="s">
        <v>903</v>
      </c>
      <c r="F282" s="293">
        <v>1</v>
      </c>
      <c r="G282" s="293">
        <v>0</v>
      </c>
      <c r="H282" s="292"/>
      <c r="I282" s="292"/>
    </row>
    <row r="283" spans="1:9">
      <c r="A283" s="293" t="s">
        <v>453</v>
      </c>
      <c r="B283" s="293" t="s">
        <v>678</v>
      </c>
      <c r="C283" s="295">
        <v>46108</v>
      </c>
      <c r="D283" s="295">
        <v>46110</v>
      </c>
      <c r="E283" s="293" t="s">
        <v>903</v>
      </c>
      <c r="F283" s="293">
        <v>0</v>
      </c>
      <c r="G283" s="293">
        <v>0</v>
      </c>
      <c r="H283" s="292"/>
      <c r="I283" s="292"/>
    </row>
    <row r="284" spans="1:9">
      <c r="A284" s="293" t="s">
        <v>453</v>
      </c>
      <c r="B284" s="293" t="s">
        <v>678</v>
      </c>
      <c r="C284" s="295">
        <v>46115</v>
      </c>
      <c r="D284" s="295">
        <v>46117</v>
      </c>
      <c r="E284" s="293" t="s">
        <v>903</v>
      </c>
      <c r="F284" s="293">
        <v>0</v>
      </c>
      <c r="G284" s="293">
        <v>0</v>
      </c>
      <c r="H284" s="292"/>
      <c r="I284" s="292"/>
    </row>
    <row r="285" spans="1:9">
      <c r="A285" s="293" t="s">
        <v>453</v>
      </c>
      <c r="B285" s="293" t="s">
        <v>678</v>
      </c>
      <c r="C285" s="295">
        <v>46122</v>
      </c>
      <c r="D285" s="295">
        <v>46124</v>
      </c>
      <c r="E285" s="293" t="s">
        <v>903</v>
      </c>
      <c r="F285" s="293">
        <v>1</v>
      </c>
      <c r="G285" s="293">
        <v>0</v>
      </c>
      <c r="H285" s="292"/>
      <c r="I285" s="292"/>
    </row>
    <row r="286" spans="1:9">
      <c r="A286" s="293" t="s">
        <v>453</v>
      </c>
      <c r="B286" s="293" t="s">
        <v>678</v>
      </c>
      <c r="C286" s="295">
        <v>46129</v>
      </c>
      <c r="D286" s="295">
        <v>46131</v>
      </c>
      <c r="E286" s="293" t="s">
        <v>903</v>
      </c>
      <c r="F286" s="293">
        <v>1</v>
      </c>
      <c r="G286" s="293">
        <v>0</v>
      </c>
      <c r="H286" s="292"/>
      <c r="I286" s="292"/>
    </row>
    <row r="287" spans="1:9">
      <c r="A287" s="293" t="s">
        <v>453</v>
      </c>
      <c r="B287" s="293" t="s">
        <v>678</v>
      </c>
      <c r="C287" s="295">
        <v>46136</v>
      </c>
      <c r="D287" s="295">
        <v>46138</v>
      </c>
      <c r="E287" s="293" t="s">
        <v>903</v>
      </c>
      <c r="F287" s="293">
        <v>1</v>
      </c>
      <c r="G287" s="293">
        <v>0</v>
      </c>
      <c r="H287" s="292"/>
      <c r="I287" s="292"/>
    </row>
    <row r="288" spans="1:9">
      <c r="A288" s="293" t="s">
        <v>456</v>
      </c>
      <c r="B288" s="293" t="s">
        <v>675</v>
      </c>
      <c r="C288" s="295">
        <v>45989</v>
      </c>
      <c r="D288" s="295">
        <v>45991</v>
      </c>
      <c r="E288" s="293" t="s">
        <v>903</v>
      </c>
      <c r="F288" s="293">
        <v>0</v>
      </c>
      <c r="G288" s="293">
        <v>0</v>
      </c>
      <c r="H288" s="292"/>
      <c r="I288" s="292"/>
    </row>
    <row r="289" spans="1:9">
      <c r="A289" s="293" t="s">
        <v>456</v>
      </c>
      <c r="B289" s="293" t="s">
        <v>675</v>
      </c>
      <c r="C289" s="295">
        <v>45996</v>
      </c>
      <c r="D289" s="295">
        <v>45998</v>
      </c>
      <c r="E289" s="293" t="s">
        <v>903</v>
      </c>
      <c r="F289" s="293">
        <v>0</v>
      </c>
      <c r="G289" s="293">
        <v>0</v>
      </c>
      <c r="H289" s="292"/>
      <c r="I289" s="292"/>
    </row>
    <row r="290" spans="1:9">
      <c r="A290" s="293" t="s">
        <v>456</v>
      </c>
      <c r="B290" s="293" t="s">
        <v>675</v>
      </c>
      <c r="C290" s="295">
        <v>46003</v>
      </c>
      <c r="D290" s="295">
        <v>46005</v>
      </c>
      <c r="E290" s="293" t="s">
        <v>903</v>
      </c>
      <c r="F290" s="293">
        <v>0</v>
      </c>
      <c r="G290" s="293">
        <v>0</v>
      </c>
      <c r="H290" s="292"/>
      <c r="I290" s="292"/>
    </row>
    <row r="291" spans="1:9">
      <c r="A291" s="293" t="s">
        <v>456</v>
      </c>
      <c r="B291" s="293" t="s">
        <v>675</v>
      </c>
      <c r="C291" s="295">
        <v>46010</v>
      </c>
      <c r="D291" s="295">
        <v>46012</v>
      </c>
      <c r="E291" s="293" t="s">
        <v>903</v>
      </c>
      <c r="F291" s="293">
        <v>1</v>
      </c>
      <c r="G291" s="293">
        <v>0</v>
      </c>
      <c r="H291" s="292"/>
      <c r="I291" s="292"/>
    </row>
    <row r="292" spans="1:9">
      <c r="A292" s="293" t="s">
        <v>456</v>
      </c>
      <c r="B292" s="293" t="s">
        <v>675</v>
      </c>
      <c r="C292" s="295">
        <v>46017</v>
      </c>
      <c r="D292" s="295">
        <v>46019</v>
      </c>
      <c r="E292" s="293" t="s">
        <v>903</v>
      </c>
      <c r="F292" s="293">
        <v>1</v>
      </c>
      <c r="G292" s="293">
        <v>0</v>
      </c>
      <c r="H292" s="292"/>
      <c r="I292" s="292"/>
    </row>
    <row r="293" spans="1:9">
      <c r="A293" s="293" t="s">
        <v>456</v>
      </c>
      <c r="B293" s="293" t="s">
        <v>675</v>
      </c>
      <c r="C293" s="295">
        <v>46024</v>
      </c>
      <c r="D293" s="295">
        <v>46026</v>
      </c>
      <c r="E293" s="293" t="s">
        <v>903</v>
      </c>
      <c r="F293" s="293">
        <v>0</v>
      </c>
      <c r="G293" s="293">
        <v>0</v>
      </c>
      <c r="H293" s="292"/>
      <c r="I293" s="292"/>
    </row>
    <row r="294" spans="1:9">
      <c r="A294" s="293" t="s">
        <v>456</v>
      </c>
      <c r="B294" s="293" t="s">
        <v>675</v>
      </c>
      <c r="C294" s="295">
        <v>46031</v>
      </c>
      <c r="D294" s="295">
        <v>46033</v>
      </c>
      <c r="E294" s="293" t="s">
        <v>903</v>
      </c>
      <c r="F294" s="293">
        <v>1</v>
      </c>
      <c r="G294" s="293">
        <v>0</v>
      </c>
      <c r="H294" s="292"/>
      <c r="I294" s="292"/>
    </row>
    <row r="295" spans="1:9">
      <c r="A295" s="293" t="s">
        <v>456</v>
      </c>
      <c r="B295" s="293" t="s">
        <v>675</v>
      </c>
      <c r="C295" s="295">
        <v>46038</v>
      </c>
      <c r="D295" s="295">
        <v>46040</v>
      </c>
      <c r="E295" s="293" t="s">
        <v>903</v>
      </c>
      <c r="F295" s="293">
        <v>1</v>
      </c>
      <c r="G295" s="293">
        <v>0</v>
      </c>
      <c r="H295" s="292"/>
      <c r="I295" s="292"/>
    </row>
    <row r="296" spans="1:9">
      <c r="A296" s="293" t="s">
        <v>456</v>
      </c>
      <c r="B296" s="293" t="s">
        <v>675</v>
      </c>
      <c r="C296" s="295">
        <v>46045</v>
      </c>
      <c r="D296" s="295">
        <v>46047</v>
      </c>
      <c r="E296" s="293" t="s">
        <v>903</v>
      </c>
      <c r="F296" s="293">
        <v>1</v>
      </c>
      <c r="G296" s="293">
        <v>0</v>
      </c>
      <c r="H296" s="292"/>
      <c r="I296" s="292"/>
    </row>
    <row r="297" spans="1:9">
      <c r="A297" s="293" t="s">
        <v>456</v>
      </c>
      <c r="B297" s="293" t="s">
        <v>675</v>
      </c>
      <c r="C297" s="295">
        <v>46052</v>
      </c>
      <c r="D297" s="295">
        <v>46054</v>
      </c>
      <c r="E297" s="293" t="s">
        <v>903</v>
      </c>
      <c r="F297" s="293">
        <v>1</v>
      </c>
      <c r="G297" s="293">
        <v>0</v>
      </c>
      <c r="H297" s="292"/>
      <c r="I297" s="292"/>
    </row>
    <row r="298" spans="1:9">
      <c r="A298" s="293" t="s">
        <v>456</v>
      </c>
      <c r="B298" s="293" t="s">
        <v>675</v>
      </c>
      <c r="C298" s="295">
        <v>46059</v>
      </c>
      <c r="D298" s="295">
        <v>46061</v>
      </c>
      <c r="E298" s="293" t="s">
        <v>903</v>
      </c>
      <c r="F298" s="293">
        <v>1</v>
      </c>
      <c r="G298" s="293">
        <v>0</v>
      </c>
      <c r="H298" s="292"/>
      <c r="I298" s="292"/>
    </row>
    <row r="299" spans="1:9">
      <c r="A299" s="293" t="s">
        <v>456</v>
      </c>
      <c r="B299" s="293" t="s">
        <v>675</v>
      </c>
      <c r="C299" s="295">
        <v>46066</v>
      </c>
      <c r="D299" s="295">
        <v>46068</v>
      </c>
      <c r="E299" s="293" t="s">
        <v>903</v>
      </c>
      <c r="F299" s="293">
        <v>1</v>
      </c>
      <c r="G299" s="293">
        <v>0</v>
      </c>
      <c r="H299" s="292"/>
      <c r="I299" s="292"/>
    </row>
    <row r="300" spans="1:9">
      <c r="A300" s="293" t="s">
        <v>456</v>
      </c>
      <c r="B300" s="293" t="s">
        <v>675</v>
      </c>
      <c r="C300" s="295">
        <v>46073</v>
      </c>
      <c r="D300" s="295">
        <v>46075</v>
      </c>
      <c r="E300" s="293" t="s">
        <v>903</v>
      </c>
      <c r="F300" s="293">
        <v>1</v>
      </c>
      <c r="G300" s="293">
        <v>0</v>
      </c>
      <c r="H300" s="292"/>
      <c r="I300" s="292"/>
    </row>
    <row r="301" spans="1:9">
      <c r="A301" s="293" t="s">
        <v>456</v>
      </c>
      <c r="B301" s="293" t="s">
        <v>675</v>
      </c>
      <c r="C301" s="295">
        <v>46080</v>
      </c>
      <c r="D301" s="295">
        <v>46082</v>
      </c>
      <c r="E301" s="293" t="s">
        <v>903</v>
      </c>
      <c r="F301" s="293">
        <v>1</v>
      </c>
      <c r="G301" s="293">
        <v>0</v>
      </c>
      <c r="H301" s="292"/>
      <c r="I301" s="292"/>
    </row>
    <row r="302" spans="1:9">
      <c r="A302" s="293" t="s">
        <v>456</v>
      </c>
      <c r="B302" s="293" t="s">
        <v>675</v>
      </c>
      <c r="C302" s="295">
        <v>46087</v>
      </c>
      <c r="D302" s="295">
        <v>46089</v>
      </c>
      <c r="E302" s="293" t="s">
        <v>903</v>
      </c>
      <c r="F302" s="293">
        <v>1</v>
      </c>
      <c r="G302" s="293">
        <v>0</v>
      </c>
      <c r="H302" s="292"/>
      <c r="I302" s="292"/>
    </row>
    <row r="303" spans="1:9">
      <c r="A303" s="293" t="s">
        <v>456</v>
      </c>
      <c r="B303" s="293" t="s">
        <v>675</v>
      </c>
      <c r="C303" s="295">
        <v>46094</v>
      </c>
      <c r="D303" s="295">
        <v>46096</v>
      </c>
      <c r="E303" s="293" t="s">
        <v>903</v>
      </c>
      <c r="F303" s="293">
        <v>1</v>
      </c>
      <c r="G303" s="293">
        <v>0</v>
      </c>
      <c r="H303" s="292"/>
      <c r="I303" s="292"/>
    </row>
    <row r="304" spans="1:9">
      <c r="A304" s="293" t="s">
        <v>456</v>
      </c>
      <c r="B304" s="293" t="s">
        <v>675</v>
      </c>
      <c r="C304" s="295">
        <v>46101</v>
      </c>
      <c r="D304" s="295">
        <v>46103</v>
      </c>
      <c r="E304" s="293" t="s">
        <v>903</v>
      </c>
      <c r="F304" s="293">
        <v>0</v>
      </c>
      <c r="G304" s="293">
        <v>0</v>
      </c>
      <c r="H304" s="292"/>
      <c r="I304" s="292"/>
    </row>
    <row r="305" spans="1:9">
      <c r="A305" s="293" t="s">
        <v>456</v>
      </c>
      <c r="B305" s="293" t="s">
        <v>675</v>
      </c>
      <c r="C305" s="295">
        <v>46108</v>
      </c>
      <c r="D305" s="295">
        <v>46110</v>
      </c>
      <c r="E305" s="293" t="s">
        <v>903</v>
      </c>
      <c r="F305" s="293">
        <v>0</v>
      </c>
      <c r="G305" s="293">
        <v>0</v>
      </c>
      <c r="H305" s="292"/>
      <c r="I305" s="292"/>
    </row>
    <row r="306" spans="1:9">
      <c r="A306" s="293" t="s">
        <v>456</v>
      </c>
      <c r="B306" s="293" t="s">
        <v>675</v>
      </c>
      <c r="C306" s="295">
        <v>46115</v>
      </c>
      <c r="D306" s="295">
        <v>46117</v>
      </c>
      <c r="E306" s="293" t="s">
        <v>903</v>
      </c>
      <c r="F306" s="293">
        <v>0</v>
      </c>
      <c r="G306" s="293">
        <v>0</v>
      </c>
      <c r="H306" s="292"/>
      <c r="I306" s="292"/>
    </row>
    <row r="307" spans="1:9">
      <c r="A307" s="293" t="s">
        <v>456</v>
      </c>
      <c r="B307" s="293" t="s">
        <v>675</v>
      </c>
      <c r="C307" s="295">
        <v>46122</v>
      </c>
      <c r="D307" s="295">
        <v>46124</v>
      </c>
      <c r="E307" s="293" t="s">
        <v>903</v>
      </c>
      <c r="F307" s="293">
        <v>1</v>
      </c>
      <c r="G307" s="293">
        <v>0</v>
      </c>
      <c r="H307" s="292"/>
      <c r="I307" s="292"/>
    </row>
    <row r="308" spans="1:9">
      <c r="A308" s="293" t="s">
        <v>456</v>
      </c>
      <c r="B308" s="293" t="s">
        <v>675</v>
      </c>
      <c r="C308" s="295">
        <v>46129</v>
      </c>
      <c r="D308" s="295">
        <v>46131</v>
      </c>
      <c r="E308" s="293" t="s">
        <v>903</v>
      </c>
      <c r="F308" s="293">
        <v>0</v>
      </c>
      <c r="G308" s="293">
        <v>0</v>
      </c>
      <c r="H308" s="292"/>
      <c r="I308" s="292"/>
    </row>
    <row r="309" spans="1:9">
      <c r="A309" s="293" t="s">
        <v>456</v>
      </c>
      <c r="B309" s="293" t="s">
        <v>675</v>
      </c>
      <c r="C309" s="295">
        <v>46136</v>
      </c>
      <c r="D309" s="295">
        <v>46138</v>
      </c>
      <c r="E309" s="293" t="s">
        <v>903</v>
      </c>
      <c r="F309" s="293">
        <v>0</v>
      </c>
      <c r="G309" s="293">
        <v>0</v>
      </c>
      <c r="H309" s="292"/>
      <c r="I309" s="292"/>
    </row>
    <row r="310" spans="1:9">
      <c r="A310" s="293" t="s">
        <v>464</v>
      </c>
      <c r="B310" s="293" t="s">
        <v>675</v>
      </c>
      <c r="C310" s="295">
        <v>45989</v>
      </c>
      <c r="D310" s="295">
        <v>45991</v>
      </c>
      <c r="E310" s="293" t="s">
        <v>903</v>
      </c>
      <c r="F310" s="293">
        <v>0</v>
      </c>
      <c r="G310" s="293">
        <v>0</v>
      </c>
      <c r="H310" s="292"/>
      <c r="I310" s="292"/>
    </row>
    <row r="311" spans="1:9">
      <c r="A311" s="293" t="s">
        <v>464</v>
      </c>
      <c r="B311" s="293" t="s">
        <v>675</v>
      </c>
      <c r="C311" s="295">
        <v>45996</v>
      </c>
      <c r="D311" s="295">
        <v>45998</v>
      </c>
      <c r="E311" s="293" t="s">
        <v>903</v>
      </c>
      <c r="F311" s="293">
        <v>0</v>
      </c>
      <c r="G311" s="293">
        <v>0</v>
      </c>
      <c r="H311" s="292"/>
      <c r="I311" s="292"/>
    </row>
    <row r="312" spans="1:9">
      <c r="A312" s="293" t="s">
        <v>464</v>
      </c>
      <c r="B312" s="293" t="s">
        <v>675</v>
      </c>
      <c r="C312" s="295">
        <v>46003</v>
      </c>
      <c r="D312" s="295">
        <v>46005</v>
      </c>
      <c r="E312" s="293" t="s">
        <v>903</v>
      </c>
      <c r="F312" s="293">
        <v>0</v>
      </c>
      <c r="G312" s="293">
        <v>0</v>
      </c>
      <c r="H312" s="292"/>
      <c r="I312" s="292"/>
    </row>
    <row r="313" spans="1:9">
      <c r="A313" s="293" t="s">
        <v>464</v>
      </c>
      <c r="B313" s="293" t="s">
        <v>675</v>
      </c>
      <c r="C313" s="295">
        <v>46010</v>
      </c>
      <c r="D313" s="295">
        <v>46012</v>
      </c>
      <c r="E313" s="293" t="s">
        <v>903</v>
      </c>
      <c r="F313" s="293">
        <v>0</v>
      </c>
      <c r="G313" s="293">
        <v>0</v>
      </c>
      <c r="H313" s="292"/>
      <c r="I313" s="292"/>
    </row>
    <row r="314" spans="1:9">
      <c r="A314" s="293" t="s">
        <v>464</v>
      </c>
      <c r="B314" s="293" t="s">
        <v>675</v>
      </c>
      <c r="C314" s="295">
        <v>46017</v>
      </c>
      <c r="D314" s="295">
        <v>46019</v>
      </c>
      <c r="E314" s="293" t="s">
        <v>903</v>
      </c>
      <c r="F314" s="293">
        <v>0</v>
      </c>
      <c r="G314" s="293">
        <v>0</v>
      </c>
      <c r="H314" s="292"/>
      <c r="I314" s="292"/>
    </row>
    <row r="315" spans="1:9">
      <c r="A315" s="293" t="s">
        <v>464</v>
      </c>
      <c r="B315" s="293" t="s">
        <v>675</v>
      </c>
      <c r="C315" s="295">
        <v>46024</v>
      </c>
      <c r="D315" s="295">
        <v>46026</v>
      </c>
      <c r="E315" s="293" t="s">
        <v>903</v>
      </c>
      <c r="F315" s="293">
        <v>0</v>
      </c>
      <c r="G315" s="293">
        <v>0</v>
      </c>
      <c r="H315" s="292"/>
      <c r="I315" s="292"/>
    </row>
    <row r="316" spans="1:9">
      <c r="A316" s="293" t="s">
        <v>464</v>
      </c>
      <c r="B316" s="293" t="s">
        <v>675</v>
      </c>
      <c r="C316" s="295">
        <v>46031</v>
      </c>
      <c r="D316" s="295">
        <v>46033</v>
      </c>
      <c r="E316" s="293" t="s">
        <v>903</v>
      </c>
      <c r="F316" s="293">
        <v>0</v>
      </c>
      <c r="G316" s="293">
        <v>0</v>
      </c>
      <c r="H316" s="292"/>
      <c r="I316" s="292"/>
    </row>
    <row r="317" spans="1:9">
      <c r="A317" s="293" t="s">
        <v>464</v>
      </c>
      <c r="B317" s="293" t="s">
        <v>675</v>
      </c>
      <c r="C317" s="295">
        <v>46038</v>
      </c>
      <c r="D317" s="295">
        <v>46040</v>
      </c>
      <c r="E317" s="293" t="s">
        <v>903</v>
      </c>
      <c r="F317" s="293">
        <v>0</v>
      </c>
      <c r="G317" s="293">
        <v>0</v>
      </c>
      <c r="H317" s="292"/>
      <c r="I317" s="292"/>
    </row>
    <row r="318" spans="1:9">
      <c r="A318" s="293" t="s">
        <v>464</v>
      </c>
      <c r="B318" s="293" t="s">
        <v>675</v>
      </c>
      <c r="C318" s="295">
        <v>46045</v>
      </c>
      <c r="D318" s="295">
        <v>46047</v>
      </c>
      <c r="E318" s="293" t="s">
        <v>903</v>
      </c>
      <c r="F318" s="293">
        <v>1</v>
      </c>
      <c r="G318" s="293">
        <v>0</v>
      </c>
      <c r="H318" s="292"/>
      <c r="I318" s="292"/>
    </row>
    <row r="319" spans="1:9">
      <c r="A319" s="293" t="s">
        <v>464</v>
      </c>
      <c r="B319" s="293" t="s">
        <v>675</v>
      </c>
      <c r="C319" s="295">
        <v>46052</v>
      </c>
      <c r="D319" s="295">
        <v>46054</v>
      </c>
      <c r="E319" s="293" t="s">
        <v>903</v>
      </c>
      <c r="F319" s="293">
        <v>1</v>
      </c>
      <c r="G319" s="293">
        <v>0</v>
      </c>
      <c r="H319" s="292"/>
      <c r="I319" s="292"/>
    </row>
    <row r="320" spans="1:9">
      <c r="A320" s="293" t="s">
        <v>464</v>
      </c>
      <c r="B320" s="293" t="s">
        <v>675</v>
      </c>
      <c r="C320" s="295">
        <v>46059</v>
      </c>
      <c r="D320" s="295">
        <v>46061</v>
      </c>
      <c r="E320" s="293" t="s">
        <v>903</v>
      </c>
      <c r="F320" s="293">
        <v>0</v>
      </c>
      <c r="G320" s="293">
        <v>0</v>
      </c>
      <c r="H320" s="292"/>
      <c r="I320" s="292"/>
    </row>
    <row r="321" spans="1:9">
      <c r="A321" s="293" t="s">
        <v>464</v>
      </c>
      <c r="B321" s="293" t="s">
        <v>675</v>
      </c>
      <c r="C321" s="295">
        <v>46066</v>
      </c>
      <c r="D321" s="295">
        <v>46068</v>
      </c>
      <c r="E321" s="293" t="s">
        <v>903</v>
      </c>
      <c r="F321" s="293">
        <v>0</v>
      </c>
      <c r="G321" s="293">
        <v>0</v>
      </c>
      <c r="H321" s="292"/>
      <c r="I321" s="292"/>
    </row>
    <row r="322" spans="1:9">
      <c r="A322" s="293" t="s">
        <v>464</v>
      </c>
      <c r="B322" s="293" t="s">
        <v>675</v>
      </c>
      <c r="C322" s="295">
        <v>46073</v>
      </c>
      <c r="D322" s="295">
        <v>46075</v>
      </c>
      <c r="E322" s="293" t="s">
        <v>903</v>
      </c>
      <c r="F322" s="293">
        <v>1</v>
      </c>
      <c r="G322" s="293">
        <v>0</v>
      </c>
      <c r="H322" s="292"/>
      <c r="I322" s="292"/>
    </row>
    <row r="323" spans="1:9">
      <c r="A323" s="293" t="s">
        <v>464</v>
      </c>
      <c r="B323" s="293" t="s">
        <v>675</v>
      </c>
      <c r="C323" s="295">
        <v>46080</v>
      </c>
      <c r="D323" s="295">
        <v>46082</v>
      </c>
      <c r="E323" s="293" t="s">
        <v>903</v>
      </c>
      <c r="F323" s="293">
        <v>0</v>
      </c>
      <c r="G323" s="293">
        <v>0</v>
      </c>
      <c r="H323" s="292"/>
      <c r="I323" s="292"/>
    </row>
    <row r="324" spans="1:9">
      <c r="A324" s="293" t="s">
        <v>464</v>
      </c>
      <c r="B324" s="293" t="s">
        <v>675</v>
      </c>
      <c r="C324" s="295">
        <v>46087</v>
      </c>
      <c r="D324" s="295">
        <v>46089</v>
      </c>
      <c r="E324" s="293" t="s">
        <v>903</v>
      </c>
      <c r="F324" s="293">
        <v>1</v>
      </c>
      <c r="G324" s="293">
        <v>0</v>
      </c>
      <c r="H324" s="292"/>
      <c r="I324" s="292"/>
    </row>
    <row r="325" spans="1:9">
      <c r="A325" s="293" t="s">
        <v>464</v>
      </c>
      <c r="B325" s="293" t="s">
        <v>675</v>
      </c>
      <c r="C325" s="295">
        <v>46094</v>
      </c>
      <c r="D325" s="295">
        <v>46096</v>
      </c>
      <c r="E325" s="293" t="s">
        <v>903</v>
      </c>
      <c r="F325" s="293">
        <v>1</v>
      </c>
      <c r="G325" s="293">
        <v>0</v>
      </c>
      <c r="H325" s="292"/>
      <c r="I325" s="292"/>
    </row>
    <row r="326" spans="1:9">
      <c r="A326" s="293" t="s">
        <v>464</v>
      </c>
      <c r="B326" s="293" t="s">
        <v>675</v>
      </c>
      <c r="C326" s="295">
        <v>46101</v>
      </c>
      <c r="D326" s="295">
        <v>46103</v>
      </c>
      <c r="E326" s="293" t="s">
        <v>903</v>
      </c>
      <c r="F326" s="293">
        <v>1</v>
      </c>
      <c r="G326" s="293">
        <v>0</v>
      </c>
      <c r="H326" s="292"/>
      <c r="I326" s="292"/>
    </row>
    <row r="327" spans="1:9">
      <c r="A327" s="293" t="s">
        <v>464</v>
      </c>
      <c r="B327" s="293" t="s">
        <v>675</v>
      </c>
      <c r="C327" s="295">
        <v>46108</v>
      </c>
      <c r="D327" s="295">
        <v>46110</v>
      </c>
      <c r="E327" s="293" t="s">
        <v>903</v>
      </c>
      <c r="F327" s="293">
        <v>0</v>
      </c>
      <c r="G327" s="293">
        <v>0</v>
      </c>
      <c r="H327" s="292"/>
      <c r="I327" s="292"/>
    </row>
    <row r="328" spans="1:9">
      <c r="A328" s="293" t="s">
        <v>464</v>
      </c>
      <c r="B328" s="293" t="s">
        <v>675</v>
      </c>
      <c r="C328" s="295">
        <v>46115</v>
      </c>
      <c r="D328" s="295">
        <v>46117</v>
      </c>
      <c r="E328" s="293" t="s">
        <v>903</v>
      </c>
      <c r="F328" s="293">
        <v>0</v>
      </c>
      <c r="G328" s="293">
        <v>0</v>
      </c>
      <c r="H328" s="292"/>
      <c r="I328" s="292"/>
    </row>
    <row r="329" spans="1:9">
      <c r="A329" s="293" t="s">
        <v>464</v>
      </c>
      <c r="B329" s="293" t="s">
        <v>675</v>
      </c>
      <c r="C329" s="295">
        <v>46122</v>
      </c>
      <c r="D329" s="295">
        <v>46124</v>
      </c>
      <c r="E329" s="293" t="s">
        <v>903</v>
      </c>
      <c r="F329" s="293">
        <v>1</v>
      </c>
      <c r="G329" s="293">
        <v>0</v>
      </c>
      <c r="H329" s="292"/>
      <c r="I329" s="292"/>
    </row>
    <row r="330" spans="1:9">
      <c r="A330" s="293" t="s">
        <v>464</v>
      </c>
      <c r="B330" s="293" t="s">
        <v>675</v>
      </c>
      <c r="C330" s="295">
        <v>46129</v>
      </c>
      <c r="D330" s="295">
        <v>46131</v>
      </c>
      <c r="E330" s="293" t="s">
        <v>903</v>
      </c>
      <c r="F330" s="293">
        <v>0</v>
      </c>
      <c r="G330" s="293">
        <v>0</v>
      </c>
      <c r="H330" s="292"/>
      <c r="I330" s="292"/>
    </row>
    <row r="331" spans="1:9">
      <c r="A331" s="293" t="s">
        <v>464</v>
      </c>
      <c r="B331" s="293" t="s">
        <v>675</v>
      </c>
      <c r="C331" s="295">
        <v>46136</v>
      </c>
      <c r="D331" s="295">
        <v>46138</v>
      </c>
      <c r="E331" s="293" t="s">
        <v>903</v>
      </c>
      <c r="F331" s="293">
        <v>1</v>
      </c>
      <c r="G331" s="293">
        <v>0</v>
      </c>
      <c r="H331" s="292"/>
      <c r="I331" s="292"/>
    </row>
    <row r="332" spans="1:9">
      <c r="A332" s="293" t="s">
        <v>519</v>
      </c>
      <c r="B332" s="293" t="s">
        <v>520</v>
      </c>
      <c r="C332" s="295">
        <v>45987</v>
      </c>
      <c r="D332" s="295">
        <v>45993</v>
      </c>
      <c r="E332" s="293" t="s">
        <v>904</v>
      </c>
      <c r="F332" s="293">
        <v>0</v>
      </c>
      <c r="G332" s="293">
        <v>0</v>
      </c>
      <c r="H332" s="292"/>
      <c r="I332" s="292"/>
    </row>
    <row r="333" spans="1:9">
      <c r="A333" s="293" t="s">
        <v>519</v>
      </c>
      <c r="B333" s="293" t="s">
        <v>520</v>
      </c>
      <c r="C333" s="295">
        <v>45994</v>
      </c>
      <c r="D333" s="295">
        <v>46000</v>
      </c>
      <c r="E333" s="293" t="s">
        <v>904</v>
      </c>
      <c r="F333" s="293">
        <v>0</v>
      </c>
      <c r="G333" s="293">
        <v>0</v>
      </c>
      <c r="H333" s="292"/>
      <c r="I333" s="292"/>
    </row>
    <row r="334" spans="1:9">
      <c r="A334" s="293" t="s">
        <v>519</v>
      </c>
      <c r="B334" s="293" t="s">
        <v>520</v>
      </c>
      <c r="C334" s="295">
        <v>46001</v>
      </c>
      <c r="D334" s="295">
        <v>46007</v>
      </c>
      <c r="E334" s="293" t="s">
        <v>904</v>
      </c>
      <c r="F334" s="293">
        <v>0</v>
      </c>
      <c r="G334" s="293">
        <v>0</v>
      </c>
      <c r="H334" s="292"/>
      <c r="I334" s="292"/>
    </row>
    <row r="335" spans="1:9">
      <c r="A335" s="293" t="s">
        <v>519</v>
      </c>
      <c r="B335" s="293" t="s">
        <v>520</v>
      </c>
      <c r="C335" s="295">
        <v>46008</v>
      </c>
      <c r="D335" s="295">
        <v>46014</v>
      </c>
      <c r="E335" s="293" t="s">
        <v>904</v>
      </c>
      <c r="F335" s="293">
        <v>0</v>
      </c>
      <c r="G335" s="293">
        <v>0</v>
      </c>
      <c r="H335" s="292"/>
      <c r="I335" s="292"/>
    </row>
    <row r="336" spans="1:9">
      <c r="A336" s="293" t="s">
        <v>519</v>
      </c>
      <c r="B336" s="293" t="s">
        <v>520</v>
      </c>
      <c r="C336" s="295">
        <v>46015</v>
      </c>
      <c r="D336" s="295">
        <v>46021</v>
      </c>
      <c r="E336" s="293" t="s">
        <v>904</v>
      </c>
      <c r="F336" s="293">
        <v>1</v>
      </c>
      <c r="G336" s="293">
        <v>0</v>
      </c>
      <c r="H336" s="292"/>
      <c r="I336" s="292"/>
    </row>
    <row r="337" spans="1:9">
      <c r="A337" s="293" t="s">
        <v>519</v>
      </c>
      <c r="B337" s="293" t="s">
        <v>520</v>
      </c>
      <c r="C337" s="295">
        <v>46022</v>
      </c>
      <c r="D337" s="295">
        <v>46028</v>
      </c>
      <c r="E337" s="293" t="s">
        <v>904</v>
      </c>
      <c r="F337" s="293">
        <v>0</v>
      </c>
      <c r="G337" s="293">
        <v>0</v>
      </c>
      <c r="H337" s="292"/>
      <c r="I337" s="292"/>
    </row>
    <row r="338" spans="1:9">
      <c r="A338" s="293" t="s">
        <v>519</v>
      </c>
      <c r="B338" s="293" t="s">
        <v>520</v>
      </c>
      <c r="C338" s="295">
        <v>46029</v>
      </c>
      <c r="D338" s="295">
        <v>46035</v>
      </c>
      <c r="E338" s="293" t="s">
        <v>904</v>
      </c>
      <c r="F338" s="293">
        <v>0</v>
      </c>
      <c r="G338" s="293">
        <v>0</v>
      </c>
      <c r="H338" s="292"/>
      <c r="I338" s="292"/>
    </row>
    <row r="339" spans="1:9">
      <c r="A339" s="293" t="s">
        <v>519</v>
      </c>
      <c r="B339" s="293" t="s">
        <v>520</v>
      </c>
      <c r="C339" s="295">
        <v>46036</v>
      </c>
      <c r="D339" s="295">
        <v>46042</v>
      </c>
      <c r="E339" s="293" t="s">
        <v>904</v>
      </c>
      <c r="F339" s="293">
        <v>0</v>
      </c>
      <c r="G339" s="293">
        <v>0</v>
      </c>
      <c r="H339" s="292"/>
      <c r="I339" s="292"/>
    </row>
    <row r="340" spans="1:9">
      <c r="A340" s="293" t="s">
        <v>519</v>
      </c>
      <c r="B340" s="293" t="s">
        <v>520</v>
      </c>
      <c r="C340" s="295">
        <v>46043</v>
      </c>
      <c r="D340" s="295">
        <v>46049</v>
      </c>
      <c r="E340" s="293" t="s">
        <v>904</v>
      </c>
      <c r="F340" s="293">
        <v>1</v>
      </c>
      <c r="G340" s="293">
        <v>0</v>
      </c>
      <c r="H340" s="292"/>
      <c r="I340" s="292"/>
    </row>
    <row r="341" spans="1:9">
      <c r="A341" s="293" t="s">
        <v>519</v>
      </c>
      <c r="B341" s="293" t="s">
        <v>520</v>
      </c>
      <c r="C341" s="295">
        <v>46050</v>
      </c>
      <c r="D341" s="295">
        <v>46056</v>
      </c>
      <c r="E341" s="293" t="s">
        <v>904</v>
      </c>
      <c r="F341" s="293">
        <v>1</v>
      </c>
      <c r="G341" s="293">
        <v>0</v>
      </c>
      <c r="H341" s="292"/>
      <c r="I341" s="292"/>
    </row>
    <row r="342" spans="1:9">
      <c r="A342" s="293" t="s">
        <v>519</v>
      </c>
      <c r="B342" s="293" t="s">
        <v>520</v>
      </c>
      <c r="C342" s="295">
        <v>46057</v>
      </c>
      <c r="D342" s="295">
        <v>46063</v>
      </c>
      <c r="E342" s="293" t="s">
        <v>904</v>
      </c>
      <c r="F342" s="293">
        <v>1</v>
      </c>
      <c r="G342" s="293">
        <v>0</v>
      </c>
      <c r="H342" s="292"/>
      <c r="I342" s="292"/>
    </row>
    <row r="343" spans="1:9">
      <c r="A343" s="293" t="s">
        <v>519</v>
      </c>
      <c r="B343" s="293" t="s">
        <v>520</v>
      </c>
      <c r="C343" s="295">
        <v>46064</v>
      </c>
      <c r="D343" s="295">
        <v>46070</v>
      </c>
      <c r="E343" s="293" t="s">
        <v>904</v>
      </c>
      <c r="F343" s="293">
        <v>1</v>
      </c>
      <c r="G343" s="293">
        <v>0</v>
      </c>
      <c r="H343" s="292"/>
      <c r="I343" s="292"/>
    </row>
    <row r="344" spans="1:9">
      <c r="A344" s="293" t="s">
        <v>519</v>
      </c>
      <c r="B344" s="293" t="s">
        <v>520</v>
      </c>
      <c r="C344" s="295">
        <v>46071</v>
      </c>
      <c r="D344" s="295">
        <v>46077</v>
      </c>
      <c r="E344" s="293" t="s">
        <v>904</v>
      </c>
      <c r="F344" s="293">
        <v>1</v>
      </c>
      <c r="G344" s="293">
        <v>0</v>
      </c>
      <c r="H344" s="292"/>
      <c r="I344" s="292"/>
    </row>
    <row r="345" spans="1:9">
      <c r="A345" s="293" t="s">
        <v>519</v>
      </c>
      <c r="B345" s="293" t="s">
        <v>520</v>
      </c>
      <c r="C345" s="295">
        <v>46078</v>
      </c>
      <c r="D345" s="295">
        <v>46084</v>
      </c>
      <c r="E345" s="293" t="s">
        <v>904</v>
      </c>
      <c r="F345" s="293">
        <v>1</v>
      </c>
      <c r="G345" s="293">
        <v>0</v>
      </c>
      <c r="H345" s="292"/>
      <c r="I345" s="292"/>
    </row>
    <row r="346" spans="1:9">
      <c r="A346" s="293" t="s">
        <v>519</v>
      </c>
      <c r="B346" s="293" t="s">
        <v>520</v>
      </c>
      <c r="C346" s="295">
        <v>46085</v>
      </c>
      <c r="D346" s="295">
        <v>46091</v>
      </c>
      <c r="E346" s="293" t="s">
        <v>904</v>
      </c>
      <c r="F346" s="293">
        <v>0</v>
      </c>
      <c r="G346" s="293">
        <v>0</v>
      </c>
      <c r="H346" s="292"/>
      <c r="I346" s="292"/>
    </row>
    <row r="347" spans="1:9">
      <c r="A347" s="293" t="s">
        <v>519</v>
      </c>
      <c r="B347" s="293" t="s">
        <v>520</v>
      </c>
      <c r="C347" s="295">
        <v>46092</v>
      </c>
      <c r="D347" s="295">
        <v>46098</v>
      </c>
      <c r="E347" s="293" t="s">
        <v>904</v>
      </c>
      <c r="F347" s="293">
        <v>1</v>
      </c>
      <c r="G347" s="293">
        <v>0</v>
      </c>
      <c r="H347" s="292"/>
      <c r="I347" s="292"/>
    </row>
    <row r="348" spans="1:9">
      <c r="A348" s="293" t="s">
        <v>519</v>
      </c>
      <c r="B348" s="293" t="s">
        <v>520</v>
      </c>
      <c r="C348" s="295">
        <v>46099</v>
      </c>
      <c r="D348" s="295">
        <v>46105</v>
      </c>
      <c r="E348" s="293" t="s">
        <v>904</v>
      </c>
      <c r="F348" s="293">
        <v>1</v>
      </c>
      <c r="G348" s="293">
        <v>0</v>
      </c>
      <c r="H348" s="292"/>
      <c r="I348" s="292"/>
    </row>
    <row r="349" spans="1:9">
      <c r="A349" s="293" t="s">
        <v>519</v>
      </c>
      <c r="B349" s="293" t="s">
        <v>520</v>
      </c>
      <c r="C349" s="295">
        <v>46106</v>
      </c>
      <c r="D349" s="295">
        <v>46112</v>
      </c>
      <c r="E349" s="293" t="s">
        <v>904</v>
      </c>
      <c r="F349" s="293">
        <v>1</v>
      </c>
      <c r="G349" s="293">
        <v>0</v>
      </c>
      <c r="H349" s="292"/>
      <c r="I349" s="292"/>
    </row>
    <row r="350" spans="1:9">
      <c r="A350" s="293" t="s">
        <v>519</v>
      </c>
      <c r="B350" s="293" t="s">
        <v>520</v>
      </c>
      <c r="C350" s="295">
        <v>46113</v>
      </c>
      <c r="D350" s="295">
        <v>46119</v>
      </c>
      <c r="E350" s="293" t="s">
        <v>904</v>
      </c>
      <c r="F350" s="293">
        <v>0</v>
      </c>
      <c r="G350" s="293">
        <v>0</v>
      </c>
      <c r="H350" s="292"/>
      <c r="I350" s="292"/>
    </row>
    <row r="351" spans="1:9">
      <c r="A351" s="293" t="s">
        <v>519</v>
      </c>
      <c r="B351" s="293" t="s">
        <v>520</v>
      </c>
      <c r="C351" s="295">
        <v>46120</v>
      </c>
      <c r="D351" s="295">
        <v>46126</v>
      </c>
      <c r="E351" s="293" t="s">
        <v>904</v>
      </c>
      <c r="F351" s="293">
        <v>1</v>
      </c>
      <c r="G351" s="293">
        <v>0</v>
      </c>
      <c r="H351" s="292"/>
      <c r="I351" s="292"/>
    </row>
    <row r="352" spans="1:9">
      <c r="A352" s="293" t="s">
        <v>519</v>
      </c>
      <c r="B352" s="293" t="s">
        <v>520</v>
      </c>
      <c r="C352" s="295">
        <v>46127</v>
      </c>
      <c r="D352" s="295">
        <v>46133</v>
      </c>
      <c r="E352" s="293" t="s">
        <v>904</v>
      </c>
      <c r="F352" s="293">
        <v>1</v>
      </c>
      <c r="G352" s="293">
        <v>0</v>
      </c>
      <c r="H352" s="292"/>
      <c r="I352" s="292"/>
    </row>
    <row r="353" spans="1:9">
      <c r="A353" s="293" t="s">
        <v>519</v>
      </c>
      <c r="B353" s="293" t="s">
        <v>520</v>
      </c>
      <c r="C353" s="295">
        <v>46134</v>
      </c>
      <c r="D353" s="295">
        <v>46140</v>
      </c>
      <c r="E353" s="293" t="s">
        <v>904</v>
      </c>
      <c r="F353" s="293">
        <v>1</v>
      </c>
      <c r="G353" s="293">
        <v>0</v>
      </c>
      <c r="H353" s="292"/>
      <c r="I353" s="292"/>
    </row>
    <row r="354" spans="1:9" ht="15">
      <c r="A354" s="293" t="s">
        <v>564</v>
      </c>
      <c r="B354" s="293" t="s">
        <v>678</v>
      </c>
      <c r="C354" s="295">
        <v>45989</v>
      </c>
      <c r="D354" s="295">
        <v>45991</v>
      </c>
      <c r="E354" s="293" t="s">
        <v>903</v>
      </c>
      <c r="F354" s="293">
        <v>0</v>
      </c>
      <c r="G354" s="293">
        <v>0</v>
      </c>
      <c r="H354" s="292" t="s">
        <v>680</v>
      </c>
      <c r="I354" s="292"/>
    </row>
    <row r="355" spans="1:9" ht="15">
      <c r="A355" s="293" t="s">
        <v>564</v>
      </c>
      <c r="B355" s="293" t="s">
        <v>678</v>
      </c>
      <c r="C355" s="295">
        <v>45996</v>
      </c>
      <c r="D355" s="295">
        <v>45998</v>
      </c>
      <c r="E355" s="293" t="s">
        <v>903</v>
      </c>
      <c r="F355" s="293">
        <v>1</v>
      </c>
      <c r="G355" s="293">
        <v>0</v>
      </c>
      <c r="H355" s="292" t="s">
        <v>680</v>
      </c>
      <c r="I355" s="292"/>
    </row>
    <row r="356" spans="1:9" ht="15">
      <c r="A356" s="293" t="s">
        <v>564</v>
      </c>
      <c r="B356" s="293" t="s">
        <v>678</v>
      </c>
      <c r="C356" s="295">
        <v>46003</v>
      </c>
      <c r="D356" s="295">
        <v>46005</v>
      </c>
      <c r="E356" s="293" t="s">
        <v>903</v>
      </c>
      <c r="F356" s="293">
        <v>1</v>
      </c>
      <c r="G356" s="293">
        <v>0</v>
      </c>
      <c r="H356" s="292" t="s">
        <v>680</v>
      </c>
      <c r="I356" s="292"/>
    </row>
    <row r="357" spans="1:9" ht="15">
      <c r="A357" s="293" t="s">
        <v>564</v>
      </c>
      <c r="B357" s="293" t="s">
        <v>678</v>
      </c>
      <c r="C357" s="295">
        <v>46010</v>
      </c>
      <c r="D357" s="295">
        <v>46012</v>
      </c>
      <c r="E357" s="293" t="s">
        <v>903</v>
      </c>
      <c r="F357" s="293">
        <v>0</v>
      </c>
      <c r="G357" s="293">
        <v>0</v>
      </c>
      <c r="H357" s="292" t="s">
        <v>680</v>
      </c>
      <c r="I357" s="292"/>
    </row>
    <row r="358" spans="1:9" ht="15">
      <c r="A358" s="293" t="s">
        <v>564</v>
      </c>
      <c r="B358" s="293" t="s">
        <v>678</v>
      </c>
      <c r="C358" s="295">
        <v>46017</v>
      </c>
      <c r="D358" s="295">
        <v>46019</v>
      </c>
      <c r="E358" s="293" t="s">
        <v>903</v>
      </c>
      <c r="F358" s="293">
        <v>1</v>
      </c>
      <c r="G358" s="293">
        <v>0</v>
      </c>
      <c r="H358" s="292" t="s">
        <v>680</v>
      </c>
      <c r="I358" s="292"/>
    </row>
    <row r="359" spans="1:9" ht="15">
      <c r="A359" s="293" t="s">
        <v>564</v>
      </c>
      <c r="B359" s="293" t="s">
        <v>678</v>
      </c>
      <c r="C359" s="295">
        <v>46024</v>
      </c>
      <c r="D359" s="295">
        <v>46026</v>
      </c>
      <c r="E359" s="293" t="s">
        <v>903</v>
      </c>
      <c r="F359" s="293">
        <v>1</v>
      </c>
      <c r="G359" s="293">
        <v>0</v>
      </c>
      <c r="H359" s="292" t="s">
        <v>680</v>
      </c>
      <c r="I359" s="292"/>
    </row>
    <row r="360" spans="1:9" ht="15">
      <c r="A360" s="293" t="s">
        <v>564</v>
      </c>
      <c r="B360" s="293" t="s">
        <v>678</v>
      </c>
      <c r="C360" s="295">
        <v>46031</v>
      </c>
      <c r="D360" s="295">
        <v>46033</v>
      </c>
      <c r="E360" s="293" t="s">
        <v>903</v>
      </c>
      <c r="F360" s="293">
        <v>0</v>
      </c>
      <c r="G360" s="293">
        <v>0</v>
      </c>
      <c r="H360" s="292" t="s">
        <v>680</v>
      </c>
      <c r="I360" s="292"/>
    </row>
    <row r="361" spans="1:9" ht="15">
      <c r="A361" s="293" t="s">
        <v>564</v>
      </c>
      <c r="B361" s="293" t="s">
        <v>678</v>
      </c>
      <c r="C361" s="295">
        <v>46038</v>
      </c>
      <c r="D361" s="295">
        <v>46040</v>
      </c>
      <c r="E361" s="293" t="s">
        <v>903</v>
      </c>
      <c r="F361" s="293">
        <v>0</v>
      </c>
      <c r="G361" s="293">
        <v>0</v>
      </c>
      <c r="H361" s="292" t="s">
        <v>680</v>
      </c>
      <c r="I361" s="292"/>
    </row>
    <row r="362" spans="1:9" ht="15">
      <c r="A362" s="293" t="s">
        <v>564</v>
      </c>
      <c r="B362" s="293" t="s">
        <v>678</v>
      </c>
      <c r="C362" s="295">
        <v>46045</v>
      </c>
      <c r="D362" s="295">
        <v>46047</v>
      </c>
      <c r="E362" s="293" t="s">
        <v>903</v>
      </c>
      <c r="F362" s="293">
        <v>1</v>
      </c>
      <c r="G362" s="293">
        <v>0</v>
      </c>
      <c r="H362" s="292" t="s">
        <v>680</v>
      </c>
      <c r="I362" s="292"/>
    </row>
    <row r="363" spans="1:9" ht="15">
      <c r="A363" s="293" t="s">
        <v>564</v>
      </c>
      <c r="B363" s="293" t="s">
        <v>678</v>
      </c>
      <c r="C363" s="295">
        <v>46052</v>
      </c>
      <c r="D363" s="295">
        <v>46054</v>
      </c>
      <c r="E363" s="293" t="s">
        <v>903</v>
      </c>
      <c r="F363" s="293">
        <v>0</v>
      </c>
      <c r="G363" s="293">
        <v>0</v>
      </c>
      <c r="H363" s="292" t="s">
        <v>680</v>
      </c>
      <c r="I363" s="292"/>
    </row>
    <row r="364" spans="1:9" ht="15">
      <c r="A364" s="293" t="s">
        <v>564</v>
      </c>
      <c r="B364" s="293" t="s">
        <v>678</v>
      </c>
      <c r="C364" s="295">
        <v>46059</v>
      </c>
      <c r="D364" s="295">
        <v>46061</v>
      </c>
      <c r="E364" s="293" t="s">
        <v>903</v>
      </c>
      <c r="F364" s="293">
        <v>1</v>
      </c>
      <c r="G364" s="293">
        <v>0</v>
      </c>
      <c r="H364" s="292" t="s">
        <v>680</v>
      </c>
      <c r="I364" s="292"/>
    </row>
    <row r="365" spans="1:9" ht="15">
      <c r="A365" s="293" t="s">
        <v>564</v>
      </c>
      <c r="B365" s="293" t="s">
        <v>678</v>
      </c>
      <c r="C365" s="295">
        <v>46066</v>
      </c>
      <c r="D365" s="295">
        <v>46068</v>
      </c>
      <c r="E365" s="293" t="s">
        <v>903</v>
      </c>
      <c r="F365" s="293">
        <v>0</v>
      </c>
      <c r="G365" s="293">
        <v>0</v>
      </c>
      <c r="H365" s="292" t="s">
        <v>680</v>
      </c>
      <c r="I365" s="292"/>
    </row>
    <row r="366" spans="1:9" ht="15">
      <c r="A366" s="293" t="s">
        <v>564</v>
      </c>
      <c r="B366" s="293" t="s">
        <v>678</v>
      </c>
      <c r="C366" s="295">
        <v>46073</v>
      </c>
      <c r="D366" s="295">
        <v>46075</v>
      </c>
      <c r="E366" s="293" t="s">
        <v>903</v>
      </c>
      <c r="F366" s="293">
        <v>1</v>
      </c>
      <c r="G366" s="293">
        <v>0</v>
      </c>
      <c r="H366" s="292" t="s">
        <v>680</v>
      </c>
      <c r="I366" s="292"/>
    </row>
    <row r="367" spans="1:9" ht="15">
      <c r="A367" s="293" t="s">
        <v>564</v>
      </c>
      <c r="B367" s="293" t="s">
        <v>678</v>
      </c>
      <c r="C367" s="295">
        <v>46080</v>
      </c>
      <c r="D367" s="295">
        <v>46082</v>
      </c>
      <c r="E367" s="293" t="s">
        <v>903</v>
      </c>
      <c r="F367" s="293">
        <v>1</v>
      </c>
      <c r="G367" s="293">
        <v>0</v>
      </c>
      <c r="H367" s="292" t="s">
        <v>680</v>
      </c>
      <c r="I367" s="292"/>
    </row>
    <row r="368" spans="1:9" ht="15">
      <c r="A368" s="293" t="s">
        <v>564</v>
      </c>
      <c r="B368" s="293" t="s">
        <v>678</v>
      </c>
      <c r="C368" s="295">
        <v>46087</v>
      </c>
      <c r="D368" s="295">
        <v>46089</v>
      </c>
      <c r="E368" s="293" t="s">
        <v>903</v>
      </c>
      <c r="F368" s="293">
        <v>1</v>
      </c>
      <c r="G368" s="293">
        <v>0</v>
      </c>
      <c r="H368" s="292" t="s">
        <v>680</v>
      </c>
      <c r="I368" s="292"/>
    </row>
    <row r="369" spans="1:9" ht="15">
      <c r="A369" s="293" t="s">
        <v>564</v>
      </c>
      <c r="B369" s="293" t="s">
        <v>678</v>
      </c>
      <c r="C369" s="295">
        <v>46094</v>
      </c>
      <c r="D369" s="295">
        <v>46096</v>
      </c>
      <c r="E369" s="293" t="s">
        <v>903</v>
      </c>
      <c r="F369" s="293">
        <v>0</v>
      </c>
      <c r="G369" s="293">
        <v>0</v>
      </c>
      <c r="H369" s="292" t="s">
        <v>680</v>
      </c>
      <c r="I369" s="292"/>
    </row>
    <row r="370" spans="1:9" ht="15">
      <c r="A370" s="293" t="s">
        <v>564</v>
      </c>
      <c r="B370" s="293" t="s">
        <v>678</v>
      </c>
      <c r="C370" s="295">
        <v>46101</v>
      </c>
      <c r="D370" s="295">
        <v>46103</v>
      </c>
      <c r="E370" s="293" t="s">
        <v>903</v>
      </c>
      <c r="F370" s="293">
        <v>1</v>
      </c>
      <c r="G370" s="293">
        <v>0</v>
      </c>
      <c r="H370" s="292" t="s">
        <v>680</v>
      </c>
      <c r="I370" s="292"/>
    </row>
    <row r="371" spans="1:9" ht="15">
      <c r="A371" s="293" t="s">
        <v>564</v>
      </c>
      <c r="B371" s="293" t="s">
        <v>678</v>
      </c>
      <c r="C371" s="295">
        <v>46108</v>
      </c>
      <c r="D371" s="295">
        <v>46110</v>
      </c>
      <c r="E371" s="293" t="s">
        <v>903</v>
      </c>
      <c r="F371" s="293">
        <v>0</v>
      </c>
      <c r="G371" s="293">
        <v>0</v>
      </c>
      <c r="H371" s="292" t="s">
        <v>680</v>
      </c>
      <c r="I371" s="292"/>
    </row>
    <row r="372" spans="1:9" ht="15">
      <c r="A372" s="293" t="s">
        <v>564</v>
      </c>
      <c r="B372" s="293" t="s">
        <v>678</v>
      </c>
      <c r="C372" s="295">
        <v>46115</v>
      </c>
      <c r="D372" s="295">
        <v>46117</v>
      </c>
      <c r="E372" s="293" t="s">
        <v>903</v>
      </c>
      <c r="F372" s="293">
        <v>1</v>
      </c>
      <c r="G372" s="293">
        <v>0</v>
      </c>
      <c r="H372" s="292" t="s">
        <v>680</v>
      </c>
      <c r="I372" s="292"/>
    </row>
    <row r="373" spans="1:9" ht="15">
      <c r="A373" s="293" t="s">
        <v>564</v>
      </c>
      <c r="B373" s="293" t="s">
        <v>678</v>
      </c>
      <c r="C373" s="295">
        <v>46122</v>
      </c>
      <c r="D373" s="295">
        <v>46124</v>
      </c>
      <c r="E373" s="293" t="s">
        <v>903</v>
      </c>
      <c r="F373" s="293">
        <v>0</v>
      </c>
      <c r="G373" s="293">
        <v>0</v>
      </c>
      <c r="H373" s="292" t="s">
        <v>680</v>
      </c>
      <c r="I373" s="292"/>
    </row>
    <row r="374" spans="1:9" ht="15">
      <c r="A374" s="293" t="s">
        <v>564</v>
      </c>
      <c r="B374" s="293" t="s">
        <v>678</v>
      </c>
      <c r="C374" s="295">
        <v>46129</v>
      </c>
      <c r="D374" s="295">
        <v>46131</v>
      </c>
      <c r="E374" s="293" t="s">
        <v>903</v>
      </c>
      <c r="F374" s="293">
        <v>1</v>
      </c>
      <c r="G374" s="293">
        <v>0</v>
      </c>
      <c r="H374" s="292" t="s">
        <v>680</v>
      </c>
      <c r="I374" s="292"/>
    </row>
    <row r="375" spans="1:9" ht="15">
      <c r="A375" s="293" t="s">
        <v>564</v>
      </c>
      <c r="B375" s="293" t="s">
        <v>678</v>
      </c>
      <c r="C375" s="295">
        <v>46136</v>
      </c>
      <c r="D375" s="295">
        <v>46138</v>
      </c>
      <c r="E375" s="293" t="s">
        <v>903</v>
      </c>
      <c r="F375" s="293">
        <v>0</v>
      </c>
      <c r="G375" s="293">
        <v>0</v>
      </c>
      <c r="H375" s="292" t="s">
        <v>680</v>
      </c>
      <c r="I375" s="292"/>
    </row>
    <row r="376" spans="1:9">
      <c r="A376" s="293" t="s">
        <v>568</v>
      </c>
      <c r="B376" s="293" t="s">
        <v>520</v>
      </c>
      <c r="C376" s="295">
        <v>45987</v>
      </c>
      <c r="D376" s="295">
        <v>45993</v>
      </c>
      <c r="E376" s="293" t="s">
        <v>904</v>
      </c>
      <c r="F376" s="293">
        <v>1</v>
      </c>
      <c r="G376" s="293">
        <v>0</v>
      </c>
      <c r="H376" s="292"/>
      <c r="I376" s="292"/>
    </row>
    <row r="377" spans="1:9">
      <c r="A377" s="293" t="s">
        <v>568</v>
      </c>
      <c r="B377" s="293" t="s">
        <v>520</v>
      </c>
      <c r="C377" s="295">
        <v>45994</v>
      </c>
      <c r="D377" s="295">
        <v>46000</v>
      </c>
      <c r="E377" s="293" t="s">
        <v>904</v>
      </c>
      <c r="F377" s="293">
        <v>1</v>
      </c>
      <c r="G377" s="293">
        <v>0</v>
      </c>
      <c r="H377" s="292"/>
      <c r="I377" s="292"/>
    </row>
    <row r="378" spans="1:9">
      <c r="A378" s="293" t="s">
        <v>568</v>
      </c>
      <c r="B378" s="293" t="s">
        <v>520</v>
      </c>
      <c r="C378" s="295">
        <v>46001</v>
      </c>
      <c r="D378" s="295">
        <v>46007</v>
      </c>
      <c r="E378" s="293" t="s">
        <v>904</v>
      </c>
      <c r="F378" s="293">
        <v>1</v>
      </c>
      <c r="G378" s="293">
        <v>0</v>
      </c>
      <c r="H378" s="292"/>
      <c r="I378" s="292"/>
    </row>
    <row r="379" spans="1:9">
      <c r="A379" s="293" t="s">
        <v>568</v>
      </c>
      <c r="B379" s="293" t="s">
        <v>520</v>
      </c>
      <c r="C379" s="295">
        <v>46008</v>
      </c>
      <c r="D379" s="295">
        <v>46014</v>
      </c>
      <c r="E379" s="293" t="s">
        <v>904</v>
      </c>
      <c r="F379" s="293">
        <v>0</v>
      </c>
      <c r="G379" s="293">
        <v>0</v>
      </c>
      <c r="H379" s="292"/>
      <c r="I379" s="292"/>
    </row>
    <row r="380" spans="1:9">
      <c r="A380" s="293" t="s">
        <v>568</v>
      </c>
      <c r="B380" s="293" t="s">
        <v>520</v>
      </c>
      <c r="C380" s="295">
        <v>46015</v>
      </c>
      <c r="D380" s="295">
        <v>46021</v>
      </c>
      <c r="E380" s="293" t="s">
        <v>904</v>
      </c>
      <c r="F380" s="293">
        <v>0</v>
      </c>
      <c r="G380" s="293">
        <v>0</v>
      </c>
      <c r="H380" s="292"/>
      <c r="I380" s="292"/>
    </row>
    <row r="381" spans="1:9">
      <c r="A381" s="293" t="s">
        <v>568</v>
      </c>
      <c r="B381" s="293" t="s">
        <v>520</v>
      </c>
      <c r="C381" s="295">
        <v>46022</v>
      </c>
      <c r="D381" s="295">
        <v>46028</v>
      </c>
      <c r="E381" s="293" t="s">
        <v>904</v>
      </c>
      <c r="F381" s="293">
        <v>0</v>
      </c>
      <c r="G381" s="293">
        <v>0</v>
      </c>
      <c r="H381" s="292"/>
      <c r="I381" s="292"/>
    </row>
    <row r="382" spans="1:9">
      <c r="A382" s="293" t="s">
        <v>568</v>
      </c>
      <c r="B382" s="293" t="s">
        <v>520</v>
      </c>
      <c r="C382" s="295">
        <v>46029</v>
      </c>
      <c r="D382" s="295">
        <v>46035</v>
      </c>
      <c r="E382" s="293" t="s">
        <v>904</v>
      </c>
      <c r="F382" s="293">
        <v>1</v>
      </c>
      <c r="G382" s="293">
        <v>0</v>
      </c>
      <c r="H382" s="292"/>
      <c r="I382" s="292"/>
    </row>
    <row r="383" spans="1:9">
      <c r="A383" s="293" t="s">
        <v>568</v>
      </c>
      <c r="B383" s="293" t="s">
        <v>520</v>
      </c>
      <c r="C383" s="295">
        <v>46036</v>
      </c>
      <c r="D383" s="295">
        <v>46042</v>
      </c>
      <c r="E383" s="293" t="s">
        <v>904</v>
      </c>
      <c r="F383" s="293">
        <v>1</v>
      </c>
      <c r="G383" s="293">
        <v>0</v>
      </c>
      <c r="H383" s="292"/>
      <c r="I383" s="292"/>
    </row>
    <row r="384" spans="1:9">
      <c r="A384" s="293" t="s">
        <v>568</v>
      </c>
      <c r="B384" s="293" t="s">
        <v>520</v>
      </c>
      <c r="C384" s="295">
        <v>46043</v>
      </c>
      <c r="D384" s="295">
        <v>46049</v>
      </c>
      <c r="E384" s="293" t="s">
        <v>904</v>
      </c>
      <c r="F384" s="293">
        <v>1</v>
      </c>
      <c r="G384" s="293">
        <v>0</v>
      </c>
      <c r="H384" s="292"/>
      <c r="I384" s="292"/>
    </row>
    <row r="385" spans="1:9">
      <c r="A385" s="293" t="s">
        <v>568</v>
      </c>
      <c r="B385" s="293" t="s">
        <v>520</v>
      </c>
      <c r="C385" s="295">
        <v>46050</v>
      </c>
      <c r="D385" s="295">
        <v>46056</v>
      </c>
      <c r="E385" s="293" t="s">
        <v>904</v>
      </c>
      <c r="F385" s="293">
        <v>1</v>
      </c>
      <c r="G385" s="293">
        <v>0</v>
      </c>
      <c r="H385" s="292"/>
      <c r="I385" s="292"/>
    </row>
    <row r="386" spans="1:9">
      <c r="A386" s="293" t="s">
        <v>568</v>
      </c>
      <c r="B386" s="293" t="s">
        <v>520</v>
      </c>
      <c r="C386" s="295">
        <v>46057</v>
      </c>
      <c r="D386" s="295">
        <v>46063</v>
      </c>
      <c r="E386" s="293" t="s">
        <v>904</v>
      </c>
      <c r="F386" s="293">
        <v>1</v>
      </c>
      <c r="G386" s="293">
        <v>0</v>
      </c>
      <c r="H386" s="292"/>
      <c r="I386" s="292"/>
    </row>
    <row r="387" spans="1:9">
      <c r="A387" s="293" t="s">
        <v>568</v>
      </c>
      <c r="B387" s="293" t="s">
        <v>520</v>
      </c>
      <c r="C387" s="295">
        <v>46064</v>
      </c>
      <c r="D387" s="295">
        <v>46070</v>
      </c>
      <c r="E387" s="293" t="s">
        <v>904</v>
      </c>
      <c r="F387" s="293">
        <v>1</v>
      </c>
      <c r="G387" s="293">
        <v>0</v>
      </c>
      <c r="H387" s="292"/>
      <c r="I387" s="292"/>
    </row>
    <row r="388" spans="1:9">
      <c r="A388" s="293" t="s">
        <v>568</v>
      </c>
      <c r="B388" s="293" t="s">
        <v>520</v>
      </c>
      <c r="C388" s="295">
        <v>46071</v>
      </c>
      <c r="D388" s="295">
        <v>46077</v>
      </c>
      <c r="E388" s="293" t="s">
        <v>904</v>
      </c>
      <c r="F388" s="293">
        <v>1</v>
      </c>
      <c r="G388" s="293">
        <v>0</v>
      </c>
      <c r="H388" s="292"/>
      <c r="I388" s="292"/>
    </row>
    <row r="389" spans="1:9">
      <c r="A389" s="293" t="s">
        <v>568</v>
      </c>
      <c r="B389" s="293" t="s">
        <v>520</v>
      </c>
      <c r="C389" s="295">
        <v>46078</v>
      </c>
      <c r="D389" s="295">
        <v>46084</v>
      </c>
      <c r="E389" s="293" t="s">
        <v>904</v>
      </c>
      <c r="F389" s="293">
        <v>1</v>
      </c>
      <c r="G389" s="293">
        <v>0</v>
      </c>
      <c r="H389" s="292"/>
      <c r="I389" s="292"/>
    </row>
    <row r="390" spans="1:9">
      <c r="A390" s="293" t="s">
        <v>568</v>
      </c>
      <c r="B390" s="293" t="s">
        <v>520</v>
      </c>
      <c r="C390" s="295">
        <v>46085</v>
      </c>
      <c r="D390" s="295">
        <v>46091</v>
      </c>
      <c r="E390" s="293" t="s">
        <v>904</v>
      </c>
      <c r="F390" s="293">
        <v>1</v>
      </c>
      <c r="G390" s="293">
        <v>0</v>
      </c>
      <c r="H390" s="292"/>
      <c r="I390" s="292"/>
    </row>
    <row r="391" spans="1:9">
      <c r="A391" s="293" t="s">
        <v>568</v>
      </c>
      <c r="B391" s="293" t="s">
        <v>520</v>
      </c>
      <c r="C391" s="295">
        <v>46092</v>
      </c>
      <c r="D391" s="295">
        <v>46098</v>
      </c>
      <c r="E391" s="293" t="s">
        <v>904</v>
      </c>
      <c r="F391" s="293">
        <v>1</v>
      </c>
      <c r="G391" s="293">
        <v>0</v>
      </c>
      <c r="H391" s="292"/>
      <c r="I391" s="292"/>
    </row>
    <row r="392" spans="1:9">
      <c r="A392" s="293" t="s">
        <v>568</v>
      </c>
      <c r="B392" s="293" t="s">
        <v>520</v>
      </c>
      <c r="C392" s="295">
        <v>46099</v>
      </c>
      <c r="D392" s="295">
        <v>46105</v>
      </c>
      <c r="E392" s="293" t="s">
        <v>904</v>
      </c>
      <c r="F392" s="293">
        <v>1</v>
      </c>
      <c r="G392" s="293">
        <v>0</v>
      </c>
      <c r="H392" s="292"/>
      <c r="I392" s="292"/>
    </row>
    <row r="393" spans="1:9">
      <c r="A393" s="293" t="s">
        <v>568</v>
      </c>
      <c r="B393" s="293" t="s">
        <v>520</v>
      </c>
      <c r="C393" s="295">
        <v>46106</v>
      </c>
      <c r="D393" s="295">
        <v>46112</v>
      </c>
      <c r="E393" s="293" t="s">
        <v>904</v>
      </c>
      <c r="F393" s="293">
        <v>1</v>
      </c>
      <c r="G393" s="293">
        <v>0</v>
      </c>
      <c r="H393" s="292"/>
      <c r="I393" s="292"/>
    </row>
    <row r="394" spans="1:9">
      <c r="A394" s="293" t="s">
        <v>568</v>
      </c>
      <c r="B394" s="293" t="s">
        <v>520</v>
      </c>
      <c r="C394" s="295">
        <v>46113</v>
      </c>
      <c r="D394" s="295">
        <v>46119</v>
      </c>
      <c r="E394" s="293" t="s">
        <v>904</v>
      </c>
      <c r="F394" s="293">
        <v>1</v>
      </c>
      <c r="G394" s="293">
        <v>0</v>
      </c>
      <c r="H394" s="292"/>
      <c r="I394" s="292"/>
    </row>
    <row r="395" spans="1:9">
      <c r="A395" s="293" t="s">
        <v>568</v>
      </c>
      <c r="B395" s="293" t="s">
        <v>520</v>
      </c>
      <c r="C395" s="295">
        <v>46120</v>
      </c>
      <c r="D395" s="295">
        <v>46126</v>
      </c>
      <c r="E395" s="293" t="s">
        <v>904</v>
      </c>
      <c r="F395" s="293">
        <v>1</v>
      </c>
      <c r="G395" s="293">
        <v>0</v>
      </c>
      <c r="H395" s="292"/>
      <c r="I395" s="292"/>
    </row>
    <row r="396" spans="1:9">
      <c r="A396" s="293" t="s">
        <v>568</v>
      </c>
      <c r="B396" s="293" t="s">
        <v>520</v>
      </c>
      <c r="C396" s="295">
        <v>46127</v>
      </c>
      <c r="D396" s="295">
        <v>46133</v>
      </c>
      <c r="E396" s="293" t="s">
        <v>904</v>
      </c>
      <c r="F396" s="293">
        <v>1</v>
      </c>
      <c r="G396" s="293">
        <v>0</v>
      </c>
      <c r="H396" s="292"/>
      <c r="I396" s="292"/>
    </row>
    <row r="397" spans="1:9">
      <c r="A397" s="293" t="s">
        <v>568</v>
      </c>
      <c r="B397" s="293" t="s">
        <v>520</v>
      </c>
      <c r="C397" s="295">
        <v>46134</v>
      </c>
      <c r="D397" s="295">
        <v>46140</v>
      </c>
      <c r="E397" s="293" t="s">
        <v>904</v>
      </c>
      <c r="F397" s="293">
        <v>1</v>
      </c>
      <c r="G397" s="293">
        <v>0</v>
      </c>
      <c r="H397" s="292"/>
      <c r="I397" s="292"/>
    </row>
    <row r="398" spans="1:9">
      <c r="A398" s="293" t="s">
        <v>461</v>
      </c>
      <c r="B398" s="293" t="s">
        <v>520</v>
      </c>
      <c r="C398" s="295">
        <v>45987</v>
      </c>
      <c r="D398" s="295">
        <v>45993</v>
      </c>
      <c r="E398" s="293" t="s">
        <v>904</v>
      </c>
      <c r="F398" s="293">
        <v>0</v>
      </c>
      <c r="G398" s="293">
        <v>0</v>
      </c>
      <c r="H398" s="292"/>
      <c r="I398" s="292"/>
    </row>
    <row r="399" spans="1:9">
      <c r="A399" s="293" t="s">
        <v>461</v>
      </c>
      <c r="B399" s="293" t="s">
        <v>520</v>
      </c>
      <c r="C399" s="295">
        <v>45994</v>
      </c>
      <c r="D399" s="295">
        <v>46000</v>
      </c>
      <c r="E399" s="293" t="s">
        <v>904</v>
      </c>
      <c r="F399" s="293">
        <v>0</v>
      </c>
      <c r="G399" s="293">
        <v>0</v>
      </c>
      <c r="H399" s="292"/>
      <c r="I399" s="292"/>
    </row>
    <row r="400" spans="1:9">
      <c r="A400" s="293" t="s">
        <v>461</v>
      </c>
      <c r="B400" s="293" t="s">
        <v>520</v>
      </c>
      <c r="C400" s="295">
        <v>46001</v>
      </c>
      <c r="D400" s="295">
        <v>46007</v>
      </c>
      <c r="E400" s="293" t="s">
        <v>904</v>
      </c>
      <c r="F400" s="293">
        <v>0</v>
      </c>
      <c r="G400" s="293">
        <v>0</v>
      </c>
      <c r="H400" s="292"/>
      <c r="I400" s="292"/>
    </row>
    <row r="401" spans="1:9">
      <c r="A401" s="293" t="s">
        <v>461</v>
      </c>
      <c r="B401" s="293" t="s">
        <v>520</v>
      </c>
      <c r="C401" s="295">
        <v>46008</v>
      </c>
      <c r="D401" s="295">
        <v>46014</v>
      </c>
      <c r="E401" s="293" t="s">
        <v>904</v>
      </c>
      <c r="F401" s="293">
        <v>0</v>
      </c>
      <c r="G401" s="293">
        <v>0</v>
      </c>
      <c r="H401" s="292"/>
      <c r="I401" s="292"/>
    </row>
    <row r="402" spans="1:9">
      <c r="A402" s="293" t="s">
        <v>461</v>
      </c>
      <c r="B402" s="293" t="s">
        <v>520</v>
      </c>
      <c r="C402" s="295">
        <v>46015</v>
      </c>
      <c r="D402" s="295">
        <v>46021</v>
      </c>
      <c r="E402" s="293" t="s">
        <v>904</v>
      </c>
      <c r="F402" s="293">
        <v>0</v>
      </c>
      <c r="G402" s="293">
        <v>0</v>
      </c>
      <c r="H402" s="292"/>
      <c r="I402" s="292"/>
    </row>
    <row r="403" spans="1:9">
      <c r="A403" s="293" t="s">
        <v>461</v>
      </c>
      <c r="B403" s="293" t="s">
        <v>520</v>
      </c>
      <c r="C403" s="295">
        <v>46022</v>
      </c>
      <c r="D403" s="295">
        <v>46028</v>
      </c>
      <c r="E403" s="293" t="s">
        <v>904</v>
      </c>
      <c r="F403" s="293">
        <v>1</v>
      </c>
      <c r="G403" s="293">
        <v>0</v>
      </c>
      <c r="H403" s="292"/>
      <c r="I403" s="292"/>
    </row>
    <row r="404" spans="1:9">
      <c r="A404" s="293" t="s">
        <v>461</v>
      </c>
      <c r="B404" s="293" t="s">
        <v>520</v>
      </c>
      <c r="C404" s="295">
        <v>46029</v>
      </c>
      <c r="D404" s="295">
        <v>46035</v>
      </c>
      <c r="E404" s="293" t="s">
        <v>904</v>
      </c>
      <c r="F404" s="293">
        <v>0</v>
      </c>
      <c r="G404" s="293">
        <v>0</v>
      </c>
      <c r="H404" s="292"/>
      <c r="I404" s="292"/>
    </row>
    <row r="405" spans="1:9">
      <c r="A405" s="293" t="s">
        <v>461</v>
      </c>
      <c r="B405" s="293" t="s">
        <v>520</v>
      </c>
      <c r="C405" s="295">
        <v>46036</v>
      </c>
      <c r="D405" s="295">
        <v>46042</v>
      </c>
      <c r="E405" s="293" t="s">
        <v>904</v>
      </c>
      <c r="F405" s="293">
        <v>0</v>
      </c>
      <c r="G405" s="293">
        <v>0</v>
      </c>
      <c r="H405" s="292"/>
      <c r="I405" s="292"/>
    </row>
    <row r="406" spans="1:9">
      <c r="A406" s="293" t="s">
        <v>461</v>
      </c>
      <c r="B406" s="293" t="s">
        <v>520</v>
      </c>
      <c r="C406" s="295">
        <v>46043</v>
      </c>
      <c r="D406" s="295">
        <v>46049</v>
      </c>
      <c r="E406" s="293" t="s">
        <v>904</v>
      </c>
      <c r="F406" s="293">
        <v>0</v>
      </c>
      <c r="G406" s="293">
        <v>0</v>
      </c>
      <c r="H406" s="292"/>
      <c r="I406" s="292"/>
    </row>
    <row r="407" spans="1:9">
      <c r="A407" s="293" t="s">
        <v>461</v>
      </c>
      <c r="B407" s="293" t="s">
        <v>520</v>
      </c>
      <c r="C407" s="295">
        <v>46050</v>
      </c>
      <c r="D407" s="295">
        <v>46056</v>
      </c>
      <c r="E407" s="293" t="s">
        <v>904</v>
      </c>
      <c r="F407" s="293">
        <v>1</v>
      </c>
      <c r="G407" s="293">
        <v>0</v>
      </c>
      <c r="H407" s="292"/>
      <c r="I407" s="292"/>
    </row>
    <row r="408" spans="1:9">
      <c r="A408" s="293" t="s">
        <v>461</v>
      </c>
      <c r="B408" s="293" t="s">
        <v>520</v>
      </c>
      <c r="C408" s="295">
        <v>46057</v>
      </c>
      <c r="D408" s="295">
        <v>46063</v>
      </c>
      <c r="E408" s="293" t="s">
        <v>904</v>
      </c>
      <c r="F408" s="293">
        <v>0</v>
      </c>
      <c r="G408" s="293">
        <v>0</v>
      </c>
      <c r="H408" s="292"/>
      <c r="I408" s="292"/>
    </row>
    <row r="409" spans="1:9">
      <c r="A409" s="293" t="s">
        <v>461</v>
      </c>
      <c r="B409" s="293" t="s">
        <v>520</v>
      </c>
      <c r="C409" s="295">
        <v>46064</v>
      </c>
      <c r="D409" s="295">
        <v>46070</v>
      </c>
      <c r="E409" s="293" t="s">
        <v>904</v>
      </c>
      <c r="F409" s="293">
        <v>0</v>
      </c>
      <c r="G409" s="293">
        <v>0</v>
      </c>
      <c r="H409" s="292"/>
      <c r="I409" s="292"/>
    </row>
    <row r="410" spans="1:9">
      <c r="A410" s="293" t="s">
        <v>461</v>
      </c>
      <c r="B410" s="293" t="s">
        <v>520</v>
      </c>
      <c r="C410" s="295">
        <v>46071</v>
      </c>
      <c r="D410" s="295">
        <v>46077</v>
      </c>
      <c r="E410" s="293" t="s">
        <v>904</v>
      </c>
      <c r="F410" s="293">
        <v>0</v>
      </c>
      <c r="G410" s="293">
        <v>0</v>
      </c>
      <c r="H410" s="292"/>
      <c r="I410" s="292"/>
    </row>
    <row r="411" spans="1:9">
      <c r="A411" s="293" t="s">
        <v>461</v>
      </c>
      <c r="B411" s="293" t="s">
        <v>520</v>
      </c>
      <c r="C411" s="295">
        <v>46078</v>
      </c>
      <c r="D411" s="295">
        <v>46084</v>
      </c>
      <c r="E411" s="293" t="s">
        <v>904</v>
      </c>
      <c r="F411" s="293">
        <v>1</v>
      </c>
      <c r="G411" s="293">
        <v>0</v>
      </c>
      <c r="H411" s="292"/>
      <c r="I411" s="292"/>
    </row>
    <row r="412" spans="1:9">
      <c r="A412" s="293" t="s">
        <v>461</v>
      </c>
      <c r="B412" s="293" t="s">
        <v>520</v>
      </c>
      <c r="C412" s="295">
        <v>46085</v>
      </c>
      <c r="D412" s="295">
        <v>46091</v>
      </c>
      <c r="E412" s="293" t="s">
        <v>904</v>
      </c>
      <c r="F412" s="293">
        <v>0</v>
      </c>
      <c r="G412" s="293">
        <v>0</v>
      </c>
      <c r="H412" s="292"/>
      <c r="I412" s="292"/>
    </row>
    <row r="413" spans="1:9">
      <c r="A413" s="293" t="s">
        <v>461</v>
      </c>
      <c r="B413" s="293" t="s">
        <v>520</v>
      </c>
      <c r="C413" s="295">
        <v>46092</v>
      </c>
      <c r="D413" s="295">
        <v>46098</v>
      </c>
      <c r="E413" s="293" t="s">
        <v>904</v>
      </c>
      <c r="F413" s="293">
        <v>0</v>
      </c>
      <c r="G413" s="293">
        <v>0</v>
      </c>
      <c r="H413" s="292"/>
      <c r="I413" s="292"/>
    </row>
    <row r="414" spans="1:9">
      <c r="A414" s="293" t="s">
        <v>461</v>
      </c>
      <c r="B414" s="293" t="s">
        <v>520</v>
      </c>
      <c r="C414" s="295">
        <v>46099</v>
      </c>
      <c r="D414" s="295">
        <v>46105</v>
      </c>
      <c r="E414" s="293" t="s">
        <v>904</v>
      </c>
      <c r="F414" s="293">
        <v>0</v>
      </c>
      <c r="G414" s="293">
        <v>0</v>
      </c>
      <c r="H414" s="292"/>
      <c r="I414" s="292"/>
    </row>
    <row r="415" spans="1:9">
      <c r="A415" s="293" t="s">
        <v>461</v>
      </c>
      <c r="B415" s="293" t="s">
        <v>520</v>
      </c>
      <c r="C415" s="295">
        <v>46106</v>
      </c>
      <c r="D415" s="295">
        <v>46112</v>
      </c>
      <c r="E415" s="293" t="s">
        <v>904</v>
      </c>
      <c r="F415" s="293">
        <v>0</v>
      </c>
      <c r="G415" s="293">
        <v>0</v>
      </c>
      <c r="H415" s="292"/>
      <c r="I415" s="292"/>
    </row>
    <row r="416" spans="1:9">
      <c r="A416" s="293" t="s">
        <v>461</v>
      </c>
      <c r="B416" s="293" t="s">
        <v>520</v>
      </c>
      <c r="C416" s="295">
        <v>46113</v>
      </c>
      <c r="D416" s="295">
        <v>46119</v>
      </c>
      <c r="E416" s="293" t="s">
        <v>904</v>
      </c>
      <c r="F416" s="293">
        <v>0</v>
      </c>
      <c r="G416" s="293">
        <v>0</v>
      </c>
      <c r="H416" s="292"/>
      <c r="I416" s="292"/>
    </row>
    <row r="417" spans="1:9">
      <c r="A417" s="293" t="s">
        <v>461</v>
      </c>
      <c r="B417" s="293" t="s">
        <v>520</v>
      </c>
      <c r="C417" s="295">
        <v>46120</v>
      </c>
      <c r="D417" s="295">
        <v>46126</v>
      </c>
      <c r="E417" s="293" t="s">
        <v>904</v>
      </c>
      <c r="F417" s="293">
        <v>0</v>
      </c>
      <c r="G417" s="293">
        <v>0</v>
      </c>
      <c r="H417" s="292"/>
      <c r="I417" s="292"/>
    </row>
    <row r="418" spans="1:9">
      <c r="A418" s="293" t="s">
        <v>461</v>
      </c>
      <c r="B418" s="293" t="s">
        <v>520</v>
      </c>
      <c r="C418" s="295">
        <v>46127</v>
      </c>
      <c r="D418" s="295">
        <v>46133</v>
      </c>
      <c r="E418" s="293" t="s">
        <v>904</v>
      </c>
      <c r="F418" s="293">
        <v>0</v>
      </c>
      <c r="G418" s="293">
        <v>0</v>
      </c>
      <c r="H418" s="292"/>
      <c r="I418" s="292"/>
    </row>
    <row r="419" spans="1:9">
      <c r="A419" s="293" t="s">
        <v>461</v>
      </c>
      <c r="B419" s="293" t="s">
        <v>520</v>
      </c>
      <c r="C419" s="295">
        <v>46134</v>
      </c>
      <c r="D419" s="295">
        <v>46140</v>
      </c>
      <c r="E419" s="293" t="s">
        <v>904</v>
      </c>
      <c r="F419" s="293">
        <v>1</v>
      </c>
      <c r="G419" s="293">
        <v>0</v>
      </c>
      <c r="H419" s="292"/>
      <c r="I419" s="292"/>
    </row>
    <row r="420" spans="1:9" ht="45">
      <c r="A420" s="293" t="s">
        <v>600</v>
      </c>
      <c r="B420" s="293" t="s">
        <v>675</v>
      </c>
      <c r="C420" s="295">
        <v>45989</v>
      </c>
      <c r="D420" s="295">
        <v>45991</v>
      </c>
      <c r="E420" s="293" t="s">
        <v>903</v>
      </c>
      <c r="F420" s="293">
        <v>0</v>
      </c>
      <c r="G420" s="293">
        <v>0</v>
      </c>
      <c r="H420" s="292" t="s">
        <v>681</v>
      </c>
      <c r="I420" s="292"/>
    </row>
    <row r="421" spans="1:9" ht="45">
      <c r="A421" s="293" t="s">
        <v>600</v>
      </c>
      <c r="B421" s="293" t="s">
        <v>675</v>
      </c>
      <c r="C421" s="295">
        <v>45996</v>
      </c>
      <c r="D421" s="295">
        <v>45998</v>
      </c>
      <c r="E421" s="293" t="s">
        <v>903</v>
      </c>
      <c r="F421" s="293">
        <v>0</v>
      </c>
      <c r="G421" s="293">
        <v>0</v>
      </c>
      <c r="H421" s="292" t="s">
        <v>681</v>
      </c>
      <c r="I421" s="292"/>
    </row>
    <row r="422" spans="1:9" ht="45">
      <c r="A422" s="293" t="s">
        <v>600</v>
      </c>
      <c r="B422" s="293" t="s">
        <v>675</v>
      </c>
      <c r="C422" s="295">
        <v>46003</v>
      </c>
      <c r="D422" s="295">
        <v>46005</v>
      </c>
      <c r="E422" s="293" t="s">
        <v>903</v>
      </c>
      <c r="F422" s="293">
        <v>0</v>
      </c>
      <c r="G422" s="293">
        <v>0</v>
      </c>
      <c r="H422" s="292" t="s">
        <v>681</v>
      </c>
      <c r="I422" s="292"/>
    </row>
    <row r="423" spans="1:9" ht="45">
      <c r="A423" s="293" t="s">
        <v>600</v>
      </c>
      <c r="B423" s="293" t="s">
        <v>675</v>
      </c>
      <c r="C423" s="295">
        <v>46010</v>
      </c>
      <c r="D423" s="295">
        <v>46012</v>
      </c>
      <c r="E423" s="293" t="s">
        <v>903</v>
      </c>
      <c r="F423" s="293">
        <v>0</v>
      </c>
      <c r="G423" s="293">
        <v>0</v>
      </c>
      <c r="H423" s="292" t="s">
        <v>681</v>
      </c>
      <c r="I423" s="292"/>
    </row>
    <row r="424" spans="1:9" ht="45">
      <c r="A424" s="293" t="s">
        <v>600</v>
      </c>
      <c r="B424" s="293" t="s">
        <v>675</v>
      </c>
      <c r="C424" s="295">
        <v>46017</v>
      </c>
      <c r="D424" s="295">
        <v>46019</v>
      </c>
      <c r="E424" s="293" t="s">
        <v>903</v>
      </c>
      <c r="F424" s="293">
        <v>0</v>
      </c>
      <c r="G424" s="293">
        <v>0</v>
      </c>
      <c r="H424" s="292" t="s">
        <v>681</v>
      </c>
      <c r="I424" s="292"/>
    </row>
    <row r="425" spans="1:9" ht="45">
      <c r="A425" s="293" t="s">
        <v>600</v>
      </c>
      <c r="B425" s="293" t="s">
        <v>675</v>
      </c>
      <c r="C425" s="295">
        <v>46024</v>
      </c>
      <c r="D425" s="295">
        <v>46026</v>
      </c>
      <c r="E425" s="293" t="s">
        <v>903</v>
      </c>
      <c r="F425" s="293">
        <v>0</v>
      </c>
      <c r="G425" s="293">
        <v>0</v>
      </c>
      <c r="H425" s="292" t="s">
        <v>681</v>
      </c>
      <c r="I425" s="292"/>
    </row>
    <row r="426" spans="1:9" ht="45">
      <c r="A426" s="293" t="s">
        <v>600</v>
      </c>
      <c r="B426" s="293" t="s">
        <v>675</v>
      </c>
      <c r="C426" s="295">
        <v>46031</v>
      </c>
      <c r="D426" s="295">
        <v>46033</v>
      </c>
      <c r="E426" s="293" t="s">
        <v>903</v>
      </c>
      <c r="F426" s="293">
        <v>1</v>
      </c>
      <c r="G426" s="293">
        <v>0</v>
      </c>
      <c r="H426" s="292" t="s">
        <v>681</v>
      </c>
      <c r="I426" s="292"/>
    </row>
    <row r="427" spans="1:9" ht="45">
      <c r="A427" s="293" t="s">
        <v>600</v>
      </c>
      <c r="B427" s="293" t="s">
        <v>675</v>
      </c>
      <c r="C427" s="295">
        <v>46038</v>
      </c>
      <c r="D427" s="295">
        <v>46040</v>
      </c>
      <c r="E427" s="293" t="s">
        <v>903</v>
      </c>
      <c r="F427" s="293">
        <v>1</v>
      </c>
      <c r="G427" s="293">
        <v>0</v>
      </c>
      <c r="H427" s="292" t="s">
        <v>681</v>
      </c>
      <c r="I427" s="292"/>
    </row>
    <row r="428" spans="1:9" ht="45">
      <c r="A428" s="293" t="s">
        <v>600</v>
      </c>
      <c r="B428" s="293" t="s">
        <v>675</v>
      </c>
      <c r="C428" s="295">
        <v>46045</v>
      </c>
      <c r="D428" s="295">
        <v>46047</v>
      </c>
      <c r="E428" s="293" t="s">
        <v>903</v>
      </c>
      <c r="F428" s="293">
        <v>0</v>
      </c>
      <c r="G428" s="293">
        <v>0</v>
      </c>
      <c r="H428" s="292" t="s">
        <v>681</v>
      </c>
      <c r="I428" s="292"/>
    </row>
    <row r="429" spans="1:9" ht="45">
      <c r="A429" s="293" t="s">
        <v>600</v>
      </c>
      <c r="B429" s="293" t="s">
        <v>675</v>
      </c>
      <c r="C429" s="295">
        <v>46052</v>
      </c>
      <c r="D429" s="295">
        <v>46054</v>
      </c>
      <c r="E429" s="293" t="s">
        <v>903</v>
      </c>
      <c r="F429" s="293">
        <v>0</v>
      </c>
      <c r="G429" s="293">
        <v>0</v>
      </c>
      <c r="H429" s="292" t="s">
        <v>681</v>
      </c>
      <c r="I429" s="292"/>
    </row>
    <row r="430" spans="1:9" ht="45">
      <c r="A430" s="293" t="s">
        <v>600</v>
      </c>
      <c r="B430" s="293" t="s">
        <v>675</v>
      </c>
      <c r="C430" s="295">
        <v>46059</v>
      </c>
      <c r="D430" s="295">
        <v>46061</v>
      </c>
      <c r="E430" s="293" t="s">
        <v>903</v>
      </c>
      <c r="F430" s="293">
        <v>0</v>
      </c>
      <c r="G430" s="293">
        <v>0</v>
      </c>
      <c r="H430" s="292" t="s">
        <v>681</v>
      </c>
      <c r="I430" s="292"/>
    </row>
    <row r="431" spans="1:9" ht="45">
      <c r="A431" s="293" t="s">
        <v>600</v>
      </c>
      <c r="B431" s="293" t="s">
        <v>675</v>
      </c>
      <c r="C431" s="295">
        <v>46066</v>
      </c>
      <c r="D431" s="295">
        <v>46068</v>
      </c>
      <c r="E431" s="293" t="s">
        <v>903</v>
      </c>
      <c r="F431" s="293">
        <v>1</v>
      </c>
      <c r="G431" s="293">
        <v>0</v>
      </c>
      <c r="H431" s="292" t="s">
        <v>681</v>
      </c>
      <c r="I431" s="292"/>
    </row>
    <row r="432" spans="1:9" ht="45">
      <c r="A432" s="293" t="s">
        <v>600</v>
      </c>
      <c r="B432" s="293" t="s">
        <v>675</v>
      </c>
      <c r="C432" s="295">
        <v>46073</v>
      </c>
      <c r="D432" s="295">
        <v>46075</v>
      </c>
      <c r="E432" s="293" t="s">
        <v>903</v>
      </c>
      <c r="F432" s="293">
        <v>0</v>
      </c>
      <c r="G432" s="293">
        <v>0</v>
      </c>
      <c r="H432" s="292" t="s">
        <v>681</v>
      </c>
      <c r="I432" s="292"/>
    </row>
    <row r="433" spans="1:9" ht="45">
      <c r="A433" s="293" t="s">
        <v>600</v>
      </c>
      <c r="B433" s="293" t="s">
        <v>675</v>
      </c>
      <c r="C433" s="295">
        <v>46080</v>
      </c>
      <c r="D433" s="295">
        <v>46082</v>
      </c>
      <c r="E433" s="293" t="s">
        <v>903</v>
      </c>
      <c r="F433" s="293">
        <v>0</v>
      </c>
      <c r="G433" s="293">
        <v>0</v>
      </c>
      <c r="H433" s="292" t="s">
        <v>681</v>
      </c>
      <c r="I433" s="292"/>
    </row>
    <row r="434" spans="1:9" ht="45">
      <c r="A434" s="293" t="s">
        <v>600</v>
      </c>
      <c r="B434" s="293" t="s">
        <v>675</v>
      </c>
      <c r="C434" s="295">
        <v>46087</v>
      </c>
      <c r="D434" s="295">
        <v>46089</v>
      </c>
      <c r="E434" s="293" t="s">
        <v>903</v>
      </c>
      <c r="F434" s="293">
        <v>0</v>
      </c>
      <c r="G434" s="293">
        <v>0</v>
      </c>
      <c r="H434" s="292" t="s">
        <v>681</v>
      </c>
      <c r="I434" s="292"/>
    </row>
    <row r="435" spans="1:9" ht="45">
      <c r="A435" s="293" t="s">
        <v>600</v>
      </c>
      <c r="B435" s="293" t="s">
        <v>675</v>
      </c>
      <c r="C435" s="295">
        <v>46094</v>
      </c>
      <c r="D435" s="295">
        <v>46096</v>
      </c>
      <c r="E435" s="293" t="s">
        <v>903</v>
      </c>
      <c r="F435" s="293">
        <v>0</v>
      </c>
      <c r="G435" s="293">
        <v>0</v>
      </c>
      <c r="H435" s="292" t="s">
        <v>681</v>
      </c>
      <c r="I435" s="292"/>
    </row>
    <row r="436" spans="1:9" ht="45">
      <c r="A436" s="293" t="s">
        <v>600</v>
      </c>
      <c r="B436" s="293" t="s">
        <v>675</v>
      </c>
      <c r="C436" s="295">
        <v>46101</v>
      </c>
      <c r="D436" s="295">
        <v>46103</v>
      </c>
      <c r="E436" s="293" t="s">
        <v>903</v>
      </c>
      <c r="F436" s="293">
        <v>0</v>
      </c>
      <c r="G436" s="293">
        <v>0</v>
      </c>
      <c r="H436" s="292" t="s">
        <v>681</v>
      </c>
      <c r="I436" s="292"/>
    </row>
    <row r="437" spans="1:9" ht="45">
      <c r="A437" s="293" t="s">
        <v>600</v>
      </c>
      <c r="B437" s="293" t="s">
        <v>675</v>
      </c>
      <c r="C437" s="295">
        <v>46108</v>
      </c>
      <c r="D437" s="295">
        <v>46110</v>
      </c>
      <c r="E437" s="293" t="s">
        <v>903</v>
      </c>
      <c r="F437" s="293">
        <v>1</v>
      </c>
      <c r="G437" s="293">
        <v>0</v>
      </c>
      <c r="H437" s="292" t="s">
        <v>681</v>
      </c>
      <c r="I437" s="292"/>
    </row>
    <row r="438" spans="1:9" ht="45">
      <c r="A438" s="293" t="s">
        <v>600</v>
      </c>
      <c r="B438" s="293" t="s">
        <v>675</v>
      </c>
      <c r="C438" s="295">
        <v>46115</v>
      </c>
      <c r="D438" s="295">
        <v>46117</v>
      </c>
      <c r="E438" s="293" t="s">
        <v>903</v>
      </c>
      <c r="F438" s="293">
        <v>0</v>
      </c>
      <c r="G438" s="293">
        <v>0</v>
      </c>
      <c r="H438" s="292" t="s">
        <v>681</v>
      </c>
      <c r="I438" s="292"/>
    </row>
    <row r="439" spans="1:9" ht="45">
      <c r="A439" s="293" t="s">
        <v>600</v>
      </c>
      <c r="B439" s="293" t="s">
        <v>675</v>
      </c>
      <c r="C439" s="295">
        <v>46122</v>
      </c>
      <c r="D439" s="295">
        <v>46124</v>
      </c>
      <c r="E439" s="293" t="s">
        <v>903</v>
      </c>
      <c r="F439" s="293">
        <v>1</v>
      </c>
      <c r="G439" s="293">
        <v>0</v>
      </c>
      <c r="H439" s="292" t="s">
        <v>681</v>
      </c>
      <c r="I439" s="292"/>
    </row>
    <row r="440" spans="1:9" ht="45">
      <c r="A440" s="293" t="s">
        <v>600</v>
      </c>
      <c r="B440" s="293" t="s">
        <v>675</v>
      </c>
      <c r="C440" s="295">
        <v>46129</v>
      </c>
      <c r="D440" s="295">
        <v>46131</v>
      </c>
      <c r="E440" s="293" t="s">
        <v>903</v>
      </c>
      <c r="F440" s="293">
        <v>0</v>
      </c>
      <c r="G440" s="293">
        <v>0</v>
      </c>
      <c r="H440" s="292" t="s">
        <v>681</v>
      </c>
      <c r="I440" s="292"/>
    </row>
    <row r="441" spans="1:9" ht="45">
      <c r="A441" s="293" t="s">
        <v>600</v>
      </c>
      <c r="B441" s="293" t="s">
        <v>675</v>
      </c>
      <c r="C441" s="295">
        <v>46136</v>
      </c>
      <c r="D441" s="295">
        <v>46138</v>
      </c>
      <c r="E441" s="293" t="s">
        <v>903</v>
      </c>
      <c r="F441" s="293">
        <v>0</v>
      </c>
      <c r="G441" s="293">
        <v>0</v>
      </c>
      <c r="H441" s="292" t="s">
        <v>681</v>
      </c>
      <c r="I441" s="292"/>
    </row>
    <row r="442" spans="1:9" ht="15">
      <c r="A442" s="293" t="s">
        <v>481</v>
      </c>
      <c r="B442" s="293" t="s">
        <v>682</v>
      </c>
      <c r="C442" s="295">
        <v>45987</v>
      </c>
      <c r="D442" s="295">
        <v>45993</v>
      </c>
      <c r="E442" s="293" t="s">
        <v>904</v>
      </c>
      <c r="F442" s="293">
        <v>1</v>
      </c>
      <c r="G442" s="293">
        <v>1</v>
      </c>
      <c r="H442" s="292" t="s">
        <v>683</v>
      </c>
      <c r="I442" s="292"/>
    </row>
    <row r="443" spans="1:9" ht="15">
      <c r="A443" s="293" t="s">
        <v>481</v>
      </c>
      <c r="B443" s="293" t="s">
        <v>682</v>
      </c>
      <c r="C443" s="295">
        <v>45994</v>
      </c>
      <c r="D443" s="295">
        <v>46000</v>
      </c>
      <c r="E443" s="293" t="s">
        <v>904</v>
      </c>
      <c r="F443" s="293">
        <v>0</v>
      </c>
      <c r="G443" s="293">
        <v>1</v>
      </c>
      <c r="H443" s="292" t="s">
        <v>683</v>
      </c>
      <c r="I443" s="292"/>
    </row>
    <row r="444" spans="1:9" ht="15">
      <c r="A444" s="293" t="s">
        <v>481</v>
      </c>
      <c r="B444" s="293" t="s">
        <v>682</v>
      </c>
      <c r="C444" s="295">
        <v>46001</v>
      </c>
      <c r="D444" s="295">
        <v>46007</v>
      </c>
      <c r="E444" s="293" t="s">
        <v>904</v>
      </c>
      <c r="F444" s="293">
        <v>0</v>
      </c>
      <c r="G444" s="293">
        <v>1</v>
      </c>
      <c r="H444" s="292" t="s">
        <v>683</v>
      </c>
      <c r="I444" s="292"/>
    </row>
    <row r="445" spans="1:9" ht="15">
      <c r="A445" s="293" t="s">
        <v>481</v>
      </c>
      <c r="B445" s="293" t="s">
        <v>682</v>
      </c>
      <c r="C445" s="295">
        <v>46008</v>
      </c>
      <c r="D445" s="295">
        <v>46014</v>
      </c>
      <c r="E445" s="293" t="s">
        <v>904</v>
      </c>
      <c r="F445" s="293">
        <v>1</v>
      </c>
      <c r="G445" s="293">
        <v>1</v>
      </c>
      <c r="H445" s="292" t="s">
        <v>683</v>
      </c>
      <c r="I445" s="292"/>
    </row>
    <row r="446" spans="1:9" ht="15">
      <c r="A446" s="293" t="s">
        <v>481</v>
      </c>
      <c r="B446" s="293" t="s">
        <v>682</v>
      </c>
      <c r="C446" s="295">
        <v>46015</v>
      </c>
      <c r="D446" s="295">
        <v>46021</v>
      </c>
      <c r="E446" s="293" t="s">
        <v>904</v>
      </c>
      <c r="F446" s="293">
        <v>1</v>
      </c>
      <c r="G446" s="293">
        <v>1</v>
      </c>
      <c r="H446" s="292" t="s">
        <v>683</v>
      </c>
      <c r="I446" s="292"/>
    </row>
    <row r="447" spans="1:9" ht="15">
      <c r="A447" s="293" t="s">
        <v>481</v>
      </c>
      <c r="B447" s="293" t="s">
        <v>682</v>
      </c>
      <c r="C447" s="295">
        <v>46022</v>
      </c>
      <c r="D447" s="295">
        <v>46028</v>
      </c>
      <c r="E447" s="293" t="s">
        <v>904</v>
      </c>
      <c r="F447" s="293">
        <v>0</v>
      </c>
      <c r="G447" s="293">
        <v>1</v>
      </c>
      <c r="H447" s="292" t="s">
        <v>683</v>
      </c>
      <c r="I447" s="292"/>
    </row>
    <row r="448" spans="1:9" ht="15">
      <c r="A448" s="293" t="s">
        <v>481</v>
      </c>
      <c r="B448" s="293" t="s">
        <v>682</v>
      </c>
      <c r="C448" s="295">
        <v>46029</v>
      </c>
      <c r="D448" s="295">
        <v>46035</v>
      </c>
      <c r="E448" s="293" t="s">
        <v>904</v>
      </c>
      <c r="F448" s="293">
        <v>1</v>
      </c>
      <c r="G448" s="293">
        <v>1</v>
      </c>
      <c r="H448" s="292" t="s">
        <v>683</v>
      </c>
      <c r="I448" s="292"/>
    </row>
    <row r="449" spans="1:9" ht="15">
      <c r="A449" s="293" t="s">
        <v>481</v>
      </c>
      <c r="B449" s="293" t="s">
        <v>682</v>
      </c>
      <c r="C449" s="295">
        <v>46036</v>
      </c>
      <c r="D449" s="295">
        <v>46042</v>
      </c>
      <c r="E449" s="293" t="s">
        <v>904</v>
      </c>
      <c r="F449" s="293">
        <v>1</v>
      </c>
      <c r="G449" s="293">
        <v>1</v>
      </c>
      <c r="H449" s="292" t="s">
        <v>683</v>
      </c>
      <c r="I449" s="292"/>
    </row>
    <row r="450" spans="1:9" ht="15">
      <c r="A450" s="293" t="s">
        <v>481</v>
      </c>
      <c r="B450" s="293" t="s">
        <v>682</v>
      </c>
      <c r="C450" s="295">
        <v>46043</v>
      </c>
      <c r="D450" s="295">
        <v>46049</v>
      </c>
      <c r="E450" s="293" t="s">
        <v>904</v>
      </c>
      <c r="F450" s="293">
        <v>1</v>
      </c>
      <c r="G450" s="293">
        <v>1</v>
      </c>
      <c r="H450" s="292" t="s">
        <v>683</v>
      </c>
      <c r="I450" s="292"/>
    </row>
    <row r="451" spans="1:9" ht="15">
      <c r="A451" s="293" t="s">
        <v>481</v>
      </c>
      <c r="B451" s="293" t="s">
        <v>682</v>
      </c>
      <c r="C451" s="295">
        <v>46050</v>
      </c>
      <c r="D451" s="295">
        <v>46056</v>
      </c>
      <c r="E451" s="293" t="s">
        <v>904</v>
      </c>
      <c r="F451" s="293">
        <v>1</v>
      </c>
      <c r="G451" s="293">
        <v>1</v>
      </c>
      <c r="H451" s="292" t="s">
        <v>683</v>
      </c>
      <c r="I451" s="292"/>
    </row>
    <row r="452" spans="1:9" ht="15">
      <c r="A452" s="293" t="s">
        <v>481</v>
      </c>
      <c r="B452" s="293" t="s">
        <v>682</v>
      </c>
      <c r="C452" s="295">
        <v>46057</v>
      </c>
      <c r="D452" s="295">
        <v>46063</v>
      </c>
      <c r="E452" s="293" t="s">
        <v>904</v>
      </c>
      <c r="F452" s="293">
        <v>1</v>
      </c>
      <c r="G452" s="293">
        <v>1</v>
      </c>
      <c r="H452" s="292" t="s">
        <v>683</v>
      </c>
      <c r="I452" s="292"/>
    </row>
    <row r="453" spans="1:9" ht="15">
      <c r="A453" s="293" t="s">
        <v>481</v>
      </c>
      <c r="B453" s="293" t="s">
        <v>682</v>
      </c>
      <c r="C453" s="295">
        <v>46064</v>
      </c>
      <c r="D453" s="295">
        <v>46070</v>
      </c>
      <c r="E453" s="293" t="s">
        <v>904</v>
      </c>
      <c r="F453" s="293">
        <v>1</v>
      </c>
      <c r="G453" s="293">
        <v>1</v>
      </c>
      <c r="H453" s="292" t="s">
        <v>683</v>
      </c>
      <c r="I453" s="292"/>
    </row>
    <row r="454" spans="1:9" ht="15">
      <c r="A454" s="293" t="s">
        <v>481</v>
      </c>
      <c r="B454" s="293" t="s">
        <v>682</v>
      </c>
      <c r="C454" s="295">
        <v>46071</v>
      </c>
      <c r="D454" s="295">
        <v>46077</v>
      </c>
      <c r="E454" s="293" t="s">
        <v>904</v>
      </c>
      <c r="F454" s="293">
        <v>1</v>
      </c>
      <c r="G454" s="293">
        <v>1</v>
      </c>
      <c r="H454" s="292" t="s">
        <v>683</v>
      </c>
      <c r="I454" s="292"/>
    </row>
    <row r="455" spans="1:9" ht="15">
      <c r="A455" s="293" t="s">
        <v>481</v>
      </c>
      <c r="B455" s="293" t="s">
        <v>682</v>
      </c>
      <c r="C455" s="295">
        <v>46078</v>
      </c>
      <c r="D455" s="295">
        <v>46084</v>
      </c>
      <c r="E455" s="293" t="s">
        <v>904</v>
      </c>
      <c r="F455" s="293">
        <v>1</v>
      </c>
      <c r="G455" s="293">
        <v>1</v>
      </c>
      <c r="H455" s="292" t="s">
        <v>683</v>
      </c>
      <c r="I455" s="292"/>
    </row>
    <row r="456" spans="1:9" ht="15">
      <c r="A456" s="293" t="s">
        <v>481</v>
      </c>
      <c r="B456" s="293" t="s">
        <v>682</v>
      </c>
      <c r="C456" s="295">
        <v>46085</v>
      </c>
      <c r="D456" s="295">
        <v>46091</v>
      </c>
      <c r="E456" s="293" t="s">
        <v>904</v>
      </c>
      <c r="F456" s="293">
        <v>1</v>
      </c>
      <c r="G456" s="293">
        <v>1</v>
      </c>
      <c r="H456" s="292" t="s">
        <v>683</v>
      </c>
      <c r="I456" s="292"/>
    </row>
    <row r="457" spans="1:9" ht="15">
      <c r="A457" s="293" t="s">
        <v>481</v>
      </c>
      <c r="B457" s="293" t="s">
        <v>682</v>
      </c>
      <c r="C457" s="295">
        <v>46092</v>
      </c>
      <c r="D457" s="295">
        <v>46098</v>
      </c>
      <c r="E457" s="293" t="s">
        <v>904</v>
      </c>
      <c r="F457" s="293">
        <v>1</v>
      </c>
      <c r="G457" s="293">
        <v>1</v>
      </c>
      <c r="H457" s="292" t="s">
        <v>683</v>
      </c>
      <c r="I457" s="292"/>
    </row>
    <row r="458" spans="1:9" ht="15">
      <c r="A458" s="293" t="s">
        <v>481</v>
      </c>
      <c r="B458" s="293" t="s">
        <v>682</v>
      </c>
      <c r="C458" s="295">
        <v>46099</v>
      </c>
      <c r="D458" s="295">
        <v>46105</v>
      </c>
      <c r="E458" s="293" t="s">
        <v>904</v>
      </c>
      <c r="F458" s="293">
        <v>0</v>
      </c>
      <c r="G458" s="293">
        <v>1</v>
      </c>
      <c r="H458" s="292" t="s">
        <v>683</v>
      </c>
      <c r="I458" s="292"/>
    </row>
    <row r="459" spans="1:9" ht="15">
      <c r="A459" s="293" t="s">
        <v>481</v>
      </c>
      <c r="B459" s="293" t="s">
        <v>682</v>
      </c>
      <c r="C459" s="295">
        <v>46106</v>
      </c>
      <c r="D459" s="295">
        <v>46112</v>
      </c>
      <c r="E459" s="293" t="s">
        <v>904</v>
      </c>
      <c r="F459" s="293">
        <v>0</v>
      </c>
      <c r="G459" s="293">
        <v>1</v>
      </c>
      <c r="H459" s="292" t="s">
        <v>683</v>
      </c>
      <c r="I459" s="292"/>
    </row>
    <row r="460" spans="1:9" ht="15">
      <c r="A460" s="293" t="s">
        <v>481</v>
      </c>
      <c r="B460" s="293" t="s">
        <v>682</v>
      </c>
      <c r="C460" s="295">
        <v>46113</v>
      </c>
      <c r="D460" s="295">
        <v>46119</v>
      </c>
      <c r="E460" s="293" t="s">
        <v>904</v>
      </c>
      <c r="F460" s="293">
        <v>0</v>
      </c>
      <c r="G460" s="293">
        <v>1</v>
      </c>
      <c r="H460" s="292" t="s">
        <v>683</v>
      </c>
      <c r="I460" s="292"/>
    </row>
    <row r="461" spans="1:9" ht="15">
      <c r="A461" s="293" t="s">
        <v>481</v>
      </c>
      <c r="B461" s="293" t="s">
        <v>682</v>
      </c>
      <c r="C461" s="295">
        <v>46120</v>
      </c>
      <c r="D461" s="295">
        <v>46126</v>
      </c>
      <c r="E461" s="293" t="s">
        <v>904</v>
      </c>
      <c r="F461" s="293">
        <v>1</v>
      </c>
      <c r="G461" s="293">
        <v>1</v>
      </c>
      <c r="H461" s="292" t="s">
        <v>683</v>
      </c>
      <c r="I461" s="292"/>
    </row>
    <row r="462" spans="1:9" ht="15">
      <c r="A462" s="293" t="s">
        <v>481</v>
      </c>
      <c r="B462" s="293" t="s">
        <v>682</v>
      </c>
      <c r="C462" s="295">
        <v>46127</v>
      </c>
      <c r="D462" s="295">
        <v>46133</v>
      </c>
      <c r="E462" s="293" t="s">
        <v>904</v>
      </c>
      <c r="F462" s="293">
        <v>0</v>
      </c>
      <c r="G462" s="293">
        <v>1</v>
      </c>
      <c r="H462" s="292" t="s">
        <v>683</v>
      </c>
      <c r="I462" s="292"/>
    </row>
    <row r="463" spans="1:9" ht="15">
      <c r="A463" s="293" t="s">
        <v>481</v>
      </c>
      <c r="B463" s="293" t="s">
        <v>682</v>
      </c>
      <c r="C463" s="295">
        <v>46134</v>
      </c>
      <c r="D463" s="295">
        <v>46140</v>
      </c>
      <c r="E463" s="293" t="s">
        <v>904</v>
      </c>
      <c r="F463" s="293">
        <v>0</v>
      </c>
      <c r="G463" s="293">
        <v>1</v>
      </c>
      <c r="H463" s="292" t="s">
        <v>683</v>
      </c>
      <c r="I463" s="292"/>
    </row>
    <row r="464" spans="1:9" ht="15">
      <c r="A464" s="293" t="s">
        <v>481</v>
      </c>
      <c r="B464" s="293" t="s">
        <v>682</v>
      </c>
      <c r="C464" s="295">
        <v>45989</v>
      </c>
      <c r="D464" s="295">
        <v>45991</v>
      </c>
      <c r="E464" s="293" t="s">
        <v>903</v>
      </c>
      <c r="F464" s="293">
        <v>1</v>
      </c>
      <c r="G464" s="293">
        <v>1</v>
      </c>
      <c r="H464" s="292" t="s">
        <v>683</v>
      </c>
      <c r="I464" s="292"/>
    </row>
    <row r="465" spans="1:9" ht="15">
      <c r="A465" s="293" t="s">
        <v>481</v>
      </c>
      <c r="B465" s="293" t="s">
        <v>682</v>
      </c>
      <c r="C465" s="295">
        <v>45996</v>
      </c>
      <c r="D465" s="295">
        <v>45998</v>
      </c>
      <c r="E465" s="293" t="s">
        <v>903</v>
      </c>
      <c r="F465" s="293">
        <v>0</v>
      </c>
      <c r="G465" s="293">
        <v>1</v>
      </c>
      <c r="H465" s="292" t="s">
        <v>683</v>
      </c>
      <c r="I465" s="292"/>
    </row>
    <row r="466" spans="1:9" ht="15">
      <c r="A466" s="293" t="s">
        <v>481</v>
      </c>
      <c r="B466" s="293" t="s">
        <v>682</v>
      </c>
      <c r="C466" s="295">
        <v>46003</v>
      </c>
      <c r="D466" s="295">
        <v>46005</v>
      </c>
      <c r="E466" s="293" t="s">
        <v>903</v>
      </c>
      <c r="F466" s="293">
        <v>0</v>
      </c>
      <c r="G466" s="293">
        <v>1</v>
      </c>
      <c r="H466" s="292" t="s">
        <v>683</v>
      </c>
      <c r="I466" s="292"/>
    </row>
    <row r="467" spans="1:9" ht="15">
      <c r="A467" s="293" t="s">
        <v>481</v>
      </c>
      <c r="B467" s="293" t="s">
        <v>682</v>
      </c>
      <c r="C467" s="295">
        <v>46010</v>
      </c>
      <c r="D467" s="295">
        <v>46012</v>
      </c>
      <c r="E467" s="293" t="s">
        <v>903</v>
      </c>
      <c r="F467" s="293">
        <v>1</v>
      </c>
      <c r="G467" s="293">
        <v>1</v>
      </c>
      <c r="H467" s="292" t="s">
        <v>683</v>
      </c>
      <c r="I467" s="292"/>
    </row>
    <row r="468" spans="1:9" ht="15">
      <c r="A468" s="293" t="s">
        <v>481</v>
      </c>
      <c r="B468" s="293" t="s">
        <v>682</v>
      </c>
      <c r="C468" s="295">
        <v>46017</v>
      </c>
      <c r="D468" s="295">
        <v>46019</v>
      </c>
      <c r="E468" s="293" t="s">
        <v>903</v>
      </c>
      <c r="F468" s="293">
        <v>1</v>
      </c>
      <c r="G468" s="293">
        <v>1</v>
      </c>
      <c r="H468" s="292" t="s">
        <v>683</v>
      </c>
      <c r="I468" s="292"/>
    </row>
    <row r="469" spans="1:9" ht="15">
      <c r="A469" s="293" t="s">
        <v>481</v>
      </c>
      <c r="B469" s="293" t="s">
        <v>682</v>
      </c>
      <c r="C469" s="295">
        <v>46024</v>
      </c>
      <c r="D469" s="295">
        <v>46026</v>
      </c>
      <c r="E469" s="293" t="s">
        <v>903</v>
      </c>
      <c r="F469" s="293">
        <v>0</v>
      </c>
      <c r="G469" s="293">
        <v>1</v>
      </c>
      <c r="H469" s="292" t="s">
        <v>683</v>
      </c>
      <c r="I469" s="292"/>
    </row>
    <row r="470" spans="1:9" ht="15">
      <c r="A470" s="293" t="s">
        <v>481</v>
      </c>
      <c r="B470" s="293" t="s">
        <v>682</v>
      </c>
      <c r="C470" s="295">
        <v>46031</v>
      </c>
      <c r="D470" s="295">
        <v>46033</v>
      </c>
      <c r="E470" s="293" t="s">
        <v>903</v>
      </c>
      <c r="F470" s="293">
        <v>1</v>
      </c>
      <c r="G470" s="293">
        <v>1</v>
      </c>
      <c r="H470" s="292" t="s">
        <v>683</v>
      </c>
      <c r="I470" s="292"/>
    </row>
    <row r="471" spans="1:9" ht="15">
      <c r="A471" s="293" t="s">
        <v>481</v>
      </c>
      <c r="B471" s="293" t="s">
        <v>682</v>
      </c>
      <c r="C471" s="295">
        <v>46038</v>
      </c>
      <c r="D471" s="295">
        <v>46040</v>
      </c>
      <c r="E471" s="293" t="s">
        <v>903</v>
      </c>
      <c r="F471" s="293">
        <v>1</v>
      </c>
      <c r="G471" s="293">
        <v>1</v>
      </c>
      <c r="H471" s="292" t="s">
        <v>683</v>
      </c>
      <c r="I471" s="292"/>
    </row>
    <row r="472" spans="1:9" ht="15">
      <c r="A472" s="293" t="s">
        <v>481</v>
      </c>
      <c r="B472" s="293" t="s">
        <v>682</v>
      </c>
      <c r="C472" s="295">
        <v>46045</v>
      </c>
      <c r="D472" s="295">
        <v>46047</v>
      </c>
      <c r="E472" s="293" t="s">
        <v>903</v>
      </c>
      <c r="F472" s="293">
        <v>1</v>
      </c>
      <c r="G472" s="293">
        <v>1</v>
      </c>
      <c r="H472" s="292" t="s">
        <v>683</v>
      </c>
      <c r="I472" s="292"/>
    </row>
    <row r="473" spans="1:9" ht="15">
      <c r="A473" s="293" t="s">
        <v>481</v>
      </c>
      <c r="B473" s="293" t="s">
        <v>682</v>
      </c>
      <c r="C473" s="295">
        <v>46052</v>
      </c>
      <c r="D473" s="295">
        <v>46054</v>
      </c>
      <c r="E473" s="293" t="s">
        <v>903</v>
      </c>
      <c r="F473" s="293">
        <v>1</v>
      </c>
      <c r="G473" s="293">
        <v>1</v>
      </c>
      <c r="H473" s="292" t="s">
        <v>683</v>
      </c>
      <c r="I473" s="292"/>
    </row>
    <row r="474" spans="1:9" ht="15">
      <c r="A474" s="293" t="s">
        <v>481</v>
      </c>
      <c r="B474" s="293" t="s">
        <v>682</v>
      </c>
      <c r="C474" s="295">
        <v>46059</v>
      </c>
      <c r="D474" s="295">
        <v>46061</v>
      </c>
      <c r="E474" s="293" t="s">
        <v>903</v>
      </c>
      <c r="F474" s="293">
        <v>1</v>
      </c>
      <c r="G474" s="293">
        <v>1</v>
      </c>
      <c r="H474" s="292" t="s">
        <v>683</v>
      </c>
      <c r="I474" s="292"/>
    </row>
    <row r="475" spans="1:9" ht="15">
      <c r="A475" s="293" t="s">
        <v>481</v>
      </c>
      <c r="B475" s="293" t="s">
        <v>682</v>
      </c>
      <c r="C475" s="295">
        <v>46066</v>
      </c>
      <c r="D475" s="295">
        <v>46068</v>
      </c>
      <c r="E475" s="293" t="s">
        <v>903</v>
      </c>
      <c r="F475" s="293">
        <v>1</v>
      </c>
      <c r="G475" s="293">
        <v>1</v>
      </c>
      <c r="H475" s="292" t="s">
        <v>683</v>
      </c>
      <c r="I475" s="292"/>
    </row>
    <row r="476" spans="1:9" ht="15">
      <c r="A476" s="293" t="s">
        <v>481</v>
      </c>
      <c r="B476" s="293" t="s">
        <v>682</v>
      </c>
      <c r="C476" s="295">
        <v>46073</v>
      </c>
      <c r="D476" s="295">
        <v>46075</v>
      </c>
      <c r="E476" s="293" t="s">
        <v>903</v>
      </c>
      <c r="F476" s="293">
        <v>1</v>
      </c>
      <c r="G476" s="293">
        <v>1</v>
      </c>
      <c r="H476" s="292" t="s">
        <v>683</v>
      </c>
      <c r="I476" s="292"/>
    </row>
    <row r="477" spans="1:9" ht="15">
      <c r="A477" s="293" t="s">
        <v>481</v>
      </c>
      <c r="B477" s="293" t="s">
        <v>682</v>
      </c>
      <c r="C477" s="295">
        <v>46080</v>
      </c>
      <c r="D477" s="295">
        <v>46082</v>
      </c>
      <c r="E477" s="293" t="s">
        <v>903</v>
      </c>
      <c r="F477" s="293">
        <v>1</v>
      </c>
      <c r="G477" s="293">
        <v>1</v>
      </c>
      <c r="H477" s="292" t="s">
        <v>683</v>
      </c>
      <c r="I477" s="292"/>
    </row>
    <row r="478" spans="1:9" ht="15">
      <c r="A478" s="293" t="s">
        <v>481</v>
      </c>
      <c r="B478" s="293" t="s">
        <v>682</v>
      </c>
      <c r="C478" s="295">
        <v>46087</v>
      </c>
      <c r="D478" s="295">
        <v>46089</v>
      </c>
      <c r="E478" s="293" t="s">
        <v>903</v>
      </c>
      <c r="F478" s="293">
        <v>1</v>
      </c>
      <c r="G478" s="293">
        <v>1</v>
      </c>
      <c r="H478" s="292" t="s">
        <v>683</v>
      </c>
      <c r="I478" s="292"/>
    </row>
    <row r="479" spans="1:9" ht="15">
      <c r="A479" s="293" t="s">
        <v>481</v>
      </c>
      <c r="B479" s="293" t="s">
        <v>682</v>
      </c>
      <c r="C479" s="295">
        <v>46094</v>
      </c>
      <c r="D479" s="295">
        <v>46096</v>
      </c>
      <c r="E479" s="293" t="s">
        <v>903</v>
      </c>
      <c r="F479" s="293">
        <v>1</v>
      </c>
      <c r="G479" s="293">
        <v>1</v>
      </c>
      <c r="H479" s="292" t="s">
        <v>683</v>
      </c>
      <c r="I479" s="292"/>
    </row>
    <row r="480" spans="1:9" ht="15">
      <c r="A480" s="293" t="s">
        <v>481</v>
      </c>
      <c r="B480" s="293" t="s">
        <v>682</v>
      </c>
      <c r="C480" s="295">
        <v>46101</v>
      </c>
      <c r="D480" s="295">
        <v>46103</v>
      </c>
      <c r="E480" s="293" t="s">
        <v>903</v>
      </c>
      <c r="F480" s="293">
        <v>0</v>
      </c>
      <c r="G480" s="293">
        <v>1</v>
      </c>
      <c r="H480" s="292" t="s">
        <v>683</v>
      </c>
      <c r="I480" s="292"/>
    </row>
    <row r="481" spans="1:9" ht="15">
      <c r="A481" s="293" t="s">
        <v>481</v>
      </c>
      <c r="B481" s="293" t="s">
        <v>682</v>
      </c>
      <c r="C481" s="295">
        <v>46108</v>
      </c>
      <c r="D481" s="295">
        <v>46110</v>
      </c>
      <c r="E481" s="293" t="s">
        <v>903</v>
      </c>
      <c r="F481" s="293">
        <v>0</v>
      </c>
      <c r="G481" s="293">
        <v>1</v>
      </c>
      <c r="H481" s="292" t="s">
        <v>683</v>
      </c>
      <c r="I481" s="292"/>
    </row>
    <row r="482" spans="1:9" ht="15">
      <c r="A482" s="293" t="s">
        <v>481</v>
      </c>
      <c r="B482" s="293" t="s">
        <v>682</v>
      </c>
      <c r="C482" s="295">
        <v>46115</v>
      </c>
      <c r="D482" s="295">
        <v>46117</v>
      </c>
      <c r="E482" s="293" t="s">
        <v>903</v>
      </c>
      <c r="F482" s="293">
        <v>0</v>
      </c>
      <c r="G482" s="293">
        <v>1</v>
      </c>
      <c r="H482" s="292" t="s">
        <v>683</v>
      </c>
      <c r="I482" s="292"/>
    </row>
    <row r="483" spans="1:9" ht="15">
      <c r="A483" s="293" t="s">
        <v>481</v>
      </c>
      <c r="B483" s="293" t="s">
        <v>682</v>
      </c>
      <c r="C483" s="295">
        <v>46122</v>
      </c>
      <c r="D483" s="295">
        <v>46124</v>
      </c>
      <c r="E483" s="293" t="s">
        <v>903</v>
      </c>
      <c r="F483" s="293">
        <v>1</v>
      </c>
      <c r="G483" s="293">
        <v>1</v>
      </c>
      <c r="H483" s="292" t="s">
        <v>683</v>
      </c>
      <c r="I483" s="292"/>
    </row>
    <row r="484" spans="1:9" ht="15">
      <c r="A484" s="293" t="s">
        <v>481</v>
      </c>
      <c r="B484" s="293" t="s">
        <v>682</v>
      </c>
      <c r="C484" s="295">
        <v>46129</v>
      </c>
      <c r="D484" s="295">
        <v>46131</v>
      </c>
      <c r="E484" s="293" t="s">
        <v>903</v>
      </c>
      <c r="F484" s="293">
        <v>0</v>
      </c>
      <c r="G484" s="293">
        <v>1</v>
      </c>
      <c r="H484" s="292" t="s">
        <v>683</v>
      </c>
      <c r="I484" s="292"/>
    </row>
    <row r="485" spans="1:9" ht="15">
      <c r="A485" s="293" t="s">
        <v>481</v>
      </c>
      <c r="B485" s="293" t="s">
        <v>682</v>
      </c>
      <c r="C485" s="295">
        <v>46136</v>
      </c>
      <c r="D485" s="295">
        <v>46138</v>
      </c>
      <c r="E485" s="293" t="s">
        <v>903</v>
      </c>
      <c r="F485" s="293">
        <v>0</v>
      </c>
      <c r="G485" s="293">
        <v>1</v>
      </c>
      <c r="H485" s="292" t="s">
        <v>683</v>
      </c>
      <c r="I485" s="292"/>
    </row>
    <row r="486" spans="1:9">
      <c r="A486" s="293" t="s">
        <v>507</v>
      </c>
      <c r="B486" s="293" t="s">
        <v>678</v>
      </c>
      <c r="C486" s="295">
        <v>45989</v>
      </c>
      <c r="D486" s="295">
        <v>45991</v>
      </c>
      <c r="E486" s="293" t="s">
        <v>903</v>
      </c>
      <c r="F486" s="293">
        <v>0</v>
      </c>
      <c r="G486" s="293">
        <v>0</v>
      </c>
      <c r="H486" s="292"/>
      <c r="I486" s="292"/>
    </row>
    <row r="487" spans="1:9">
      <c r="A487" s="293" t="s">
        <v>507</v>
      </c>
      <c r="B487" s="293" t="s">
        <v>678</v>
      </c>
      <c r="C487" s="295">
        <v>45996</v>
      </c>
      <c r="D487" s="295">
        <v>45998</v>
      </c>
      <c r="E487" s="293" t="s">
        <v>903</v>
      </c>
      <c r="F487" s="293">
        <v>0</v>
      </c>
      <c r="G487" s="293">
        <v>0</v>
      </c>
      <c r="H487" s="292"/>
      <c r="I487" s="292"/>
    </row>
    <row r="488" spans="1:9">
      <c r="A488" s="293" t="s">
        <v>507</v>
      </c>
      <c r="B488" s="293" t="s">
        <v>678</v>
      </c>
      <c r="C488" s="295">
        <v>46003</v>
      </c>
      <c r="D488" s="295">
        <v>46005</v>
      </c>
      <c r="E488" s="293" t="s">
        <v>903</v>
      </c>
      <c r="F488" s="293">
        <v>0</v>
      </c>
      <c r="G488" s="293">
        <v>0</v>
      </c>
      <c r="H488" s="292"/>
      <c r="I488" s="292"/>
    </row>
    <row r="489" spans="1:9">
      <c r="A489" s="293" t="s">
        <v>507</v>
      </c>
      <c r="B489" s="293" t="s">
        <v>678</v>
      </c>
      <c r="C489" s="295">
        <v>46010</v>
      </c>
      <c r="D489" s="295">
        <v>46012</v>
      </c>
      <c r="E489" s="293" t="s">
        <v>903</v>
      </c>
      <c r="F489" s="293">
        <v>0</v>
      </c>
      <c r="G489" s="293">
        <v>0</v>
      </c>
      <c r="H489" s="292"/>
      <c r="I489" s="292"/>
    </row>
    <row r="490" spans="1:9">
      <c r="A490" s="293" t="s">
        <v>507</v>
      </c>
      <c r="B490" s="293" t="s">
        <v>678</v>
      </c>
      <c r="C490" s="295">
        <v>46017</v>
      </c>
      <c r="D490" s="295">
        <v>46019</v>
      </c>
      <c r="E490" s="293" t="s">
        <v>903</v>
      </c>
      <c r="F490" s="293">
        <v>0</v>
      </c>
      <c r="G490" s="293">
        <v>0</v>
      </c>
      <c r="H490" s="292"/>
      <c r="I490" s="292"/>
    </row>
    <row r="491" spans="1:9">
      <c r="A491" s="293" t="s">
        <v>507</v>
      </c>
      <c r="B491" s="293" t="s">
        <v>678</v>
      </c>
      <c r="C491" s="295">
        <v>46024</v>
      </c>
      <c r="D491" s="295">
        <v>46026</v>
      </c>
      <c r="E491" s="293" t="s">
        <v>903</v>
      </c>
      <c r="F491" s="293">
        <v>0</v>
      </c>
      <c r="G491" s="293">
        <v>0</v>
      </c>
      <c r="H491" s="292"/>
      <c r="I491" s="292"/>
    </row>
    <row r="492" spans="1:9">
      <c r="A492" s="293" t="s">
        <v>507</v>
      </c>
      <c r="B492" s="293" t="s">
        <v>678</v>
      </c>
      <c r="C492" s="295">
        <v>46031</v>
      </c>
      <c r="D492" s="295">
        <v>46033</v>
      </c>
      <c r="E492" s="293" t="s">
        <v>903</v>
      </c>
      <c r="F492" s="293">
        <v>0</v>
      </c>
      <c r="G492" s="293">
        <v>0</v>
      </c>
      <c r="H492" s="292"/>
      <c r="I492" s="292"/>
    </row>
    <row r="493" spans="1:9">
      <c r="A493" s="293" t="s">
        <v>507</v>
      </c>
      <c r="B493" s="293" t="s">
        <v>678</v>
      </c>
      <c r="C493" s="295">
        <v>46038</v>
      </c>
      <c r="D493" s="295">
        <v>46040</v>
      </c>
      <c r="E493" s="293" t="s">
        <v>903</v>
      </c>
      <c r="F493" s="293">
        <v>1</v>
      </c>
      <c r="G493" s="293">
        <v>0</v>
      </c>
      <c r="H493" s="292"/>
      <c r="I493" s="292"/>
    </row>
    <row r="494" spans="1:9">
      <c r="A494" s="293" t="s">
        <v>507</v>
      </c>
      <c r="B494" s="293" t="s">
        <v>678</v>
      </c>
      <c r="C494" s="295">
        <v>46045</v>
      </c>
      <c r="D494" s="295">
        <v>46047</v>
      </c>
      <c r="E494" s="293" t="s">
        <v>903</v>
      </c>
      <c r="F494" s="293">
        <v>0</v>
      </c>
      <c r="G494" s="293">
        <v>0</v>
      </c>
      <c r="H494" s="292"/>
      <c r="I494" s="292"/>
    </row>
    <row r="495" spans="1:9">
      <c r="A495" s="293" t="s">
        <v>507</v>
      </c>
      <c r="B495" s="293" t="s">
        <v>678</v>
      </c>
      <c r="C495" s="295">
        <v>46052</v>
      </c>
      <c r="D495" s="295">
        <v>46054</v>
      </c>
      <c r="E495" s="293" t="s">
        <v>903</v>
      </c>
      <c r="F495" s="293">
        <v>1</v>
      </c>
      <c r="G495" s="293">
        <v>0</v>
      </c>
      <c r="H495" s="292"/>
      <c r="I495" s="292"/>
    </row>
    <row r="496" spans="1:9">
      <c r="A496" s="293" t="s">
        <v>507</v>
      </c>
      <c r="B496" s="293" t="s">
        <v>678</v>
      </c>
      <c r="C496" s="295">
        <v>46059</v>
      </c>
      <c r="D496" s="295">
        <v>46061</v>
      </c>
      <c r="E496" s="293" t="s">
        <v>903</v>
      </c>
      <c r="F496" s="293">
        <v>0</v>
      </c>
      <c r="G496" s="293">
        <v>0</v>
      </c>
      <c r="H496" s="292"/>
      <c r="I496" s="292"/>
    </row>
    <row r="497" spans="1:9">
      <c r="A497" s="293" t="s">
        <v>507</v>
      </c>
      <c r="B497" s="293" t="s">
        <v>678</v>
      </c>
      <c r="C497" s="295">
        <v>46066</v>
      </c>
      <c r="D497" s="295">
        <v>46068</v>
      </c>
      <c r="E497" s="293" t="s">
        <v>903</v>
      </c>
      <c r="F497" s="293">
        <v>1</v>
      </c>
      <c r="G497" s="293">
        <v>0</v>
      </c>
      <c r="H497" s="292"/>
      <c r="I497" s="292"/>
    </row>
    <row r="498" spans="1:9">
      <c r="A498" s="293" t="s">
        <v>507</v>
      </c>
      <c r="B498" s="293" t="s">
        <v>678</v>
      </c>
      <c r="C498" s="295">
        <v>46073</v>
      </c>
      <c r="D498" s="295">
        <v>46075</v>
      </c>
      <c r="E498" s="293" t="s">
        <v>903</v>
      </c>
      <c r="F498" s="293">
        <v>0</v>
      </c>
      <c r="G498" s="293">
        <v>0</v>
      </c>
      <c r="H498" s="292"/>
      <c r="I498" s="292"/>
    </row>
    <row r="499" spans="1:9">
      <c r="A499" s="293" t="s">
        <v>507</v>
      </c>
      <c r="B499" s="293" t="s">
        <v>678</v>
      </c>
      <c r="C499" s="295">
        <v>46080</v>
      </c>
      <c r="D499" s="295">
        <v>46082</v>
      </c>
      <c r="E499" s="293" t="s">
        <v>903</v>
      </c>
      <c r="F499" s="293">
        <v>1</v>
      </c>
      <c r="G499" s="293">
        <v>0</v>
      </c>
      <c r="H499" s="292"/>
      <c r="I499" s="292"/>
    </row>
    <row r="500" spans="1:9">
      <c r="A500" s="293" t="s">
        <v>507</v>
      </c>
      <c r="B500" s="293" t="s">
        <v>678</v>
      </c>
      <c r="C500" s="295">
        <v>46087</v>
      </c>
      <c r="D500" s="295">
        <v>46089</v>
      </c>
      <c r="E500" s="293" t="s">
        <v>903</v>
      </c>
      <c r="F500" s="293">
        <v>0</v>
      </c>
      <c r="G500" s="293">
        <v>0</v>
      </c>
      <c r="H500" s="292"/>
      <c r="I500" s="292"/>
    </row>
    <row r="501" spans="1:9">
      <c r="A501" s="293" t="s">
        <v>507</v>
      </c>
      <c r="B501" s="293" t="s">
        <v>678</v>
      </c>
      <c r="C501" s="295">
        <v>46094</v>
      </c>
      <c r="D501" s="295">
        <v>46096</v>
      </c>
      <c r="E501" s="293" t="s">
        <v>903</v>
      </c>
      <c r="F501" s="293">
        <v>1</v>
      </c>
      <c r="G501" s="293">
        <v>0</v>
      </c>
      <c r="H501" s="292"/>
      <c r="I501" s="292"/>
    </row>
    <row r="502" spans="1:9">
      <c r="A502" s="293" t="s">
        <v>507</v>
      </c>
      <c r="B502" s="293" t="s">
        <v>678</v>
      </c>
      <c r="C502" s="295">
        <v>46101</v>
      </c>
      <c r="D502" s="295">
        <v>46103</v>
      </c>
      <c r="E502" s="293" t="s">
        <v>903</v>
      </c>
      <c r="F502" s="293">
        <v>1</v>
      </c>
      <c r="G502" s="293">
        <v>0</v>
      </c>
      <c r="H502" s="292"/>
      <c r="I502" s="292"/>
    </row>
    <row r="503" spans="1:9">
      <c r="A503" s="293" t="s">
        <v>507</v>
      </c>
      <c r="B503" s="293" t="s">
        <v>678</v>
      </c>
      <c r="C503" s="295">
        <v>46108</v>
      </c>
      <c r="D503" s="295">
        <v>46110</v>
      </c>
      <c r="E503" s="293" t="s">
        <v>903</v>
      </c>
      <c r="F503" s="293">
        <v>1</v>
      </c>
      <c r="G503" s="293">
        <v>0</v>
      </c>
      <c r="H503" s="292"/>
      <c r="I503" s="292"/>
    </row>
    <row r="504" spans="1:9">
      <c r="A504" s="293" t="s">
        <v>507</v>
      </c>
      <c r="B504" s="293" t="s">
        <v>678</v>
      </c>
      <c r="C504" s="295">
        <v>46115</v>
      </c>
      <c r="D504" s="295">
        <v>46117</v>
      </c>
      <c r="E504" s="293" t="s">
        <v>903</v>
      </c>
      <c r="F504" s="293">
        <v>0</v>
      </c>
      <c r="G504" s="293">
        <v>0</v>
      </c>
      <c r="H504" s="292"/>
      <c r="I504" s="292"/>
    </row>
    <row r="505" spans="1:9">
      <c r="A505" s="293" t="s">
        <v>507</v>
      </c>
      <c r="B505" s="293" t="s">
        <v>678</v>
      </c>
      <c r="C505" s="295">
        <v>46122</v>
      </c>
      <c r="D505" s="295">
        <v>46124</v>
      </c>
      <c r="E505" s="293" t="s">
        <v>903</v>
      </c>
      <c r="F505" s="293">
        <v>1</v>
      </c>
      <c r="G505" s="293">
        <v>0</v>
      </c>
      <c r="H505" s="292"/>
      <c r="I505" s="292"/>
    </row>
    <row r="506" spans="1:9">
      <c r="A506" s="293" t="s">
        <v>507</v>
      </c>
      <c r="B506" s="293" t="s">
        <v>678</v>
      </c>
      <c r="C506" s="295">
        <v>46129</v>
      </c>
      <c r="D506" s="295">
        <v>46131</v>
      </c>
      <c r="E506" s="293" t="s">
        <v>903</v>
      </c>
      <c r="F506" s="293">
        <v>0</v>
      </c>
      <c r="G506" s="293">
        <v>0</v>
      </c>
      <c r="H506" s="292"/>
      <c r="I506" s="292"/>
    </row>
    <row r="507" spans="1:9">
      <c r="A507" s="293" t="s">
        <v>507</v>
      </c>
      <c r="B507" s="293" t="s">
        <v>678</v>
      </c>
      <c r="C507" s="295">
        <v>46136</v>
      </c>
      <c r="D507" s="295">
        <v>46138</v>
      </c>
      <c r="E507" s="293" t="s">
        <v>903</v>
      </c>
      <c r="F507" s="293">
        <v>1</v>
      </c>
      <c r="G507" s="293">
        <v>0</v>
      </c>
      <c r="H507" s="292"/>
      <c r="I507" s="292"/>
    </row>
  </sheetData>
  <autoFilter ref="A1:I507" xr:uid="{00000000-0009-0000-0000-000004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4B2A7-C120-C947-9785-EAD85499D352}">
  <dimension ref="A1:F88"/>
  <sheetViews>
    <sheetView workbookViewId="0">
      <pane ySplit="1" topLeftCell="A2" activePane="bottomLeft" state="frozen"/>
      <selection pane="bottomLeft"/>
    </sheetView>
  </sheetViews>
  <sheetFormatPr baseColWidth="10" defaultColWidth="8.83203125" defaultRowHeight="14"/>
  <cols>
    <col min="1" max="2" width="14" style="286" customWidth="1"/>
    <col min="3" max="3" width="24" style="286" customWidth="1"/>
    <col min="4" max="4" width="16" style="286" customWidth="1"/>
    <col min="5" max="5" width="14" style="286" customWidth="1"/>
    <col min="6" max="6" width="38" style="286" customWidth="1"/>
    <col min="7" max="16384" width="8.83203125" style="286"/>
  </cols>
  <sheetData>
    <row r="1" spans="1:6" ht="28" customHeight="1">
      <c r="A1" s="294" t="s">
        <v>911</v>
      </c>
      <c r="B1" s="294" t="s">
        <v>910</v>
      </c>
      <c r="C1" s="294" t="s">
        <v>56</v>
      </c>
      <c r="D1" s="294" t="s">
        <v>901</v>
      </c>
      <c r="E1" s="294" t="s">
        <v>900</v>
      </c>
      <c r="F1" s="294" t="s">
        <v>858</v>
      </c>
    </row>
    <row r="2" spans="1:6">
      <c r="A2" s="295">
        <v>45994</v>
      </c>
      <c r="B2" s="295">
        <v>46000</v>
      </c>
      <c r="C2" s="293" t="s">
        <v>105</v>
      </c>
      <c r="D2" s="293">
        <v>1</v>
      </c>
      <c r="E2" s="293" t="s">
        <v>105</v>
      </c>
      <c r="F2" s="292"/>
    </row>
    <row r="3" spans="1:6">
      <c r="A3" s="295">
        <v>46001</v>
      </c>
      <c r="B3" s="295">
        <v>46007</v>
      </c>
      <c r="C3" s="293" t="s">
        <v>105</v>
      </c>
      <c r="D3" s="293">
        <v>1</v>
      </c>
      <c r="E3" s="293" t="s">
        <v>105</v>
      </c>
      <c r="F3" s="292"/>
    </row>
    <row r="4" spans="1:6">
      <c r="A4" s="295">
        <v>46008</v>
      </c>
      <c r="B4" s="295">
        <v>46014</v>
      </c>
      <c r="C4" s="293" t="s">
        <v>105</v>
      </c>
      <c r="D4" s="293">
        <v>1</v>
      </c>
      <c r="E4" s="293" t="s">
        <v>105</v>
      </c>
      <c r="F4" s="292"/>
    </row>
    <row r="5" spans="1:6">
      <c r="A5" s="295">
        <v>46015</v>
      </c>
      <c r="B5" s="295">
        <v>46021</v>
      </c>
      <c r="C5" s="293" t="s">
        <v>105</v>
      </c>
      <c r="D5" s="293">
        <v>1</v>
      </c>
      <c r="E5" s="293" t="s">
        <v>105</v>
      </c>
      <c r="F5" s="292"/>
    </row>
    <row r="6" spans="1:6">
      <c r="A6" s="295">
        <v>46022</v>
      </c>
      <c r="B6" s="295">
        <v>46028</v>
      </c>
      <c r="C6" s="293" t="s">
        <v>105</v>
      </c>
      <c r="D6" s="293">
        <v>1</v>
      </c>
      <c r="E6" s="293" t="s">
        <v>105</v>
      </c>
      <c r="F6" s="292"/>
    </row>
    <row r="7" spans="1:6">
      <c r="A7" s="295">
        <v>46029</v>
      </c>
      <c r="B7" s="295">
        <v>46035</v>
      </c>
      <c r="C7" s="293" t="s">
        <v>105</v>
      </c>
      <c r="D7" s="293">
        <v>1</v>
      </c>
      <c r="E7" s="293" t="s">
        <v>105</v>
      </c>
      <c r="F7" s="292"/>
    </row>
    <row r="8" spans="1:6">
      <c r="A8" s="295">
        <v>46036</v>
      </c>
      <c r="B8" s="295">
        <v>46042</v>
      </c>
      <c r="C8" s="293" t="s">
        <v>105</v>
      </c>
      <c r="D8" s="293">
        <v>1</v>
      </c>
      <c r="E8" s="293" t="s">
        <v>105</v>
      </c>
      <c r="F8" s="292"/>
    </row>
    <row r="9" spans="1:6">
      <c r="A9" s="295">
        <v>46043</v>
      </c>
      <c r="B9" s="295">
        <v>46049</v>
      </c>
      <c r="C9" s="293" t="s">
        <v>105</v>
      </c>
      <c r="D9" s="293">
        <v>1</v>
      </c>
      <c r="E9" s="293" t="s">
        <v>105</v>
      </c>
      <c r="F9" s="292"/>
    </row>
    <row r="10" spans="1:6">
      <c r="A10" s="295">
        <v>46050</v>
      </c>
      <c r="B10" s="295">
        <v>46056</v>
      </c>
      <c r="C10" s="293" t="s">
        <v>105</v>
      </c>
      <c r="D10" s="293">
        <v>1</v>
      </c>
      <c r="E10" s="293" t="s">
        <v>105</v>
      </c>
      <c r="F10" s="292"/>
    </row>
    <row r="11" spans="1:6">
      <c r="A11" s="295">
        <v>46057</v>
      </c>
      <c r="B11" s="295">
        <v>46063</v>
      </c>
      <c r="C11" s="293" t="s">
        <v>105</v>
      </c>
      <c r="D11" s="293">
        <v>1</v>
      </c>
      <c r="E11" s="293" t="s">
        <v>105</v>
      </c>
      <c r="F11" s="292"/>
    </row>
    <row r="12" spans="1:6">
      <c r="A12" s="295">
        <v>46064</v>
      </c>
      <c r="B12" s="295">
        <v>46070</v>
      </c>
      <c r="C12" s="293" t="s">
        <v>105</v>
      </c>
      <c r="D12" s="293">
        <v>1</v>
      </c>
      <c r="E12" s="293" t="s">
        <v>105</v>
      </c>
      <c r="F12" s="292"/>
    </row>
    <row r="13" spans="1:6">
      <c r="A13" s="295">
        <v>46071</v>
      </c>
      <c r="B13" s="295">
        <v>46077</v>
      </c>
      <c r="C13" s="293" t="s">
        <v>105</v>
      </c>
      <c r="D13" s="293">
        <v>1</v>
      </c>
      <c r="E13" s="293" t="s">
        <v>105</v>
      </c>
      <c r="F13" s="292"/>
    </row>
    <row r="14" spans="1:6">
      <c r="A14" s="295">
        <v>46078</v>
      </c>
      <c r="B14" s="295">
        <v>46084</v>
      </c>
      <c r="C14" s="293" t="s">
        <v>105</v>
      </c>
      <c r="D14" s="293">
        <v>1</v>
      </c>
      <c r="E14" s="293" t="s">
        <v>105</v>
      </c>
      <c r="F14" s="292"/>
    </row>
    <row r="15" spans="1:6">
      <c r="A15" s="295">
        <v>46085</v>
      </c>
      <c r="B15" s="295">
        <v>46091</v>
      </c>
      <c r="C15" s="293" t="s">
        <v>105</v>
      </c>
      <c r="D15" s="293">
        <v>1</v>
      </c>
      <c r="E15" s="293" t="s">
        <v>105</v>
      </c>
      <c r="F15" s="292"/>
    </row>
    <row r="16" spans="1:6">
      <c r="A16" s="295">
        <v>46092</v>
      </c>
      <c r="B16" s="295">
        <v>46098</v>
      </c>
      <c r="C16" s="293" t="s">
        <v>105</v>
      </c>
      <c r="D16" s="293">
        <v>1</v>
      </c>
      <c r="E16" s="293" t="s">
        <v>105</v>
      </c>
      <c r="F16" s="292"/>
    </row>
    <row r="17" spans="1:6">
      <c r="A17" s="295">
        <v>46099</v>
      </c>
      <c r="B17" s="295">
        <v>46105</v>
      </c>
      <c r="C17" s="293" t="s">
        <v>105</v>
      </c>
      <c r="D17" s="293">
        <v>1</v>
      </c>
      <c r="E17" s="293" t="s">
        <v>105</v>
      </c>
      <c r="F17" s="292"/>
    </row>
    <row r="18" spans="1:6">
      <c r="A18" s="295">
        <v>46106</v>
      </c>
      <c r="B18" s="295">
        <v>46112</v>
      </c>
      <c r="C18" s="293" t="s">
        <v>105</v>
      </c>
      <c r="D18" s="293">
        <v>1</v>
      </c>
      <c r="E18" s="293" t="s">
        <v>105</v>
      </c>
      <c r="F18" s="292"/>
    </row>
    <row r="19" spans="1:6">
      <c r="A19" s="295">
        <v>46113</v>
      </c>
      <c r="B19" s="295">
        <v>46119</v>
      </c>
      <c r="C19" s="293" t="s">
        <v>105</v>
      </c>
      <c r="D19" s="293">
        <v>1</v>
      </c>
      <c r="E19" s="293" t="s">
        <v>105</v>
      </c>
      <c r="F19" s="292"/>
    </row>
    <row r="20" spans="1:6">
      <c r="A20" s="295">
        <v>46120</v>
      </c>
      <c r="B20" s="295">
        <v>46126</v>
      </c>
      <c r="C20" s="293" t="s">
        <v>105</v>
      </c>
      <c r="D20" s="293">
        <v>1</v>
      </c>
      <c r="E20" s="293" t="s">
        <v>105</v>
      </c>
      <c r="F20" s="292"/>
    </row>
    <row r="21" spans="1:6">
      <c r="A21" s="295">
        <v>46127</v>
      </c>
      <c r="B21" s="295">
        <v>46133</v>
      </c>
      <c r="C21" s="293" t="s">
        <v>105</v>
      </c>
      <c r="D21" s="293">
        <v>1</v>
      </c>
      <c r="E21" s="293" t="s">
        <v>105</v>
      </c>
      <c r="F21" s="292"/>
    </row>
    <row r="22" spans="1:6">
      <c r="A22" s="295">
        <v>46134</v>
      </c>
      <c r="B22" s="295">
        <v>46140</v>
      </c>
      <c r="C22" s="293" t="s">
        <v>105</v>
      </c>
      <c r="D22" s="293">
        <v>1</v>
      </c>
      <c r="E22" s="293" t="s">
        <v>105</v>
      </c>
      <c r="F22" s="292"/>
    </row>
    <row r="23" spans="1:6">
      <c r="A23" s="295">
        <v>45989</v>
      </c>
      <c r="B23" s="295">
        <v>45991</v>
      </c>
      <c r="C23" s="293" t="s">
        <v>130</v>
      </c>
      <c r="D23" s="293">
        <v>1</v>
      </c>
      <c r="E23" s="293" t="s">
        <v>913</v>
      </c>
      <c r="F23" s="292"/>
    </row>
    <row r="24" spans="1:6">
      <c r="A24" s="295">
        <v>45989</v>
      </c>
      <c r="B24" s="295">
        <v>45991</v>
      </c>
      <c r="C24" s="293" t="s">
        <v>135</v>
      </c>
      <c r="D24" s="293">
        <v>1</v>
      </c>
      <c r="E24" s="293" t="s">
        <v>913</v>
      </c>
      <c r="F24" s="292"/>
    </row>
    <row r="25" spans="1:6">
      <c r="A25" s="295">
        <v>45989</v>
      </c>
      <c r="B25" s="295">
        <v>45991</v>
      </c>
      <c r="C25" s="293" t="s">
        <v>166</v>
      </c>
      <c r="D25" s="293">
        <v>1</v>
      </c>
      <c r="E25" s="293" t="s">
        <v>913</v>
      </c>
      <c r="F25" s="292"/>
    </row>
    <row r="26" spans="1:6">
      <c r="A26" s="295">
        <v>45996</v>
      </c>
      <c r="B26" s="295">
        <v>45998</v>
      </c>
      <c r="C26" s="293" t="s">
        <v>130</v>
      </c>
      <c r="D26" s="293">
        <v>1</v>
      </c>
      <c r="E26" s="293" t="s">
        <v>913</v>
      </c>
      <c r="F26" s="292"/>
    </row>
    <row r="27" spans="1:6">
      <c r="A27" s="295">
        <v>45996</v>
      </c>
      <c r="B27" s="295">
        <v>45998</v>
      </c>
      <c r="C27" s="293" t="s">
        <v>135</v>
      </c>
      <c r="D27" s="293">
        <v>1</v>
      </c>
      <c r="E27" s="293" t="s">
        <v>913</v>
      </c>
      <c r="F27" s="292"/>
    </row>
    <row r="28" spans="1:6">
      <c r="A28" s="295">
        <v>45996</v>
      </c>
      <c r="B28" s="295">
        <v>45998</v>
      </c>
      <c r="C28" s="293" t="s">
        <v>166</v>
      </c>
      <c r="D28" s="293">
        <v>1</v>
      </c>
      <c r="E28" s="293" t="s">
        <v>913</v>
      </c>
      <c r="F28" s="292"/>
    </row>
    <row r="29" spans="1:6">
      <c r="A29" s="295">
        <v>46003</v>
      </c>
      <c r="B29" s="295">
        <v>46005</v>
      </c>
      <c r="C29" s="293" t="s">
        <v>130</v>
      </c>
      <c r="D29" s="293">
        <v>1</v>
      </c>
      <c r="E29" s="293" t="s">
        <v>913</v>
      </c>
      <c r="F29" s="292"/>
    </row>
    <row r="30" spans="1:6">
      <c r="A30" s="295">
        <v>46003</v>
      </c>
      <c r="B30" s="295">
        <v>46005</v>
      </c>
      <c r="C30" s="293" t="s">
        <v>135</v>
      </c>
      <c r="D30" s="293">
        <v>1</v>
      </c>
      <c r="E30" s="293" t="s">
        <v>913</v>
      </c>
      <c r="F30" s="292"/>
    </row>
    <row r="31" spans="1:6">
      <c r="A31" s="295">
        <v>46003</v>
      </c>
      <c r="B31" s="295">
        <v>46005</v>
      </c>
      <c r="C31" s="293" t="s">
        <v>166</v>
      </c>
      <c r="D31" s="293">
        <v>1</v>
      </c>
      <c r="E31" s="293" t="s">
        <v>913</v>
      </c>
      <c r="F31" s="292"/>
    </row>
    <row r="32" spans="1:6">
      <c r="A32" s="295">
        <v>46010</v>
      </c>
      <c r="B32" s="295">
        <v>46012</v>
      </c>
      <c r="C32" s="293" t="s">
        <v>130</v>
      </c>
      <c r="D32" s="293">
        <v>1</v>
      </c>
      <c r="E32" s="293" t="s">
        <v>913</v>
      </c>
      <c r="F32" s="292"/>
    </row>
    <row r="33" spans="1:6">
      <c r="A33" s="295">
        <v>46010</v>
      </c>
      <c r="B33" s="295">
        <v>46012</v>
      </c>
      <c r="C33" s="293" t="s">
        <v>135</v>
      </c>
      <c r="D33" s="293">
        <v>1</v>
      </c>
      <c r="E33" s="293" t="s">
        <v>913</v>
      </c>
      <c r="F33" s="292"/>
    </row>
    <row r="34" spans="1:6">
      <c r="A34" s="295">
        <v>46010</v>
      </c>
      <c r="B34" s="295">
        <v>46012</v>
      </c>
      <c r="C34" s="293" t="s">
        <v>166</v>
      </c>
      <c r="D34" s="293">
        <v>1</v>
      </c>
      <c r="E34" s="293" t="s">
        <v>913</v>
      </c>
      <c r="F34" s="292"/>
    </row>
    <row r="35" spans="1:6">
      <c r="A35" s="295">
        <v>46017</v>
      </c>
      <c r="B35" s="295">
        <v>46019</v>
      </c>
      <c r="C35" s="293" t="s">
        <v>130</v>
      </c>
      <c r="D35" s="293">
        <v>1</v>
      </c>
      <c r="E35" s="293" t="s">
        <v>913</v>
      </c>
      <c r="F35" s="292"/>
    </row>
    <row r="36" spans="1:6">
      <c r="A36" s="295">
        <v>46017</v>
      </c>
      <c r="B36" s="295">
        <v>46019</v>
      </c>
      <c r="C36" s="293" t="s">
        <v>135</v>
      </c>
      <c r="D36" s="293">
        <v>1</v>
      </c>
      <c r="E36" s="293" t="s">
        <v>913</v>
      </c>
      <c r="F36" s="292"/>
    </row>
    <row r="37" spans="1:6">
      <c r="A37" s="295">
        <v>46017</v>
      </c>
      <c r="B37" s="295">
        <v>46019</v>
      </c>
      <c r="C37" s="293" t="s">
        <v>166</v>
      </c>
      <c r="D37" s="293">
        <v>1</v>
      </c>
      <c r="E37" s="293" t="s">
        <v>913</v>
      </c>
      <c r="F37" s="292"/>
    </row>
    <row r="38" spans="1:6">
      <c r="A38" s="295">
        <v>46024</v>
      </c>
      <c r="B38" s="295">
        <v>46026</v>
      </c>
      <c r="C38" s="293" t="s">
        <v>130</v>
      </c>
      <c r="D38" s="293">
        <v>1</v>
      </c>
      <c r="E38" s="293" t="s">
        <v>913</v>
      </c>
      <c r="F38" s="292"/>
    </row>
    <row r="39" spans="1:6">
      <c r="A39" s="295">
        <v>46024</v>
      </c>
      <c r="B39" s="295">
        <v>46026</v>
      </c>
      <c r="C39" s="293" t="s">
        <v>135</v>
      </c>
      <c r="D39" s="293">
        <v>1</v>
      </c>
      <c r="E39" s="293" t="s">
        <v>913</v>
      </c>
      <c r="F39" s="292"/>
    </row>
    <row r="40" spans="1:6">
      <c r="A40" s="295">
        <v>46024</v>
      </c>
      <c r="B40" s="295">
        <v>46026</v>
      </c>
      <c r="C40" s="293" t="s">
        <v>166</v>
      </c>
      <c r="D40" s="293">
        <v>1</v>
      </c>
      <c r="E40" s="293" t="s">
        <v>913</v>
      </c>
      <c r="F40" s="292"/>
    </row>
    <row r="41" spans="1:6">
      <c r="A41" s="295">
        <v>46031</v>
      </c>
      <c r="B41" s="295">
        <v>46033</v>
      </c>
      <c r="C41" s="293" t="s">
        <v>130</v>
      </c>
      <c r="D41" s="293">
        <v>1</v>
      </c>
      <c r="E41" s="293" t="s">
        <v>913</v>
      </c>
      <c r="F41" s="292"/>
    </row>
    <row r="42" spans="1:6">
      <c r="A42" s="295">
        <v>46031</v>
      </c>
      <c r="B42" s="295">
        <v>46033</v>
      </c>
      <c r="C42" s="293" t="s">
        <v>135</v>
      </c>
      <c r="D42" s="293">
        <v>1</v>
      </c>
      <c r="E42" s="293" t="s">
        <v>913</v>
      </c>
      <c r="F42" s="292"/>
    </row>
    <row r="43" spans="1:6">
      <c r="A43" s="295">
        <v>46031</v>
      </c>
      <c r="B43" s="295">
        <v>46033</v>
      </c>
      <c r="C43" s="293" t="s">
        <v>166</v>
      </c>
      <c r="D43" s="293">
        <v>1</v>
      </c>
      <c r="E43" s="293" t="s">
        <v>913</v>
      </c>
      <c r="F43" s="292"/>
    </row>
    <row r="44" spans="1:6">
      <c r="A44" s="295">
        <v>46038</v>
      </c>
      <c r="B44" s="295">
        <v>46040</v>
      </c>
      <c r="C44" s="293" t="s">
        <v>130</v>
      </c>
      <c r="D44" s="293">
        <v>1</v>
      </c>
      <c r="E44" s="293" t="s">
        <v>913</v>
      </c>
      <c r="F44" s="292"/>
    </row>
    <row r="45" spans="1:6">
      <c r="A45" s="295">
        <v>46038</v>
      </c>
      <c r="B45" s="295">
        <v>46040</v>
      </c>
      <c r="C45" s="293" t="s">
        <v>135</v>
      </c>
      <c r="D45" s="293">
        <v>1</v>
      </c>
      <c r="E45" s="293" t="s">
        <v>913</v>
      </c>
      <c r="F45" s="292"/>
    </row>
    <row r="46" spans="1:6">
      <c r="A46" s="295">
        <v>46038</v>
      </c>
      <c r="B46" s="295">
        <v>46040</v>
      </c>
      <c r="C46" s="293" t="s">
        <v>166</v>
      </c>
      <c r="D46" s="293">
        <v>1</v>
      </c>
      <c r="E46" s="293" t="s">
        <v>913</v>
      </c>
      <c r="F46" s="292"/>
    </row>
    <row r="47" spans="1:6">
      <c r="A47" s="295">
        <v>46045</v>
      </c>
      <c r="B47" s="295">
        <v>46047</v>
      </c>
      <c r="C47" s="293" t="s">
        <v>130</v>
      </c>
      <c r="D47" s="293">
        <v>1</v>
      </c>
      <c r="E47" s="293" t="s">
        <v>913</v>
      </c>
      <c r="F47" s="292"/>
    </row>
    <row r="48" spans="1:6">
      <c r="A48" s="295">
        <v>46045</v>
      </c>
      <c r="B48" s="295">
        <v>46047</v>
      </c>
      <c r="C48" s="293" t="s">
        <v>135</v>
      </c>
      <c r="D48" s="293">
        <v>1</v>
      </c>
      <c r="E48" s="293" t="s">
        <v>913</v>
      </c>
      <c r="F48" s="292"/>
    </row>
    <row r="49" spans="1:6">
      <c r="A49" s="295">
        <v>46045</v>
      </c>
      <c r="B49" s="295">
        <v>46047</v>
      </c>
      <c r="C49" s="293" t="s">
        <v>166</v>
      </c>
      <c r="D49" s="293">
        <v>1</v>
      </c>
      <c r="E49" s="293" t="s">
        <v>913</v>
      </c>
      <c r="F49" s="292"/>
    </row>
    <row r="50" spans="1:6">
      <c r="A50" s="295">
        <v>46052</v>
      </c>
      <c r="B50" s="295">
        <v>46054</v>
      </c>
      <c r="C50" s="293" t="s">
        <v>130</v>
      </c>
      <c r="D50" s="293">
        <v>1</v>
      </c>
      <c r="E50" s="293" t="s">
        <v>913</v>
      </c>
      <c r="F50" s="292"/>
    </row>
    <row r="51" spans="1:6">
      <c r="A51" s="295">
        <v>46052</v>
      </c>
      <c r="B51" s="295">
        <v>46054</v>
      </c>
      <c r="C51" s="293" t="s">
        <v>135</v>
      </c>
      <c r="D51" s="293">
        <v>1</v>
      </c>
      <c r="E51" s="293" t="s">
        <v>913</v>
      </c>
      <c r="F51" s="292"/>
    </row>
    <row r="52" spans="1:6">
      <c r="A52" s="295">
        <v>46052</v>
      </c>
      <c r="B52" s="295">
        <v>46054</v>
      </c>
      <c r="C52" s="293" t="s">
        <v>166</v>
      </c>
      <c r="D52" s="293">
        <v>1</v>
      </c>
      <c r="E52" s="293" t="s">
        <v>913</v>
      </c>
      <c r="F52" s="292"/>
    </row>
    <row r="53" spans="1:6">
      <c r="A53" s="295">
        <v>46059</v>
      </c>
      <c r="B53" s="295">
        <v>46061</v>
      </c>
      <c r="C53" s="293" t="s">
        <v>130</v>
      </c>
      <c r="D53" s="293">
        <v>1</v>
      </c>
      <c r="E53" s="293" t="s">
        <v>913</v>
      </c>
      <c r="F53" s="292"/>
    </row>
    <row r="54" spans="1:6">
      <c r="A54" s="295">
        <v>46059</v>
      </c>
      <c r="B54" s="295">
        <v>46061</v>
      </c>
      <c r="C54" s="293" t="s">
        <v>135</v>
      </c>
      <c r="D54" s="293">
        <v>1</v>
      </c>
      <c r="E54" s="293" t="s">
        <v>913</v>
      </c>
      <c r="F54" s="292"/>
    </row>
    <row r="55" spans="1:6">
      <c r="A55" s="295">
        <v>46059</v>
      </c>
      <c r="B55" s="295">
        <v>46061</v>
      </c>
      <c r="C55" s="293" t="s">
        <v>166</v>
      </c>
      <c r="D55" s="293">
        <v>1</v>
      </c>
      <c r="E55" s="293" t="s">
        <v>913</v>
      </c>
      <c r="F55" s="292"/>
    </row>
    <row r="56" spans="1:6">
      <c r="A56" s="295">
        <v>46066</v>
      </c>
      <c r="B56" s="295">
        <v>46068</v>
      </c>
      <c r="C56" s="293" t="s">
        <v>130</v>
      </c>
      <c r="D56" s="293">
        <v>1</v>
      </c>
      <c r="E56" s="293" t="s">
        <v>913</v>
      </c>
      <c r="F56" s="292"/>
    </row>
    <row r="57" spans="1:6">
      <c r="A57" s="295">
        <v>46066</v>
      </c>
      <c r="B57" s="295">
        <v>46068</v>
      </c>
      <c r="C57" s="293" t="s">
        <v>135</v>
      </c>
      <c r="D57" s="293">
        <v>1</v>
      </c>
      <c r="E57" s="293" t="s">
        <v>913</v>
      </c>
      <c r="F57" s="292"/>
    </row>
    <row r="58" spans="1:6">
      <c r="A58" s="295">
        <v>46066</v>
      </c>
      <c r="B58" s="295">
        <v>46068</v>
      </c>
      <c r="C58" s="293" t="s">
        <v>166</v>
      </c>
      <c r="D58" s="293">
        <v>1</v>
      </c>
      <c r="E58" s="293" t="s">
        <v>913</v>
      </c>
      <c r="F58" s="292"/>
    </row>
    <row r="59" spans="1:6">
      <c r="A59" s="295">
        <v>46073</v>
      </c>
      <c r="B59" s="295">
        <v>46075</v>
      </c>
      <c r="C59" s="293" t="s">
        <v>130</v>
      </c>
      <c r="D59" s="293">
        <v>1</v>
      </c>
      <c r="E59" s="293" t="s">
        <v>913</v>
      </c>
      <c r="F59" s="292"/>
    </row>
    <row r="60" spans="1:6">
      <c r="A60" s="295">
        <v>46073</v>
      </c>
      <c r="B60" s="295">
        <v>46075</v>
      </c>
      <c r="C60" s="293" t="s">
        <v>135</v>
      </c>
      <c r="D60" s="293">
        <v>1</v>
      </c>
      <c r="E60" s="293" t="s">
        <v>913</v>
      </c>
      <c r="F60" s="292"/>
    </row>
    <row r="61" spans="1:6">
      <c r="A61" s="295">
        <v>46073</v>
      </c>
      <c r="B61" s="295">
        <v>46075</v>
      </c>
      <c r="C61" s="293" t="s">
        <v>166</v>
      </c>
      <c r="D61" s="293">
        <v>1</v>
      </c>
      <c r="E61" s="293" t="s">
        <v>913</v>
      </c>
      <c r="F61" s="292"/>
    </row>
    <row r="62" spans="1:6">
      <c r="A62" s="295">
        <v>46080</v>
      </c>
      <c r="B62" s="295">
        <v>46082</v>
      </c>
      <c r="C62" s="293" t="s">
        <v>130</v>
      </c>
      <c r="D62" s="293">
        <v>1</v>
      </c>
      <c r="E62" s="293" t="s">
        <v>913</v>
      </c>
      <c r="F62" s="292"/>
    </row>
    <row r="63" spans="1:6">
      <c r="A63" s="295">
        <v>46080</v>
      </c>
      <c r="B63" s="295">
        <v>46082</v>
      </c>
      <c r="C63" s="293" t="s">
        <v>135</v>
      </c>
      <c r="D63" s="293">
        <v>1</v>
      </c>
      <c r="E63" s="293" t="s">
        <v>913</v>
      </c>
      <c r="F63" s="292"/>
    </row>
    <row r="64" spans="1:6">
      <c r="A64" s="295">
        <v>46080</v>
      </c>
      <c r="B64" s="295">
        <v>46082</v>
      </c>
      <c r="C64" s="293" t="s">
        <v>166</v>
      </c>
      <c r="D64" s="293">
        <v>1</v>
      </c>
      <c r="E64" s="293" t="s">
        <v>913</v>
      </c>
      <c r="F64" s="292"/>
    </row>
    <row r="65" spans="1:6">
      <c r="A65" s="295">
        <v>46087</v>
      </c>
      <c r="B65" s="295">
        <v>46089</v>
      </c>
      <c r="C65" s="293" t="s">
        <v>130</v>
      </c>
      <c r="D65" s="293">
        <v>1</v>
      </c>
      <c r="E65" s="293" t="s">
        <v>913</v>
      </c>
      <c r="F65" s="292"/>
    </row>
    <row r="66" spans="1:6">
      <c r="A66" s="295">
        <v>46087</v>
      </c>
      <c r="B66" s="295">
        <v>46089</v>
      </c>
      <c r="C66" s="293" t="s">
        <v>135</v>
      </c>
      <c r="D66" s="293">
        <v>1</v>
      </c>
      <c r="E66" s="293" t="s">
        <v>913</v>
      </c>
      <c r="F66" s="292"/>
    </row>
    <row r="67" spans="1:6">
      <c r="A67" s="295">
        <v>46087</v>
      </c>
      <c r="B67" s="295">
        <v>46089</v>
      </c>
      <c r="C67" s="293" t="s">
        <v>166</v>
      </c>
      <c r="D67" s="293">
        <v>1</v>
      </c>
      <c r="E67" s="293" t="s">
        <v>913</v>
      </c>
      <c r="F67" s="292"/>
    </row>
    <row r="68" spans="1:6">
      <c r="A68" s="295">
        <v>46094</v>
      </c>
      <c r="B68" s="295">
        <v>46096</v>
      </c>
      <c r="C68" s="293" t="s">
        <v>130</v>
      </c>
      <c r="D68" s="293">
        <v>1</v>
      </c>
      <c r="E68" s="293" t="s">
        <v>913</v>
      </c>
      <c r="F68" s="292"/>
    </row>
    <row r="69" spans="1:6">
      <c r="A69" s="295">
        <v>46094</v>
      </c>
      <c r="B69" s="295">
        <v>46096</v>
      </c>
      <c r="C69" s="293" t="s">
        <v>135</v>
      </c>
      <c r="D69" s="293">
        <v>1</v>
      </c>
      <c r="E69" s="293" t="s">
        <v>913</v>
      </c>
      <c r="F69" s="292"/>
    </row>
    <row r="70" spans="1:6">
      <c r="A70" s="295">
        <v>46094</v>
      </c>
      <c r="B70" s="295">
        <v>46096</v>
      </c>
      <c r="C70" s="293" t="s">
        <v>166</v>
      </c>
      <c r="D70" s="293">
        <v>1</v>
      </c>
      <c r="E70" s="293" t="s">
        <v>913</v>
      </c>
      <c r="F70" s="292"/>
    </row>
    <row r="71" spans="1:6">
      <c r="A71" s="295">
        <v>46101</v>
      </c>
      <c r="B71" s="295">
        <v>46103</v>
      </c>
      <c r="C71" s="293" t="s">
        <v>130</v>
      </c>
      <c r="D71" s="293">
        <v>1</v>
      </c>
      <c r="E71" s="293" t="s">
        <v>913</v>
      </c>
      <c r="F71" s="292"/>
    </row>
    <row r="72" spans="1:6">
      <c r="A72" s="295">
        <v>46101</v>
      </c>
      <c r="B72" s="295">
        <v>46103</v>
      </c>
      <c r="C72" s="293" t="s">
        <v>135</v>
      </c>
      <c r="D72" s="293">
        <v>1</v>
      </c>
      <c r="E72" s="293" t="s">
        <v>913</v>
      </c>
      <c r="F72" s="292"/>
    </row>
    <row r="73" spans="1:6">
      <c r="A73" s="295">
        <v>46101</v>
      </c>
      <c r="B73" s="295">
        <v>46103</v>
      </c>
      <c r="C73" s="293" t="s">
        <v>166</v>
      </c>
      <c r="D73" s="293">
        <v>1</v>
      </c>
      <c r="E73" s="293" t="s">
        <v>913</v>
      </c>
      <c r="F73" s="292"/>
    </row>
    <row r="74" spans="1:6">
      <c r="A74" s="295">
        <v>46108</v>
      </c>
      <c r="B74" s="295">
        <v>46110</v>
      </c>
      <c r="C74" s="293" t="s">
        <v>130</v>
      </c>
      <c r="D74" s="293">
        <v>1</v>
      </c>
      <c r="E74" s="293" t="s">
        <v>913</v>
      </c>
      <c r="F74" s="292"/>
    </row>
    <row r="75" spans="1:6">
      <c r="A75" s="295">
        <v>46108</v>
      </c>
      <c r="B75" s="295">
        <v>46110</v>
      </c>
      <c r="C75" s="293" t="s">
        <v>135</v>
      </c>
      <c r="D75" s="293">
        <v>1</v>
      </c>
      <c r="E75" s="293" t="s">
        <v>913</v>
      </c>
      <c r="F75" s="292"/>
    </row>
    <row r="76" spans="1:6">
      <c r="A76" s="295">
        <v>46108</v>
      </c>
      <c r="B76" s="295">
        <v>46110</v>
      </c>
      <c r="C76" s="293" t="s">
        <v>166</v>
      </c>
      <c r="D76" s="293">
        <v>1</v>
      </c>
      <c r="E76" s="293" t="s">
        <v>913</v>
      </c>
      <c r="F76" s="292"/>
    </row>
    <row r="77" spans="1:6">
      <c r="A77" s="295">
        <v>46115</v>
      </c>
      <c r="B77" s="295">
        <v>46117</v>
      </c>
      <c r="C77" s="293" t="s">
        <v>130</v>
      </c>
      <c r="D77" s="293">
        <v>1</v>
      </c>
      <c r="E77" s="293" t="s">
        <v>913</v>
      </c>
      <c r="F77" s="292"/>
    </row>
    <row r="78" spans="1:6">
      <c r="A78" s="295">
        <v>46115</v>
      </c>
      <c r="B78" s="295">
        <v>46117</v>
      </c>
      <c r="C78" s="293" t="s">
        <v>135</v>
      </c>
      <c r="D78" s="293">
        <v>1</v>
      </c>
      <c r="E78" s="293" t="s">
        <v>913</v>
      </c>
      <c r="F78" s="292"/>
    </row>
    <row r="79" spans="1:6">
      <c r="A79" s="295">
        <v>46115</v>
      </c>
      <c r="B79" s="295">
        <v>46117</v>
      </c>
      <c r="C79" s="293" t="s">
        <v>166</v>
      </c>
      <c r="D79" s="293">
        <v>1</v>
      </c>
      <c r="E79" s="293" t="s">
        <v>913</v>
      </c>
      <c r="F79" s="292"/>
    </row>
    <row r="80" spans="1:6">
      <c r="A80" s="295">
        <v>46122</v>
      </c>
      <c r="B80" s="295">
        <v>46124</v>
      </c>
      <c r="C80" s="293" t="s">
        <v>130</v>
      </c>
      <c r="D80" s="293">
        <v>1</v>
      </c>
      <c r="E80" s="293" t="s">
        <v>913</v>
      </c>
      <c r="F80" s="292"/>
    </row>
    <row r="81" spans="1:6">
      <c r="A81" s="295">
        <v>46122</v>
      </c>
      <c r="B81" s="295">
        <v>46124</v>
      </c>
      <c r="C81" s="293" t="s">
        <v>135</v>
      </c>
      <c r="D81" s="293">
        <v>1</v>
      </c>
      <c r="E81" s="293" t="s">
        <v>913</v>
      </c>
      <c r="F81" s="292"/>
    </row>
    <row r="82" spans="1:6">
      <c r="A82" s="295">
        <v>46122</v>
      </c>
      <c r="B82" s="295">
        <v>46124</v>
      </c>
      <c r="C82" s="293" t="s">
        <v>166</v>
      </c>
      <c r="D82" s="293">
        <v>1</v>
      </c>
      <c r="E82" s="293" t="s">
        <v>913</v>
      </c>
      <c r="F82" s="292"/>
    </row>
    <row r="83" spans="1:6">
      <c r="A83" s="295">
        <v>46129</v>
      </c>
      <c r="B83" s="295">
        <v>46131</v>
      </c>
      <c r="C83" s="293" t="s">
        <v>130</v>
      </c>
      <c r="D83" s="293">
        <v>1</v>
      </c>
      <c r="E83" s="293" t="s">
        <v>913</v>
      </c>
      <c r="F83" s="292"/>
    </row>
    <row r="84" spans="1:6">
      <c r="A84" s="295">
        <v>46129</v>
      </c>
      <c r="B84" s="295">
        <v>46131</v>
      </c>
      <c r="C84" s="293" t="s">
        <v>135</v>
      </c>
      <c r="D84" s="293">
        <v>1</v>
      </c>
      <c r="E84" s="293" t="s">
        <v>913</v>
      </c>
      <c r="F84" s="292"/>
    </row>
    <row r="85" spans="1:6">
      <c r="A85" s="295">
        <v>46129</v>
      </c>
      <c r="B85" s="295">
        <v>46131</v>
      </c>
      <c r="C85" s="293" t="s">
        <v>166</v>
      </c>
      <c r="D85" s="293">
        <v>1</v>
      </c>
      <c r="E85" s="293" t="s">
        <v>913</v>
      </c>
      <c r="F85" s="292"/>
    </row>
    <row r="86" spans="1:6">
      <c r="A86" s="295">
        <v>46136</v>
      </c>
      <c r="B86" s="295">
        <v>46138</v>
      </c>
      <c r="C86" s="293" t="s">
        <v>130</v>
      </c>
      <c r="D86" s="293">
        <v>1</v>
      </c>
      <c r="E86" s="293" t="s">
        <v>913</v>
      </c>
      <c r="F86" s="292"/>
    </row>
    <row r="87" spans="1:6">
      <c r="A87" s="295">
        <v>46136</v>
      </c>
      <c r="B87" s="295">
        <v>46138</v>
      </c>
      <c r="C87" s="293" t="s">
        <v>135</v>
      </c>
      <c r="D87" s="293">
        <v>1</v>
      </c>
      <c r="E87" s="293" t="s">
        <v>913</v>
      </c>
      <c r="F87" s="292"/>
    </row>
    <row r="88" spans="1:6">
      <c r="A88" s="295">
        <v>46136</v>
      </c>
      <c r="B88" s="295">
        <v>46138</v>
      </c>
      <c r="C88" s="293" t="s">
        <v>166</v>
      </c>
      <c r="D88" s="293">
        <v>1</v>
      </c>
      <c r="E88" s="293" t="s">
        <v>913</v>
      </c>
      <c r="F88" s="292"/>
    </row>
  </sheetData>
  <autoFilter ref="A1:F88" xr:uid="{00000000-0009-0000-0000-000005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F5D96-4976-1D48-92CF-4D95F44D5D17}">
  <dimension ref="A1:B14"/>
  <sheetViews>
    <sheetView workbookViewId="0">
      <pane ySplit="1" topLeftCell="A2" activePane="bottomLeft" state="frozen"/>
      <selection pane="bottomLeft"/>
    </sheetView>
  </sheetViews>
  <sheetFormatPr baseColWidth="10" defaultColWidth="8.83203125" defaultRowHeight="14"/>
  <cols>
    <col min="1" max="1" width="42" style="286" customWidth="1"/>
    <col min="2" max="2" width="110" style="286" customWidth="1"/>
    <col min="3" max="16384" width="8.83203125" style="286"/>
  </cols>
  <sheetData>
    <row r="1" spans="1:2" ht="28" customHeight="1">
      <c r="A1" s="294" t="s">
        <v>931</v>
      </c>
      <c r="B1" s="294" t="s">
        <v>930</v>
      </c>
    </row>
    <row r="2" spans="1:2">
      <c r="A2" s="293" t="s">
        <v>929</v>
      </c>
      <c r="B2" s="292">
        <v>34</v>
      </c>
    </row>
    <row r="3" spans="1:2">
      <c r="A3" s="293" t="s">
        <v>928</v>
      </c>
      <c r="B3" s="292">
        <v>34</v>
      </c>
    </row>
    <row r="4" spans="1:2">
      <c r="A4" s="293" t="s">
        <v>927</v>
      </c>
      <c r="B4" s="292">
        <v>0</v>
      </c>
    </row>
    <row r="5" spans="1:2">
      <c r="A5" s="293" t="s">
        <v>926</v>
      </c>
      <c r="B5" s="292">
        <v>506</v>
      </c>
    </row>
    <row r="6" spans="1:2">
      <c r="A6" s="293" t="s">
        <v>925</v>
      </c>
      <c r="B6" s="292">
        <v>21</v>
      </c>
    </row>
    <row r="7" spans="1:2">
      <c r="A7" s="293" t="s">
        <v>924</v>
      </c>
      <c r="B7" s="292">
        <v>1</v>
      </c>
    </row>
    <row r="8" spans="1:2" ht="15">
      <c r="A8" s="293" t="s">
        <v>923</v>
      </c>
      <c r="B8" s="292" t="s">
        <v>481</v>
      </c>
    </row>
    <row r="9" spans="1:2">
      <c r="A9" s="293" t="s">
        <v>922</v>
      </c>
      <c r="B9" s="292">
        <v>87</v>
      </c>
    </row>
    <row r="10" spans="1:2">
      <c r="A10" s="293" t="s">
        <v>921</v>
      </c>
      <c r="B10" s="292">
        <v>21</v>
      </c>
    </row>
    <row r="11" spans="1:2">
      <c r="A11" s="293" t="s">
        <v>920</v>
      </c>
      <c r="B11" s="292">
        <v>66</v>
      </c>
    </row>
    <row r="12" spans="1:2" ht="15">
      <c r="A12" s="293" t="s">
        <v>919</v>
      </c>
      <c r="B12" s="292" t="s">
        <v>918</v>
      </c>
    </row>
    <row r="13" spans="1:2" ht="15">
      <c r="A13" s="293" t="s">
        <v>917</v>
      </c>
      <c r="B13" s="292" t="s">
        <v>916</v>
      </c>
    </row>
    <row r="14" spans="1:2" ht="30">
      <c r="A14" s="293" t="s">
        <v>915</v>
      </c>
      <c r="B14" s="292" t="s">
        <v>914</v>
      </c>
    </row>
  </sheetData>
  <autoFilter ref="A1:B14" xr:uid="{00000000-0009-0000-0000-000006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F8156-72B8-6040-B6E8-0C7FAA4A00C0}">
  <dimension ref="A1:F26"/>
  <sheetViews>
    <sheetView workbookViewId="0">
      <selection activeCell="D23" sqref="D23"/>
    </sheetView>
  </sheetViews>
  <sheetFormatPr baseColWidth="10" defaultRowHeight="13"/>
  <cols>
    <col min="1" max="1" width="17.83203125" bestFit="1" customWidth="1"/>
    <col min="2" max="2" width="44.6640625" bestFit="1" customWidth="1"/>
    <col min="3" max="3" width="48.6640625" bestFit="1" customWidth="1"/>
    <col min="4" max="4" width="96.5" bestFit="1" customWidth="1"/>
    <col min="5" max="5" width="13.6640625" bestFit="1" customWidth="1"/>
    <col min="6" max="6" width="16.6640625" bestFit="1" customWidth="1"/>
  </cols>
  <sheetData>
    <row r="1" spans="1:6">
      <c r="A1" s="272" t="s">
        <v>829</v>
      </c>
      <c r="B1" s="272" t="s">
        <v>830</v>
      </c>
      <c r="C1" s="272" t="s">
        <v>831</v>
      </c>
      <c r="D1" s="272" t="s">
        <v>832</v>
      </c>
      <c r="E1" s="272" t="s">
        <v>833</v>
      </c>
      <c r="F1" s="272" t="s">
        <v>834</v>
      </c>
    </row>
    <row r="2" spans="1:6" ht="18">
      <c r="A2" s="272" t="s">
        <v>835</v>
      </c>
      <c r="B2" s="273" t="s">
        <v>839</v>
      </c>
      <c r="C2" s="273" t="s">
        <v>840</v>
      </c>
      <c r="D2" s="272" t="s">
        <v>841</v>
      </c>
      <c r="E2" s="273" t="s">
        <v>854</v>
      </c>
      <c r="F2" s="273" t="s">
        <v>842</v>
      </c>
    </row>
    <row r="3" spans="1:6" ht="18">
      <c r="A3" s="272" t="s">
        <v>836</v>
      </c>
      <c r="B3" s="273" t="s">
        <v>843</v>
      </c>
      <c r="C3" s="273" t="s">
        <v>844</v>
      </c>
      <c r="D3" s="272" t="s">
        <v>841</v>
      </c>
      <c r="E3" s="273" t="s">
        <v>854</v>
      </c>
      <c r="F3" s="273" t="s">
        <v>845</v>
      </c>
    </row>
    <row r="4" spans="1:6" ht="18">
      <c r="A4" s="272" t="s">
        <v>860</v>
      </c>
      <c r="B4" s="273" t="s">
        <v>846</v>
      </c>
      <c r="C4" s="273" t="s">
        <v>861</v>
      </c>
      <c r="D4" s="273" t="s">
        <v>862</v>
      </c>
      <c r="E4" s="273" t="s">
        <v>854</v>
      </c>
      <c r="F4" s="273" t="s">
        <v>847</v>
      </c>
    </row>
    <row r="5" spans="1:6" ht="18">
      <c r="A5" s="272" t="s">
        <v>837</v>
      </c>
      <c r="B5" s="273" t="s">
        <v>848</v>
      </c>
      <c r="C5" s="273" t="s">
        <v>849</v>
      </c>
      <c r="D5" s="272" t="s">
        <v>841</v>
      </c>
      <c r="E5" s="273" t="s">
        <v>854</v>
      </c>
      <c r="F5" s="273" t="s">
        <v>850</v>
      </c>
    </row>
    <row r="6" spans="1:6" ht="18">
      <c r="A6" s="272" t="s">
        <v>838</v>
      </c>
      <c r="B6" s="273" t="s">
        <v>851</v>
      </c>
      <c r="C6" s="273" t="s">
        <v>852</v>
      </c>
      <c r="D6" s="273" t="s">
        <v>853</v>
      </c>
      <c r="E6" s="273" t="s">
        <v>854</v>
      </c>
      <c r="F6" s="273" t="s">
        <v>845</v>
      </c>
    </row>
    <row r="26" spans="6:6">
      <c r="F26" s="272" t="s">
        <v>21</v>
      </c>
    </row>
  </sheetData>
  <phoneticPr fontId="64"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Q1788"/>
  <sheetViews>
    <sheetView workbookViewId="0"/>
  </sheetViews>
  <sheetFormatPr baseColWidth="10" defaultColWidth="12.5" defaultRowHeight="15.75" customHeight="1"/>
  <cols>
    <col min="1" max="1" width="32.83203125" customWidth="1"/>
  </cols>
  <sheetData>
    <row r="1" spans="1:43" ht="15.75" customHeight="1">
      <c r="A1" s="42" t="s">
        <v>626</v>
      </c>
      <c r="B1" s="42" t="s">
        <v>756</v>
      </c>
      <c r="C1" s="42" t="s">
        <v>757</v>
      </c>
      <c r="D1" s="42" t="s">
        <v>758</v>
      </c>
      <c r="E1" s="42" t="s">
        <v>62</v>
      </c>
      <c r="F1" s="42" t="s">
        <v>759</v>
      </c>
      <c r="G1" s="42" t="s">
        <v>760</v>
      </c>
      <c r="H1" s="42" t="s">
        <v>704</v>
      </c>
      <c r="I1" s="42" t="s">
        <v>705</v>
      </c>
      <c r="J1" s="42" t="s">
        <v>98</v>
      </c>
      <c r="K1" s="42" t="s">
        <v>761</v>
      </c>
      <c r="L1" s="42" t="s">
        <v>762</v>
      </c>
      <c r="M1" s="42" t="s">
        <v>763</v>
      </c>
      <c r="N1" s="42" t="s">
        <v>764</v>
      </c>
      <c r="O1" s="42" t="s">
        <v>765</v>
      </c>
      <c r="P1" s="42" t="s">
        <v>766</v>
      </c>
      <c r="Q1" s="42" t="s">
        <v>767</v>
      </c>
      <c r="R1" s="42" t="s">
        <v>768</v>
      </c>
      <c r="S1" s="42"/>
      <c r="T1" s="42"/>
      <c r="U1" s="42"/>
      <c r="V1" s="42"/>
      <c r="W1" s="42"/>
      <c r="X1" s="42"/>
      <c r="Y1" s="42"/>
      <c r="Z1" s="42"/>
      <c r="AA1" s="42"/>
      <c r="AB1" s="42"/>
      <c r="AC1" s="42"/>
      <c r="AD1" s="42"/>
      <c r="AE1" s="42"/>
      <c r="AF1" s="42"/>
      <c r="AG1" s="42"/>
      <c r="AH1" s="42"/>
      <c r="AI1" s="42"/>
      <c r="AJ1" s="42"/>
      <c r="AK1" s="42"/>
      <c r="AL1" s="42"/>
      <c r="AM1" s="42"/>
      <c r="AN1" s="42"/>
      <c r="AO1" s="42"/>
      <c r="AP1" s="42"/>
      <c r="AQ1" s="42"/>
    </row>
    <row r="2" spans="1:43" ht="15.75" customHeight="1">
      <c r="A2" s="42" t="s">
        <v>417</v>
      </c>
      <c r="B2" s="42" t="s">
        <v>769</v>
      </c>
      <c r="C2" s="42" t="s">
        <v>744</v>
      </c>
      <c r="D2" s="42" t="s">
        <v>770</v>
      </c>
      <c r="E2" s="42" t="s">
        <v>771</v>
      </c>
      <c r="F2" s="42" t="s">
        <v>772</v>
      </c>
      <c r="G2" s="42" t="s">
        <v>773</v>
      </c>
      <c r="H2" s="42" t="s">
        <v>774</v>
      </c>
      <c r="I2" s="42"/>
      <c r="J2" s="42"/>
      <c r="K2" s="42"/>
      <c r="L2" s="42"/>
      <c r="M2" s="224">
        <v>46164</v>
      </c>
      <c r="N2" s="42"/>
      <c r="O2" s="42" t="s">
        <v>775</v>
      </c>
      <c r="P2" s="42"/>
      <c r="Q2" s="42"/>
      <c r="R2" s="42" t="s">
        <v>129</v>
      </c>
      <c r="S2" s="42"/>
      <c r="T2" s="42"/>
      <c r="U2" s="42"/>
      <c r="V2" s="42"/>
      <c r="W2" s="42"/>
      <c r="X2" s="42"/>
      <c r="Y2" s="42"/>
      <c r="Z2" s="42"/>
      <c r="AA2" s="42"/>
      <c r="AB2" s="42"/>
      <c r="AC2" s="42"/>
      <c r="AD2" s="42"/>
      <c r="AE2" s="42"/>
      <c r="AF2" s="42"/>
      <c r="AG2" s="42"/>
      <c r="AH2" s="42"/>
      <c r="AI2" s="42"/>
      <c r="AJ2" s="42"/>
      <c r="AK2" s="42"/>
      <c r="AL2" s="42"/>
      <c r="AM2" s="42"/>
      <c r="AN2" s="42"/>
      <c r="AO2" s="42"/>
      <c r="AP2" s="42"/>
      <c r="AQ2" s="42"/>
    </row>
    <row r="3" spans="1:43" ht="15.75" customHeight="1">
      <c r="A3" s="42" t="s">
        <v>561</v>
      </c>
      <c r="B3" s="42" t="s">
        <v>769</v>
      </c>
      <c r="C3" s="42" t="s">
        <v>744</v>
      </c>
      <c r="D3" s="42" t="s">
        <v>776</v>
      </c>
      <c r="E3" s="42" t="s">
        <v>771</v>
      </c>
      <c r="F3" s="42" t="s">
        <v>772</v>
      </c>
      <c r="G3" s="42" t="s">
        <v>773</v>
      </c>
      <c r="H3" s="42" t="s">
        <v>774</v>
      </c>
      <c r="I3" s="42" t="s">
        <v>777</v>
      </c>
      <c r="J3" s="42"/>
      <c r="K3" s="42"/>
      <c r="L3" s="42"/>
      <c r="M3" s="224">
        <v>45840</v>
      </c>
      <c r="N3" s="224">
        <v>46343</v>
      </c>
      <c r="O3" s="42" t="s">
        <v>775</v>
      </c>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row>
    <row r="4" spans="1:43" ht="15.75" customHeight="1">
      <c r="A4" s="42" t="s">
        <v>598</v>
      </c>
      <c r="B4" s="42" t="s">
        <v>769</v>
      </c>
      <c r="C4" s="42" t="s">
        <v>744</v>
      </c>
      <c r="D4" s="42"/>
      <c r="E4" s="42" t="s">
        <v>771</v>
      </c>
      <c r="F4" s="42" t="s">
        <v>772</v>
      </c>
      <c r="G4" s="42" t="s">
        <v>773</v>
      </c>
      <c r="H4" s="42" t="s">
        <v>778</v>
      </c>
      <c r="I4" s="42" t="s">
        <v>779</v>
      </c>
      <c r="J4" s="42"/>
      <c r="K4" s="42" t="s">
        <v>114</v>
      </c>
      <c r="L4" s="42" t="s">
        <v>780</v>
      </c>
      <c r="M4" s="224">
        <v>45840</v>
      </c>
      <c r="N4" s="42"/>
      <c r="O4" s="42" t="s">
        <v>775</v>
      </c>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row>
    <row r="5" spans="1:43" ht="15.75" customHeight="1">
      <c r="A5" s="42" t="s">
        <v>618</v>
      </c>
      <c r="B5" s="42" t="s">
        <v>769</v>
      </c>
      <c r="C5" s="42" t="s">
        <v>744</v>
      </c>
      <c r="D5" s="42"/>
      <c r="E5" s="42" t="s">
        <v>771</v>
      </c>
      <c r="F5" s="42" t="s">
        <v>772</v>
      </c>
      <c r="G5" s="42" t="s">
        <v>773</v>
      </c>
      <c r="H5" s="42" t="s">
        <v>83</v>
      </c>
      <c r="I5" s="42" t="s">
        <v>779</v>
      </c>
      <c r="J5" s="42"/>
      <c r="K5" s="42"/>
      <c r="L5" s="42"/>
      <c r="M5" s="224">
        <v>44888</v>
      </c>
      <c r="N5" s="42"/>
      <c r="O5" s="42" t="s">
        <v>775</v>
      </c>
      <c r="P5" s="42"/>
      <c r="Q5" s="42" t="s">
        <v>781</v>
      </c>
      <c r="R5" s="42"/>
      <c r="S5" s="42"/>
      <c r="T5" s="42"/>
      <c r="U5" s="42"/>
      <c r="V5" s="42"/>
      <c r="W5" s="42"/>
      <c r="X5" s="42"/>
      <c r="Y5" s="42"/>
      <c r="Z5" s="42"/>
      <c r="AA5" s="42"/>
      <c r="AB5" s="42"/>
      <c r="AC5" s="42"/>
      <c r="AD5" s="42"/>
      <c r="AE5" s="42"/>
      <c r="AF5" s="42"/>
      <c r="AG5" s="42"/>
      <c r="AH5" s="42"/>
      <c r="AI5" s="42"/>
      <c r="AJ5" s="42"/>
      <c r="AK5" s="42"/>
      <c r="AL5" s="42"/>
      <c r="AM5" s="42"/>
      <c r="AN5" s="42"/>
      <c r="AO5" s="42"/>
      <c r="AP5" s="42"/>
      <c r="AQ5" s="42"/>
    </row>
    <row r="6" spans="1:43" ht="15.75" customHeight="1">
      <c r="A6" s="42" t="s">
        <v>197</v>
      </c>
      <c r="B6" s="42" t="s">
        <v>769</v>
      </c>
      <c r="C6" s="42" t="s">
        <v>744</v>
      </c>
      <c r="D6" s="42"/>
      <c r="E6" s="42" t="s">
        <v>61</v>
      </c>
      <c r="F6" s="42" t="s">
        <v>66</v>
      </c>
      <c r="G6" s="42" t="s">
        <v>73</v>
      </c>
      <c r="H6" s="42"/>
      <c r="I6" s="42"/>
      <c r="J6" s="42"/>
      <c r="K6" s="42"/>
      <c r="L6" s="42"/>
      <c r="M6" s="224">
        <v>46205</v>
      </c>
      <c r="N6" s="42"/>
      <c r="O6" s="42" t="s">
        <v>775</v>
      </c>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row>
    <row r="7" spans="1:43" ht="15.75" customHeight="1">
      <c r="A7" s="42" t="s">
        <v>202</v>
      </c>
      <c r="B7" s="42" t="s">
        <v>769</v>
      </c>
      <c r="C7" s="42" t="s">
        <v>744</v>
      </c>
      <c r="D7" s="42"/>
      <c r="E7" s="42" t="s">
        <v>61</v>
      </c>
      <c r="F7" s="42" t="s">
        <v>66</v>
      </c>
      <c r="G7" s="42" t="s">
        <v>73</v>
      </c>
      <c r="H7" s="42"/>
      <c r="I7" s="42"/>
      <c r="J7" s="42"/>
      <c r="K7" s="42"/>
      <c r="L7" s="42"/>
      <c r="M7" s="42"/>
      <c r="N7" s="42"/>
      <c r="O7" s="42" t="s">
        <v>775</v>
      </c>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row>
    <row r="8" spans="1:43" ht="15.75" customHeight="1">
      <c r="A8" s="42" t="s">
        <v>226</v>
      </c>
      <c r="B8" s="42" t="s">
        <v>769</v>
      </c>
      <c r="C8" s="42" t="s">
        <v>744</v>
      </c>
      <c r="D8" s="42"/>
      <c r="E8" s="42" t="s">
        <v>61</v>
      </c>
      <c r="F8" s="42" t="s">
        <v>66</v>
      </c>
      <c r="G8" s="42" t="s">
        <v>73</v>
      </c>
      <c r="H8" s="42"/>
      <c r="I8" s="42"/>
      <c r="J8" s="42"/>
      <c r="K8" s="42" t="s">
        <v>114</v>
      </c>
      <c r="L8" s="42"/>
      <c r="M8" s="42"/>
      <c r="N8" s="42"/>
      <c r="O8" s="42" t="s">
        <v>775</v>
      </c>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row>
    <row r="9" spans="1:43" ht="15.75" customHeight="1">
      <c r="A9" s="42" t="s">
        <v>249</v>
      </c>
      <c r="B9" s="42" t="s">
        <v>769</v>
      </c>
      <c r="C9" s="42" t="s">
        <v>744</v>
      </c>
      <c r="D9" s="42"/>
      <c r="E9" s="42" t="s">
        <v>61</v>
      </c>
      <c r="F9" s="42" t="s">
        <v>66</v>
      </c>
      <c r="G9" s="42" t="s">
        <v>73</v>
      </c>
      <c r="H9" s="42" t="s">
        <v>774</v>
      </c>
      <c r="I9" s="42" t="s">
        <v>777</v>
      </c>
      <c r="J9" s="42"/>
      <c r="K9" s="42"/>
      <c r="L9" s="42"/>
      <c r="M9" s="224">
        <v>46164</v>
      </c>
      <c r="N9" s="224">
        <v>47038</v>
      </c>
      <c r="O9" s="42" t="s">
        <v>775</v>
      </c>
      <c r="P9" s="42"/>
      <c r="Q9" s="42"/>
      <c r="R9" s="42" t="s">
        <v>782</v>
      </c>
      <c r="S9" s="42"/>
      <c r="T9" s="42"/>
      <c r="U9" s="42"/>
      <c r="V9" s="42"/>
      <c r="W9" s="42"/>
      <c r="X9" s="42"/>
      <c r="Y9" s="42"/>
      <c r="Z9" s="42"/>
      <c r="AA9" s="42"/>
      <c r="AB9" s="42"/>
      <c r="AC9" s="42"/>
      <c r="AD9" s="42"/>
      <c r="AE9" s="42"/>
      <c r="AF9" s="42"/>
      <c r="AG9" s="42"/>
      <c r="AH9" s="42"/>
      <c r="AI9" s="42"/>
      <c r="AJ9" s="42"/>
      <c r="AK9" s="42"/>
      <c r="AL9" s="42"/>
      <c r="AM9" s="42"/>
      <c r="AN9" s="42"/>
      <c r="AO9" s="42"/>
      <c r="AP9" s="42"/>
      <c r="AQ9" s="42"/>
    </row>
    <row r="10" spans="1:43" ht="15.75" customHeight="1">
      <c r="A10" s="42" t="s">
        <v>277</v>
      </c>
      <c r="B10" s="42" t="s">
        <v>769</v>
      </c>
      <c r="C10" s="42" t="s">
        <v>744</v>
      </c>
      <c r="D10" s="42" t="s">
        <v>783</v>
      </c>
      <c r="E10" s="42" t="s">
        <v>61</v>
      </c>
      <c r="F10" s="42" t="s">
        <v>66</v>
      </c>
      <c r="G10" s="42" t="s">
        <v>73</v>
      </c>
      <c r="H10" s="42"/>
      <c r="I10" s="42"/>
      <c r="J10" s="42"/>
      <c r="K10" s="42"/>
      <c r="L10" s="42"/>
      <c r="M10" s="224">
        <v>46164</v>
      </c>
      <c r="N10" s="42"/>
      <c r="O10" s="42" t="s">
        <v>775</v>
      </c>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row>
    <row r="11" spans="1:43" ht="15.75" customHeight="1">
      <c r="A11" s="42" t="s">
        <v>298</v>
      </c>
      <c r="B11" s="42" t="s">
        <v>769</v>
      </c>
      <c r="C11" s="42" t="s">
        <v>744</v>
      </c>
      <c r="D11" s="42" t="s">
        <v>770</v>
      </c>
      <c r="E11" s="42" t="s">
        <v>61</v>
      </c>
      <c r="F11" s="42" t="s">
        <v>66</v>
      </c>
      <c r="G11" s="42" t="s">
        <v>73</v>
      </c>
      <c r="H11" s="42"/>
      <c r="I11" s="42"/>
      <c r="J11" s="42"/>
      <c r="K11" s="42"/>
      <c r="L11" s="42"/>
      <c r="M11" s="224">
        <v>46344</v>
      </c>
      <c r="N11" s="42"/>
      <c r="O11" s="42" t="s">
        <v>775</v>
      </c>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row>
    <row r="12" spans="1:43" ht="15.75" customHeight="1">
      <c r="A12" s="42" t="s">
        <v>306</v>
      </c>
      <c r="B12" s="42" t="s">
        <v>769</v>
      </c>
      <c r="C12" s="42" t="s">
        <v>744</v>
      </c>
      <c r="D12" s="42"/>
      <c r="E12" s="42" t="s">
        <v>61</v>
      </c>
      <c r="F12" s="42" t="s">
        <v>66</v>
      </c>
      <c r="G12" s="42" t="s">
        <v>73</v>
      </c>
      <c r="H12" s="42" t="s">
        <v>83</v>
      </c>
      <c r="I12" s="42"/>
      <c r="J12" s="42"/>
      <c r="K12" s="42"/>
      <c r="L12" s="42"/>
      <c r="M12" s="224">
        <v>45840</v>
      </c>
      <c r="N12" s="42"/>
      <c r="O12" s="42" t="s">
        <v>775</v>
      </c>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row>
    <row r="13" spans="1:43" ht="15.75" customHeight="1">
      <c r="A13" s="42" t="s">
        <v>340</v>
      </c>
      <c r="B13" s="42" t="s">
        <v>769</v>
      </c>
      <c r="C13" s="42" t="s">
        <v>744</v>
      </c>
      <c r="D13" s="42"/>
      <c r="E13" s="42" t="s">
        <v>61</v>
      </c>
      <c r="F13" s="42" t="s">
        <v>66</v>
      </c>
      <c r="G13" s="42" t="s">
        <v>73</v>
      </c>
      <c r="H13" s="42"/>
      <c r="I13" s="42"/>
      <c r="J13" s="42"/>
      <c r="K13" s="42"/>
      <c r="L13" s="42"/>
      <c r="M13" s="224">
        <v>45840</v>
      </c>
      <c r="N13" s="42"/>
      <c r="O13" s="42" t="s">
        <v>775</v>
      </c>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row>
    <row r="14" spans="1:43" ht="15.75" customHeight="1">
      <c r="A14" s="42" t="s">
        <v>361</v>
      </c>
      <c r="B14" s="42" t="s">
        <v>769</v>
      </c>
      <c r="C14" s="42" t="s">
        <v>744</v>
      </c>
      <c r="D14" s="42"/>
      <c r="E14" s="42" t="s">
        <v>61</v>
      </c>
      <c r="F14" s="42" t="s">
        <v>66</v>
      </c>
      <c r="G14" s="42" t="s">
        <v>73</v>
      </c>
      <c r="H14" s="42" t="s">
        <v>774</v>
      </c>
      <c r="I14" s="42" t="s">
        <v>779</v>
      </c>
      <c r="J14" s="42"/>
      <c r="K14" s="42" t="s">
        <v>784</v>
      </c>
      <c r="L14" s="42"/>
      <c r="M14" s="224">
        <v>45269</v>
      </c>
      <c r="N14" s="224">
        <v>46344</v>
      </c>
      <c r="O14" s="42" t="s">
        <v>775</v>
      </c>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row>
    <row r="15" spans="1:43" ht="15.75" customHeight="1">
      <c r="A15" s="42" t="s">
        <v>391</v>
      </c>
      <c r="B15" s="42" t="s">
        <v>769</v>
      </c>
      <c r="C15" s="42" t="s">
        <v>744</v>
      </c>
      <c r="D15" s="42" t="s">
        <v>783</v>
      </c>
      <c r="E15" s="42" t="s">
        <v>61</v>
      </c>
      <c r="F15" s="42" t="s">
        <v>66</v>
      </c>
      <c r="G15" s="42" t="s">
        <v>73</v>
      </c>
      <c r="H15" s="42" t="s">
        <v>774</v>
      </c>
      <c r="I15" s="42" t="s">
        <v>777</v>
      </c>
      <c r="J15" s="42"/>
      <c r="K15" s="42" t="s">
        <v>110</v>
      </c>
      <c r="L15" s="42" t="s">
        <v>780</v>
      </c>
      <c r="M15" s="224">
        <v>46344</v>
      </c>
      <c r="N15" s="224">
        <v>45925</v>
      </c>
      <c r="O15" s="42" t="s">
        <v>775</v>
      </c>
      <c r="P15" s="42"/>
      <c r="Q15" s="42"/>
      <c r="R15" s="42" t="s">
        <v>129</v>
      </c>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row>
    <row r="16" spans="1:43" ht="15.75" customHeight="1">
      <c r="A16" s="42" t="s">
        <v>400</v>
      </c>
      <c r="B16" s="42" t="s">
        <v>769</v>
      </c>
      <c r="C16" s="42" t="s">
        <v>744</v>
      </c>
      <c r="D16" s="42" t="s">
        <v>785</v>
      </c>
      <c r="E16" s="42" t="s">
        <v>61</v>
      </c>
      <c r="F16" s="42" t="s">
        <v>66</v>
      </c>
      <c r="G16" s="42" t="s">
        <v>73</v>
      </c>
      <c r="H16" s="42" t="s">
        <v>774</v>
      </c>
      <c r="I16" s="42" t="s">
        <v>777</v>
      </c>
      <c r="J16" s="42"/>
      <c r="K16" s="42"/>
      <c r="L16" s="42"/>
      <c r="M16" s="224">
        <v>45840</v>
      </c>
      <c r="N16" s="224">
        <v>45208</v>
      </c>
      <c r="O16" s="42" t="s">
        <v>775</v>
      </c>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row>
    <row r="17" spans="1:43" ht="15.75" customHeight="1">
      <c r="A17" s="42" t="s">
        <v>402</v>
      </c>
      <c r="B17" s="42" t="s">
        <v>769</v>
      </c>
      <c r="C17" s="42" t="s">
        <v>744</v>
      </c>
      <c r="D17" s="42"/>
      <c r="E17" s="42" t="s">
        <v>61</v>
      </c>
      <c r="F17" s="42" t="s">
        <v>66</v>
      </c>
      <c r="G17" s="42" t="s">
        <v>73</v>
      </c>
      <c r="H17" s="42" t="s">
        <v>774</v>
      </c>
      <c r="I17" s="42" t="s">
        <v>777</v>
      </c>
      <c r="J17" s="42"/>
      <c r="K17" s="42"/>
      <c r="L17" s="42"/>
      <c r="M17" s="224">
        <v>46344</v>
      </c>
      <c r="N17" s="224">
        <v>46696</v>
      </c>
      <c r="O17" s="42" t="s">
        <v>775</v>
      </c>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row>
    <row r="18" spans="1:43" ht="15.75" customHeight="1">
      <c r="A18" s="42" t="s">
        <v>429</v>
      </c>
      <c r="B18" s="42" t="s">
        <v>769</v>
      </c>
      <c r="C18" s="42" t="s">
        <v>744</v>
      </c>
      <c r="D18" s="42" t="s">
        <v>776</v>
      </c>
      <c r="E18" s="42" t="s">
        <v>61</v>
      </c>
      <c r="F18" s="42" t="s">
        <v>66</v>
      </c>
      <c r="G18" s="42" t="s">
        <v>73</v>
      </c>
      <c r="H18" s="42" t="s">
        <v>774</v>
      </c>
      <c r="I18" s="42" t="s">
        <v>779</v>
      </c>
      <c r="J18" s="42"/>
      <c r="K18" s="42" t="s">
        <v>114</v>
      </c>
      <c r="L18" s="42"/>
      <c r="M18" s="224">
        <v>45840</v>
      </c>
      <c r="N18" s="224">
        <v>46022</v>
      </c>
      <c r="O18" s="42" t="s">
        <v>775</v>
      </c>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row>
    <row r="19" spans="1:43" ht="15.75" customHeight="1">
      <c r="A19" s="42" t="s">
        <v>430</v>
      </c>
      <c r="B19" s="42" t="s">
        <v>769</v>
      </c>
      <c r="C19" s="42" t="s">
        <v>744</v>
      </c>
      <c r="D19" s="42"/>
      <c r="E19" s="42" t="s">
        <v>61</v>
      </c>
      <c r="F19" s="42" t="s">
        <v>66</v>
      </c>
      <c r="G19" s="42" t="s">
        <v>73</v>
      </c>
      <c r="H19" s="42"/>
      <c r="I19" s="42"/>
      <c r="J19" s="42"/>
      <c r="K19" s="42"/>
      <c r="L19" s="42"/>
      <c r="M19" s="224">
        <v>45840</v>
      </c>
      <c r="N19" s="42"/>
      <c r="O19" s="42" t="s">
        <v>775</v>
      </c>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row>
    <row r="20" spans="1:43" ht="15.75" customHeight="1">
      <c r="A20" s="42" t="s">
        <v>448</v>
      </c>
      <c r="B20" s="42" t="s">
        <v>769</v>
      </c>
      <c r="C20" s="42" t="s">
        <v>744</v>
      </c>
      <c r="D20" s="42"/>
      <c r="E20" s="42" t="s">
        <v>61</v>
      </c>
      <c r="F20" s="42" t="s">
        <v>66</v>
      </c>
      <c r="G20" s="42" t="s">
        <v>73</v>
      </c>
      <c r="H20" s="42"/>
      <c r="I20" s="42"/>
      <c r="J20" s="42"/>
      <c r="K20" s="42"/>
      <c r="L20" s="42"/>
      <c r="M20" s="224">
        <v>46164</v>
      </c>
      <c r="N20" s="42"/>
      <c r="O20" s="42" t="s">
        <v>775</v>
      </c>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row>
    <row r="21" spans="1:43" ht="15.75" customHeight="1">
      <c r="A21" s="42" t="s">
        <v>478</v>
      </c>
      <c r="B21" s="42" t="s">
        <v>769</v>
      </c>
      <c r="C21" s="42" t="s">
        <v>744</v>
      </c>
      <c r="D21" s="42" t="s">
        <v>770</v>
      </c>
      <c r="E21" s="42" t="s">
        <v>61</v>
      </c>
      <c r="F21" s="42" t="s">
        <v>66</v>
      </c>
      <c r="G21" s="42" t="s">
        <v>73</v>
      </c>
      <c r="H21" s="42" t="s">
        <v>774</v>
      </c>
      <c r="I21" s="42" t="s">
        <v>779</v>
      </c>
      <c r="J21" s="42"/>
      <c r="K21" s="42"/>
      <c r="L21" s="42"/>
      <c r="M21" s="42"/>
      <c r="N21" s="224">
        <v>46162</v>
      </c>
      <c r="O21" s="42" t="s">
        <v>775</v>
      </c>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row>
    <row r="22" spans="1:43" ht="15.75" customHeight="1">
      <c r="A22" s="42" t="s">
        <v>480</v>
      </c>
      <c r="B22" s="42" t="s">
        <v>769</v>
      </c>
      <c r="C22" s="42" t="s">
        <v>744</v>
      </c>
      <c r="D22" s="42"/>
      <c r="E22" s="42" t="s">
        <v>61</v>
      </c>
      <c r="F22" s="42" t="s">
        <v>66</v>
      </c>
      <c r="G22" s="42" t="s">
        <v>73</v>
      </c>
      <c r="H22" s="42" t="s">
        <v>774</v>
      </c>
      <c r="I22" s="42" t="s">
        <v>777</v>
      </c>
      <c r="J22" s="42" t="s">
        <v>101</v>
      </c>
      <c r="K22" s="42"/>
      <c r="L22" s="42"/>
      <c r="M22" s="42"/>
      <c r="N22" s="224">
        <v>46315</v>
      </c>
      <c r="O22" s="42" t="s">
        <v>775</v>
      </c>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row>
    <row r="23" spans="1:43" ht="15.75" customHeight="1">
      <c r="A23" s="42" t="s">
        <v>481</v>
      </c>
      <c r="B23" s="42" t="s">
        <v>769</v>
      </c>
      <c r="C23" s="42" t="s">
        <v>786</v>
      </c>
      <c r="D23" s="42" t="s">
        <v>783</v>
      </c>
      <c r="E23" s="42" t="s">
        <v>61</v>
      </c>
      <c r="F23" s="42" t="s">
        <v>66</v>
      </c>
      <c r="G23" s="42" t="s">
        <v>73</v>
      </c>
      <c r="H23" s="42"/>
      <c r="I23" s="42"/>
      <c r="J23" s="42"/>
      <c r="K23" s="42" t="s">
        <v>104</v>
      </c>
      <c r="L23" s="42" t="s">
        <v>140</v>
      </c>
      <c r="M23" s="224">
        <v>45840</v>
      </c>
      <c r="N23" s="42"/>
      <c r="O23" s="42" t="s">
        <v>775</v>
      </c>
      <c r="P23" s="42"/>
      <c r="Q23" s="42"/>
      <c r="R23" s="42" t="s">
        <v>129</v>
      </c>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row>
    <row r="24" spans="1:43" ht="15.75" customHeight="1">
      <c r="A24" s="42" t="s">
        <v>493</v>
      </c>
      <c r="B24" s="42" t="s">
        <v>769</v>
      </c>
      <c r="C24" s="42" t="s">
        <v>744</v>
      </c>
      <c r="D24" s="42"/>
      <c r="E24" s="42" t="s">
        <v>61</v>
      </c>
      <c r="F24" s="42" t="s">
        <v>66</v>
      </c>
      <c r="G24" s="42" t="s">
        <v>73</v>
      </c>
      <c r="H24" s="42" t="s">
        <v>774</v>
      </c>
      <c r="I24" s="42" t="s">
        <v>777</v>
      </c>
      <c r="J24" s="42"/>
      <c r="K24" s="42"/>
      <c r="L24" s="42"/>
      <c r="M24" s="224">
        <v>46164</v>
      </c>
      <c r="N24" s="224">
        <v>46265</v>
      </c>
      <c r="O24" s="42" t="s">
        <v>775</v>
      </c>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row>
    <row r="25" spans="1:43" ht="15.75" customHeight="1">
      <c r="A25" s="42" t="s">
        <v>527</v>
      </c>
      <c r="B25" s="42" t="s">
        <v>769</v>
      </c>
      <c r="C25" s="42" t="s">
        <v>744</v>
      </c>
      <c r="D25" s="42" t="s">
        <v>785</v>
      </c>
      <c r="E25" s="42" t="s">
        <v>61</v>
      </c>
      <c r="F25" s="42" t="s">
        <v>66</v>
      </c>
      <c r="G25" s="42" t="s">
        <v>73</v>
      </c>
      <c r="H25" s="42" t="s">
        <v>774</v>
      </c>
      <c r="I25" s="42" t="s">
        <v>777</v>
      </c>
      <c r="J25" s="42"/>
      <c r="K25" s="42"/>
      <c r="L25" s="42"/>
      <c r="M25" s="224">
        <v>46164</v>
      </c>
      <c r="N25" s="224">
        <v>45834</v>
      </c>
      <c r="O25" s="42" t="s">
        <v>775</v>
      </c>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row>
    <row r="26" spans="1:43" ht="15.75" customHeight="1">
      <c r="A26" s="42" t="s">
        <v>531</v>
      </c>
      <c r="B26" s="42" t="s">
        <v>769</v>
      </c>
      <c r="C26" s="42" t="s">
        <v>744</v>
      </c>
      <c r="D26" s="42" t="s">
        <v>783</v>
      </c>
      <c r="E26" s="42" t="s">
        <v>61</v>
      </c>
      <c r="F26" s="42" t="s">
        <v>66</v>
      </c>
      <c r="G26" s="42" t="s">
        <v>73</v>
      </c>
      <c r="H26" s="42" t="s">
        <v>774</v>
      </c>
      <c r="I26" s="42" t="s">
        <v>779</v>
      </c>
      <c r="J26" s="42"/>
      <c r="K26" s="42" t="s">
        <v>114</v>
      </c>
      <c r="L26" s="42"/>
      <c r="M26" s="42"/>
      <c r="N26" s="224">
        <v>46175</v>
      </c>
      <c r="O26" s="42" t="s">
        <v>775</v>
      </c>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row>
    <row r="27" spans="1:43" ht="15.75" customHeight="1">
      <c r="A27" s="42" t="s">
        <v>532</v>
      </c>
      <c r="B27" s="42" t="s">
        <v>769</v>
      </c>
      <c r="C27" s="42" t="s">
        <v>744</v>
      </c>
      <c r="D27" s="42" t="s">
        <v>785</v>
      </c>
      <c r="E27" s="42" t="s">
        <v>61</v>
      </c>
      <c r="F27" s="42" t="s">
        <v>66</v>
      </c>
      <c r="G27" s="42" t="s">
        <v>73</v>
      </c>
      <c r="H27" s="42" t="s">
        <v>774</v>
      </c>
      <c r="I27" s="42" t="s">
        <v>779</v>
      </c>
      <c r="J27" s="42"/>
      <c r="K27" s="42"/>
      <c r="L27" s="42"/>
      <c r="M27" s="224">
        <v>45840</v>
      </c>
      <c r="N27" s="42"/>
      <c r="O27" s="42" t="s">
        <v>775</v>
      </c>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row>
    <row r="28" spans="1:43" ht="15.75" customHeight="1">
      <c r="A28" s="42" t="s">
        <v>552</v>
      </c>
      <c r="B28" s="42" t="s">
        <v>769</v>
      </c>
      <c r="C28" s="42" t="s">
        <v>744</v>
      </c>
      <c r="D28" s="42" t="s">
        <v>770</v>
      </c>
      <c r="E28" s="42" t="s">
        <v>61</v>
      </c>
      <c r="F28" s="42" t="s">
        <v>66</v>
      </c>
      <c r="G28" s="42" t="s">
        <v>73</v>
      </c>
      <c r="H28" s="42" t="s">
        <v>774</v>
      </c>
      <c r="I28" s="42"/>
      <c r="J28" s="42" t="s">
        <v>101</v>
      </c>
      <c r="K28" s="42"/>
      <c r="L28" s="42"/>
      <c r="M28" s="42"/>
      <c r="N28" s="42"/>
      <c r="O28" s="42" t="s">
        <v>775</v>
      </c>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row>
    <row r="29" spans="1:43" ht="15.75" customHeight="1">
      <c r="A29" s="42" t="s">
        <v>558</v>
      </c>
      <c r="B29" s="42" t="s">
        <v>769</v>
      </c>
      <c r="C29" s="42" t="s">
        <v>744</v>
      </c>
      <c r="D29" s="42"/>
      <c r="E29" s="42" t="s">
        <v>61</v>
      </c>
      <c r="F29" s="42" t="s">
        <v>66</v>
      </c>
      <c r="G29" s="42" t="s">
        <v>73</v>
      </c>
      <c r="H29" s="42"/>
      <c r="I29" s="42"/>
      <c r="J29" s="42"/>
      <c r="K29" s="42"/>
      <c r="L29" s="42"/>
      <c r="M29" s="224">
        <v>45979</v>
      </c>
      <c r="N29" s="42"/>
      <c r="O29" s="42" t="s">
        <v>775</v>
      </c>
      <c r="P29" s="42"/>
      <c r="Q29" s="42"/>
      <c r="R29" s="42" t="s">
        <v>782</v>
      </c>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row>
    <row r="30" spans="1:43" ht="15.75" customHeight="1">
      <c r="A30" s="42" t="s">
        <v>620</v>
      </c>
      <c r="B30" s="42" t="s">
        <v>769</v>
      </c>
      <c r="C30" s="42" t="s">
        <v>744</v>
      </c>
      <c r="D30" s="42"/>
      <c r="E30" s="42" t="s">
        <v>61</v>
      </c>
      <c r="F30" s="42" t="s">
        <v>66</v>
      </c>
      <c r="G30" s="42" t="s">
        <v>73</v>
      </c>
      <c r="H30" s="42"/>
      <c r="I30" s="42"/>
      <c r="J30" s="42"/>
      <c r="K30" s="42"/>
      <c r="L30" s="42"/>
      <c r="M30" s="224">
        <v>46164</v>
      </c>
      <c r="N30" s="42"/>
      <c r="O30" s="42" t="s">
        <v>775</v>
      </c>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row>
    <row r="31" spans="1:43" ht="15.75" customHeight="1">
      <c r="A31" s="42" t="s">
        <v>267</v>
      </c>
      <c r="B31" s="42" t="s">
        <v>769</v>
      </c>
      <c r="C31" s="42" t="s">
        <v>744</v>
      </c>
      <c r="D31" s="42"/>
      <c r="E31" s="42"/>
      <c r="F31" s="42" t="s">
        <v>70</v>
      </c>
      <c r="G31" s="42" t="s">
        <v>73</v>
      </c>
      <c r="H31" s="42"/>
      <c r="I31" s="42"/>
      <c r="J31" s="42"/>
      <c r="K31" s="42"/>
      <c r="L31" s="42"/>
      <c r="M31" s="42"/>
      <c r="N31" s="42"/>
      <c r="O31" s="42" t="s">
        <v>775</v>
      </c>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row>
    <row r="32" spans="1:43" ht="15.75" customHeight="1">
      <c r="A32" s="42" t="s">
        <v>269</v>
      </c>
      <c r="B32" s="42" t="s">
        <v>769</v>
      </c>
      <c r="C32" s="42" t="s">
        <v>744</v>
      </c>
      <c r="D32" s="42"/>
      <c r="E32" s="42"/>
      <c r="F32" s="42" t="s">
        <v>70</v>
      </c>
      <c r="G32" s="42" t="s">
        <v>73</v>
      </c>
      <c r="H32" s="42" t="s">
        <v>774</v>
      </c>
      <c r="I32" s="42"/>
      <c r="J32" s="42"/>
      <c r="K32" s="42"/>
      <c r="L32" s="42"/>
      <c r="M32" s="42"/>
      <c r="N32" s="42"/>
      <c r="O32" s="42" t="s">
        <v>775</v>
      </c>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row>
    <row r="33" spans="1:43" ht="15.75" customHeight="1">
      <c r="A33" s="42" t="s">
        <v>285</v>
      </c>
      <c r="B33" s="42" t="s">
        <v>769</v>
      </c>
      <c r="C33" s="42" t="s">
        <v>787</v>
      </c>
      <c r="D33" s="42"/>
      <c r="E33" s="42"/>
      <c r="F33" s="42" t="s">
        <v>70</v>
      </c>
      <c r="G33" s="42" t="s">
        <v>73</v>
      </c>
      <c r="H33" s="42" t="s">
        <v>774</v>
      </c>
      <c r="I33" s="42"/>
      <c r="J33" s="42"/>
      <c r="K33" s="42"/>
      <c r="L33" s="42"/>
      <c r="M33" s="42"/>
      <c r="N33" s="42"/>
      <c r="O33" s="42" t="s">
        <v>775</v>
      </c>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row>
    <row r="34" spans="1:43" ht="15.75" customHeight="1">
      <c r="A34" s="42" t="s">
        <v>335</v>
      </c>
      <c r="B34" s="42" t="s">
        <v>769</v>
      </c>
      <c r="C34" s="42" t="s">
        <v>787</v>
      </c>
      <c r="D34" s="42"/>
      <c r="E34" s="42"/>
      <c r="F34" s="42" t="s">
        <v>70</v>
      </c>
      <c r="G34" s="42" t="s">
        <v>73</v>
      </c>
      <c r="H34" s="42"/>
      <c r="I34" s="42"/>
      <c r="J34" s="42"/>
      <c r="K34" s="42"/>
      <c r="L34" s="42" t="s">
        <v>780</v>
      </c>
      <c r="M34" s="42"/>
      <c r="N34" s="42"/>
      <c r="O34" s="42" t="s">
        <v>775</v>
      </c>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row>
    <row r="35" spans="1:43" ht="15.75" customHeight="1">
      <c r="A35" s="42" t="s">
        <v>336</v>
      </c>
      <c r="B35" s="42" t="s">
        <v>769</v>
      </c>
      <c r="C35" s="42" t="s">
        <v>744</v>
      </c>
      <c r="D35" s="42"/>
      <c r="E35" s="42"/>
      <c r="F35" s="42" t="s">
        <v>70</v>
      </c>
      <c r="G35" s="42" t="s">
        <v>73</v>
      </c>
      <c r="H35" s="42"/>
      <c r="I35" s="42"/>
      <c r="J35" s="42"/>
      <c r="K35" s="42"/>
      <c r="L35" s="42"/>
      <c r="M35" s="42"/>
      <c r="N35" s="42"/>
      <c r="O35" s="42" t="s">
        <v>775</v>
      </c>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row>
    <row r="36" spans="1:43" ht="15.75" customHeight="1">
      <c r="A36" s="42" t="s">
        <v>439</v>
      </c>
      <c r="B36" s="42" t="s">
        <v>769</v>
      </c>
      <c r="C36" s="42" t="s">
        <v>744</v>
      </c>
      <c r="D36" s="42"/>
      <c r="E36" s="42"/>
      <c r="F36" s="42" t="s">
        <v>70</v>
      </c>
      <c r="G36" s="42" t="s">
        <v>73</v>
      </c>
      <c r="H36" s="42"/>
      <c r="I36" s="42"/>
      <c r="J36" s="42"/>
      <c r="K36" s="42"/>
      <c r="L36" s="42"/>
      <c r="M36" s="42"/>
      <c r="N36" s="42"/>
      <c r="O36" s="42" t="s">
        <v>775</v>
      </c>
      <c r="P36" s="42"/>
      <c r="Q36" s="42"/>
      <c r="R36" s="42" t="s">
        <v>137</v>
      </c>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row>
    <row r="37" spans="1:43" ht="15.75" customHeight="1">
      <c r="A37" s="42" t="s">
        <v>449</v>
      </c>
      <c r="B37" s="42" t="s">
        <v>769</v>
      </c>
      <c r="C37" s="42" t="s">
        <v>744</v>
      </c>
      <c r="D37" s="42"/>
      <c r="E37" s="42"/>
      <c r="F37" s="42" t="s">
        <v>70</v>
      </c>
      <c r="G37" s="42" t="s">
        <v>73</v>
      </c>
      <c r="H37" s="42"/>
      <c r="I37" s="42"/>
      <c r="J37" s="42"/>
      <c r="K37" s="42" t="s">
        <v>125</v>
      </c>
      <c r="L37" s="42"/>
      <c r="M37" s="42"/>
      <c r="N37" s="42"/>
      <c r="O37" s="42" t="s">
        <v>775</v>
      </c>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row>
    <row r="38" spans="1:43" ht="15.75" customHeight="1">
      <c r="A38" s="42" t="s">
        <v>572</v>
      </c>
      <c r="B38" s="42" t="s">
        <v>769</v>
      </c>
      <c r="C38" s="42" t="s">
        <v>744</v>
      </c>
      <c r="D38" s="42"/>
      <c r="E38" s="42"/>
      <c r="F38" s="42" t="s">
        <v>70</v>
      </c>
      <c r="G38" s="42" t="s">
        <v>73</v>
      </c>
      <c r="H38" s="42" t="s">
        <v>778</v>
      </c>
      <c r="I38" s="42"/>
      <c r="J38" s="42"/>
      <c r="K38" s="42"/>
      <c r="L38" s="42"/>
      <c r="M38" s="224">
        <v>44592</v>
      </c>
      <c r="N38" s="224">
        <v>45899</v>
      </c>
      <c r="O38" s="42" t="s">
        <v>775</v>
      </c>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row>
    <row r="39" spans="1:43" ht="15.75" customHeight="1">
      <c r="A39" s="42" t="s">
        <v>204</v>
      </c>
      <c r="B39" s="42" t="s">
        <v>788</v>
      </c>
      <c r="C39" s="42" t="s">
        <v>744</v>
      </c>
      <c r="D39" s="42"/>
      <c r="E39" s="42"/>
      <c r="F39" s="42" t="s">
        <v>772</v>
      </c>
      <c r="G39" s="42" t="s">
        <v>773</v>
      </c>
      <c r="H39" s="42" t="s">
        <v>778</v>
      </c>
      <c r="I39" s="42" t="s">
        <v>779</v>
      </c>
      <c r="J39" s="42"/>
      <c r="K39" s="42" t="s">
        <v>114</v>
      </c>
      <c r="L39" s="42"/>
      <c r="M39" s="224">
        <v>46344</v>
      </c>
      <c r="N39" s="224">
        <v>45709</v>
      </c>
      <c r="O39" s="42" t="s">
        <v>789</v>
      </c>
      <c r="P39" s="42"/>
      <c r="Q39" s="42" t="s">
        <v>790</v>
      </c>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row>
    <row r="40" spans="1:43" ht="15.75" customHeight="1">
      <c r="A40" s="42" t="s">
        <v>283</v>
      </c>
      <c r="B40" s="42" t="s">
        <v>769</v>
      </c>
      <c r="C40" s="42" t="s">
        <v>744</v>
      </c>
      <c r="D40" s="42"/>
      <c r="E40" s="42"/>
      <c r="F40" s="42" t="s">
        <v>772</v>
      </c>
      <c r="G40" s="42" t="s">
        <v>773</v>
      </c>
      <c r="H40" s="42" t="s">
        <v>83</v>
      </c>
      <c r="I40" s="42"/>
      <c r="J40" s="42"/>
      <c r="K40" s="42" t="s">
        <v>125</v>
      </c>
      <c r="L40" s="42"/>
      <c r="M40" s="42"/>
      <c r="N40" s="42"/>
      <c r="O40" s="42" t="s">
        <v>775</v>
      </c>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row>
    <row r="41" spans="1:43" ht="15.75" customHeight="1">
      <c r="A41" s="42" t="s">
        <v>421</v>
      </c>
      <c r="B41" s="42" t="s">
        <v>788</v>
      </c>
      <c r="C41" s="42" t="s">
        <v>744</v>
      </c>
      <c r="D41" s="42"/>
      <c r="E41" s="42"/>
      <c r="F41" s="42" t="s">
        <v>772</v>
      </c>
      <c r="G41" s="42" t="s">
        <v>773</v>
      </c>
      <c r="H41" s="42"/>
      <c r="I41" s="42"/>
      <c r="J41" s="42"/>
      <c r="K41" s="42" t="s">
        <v>125</v>
      </c>
      <c r="L41" s="42"/>
      <c r="M41" s="224">
        <v>46720</v>
      </c>
      <c r="N41" s="42"/>
      <c r="O41" s="42" t="s">
        <v>775</v>
      </c>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row>
    <row r="42" spans="1:43" ht="15.75" customHeight="1">
      <c r="A42" s="42" t="s">
        <v>194</v>
      </c>
      <c r="B42" s="42" t="s">
        <v>769</v>
      </c>
      <c r="C42" s="42" t="s">
        <v>744</v>
      </c>
      <c r="D42" s="42"/>
      <c r="E42" s="42"/>
      <c r="F42" s="42" t="s">
        <v>66</v>
      </c>
      <c r="G42" s="42" t="s">
        <v>73</v>
      </c>
      <c r="H42" s="42"/>
      <c r="I42" s="42"/>
      <c r="J42" s="42"/>
      <c r="K42" s="42"/>
      <c r="L42" s="42"/>
      <c r="M42" s="224">
        <v>45901</v>
      </c>
      <c r="N42" s="42"/>
      <c r="O42" s="42" t="s">
        <v>775</v>
      </c>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row>
    <row r="43" spans="1:43" ht="15.75" customHeight="1">
      <c r="A43" s="42" t="s">
        <v>207</v>
      </c>
      <c r="B43" s="42" t="s">
        <v>769</v>
      </c>
      <c r="C43" s="42" t="s">
        <v>744</v>
      </c>
      <c r="D43" s="42"/>
      <c r="E43" s="42"/>
      <c r="F43" s="42" t="s">
        <v>66</v>
      </c>
      <c r="G43" s="42" t="s">
        <v>73</v>
      </c>
      <c r="H43" s="42"/>
      <c r="I43" s="42"/>
      <c r="J43" s="42"/>
      <c r="K43" s="42"/>
      <c r="L43" s="42"/>
      <c r="M43" s="42"/>
      <c r="N43" s="42"/>
      <c r="O43" s="42" t="s">
        <v>775</v>
      </c>
      <c r="P43" s="42"/>
      <c r="Q43" s="42" t="s">
        <v>791</v>
      </c>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row>
    <row r="44" spans="1:43" ht="15.75" customHeight="1">
      <c r="A44" s="42" t="s">
        <v>230</v>
      </c>
      <c r="B44" s="42" t="s">
        <v>769</v>
      </c>
      <c r="C44" s="42" t="s">
        <v>744</v>
      </c>
      <c r="D44" s="42"/>
      <c r="E44" s="42"/>
      <c r="F44" s="42" t="s">
        <v>66</v>
      </c>
      <c r="G44" s="42" t="s">
        <v>73</v>
      </c>
      <c r="H44" s="42"/>
      <c r="I44" s="42"/>
      <c r="J44" s="42"/>
      <c r="K44" s="42" t="s">
        <v>125</v>
      </c>
      <c r="L44" s="42"/>
      <c r="M44" s="42"/>
      <c r="N44" s="42"/>
      <c r="O44" s="42" t="s">
        <v>775</v>
      </c>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row>
    <row r="45" spans="1:43" ht="13">
      <c r="A45" s="42" t="s">
        <v>238</v>
      </c>
      <c r="B45" s="42" t="s">
        <v>769</v>
      </c>
      <c r="C45" s="42" t="s">
        <v>744</v>
      </c>
      <c r="D45" s="42"/>
      <c r="E45" s="42"/>
      <c r="F45" s="42" t="s">
        <v>66</v>
      </c>
      <c r="G45" s="42" t="s">
        <v>73</v>
      </c>
      <c r="H45" s="42" t="s">
        <v>774</v>
      </c>
      <c r="I45" s="42" t="s">
        <v>777</v>
      </c>
      <c r="J45" s="42"/>
      <c r="K45" s="42"/>
      <c r="L45" s="42"/>
      <c r="M45" s="42"/>
      <c r="N45" s="224">
        <v>47301</v>
      </c>
      <c r="O45" s="42" t="s">
        <v>775</v>
      </c>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row>
    <row r="46" spans="1:43" ht="13">
      <c r="A46" s="42" t="s">
        <v>242</v>
      </c>
      <c r="B46" s="42" t="s">
        <v>769</v>
      </c>
      <c r="C46" s="42" t="s">
        <v>744</v>
      </c>
      <c r="D46" s="42"/>
      <c r="E46" s="42"/>
      <c r="F46" s="42" t="s">
        <v>66</v>
      </c>
      <c r="G46" s="42" t="s">
        <v>73</v>
      </c>
      <c r="H46" s="42" t="s">
        <v>778</v>
      </c>
      <c r="I46" s="42" t="s">
        <v>779</v>
      </c>
      <c r="J46" s="42"/>
      <c r="K46" s="42"/>
      <c r="L46" s="42"/>
      <c r="M46" s="42"/>
      <c r="N46" s="224">
        <v>45570</v>
      </c>
      <c r="O46" s="42" t="s">
        <v>775</v>
      </c>
      <c r="P46" s="42"/>
      <c r="Q46" s="42" t="s">
        <v>792</v>
      </c>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row>
    <row r="47" spans="1:43" ht="13">
      <c r="A47" s="42" t="s">
        <v>243</v>
      </c>
      <c r="B47" s="42" t="s">
        <v>769</v>
      </c>
      <c r="C47" s="42" t="s">
        <v>744</v>
      </c>
      <c r="D47" s="42"/>
      <c r="E47" s="42"/>
      <c r="F47" s="42" t="s">
        <v>66</v>
      </c>
      <c r="G47" s="42" t="s">
        <v>73</v>
      </c>
      <c r="H47" s="42" t="s">
        <v>83</v>
      </c>
      <c r="I47" s="42"/>
      <c r="J47" s="42"/>
      <c r="K47" s="42"/>
      <c r="L47" s="42"/>
      <c r="M47" s="42"/>
      <c r="N47" s="42"/>
      <c r="O47" s="42" t="s">
        <v>775</v>
      </c>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row>
    <row r="48" spans="1:43" ht="13">
      <c r="A48" s="42" t="s">
        <v>271</v>
      </c>
      <c r="B48" s="42" t="s">
        <v>769</v>
      </c>
      <c r="C48" s="42" t="s">
        <v>744</v>
      </c>
      <c r="D48" s="42"/>
      <c r="E48" s="42"/>
      <c r="F48" s="42" t="s">
        <v>66</v>
      </c>
      <c r="G48" s="42" t="s">
        <v>73</v>
      </c>
      <c r="H48" s="42"/>
      <c r="I48" s="42"/>
      <c r="J48" s="42"/>
      <c r="K48" s="42"/>
      <c r="L48" s="42"/>
      <c r="M48" s="224">
        <v>46164</v>
      </c>
      <c r="N48" s="42"/>
      <c r="O48" s="42" t="s">
        <v>775</v>
      </c>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row>
    <row r="49" spans="1:43" ht="13">
      <c r="A49" s="42" t="s">
        <v>274</v>
      </c>
      <c r="B49" s="42" t="s">
        <v>769</v>
      </c>
      <c r="C49" s="42" t="s">
        <v>744</v>
      </c>
      <c r="D49" s="42"/>
      <c r="E49" s="42"/>
      <c r="F49" s="42" t="s">
        <v>66</v>
      </c>
      <c r="G49" s="42" t="s">
        <v>73</v>
      </c>
      <c r="H49" s="42"/>
      <c r="I49" s="42"/>
      <c r="J49" s="42"/>
      <c r="K49" s="42"/>
      <c r="L49" s="42" t="s">
        <v>780</v>
      </c>
      <c r="M49" s="42"/>
      <c r="N49" s="42"/>
      <c r="O49" s="42" t="s">
        <v>775</v>
      </c>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row>
    <row r="50" spans="1:43" ht="13">
      <c r="A50" s="42" t="s">
        <v>278</v>
      </c>
      <c r="B50" s="42" t="s">
        <v>769</v>
      </c>
      <c r="C50" s="42" t="s">
        <v>786</v>
      </c>
      <c r="D50" s="42"/>
      <c r="E50" s="42"/>
      <c r="F50" s="42" t="s">
        <v>66</v>
      </c>
      <c r="G50" s="42" t="s">
        <v>73</v>
      </c>
      <c r="H50" s="42"/>
      <c r="I50" s="42"/>
      <c r="J50" s="42"/>
      <c r="K50" s="42"/>
      <c r="L50" s="42"/>
      <c r="M50" s="42"/>
      <c r="N50" s="42"/>
      <c r="O50" s="42" t="s">
        <v>775</v>
      </c>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row>
    <row r="51" spans="1:43" ht="13">
      <c r="A51" s="42" t="s">
        <v>304</v>
      </c>
      <c r="B51" s="42" t="s">
        <v>769</v>
      </c>
      <c r="C51" s="42" t="s">
        <v>744</v>
      </c>
      <c r="D51" s="42"/>
      <c r="E51" s="42"/>
      <c r="F51" s="42" t="s">
        <v>66</v>
      </c>
      <c r="G51" s="42" t="s">
        <v>73</v>
      </c>
      <c r="H51" s="42" t="s">
        <v>774</v>
      </c>
      <c r="I51" s="42" t="s">
        <v>777</v>
      </c>
      <c r="J51" s="42"/>
      <c r="K51" s="42"/>
      <c r="L51" s="42"/>
      <c r="M51" s="224">
        <v>46164</v>
      </c>
      <c r="N51" s="224">
        <v>47190</v>
      </c>
      <c r="O51" s="42" t="s">
        <v>775</v>
      </c>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row>
    <row r="52" spans="1:43" ht="13">
      <c r="A52" s="42" t="s">
        <v>334</v>
      </c>
      <c r="B52" s="42" t="s">
        <v>769</v>
      </c>
      <c r="C52" s="42" t="s">
        <v>786</v>
      </c>
      <c r="D52" s="42"/>
      <c r="E52" s="42"/>
      <c r="F52" s="42" t="s">
        <v>66</v>
      </c>
      <c r="G52" s="42" t="s">
        <v>73</v>
      </c>
      <c r="H52" s="42"/>
      <c r="I52" s="42"/>
      <c r="J52" s="42"/>
      <c r="K52" s="42"/>
      <c r="L52" s="42"/>
      <c r="M52" s="42"/>
      <c r="N52" s="224">
        <v>45310</v>
      </c>
      <c r="O52" s="42" t="s">
        <v>775</v>
      </c>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row>
    <row r="53" spans="1:43" ht="13">
      <c r="A53" s="42" t="s">
        <v>346</v>
      </c>
      <c r="B53" s="42" t="s">
        <v>769</v>
      </c>
      <c r="C53" s="42" t="s">
        <v>744</v>
      </c>
      <c r="D53" s="42"/>
      <c r="E53" s="42"/>
      <c r="F53" s="42" t="s">
        <v>66</v>
      </c>
      <c r="G53" s="42" t="s">
        <v>73</v>
      </c>
      <c r="H53" s="42"/>
      <c r="I53" s="42"/>
      <c r="J53" s="42"/>
      <c r="K53" s="42"/>
      <c r="L53" s="42"/>
      <c r="M53" s="42"/>
      <c r="N53" s="42"/>
      <c r="O53" s="42" t="s">
        <v>775</v>
      </c>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row>
    <row r="54" spans="1:43" ht="13">
      <c r="A54" s="42" t="s">
        <v>360</v>
      </c>
      <c r="B54" s="42" t="s">
        <v>769</v>
      </c>
      <c r="C54" s="42" t="s">
        <v>744</v>
      </c>
      <c r="D54" s="42"/>
      <c r="E54" s="42"/>
      <c r="F54" s="42" t="s">
        <v>66</v>
      </c>
      <c r="G54" s="42" t="s">
        <v>73</v>
      </c>
      <c r="H54" s="42"/>
      <c r="I54" s="42"/>
      <c r="J54" s="42"/>
      <c r="K54" s="42" t="s">
        <v>125</v>
      </c>
      <c r="L54" s="42"/>
      <c r="M54" s="42"/>
      <c r="N54" s="42"/>
      <c r="O54" s="42" t="s">
        <v>775</v>
      </c>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row>
    <row r="55" spans="1:43" ht="13">
      <c r="A55" s="42" t="s">
        <v>419</v>
      </c>
      <c r="B55" s="42" t="s">
        <v>769</v>
      </c>
      <c r="C55" s="42" t="s">
        <v>744</v>
      </c>
      <c r="D55" s="42"/>
      <c r="E55" s="42"/>
      <c r="F55" s="42" t="s">
        <v>66</v>
      </c>
      <c r="G55" s="42" t="s">
        <v>73</v>
      </c>
      <c r="H55" s="42"/>
      <c r="I55" s="42"/>
      <c r="J55" s="42"/>
      <c r="K55" s="42"/>
      <c r="L55" s="42"/>
      <c r="M55" s="42"/>
      <c r="N55" s="42"/>
      <c r="O55" s="42" t="s">
        <v>775</v>
      </c>
      <c r="P55" s="42"/>
      <c r="Q55" s="42" t="s">
        <v>793</v>
      </c>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row>
    <row r="56" spans="1:43" ht="13">
      <c r="A56" s="42" t="s">
        <v>446</v>
      </c>
      <c r="B56" s="42" t="s">
        <v>769</v>
      </c>
      <c r="C56" s="42" t="s">
        <v>786</v>
      </c>
      <c r="D56" s="42"/>
      <c r="E56" s="42"/>
      <c r="F56" s="42" t="s">
        <v>66</v>
      </c>
      <c r="G56" s="42" t="s">
        <v>73</v>
      </c>
      <c r="H56" s="42"/>
      <c r="I56" s="42"/>
      <c r="J56" s="42"/>
      <c r="K56" s="42"/>
      <c r="L56" s="42"/>
      <c r="M56" s="42"/>
      <c r="N56" s="42"/>
      <c r="O56" s="42" t="s">
        <v>775</v>
      </c>
      <c r="P56" s="42"/>
      <c r="Q56" s="42" t="s">
        <v>794</v>
      </c>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row>
    <row r="57" spans="1:43" ht="13">
      <c r="A57" s="42" t="s">
        <v>498</v>
      </c>
      <c r="B57" s="42" t="s">
        <v>769</v>
      </c>
      <c r="C57" s="42" t="s">
        <v>744</v>
      </c>
      <c r="D57" s="42"/>
      <c r="E57" s="42"/>
      <c r="F57" s="42" t="s">
        <v>66</v>
      </c>
      <c r="G57" s="42" t="s">
        <v>73</v>
      </c>
      <c r="H57" s="42"/>
      <c r="I57" s="42"/>
      <c r="J57" s="42"/>
      <c r="K57" s="42"/>
      <c r="L57" s="42"/>
      <c r="M57" s="42"/>
      <c r="N57" s="42"/>
      <c r="O57" s="42" t="s">
        <v>775</v>
      </c>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row>
    <row r="58" spans="1:43" ht="13">
      <c r="A58" s="42" t="s">
        <v>506</v>
      </c>
      <c r="B58" s="42" t="s">
        <v>769</v>
      </c>
      <c r="C58" s="42" t="s">
        <v>744</v>
      </c>
      <c r="D58" s="42"/>
      <c r="E58" s="42"/>
      <c r="F58" s="42" t="s">
        <v>66</v>
      </c>
      <c r="G58" s="42" t="s">
        <v>73</v>
      </c>
      <c r="H58" s="42"/>
      <c r="I58" s="42"/>
      <c r="J58" s="42"/>
      <c r="K58" s="42"/>
      <c r="L58" s="42"/>
      <c r="M58" s="224">
        <v>46164</v>
      </c>
      <c r="N58" s="42"/>
      <c r="O58" s="42" t="s">
        <v>775</v>
      </c>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row>
    <row r="59" spans="1:43" ht="13">
      <c r="A59" s="42" t="s">
        <v>537</v>
      </c>
      <c r="B59" s="42" t="s">
        <v>769</v>
      </c>
      <c r="C59" s="42" t="s">
        <v>744</v>
      </c>
      <c r="D59" s="42"/>
      <c r="E59" s="42"/>
      <c r="F59" s="42" t="s">
        <v>66</v>
      </c>
      <c r="G59" s="42" t="s">
        <v>73</v>
      </c>
      <c r="H59" s="42" t="s">
        <v>774</v>
      </c>
      <c r="I59" s="42" t="s">
        <v>777</v>
      </c>
      <c r="J59" s="42"/>
      <c r="K59" s="42"/>
      <c r="L59" s="42"/>
      <c r="M59" s="224">
        <v>46164</v>
      </c>
      <c r="N59" s="224">
        <v>45944</v>
      </c>
      <c r="O59" s="42" t="s">
        <v>775</v>
      </c>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row>
    <row r="60" spans="1:43" ht="13">
      <c r="A60" s="42" t="s">
        <v>542</v>
      </c>
      <c r="B60" s="42" t="s">
        <v>769</v>
      </c>
      <c r="C60" s="42" t="s">
        <v>744</v>
      </c>
      <c r="D60" s="42"/>
      <c r="E60" s="42"/>
      <c r="F60" s="42" t="s">
        <v>66</v>
      </c>
      <c r="G60" s="42" t="s">
        <v>73</v>
      </c>
      <c r="H60" s="42"/>
      <c r="I60" s="42"/>
      <c r="J60" s="42"/>
      <c r="K60" s="42"/>
      <c r="L60" s="42"/>
      <c r="M60" s="42"/>
      <c r="N60" s="42"/>
      <c r="O60" s="42" t="s">
        <v>775</v>
      </c>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row>
    <row r="61" spans="1:43" ht="13">
      <c r="A61" s="42" t="s">
        <v>591</v>
      </c>
      <c r="B61" s="42" t="s">
        <v>769</v>
      </c>
      <c r="C61" s="42" t="s">
        <v>744</v>
      </c>
      <c r="D61" s="42"/>
      <c r="E61" s="42"/>
      <c r="F61" s="42" t="s">
        <v>66</v>
      </c>
      <c r="G61" s="42" t="s">
        <v>73</v>
      </c>
      <c r="H61" s="42"/>
      <c r="I61" s="42"/>
      <c r="J61" s="42"/>
      <c r="K61" s="42"/>
      <c r="L61" s="42"/>
      <c r="M61" s="224">
        <v>46164</v>
      </c>
      <c r="N61" s="42"/>
      <c r="O61" s="42" t="s">
        <v>775</v>
      </c>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row>
    <row r="62" spans="1:43" ht="13">
      <c r="A62" s="42" t="s">
        <v>607</v>
      </c>
      <c r="B62" s="42" t="s">
        <v>769</v>
      </c>
      <c r="C62" s="42" t="s">
        <v>744</v>
      </c>
      <c r="D62" s="42"/>
      <c r="E62" s="42"/>
      <c r="F62" s="42" t="s">
        <v>66</v>
      </c>
      <c r="G62" s="42" t="s">
        <v>73</v>
      </c>
      <c r="H62" s="42"/>
      <c r="I62" s="42"/>
      <c r="J62" s="42"/>
      <c r="K62" s="42"/>
      <c r="L62" s="42"/>
      <c r="M62" s="42"/>
      <c r="N62" s="42"/>
      <c r="O62" s="42" t="s">
        <v>775</v>
      </c>
      <c r="P62" s="42"/>
      <c r="Q62" s="42" t="s">
        <v>792</v>
      </c>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row>
    <row r="63" spans="1:43" ht="13">
      <c r="A63" s="42" t="s">
        <v>253</v>
      </c>
      <c r="B63" s="42" t="s">
        <v>769</v>
      </c>
      <c r="C63" s="42" t="s">
        <v>744</v>
      </c>
      <c r="D63" s="42"/>
      <c r="E63" s="42"/>
      <c r="F63" s="42"/>
      <c r="G63" s="42" t="s">
        <v>773</v>
      </c>
      <c r="H63" s="42" t="s">
        <v>774</v>
      </c>
      <c r="I63" s="42" t="s">
        <v>777</v>
      </c>
      <c r="J63" s="42"/>
      <c r="K63" s="42"/>
      <c r="L63" s="42"/>
      <c r="M63" s="224">
        <v>45840</v>
      </c>
      <c r="N63" s="42"/>
      <c r="O63" s="42" t="s">
        <v>775</v>
      </c>
      <c r="P63" s="42"/>
      <c r="Q63" s="42" t="s">
        <v>795</v>
      </c>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row>
    <row r="64" spans="1:43" ht="13">
      <c r="A64" s="42" t="s">
        <v>351</v>
      </c>
      <c r="B64" s="42" t="s">
        <v>796</v>
      </c>
      <c r="C64" s="42" t="s">
        <v>744</v>
      </c>
      <c r="D64" s="42"/>
      <c r="E64" s="42"/>
      <c r="F64" s="42"/>
      <c r="G64" s="42" t="s">
        <v>773</v>
      </c>
      <c r="H64" s="42" t="s">
        <v>774</v>
      </c>
      <c r="I64" s="42"/>
      <c r="J64" s="42"/>
      <c r="K64" s="42"/>
      <c r="L64" s="42"/>
      <c r="M64" s="42"/>
      <c r="N64" s="42"/>
      <c r="O64" s="42" t="s">
        <v>775</v>
      </c>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row>
    <row r="65" spans="1:43" ht="13">
      <c r="A65" s="42" t="s">
        <v>365</v>
      </c>
      <c r="B65" s="42" t="s">
        <v>769</v>
      </c>
      <c r="C65" s="42" t="s">
        <v>744</v>
      </c>
      <c r="D65" s="42"/>
      <c r="E65" s="42"/>
      <c r="F65" s="42"/>
      <c r="G65" s="42" t="s">
        <v>773</v>
      </c>
      <c r="H65" s="42" t="s">
        <v>83</v>
      </c>
      <c r="I65" s="42"/>
      <c r="J65" s="42"/>
      <c r="K65" s="42"/>
      <c r="L65" s="42"/>
      <c r="M65" s="42"/>
      <c r="N65" s="42"/>
      <c r="O65" s="42" t="s">
        <v>775</v>
      </c>
      <c r="P65" s="42" t="s">
        <v>147</v>
      </c>
      <c r="Q65" s="42" t="s">
        <v>797</v>
      </c>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row>
    <row r="66" spans="1:43" ht="13">
      <c r="A66" s="42" t="s">
        <v>370</v>
      </c>
      <c r="B66" s="42" t="s">
        <v>769</v>
      </c>
      <c r="C66" s="42" t="s">
        <v>744</v>
      </c>
      <c r="D66" s="42"/>
      <c r="E66" s="42"/>
      <c r="F66" s="42"/>
      <c r="G66" s="42" t="s">
        <v>773</v>
      </c>
      <c r="H66" s="42" t="s">
        <v>778</v>
      </c>
      <c r="I66" s="42"/>
      <c r="J66" s="42"/>
      <c r="K66" s="42" t="s">
        <v>118</v>
      </c>
      <c r="L66" s="42" t="s">
        <v>780</v>
      </c>
      <c r="M66" s="224">
        <v>44679</v>
      </c>
      <c r="N66" s="224">
        <v>46743</v>
      </c>
      <c r="O66" s="42" t="s">
        <v>798</v>
      </c>
      <c r="P66" s="42"/>
      <c r="Q66" s="42"/>
      <c r="R66" s="42" t="s">
        <v>134</v>
      </c>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row>
    <row r="67" spans="1:43" ht="13">
      <c r="A67" s="42" t="s">
        <v>374</v>
      </c>
      <c r="B67" s="42" t="s">
        <v>769</v>
      </c>
      <c r="C67" s="42" t="s">
        <v>744</v>
      </c>
      <c r="D67" s="42"/>
      <c r="E67" s="42"/>
      <c r="F67" s="42"/>
      <c r="G67" s="42" t="s">
        <v>773</v>
      </c>
      <c r="H67" s="42" t="s">
        <v>774</v>
      </c>
      <c r="I67" s="42"/>
      <c r="J67" s="42"/>
      <c r="K67" s="42"/>
      <c r="L67" s="42"/>
      <c r="M67" s="42"/>
      <c r="N67" s="42"/>
      <c r="O67" s="42" t="s">
        <v>775</v>
      </c>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row>
    <row r="68" spans="1:43" ht="13">
      <c r="A68" s="42" t="s">
        <v>442</v>
      </c>
      <c r="B68" s="42" t="s">
        <v>788</v>
      </c>
      <c r="C68" s="42" t="s">
        <v>744</v>
      </c>
      <c r="D68" s="42"/>
      <c r="E68" s="42"/>
      <c r="F68" s="42"/>
      <c r="G68" s="42" t="s">
        <v>773</v>
      </c>
      <c r="H68" s="42" t="s">
        <v>778</v>
      </c>
      <c r="I68" s="42"/>
      <c r="J68" s="42"/>
      <c r="K68" s="42" t="s">
        <v>784</v>
      </c>
      <c r="L68" s="42" t="s">
        <v>140</v>
      </c>
      <c r="M68" s="42"/>
      <c r="N68" s="42"/>
      <c r="O68" s="42" t="s">
        <v>789</v>
      </c>
      <c r="P68" s="42"/>
      <c r="Q68" s="42" t="s">
        <v>799</v>
      </c>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row>
    <row r="69" spans="1:43" ht="13">
      <c r="A69" s="42" t="s">
        <v>458</v>
      </c>
      <c r="B69" s="42" t="s">
        <v>769</v>
      </c>
      <c r="C69" s="42" t="s">
        <v>744</v>
      </c>
      <c r="D69" s="42"/>
      <c r="E69" s="42"/>
      <c r="F69" s="42"/>
      <c r="G69" s="42" t="s">
        <v>773</v>
      </c>
      <c r="H69" s="42" t="s">
        <v>774</v>
      </c>
      <c r="I69" s="42"/>
      <c r="J69" s="42"/>
      <c r="K69" s="42"/>
      <c r="L69" s="42"/>
      <c r="M69" s="42"/>
      <c r="N69" s="42"/>
      <c r="O69" s="42" t="s">
        <v>775</v>
      </c>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row>
    <row r="70" spans="1:43" ht="13">
      <c r="A70" s="42" t="s">
        <v>473</v>
      </c>
      <c r="B70" s="42" t="s">
        <v>800</v>
      </c>
      <c r="C70" s="42" t="s">
        <v>744</v>
      </c>
      <c r="D70" s="42"/>
      <c r="E70" s="42"/>
      <c r="F70" s="42"/>
      <c r="G70" s="42" t="s">
        <v>773</v>
      </c>
      <c r="H70" s="42"/>
      <c r="I70" s="42"/>
      <c r="J70" s="42"/>
      <c r="K70" s="42"/>
      <c r="L70" s="42"/>
      <c r="M70" s="42"/>
      <c r="N70" s="42"/>
      <c r="O70" s="42" t="s">
        <v>789</v>
      </c>
      <c r="P70" s="42"/>
      <c r="Q70" s="42" t="s">
        <v>801</v>
      </c>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row>
    <row r="71" spans="1:43" ht="13">
      <c r="A71" s="42" t="s">
        <v>475</v>
      </c>
      <c r="B71" s="42" t="s">
        <v>769</v>
      </c>
      <c r="C71" s="42" t="s">
        <v>744</v>
      </c>
      <c r="D71" s="42"/>
      <c r="E71" s="42"/>
      <c r="F71" s="42"/>
      <c r="G71" s="42" t="s">
        <v>773</v>
      </c>
      <c r="H71" s="42" t="s">
        <v>774</v>
      </c>
      <c r="I71" s="42" t="s">
        <v>777</v>
      </c>
      <c r="J71" s="42"/>
      <c r="K71" s="42"/>
      <c r="L71" s="42"/>
      <c r="M71" s="42"/>
      <c r="N71" s="224">
        <v>46651</v>
      </c>
      <c r="O71" s="42" t="s">
        <v>775</v>
      </c>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row>
    <row r="72" spans="1:43" ht="13">
      <c r="A72" s="42" t="s">
        <v>489</v>
      </c>
      <c r="B72" s="42" t="s">
        <v>769</v>
      </c>
      <c r="C72" s="42" t="s">
        <v>744</v>
      </c>
      <c r="D72" s="42"/>
      <c r="E72" s="42"/>
      <c r="F72" s="42"/>
      <c r="G72" s="42" t="s">
        <v>773</v>
      </c>
      <c r="H72" s="42"/>
      <c r="I72" s="42"/>
      <c r="J72" s="42"/>
      <c r="K72" s="42" t="s">
        <v>125</v>
      </c>
      <c r="L72" s="42" t="s">
        <v>140</v>
      </c>
      <c r="M72" s="42"/>
      <c r="N72" s="42"/>
      <c r="O72" s="42" t="s">
        <v>798</v>
      </c>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row>
    <row r="73" spans="1:43" ht="13">
      <c r="A73" s="42" t="s">
        <v>579</v>
      </c>
      <c r="B73" s="42" t="s">
        <v>769</v>
      </c>
      <c r="C73" s="42" t="s">
        <v>744</v>
      </c>
      <c r="D73" s="42"/>
      <c r="E73" s="42"/>
      <c r="F73" s="42"/>
      <c r="G73" s="42" t="s">
        <v>773</v>
      </c>
      <c r="H73" s="42" t="s">
        <v>774</v>
      </c>
      <c r="I73" s="42"/>
      <c r="J73" s="42"/>
      <c r="K73" s="42"/>
      <c r="L73" s="42"/>
      <c r="M73" s="42"/>
      <c r="N73" s="42"/>
      <c r="O73" s="42" t="s">
        <v>775</v>
      </c>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row>
    <row r="74" spans="1:43" ht="13">
      <c r="A74" s="42" t="s">
        <v>584</v>
      </c>
      <c r="B74" s="42" t="s">
        <v>769</v>
      </c>
      <c r="C74" s="42" t="s">
        <v>744</v>
      </c>
      <c r="D74" s="42"/>
      <c r="E74" s="42"/>
      <c r="F74" s="42"/>
      <c r="G74" s="42" t="s">
        <v>773</v>
      </c>
      <c r="H74" s="42" t="s">
        <v>774</v>
      </c>
      <c r="I74" s="42"/>
      <c r="J74" s="42"/>
      <c r="K74" s="42"/>
      <c r="L74" s="42"/>
      <c r="M74" s="42"/>
      <c r="N74" s="42"/>
      <c r="O74" s="42" t="s">
        <v>775</v>
      </c>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row>
    <row r="75" spans="1:43" ht="13">
      <c r="A75" s="42" t="s">
        <v>178</v>
      </c>
      <c r="B75" s="42" t="s">
        <v>769</v>
      </c>
      <c r="C75" s="42" t="s">
        <v>744</v>
      </c>
      <c r="D75" s="42"/>
      <c r="E75" s="42"/>
      <c r="F75" s="42"/>
      <c r="G75" s="42" t="s">
        <v>73</v>
      </c>
      <c r="H75" s="42"/>
      <c r="I75" s="42"/>
      <c r="J75" s="42"/>
      <c r="K75" s="42"/>
      <c r="L75" s="42"/>
      <c r="M75" s="42"/>
      <c r="N75" s="42"/>
      <c r="O75" s="42" t="s">
        <v>775</v>
      </c>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row>
    <row r="76" spans="1:43" ht="13">
      <c r="A76" s="42" t="s">
        <v>186</v>
      </c>
      <c r="B76" s="42" t="s">
        <v>796</v>
      </c>
      <c r="C76" s="42" t="s">
        <v>744</v>
      </c>
      <c r="D76" s="42"/>
      <c r="E76" s="42"/>
      <c r="F76" s="42"/>
      <c r="G76" s="42" t="s">
        <v>73</v>
      </c>
      <c r="H76" s="42"/>
      <c r="I76" s="42"/>
      <c r="J76" s="42"/>
      <c r="K76" s="42"/>
      <c r="L76" s="42"/>
      <c r="M76" s="42"/>
      <c r="N76" s="42"/>
      <c r="O76" s="42" t="s">
        <v>775</v>
      </c>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row>
    <row r="77" spans="1:43" ht="13">
      <c r="A77" s="42" t="s">
        <v>189</v>
      </c>
      <c r="B77" s="42" t="s">
        <v>769</v>
      </c>
      <c r="C77" s="42" t="s">
        <v>744</v>
      </c>
      <c r="D77" s="42"/>
      <c r="E77" s="42"/>
      <c r="F77" s="42"/>
      <c r="G77" s="42" t="s">
        <v>73</v>
      </c>
      <c r="H77" s="42"/>
      <c r="I77" s="42"/>
      <c r="J77" s="42"/>
      <c r="K77" s="42"/>
      <c r="L77" s="42"/>
      <c r="M77" s="42"/>
      <c r="N77" s="42"/>
      <c r="O77" s="42" t="s">
        <v>775</v>
      </c>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row>
    <row r="78" spans="1:43" ht="13">
      <c r="A78" s="42" t="s">
        <v>196</v>
      </c>
      <c r="B78" s="42" t="s">
        <v>796</v>
      </c>
      <c r="C78" s="42" t="s">
        <v>744</v>
      </c>
      <c r="D78" s="42"/>
      <c r="E78" s="42"/>
      <c r="F78" s="42"/>
      <c r="G78" s="42" t="s">
        <v>73</v>
      </c>
      <c r="H78" s="42"/>
      <c r="I78" s="42"/>
      <c r="J78" s="42"/>
      <c r="K78" s="42"/>
      <c r="L78" s="42"/>
      <c r="M78" s="42"/>
      <c r="N78" s="42"/>
      <c r="O78" s="42" t="s">
        <v>775</v>
      </c>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row>
    <row r="79" spans="1:43" ht="13">
      <c r="A79" s="42" t="s">
        <v>203</v>
      </c>
      <c r="B79" s="42" t="s">
        <v>796</v>
      </c>
      <c r="C79" s="42" t="s">
        <v>744</v>
      </c>
      <c r="D79" s="42"/>
      <c r="E79" s="42"/>
      <c r="F79" s="42"/>
      <c r="G79" s="42" t="s">
        <v>73</v>
      </c>
      <c r="H79" s="42"/>
      <c r="I79" s="42"/>
      <c r="J79" s="42"/>
      <c r="K79" s="42"/>
      <c r="L79" s="42"/>
      <c r="M79" s="42"/>
      <c r="N79" s="42"/>
      <c r="O79" s="42" t="s">
        <v>775</v>
      </c>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row>
    <row r="80" spans="1:43" ht="13">
      <c r="A80" s="42" t="s">
        <v>208</v>
      </c>
      <c r="B80" s="42" t="s">
        <v>796</v>
      </c>
      <c r="C80" s="42" t="s">
        <v>744</v>
      </c>
      <c r="D80" s="42"/>
      <c r="E80" s="42"/>
      <c r="F80" s="42"/>
      <c r="G80" s="42" t="s">
        <v>73</v>
      </c>
      <c r="H80" s="42"/>
      <c r="I80" s="42"/>
      <c r="J80" s="42"/>
      <c r="K80" s="42"/>
      <c r="L80" s="42"/>
      <c r="M80" s="42"/>
      <c r="N80" s="42"/>
      <c r="O80" s="42" t="s">
        <v>775</v>
      </c>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row>
    <row r="81" spans="1:43" ht="13">
      <c r="A81" s="42" t="s">
        <v>216</v>
      </c>
      <c r="B81" s="42" t="s">
        <v>796</v>
      </c>
      <c r="C81" s="42" t="s">
        <v>744</v>
      </c>
      <c r="D81" s="42"/>
      <c r="E81" s="42"/>
      <c r="F81" s="42"/>
      <c r="G81" s="42" t="s">
        <v>73</v>
      </c>
      <c r="H81" s="42"/>
      <c r="I81" s="42"/>
      <c r="J81" s="42"/>
      <c r="K81" s="42"/>
      <c r="L81" s="42"/>
      <c r="M81" s="42"/>
      <c r="N81" s="42"/>
      <c r="O81" s="42" t="s">
        <v>775</v>
      </c>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row>
    <row r="82" spans="1:43" ht="13">
      <c r="A82" s="42" t="s">
        <v>217</v>
      </c>
      <c r="B82" s="42" t="s">
        <v>769</v>
      </c>
      <c r="C82" s="42" t="s">
        <v>744</v>
      </c>
      <c r="D82" s="42"/>
      <c r="E82" s="42"/>
      <c r="F82" s="42"/>
      <c r="G82" s="42" t="s">
        <v>73</v>
      </c>
      <c r="H82" s="42"/>
      <c r="I82" s="42"/>
      <c r="J82" s="42"/>
      <c r="K82" s="42"/>
      <c r="L82" s="42"/>
      <c r="M82" s="42"/>
      <c r="N82" s="42"/>
      <c r="O82" s="42" t="s">
        <v>775</v>
      </c>
      <c r="P82" s="42"/>
      <c r="Q82" s="42" t="s">
        <v>792</v>
      </c>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row>
    <row r="83" spans="1:43" ht="13">
      <c r="A83" s="42" t="s">
        <v>223</v>
      </c>
      <c r="B83" s="42" t="s">
        <v>796</v>
      </c>
      <c r="C83" s="42" t="s">
        <v>744</v>
      </c>
      <c r="D83" s="42"/>
      <c r="E83" s="42"/>
      <c r="F83" s="42"/>
      <c r="G83" s="42" t="s">
        <v>73</v>
      </c>
      <c r="H83" s="42"/>
      <c r="I83" s="42"/>
      <c r="J83" s="42"/>
      <c r="K83" s="42" t="s">
        <v>125</v>
      </c>
      <c r="L83" s="42" t="s">
        <v>140</v>
      </c>
      <c r="M83" s="42"/>
      <c r="N83" s="42"/>
      <c r="O83" s="42" t="s">
        <v>775</v>
      </c>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row>
    <row r="84" spans="1:43" ht="13">
      <c r="A84" s="42" t="s">
        <v>225</v>
      </c>
      <c r="B84" s="42" t="s">
        <v>769</v>
      </c>
      <c r="C84" s="42" t="s">
        <v>744</v>
      </c>
      <c r="D84" s="42"/>
      <c r="E84" s="42"/>
      <c r="F84" s="42"/>
      <c r="G84" s="42" t="s">
        <v>73</v>
      </c>
      <c r="H84" s="42"/>
      <c r="I84" s="42"/>
      <c r="J84" s="42"/>
      <c r="K84" s="42"/>
      <c r="L84" s="42"/>
      <c r="M84" s="42"/>
      <c r="N84" s="42"/>
      <c r="O84" s="42" t="s">
        <v>775</v>
      </c>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row>
    <row r="85" spans="1:43" ht="13">
      <c r="A85" s="42" t="s">
        <v>232</v>
      </c>
      <c r="B85" s="42" t="s">
        <v>769</v>
      </c>
      <c r="C85" s="42" t="s">
        <v>744</v>
      </c>
      <c r="D85" s="42"/>
      <c r="E85" s="42"/>
      <c r="F85" s="42"/>
      <c r="G85" s="42" t="s">
        <v>73</v>
      </c>
      <c r="H85" s="42"/>
      <c r="I85" s="42"/>
      <c r="J85" s="42"/>
      <c r="K85" s="42"/>
      <c r="L85" s="42" t="s">
        <v>780</v>
      </c>
      <c r="M85" s="42"/>
      <c r="N85" s="42"/>
      <c r="O85" s="42" t="s">
        <v>775</v>
      </c>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row>
    <row r="86" spans="1:43" ht="13">
      <c r="A86" s="42" t="s">
        <v>233</v>
      </c>
      <c r="B86" s="42" t="s">
        <v>769</v>
      </c>
      <c r="C86" s="42" t="s">
        <v>744</v>
      </c>
      <c r="D86" s="42"/>
      <c r="E86" s="42"/>
      <c r="F86" s="42"/>
      <c r="G86" s="42" t="s">
        <v>73</v>
      </c>
      <c r="H86" s="42"/>
      <c r="I86" s="42"/>
      <c r="J86" s="42"/>
      <c r="K86" s="42"/>
      <c r="L86" s="42"/>
      <c r="M86" s="42"/>
      <c r="N86" s="42"/>
      <c r="O86" s="42" t="s">
        <v>775</v>
      </c>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row>
    <row r="87" spans="1:43" ht="13">
      <c r="A87" s="42" t="s">
        <v>234</v>
      </c>
      <c r="B87" s="42" t="s">
        <v>796</v>
      </c>
      <c r="C87" s="42" t="s">
        <v>744</v>
      </c>
      <c r="D87" s="42"/>
      <c r="E87" s="42"/>
      <c r="F87" s="42"/>
      <c r="G87" s="42" t="s">
        <v>73</v>
      </c>
      <c r="H87" s="42"/>
      <c r="I87" s="42"/>
      <c r="J87" s="42"/>
      <c r="K87" s="42"/>
      <c r="L87" s="42"/>
      <c r="M87" s="42"/>
      <c r="N87" s="42"/>
      <c r="O87" s="42" t="s">
        <v>775</v>
      </c>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row>
    <row r="88" spans="1:43" ht="13">
      <c r="A88" s="42" t="s">
        <v>237</v>
      </c>
      <c r="B88" s="42" t="s">
        <v>796</v>
      </c>
      <c r="C88" s="42" t="s">
        <v>744</v>
      </c>
      <c r="D88" s="42"/>
      <c r="E88" s="42"/>
      <c r="F88" s="42"/>
      <c r="G88" s="42" t="s">
        <v>73</v>
      </c>
      <c r="H88" s="42" t="s">
        <v>83</v>
      </c>
      <c r="I88" s="42"/>
      <c r="J88" s="42"/>
      <c r="K88" s="42" t="s">
        <v>125</v>
      </c>
      <c r="L88" s="42"/>
      <c r="M88" s="42"/>
      <c r="N88" s="42"/>
      <c r="O88" s="42" t="s">
        <v>775</v>
      </c>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row>
    <row r="89" spans="1:43" ht="13">
      <c r="A89" s="42" t="s">
        <v>239</v>
      </c>
      <c r="B89" s="42" t="s">
        <v>796</v>
      </c>
      <c r="C89" s="42" t="s">
        <v>744</v>
      </c>
      <c r="D89" s="42"/>
      <c r="E89" s="42"/>
      <c r="F89" s="42"/>
      <c r="G89" s="42" t="s">
        <v>73</v>
      </c>
      <c r="H89" s="42"/>
      <c r="I89" s="42"/>
      <c r="J89" s="42"/>
      <c r="K89" s="42"/>
      <c r="L89" s="42"/>
      <c r="M89" s="42"/>
      <c r="N89" s="42"/>
      <c r="O89" s="42" t="s">
        <v>775</v>
      </c>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row>
    <row r="90" spans="1:43" ht="13">
      <c r="A90" s="42" t="s">
        <v>246</v>
      </c>
      <c r="B90" s="42" t="s">
        <v>796</v>
      </c>
      <c r="C90" s="42" t="s">
        <v>744</v>
      </c>
      <c r="D90" s="42"/>
      <c r="E90" s="42"/>
      <c r="F90" s="42"/>
      <c r="G90" s="42" t="s">
        <v>73</v>
      </c>
      <c r="H90" s="42"/>
      <c r="I90" s="42"/>
      <c r="J90" s="42"/>
      <c r="K90" s="42"/>
      <c r="L90" s="42"/>
      <c r="M90" s="42"/>
      <c r="N90" s="42"/>
      <c r="O90" s="42" t="s">
        <v>775</v>
      </c>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row>
    <row r="91" spans="1:43" ht="13">
      <c r="A91" s="42" t="s">
        <v>255</v>
      </c>
      <c r="B91" s="42" t="s">
        <v>769</v>
      </c>
      <c r="C91" s="42" t="s">
        <v>744</v>
      </c>
      <c r="D91" s="42"/>
      <c r="E91" s="42"/>
      <c r="F91" s="42"/>
      <c r="G91" s="42" t="s">
        <v>73</v>
      </c>
      <c r="H91" s="42" t="s">
        <v>83</v>
      </c>
      <c r="I91" s="42"/>
      <c r="J91" s="42"/>
      <c r="K91" s="42"/>
      <c r="L91" s="42"/>
      <c r="M91" s="42"/>
      <c r="N91" s="42"/>
      <c r="O91" s="42" t="s">
        <v>775</v>
      </c>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row>
    <row r="92" spans="1:43" ht="13">
      <c r="A92" s="42" t="s">
        <v>256</v>
      </c>
      <c r="B92" s="42" t="s">
        <v>796</v>
      </c>
      <c r="C92" s="42" t="s">
        <v>744</v>
      </c>
      <c r="D92" s="42"/>
      <c r="E92" s="42"/>
      <c r="F92" s="42"/>
      <c r="G92" s="42" t="s">
        <v>73</v>
      </c>
      <c r="H92" s="42"/>
      <c r="I92" s="42"/>
      <c r="J92" s="42"/>
      <c r="K92" s="42"/>
      <c r="L92" s="42"/>
      <c r="M92" s="42"/>
      <c r="N92" s="42"/>
      <c r="O92" s="42" t="s">
        <v>775</v>
      </c>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row>
    <row r="93" spans="1:43" ht="13">
      <c r="A93" s="42" t="s">
        <v>257</v>
      </c>
      <c r="B93" s="42" t="s">
        <v>796</v>
      </c>
      <c r="C93" s="42" t="s">
        <v>744</v>
      </c>
      <c r="D93" s="42"/>
      <c r="E93" s="42"/>
      <c r="F93" s="42"/>
      <c r="G93" s="42" t="s">
        <v>73</v>
      </c>
      <c r="H93" s="42"/>
      <c r="I93" s="42"/>
      <c r="J93" s="42"/>
      <c r="K93" s="42"/>
      <c r="L93" s="42"/>
      <c r="M93" s="42"/>
      <c r="N93" s="42"/>
      <c r="O93" s="42" t="s">
        <v>775</v>
      </c>
      <c r="P93" s="42"/>
      <c r="Q93" s="42" t="s">
        <v>802</v>
      </c>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row>
    <row r="94" spans="1:43" ht="13">
      <c r="A94" s="42" t="s">
        <v>258</v>
      </c>
      <c r="B94" s="42" t="s">
        <v>796</v>
      </c>
      <c r="C94" s="42" t="s">
        <v>744</v>
      </c>
      <c r="D94" s="42"/>
      <c r="E94" s="42"/>
      <c r="F94" s="42"/>
      <c r="G94" s="42" t="s">
        <v>73</v>
      </c>
      <c r="H94" s="42"/>
      <c r="I94" s="42"/>
      <c r="J94" s="42"/>
      <c r="K94" s="42"/>
      <c r="L94" s="42"/>
      <c r="M94" s="42"/>
      <c r="N94" s="42"/>
      <c r="O94" s="42" t="s">
        <v>775</v>
      </c>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row>
    <row r="95" spans="1:43" ht="13">
      <c r="A95" s="42" t="s">
        <v>259</v>
      </c>
      <c r="B95" s="42" t="s">
        <v>769</v>
      </c>
      <c r="C95" s="42" t="s">
        <v>744</v>
      </c>
      <c r="D95" s="42"/>
      <c r="E95" s="42"/>
      <c r="F95" s="42"/>
      <c r="G95" s="42" t="s">
        <v>73</v>
      </c>
      <c r="H95" s="42"/>
      <c r="I95" s="42"/>
      <c r="J95" s="42"/>
      <c r="K95" s="42"/>
      <c r="L95" s="42"/>
      <c r="M95" s="42"/>
      <c r="N95" s="42"/>
      <c r="O95" s="42" t="s">
        <v>775</v>
      </c>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row>
    <row r="96" spans="1:43" ht="13">
      <c r="A96" s="42" t="s">
        <v>261</v>
      </c>
      <c r="B96" s="42" t="s">
        <v>769</v>
      </c>
      <c r="C96" s="42" t="s">
        <v>744</v>
      </c>
      <c r="D96" s="42"/>
      <c r="E96" s="42"/>
      <c r="F96" s="42"/>
      <c r="G96" s="42" t="s">
        <v>73</v>
      </c>
      <c r="H96" s="42"/>
      <c r="I96" s="42"/>
      <c r="J96" s="42"/>
      <c r="K96" s="42"/>
      <c r="L96" s="42"/>
      <c r="M96" s="42"/>
      <c r="N96" s="42"/>
      <c r="O96" s="42" t="s">
        <v>775</v>
      </c>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row>
    <row r="97" spans="1:43" ht="13">
      <c r="A97" s="42" t="s">
        <v>262</v>
      </c>
      <c r="B97" s="42" t="s">
        <v>796</v>
      </c>
      <c r="C97" s="42" t="s">
        <v>744</v>
      </c>
      <c r="D97" s="42"/>
      <c r="E97" s="42"/>
      <c r="F97" s="42"/>
      <c r="G97" s="42" t="s">
        <v>73</v>
      </c>
      <c r="H97" s="42"/>
      <c r="I97" s="42"/>
      <c r="J97" s="42"/>
      <c r="K97" s="42"/>
      <c r="L97" s="42"/>
      <c r="M97" s="42"/>
      <c r="N97" s="42"/>
      <c r="O97" s="42" t="s">
        <v>775</v>
      </c>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row>
    <row r="98" spans="1:43" ht="13">
      <c r="A98" s="42" t="s">
        <v>266</v>
      </c>
      <c r="B98" s="42" t="s">
        <v>769</v>
      </c>
      <c r="C98" s="42" t="s">
        <v>744</v>
      </c>
      <c r="D98" s="42"/>
      <c r="E98" s="42"/>
      <c r="F98" s="42"/>
      <c r="G98" s="42" t="s">
        <v>73</v>
      </c>
      <c r="H98" s="42"/>
      <c r="I98" s="42"/>
      <c r="J98" s="42"/>
      <c r="K98" s="42"/>
      <c r="L98" s="42"/>
      <c r="M98" s="42"/>
      <c r="N98" s="42"/>
      <c r="O98" s="42" t="s">
        <v>775</v>
      </c>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row>
    <row r="99" spans="1:43" ht="13">
      <c r="A99" s="42" t="s">
        <v>273</v>
      </c>
      <c r="B99" s="42" t="s">
        <v>796</v>
      </c>
      <c r="C99" s="42" t="s">
        <v>744</v>
      </c>
      <c r="D99" s="42"/>
      <c r="E99" s="42"/>
      <c r="F99" s="42"/>
      <c r="G99" s="42" t="s">
        <v>73</v>
      </c>
      <c r="H99" s="42"/>
      <c r="I99" s="42"/>
      <c r="J99" s="42"/>
      <c r="K99" s="42"/>
      <c r="L99" s="42"/>
      <c r="M99" s="42"/>
      <c r="N99" s="42"/>
      <c r="O99" s="42" t="s">
        <v>775</v>
      </c>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row>
    <row r="100" spans="1:43" ht="13">
      <c r="A100" s="42" t="s">
        <v>288</v>
      </c>
      <c r="B100" s="42" t="s">
        <v>796</v>
      </c>
      <c r="C100" s="42" t="s">
        <v>744</v>
      </c>
      <c r="D100" s="42"/>
      <c r="E100" s="42"/>
      <c r="F100" s="42"/>
      <c r="G100" s="42" t="s">
        <v>73</v>
      </c>
      <c r="H100" s="42"/>
      <c r="I100" s="42"/>
      <c r="J100" s="42"/>
      <c r="K100" s="42"/>
      <c r="L100" s="42"/>
      <c r="M100" s="42"/>
      <c r="N100" s="42"/>
      <c r="O100" s="42" t="s">
        <v>775</v>
      </c>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row>
    <row r="101" spans="1:43" ht="13">
      <c r="A101" s="42" t="s">
        <v>289</v>
      </c>
      <c r="B101" s="42" t="s">
        <v>769</v>
      </c>
      <c r="C101" s="42" t="s">
        <v>744</v>
      </c>
      <c r="D101" s="42"/>
      <c r="E101" s="42"/>
      <c r="F101" s="42"/>
      <c r="G101" s="42" t="s">
        <v>73</v>
      </c>
      <c r="H101" s="42"/>
      <c r="I101" s="42"/>
      <c r="J101" s="42"/>
      <c r="K101" s="42"/>
      <c r="L101" s="42"/>
      <c r="M101" s="42"/>
      <c r="N101" s="224">
        <v>46315</v>
      </c>
      <c r="O101" s="42" t="s">
        <v>775</v>
      </c>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row>
    <row r="102" spans="1:43" ht="13">
      <c r="A102" s="42" t="s">
        <v>294</v>
      </c>
      <c r="B102" s="42" t="s">
        <v>769</v>
      </c>
      <c r="C102" s="42" t="s">
        <v>744</v>
      </c>
      <c r="D102" s="42"/>
      <c r="E102" s="42"/>
      <c r="F102" s="42"/>
      <c r="G102" s="42" t="s">
        <v>73</v>
      </c>
      <c r="H102" s="42"/>
      <c r="I102" s="42"/>
      <c r="J102" s="42"/>
      <c r="K102" s="42"/>
      <c r="L102" s="42" t="s">
        <v>780</v>
      </c>
      <c r="M102" s="224">
        <v>46164</v>
      </c>
      <c r="N102" s="42"/>
      <c r="O102" s="42" t="s">
        <v>775</v>
      </c>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row>
    <row r="103" spans="1:43" ht="13">
      <c r="A103" s="42" t="s">
        <v>297</v>
      </c>
      <c r="B103" s="42" t="s">
        <v>769</v>
      </c>
      <c r="C103" s="42" t="s">
        <v>744</v>
      </c>
      <c r="D103" s="42"/>
      <c r="E103" s="42"/>
      <c r="F103" s="42"/>
      <c r="G103" s="42" t="s">
        <v>73</v>
      </c>
      <c r="H103" s="42" t="s">
        <v>83</v>
      </c>
      <c r="I103" s="42"/>
      <c r="J103" s="42"/>
      <c r="K103" s="42"/>
      <c r="L103" s="42"/>
      <c r="M103" s="42"/>
      <c r="N103" s="42"/>
      <c r="O103" s="42" t="s">
        <v>775</v>
      </c>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row>
    <row r="104" spans="1:43" ht="13">
      <c r="A104" s="42" t="s">
        <v>302</v>
      </c>
      <c r="B104" s="42" t="s">
        <v>769</v>
      </c>
      <c r="C104" s="42" t="s">
        <v>744</v>
      </c>
      <c r="D104" s="42"/>
      <c r="E104" s="42"/>
      <c r="F104" s="42"/>
      <c r="G104" s="42" t="s">
        <v>73</v>
      </c>
      <c r="H104" s="42"/>
      <c r="I104" s="42"/>
      <c r="J104" s="42"/>
      <c r="K104" s="42"/>
      <c r="L104" s="42"/>
      <c r="M104" s="42"/>
      <c r="N104" s="42"/>
      <c r="O104" s="42" t="s">
        <v>775</v>
      </c>
      <c r="P104" s="42"/>
      <c r="Q104" s="42" t="s">
        <v>792</v>
      </c>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row>
    <row r="105" spans="1:43" ht="13">
      <c r="A105" s="42" t="s">
        <v>303</v>
      </c>
      <c r="B105" s="42" t="s">
        <v>769</v>
      </c>
      <c r="C105" s="42" t="s">
        <v>744</v>
      </c>
      <c r="D105" s="42"/>
      <c r="E105" s="42"/>
      <c r="F105" s="42"/>
      <c r="G105" s="42" t="s">
        <v>73</v>
      </c>
      <c r="H105" s="42"/>
      <c r="I105" s="42"/>
      <c r="J105" s="42"/>
      <c r="K105" s="42"/>
      <c r="L105" s="42"/>
      <c r="M105" s="42"/>
      <c r="N105" s="42"/>
      <c r="O105" s="42" t="s">
        <v>775</v>
      </c>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row>
    <row r="106" spans="1:43" ht="13">
      <c r="A106" s="42" t="s">
        <v>308</v>
      </c>
      <c r="B106" s="42" t="s">
        <v>769</v>
      </c>
      <c r="C106" s="42" t="s">
        <v>744</v>
      </c>
      <c r="D106" s="42"/>
      <c r="E106" s="42"/>
      <c r="F106" s="42"/>
      <c r="G106" s="42" t="s">
        <v>73</v>
      </c>
      <c r="H106" s="42" t="s">
        <v>774</v>
      </c>
      <c r="I106" s="42" t="s">
        <v>779</v>
      </c>
      <c r="J106" s="42"/>
      <c r="K106" s="42"/>
      <c r="L106" s="42"/>
      <c r="M106" s="42"/>
      <c r="N106" s="224">
        <v>46821</v>
      </c>
      <c r="O106" s="42" t="s">
        <v>775</v>
      </c>
      <c r="P106" s="42"/>
      <c r="Q106" s="42" t="s">
        <v>803</v>
      </c>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row>
    <row r="107" spans="1:43" ht="13">
      <c r="A107" s="42" t="s">
        <v>309</v>
      </c>
      <c r="B107" s="42" t="s">
        <v>769</v>
      </c>
      <c r="C107" s="42" t="s">
        <v>744</v>
      </c>
      <c r="D107" s="42"/>
      <c r="E107" s="42"/>
      <c r="F107" s="42"/>
      <c r="G107" s="42" t="s">
        <v>73</v>
      </c>
      <c r="H107" s="42" t="s">
        <v>774</v>
      </c>
      <c r="I107" s="42"/>
      <c r="J107" s="42"/>
      <c r="K107" s="42"/>
      <c r="L107" s="42"/>
      <c r="M107" s="42"/>
      <c r="N107" s="42"/>
      <c r="O107" s="42" t="s">
        <v>775</v>
      </c>
      <c r="P107" s="42"/>
      <c r="Q107" s="42" t="s">
        <v>804</v>
      </c>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row>
    <row r="108" spans="1:43" ht="13">
      <c r="A108" s="42" t="s">
        <v>315</v>
      </c>
      <c r="B108" s="42" t="s">
        <v>769</v>
      </c>
      <c r="C108" s="42" t="s">
        <v>744</v>
      </c>
      <c r="D108" s="42"/>
      <c r="E108" s="42"/>
      <c r="F108" s="42"/>
      <c r="G108" s="42" t="s">
        <v>73</v>
      </c>
      <c r="H108" s="42" t="s">
        <v>83</v>
      </c>
      <c r="I108" s="42"/>
      <c r="J108" s="42"/>
      <c r="K108" s="42"/>
      <c r="L108" s="42"/>
      <c r="M108" s="42"/>
      <c r="N108" s="42"/>
      <c r="O108" s="42" t="s">
        <v>775</v>
      </c>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row>
    <row r="109" spans="1:43" ht="13">
      <c r="A109" s="42" t="s">
        <v>316</v>
      </c>
      <c r="B109" s="42" t="s">
        <v>796</v>
      </c>
      <c r="C109" s="42" t="s">
        <v>744</v>
      </c>
      <c r="D109" s="42"/>
      <c r="E109" s="42"/>
      <c r="F109" s="42"/>
      <c r="G109" s="42" t="s">
        <v>73</v>
      </c>
      <c r="H109" s="42"/>
      <c r="I109" s="42"/>
      <c r="J109" s="42"/>
      <c r="K109" s="42"/>
      <c r="L109" s="42"/>
      <c r="M109" s="42"/>
      <c r="N109" s="42"/>
      <c r="O109" s="42" t="s">
        <v>775</v>
      </c>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row>
    <row r="110" spans="1:43" ht="13">
      <c r="A110" s="42" t="s">
        <v>318</v>
      </c>
      <c r="B110" s="42" t="s">
        <v>769</v>
      </c>
      <c r="C110" s="42" t="s">
        <v>744</v>
      </c>
      <c r="D110" s="42"/>
      <c r="E110" s="42"/>
      <c r="F110" s="42"/>
      <c r="G110" s="42" t="s">
        <v>73</v>
      </c>
      <c r="H110" s="42"/>
      <c r="I110" s="42"/>
      <c r="J110" s="42"/>
      <c r="K110" s="42"/>
      <c r="L110" s="42"/>
      <c r="M110" s="42"/>
      <c r="N110" s="42"/>
      <c r="O110" s="42" t="s">
        <v>775</v>
      </c>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row>
    <row r="111" spans="1:43" ht="13">
      <c r="A111" s="42" t="s">
        <v>323</v>
      </c>
      <c r="B111" s="42" t="s">
        <v>796</v>
      </c>
      <c r="C111" s="42" t="s">
        <v>744</v>
      </c>
      <c r="D111" s="42"/>
      <c r="E111" s="42"/>
      <c r="F111" s="42"/>
      <c r="G111" s="42" t="s">
        <v>73</v>
      </c>
      <c r="H111" s="42"/>
      <c r="I111" s="42"/>
      <c r="J111" s="42"/>
      <c r="K111" s="42"/>
      <c r="L111" s="42"/>
      <c r="M111" s="42"/>
      <c r="N111" s="42"/>
      <c r="O111" s="42" t="s">
        <v>775</v>
      </c>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row>
    <row r="112" spans="1:43" ht="13">
      <c r="A112" s="42" t="s">
        <v>328</v>
      </c>
      <c r="B112" s="42" t="s">
        <v>769</v>
      </c>
      <c r="C112" s="42" t="s">
        <v>744</v>
      </c>
      <c r="D112" s="42"/>
      <c r="E112" s="42"/>
      <c r="F112" s="42"/>
      <c r="G112" s="42" t="s">
        <v>73</v>
      </c>
      <c r="H112" s="42" t="s">
        <v>774</v>
      </c>
      <c r="I112" s="42"/>
      <c r="J112" s="42"/>
      <c r="K112" s="42"/>
      <c r="L112" s="42" t="s">
        <v>140</v>
      </c>
      <c r="M112" s="42"/>
      <c r="N112" s="42"/>
      <c r="O112" s="42" t="s">
        <v>775</v>
      </c>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row>
    <row r="113" spans="1:43" ht="13">
      <c r="A113" s="42" t="s">
        <v>329</v>
      </c>
      <c r="B113" s="42" t="s">
        <v>769</v>
      </c>
      <c r="C113" s="42" t="s">
        <v>744</v>
      </c>
      <c r="D113" s="42"/>
      <c r="E113" s="42"/>
      <c r="F113" s="42"/>
      <c r="G113" s="42" t="s">
        <v>73</v>
      </c>
      <c r="H113" s="42"/>
      <c r="I113" s="42"/>
      <c r="J113" s="42"/>
      <c r="K113" s="42"/>
      <c r="L113" s="42" t="s">
        <v>780</v>
      </c>
      <c r="M113" s="42"/>
      <c r="N113" s="42"/>
      <c r="O113" s="42" t="s">
        <v>775</v>
      </c>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row>
    <row r="114" spans="1:43" ht="13">
      <c r="A114" s="42" t="s">
        <v>331</v>
      </c>
      <c r="B114" s="42" t="s">
        <v>769</v>
      </c>
      <c r="C114" s="42" t="s">
        <v>744</v>
      </c>
      <c r="D114" s="42"/>
      <c r="E114" s="42"/>
      <c r="F114" s="42"/>
      <c r="G114" s="42" t="s">
        <v>73</v>
      </c>
      <c r="H114" s="42"/>
      <c r="I114" s="42"/>
      <c r="J114" s="42"/>
      <c r="K114" s="42" t="s">
        <v>125</v>
      </c>
      <c r="L114" s="42"/>
      <c r="M114" s="224">
        <v>46505</v>
      </c>
      <c r="N114" s="42"/>
      <c r="O114" s="42" t="s">
        <v>775</v>
      </c>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row>
    <row r="115" spans="1:43" ht="13">
      <c r="A115" s="42" t="s">
        <v>343</v>
      </c>
      <c r="B115" s="42" t="s">
        <v>769</v>
      </c>
      <c r="C115" s="42" t="s">
        <v>744</v>
      </c>
      <c r="D115" s="42"/>
      <c r="E115" s="42"/>
      <c r="F115" s="42"/>
      <c r="G115" s="42" t="s">
        <v>73</v>
      </c>
      <c r="H115" s="42"/>
      <c r="I115" s="42"/>
      <c r="J115" s="42"/>
      <c r="K115" s="42"/>
      <c r="L115" s="42"/>
      <c r="M115" s="42"/>
      <c r="N115" s="42"/>
      <c r="O115" s="42" t="s">
        <v>775</v>
      </c>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row>
    <row r="116" spans="1:43" ht="13">
      <c r="A116" s="42" t="s">
        <v>352</v>
      </c>
      <c r="B116" s="42" t="s">
        <v>796</v>
      </c>
      <c r="C116" s="42" t="s">
        <v>744</v>
      </c>
      <c r="D116" s="42"/>
      <c r="E116" s="42"/>
      <c r="F116" s="42"/>
      <c r="G116" s="42" t="s">
        <v>73</v>
      </c>
      <c r="H116" s="42"/>
      <c r="I116" s="42"/>
      <c r="J116" s="42"/>
      <c r="K116" s="42"/>
      <c r="L116" s="42"/>
      <c r="M116" s="42"/>
      <c r="N116" s="42"/>
      <c r="O116" s="42" t="s">
        <v>775</v>
      </c>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row>
    <row r="117" spans="1:43" ht="13">
      <c r="A117" s="42" t="s">
        <v>356</v>
      </c>
      <c r="B117" s="42" t="s">
        <v>769</v>
      </c>
      <c r="C117" s="42" t="s">
        <v>744</v>
      </c>
      <c r="D117" s="42"/>
      <c r="E117" s="42"/>
      <c r="F117" s="42"/>
      <c r="G117" s="42" t="s">
        <v>73</v>
      </c>
      <c r="H117" s="42"/>
      <c r="I117" s="42"/>
      <c r="J117" s="42"/>
      <c r="K117" s="42"/>
      <c r="L117" s="42"/>
      <c r="M117" s="42"/>
      <c r="N117" s="42"/>
      <c r="O117" s="42" t="s">
        <v>775</v>
      </c>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row>
    <row r="118" spans="1:43" ht="13">
      <c r="A118" s="42" t="s">
        <v>357</v>
      </c>
      <c r="B118" s="42" t="s">
        <v>796</v>
      </c>
      <c r="C118" s="42" t="s">
        <v>744</v>
      </c>
      <c r="D118" s="42"/>
      <c r="E118" s="42"/>
      <c r="F118" s="42"/>
      <c r="G118" s="42" t="s">
        <v>73</v>
      </c>
      <c r="H118" s="42"/>
      <c r="I118" s="42"/>
      <c r="J118" s="42"/>
      <c r="K118" s="42"/>
      <c r="L118" s="42"/>
      <c r="M118" s="42"/>
      <c r="N118" s="42"/>
      <c r="O118" s="42" t="s">
        <v>775</v>
      </c>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row>
    <row r="119" spans="1:43" ht="13">
      <c r="A119" s="42" t="s">
        <v>373</v>
      </c>
      <c r="B119" s="42" t="s">
        <v>769</v>
      </c>
      <c r="C119" s="42" t="s">
        <v>744</v>
      </c>
      <c r="D119" s="42"/>
      <c r="E119" s="42"/>
      <c r="F119" s="42"/>
      <c r="G119" s="42" t="s">
        <v>73</v>
      </c>
      <c r="H119" s="42"/>
      <c r="I119" s="42"/>
      <c r="J119" s="42"/>
      <c r="K119" s="42" t="s">
        <v>119</v>
      </c>
      <c r="L119" s="42"/>
      <c r="M119" s="224">
        <v>44518</v>
      </c>
      <c r="N119" s="42"/>
      <c r="O119" s="42" t="s">
        <v>775</v>
      </c>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row>
    <row r="120" spans="1:43" ht="13">
      <c r="A120" s="42" t="s">
        <v>377</v>
      </c>
      <c r="B120" s="42" t="s">
        <v>769</v>
      </c>
      <c r="C120" s="42" t="s">
        <v>744</v>
      </c>
      <c r="D120" s="42"/>
      <c r="E120" s="42"/>
      <c r="F120" s="42"/>
      <c r="G120" s="42" t="s">
        <v>73</v>
      </c>
      <c r="H120" s="42"/>
      <c r="I120" s="42"/>
      <c r="J120" s="42"/>
      <c r="K120" s="42"/>
      <c r="L120" s="42"/>
      <c r="M120" s="42"/>
      <c r="N120" s="42"/>
      <c r="O120" s="42" t="s">
        <v>775</v>
      </c>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row>
    <row r="121" spans="1:43" ht="13">
      <c r="A121" s="42" t="s">
        <v>380</v>
      </c>
      <c r="B121" s="42" t="s">
        <v>769</v>
      </c>
      <c r="C121" s="42" t="s">
        <v>805</v>
      </c>
      <c r="D121" s="42"/>
      <c r="E121" s="42"/>
      <c r="F121" s="42"/>
      <c r="G121" s="42" t="s">
        <v>73</v>
      </c>
      <c r="H121" s="42"/>
      <c r="I121" s="42"/>
      <c r="J121" s="42"/>
      <c r="K121" s="42"/>
      <c r="L121" s="42"/>
      <c r="M121" s="42"/>
      <c r="N121" s="42"/>
      <c r="O121" s="42" t="s">
        <v>775</v>
      </c>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row>
    <row r="122" spans="1:43" ht="13">
      <c r="A122" s="42" t="s">
        <v>382</v>
      </c>
      <c r="B122" s="42" t="s">
        <v>796</v>
      </c>
      <c r="C122" s="42" t="s">
        <v>744</v>
      </c>
      <c r="D122" s="42"/>
      <c r="E122" s="42"/>
      <c r="F122" s="42"/>
      <c r="G122" s="42" t="s">
        <v>73</v>
      </c>
      <c r="H122" s="42"/>
      <c r="I122" s="42"/>
      <c r="J122" s="42"/>
      <c r="K122" s="42"/>
      <c r="L122" s="42"/>
      <c r="M122" s="42"/>
      <c r="N122" s="42"/>
      <c r="O122" s="42" t="s">
        <v>775</v>
      </c>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row>
    <row r="123" spans="1:43" ht="13">
      <c r="A123" s="42" t="s">
        <v>385</v>
      </c>
      <c r="B123" s="42" t="s">
        <v>796</v>
      </c>
      <c r="C123" s="42" t="s">
        <v>744</v>
      </c>
      <c r="D123" s="42"/>
      <c r="E123" s="42"/>
      <c r="F123" s="42"/>
      <c r="G123" s="42" t="s">
        <v>73</v>
      </c>
      <c r="H123" s="42"/>
      <c r="I123" s="42"/>
      <c r="J123" s="42"/>
      <c r="K123" s="42"/>
      <c r="L123" s="42"/>
      <c r="M123" s="42"/>
      <c r="N123" s="42"/>
      <c r="O123" s="42" t="s">
        <v>775</v>
      </c>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row>
    <row r="124" spans="1:43" ht="13">
      <c r="A124" s="42" t="s">
        <v>386</v>
      </c>
      <c r="B124" s="42" t="s">
        <v>769</v>
      </c>
      <c r="C124" s="42" t="s">
        <v>744</v>
      </c>
      <c r="D124" s="42"/>
      <c r="E124" s="42"/>
      <c r="F124" s="42"/>
      <c r="G124" s="42" t="s">
        <v>73</v>
      </c>
      <c r="H124" s="42"/>
      <c r="I124" s="42"/>
      <c r="J124" s="42"/>
      <c r="K124" s="42"/>
      <c r="L124" s="42"/>
      <c r="M124" s="42"/>
      <c r="N124" s="42"/>
      <c r="O124" s="42" t="s">
        <v>775</v>
      </c>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row>
    <row r="125" spans="1:43" ht="13">
      <c r="A125" s="42" t="s">
        <v>389</v>
      </c>
      <c r="B125" s="42" t="s">
        <v>769</v>
      </c>
      <c r="C125" s="42" t="s">
        <v>786</v>
      </c>
      <c r="D125" s="42"/>
      <c r="E125" s="42"/>
      <c r="F125" s="42"/>
      <c r="G125" s="42" t="s">
        <v>73</v>
      </c>
      <c r="H125" s="42"/>
      <c r="I125" s="42"/>
      <c r="J125" s="42"/>
      <c r="K125" s="42"/>
      <c r="L125" s="42"/>
      <c r="M125" s="42"/>
      <c r="N125" s="42"/>
      <c r="O125" s="42" t="s">
        <v>775</v>
      </c>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row>
    <row r="126" spans="1:43" ht="13">
      <c r="A126" s="42" t="s">
        <v>393</v>
      </c>
      <c r="B126" s="42" t="s">
        <v>769</v>
      </c>
      <c r="C126" s="42" t="s">
        <v>744</v>
      </c>
      <c r="D126" s="42"/>
      <c r="E126" s="42"/>
      <c r="F126" s="42"/>
      <c r="G126" s="42" t="s">
        <v>73</v>
      </c>
      <c r="H126" s="42"/>
      <c r="I126" s="42"/>
      <c r="J126" s="42"/>
      <c r="K126" s="42"/>
      <c r="L126" s="42"/>
      <c r="M126" s="42"/>
      <c r="N126" s="42"/>
      <c r="O126" s="42" t="s">
        <v>775</v>
      </c>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row>
    <row r="127" spans="1:43" ht="13">
      <c r="A127" s="42" t="s">
        <v>394</v>
      </c>
      <c r="B127" s="42" t="s">
        <v>769</v>
      </c>
      <c r="C127" s="42" t="s">
        <v>744</v>
      </c>
      <c r="D127" s="42"/>
      <c r="E127" s="42"/>
      <c r="F127" s="42"/>
      <c r="G127" s="42" t="s">
        <v>73</v>
      </c>
      <c r="H127" s="42" t="s">
        <v>774</v>
      </c>
      <c r="I127" s="42"/>
      <c r="J127" s="42"/>
      <c r="K127" s="42"/>
      <c r="L127" s="42"/>
      <c r="M127" s="42"/>
      <c r="N127" s="42"/>
      <c r="O127" s="42" t="s">
        <v>775</v>
      </c>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row>
    <row r="128" spans="1:43" ht="13">
      <c r="A128" s="42" t="s">
        <v>396</v>
      </c>
      <c r="B128" s="42" t="s">
        <v>796</v>
      </c>
      <c r="C128" s="42" t="s">
        <v>744</v>
      </c>
      <c r="D128" s="42"/>
      <c r="E128" s="42"/>
      <c r="F128" s="42"/>
      <c r="G128" s="42" t="s">
        <v>73</v>
      </c>
      <c r="H128" s="42"/>
      <c r="I128" s="42"/>
      <c r="J128" s="42"/>
      <c r="K128" s="42"/>
      <c r="L128" s="42"/>
      <c r="M128" s="42"/>
      <c r="N128" s="42"/>
      <c r="O128" s="42" t="s">
        <v>775</v>
      </c>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row>
    <row r="129" spans="1:43" ht="13">
      <c r="A129" s="42" t="s">
        <v>405</v>
      </c>
      <c r="B129" s="42" t="s">
        <v>769</v>
      </c>
      <c r="C129" s="42" t="s">
        <v>744</v>
      </c>
      <c r="D129" s="42"/>
      <c r="E129" s="42"/>
      <c r="F129" s="42"/>
      <c r="G129" s="42" t="s">
        <v>73</v>
      </c>
      <c r="H129" s="42"/>
      <c r="I129" s="42"/>
      <c r="J129" s="42"/>
      <c r="K129" s="42"/>
      <c r="L129" s="42"/>
      <c r="M129" s="42"/>
      <c r="N129" s="42"/>
      <c r="O129" s="42" t="s">
        <v>775</v>
      </c>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row>
    <row r="130" spans="1:43" ht="13">
      <c r="A130" s="42" t="s">
        <v>406</v>
      </c>
      <c r="B130" s="42" t="s">
        <v>796</v>
      </c>
      <c r="C130" s="42" t="s">
        <v>744</v>
      </c>
      <c r="D130" s="42"/>
      <c r="E130" s="42"/>
      <c r="F130" s="42"/>
      <c r="G130" s="42" t="s">
        <v>73</v>
      </c>
      <c r="H130" s="42"/>
      <c r="I130" s="42"/>
      <c r="J130" s="42"/>
      <c r="K130" s="42"/>
      <c r="L130" s="42"/>
      <c r="M130" s="42"/>
      <c r="N130" s="42"/>
      <c r="O130" s="42" t="s">
        <v>775</v>
      </c>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row>
    <row r="131" spans="1:43" ht="13">
      <c r="A131" s="42" t="s">
        <v>411</v>
      </c>
      <c r="B131" s="42" t="s">
        <v>796</v>
      </c>
      <c r="C131" s="42" t="s">
        <v>744</v>
      </c>
      <c r="D131" s="42"/>
      <c r="E131" s="42"/>
      <c r="F131" s="42"/>
      <c r="G131" s="42" t="s">
        <v>73</v>
      </c>
      <c r="H131" s="42"/>
      <c r="I131" s="42"/>
      <c r="J131" s="42"/>
      <c r="K131" s="42"/>
      <c r="L131" s="42"/>
      <c r="M131" s="42"/>
      <c r="N131" s="42"/>
      <c r="O131" s="42" t="s">
        <v>775</v>
      </c>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row>
    <row r="132" spans="1:43" ht="13">
      <c r="A132" s="42" t="s">
        <v>416</v>
      </c>
      <c r="B132" s="42" t="s">
        <v>769</v>
      </c>
      <c r="C132" s="42" t="s">
        <v>744</v>
      </c>
      <c r="D132" s="42"/>
      <c r="E132" s="42"/>
      <c r="F132" s="42"/>
      <c r="G132" s="42" t="s">
        <v>73</v>
      </c>
      <c r="H132" s="42" t="s">
        <v>774</v>
      </c>
      <c r="I132" s="42"/>
      <c r="J132" s="42" t="s">
        <v>97</v>
      </c>
      <c r="K132" s="42"/>
      <c r="L132" s="42"/>
      <c r="M132" s="224">
        <v>46164</v>
      </c>
      <c r="N132" s="224">
        <v>45667</v>
      </c>
      <c r="O132" s="42" t="s">
        <v>775</v>
      </c>
      <c r="P132" s="42"/>
      <c r="Q132" s="42" t="s">
        <v>806</v>
      </c>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row>
    <row r="133" spans="1:43" ht="13">
      <c r="A133" s="42" t="s">
        <v>420</v>
      </c>
      <c r="B133" s="42" t="s">
        <v>769</v>
      </c>
      <c r="C133" s="42" t="s">
        <v>744</v>
      </c>
      <c r="D133" s="42"/>
      <c r="E133" s="42"/>
      <c r="F133" s="42"/>
      <c r="G133" s="42" t="s">
        <v>73</v>
      </c>
      <c r="H133" s="42"/>
      <c r="I133" s="42"/>
      <c r="J133" s="42"/>
      <c r="K133" s="42"/>
      <c r="L133" s="42"/>
      <c r="M133" s="224">
        <v>46266</v>
      </c>
      <c r="N133" s="42"/>
      <c r="O133" s="42" t="s">
        <v>775</v>
      </c>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row>
    <row r="134" spans="1:43" ht="13">
      <c r="A134" s="42" t="s">
        <v>423</v>
      </c>
      <c r="B134" s="42" t="s">
        <v>769</v>
      </c>
      <c r="C134" s="42" t="s">
        <v>744</v>
      </c>
      <c r="D134" s="42"/>
      <c r="E134" s="42"/>
      <c r="F134" s="42"/>
      <c r="G134" s="42" t="s">
        <v>73</v>
      </c>
      <c r="H134" s="42"/>
      <c r="I134" s="42"/>
      <c r="J134" s="42"/>
      <c r="K134" s="42" t="s">
        <v>119</v>
      </c>
      <c r="L134" s="42" t="s">
        <v>140</v>
      </c>
      <c r="M134" s="42"/>
      <c r="N134" s="42"/>
      <c r="O134" s="42" t="s">
        <v>775</v>
      </c>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row>
    <row r="135" spans="1:43" ht="13">
      <c r="A135" s="42" t="s">
        <v>431</v>
      </c>
      <c r="B135" s="42" t="s">
        <v>769</v>
      </c>
      <c r="C135" s="42" t="s">
        <v>744</v>
      </c>
      <c r="D135" s="42"/>
      <c r="E135" s="42"/>
      <c r="F135" s="42"/>
      <c r="G135" s="42" t="s">
        <v>73</v>
      </c>
      <c r="H135" s="42"/>
      <c r="I135" s="42"/>
      <c r="J135" s="42"/>
      <c r="K135" s="42"/>
      <c r="L135" s="42"/>
      <c r="M135" s="42"/>
      <c r="N135" s="42"/>
      <c r="O135" s="42" t="s">
        <v>798</v>
      </c>
      <c r="P135" s="42" t="s">
        <v>147</v>
      </c>
      <c r="Q135" s="42" t="s">
        <v>807</v>
      </c>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row>
    <row r="136" spans="1:43" ht="13">
      <c r="A136" s="42" t="s">
        <v>432</v>
      </c>
      <c r="B136" s="42" t="s">
        <v>769</v>
      </c>
      <c r="C136" s="42" t="s">
        <v>744</v>
      </c>
      <c r="D136" s="42"/>
      <c r="E136" s="42"/>
      <c r="F136" s="42"/>
      <c r="G136" s="42" t="s">
        <v>73</v>
      </c>
      <c r="H136" s="42"/>
      <c r="I136" s="42"/>
      <c r="J136" s="42"/>
      <c r="K136" s="42"/>
      <c r="L136" s="42"/>
      <c r="M136" s="42"/>
      <c r="N136" s="42"/>
      <c r="O136" s="42" t="s">
        <v>775</v>
      </c>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row>
    <row r="137" spans="1:43" ht="13">
      <c r="A137" s="42" t="s">
        <v>437</v>
      </c>
      <c r="B137" s="42" t="s">
        <v>796</v>
      </c>
      <c r="C137" s="42" t="s">
        <v>744</v>
      </c>
      <c r="D137" s="42"/>
      <c r="E137" s="42"/>
      <c r="F137" s="42"/>
      <c r="G137" s="42" t="s">
        <v>73</v>
      </c>
      <c r="H137" s="42"/>
      <c r="I137" s="42"/>
      <c r="J137" s="42"/>
      <c r="K137" s="42"/>
      <c r="L137" s="42"/>
      <c r="M137" s="42"/>
      <c r="N137" s="42"/>
      <c r="O137" s="42" t="s">
        <v>775</v>
      </c>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row>
    <row r="138" spans="1:43" ht="13">
      <c r="A138" s="42" t="s">
        <v>454</v>
      </c>
      <c r="B138" s="42" t="s">
        <v>769</v>
      </c>
      <c r="C138" s="42" t="s">
        <v>744</v>
      </c>
      <c r="D138" s="42"/>
      <c r="E138" s="42"/>
      <c r="F138" s="42"/>
      <c r="G138" s="42" t="s">
        <v>73</v>
      </c>
      <c r="H138" s="42"/>
      <c r="I138" s="42"/>
      <c r="J138" s="42"/>
      <c r="K138" s="42"/>
      <c r="L138" s="42"/>
      <c r="M138" s="42"/>
      <c r="N138" s="42"/>
      <c r="O138" s="42" t="s">
        <v>775</v>
      </c>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row>
    <row r="139" spans="1:43" ht="13">
      <c r="A139" s="42" t="s">
        <v>455</v>
      </c>
      <c r="B139" s="42" t="s">
        <v>769</v>
      </c>
      <c r="C139" s="42" t="s">
        <v>744</v>
      </c>
      <c r="D139" s="42"/>
      <c r="E139" s="42"/>
      <c r="F139" s="42"/>
      <c r="G139" s="42" t="s">
        <v>73</v>
      </c>
      <c r="H139" s="42"/>
      <c r="I139" s="42"/>
      <c r="J139" s="42"/>
      <c r="K139" s="42"/>
      <c r="L139" s="42"/>
      <c r="M139" s="42"/>
      <c r="N139" s="42"/>
      <c r="O139" s="42" t="s">
        <v>775</v>
      </c>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row>
    <row r="140" spans="1:43" ht="13">
      <c r="A140" s="42" t="s">
        <v>456</v>
      </c>
      <c r="B140" s="42" t="s">
        <v>769</v>
      </c>
      <c r="C140" s="42" t="s">
        <v>744</v>
      </c>
      <c r="D140" s="42"/>
      <c r="E140" s="42"/>
      <c r="F140" s="42"/>
      <c r="G140" s="42" t="s">
        <v>73</v>
      </c>
      <c r="H140" s="42" t="s">
        <v>778</v>
      </c>
      <c r="I140" s="42" t="s">
        <v>779</v>
      </c>
      <c r="J140" s="42"/>
      <c r="K140" s="42"/>
      <c r="L140" s="42"/>
      <c r="M140" s="224">
        <v>45917</v>
      </c>
      <c r="N140" s="224">
        <v>46028</v>
      </c>
      <c r="O140" s="42" t="s">
        <v>775</v>
      </c>
      <c r="P140" s="42"/>
      <c r="Q140" s="42"/>
      <c r="R140" s="42" t="s">
        <v>134</v>
      </c>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row>
    <row r="141" spans="1:43" ht="13">
      <c r="A141" s="42" t="s">
        <v>459</v>
      </c>
      <c r="B141" s="42" t="s">
        <v>769</v>
      </c>
      <c r="C141" s="42" t="s">
        <v>744</v>
      </c>
      <c r="D141" s="42"/>
      <c r="E141" s="42"/>
      <c r="F141" s="42"/>
      <c r="G141" s="42" t="s">
        <v>73</v>
      </c>
      <c r="H141" s="42"/>
      <c r="I141" s="42"/>
      <c r="J141" s="42"/>
      <c r="K141" s="42"/>
      <c r="L141" s="42"/>
      <c r="M141" s="42"/>
      <c r="N141" s="42"/>
      <c r="O141" s="42" t="s">
        <v>775</v>
      </c>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row>
    <row r="142" spans="1:43" ht="13">
      <c r="A142" s="42" t="s">
        <v>466</v>
      </c>
      <c r="B142" s="42" t="s">
        <v>769</v>
      </c>
      <c r="C142" s="42" t="s">
        <v>744</v>
      </c>
      <c r="D142" s="42"/>
      <c r="E142" s="42"/>
      <c r="F142" s="42"/>
      <c r="G142" s="42" t="s">
        <v>73</v>
      </c>
      <c r="H142" s="42"/>
      <c r="I142" s="42"/>
      <c r="J142" s="42"/>
      <c r="K142" s="42"/>
      <c r="L142" s="42"/>
      <c r="M142" s="42"/>
      <c r="N142" s="42"/>
      <c r="O142" s="42" t="s">
        <v>798</v>
      </c>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row>
    <row r="143" spans="1:43" ht="13">
      <c r="A143" s="42" t="s">
        <v>479</v>
      </c>
      <c r="B143" s="42" t="s">
        <v>796</v>
      </c>
      <c r="C143" s="42" t="s">
        <v>744</v>
      </c>
      <c r="D143" s="42"/>
      <c r="E143" s="42"/>
      <c r="F143" s="42"/>
      <c r="G143" s="42" t="s">
        <v>73</v>
      </c>
      <c r="H143" s="42"/>
      <c r="I143" s="42"/>
      <c r="J143" s="42"/>
      <c r="K143" s="42"/>
      <c r="L143" s="42"/>
      <c r="M143" s="42"/>
      <c r="N143" s="42"/>
      <c r="O143" s="42" t="s">
        <v>775</v>
      </c>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row>
    <row r="144" spans="1:43" ht="13">
      <c r="A144" s="42" t="s">
        <v>497</v>
      </c>
      <c r="B144" s="42" t="s">
        <v>769</v>
      </c>
      <c r="C144" s="42" t="s">
        <v>744</v>
      </c>
      <c r="D144" s="42"/>
      <c r="E144" s="42"/>
      <c r="F144" s="42"/>
      <c r="G144" s="42" t="s">
        <v>73</v>
      </c>
      <c r="H144" s="42"/>
      <c r="I144" s="42"/>
      <c r="J144" s="42"/>
      <c r="K144" s="42"/>
      <c r="L144" s="42" t="s">
        <v>140</v>
      </c>
      <c r="M144" s="224">
        <v>46614</v>
      </c>
      <c r="N144" s="42"/>
      <c r="O144" s="42" t="s">
        <v>775</v>
      </c>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row>
    <row r="145" spans="1:43" ht="13">
      <c r="A145" s="42" t="s">
        <v>499</v>
      </c>
      <c r="B145" s="42" t="s">
        <v>769</v>
      </c>
      <c r="C145" s="42" t="s">
        <v>744</v>
      </c>
      <c r="D145" s="42"/>
      <c r="E145" s="42"/>
      <c r="F145" s="42"/>
      <c r="G145" s="42" t="s">
        <v>73</v>
      </c>
      <c r="H145" s="42"/>
      <c r="I145" s="42"/>
      <c r="J145" s="42"/>
      <c r="K145" s="42"/>
      <c r="L145" s="42"/>
      <c r="M145" s="42"/>
      <c r="N145" s="42"/>
      <c r="O145" s="42" t="s">
        <v>775</v>
      </c>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row>
    <row r="146" spans="1:43" ht="13">
      <c r="A146" s="42" t="s">
        <v>501</v>
      </c>
      <c r="B146" s="42" t="s">
        <v>769</v>
      </c>
      <c r="C146" s="42" t="s">
        <v>744</v>
      </c>
      <c r="D146" s="42"/>
      <c r="E146" s="42"/>
      <c r="F146" s="42"/>
      <c r="G146" s="42" t="s">
        <v>73</v>
      </c>
      <c r="H146" s="42"/>
      <c r="I146" s="42"/>
      <c r="J146" s="42"/>
      <c r="K146" s="42"/>
      <c r="L146" s="42"/>
      <c r="M146" s="42"/>
      <c r="N146" s="42"/>
      <c r="O146" s="42" t="s">
        <v>775</v>
      </c>
      <c r="P146" s="42" t="s">
        <v>147</v>
      </c>
      <c r="Q146" s="42" t="s">
        <v>808</v>
      </c>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row>
    <row r="147" spans="1:43" ht="13">
      <c r="A147" s="42" t="s">
        <v>505</v>
      </c>
      <c r="B147" s="42" t="s">
        <v>796</v>
      </c>
      <c r="C147" s="42" t="s">
        <v>744</v>
      </c>
      <c r="D147" s="42"/>
      <c r="E147" s="42"/>
      <c r="F147" s="42"/>
      <c r="G147" s="42" t="s">
        <v>73</v>
      </c>
      <c r="H147" s="42"/>
      <c r="I147" s="42"/>
      <c r="J147" s="42"/>
      <c r="K147" s="42"/>
      <c r="L147" s="42"/>
      <c r="M147" s="42"/>
      <c r="N147" s="42"/>
      <c r="O147" s="42" t="s">
        <v>775</v>
      </c>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row>
    <row r="148" spans="1:43" ht="13">
      <c r="A148" s="42" t="s">
        <v>515</v>
      </c>
      <c r="B148" s="42" t="s">
        <v>769</v>
      </c>
      <c r="C148" s="42" t="s">
        <v>744</v>
      </c>
      <c r="D148" s="42"/>
      <c r="E148" s="42"/>
      <c r="F148" s="42"/>
      <c r="G148" s="42" t="s">
        <v>73</v>
      </c>
      <c r="H148" s="42" t="s">
        <v>83</v>
      </c>
      <c r="I148" s="42"/>
      <c r="J148" s="42"/>
      <c r="K148" s="42" t="s">
        <v>125</v>
      </c>
      <c r="L148" s="42" t="s">
        <v>809</v>
      </c>
      <c r="M148" s="224">
        <v>46712</v>
      </c>
      <c r="N148" s="42"/>
      <c r="O148" s="42" t="s">
        <v>775</v>
      </c>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row>
    <row r="149" spans="1:43" ht="13">
      <c r="A149" s="42" t="s">
        <v>516</v>
      </c>
      <c r="B149" s="42" t="s">
        <v>796</v>
      </c>
      <c r="C149" s="42" t="s">
        <v>744</v>
      </c>
      <c r="D149" s="42"/>
      <c r="E149" s="42"/>
      <c r="F149" s="42"/>
      <c r="G149" s="42" t="s">
        <v>73</v>
      </c>
      <c r="H149" s="42"/>
      <c r="I149" s="42"/>
      <c r="J149" s="42"/>
      <c r="K149" s="42"/>
      <c r="L149" s="42"/>
      <c r="M149" s="42"/>
      <c r="N149" s="42"/>
      <c r="O149" s="42" t="s">
        <v>775</v>
      </c>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row>
    <row r="150" spans="1:43" ht="13">
      <c r="A150" s="42" t="s">
        <v>518</v>
      </c>
      <c r="B150" s="42" t="s">
        <v>796</v>
      </c>
      <c r="C150" s="42" t="s">
        <v>744</v>
      </c>
      <c r="D150" s="42"/>
      <c r="E150" s="42"/>
      <c r="F150" s="42"/>
      <c r="G150" s="42" t="s">
        <v>73</v>
      </c>
      <c r="H150" s="42"/>
      <c r="I150" s="42"/>
      <c r="J150" s="42"/>
      <c r="K150" s="42"/>
      <c r="L150" s="42"/>
      <c r="M150" s="42"/>
      <c r="N150" s="42"/>
      <c r="O150" s="42" t="s">
        <v>775</v>
      </c>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row>
    <row r="151" spans="1:43" ht="13">
      <c r="A151" s="42" t="s">
        <v>521</v>
      </c>
      <c r="B151" s="42" t="s">
        <v>796</v>
      </c>
      <c r="C151" s="42" t="s">
        <v>744</v>
      </c>
      <c r="D151" s="42"/>
      <c r="E151" s="42"/>
      <c r="F151" s="42"/>
      <c r="G151" s="42" t="s">
        <v>73</v>
      </c>
      <c r="H151" s="42"/>
      <c r="I151" s="42"/>
      <c r="J151" s="42"/>
      <c r="K151" s="42"/>
      <c r="L151" s="42"/>
      <c r="M151" s="42"/>
      <c r="N151" s="42"/>
      <c r="O151" s="42" t="s">
        <v>775</v>
      </c>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row>
    <row r="152" spans="1:43" ht="13">
      <c r="A152" s="42" t="s">
        <v>525</v>
      </c>
      <c r="B152" s="42" t="s">
        <v>796</v>
      </c>
      <c r="C152" s="42" t="s">
        <v>744</v>
      </c>
      <c r="D152" s="42"/>
      <c r="E152" s="42"/>
      <c r="F152" s="42"/>
      <c r="G152" s="42" t="s">
        <v>73</v>
      </c>
      <c r="H152" s="42"/>
      <c r="I152" s="42"/>
      <c r="J152" s="42"/>
      <c r="K152" s="42"/>
      <c r="L152" s="42"/>
      <c r="M152" s="42"/>
      <c r="N152" s="42"/>
      <c r="O152" s="42" t="s">
        <v>775</v>
      </c>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row>
    <row r="153" spans="1:43" ht="13">
      <c r="A153" s="42" t="s">
        <v>538</v>
      </c>
      <c r="B153" s="42" t="s">
        <v>769</v>
      </c>
      <c r="C153" s="42" t="s">
        <v>744</v>
      </c>
      <c r="D153" s="42"/>
      <c r="E153" s="42"/>
      <c r="F153" s="42"/>
      <c r="G153" s="42" t="s">
        <v>73</v>
      </c>
      <c r="H153" s="42" t="s">
        <v>774</v>
      </c>
      <c r="I153" s="42"/>
      <c r="J153" s="42"/>
      <c r="K153" s="42"/>
      <c r="L153" s="42"/>
      <c r="M153" s="42"/>
      <c r="N153" s="42"/>
      <c r="O153" s="42" t="s">
        <v>775</v>
      </c>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row>
    <row r="154" spans="1:43" ht="13">
      <c r="A154" s="42" t="s">
        <v>540</v>
      </c>
      <c r="B154" s="42" t="s">
        <v>796</v>
      </c>
      <c r="C154" s="42" t="s">
        <v>744</v>
      </c>
      <c r="D154" s="42"/>
      <c r="E154" s="42"/>
      <c r="F154" s="42"/>
      <c r="G154" s="42" t="s">
        <v>73</v>
      </c>
      <c r="H154" s="42" t="s">
        <v>774</v>
      </c>
      <c r="I154" s="42"/>
      <c r="J154" s="42"/>
      <c r="K154" s="42"/>
      <c r="L154" s="42"/>
      <c r="M154" s="42"/>
      <c r="N154" s="42"/>
      <c r="O154" s="42" t="s">
        <v>775</v>
      </c>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row>
    <row r="155" spans="1:43" ht="13">
      <c r="A155" s="42" t="s">
        <v>544</v>
      </c>
      <c r="B155" s="42" t="s">
        <v>769</v>
      </c>
      <c r="C155" s="42" t="s">
        <v>744</v>
      </c>
      <c r="D155" s="42"/>
      <c r="E155" s="42"/>
      <c r="F155" s="42"/>
      <c r="G155" s="42" t="s">
        <v>73</v>
      </c>
      <c r="H155" s="42"/>
      <c r="I155" s="42"/>
      <c r="J155" s="42"/>
      <c r="K155" s="42"/>
      <c r="L155" s="42"/>
      <c r="M155" s="42"/>
      <c r="N155" s="42"/>
      <c r="O155" s="42" t="s">
        <v>775</v>
      </c>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row>
    <row r="156" spans="1:43" ht="13">
      <c r="A156" s="42" t="s">
        <v>545</v>
      </c>
      <c r="B156" s="42" t="s">
        <v>769</v>
      </c>
      <c r="C156" s="42" t="s">
        <v>744</v>
      </c>
      <c r="D156" s="42"/>
      <c r="E156" s="42"/>
      <c r="F156" s="42"/>
      <c r="G156" s="42" t="s">
        <v>73</v>
      </c>
      <c r="H156" s="42"/>
      <c r="I156" s="42"/>
      <c r="J156" s="42"/>
      <c r="K156" s="42"/>
      <c r="L156" s="42"/>
      <c r="M156" s="224">
        <v>45537</v>
      </c>
      <c r="N156" s="42"/>
      <c r="O156" s="42" t="s">
        <v>775</v>
      </c>
      <c r="P156" s="42"/>
      <c r="Q156" s="42" t="s">
        <v>810</v>
      </c>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row>
    <row r="157" spans="1:43" ht="13">
      <c r="A157" s="42" t="s">
        <v>547</v>
      </c>
      <c r="B157" s="42" t="s">
        <v>769</v>
      </c>
      <c r="C157" s="42" t="s">
        <v>786</v>
      </c>
      <c r="D157" s="42"/>
      <c r="E157" s="42"/>
      <c r="F157" s="42"/>
      <c r="G157" s="42" t="s">
        <v>73</v>
      </c>
      <c r="H157" s="42"/>
      <c r="I157" s="42"/>
      <c r="J157" s="42"/>
      <c r="K157" s="42"/>
      <c r="L157" s="42"/>
      <c r="M157" s="224">
        <v>46058</v>
      </c>
      <c r="N157" s="42"/>
      <c r="O157" s="42" t="s">
        <v>775</v>
      </c>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row>
    <row r="158" spans="1:43" ht="13">
      <c r="A158" s="42" t="s">
        <v>549</v>
      </c>
      <c r="B158" s="42" t="s">
        <v>796</v>
      </c>
      <c r="C158" s="42" t="s">
        <v>744</v>
      </c>
      <c r="D158" s="42"/>
      <c r="E158" s="42"/>
      <c r="F158" s="42"/>
      <c r="G158" s="42" t="s">
        <v>73</v>
      </c>
      <c r="H158" s="42" t="s">
        <v>83</v>
      </c>
      <c r="I158" s="42"/>
      <c r="J158" s="42"/>
      <c r="K158" s="42"/>
      <c r="L158" s="42"/>
      <c r="M158" s="42"/>
      <c r="N158" s="42"/>
      <c r="O158" s="42" t="s">
        <v>775</v>
      </c>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row>
    <row r="159" spans="1:43" ht="13">
      <c r="A159" s="42" t="s">
        <v>550</v>
      </c>
      <c r="B159" s="42" t="s">
        <v>769</v>
      </c>
      <c r="C159" s="42" t="s">
        <v>744</v>
      </c>
      <c r="D159" s="42"/>
      <c r="E159" s="42"/>
      <c r="F159" s="42"/>
      <c r="G159" s="42" t="s">
        <v>73</v>
      </c>
      <c r="H159" s="42"/>
      <c r="I159" s="42"/>
      <c r="J159" s="42"/>
      <c r="K159" s="42"/>
      <c r="L159" s="42" t="s">
        <v>780</v>
      </c>
      <c r="M159" s="42"/>
      <c r="N159" s="42"/>
      <c r="O159" s="42" t="s">
        <v>775</v>
      </c>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row>
    <row r="160" spans="1:43" ht="13">
      <c r="A160" s="42" t="s">
        <v>555</v>
      </c>
      <c r="B160" s="42" t="s">
        <v>769</v>
      </c>
      <c r="C160" s="42" t="s">
        <v>744</v>
      </c>
      <c r="D160" s="42"/>
      <c r="E160" s="42"/>
      <c r="F160" s="42"/>
      <c r="G160" s="42" t="s">
        <v>73</v>
      </c>
      <c r="H160" s="42"/>
      <c r="I160" s="42"/>
      <c r="J160" s="42"/>
      <c r="K160" s="42"/>
      <c r="L160" s="42"/>
      <c r="M160" s="42"/>
      <c r="N160" s="42"/>
      <c r="O160" s="42" t="s">
        <v>775</v>
      </c>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row>
    <row r="161" spans="1:43" ht="13">
      <c r="A161" s="42" t="s">
        <v>560</v>
      </c>
      <c r="B161" s="42" t="s">
        <v>769</v>
      </c>
      <c r="C161" s="42" t="s">
        <v>744</v>
      </c>
      <c r="D161" s="42"/>
      <c r="E161" s="42"/>
      <c r="F161" s="42"/>
      <c r="G161" s="42" t="s">
        <v>73</v>
      </c>
      <c r="H161" s="42"/>
      <c r="I161" s="42"/>
      <c r="J161" s="42"/>
      <c r="K161" s="42"/>
      <c r="L161" s="42"/>
      <c r="M161" s="42"/>
      <c r="N161" s="42"/>
      <c r="O161" s="42" t="s">
        <v>775</v>
      </c>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row>
    <row r="162" spans="1:43" ht="13">
      <c r="A162" s="42" t="s">
        <v>563</v>
      </c>
      <c r="B162" s="42" t="s">
        <v>796</v>
      </c>
      <c r="C162" s="42" t="s">
        <v>744</v>
      </c>
      <c r="D162" s="42"/>
      <c r="E162" s="42"/>
      <c r="F162" s="42"/>
      <c r="G162" s="42" t="s">
        <v>73</v>
      </c>
      <c r="H162" s="42"/>
      <c r="I162" s="42"/>
      <c r="J162" s="42"/>
      <c r="K162" s="42"/>
      <c r="L162" s="42"/>
      <c r="M162" s="42"/>
      <c r="N162" s="42"/>
      <c r="O162" s="42" t="s">
        <v>775</v>
      </c>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row>
    <row r="163" spans="1:43" ht="13">
      <c r="A163" s="42" t="s">
        <v>566</v>
      </c>
      <c r="B163" s="42" t="s">
        <v>796</v>
      </c>
      <c r="C163" s="42" t="s">
        <v>744</v>
      </c>
      <c r="D163" s="42"/>
      <c r="E163" s="42"/>
      <c r="F163" s="42"/>
      <c r="G163" s="42" t="s">
        <v>73</v>
      </c>
      <c r="H163" s="42"/>
      <c r="I163" s="42"/>
      <c r="J163" s="42"/>
      <c r="K163" s="42"/>
      <c r="L163" s="42"/>
      <c r="M163" s="42"/>
      <c r="N163" s="42"/>
      <c r="O163" s="42" t="s">
        <v>775</v>
      </c>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row>
    <row r="164" spans="1:43" ht="13">
      <c r="A164" s="42" t="s">
        <v>568</v>
      </c>
      <c r="B164" s="42" t="s">
        <v>769</v>
      </c>
      <c r="C164" s="42" t="s">
        <v>744</v>
      </c>
      <c r="D164" s="42"/>
      <c r="E164" s="42"/>
      <c r="F164" s="42"/>
      <c r="G164" s="42" t="s">
        <v>73</v>
      </c>
      <c r="H164" s="42" t="s">
        <v>83</v>
      </c>
      <c r="I164" s="42"/>
      <c r="J164" s="42"/>
      <c r="K164" s="42" t="s">
        <v>104</v>
      </c>
      <c r="L164" s="42"/>
      <c r="M164" s="42"/>
      <c r="N164" s="42"/>
      <c r="O164" s="42" t="s">
        <v>775</v>
      </c>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row>
    <row r="165" spans="1:43" ht="13">
      <c r="A165" s="42" t="s">
        <v>573</v>
      </c>
      <c r="B165" s="42" t="s">
        <v>769</v>
      </c>
      <c r="C165" s="42" t="s">
        <v>744</v>
      </c>
      <c r="D165" s="42"/>
      <c r="E165" s="42"/>
      <c r="F165" s="42"/>
      <c r="G165" s="42" t="s">
        <v>73</v>
      </c>
      <c r="H165" s="42"/>
      <c r="I165" s="42"/>
      <c r="J165" s="42"/>
      <c r="K165" s="42"/>
      <c r="L165" s="42"/>
      <c r="M165" s="42"/>
      <c r="N165" s="42"/>
      <c r="O165" s="42" t="s">
        <v>775</v>
      </c>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row>
    <row r="166" spans="1:43" ht="13">
      <c r="A166" s="42" t="s">
        <v>576</v>
      </c>
      <c r="B166" s="42" t="s">
        <v>769</v>
      </c>
      <c r="C166" s="42" t="s">
        <v>744</v>
      </c>
      <c r="D166" s="42"/>
      <c r="E166" s="42"/>
      <c r="F166" s="42"/>
      <c r="G166" s="42" t="s">
        <v>73</v>
      </c>
      <c r="H166" s="42"/>
      <c r="I166" s="42"/>
      <c r="J166" s="42"/>
      <c r="K166" s="42"/>
      <c r="L166" s="42"/>
      <c r="M166" s="42"/>
      <c r="N166" s="42"/>
      <c r="O166" s="42" t="s">
        <v>775</v>
      </c>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row>
    <row r="167" spans="1:43" ht="13">
      <c r="A167" s="42" t="s">
        <v>581</v>
      </c>
      <c r="B167" s="42" t="s">
        <v>769</v>
      </c>
      <c r="C167" s="42" t="s">
        <v>744</v>
      </c>
      <c r="D167" s="42"/>
      <c r="E167" s="42"/>
      <c r="F167" s="42"/>
      <c r="G167" s="42" t="s">
        <v>73</v>
      </c>
      <c r="H167" s="42" t="s">
        <v>774</v>
      </c>
      <c r="I167" s="42" t="s">
        <v>777</v>
      </c>
      <c r="J167" s="42"/>
      <c r="K167" s="42"/>
      <c r="L167" s="42"/>
      <c r="M167" s="42"/>
      <c r="N167" s="224">
        <v>45707</v>
      </c>
      <c r="O167" s="42" t="s">
        <v>775</v>
      </c>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row>
    <row r="168" spans="1:43" ht="13">
      <c r="A168" s="42" t="s">
        <v>585</v>
      </c>
      <c r="B168" s="42" t="s">
        <v>796</v>
      </c>
      <c r="C168" s="42" t="s">
        <v>744</v>
      </c>
      <c r="D168" s="42"/>
      <c r="E168" s="42"/>
      <c r="F168" s="42"/>
      <c r="G168" s="42" t="s">
        <v>73</v>
      </c>
      <c r="H168" s="42"/>
      <c r="I168" s="42"/>
      <c r="J168" s="42"/>
      <c r="K168" s="42"/>
      <c r="L168" s="42"/>
      <c r="M168" s="42"/>
      <c r="N168" s="42"/>
      <c r="O168" s="42" t="s">
        <v>775</v>
      </c>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row>
    <row r="169" spans="1:43" ht="13">
      <c r="A169" s="42" t="s">
        <v>587</v>
      </c>
      <c r="B169" s="42" t="s">
        <v>796</v>
      </c>
      <c r="C169" s="42" t="s">
        <v>744</v>
      </c>
      <c r="D169" s="42"/>
      <c r="E169" s="42"/>
      <c r="F169" s="42"/>
      <c r="G169" s="42" t="s">
        <v>73</v>
      </c>
      <c r="H169" s="42"/>
      <c r="I169" s="42"/>
      <c r="J169" s="42"/>
      <c r="K169" s="42"/>
      <c r="L169" s="42"/>
      <c r="M169" s="42"/>
      <c r="N169" s="42"/>
      <c r="O169" s="42" t="s">
        <v>775</v>
      </c>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row>
    <row r="170" spans="1:43" ht="13">
      <c r="A170" s="42" t="s">
        <v>589</v>
      </c>
      <c r="B170" s="42" t="s">
        <v>769</v>
      </c>
      <c r="C170" s="42" t="s">
        <v>744</v>
      </c>
      <c r="D170" s="42"/>
      <c r="E170" s="42"/>
      <c r="F170" s="42"/>
      <c r="G170" s="42" t="s">
        <v>73</v>
      </c>
      <c r="H170" s="42" t="s">
        <v>83</v>
      </c>
      <c r="I170" s="42"/>
      <c r="J170" s="42"/>
      <c r="K170" s="42"/>
      <c r="L170" s="42" t="s">
        <v>140</v>
      </c>
      <c r="M170" s="42"/>
      <c r="N170" s="42"/>
      <c r="O170" s="42" t="s">
        <v>775</v>
      </c>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row>
    <row r="171" spans="1:43" ht="13">
      <c r="A171" s="42" t="s">
        <v>592</v>
      </c>
      <c r="B171" s="42" t="s">
        <v>769</v>
      </c>
      <c r="C171" s="42" t="s">
        <v>744</v>
      </c>
      <c r="D171" s="42"/>
      <c r="E171" s="42"/>
      <c r="F171" s="42"/>
      <c r="G171" s="42" t="s">
        <v>73</v>
      </c>
      <c r="H171" s="42"/>
      <c r="I171" s="42"/>
      <c r="J171" s="42"/>
      <c r="K171" s="42"/>
      <c r="L171" s="42"/>
      <c r="M171" s="42"/>
      <c r="N171" s="42"/>
      <c r="O171" s="42" t="s">
        <v>775</v>
      </c>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row>
    <row r="172" spans="1:43" ht="13">
      <c r="A172" s="42" t="s">
        <v>596</v>
      </c>
      <c r="B172" s="42" t="s">
        <v>769</v>
      </c>
      <c r="C172" s="42" t="s">
        <v>744</v>
      </c>
      <c r="D172" s="42"/>
      <c r="E172" s="42"/>
      <c r="F172" s="42"/>
      <c r="G172" s="42" t="s">
        <v>73</v>
      </c>
      <c r="H172" s="42"/>
      <c r="I172" s="42"/>
      <c r="J172" s="42"/>
      <c r="K172" s="42"/>
      <c r="L172" s="42"/>
      <c r="M172" s="42"/>
      <c r="N172" s="42"/>
      <c r="O172" s="42" t="s">
        <v>775</v>
      </c>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row>
    <row r="173" spans="1:43" ht="13">
      <c r="A173" s="42" t="s">
        <v>602</v>
      </c>
      <c r="B173" s="42" t="s">
        <v>769</v>
      </c>
      <c r="C173" s="42" t="s">
        <v>744</v>
      </c>
      <c r="D173" s="42"/>
      <c r="E173" s="42"/>
      <c r="F173" s="42"/>
      <c r="G173" s="42" t="s">
        <v>73</v>
      </c>
      <c r="H173" s="42"/>
      <c r="I173" s="42"/>
      <c r="J173" s="42"/>
      <c r="K173" s="42"/>
      <c r="L173" s="42"/>
      <c r="M173" s="42"/>
      <c r="N173" s="42"/>
      <c r="O173" s="42" t="s">
        <v>775</v>
      </c>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row>
    <row r="174" spans="1:43" ht="13">
      <c r="A174" s="42" t="s">
        <v>606</v>
      </c>
      <c r="B174" s="42" t="s">
        <v>769</v>
      </c>
      <c r="C174" s="42" t="s">
        <v>744</v>
      </c>
      <c r="D174" s="42"/>
      <c r="E174" s="42"/>
      <c r="F174" s="42"/>
      <c r="G174" s="42" t="s">
        <v>73</v>
      </c>
      <c r="H174" s="42"/>
      <c r="I174" s="42"/>
      <c r="J174" s="42"/>
      <c r="K174" s="42"/>
      <c r="L174" s="42"/>
      <c r="M174" s="42"/>
      <c r="N174" s="42"/>
      <c r="O174" s="42" t="s">
        <v>775</v>
      </c>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row>
    <row r="175" spans="1:43" ht="13">
      <c r="A175" s="42" t="s">
        <v>609</v>
      </c>
      <c r="B175" s="42" t="s">
        <v>769</v>
      </c>
      <c r="C175" s="42" t="s">
        <v>744</v>
      </c>
      <c r="D175" s="42"/>
      <c r="E175" s="42"/>
      <c r="F175" s="42"/>
      <c r="G175" s="42" t="s">
        <v>73</v>
      </c>
      <c r="H175" s="42" t="s">
        <v>83</v>
      </c>
      <c r="I175" s="42"/>
      <c r="J175" s="42"/>
      <c r="K175" s="42"/>
      <c r="L175" s="42"/>
      <c r="M175" s="42"/>
      <c r="N175" s="42"/>
      <c r="O175" s="42" t="s">
        <v>775</v>
      </c>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row>
    <row r="176" spans="1:43" ht="13">
      <c r="A176" s="42" t="s">
        <v>611</v>
      </c>
      <c r="B176" s="42" t="s">
        <v>769</v>
      </c>
      <c r="C176" s="42" t="s">
        <v>744</v>
      </c>
      <c r="D176" s="42"/>
      <c r="E176" s="42"/>
      <c r="F176" s="42"/>
      <c r="G176" s="42" t="s">
        <v>73</v>
      </c>
      <c r="H176" s="42"/>
      <c r="I176" s="42"/>
      <c r="J176" s="42"/>
      <c r="K176" s="42"/>
      <c r="L176" s="42"/>
      <c r="M176" s="224">
        <v>46200</v>
      </c>
      <c r="N176" s="42"/>
      <c r="O176" s="42" t="s">
        <v>798</v>
      </c>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row>
    <row r="177" spans="1:43" ht="13">
      <c r="A177" s="42" t="s">
        <v>612</v>
      </c>
      <c r="B177" s="42" t="s">
        <v>796</v>
      </c>
      <c r="C177" s="42" t="s">
        <v>744</v>
      </c>
      <c r="D177" s="42"/>
      <c r="E177" s="42"/>
      <c r="F177" s="42"/>
      <c r="G177" s="42" t="s">
        <v>73</v>
      </c>
      <c r="H177" s="42" t="s">
        <v>83</v>
      </c>
      <c r="I177" s="42"/>
      <c r="J177" s="42"/>
      <c r="K177" s="42"/>
      <c r="L177" s="42" t="s">
        <v>140</v>
      </c>
      <c r="M177" s="42"/>
      <c r="N177" s="42"/>
      <c r="O177" s="42" t="s">
        <v>775</v>
      </c>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row>
    <row r="178" spans="1:43" ht="13">
      <c r="A178" s="42" t="s">
        <v>615</v>
      </c>
      <c r="B178" s="42" t="s">
        <v>796</v>
      </c>
      <c r="C178" s="42" t="s">
        <v>744</v>
      </c>
      <c r="D178" s="42"/>
      <c r="E178" s="42"/>
      <c r="F178" s="42"/>
      <c r="G178" s="42" t="s">
        <v>73</v>
      </c>
      <c r="H178" s="42"/>
      <c r="I178" s="42"/>
      <c r="J178" s="42"/>
      <c r="K178" s="42"/>
      <c r="L178" s="42"/>
      <c r="M178" s="42"/>
      <c r="N178" s="42"/>
      <c r="O178" s="42" t="s">
        <v>775</v>
      </c>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row>
    <row r="179" spans="1:43" ht="13">
      <c r="A179" s="42" t="s">
        <v>617</v>
      </c>
      <c r="B179" s="42" t="s">
        <v>769</v>
      </c>
      <c r="C179" s="42" t="s">
        <v>744</v>
      </c>
      <c r="D179" s="42"/>
      <c r="E179" s="42"/>
      <c r="F179" s="42"/>
      <c r="G179" s="42" t="s">
        <v>73</v>
      </c>
      <c r="H179" s="42"/>
      <c r="I179" s="42"/>
      <c r="J179" s="42"/>
      <c r="K179" s="42"/>
      <c r="L179" s="42"/>
      <c r="M179" s="42"/>
      <c r="N179" s="42"/>
      <c r="O179" s="42" t="s">
        <v>775</v>
      </c>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row>
    <row r="180" spans="1:43" ht="13">
      <c r="A180" s="42" t="s">
        <v>619</v>
      </c>
      <c r="B180" s="42" t="s">
        <v>769</v>
      </c>
      <c r="C180" s="42" t="s">
        <v>744</v>
      </c>
      <c r="D180" s="42"/>
      <c r="E180" s="42"/>
      <c r="F180" s="42"/>
      <c r="G180" s="42" t="s">
        <v>73</v>
      </c>
      <c r="H180" s="42"/>
      <c r="I180" s="42"/>
      <c r="J180" s="42"/>
      <c r="K180" s="42"/>
      <c r="L180" s="42"/>
      <c r="M180" s="42"/>
      <c r="N180" s="42"/>
      <c r="O180" s="42" t="s">
        <v>775</v>
      </c>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row>
    <row r="181" spans="1:43" ht="13">
      <c r="A181" s="42" t="s">
        <v>625</v>
      </c>
      <c r="B181" s="42" t="s">
        <v>769</v>
      </c>
      <c r="C181" s="42" t="s">
        <v>744</v>
      </c>
      <c r="D181" s="42"/>
      <c r="E181" s="42"/>
      <c r="F181" s="42"/>
      <c r="G181" s="42" t="s">
        <v>73</v>
      </c>
      <c r="H181" s="42"/>
      <c r="I181" s="42"/>
      <c r="J181" s="42"/>
      <c r="K181" s="42"/>
      <c r="L181" s="42"/>
      <c r="M181" s="224">
        <v>45979</v>
      </c>
      <c r="N181" s="42"/>
      <c r="O181" s="42" t="s">
        <v>775</v>
      </c>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row>
    <row r="182" spans="1:43" ht="13">
      <c r="A182" s="42" t="s">
        <v>671</v>
      </c>
      <c r="B182" s="42" t="s">
        <v>796</v>
      </c>
      <c r="C182" s="42" t="s">
        <v>744</v>
      </c>
      <c r="D182" s="42"/>
      <c r="E182" s="42"/>
      <c r="F182" s="42"/>
      <c r="G182" s="42"/>
      <c r="H182" s="42"/>
      <c r="I182" s="42"/>
      <c r="J182" s="42"/>
      <c r="K182" s="42" t="s">
        <v>125</v>
      </c>
      <c r="L182" s="42"/>
      <c r="M182" s="42"/>
      <c r="N182" s="42"/>
      <c r="O182" s="42" t="s">
        <v>789</v>
      </c>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row>
    <row r="183" spans="1:43" ht="13">
      <c r="A183" s="42" t="s">
        <v>228</v>
      </c>
      <c r="B183" s="42" t="s">
        <v>769</v>
      </c>
      <c r="C183" s="42" t="s">
        <v>744</v>
      </c>
      <c r="D183" s="42"/>
      <c r="E183" s="42"/>
      <c r="F183" s="42"/>
      <c r="G183" s="42"/>
      <c r="H183" s="42" t="s">
        <v>83</v>
      </c>
      <c r="I183" s="42"/>
      <c r="J183" s="42"/>
      <c r="K183" s="42"/>
      <c r="L183" s="42" t="s">
        <v>809</v>
      </c>
      <c r="M183" s="42"/>
      <c r="N183" s="42"/>
      <c r="O183" s="42" t="s">
        <v>798</v>
      </c>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row>
    <row r="184" spans="1:43" ht="13">
      <c r="A184" s="42" t="s">
        <v>244</v>
      </c>
      <c r="B184" s="42" t="s">
        <v>769</v>
      </c>
      <c r="C184" s="42" t="s">
        <v>744</v>
      </c>
      <c r="D184" s="42"/>
      <c r="E184" s="42"/>
      <c r="F184" s="42"/>
      <c r="G184" s="42"/>
      <c r="H184" s="42" t="s">
        <v>778</v>
      </c>
      <c r="I184" s="42"/>
      <c r="J184" s="42"/>
      <c r="K184" s="42" t="s">
        <v>119</v>
      </c>
      <c r="L184" s="42"/>
      <c r="M184" s="42"/>
      <c r="N184" s="224">
        <v>45457</v>
      </c>
      <c r="O184" s="42" t="s">
        <v>789</v>
      </c>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row>
    <row r="185" spans="1:43" ht="13">
      <c r="A185" s="42" t="s">
        <v>311</v>
      </c>
      <c r="B185" s="42" t="s">
        <v>800</v>
      </c>
      <c r="C185" s="42" t="s">
        <v>744</v>
      </c>
      <c r="D185" s="42" t="s">
        <v>811</v>
      </c>
      <c r="E185" s="42"/>
      <c r="F185" s="42"/>
      <c r="G185" s="42"/>
      <c r="H185" s="42"/>
      <c r="I185" s="42"/>
      <c r="J185" s="42"/>
      <c r="K185" s="42"/>
      <c r="L185" s="42"/>
      <c r="M185" s="42"/>
      <c r="N185" s="42"/>
      <c r="O185" s="42" t="s">
        <v>789</v>
      </c>
      <c r="P185" s="42"/>
      <c r="Q185" s="42" t="s">
        <v>812</v>
      </c>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row>
    <row r="186" spans="1:43" ht="13">
      <c r="A186" s="42" t="s">
        <v>321</v>
      </c>
      <c r="B186" s="42" t="s">
        <v>796</v>
      </c>
      <c r="C186" s="42" t="s">
        <v>744</v>
      </c>
      <c r="D186" s="42"/>
      <c r="E186" s="42"/>
      <c r="F186" s="42"/>
      <c r="G186" s="42"/>
      <c r="H186" s="42"/>
      <c r="I186" s="42"/>
      <c r="J186" s="42"/>
      <c r="K186" s="42" t="s">
        <v>125</v>
      </c>
      <c r="L186" s="42"/>
      <c r="M186" s="42"/>
      <c r="N186" s="42"/>
      <c r="O186" s="42" t="s">
        <v>775</v>
      </c>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row>
    <row r="187" spans="1:43" ht="13">
      <c r="A187" s="42" t="s">
        <v>326</v>
      </c>
      <c r="B187" s="42" t="s">
        <v>769</v>
      </c>
      <c r="C187" s="42" t="s">
        <v>744</v>
      </c>
      <c r="D187" s="42"/>
      <c r="E187" s="42"/>
      <c r="F187" s="42"/>
      <c r="G187" s="42"/>
      <c r="H187" s="42" t="s">
        <v>774</v>
      </c>
      <c r="I187" s="42"/>
      <c r="J187" s="42"/>
      <c r="K187" s="42" t="s">
        <v>110</v>
      </c>
      <c r="L187" s="42" t="s">
        <v>780</v>
      </c>
      <c r="M187" s="224">
        <v>45840</v>
      </c>
      <c r="N187" s="224">
        <v>47416</v>
      </c>
      <c r="O187" s="42" t="s">
        <v>775</v>
      </c>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row>
    <row r="188" spans="1:43" ht="13">
      <c r="A188" s="42" t="s">
        <v>342</v>
      </c>
      <c r="B188" s="42" t="s">
        <v>800</v>
      </c>
      <c r="C188" s="42" t="s">
        <v>744</v>
      </c>
      <c r="D188" s="42"/>
      <c r="E188" s="42"/>
      <c r="F188" s="42"/>
      <c r="G188" s="42"/>
      <c r="H188" s="42"/>
      <c r="I188" s="42"/>
      <c r="J188" s="42"/>
      <c r="K188" s="42"/>
      <c r="L188" s="42"/>
      <c r="M188" s="42"/>
      <c r="N188" s="42"/>
      <c r="O188" s="42" t="s">
        <v>789</v>
      </c>
      <c r="P188" s="42"/>
      <c r="Q188" s="42" t="s">
        <v>812</v>
      </c>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row>
    <row r="189" spans="1:43" ht="13">
      <c r="A189" s="42" t="s">
        <v>345</v>
      </c>
      <c r="B189" s="42" t="s">
        <v>769</v>
      </c>
      <c r="C189" s="42" t="s">
        <v>786</v>
      </c>
      <c r="D189" s="42"/>
      <c r="E189" s="42"/>
      <c r="F189" s="42"/>
      <c r="G189" s="42"/>
      <c r="H189" s="42" t="s">
        <v>774</v>
      </c>
      <c r="I189" s="42" t="s">
        <v>779</v>
      </c>
      <c r="J189" s="42"/>
      <c r="K189" s="42"/>
      <c r="L189" s="42"/>
      <c r="M189" s="42"/>
      <c r="N189" s="224">
        <v>47142</v>
      </c>
      <c r="O189" s="42" t="s">
        <v>775</v>
      </c>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row>
    <row r="190" spans="1:43" ht="13">
      <c r="A190" s="42" t="s">
        <v>353</v>
      </c>
      <c r="B190" s="42" t="s">
        <v>788</v>
      </c>
      <c r="C190" s="42" t="s">
        <v>744</v>
      </c>
      <c r="D190" s="42"/>
      <c r="E190" s="42"/>
      <c r="F190" s="42"/>
      <c r="G190" s="42"/>
      <c r="H190" s="42"/>
      <c r="I190" s="42"/>
      <c r="J190" s="42"/>
      <c r="K190" s="42"/>
      <c r="L190" s="42" t="s">
        <v>140</v>
      </c>
      <c r="M190" s="42"/>
      <c r="N190" s="42"/>
      <c r="O190" s="42" t="s">
        <v>789</v>
      </c>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row>
    <row r="191" spans="1:43" ht="13">
      <c r="A191" s="42" t="s">
        <v>390</v>
      </c>
      <c r="B191" s="42" t="s">
        <v>800</v>
      </c>
      <c r="C191" s="42" t="s">
        <v>744</v>
      </c>
      <c r="D191" s="42"/>
      <c r="E191" s="42"/>
      <c r="F191" s="42"/>
      <c r="G191" s="42"/>
      <c r="H191" s="42"/>
      <c r="I191" s="42"/>
      <c r="J191" s="42"/>
      <c r="K191" s="42"/>
      <c r="L191" s="42"/>
      <c r="M191" s="42"/>
      <c r="N191" s="42"/>
      <c r="O191" s="42" t="s">
        <v>789</v>
      </c>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row>
    <row r="192" spans="1:43" ht="13">
      <c r="A192" s="42" t="s">
        <v>428</v>
      </c>
      <c r="B192" s="42" t="s">
        <v>788</v>
      </c>
      <c r="C192" s="42" t="s">
        <v>744</v>
      </c>
      <c r="D192" s="42"/>
      <c r="E192" s="42"/>
      <c r="F192" s="42"/>
      <c r="G192" s="42"/>
      <c r="H192" s="42"/>
      <c r="I192" s="42"/>
      <c r="J192" s="42"/>
      <c r="K192" s="42" t="s">
        <v>104</v>
      </c>
      <c r="L192" s="42"/>
      <c r="M192" s="42"/>
      <c r="N192" s="42"/>
      <c r="O192" s="42" t="s">
        <v>789</v>
      </c>
      <c r="P192" s="42"/>
      <c r="Q192" s="42" t="s">
        <v>813</v>
      </c>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row>
    <row r="193" spans="1:43" ht="13">
      <c r="A193" s="42" t="s">
        <v>436</v>
      </c>
      <c r="B193" s="42" t="s">
        <v>788</v>
      </c>
      <c r="C193" s="42" t="s">
        <v>744</v>
      </c>
      <c r="D193" s="42"/>
      <c r="E193" s="42"/>
      <c r="F193" s="42"/>
      <c r="G193" s="42"/>
      <c r="H193" s="42"/>
      <c r="I193" s="42"/>
      <c r="J193" s="42"/>
      <c r="K193" s="42" t="s">
        <v>814</v>
      </c>
      <c r="L193" s="42" t="s">
        <v>780</v>
      </c>
      <c r="M193" s="42"/>
      <c r="N193" s="42"/>
      <c r="O193" s="42" t="s">
        <v>789</v>
      </c>
      <c r="P193" s="42"/>
      <c r="Q193" s="42" t="s">
        <v>792</v>
      </c>
      <c r="R193" s="42" t="s">
        <v>134</v>
      </c>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row>
    <row r="194" spans="1:43" ht="13">
      <c r="A194" s="42" t="s">
        <v>461</v>
      </c>
      <c r="B194" s="42" t="s">
        <v>788</v>
      </c>
      <c r="C194" s="42" t="s">
        <v>744</v>
      </c>
      <c r="D194" s="42"/>
      <c r="E194" s="42"/>
      <c r="F194" s="42"/>
      <c r="G194" s="42"/>
      <c r="H194" s="42"/>
      <c r="I194" s="42"/>
      <c r="J194" s="42"/>
      <c r="K194" s="42" t="s">
        <v>104</v>
      </c>
      <c r="L194" s="42"/>
      <c r="M194" s="42"/>
      <c r="N194" s="42"/>
      <c r="O194" s="42" t="s">
        <v>789</v>
      </c>
      <c r="P194" s="42"/>
      <c r="Q194" s="42" t="s">
        <v>815</v>
      </c>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row>
    <row r="195" spans="1:43" ht="13">
      <c r="A195" s="42" t="s">
        <v>472</v>
      </c>
      <c r="B195" s="42" t="s">
        <v>769</v>
      </c>
      <c r="C195" s="42" t="s">
        <v>744</v>
      </c>
      <c r="D195" s="42"/>
      <c r="E195" s="42"/>
      <c r="F195" s="42"/>
      <c r="G195" s="42"/>
      <c r="H195" s="42" t="s">
        <v>774</v>
      </c>
      <c r="I195" s="42" t="s">
        <v>779</v>
      </c>
      <c r="J195" s="42"/>
      <c r="K195" s="42"/>
      <c r="L195" s="42"/>
      <c r="M195" s="224">
        <v>46164</v>
      </c>
      <c r="N195" s="224">
        <v>46795</v>
      </c>
      <c r="O195" s="42" t="s">
        <v>775</v>
      </c>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row>
    <row r="196" spans="1:43" ht="13">
      <c r="A196" s="42" t="s">
        <v>487</v>
      </c>
      <c r="B196" s="42" t="s">
        <v>769</v>
      </c>
      <c r="C196" s="42" t="s">
        <v>744</v>
      </c>
      <c r="D196" s="42"/>
      <c r="E196" s="42"/>
      <c r="F196" s="42"/>
      <c r="G196" s="42"/>
      <c r="H196" s="42"/>
      <c r="I196" s="42"/>
      <c r="J196" s="42"/>
      <c r="K196" s="42" t="s">
        <v>125</v>
      </c>
      <c r="L196" s="42"/>
      <c r="M196" s="42"/>
      <c r="N196" s="42"/>
      <c r="O196" s="42" t="s">
        <v>789</v>
      </c>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row>
    <row r="197" spans="1:43" ht="13">
      <c r="A197" s="42" t="s">
        <v>500</v>
      </c>
      <c r="B197" s="42" t="s">
        <v>769</v>
      </c>
      <c r="C197" s="42" t="s">
        <v>744</v>
      </c>
      <c r="D197" s="42"/>
      <c r="E197" s="42"/>
      <c r="F197" s="42"/>
      <c r="G197" s="42"/>
      <c r="H197" s="42"/>
      <c r="I197" s="42"/>
      <c r="J197" s="42"/>
      <c r="K197" s="42"/>
      <c r="L197" s="42" t="s">
        <v>140</v>
      </c>
      <c r="M197" s="42"/>
      <c r="N197" s="42"/>
      <c r="O197" s="42" t="s">
        <v>789</v>
      </c>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row>
    <row r="198" spans="1:43" ht="13">
      <c r="A198" s="42" t="s">
        <v>508</v>
      </c>
      <c r="B198" s="42" t="s">
        <v>796</v>
      </c>
      <c r="C198" s="42" t="s">
        <v>744</v>
      </c>
      <c r="D198" s="42"/>
      <c r="E198" s="42"/>
      <c r="F198" s="42"/>
      <c r="G198" s="42"/>
      <c r="H198" s="42"/>
      <c r="I198" s="42"/>
      <c r="J198" s="42"/>
      <c r="K198" s="42" t="s">
        <v>125</v>
      </c>
      <c r="L198" s="42"/>
      <c r="M198" s="42"/>
      <c r="N198" s="42"/>
      <c r="O198" s="42" t="s">
        <v>789</v>
      </c>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row>
    <row r="199" spans="1:43" ht="13">
      <c r="A199" s="42" t="s">
        <v>519</v>
      </c>
      <c r="B199" s="42" t="s">
        <v>788</v>
      </c>
      <c r="C199" s="42" t="s">
        <v>744</v>
      </c>
      <c r="D199" s="42"/>
      <c r="E199" s="42"/>
      <c r="F199" s="42"/>
      <c r="G199" s="42"/>
      <c r="H199" s="42"/>
      <c r="I199" s="42"/>
      <c r="J199" s="42"/>
      <c r="K199" s="42" t="s">
        <v>118</v>
      </c>
      <c r="L199" s="42"/>
      <c r="M199" s="224">
        <v>45541</v>
      </c>
      <c r="N199" s="42"/>
      <c r="O199" s="42" t="s">
        <v>789</v>
      </c>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row>
    <row r="200" spans="1:43" ht="13">
      <c r="A200" s="42" t="s">
        <v>524</v>
      </c>
      <c r="B200" s="42" t="s">
        <v>769</v>
      </c>
      <c r="C200" s="42" t="s">
        <v>744</v>
      </c>
      <c r="D200" s="42"/>
      <c r="E200" s="42"/>
      <c r="F200" s="42"/>
      <c r="G200" s="42"/>
      <c r="H200" s="42" t="s">
        <v>774</v>
      </c>
      <c r="I200" s="42" t="s">
        <v>777</v>
      </c>
      <c r="J200" s="42"/>
      <c r="K200" s="42"/>
      <c r="L200" s="42"/>
      <c r="M200" s="42"/>
      <c r="N200" s="224">
        <v>45435</v>
      </c>
      <c r="O200" s="42" t="s">
        <v>775</v>
      </c>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row>
    <row r="201" spans="1:43" ht="13">
      <c r="A201" s="42" t="s">
        <v>526</v>
      </c>
      <c r="B201" s="42" t="s">
        <v>788</v>
      </c>
      <c r="C201" s="42" t="s">
        <v>744</v>
      </c>
      <c r="D201" s="42"/>
      <c r="E201" s="42"/>
      <c r="F201" s="42"/>
      <c r="G201" s="42"/>
      <c r="H201" s="42"/>
      <c r="I201" s="42"/>
      <c r="J201" s="42"/>
      <c r="K201" s="42"/>
      <c r="L201" s="42"/>
      <c r="M201" s="42"/>
      <c r="N201" s="42"/>
      <c r="O201" s="42" t="s">
        <v>789</v>
      </c>
      <c r="P201" s="42"/>
      <c r="Q201" s="42" t="s">
        <v>816</v>
      </c>
      <c r="R201" s="42"/>
      <c r="S201" s="42"/>
      <c r="T201" s="42"/>
      <c r="U201" s="42"/>
      <c r="V201" s="42"/>
      <c r="W201" s="42"/>
      <c r="X201" s="42"/>
      <c r="Y201" s="42"/>
      <c r="Z201" s="42"/>
      <c r="AA201" s="42"/>
      <c r="AB201" s="42"/>
      <c r="AC201" s="42"/>
      <c r="AD201" s="42"/>
      <c r="AE201" s="42"/>
      <c r="AF201" s="42"/>
      <c r="AG201" s="42"/>
      <c r="AH201" s="42"/>
      <c r="AI201" s="42"/>
      <c r="AJ201" s="42"/>
      <c r="AK201" s="42"/>
      <c r="AL201" s="42"/>
      <c r="AM201" s="42"/>
      <c r="AN201" s="42"/>
      <c r="AO201" s="42"/>
      <c r="AP201" s="42"/>
      <c r="AQ201" s="42"/>
    </row>
    <row r="202" spans="1:43" ht="13">
      <c r="A202" s="42" t="s">
        <v>530</v>
      </c>
      <c r="B202" s="42" t="s">
        <v>769</v>
      </c>
      <c r="C202" s="42" t="s">
        <v>744</v>
      </c>
      <c r="D202" s="42"/>
      <c r="E202" s="42"/>
      <c r="F202" s="42"/>
      <c r="G202" s="42"/>
      <c r="H202" s="42" t="s">
        <v>774</v>
      </c>
      <c r="I202" s="42" t="s">
        <v>779</v>
      </c>
      <c r="J202" s="42"/>
      <c r="K202" s="42"/>
      <c r="L202" s="42" t="s">
        <v>140</v>
      </c>
      <c r="M202" s="42"/>
      <c r="N202" s="224">
        <v>46477</v>
      </c>
      <c r="O202" s="42" t="s">
        <v>775</v>
      </c>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row>
    <row r="203" spans="1:43" ht="13">
      <c r="A203" s="42" t="s">
        <v>554</v>
      </c>
      <c r="B203" s="42" t="s">
        <v>769</v>
      </c>
      <c r="C203" s="42" t="s">
        <v>744</v>
      </c>
      <c r="D203" s="42"/>
      <c r="E203" s="42"/>
      <c r="F203" s="42"/>
      <c r="G203" s="42"/>
      <c r="H203" s="42" t="s">
        <v>774</v>
      </c>
      <c r="I203" s="42" t="s">
        <v>777</v>
      </c>
      <c r="J203" s="42"/>
      <c r="K203" s="42"/>
      <c r="L203" s="42"/>
      <c r="M203" s="42"/>
      <c r="N203" s="224">
        <v>46962</v>
      </c>
      <c r="O203" s="42" t="s">
        <v>775</v>
      </c>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row>
    <row r="204" spans="1:43" ht="13">
      <c r="A204" s="42" t="s">
        <v>608</v>
      </c>
      <c r="B204" s="42" t="s">
        <v>769</v>
      </c>
      <c r="C204" s="42" t="s">
        <v>744</v>
      </c>
      <c r="D204" s="42"/>
      <c r="E204" s="42"/>
      <c r="F204" s="42"/>
      <c r="G204" s="42"/>
      <c r="H204" s="42"/>
      <c r="I204" s="42"/>
      <c r="J204" s="42"/>
      <c r="K204" s="42"/>
      <c r="L204" s="42" t="s">
        <v>140</v>
      </c>
      <c r="M204" s="42"/>
      <c r="N204" s="42"/>
      <c r="O204" s="42" t="s">
        <v>789</v>
      </c>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row>
    <row r="205" spans="1:43" ht="13">
      <c r="A205" s="42" t="s">
        <v>250</v>
      </c>
      <c r="B205" s="42" t="s">
        <v>769</v>
      </c>
      <c r="C205" s="42" t="s">
        <v>745</v>
      </c>
      <c r="D205" s="42"/>
      <c r="E205" s="42" t="s">
        <v>61</v>
      </c>
      <c r="F205" s="42" t="s">
        <v>66</v>
      </c>
      <c r="G205" s="42" t="s">
        <v>73</v>
      </c>
      <c r="H205" s="42" t="s">
        <v>774</v>
      </c>
      <c r="I205" s="42" t="s">
        <v>777</v>
      </c>
      <c r="J205" s="42" t="s">
        <v>97</v>
      </c>
      <c r="K205" s="42"/>
      <c r="L205" s="42"/>
      <c r="M205" s="224">
        <v>46344</v>
      </c>
      <c r="N205" s="224">
        <v>46563</v>
      </c>
      <c r="O205" s="42" t="s">
        <v>775</v>
      </c>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row>
    <row r="206" spans="1:43" ht="13">
      <c r="A206" s="42" t="s">
        <v>366</v>
      </c>
      <c r="B206" s="42" t="s">
        <v>769</v>
      </c>
      <c r="C206" s="42" t="s">
        <v>745</v>
      </c>
      <c r="D206" s="42"/>
      <c r="E206" s="42" t="s">
        <v>61</v>
      </c>
      <c r="F206" s="42" t="s">
        <v>66</v>
      </c>
      <c r="G206" s="42" t="s">
        <v>73</v>
      </c>
      <c r="H206" s="42" t="s">
        <v>774</v>
      </c>
      <c r="I206" s="42" t="s">
        <v>777</v>
      </c>
      <c r="J206" s="42" t="s">
        <v>97</v>
      </c>
      <c r="K206" s="42"/>
      <c r="L206" s="42"/>
      <c r="M206" s="224">
        <v>46164</v>
      </c>
      <c r="N206" s="224">
        <v>47379</v>
      </c>
      <c r="O206" s="42" t="s">
        <v>775</v>
      </c>
      <c r="P206" s="42"/>
      <c r="Q206" s="42"/>
      <c r="R206" s="42" t="s">
        <v>782</v>
      </c>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row>
    <row r="207" spans="1:43" ht="13">
      <c r="A207" s="42" t="s">
        <v>383</v>
      </c>
      <c r="B207" s="42" t="s">
        <v>769</v>
      </c>
      <c r="C207" s="42" t="s">
        <v>817</v>
      </c>
      <c r="D207" s="42"/>
      <c r="E207" s="42" t="s">
        <v>61</v>
      </c>
      <c r="F207" s="42" t="s">
        <v>66</v>
      </c>
      <c r="G207" s="42" t="s">
        <v>73</v>
      </c>
      <c r="H207" s="42" t="s">
        <v>774</v>
      </c>
      <c r="I207" s="42" t="s">
        <v>777</v>
      </c>
      <c r="J207" s="42"/>
      <c r="K207" s="42"/>
      <c r="L207" s="42"/>
      <c r="M207" s="224">
        <v>45840</v>
      </c>
      <c r="N207" s="224">
        <v>46477</v>
      </c>
      <c r="O207" s="42" t="s">
        <v>775</v>
      </c>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row>
    <row r="208" spans="1:43" ht="13">
      <c r="A208" s="42" t="s">
        <v>507</v>
      </c>
      <c r="B208" s="42" t="s">
        <v>769</v>
      </c>
      <c r="C208" s="42" t="s">
        <v>745</v>
      </c>
      <c r="D208" s="42"/>
      <c r="E208" s="42" t="s">
        <v>61</v>
      </c>
      <c r="F208" s="42" t="s">
        <v>66</v>
      </c>
      <c r="G208" s="42" t="s">
        <v>73</v>
      </c>
      <c r="H208" s="42" t="s">
        <v>778</v>
      </c>
      <c r="I208" s="42" t="s">
        <v>779</v>
      </c>
      <c r="J208" s="42" t="s">
        <v>818</v>
      </c>
      <c r="K208" s="42"/>
      <c r="L208" s="42"/>
      <c r="M208" s="224">
        <v>45840</v>
      </c>
      <c r="N208" s="224">
        <v>46936</v>
      </c>
      <c r="O208" s="42" t="s">
        <v>775</v>
      </c>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row>
    <row r="209" spans="1:43" ht="13">
      <c r="A209" s="42" t="s">
        <v>199</v>
      </c>
      <c r="B209" s="42" t="s">
        <v>769</v>
      </c>
      <c r="C209" s="42" t="s">
        <v>819</v>
      </c>
      <c r="D209" s="42"/>
      <c r="E209" s="42"/>
      <c r="F209" s="42" t="s">
        <v>66</v>
      </c>
      <c r="G209" s="42" t="s">
        <v>73</v>
      </c>
      <c r="H209" s="42"/>
      <c r="I209" s="42"/>
      <c r="J209" s="42"/>
      <c r="K209" s="42"/>
      <c r="L209" s="42"/>
      <c r="M209" s="224">
        <v>45962</v>
      </c>
      <c r="N209" s="42"/>
      <c r="O209" s="42" t="s">
        <v>775</v>
      </c>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row>
    <row r="210" spans="1:43" ht="13">
      <c r="A210" s="42" t="s">
        <v>379</v>
      </c>
      <c r="B210" s="42" t="s">
        <v>769</v>
      </c>
      <c r="C210" s="42" t="s">
        <v>745</v>
      </c>
      <c r="D210" s="42"/>
      <c r="E210" s="42"/>
      <c r="F210" s="42" t="s">
        <v>66</v>
      </c>
      <c r="G210" s="42" t="s">
        <v>73</v>
      </c>
      <c r="H210" s="42" t="s">
        <v>774</v>
      </c>
      <c r="I210" s="42"/>
      <c r="J210" s="42"/>
      <c r="K210" s="42"/>
      <c r="L210" s="42"/>
      <c r="M210" s="42"/>
      <c r="N210" s="224">
        <v>45806</v>
      </c>
      <c r="O210" s="42" t="s">
        <v>775</v>
      </c>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row>
    <row r="211" spans="1:43" ht="13">
      <c r="A211" s="42" t="s">
        <v>381</v>
      </c>
      <c r="B211" s="42" t="s">
        <v>769</v>
      </c>
      <c r="C211" s="42" t="s">
        <v>745</v>
      </c>
      <c r="D211" s="42"/>
      <c r="E211" s="42"/>
      <c r="F211" s="42" t="s">
        <v>66</v>
      </c>
      <c r="G211" s="42" t="s">
        <v>73</v>
      </c>
      <c r="H211" s="42"/>
      <c r="I211" s="42"/>
      <c r="J211" s="42"/>
      <c r="K211" s="42"/>
      <c r="L211" s="42"/>
      <c r="M211" s="224">
        <v>46344</v>
      </c>
      <c r="N211" s="42"/>
      <c r="O211" s="42" t="s">
        <v>775</v>
      </c>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row>
    <row r="212" spans="1:43" ht="13">
      <c r="A212" s="42" t="s">
        <v>483</v>
      </c>
      <c r="B212" s="42" t="s">
        <v>769</v>
      </c>
      <c r="C212" s="42" t="s">
        <v>745</v>
      </c>
      <c r="D212" s="42"/>
      <c r="E212" s="42"/>
      <c r="F212" s="42" t="s">
        <v>66</v>
      </c>
      <c r="G212" s="42" t="s">
        <v>73</v>
      </c>
      <c r="H212" s="42"/>
      <c r="I212" s="42"/>
      <c r="J212" s="42"/>
      <c r="K212" s="42" t="s">
        <v>125</v>
      </c>
      <c r="L212" s="42"/>
      <c r="M212" s="42"/>
      <c r="N212" s="42"/>
      <c r="O212" s="42" t="s">
        <v>775</v>
      </c>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row>
    <row r="213" spans="1:43" ht="13">
      <c r="A213" s="42" t="s">
        <v>496</v>
      </c>
      <c r="B213" s="42" t="s">
        <v>769</v>
      </c>
      <c r="C213" s="42" t="s">
        <v>745</v>
      </c>
      <c r="D213" s="42"/>
      <c r="E213" s="42"/>
      <c r="F213" s="42" t="s">
        <v>66</v>
      </c>
      <c r="G213" s="42" t="s">
        <v>73</v>
      </c>
      <c r="H213" s="42"/>
      <c r="I213" s="42"/>
      <c r="J213" s="42"/>
      <c r="K213" s="42"/>
      <c r="L213" s="42"/>
      <c r="M213" s="224">
        <v>45734</v>
      </c>
      <c r="N213" s="42"/>
      <c r="O213" s="42" t="s">
        <v>775</v>
      </c>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c r="AM213" s="42"/>
      <c r="AN213" s="42"/>
      <c r="AO213" s="42"/>
      <c r="AP213" s="42"/>
      <c r="AQ213" s="42"/>
    </row>
    <row r="214" spans="1:43" ht="13">
      <c r="A214" s="42" t="s">
        <v>517</v>
      </c>
      <c r="B214" s="42" t="s">
        <v>769</v>
      </c>
      <c r="C214" s="42" t="s">
        <v>745</v>
      </c>
      <c r="D214" s="42"/>
      <c r="E214" s="42"/>
      <c r="F214" s="42" t="s">
        <v>66</v>
      </c>
      <c r="G214" s="42" t="s">
        <v>73</v>
      </c>
      <c r="H214" s="42"/>
      <c r="I214" s="42"/>
      <c r="J214" s="42"/>
      <c r="K214" s="42"/>
      <c r="L214" s="42"/>
      <c r="M214" s="224">
        <v>46164</v>
      </c>
      <c r="N214" s="42"/>
      <c r="O214" s="42" t="s">
        <v>775</v>
      </c>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c r="AM214" s="42"/>
      <c r="AN214" s="42"/>
      <c r="AO214" s="42"/>
      <c r="AP214" s="42"/>
      <c r="AQ214" s="42"/>
    </row>
    <row r="215" spans="1:43" ht="13">
      <c r="A215" s="42" t="s">
        <v>528</v>
      </c>
      <c r="B215" s="42" t="s">
        <v>769</v>
      </c>
      <c r="C215" s="42" t="s">
        <v>745</v>
      </c>
      <c r="D215" s="42"/>
      <c r="E215" s="42"/>
      <c r="F215" s="42" t="s">
        <v>66</v>
      </c>
      <c r="G215" s="42" t="s">
        <v>73</v>
      </c>
      <c r="H215" s="42" t="s">
        <v>86</v>
      </c>
      <c r="I215" s="42"/>
      <c r="J215" s="42"/>
      <c r="K215" s="42"/>
      <c r="L215" s="42"/>
      <c r="M215" s="42"/>
      <c r="N215" s="224">
        <v>47012</v>
      </c>
      <c r="O215" s="42" t="s">
        <v>775</v>
      </c>
      <c r="P215" s="42"/>
      <c r="Q215" s="42"/>
      <c r="R215" s="42"/>
      <c r="S215" s="42"/>
      <c r="T215" s="42"/>
      <c r="U215" s="42"/>
      <c r="V215" s="42"/>
      <c r="W215" s="42"/>
      <c r="X215" s="42"/>
      <c r="Y215" s="42"/>
      <c r="Z215" s="42"/>
      <c r="AA215" s="42"/>
      <c r="AB215" s="42"/>
      <c r="AC215" s="42"/>
      <c r="AD215" s="42"/>
      <c r="AE215" s="42"/>
      <c r="AF215" s="42"/>
      <c r="AG215" s="42"/>
      <c r="AH215" s="42"/>
      <c r="AI215" s="42"/>
      <c r="AJ215" s="42"/>
      <c r="AK215" s="42"/>
      <c r="AL215" s="42"/>
      <c r="AM215" s="42"/>
      <c r="AN215" s="42"/>
      <c r="AO215" s="42"/>
      <c r="AP215" s="42"/>
      <c r="AQ215" s="42"/>
    </row>
    <row r="216" spans="1:43" ht="13">
      <c r="A216" s="42" t="s">
        <v>534</v>
      </c>
      <c r="B216" s="42" t="s">
        <v>769</v>
      </c>
      <c r="C216" s="42" t="s">
        <v>745</v>
      </c>
      <c r="D216" s="42"/>
      <c r="E216" s="42"/>
      <c r="F216" s="42" t="s">
        <v>66</v>
      </c>
      <c r="G216" s="42" t="s">
        <v>73</v>
      </c>
      <c r="H216" s="42"/>
      <c r="I216" s="42"/>
      <c r="J216" s="42"/>
      <c r="K216" s="42" t="s">
        <v>125</v>
      </c>
      <c r="L216" s="42"/>
      <c r="M216" s="42"/>
      <c r="N216" s="42"/>
      <c r="O216" s="42" t="s">
        <v>775</v>
      </c>
      <c r="P216" s="42"/>
      <c r="Q216" s="42"/>
      <c r="R216" s="42"/>
      <c r="S216" s="42"/>
      <c r="T216" s="42"/>
      <c r="U216" s="42"/>
      <c r="V216" s="42"/>
      <c r="W216" s="42"/>
      <c r="X216" s="42"/>
      <c r="Y216" s="42"/>
      <c r="Z216" s="42"/>
      <c r="AA216" s="42"/>
      <c r="AB216" s="42"/>
      <c r="AC216" s="42"/>
      <c r="AD216" s="42"/>
      <c r="AE216" s="42"/>
      <c r="AF216" s="42"/>
      <c r="AG216" s="42"/>
      <c r="AH216" s="42"/>
      <c r="AI216" s="42"/>
      <c r="AJ216" s="42"/>
      <c r="AK216" s="42"/>
      <c r="AL216" s="42"/>
      <c r="AM216" s="42"/>
      <c r="AN216" s="42"/>
      <c r="AO216" s="42"/>
      <c r="AP216" s="42"/>
      <c r="AQ216" s="42"/>
    </row>
    <row r="217" spans="1:43" ht="13">
      <c r="A217" s="42" t="s">
        <v>210</v>
      </c>
      <c r="B217" s="42" t="s">
        <v>769</v>
      </c>
      <c r="C217" s="42" t="s">
        <v>745</v>
      </c>
      <c r="D217" s="42"/>
      <c r="E217" s="42"/>
      <c r="F217" s="42"/>
      <c r="G217" s="42" t="s">
        <v>773</v>
      </c>
      <c r="H217" s="42" t="s">
        <v>774</v>
      </c>
      <c r="I217" s="42" t="s">
        <v>777</v>
      </c>
      <c r="J217" s="42" t="s">
        <v>97</v>
      </c>
      <c r="K217" s="42"/>
      <c r="L217" s="42"/>
      <c r="M217" s="42"/>
      <c r="N217" s="224">
        <v>46590</v>
      </c>
      <c r="O217" s="42" t="s">
        <v>775</v>
      </c>
      <c r="P217" s="42"/>
      <c r="Q217" s="42"/>
      <c r="R217" s="42"/>
      <c r="S217" s="42"/>
      <c r="T217" s="42"/>
      <c r="U217" s="42"/>
      <c r="V217" s="42"/>
      <c r="W217" s="42"/>
      <c r="X217" s="42"/>
      <c r="Y217" s="42"/>
      <c r="Z217" s="42"/>
      <c r="AA217" s="42"/>
      <c r="AB217" s="42"/>
      <c r="AC217" s="42"/>
      <c r="AD217" s="42"/>
      <c r="AE217" s="42"/>
      <c r="AF217" s="42"/>
      <c r="AG217" s="42"/>
      <c r="AH217" s="42"/>
      <c r="AI217" s="42"/>
      <c r="AJ217" s="42"/>
      <c r="AK217" s="42"/>
      <c r="AL217" s="42"/>
      <c r="AM217" s="42"/>
      <c r="AN217" s="42"/>
      <c r="AO217" s="42"/>
      <c r="AP217" s="42"/>
      <c r="AQ217" s="42"/>
    </row>
    <row r="218" spans="1:43" ht="13">
      <c r="A218" s="42" t="s">
        <v>211</v>
      </c>
      <c r="B218" s="42" t="s">
        <v>820</v>
      </c>
      <c r="C218" s="42" t="s">
        <v>745</v>
      </c>
      <c r="D218" s="42"/>
      <c r="E218" s="42"/>
      <c r="F218" s="42"/>
      <c r="G218" s="42" t="s">
        <v>773</v>
      </c>
      <c r="H218" s="42"/>
      <c r="I218" s="42"/>
      <c r="J218" s="42"/>
      <c r="K218" s="42"/>
      <c r="L218" s="42"/>
      <c r="M218" s="42"/>
      <c r="N218" s="42"/>
      <c r="O218" s="42" t="s">
        <v>789</v>
      </c>
      <c r="P218" s="42" t="s">
        <v>147</v>
      </c>
      <c r="Q218" s="42" t="s">
        <v>821</v>
      </c>
      <c r="R218" s="42"/>
      <c r="S218" s="42"/>
      <c r="T218" s="42"/>
      <c r="U218" s="42"/>
      <c r="V218" s="42"/>
      <c r="W218" s="42"/>
      <c r="X218" s="42"/>
      <c r="Y218" s="42"/>
      <c r="Z218" s="42"/>
      <c r="AA218" s="42"/>
      <c r="AB218" s="42"/>
      <c r="AC218" s="42"/>
      <c r="AD218" s="42"/>
      <c r="AE218" s="42"/>
      <c r="AF218" s="42"/>
      <c r="AG218" s="42"/>
      <c r="AH218" s="42"/>
      <c r="AI218" s="42"/>
      <c r="AJ218" s="42"/>
      <c r="AK218" s="42"/>
      <c r="AL218" s="42"/>
      <c r="AM218" s="42"/>
      <c r="AN218" s="42"/>
      <c r="AO218" s="42"/>
      <c r="AP218" s="42"/>
      <c r="AQ218" s="42"/>
    </row>
    <row r="219" spans="1:43" ht="13">
      <c r="A219" s="42" t="s">
        <v>753</v>
      </c>
      <c r="B219" s="42" t="s">
        <v>788</v>
      </c>
      <c r="C219" s="42" t="s">
        <v>745</v>
      </c>
      <c r="D219" s="42"/>
      <c r="E219" s="42"/>
      <c r="F219" s="42"/>
      <c r="G219" s="42" t="s">
        <v>773</v>
      </c>
      <c r="H219" s="42"/>
      <c r="I219" s="42"/>
      <c r="J219" s="42"/>
      <c r="K219" s="42"/>
      <c r="L219" s="42" t="s">
        <v>140</v>
      </c>
      <c r="M219" s="42"/>
      <c r="N219" s="42"/>
      <c r="O219" s="42" t="s">
        <v>789</v>
      </c>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c r="AM219" s="42"/>
      <c r="AN219" s="42"/>
      <c r="AO219" s="42"/>
      <c r="AP219" s="42"/>
      <c r="AQ219" s="42"/>
    </row>
    <row r="220" spans="1:43" ht="13">
      <c r="A220" s="42" t="s">
        <v>354</v>
      </c>
      <c r="B220" s="42" t="s">
        <v>788</v>
      </c>
      <c r="C220" s="42" t="s">
        <v>745</v>
      </c>
      <c r="D220" s="42"/>
      <c r="E220" s="42"/>
      <c r="F220" s="42"/>
      <c r="G220" s="42" t="s">
        <v>773</v>
      </c>
      <c r="H220" s="42" t="s">
        <v>778</v>
      </c>
      <c r="I220" s="42" t="s">
        <v>779</v>
      </c>
      <c r="J220" s="42"/>
      <c r="K220" s="42"/>
      <c r="L220" s="42"/>
      <c r="M220" s="42"/>
      <c r="N220" s="224">
        <v>46462</v>
      </c>
      <c r="O220" s="42" t="s">
        <v>789</v>
      </c>
      <c r="P220" s="42"/>
      <c r="Q220" s="42"/>
      <c r="R220" s="42" t="s">
        <v>782</v>
      </c>
      <c r="S220" s="42"/>
      <c r="T220" s="42"/>
      <c r="U220" s="42"/>
      <c r="V220" s="42"/>
      <c r="W220" s="42"/>
      <c r="X220" s="42"/>
      <c r="Y220" s="42"/>
      <c r="Z220" s="42"/>
      <c r="AA220" s="42"/>
      <c r="AB220" s="42"/>
      <c r="AC220" s="42"/>
      <c r="AD220" s="42"/>
      <c r="AE220" s="42"/>
      <c r="AF220" s="42"/>
      <c r="AG220" s="42"/>
      <c r="AH220" s="42"/>
      <c r="AI220" s="42"/>
      <c r="AJ220" s="42"/>
      <c r="AK220" s="42"/>
      <c r="AL220" s="42"/>
      <c r="AM220" s="42"/>
      <c r="AN220" s="42"/>
      <c r="AO220" s="42"/>
      <c r="AP220" s="42"/>
      <c r="AQ220" s="42"/>
    </row>
    <row r="221" spans="1:43" ht="13">
      <c r="A221" s="42" t="s">
        <v>465</v>
      </c>
      <c r="B221" s="42" t="s">
        <v>769</v>
      </c>
      <c r="C221" s="42" t="s">
        <v>745</v>
      </c>
      <c r="D221" s="42"/>
      <c r="E221" s="42"/>
      <c r="F221" s="42"/>
      <c r="G221" s="42" t="s">
        <v>773</v>
      </c>
      <c r="H221" s="42"/>
      <c r="I221" s="42"/>
      <c r="J221" s="42"/>
      <c r="K221" s="42"/>
      <c r="L221" s="42"/>
      <c r="M221" s="42"/>
      <c r="N221" s="42"/>
      <c r="O221" s="42" t="s">
        <v>789</v>
      </c>
      <c r="P221" s="42"/>
      <c r="Q221" s="42" t="s">
        <v>808</v>
      </c>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row>
    <row r="222" spans="1:43" ht="13">
      <c r="A222" s="42" t="s">
        <v>569</v>
      </c>
      <c r="B222" s="42" t="s">
        <v>788</v>
      </c>
      <c r="C222" s="42" t="s">
        <v>745</v>
      </c>
      <c r="D222" s="42"/>
      <c r="E222" s="42"/>
      <c r="F222" s="42"/>
      <c r="G222" s="42" t="s">
        <v>773</v>
      </c>
      <c r="H222" s="42"/>
      <c r="I222" s="42"/>
      <c r="J222" s="42"/>
      <c r="K222" s="42"/>
      <c r="L222" s="42" t="s">
        <v>140</v>
      </c>
      <c r="M222" s="42"/>
      <c r="N222" s="42"/>
      <c r="O222" s="42" t="s">
        <v>789</v>
      </c>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row>
    <row r="223" spans="1:43" ht="13">
      <c r="A223" s="42" t="s">
        <v>575</v>
      </c>
      <c r="B223" s="42" t="s">
        <v>769</v>
      </c>
      <c r="C223" s="42" t="s">
        <v>745</v>
      </c>
      <c r="D223" s="42"/>
      <c r="E223" s="42"/>
      <c r="F223" s="42"/>
      <c r="G223" s="42" t="s">
        <v>773</v>
      </c>
      <c r="H223" s="42" t="s">
        <v>86</v>
      </c>
      <c r="I223" s="42"/>
      <c r="J223" s="42"/>
      <c r="K223" s="42"/>
      <c r="L223" s="42"/>
      <c r="M223" s="42"/>
      <c r="N223" s="224">
        <v>47803</v>
      </c>
      <c r="O223" s="42" t="s">
        <v>775</v>
      </c>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row>
    <row r="224" spans="1:43" ht="13">
      <c r="A224" s="42" t="s">
        <v>191</v>
      </c>
      <c r="B224" s="42" t="s">
        <v>769</v>
      </c>
      <c r="C224" s="42" t="s">
        <v>745</v>
      </c>
      <c r="D224" s="42"/>
      <c r="E224" s="42"/>
      <c r="F224" s="42"/>
      <c r="G224" s="42" t="s">
        <v>73</v>
      </c>
      <c r="H224" s="42"/>
      <c r="I224" s="42"/>
      <c r="J224" s="42"/>
      <c r="K224" s="42"/>
      <c r="L224" s="42"/>
      <c r="M224" s="42"/>
      <c r="N224" s="42"/>
      <c r="O224" s="42" t="s">
        <v>775</v>
      </c>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row>
    <row r="225" spans="1:43" ht="13">
      <c r="A225" s="42" t="s">
        <v>218</v>
      </c>
      <c r="B225" s="42" t="s">
        <v>769</v>
      </c>
      <c r="C225" s="42" t="s">
        <v>745</v>
      </c>
      <c r="D225" s="42"/>
      <c r="E225" s="42"/>
      <c r="F225" s="42"/>
      <c r="G225" s="42" t="s">
        <v>73</v>
      </c>
      <c r="H225" s="42"/>
      <c r="I225" s="42"/>
      <c r="J225" s="42"/>
      <c r="K225" s="42"/>
      <c r="L225" s="42"/>
      <c r="M225" s="42"/>
      <c r="N225" s="42"/>
      <c r="O225" s="42" t="s">
        <v>775</v>
      </c>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row>
    <row r="226" spans="1:43" ht="13">
      <c r="A226" s="42" t="s">
        <v>751</v>
      </c>
      <c r="B226" s="42" t="s">
        <v>820</v>
      </c>
      <c r="C226" s="42" t="s">
        <v>745</v>
      </c>
      <c r="D226" s="42"/>
      <c r="E226" s="42"/>
      <c r="F226" s="42"/>
      <c r="G226" s="42" t="s">
        <v>73</v>
      </c>
      <c r="H226" s="42"/>
      <c r="I226" s="42"/>
      <c r="J226" s="42"/>
      <c r="K226" s="42"/>
      <c r="L226" s="42"/>
      <c r="M226" s="42"/>
      <c r="N226" s="42"/>
      <c r="O226" s="42" t="s">
        <v>789</v>
      </c>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row>
    <row r="227" spans="1:43" ht="13">
      <c r="A227" s="42" t="s">
        <v>264</v>
      </c>
      <c r="B227" s="42" t="s">
        <v>769</v>
      </c>
      <c r="C227" s="42" t="s">
        <v>745</v>
      </c>
      <c r="D227" s="42"/>
      <c r="E227" s="42"/>
      <c r="F227" s="42"/>
      <c r="G227" s="42" t="s">
        <v>73</v>
      </c>
      <c r="H227" s="42"/>
      <c r="I227" s="42"/>
      <c r="J227" s="42"/>
      <c r="K227" s="42"/>
      <c r="L227" s="42"/>
      <c r="M227" s="42"/>
      <c r="N227" s="42"/>
      <c r="O227" s="42" t="s">
        <v>775</v>
      </c>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row>
    <row r="228" spans="1:43" ht="13">
      <c r="A228" s="42" t="s">
        <v>276</v>
      </c>
      <c r="B228" s="42" t="s">
        <v>796</v>
      </c>
      <c r="C228" s="42" t="s">
        <v>745</v>
      </c>
      <c r="D228" s="42"/>
      <c r="E228" s="42"/>
      <c r="F228" s="42"/>
      <c r="G228" s="42" t="s">
        <v>73</v>
      </c>
      <c r="H228" s="42"/>
      <c r="I228" s="42"/>
      <c r="J228" s="42"/>
      <c r="K228" s="42"/>
      <c r="L228" s="42"/>
      <c r="M228" s="42"/>
      <c r="N228" s="42"/>
      <c r="O228" s="42" t="s">
        <v>775</v>
      </c>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row>
    <row r="229" spans="1:43" ht="13">
      <c r="A229" s="42" t="s">
        <v>279</v>
      </c>
      <c r="B229" s="42" t="s">
        <v>796</v>
      </c>
      <c r="C229" s="42" t="s">
        <v>745</v>
      </c>
      <c r="D229" s="42"/>
      <c r="E229" s="42"/>
      <c r="F229" s="42"/>
      <c r="G229" s="42" t="s">
        <v>73</v>
      </c>
      <c r="H229" s="42"/>
      <c r="I229" s="42"/>
      <c r="J229" s="42"/>
      <c r="K229" s="42"/>
      <c r="L229" s="42"/>
      <c r="M229" s="42"/>
      <c r="N229" s="42"/>
      <c r="O229" s="42" t="s">
        <v>775</v>
      </c>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row>
    <row r="230" spans="1:43" ht="13">
      <c r="A230" s="42" t="s">
        <v>284</v>
      </c>
      <c r="B230" s="42" t="s">
        <v>769</v>
      </c>
      <c r="C230" s="42" t="s">
        <v>745</v>
      </c>
      <c r="D230" s="42"/>
      <c r="E230" s="42"/>
      <c r="F230" s="42"/>
      <c r="G230" s="42" t="s">
        <v>73</v>
      </c>
      <c r="H230" s="42"/>
      <c r="I230" s="42"/>
      <c r="J230" s="42"/>
      <c r="K230" s="42"/>
      <c r="L230" s="42"/>
      <c r="M230" s="42"/>
      <c r="N230" s="42"/>
      <c r="O230" s="42" t="s">
        <v>775</v>
      </c>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row>
    <row r="231" spans="1:43" ht="13">
      <c r="A231" s="42" t="s">
        <v>287</v>
      </c>
      <c r="B231" s="42" t="s">
        <v>796</v>
      </c>
      <c r="C231" s="42" t="s">
        <v>745</v>
      </c>
      <c r="D231" s="42"/>
      <c r="E231" s="42"/>
      <c r="F231" s="42"/>
      <c r="G231" s="42" t="s">
        <v>73</v>
      </c>
      <c r="H231" s="42"/>
      <c r="I231" s="42"/>
      <c r="J231" s="42"/>
      <c r="K231" s="42"/>
      <c r="L231" s="42"/>
      <c r="M231" s="42"/>
      <c r="N231" s="42"/>
      <c r="O231" s="42" t="s">
        <v>775</v>
      </c>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row>
    <row r="232" spans="1:43" ht="13">
      <c r="A232" s="42" t="s">
        <v>310</v>
      </c>
      <c r="B232" s="42" t="s">
        <v>769</v>
      </c>
      <c r="C232" s="42" t="s">
        <v>745</v>
      </c>
      <c r="D232" s="42"/>
      <c r="E232" s="42"/>
      <c r="F232" s="42"/>
      <c r="G232" s="42" t="s">
        <v>73</v>
      </c>
      <c r="H232" s="42"/>
      <c r="I232" s="42"/>
      <c r="J232" s="42"/>
      <c r="K232" s="42"/>
      <c r="L232" s="42"/>
      <c r="M232" s="42"/>
      <c r="N232" s="42"/>
      <c r="O232" s="42" t="s">
        <v>775</v>
      </c>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row>
    <row r="233" spans="1:43" ht="13">
      <c r="A233" s="42" t="s">
        <v>347</v>
      </c>
      <c r="B233" s="42" t="s">
        <v>769</v>
      </c>
      <c r="C233" s="42" t="s">
        <v>745</v>
      </c>
      <c r="D233" s="42"/>
      <c r="E233" s="42"/>
      <c r="F233" s="42"/>
      <c r="G233" s="42" t="s">
        <v>73</v>
      </c>
      <c r="H233" s="42"/>
      <c r="I233" s="42"/>
      <c r="J233" s="42"/>
      <c r="K233" s="42"/>
      <c r="L233" s="42"/>
      <c r="M233" s="42"/>
      <c r="N233" s="42"/>
      <c r="O233" s="42" t="s">
        <v>775</v>
      </c>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row>
    <row r="234" spans="1:43" ht="13">
      <c r="A234" s="42" t="s">
        <v>364</v>
      </c>
      <c r="B234" s="42" t="s">
        <v>769</v>
      </c>
      <c r="C234" s="42" t="s">
        <v>745</v>
      </c>
      <c r="D234" s="42"/>
      <c r="E234" s="42"/>
      <c r="F234" s="42"/>
      <c r="G234" s="42" t="s">
        <v>73</v>
      </c>
      <c r="H234" s="42"/>
      <c r="I234" s="42"/>
      <c r="J234" s="42"/>
      <c r="K234" s="42"/>
      <c r="L234" s="42"/>
      <c r="M234" s="42"/>
      <c r="N234" s="42"/>
      <c r="O234" s="42" t="s">
        <v>775</v>
      </c>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row>
    <row r="235" spans="1:43" ht="13">
      <c r="A235" s="42" t="s">
        <v>375</v>
      </c>
      <c r="B235" s="42" t="s">
        <v>796</v>
      </c>
      <c r="C235" s="42" t="s">
        <v>745</v>
      </c>
      <c r="D235" s="42"/>
      <c r="E235" s="42"/>
      <c r="F235" s="42"/>
      <c r="G235" s="42" t="s">
        <v>73</v>
      </c>
      <c r="H235" s="42"/>
      <c r="I235" s="42"/>
      <c r="J235" s="42"/>
      <c r="K235" s="42"/>
      <c r="L235" s="42"/>
      <c r="M235" s="42"/>
      <c r="N235" s="42"/>
      <c r="O235" s="42" t="s">
        <v>775</v>
      </c>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row>
    <row r="236" spans="1:43" ht="13">
      <c r="A236" s="42" t="s">
        <v>407</v>
      </c>
      <c r="B236" s="42" t="s">
        <v>796</v>
      </c>
      <c r="C236" s="42" t="s">
        <v>745</v>
      </c>
      <c r="D236" s="42"/>
      <c r="E236" s="42"/>
      <c r="F236" s="42"/>
      <c r="G236" s="42" t="s">
        <v>73</v>
      </c>
      <c r="H236" s="42"/>
      <c r="I236" s="42"/>
      <c r="J236" s="42"/>
      <c r="K236" s="42"/>
      <c r="L236" s="42"/>
      <c r="M236" s="42"/>
      <c r="N236" s="42"/>
      <c r="O236" s="42" t="s">
        <v>775</v>
      </c>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row>
    <row r="237" spans="1:43" ht="13">
      <c r="A237" s="42" t="s">
        <v>414</v>
      </c>
      <c r="B237" s="42" t="s">
        <v>796</v>
      </c>
      <c r="C237" s="42" t="s">
        <v>745</v>
      </c>
      <c r="D237" s="42"/>
      <c r="E237" s="42"/>
      <c r="F237" s="42"/>
      <c r="G237" s="42" t="s">
        <v>73</v>
      </c>
      <c r="H237" s="42"/>
      <c r="I237" s="42"/>
      <c r="J237" s="42"/>
      <c r="K237" s="42"/>
      <c r="L237" s="42"/>
      <c r="M237" s="42"/>
      <c r="N237" s="42"/>
      <c r="O237" s="42" t="s">
        <v>775</v>
      </c>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row>
    <row r="238" spans="1:43" ht="13">
      <c r="A238" s="42" t="s">
        <v>415</v>
      </c>
      <c r="B238" s="42" t="s">
        <v>769</v>
      </c>
      <c r="C238" s="42" t="s">
        <v>745</v>
      </c>
      <c r="D238" s="42"/>
      <c r="E238" s="42"/>
      <c r="F238" s="42"/>
      <c r="G238" s="42" t="s">
        <v>73</v>
      </c>
      <c r="H238" s="42"/>
      <c r="I238" s="42"/>
      <c r="J238" s="42"/>
      <c r="K238" s="42"/>
      <c r="L238" s="42"/>
      <c r="M238" s="42"/>
      <c r="N238" s="42"/>
      <c r="O238" s="42" t="s">
        <v>775</v>
      </c>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row>
    <row r="239" spans="1:43" ht="13">
      <c r="A239" s="42" t="s">
        <v>438</v>
      </c>
      <c r="B239" s="42" t="s">
        <v>769</v>
      </c>
      <c r="C239" s="42" t="s">
        <v>745</v>
      </c>
      <c r="D239" s="42"/>
      <c r="E239" s="42"/>
      <c r="F239" s="42"/>
      <c r="G239" s="42" t="s">
        <v>73</v>
      </c>
      <c r="H239" s="42"/>
      <c r="I239" s="42"/>
      <c r="J239" s="42"/>
      <c r="K239" s="42"/>
      <c r="L239" s="42"/>
      <c r="M239" s="42"/>
      <c r="N239" s="42"/>
      <c r="O239" s="42" t="s">
        <v>775</v>
      </c>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row>
    <row r="240" spans="1:43" ht="13">
      <c r="A240" s="42" t="s">
        <v>445</v>
      </c>
      <c r="B240" s="42" t="s">
        <v>769</v>
      </c>
      <c r="C240" s="42" t="s">
        <v>745</v>
      </c>
      <c r="D240" s="42"/>
      <c r="E240" s="42"/>
      <c r="F240" s="42"/>
      <c r="G240" s="42" t="s">
        <v>73</v>
      </c>
      <c r="H240" s="42"/>
      <c r="I240" s="42"/>
      <c r="J240" s="42"/>
      <c r="K240" s="42"/>
      <c r="L240" s="42"/>
      <c r="M240" s="42"/>
      <c r="N240" s="42"/>
      <c r="O240" s="42" t="s">
        <v>775</v>
      </c>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row>
    <row r="241" spans="1:43" ht="13">
      <c r="A241" s="42" t="s">
        <v>450</v>
      </c>
      <c r="B241" s="42" t="s">
        <v>769</v>
      </c>
      <c r="C241" s="42" t="s">
        <v>745</v>
      </c>
      <c r="D241" s="42"/>
      <c r="E241" s="42"/>
      <c r="F241" s="42"/>
      <c r="G241" s="42" t="s">
        <v>73</v>
      </c>
      <c r="H241" s="42" t="s">
        <v>88</v>
      </c>
      <c r="I241" s="42"/>
      <c r="J241" s="42"/>
      <c r="K241" s="42"/>
      <c r="L241" s="42"/>
      <c r="M241" s="42"/>
      <c r="N241" s="42"/>
      <c r="O241" s="42" t="s">
        <v>775</v>
      </c>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row>
    <row r="242" spans="1:43" ht="13">
      <c r="A242" s="42" t="s">
        <v>477</v>
      </c>
      <c r="B242" s="42" t="s">
        <v>769</v>
      </c>
      <c r="C242" s="42" t="s">
        <v>745</v>
      </c>
      <c r="D242" s="42"/>
      <c r="E242" s="42"/>
      <c r="F242" s="42"/>
      <c r="G242" s="42" t="s">
        <v>73</v>
      </c>
      <c r="H242" s="42"/>
      <c r="I242" s="42"/>
      <c r="J242" s="42"/>
      <c r="K242" s="42"/>
      <c r="L242" s="42"/>
      <c r="M242" s="42"/>
      <c r="N242" s="42"/>
      <c r="O242" s="42" t="s">
        <v>775</v>
      </c>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row>
    <row r="243" spans="1:43" ht="13">
      <c r="A243" s="42" t="s">
        <v>491</v>
      </c>
      <c r="B243" s="42" t="s">
        <v>769</v>
      </c>
      <c r="C243" s="42" t="s">
        <v>745</v>
      </c>
      <c r="D243" s="42"/>
      <c r="E243" s="42"/>
      <c r="F243" s="42"/>
      <c r="G243" s="42" t="s">
        <v>73</v>
      </c>
      <c r="H243" s="42"/>
      <c r="I243" s="42"/>
      <c r="J243" s="42"/>
      <c r="K243" s="42"/>
      <c r="L243" s="42"/>
      <c r="M243" s="42"/>
      <c r="N243" s="42"/>
      <c r="O243" s="42" t="s">
        <v>775</v>
      </c>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row>
    <row r="244" spans="1:43" ht="13">
      <c r="A244" s="42" t="s">
        <v>495</v>
      </c>
      <c r="B244" s="42" t="s">
        <v>796</v>
      </c>
      <c r="C244" s="42" t="s">
        <v>745</v>
      </c>
      <c r="D244" s="42"/>
      <c r="E244" s="42"/>
      <c r="F244" s="42"/>
      <c r="G244" s="42" t="s">
        <v>73</v>
      </c>
      <c r="H244" s="42"/>
      <c r="I244" s="42"/>
      <c r="J244" s="42"/>
      <c r="K244" s="42"/>
      <c r="L244" s="42"/>
      <c r="M244" s="42"/>
      <c r="N244" s="42"/>
      <c r="O244" s="42" t="s">
        <v>775</v>
      </c>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row>
    <row r="245" spans="1:43" ht="13">
      <c r="A245" s="42" t="s">
        <v>513</v>
      </c>
      <c r="B245" s="42" t="s">
        <v>769</v>
      </c>
      <c r="C245" s="42" t="s">
        <v>745</v>
      </c>
      <c r="D245" s="42"/>
      <c r="E245" s="42"/>
      <c r="F245" s="42"/>
      <c r="G245" s="42" t="s">
        <v>73</v>
      </c>
      <c r="H245" s="42"/>
      <c r="I245" s="42"/>
      <c r="J245" s="42"/>
      <c r="K245" s="42"/>
      <c r="L245" s="42"/>
      <c r="M245" s="42"/>
      <c r="N245" s="42"/>
      <c r="O245" s="42" t="s">
        <v>775</v>
      </c>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row>
    <row r="246" spans="1:43" ht="13">
      <c r="A246" s="42" t="s">
        <v>536</v>
      </c>
      <c r="B246" s="42" t="s">
        <v>796</v>
      </c>
      <c r="C246" s="42" t="s">
        <v>745</v>
      </c>
      <c r="D246" s="42"/>
      <c r="E246" s="42"/>
      <c r="F246" s="42"/>
      <c r="G246" s="42" t="s">
        <v>73</v>
      </c>
      <c r="H246" s="42"/>
      <c r="I246" s="42"/>
      <c r="J246" s="42"/>
      <c r="K246" s="42"/>
      <c r="L246" s="42"/>
      <c r="M246" s="42"/>
      <c r="N246" s="42"/>
      <c r="O246" s="42" t="s">
        <v>775</v>
      </c>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row>
    <row r="247" spans="1:43" ht="13">
      <c r="A247" s="42" t="s">
        <v>546</v>
      </c>
      <c r="B247" s="42" t="s">
        <v>769</v>
      </c>
      <c r="C247" s="42" t="s">
        <v>745</v>
      </c>
      <c r="D247" s="42"/>
      <c r="E247" s="42"/>
      <c r="F247" s="42"/>
      <c r="G247" s="42" t="s">
        <v>73</v>
      </c>
      <c r="H247" s="42"/>
      <c r="I247" s="42"/>
      <c r="J247" s="42"/>
      <c r="K247" s="42"/>
      <c r="L247" s="42"/>
      <c r="M247" s="42"/>
      <c r="N247" s="42"/>
      <c r="O247" s="42" t="s">
        <v>775</v>
      </c>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O247" s="42"/>
      <c r="AP247" s="42"/>
      <c r="AQ247" s="42"/>
    </row>
    <row r="248" spans="1:43" ht="13">
      <c r="A248" s="42" t="s">
        <v>571</v>
      </c>
      <c r="B248" s="42" t="s">
        <v>769</v>
      </c>
      <c r="C248" s="42" t="s">
        <v>745</v>
      </c>
      <c r="D248" s="42"/>
      <c r="E248" s="42"/>
      <c r="F248" s="42"/>
      <c r="G248" s="42" t="s">
        <v>73</v>
      </c>
      <c r="H248" s="42"/>
      <c r="I248" s="42"/>
      <c r="J248" s="42"/>
      <c r="K248" s="42"/>
      <c r="L248" s="42"/>
      <c r="M248" s="42"/>
      <c r="N248" s="42"/>
      <c r="O248" s="42" t="s">
        <v>775</v>
      </c>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row>
    <row r="249" spans="1:43" ht="13">
      <c r="A249" s="42" t="s">
        <v>580</v>
      </c>
      <c r="B249" s="42" t="s">
        <v>769</v>
      </c>
      <c r="C249" s="42" t="s">
        <v>745</v>
      </c>
      <c r="D249" s="42"/>
      <c r="E249" s="42"/>
      <c r="F249" s="42"/>
      <c r="G249" s="42" t="s">
        <v>73</v>
      </c>
      <c r="H249" s="42"/>
      <c r="I249" s="42"/>
      <c r="J249" s="42"/>
      <c r="K249" s="42"/>
      <c r="L249" s="42"/>
      <c r="M249" s="42"/>
      <c r="N249" s="42"/>
      <c r="O249" s="42" t="s">
        <v>775</v>
      </c>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row>
    <row r="250" spans="1:43" ht="13">
      <c r="A250" s="42" t="s">
        <v>594</v>
      </c>
      <c r="B250" s="42" t="s">
        <v>769</v>
      </c>
      <c r="C250" s="42" t="s">
        <v>745</v>
      </c>
      <c r="D250" s="42"/>
      <c r="E250" s="42"/>
      <c r="F250" s="42"/>
      <c r="G250" s="42" t="s">
        <v>73</v>
      </c>
      <c r="H250" s="42" t="s">
        <v>83</v>
      </c>
      <c r="I250" s="42"/>
      <c r="J250" s="42"/>
      <c r="K250" s="42"/>
      <c r="L250" s="42"/>
      <c r="M250" s="42"/>
      <c r="N250" s="42"/>
      <c r="O250" s="42" t="s">
        <v>775</v>
      </c>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row>
    <row r="251" spans="1:43" ht="13">
      <c r="A251" s="42" t="s">
        <v>613</v>
      </c>
      <c r="B251" s="42" t="s">
        <v>769</v>
      </c>
      <c r="C251" s="42" t="s">
        <v>745</v>
      </c>
      <c r="D251" s="42"/>
      <c r="E251" s="42"/>
      <c r="F251" s="42"/>
      <c r="G251" s="42" t="s">
        <v>73</v>
      </c>
      <c r="H251" s="42"/>
      <c r="I251" s="42"/>
      <c r="J251" s="42"/>
      <c r="K251" s="42"/>
      <c r="L251" s="42"/>
      <c r="M251" s="42"/>
      <c r="N251" s="42"/>
      <c r="O251" s="42" t="s">
        <v>775</v>
      </c>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row>
    <row r="252" spans="1:43" ht="13">
      <c r="A252" s="42" t="s">
        <v>252</v>
      </c>
      <c r="B252" s="42" t="s">
        <v>796</v>
      </c>
      <c r="C252" s="42" t="s">
        <v>745</v>
      </c>
      <c r="D252" s="42"/>
      <c r="E252" s="42"/>
      <c r="F252" s="42"/>
      <c r="G252" s="42"/>
      <c r="H252" s="42" t="s">
        <v>774</v>
      </c>
      <c r="I252" s="42" t="s">
        <v>94</v>
      </c>
      <c r="J252" s="42"/>
      <c r="K252" s="42"/>
      <c r="L252" s="42"/>
      <c r="M252" s="42"/>
      <c r="N252" s="42"/>
      <c r="O252" s="42" t="s">
        <v>775</v>
      </c>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row>
    <row r="253" spans="1:43" ht="13">
      <c r="A253" s="42" t="s">
        <v>317</v>
      </c>
      <c r="B253" s="42" t="s">
        <v>769</v>
      </c>
      <c r="C253" s="42" t="s">
        <v>745</v>
      </c>
      <c r="D253" s="42"/>
      <c r="E253" s="42"/>
      <c r="F253" s="42"/>
      <c r="G253" s="42"/>
      <c r="H253" s="42" t="s">
        <v>88</v>
      </c>
      <c r="I253" s="42"/>
      <c r="J253" s="42"/>
      <c r="K253" s="42" t="s">
        <v>119</v>
      </c>
      <c r="L253" s="42" t="s">
        <v>140</v>
      </c>
      <c r="M253" s="42"/>
      <c r="N253" s="42"/>
      <c r="O253" s="42" t="s">
        <v>789</v>
      </c>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c r="AM253" s="42"/>
      <c r="AN253" s="42"/>
      <c r="AO253" s="42"/>
      <c r="AP253" s="42"/>
      <c r="AQ253" s="42"/>
    </row>
    <row r="254" spans="1:43" ht="13">
      <c r="A254" s="42" t="s">
        <v>337</v>
      </c>
      <c r="B254" s="42" t="s">
        <v>769</v>
      </c>
      <c r="C254" s="42" t="s">
        <v>745</v>
      </c>
      <c r="D254" s="42"/>
      <c r="E254" s="42"/>
      <c r="F254" s="42"/>
      <c r="G254" s="42"/>
      <c r="H254" s="42"/>
      <c r="I254" s="42"/>
      <c r="J254" s="42"/>
      <c r="K254" s="42"/>
      <c r="L254" s="42"/>
      <c r="M254" s="42"/>
      <c r="N254" s="42"/>
      <c r="O254" s="42" t="s">
        <v>789</v>
      </c>
      <c r="P254" s="42"/>
      <c r="Q254" s="42"/>
      <c r="R254" s="42" t="s">
        <v>134</v>
      </c>
      <c r="S254" s="42"/>
      <c r="T254" s="42"/>
      <c r="U254" s="42"/>
      <c r="V254" s="42"/>
      <c r="W254" s="42"/>
      <c r="X254" s="42"/>
      <c r="Y254" s="42"/>
      <c r="Z254" s="42"/>
      <c r="AA254" s="42"/>
      <c r="AB254" s="42"/>
      <c r="AC254" s="42"/>
      <c r="AD254" s="42"/>
      <c r="AE254" s="42"/>
      <c r="AF254" s="42"/>
      <c r="AG254" s="42"/>
      <c r="AH254" s="42"/>
      <c r="AI254" s="42"/>
      <c r="AJ254" s="42"/>
      <c r="AK254" s="42"/>
      <c r="AL254" s="42"/>
      <c r="AM254" s="42"/>
      <c r="AN254" s="42"/>
      <c r="AO254" s="42"/>
      <c r="AP254" s="42"/>
      <c r="AQ254" s="42"/>
    </row>
    <row r="255" spans="1:43" ht="13">
      <c r="A255" s="42" t="s">
        <v>349</v>
      </c>
      <c r="B255" s="42" t="s">
        <v>788</v>
      </c>
      <c r="C255" s="42" t="s">
        <v>745</v>
      </c>
      <c r="D255" s="42"/>
      <c r="E255" s="42"/>
      <c r="F255" s="42"/>
      <c r="G255" s="42"/>
      <c r="H255" s="42"/>
      <c r="I255" s="42"/>
      <c r="J255" s="42"/>
      <c r="K255" s="42"/>
      <c r="L255" s="42" t="s">
        <v>140</v>
      </c>
      <c r="M255" s="42"/>
      <c r="N255" s="42"/>
      <c r="O255" s="42" t="s">
        <v>789</v>
      </c>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row>
    <row r="256" spans="1:43" ht="13">
      <c r="A256" s="42" t="s">
        <v>403</v>
      </c>
      <c r="B256" s="42" t="s">
        <v>796</v>
      </c>
      <c r="C256" s="42" t="s">
        <v>745</v>
      </c>
      <c r="D256" s="42"/>
      <c r="E256" s="42"/>
      <c r="F256" s="42"/>
      <c r="G256" s="42"/>
      <c r="H256" s="42" t="s">
        <v>86</v>
      </c>
      <c r="I256" s="42"/>
      <c r="J256" s="42"/>
      <c r="K256" s="42"/>
      <c r="L256" s="42"/>
      <c r="M256" s="42"/>
      <c r="N256" s="224">
        <v>47163</v>
      </c>
      <c r="O256" s="42" t="s">
        <v>775</v>
      </c>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row>
    <row r="257" spans="1:43" ht="13">
      <c r="A257" s="42" t="s">
        <v>754</v>
      </c>
      <c r="B257" s="42" t="s">
        <v>788</v>
      </c>
      <c r="C257" s="42" t="s">
        <v>745</v>
      </c>
      <c r="D257" s="42"/>
      <c r="E257" s="42"/>
      <c r="F257" s="42"/>
      <c r="G257" s="42"/>
      <c r="H257" s="42"/>
      <c r="I257" s="42"/>
      <c r="J257" s="42"/>
      <c r="K257" s="42" t="s">
        <v>784</v>
      </c>
      <c r="L257" s="42" t="s">
        <v>140</v>
      </c>
      <c r="M257" s="224">
        <v>46164</v>
      </c>
      <c r="N257" s="42"/>
      <c r="O257" s="42" t="s">
        <v>789</v>
      </c>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row>
    <row r="258" spans="1:43" ht="13">
      <c r="A258" s="42" t="s">
        <v>755</v>
      </c>
      <c r="B258" s="42" t="s">
        <v>788</v>
      </c>
      <c r="C258" s="42" t="s">
        <v>745</v>
      </c>
      <c r="D258" s="42"/>
      <c r="E258" s="42"/>
      <c r="F258" s="42"/>
      <c r="G258" s="42"/>
      <c r="H258" s="42"/>
      <c r="I258" s="42"/>
      <c r="J258" s="42"/>
      <c r="K258" s="42"/>
      <c r="L258" s="42"/>
      <c r="M258" s="42"/>
      <c r="N258" s="42"/>
      <c r="O258" s="42" t="s">
        <v>789</v>
      </c>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row>
    <row r="259" spans="1:43" ht="13">
      <c r="A259" s="42" t="s">
        <v>485</v>
      </c>
      <c r="B259" s="42" t="s">
        <v>769</v>
      </c>
      <c r="C259" s="42" t="s">
        <v>745</v>
      </c>
      <c r="D259" s="42"/>
      <c r="E259" s="42"/>
      <c r="F259" s="42"/>
      <c r="G259" s="42"/>
      <c r="H259" s="42" t="s">
        <v>774</v>
      </c>
      <c r="I259" s="42" t="s">
        <v>777</v>
      </c>
      <c r="J259" s="42"/>
      <c r="K259" s="42"/>
      <c r="L259" s="42"/>
      <c r="M259" s="42"/>
      <c r="N259" s="224">
        <v>46771</v>
      </c>
      <c r="O259" s="42" t="s">
        <v>775</v>
      </c>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row>
    <row r="260" spans="1:43" ht="13">
      <c r="A260" s="42" t="s">
        <v>624</v>
      </c>
      <c r="B260" s="42" t="s">
        <v>796</v>
      </c>
      <c r="C260" s="42" t="s">
        <v>745</v>
      </c>
      <c r="D260" s="42"/>
      <c r="E260" s="42"/>
      <c r="F260" s="42"/>
      <c r="G260" s="42"/>
      <c r="H260" s="42" t="s">
        <v>774</v>
      </c>
      <c r="I260" s="42"/>
      <c r="J260" s="42"/>
      <c r="K260" s="42"/>
      <c r="L260" s="42"/>
      <c r="M260" s="42"/>
      <c r="N260" s="42"/>
      <c r="O260" s="42" t="s">
        <v>775</v>
      </c>
      <c r="P260" s="42"/>
      <c r="Q260" s="42" t="s">
        <v>822</v>
      </c>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row>
    <row r="261" spans="1:43" ht="13">
      <c r="A261" s="42" t="s">
        <v>198</v>
      </c>
      <c r="B261" s="42" t="s">
        <v>769</v>
      </c>
      <c r="C261" s="42" t="s">
        <v>805</v>
      </c>
      <c r="D261" s="42"/>
      <c r="E261" s="42" t="s">
        <v>61</v>
      </c>
      <c r="F261" s="42" t="s">
        <v>66</v>
      </c>
      <c r="G261" s="42" t="s">
        <v>73</v>
      </c>
      <c r="H261" s="42"/>
      <c r="I261" s="42"/>
      <c r="J261" s="42"/>
      <c r="K261" s="42"/>
      <c r="L261" s="42"/>
      <c r="M261" s="42"/>
      <c r="N261" s="42"/>
      <c r="O261" s="42" t="s">
        <v>775</v>
      </c>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row>
    <row r="262" spans="1:43" ht="13">
      <c r="A262" s="42" t="s">
        <v>286</v>
      </c>
      <c r="B262" s="42" t="s">
        <v>769</v>
      </c>
      <c r="C262" s="42" t="s">
        <v>805</v>
      </c>
      <c r="D262" s="42"/>
      <c r="E262" s="42" t="s">
        <v>61</v>
      </c>
      <c r="F262" s="42" t="s">
        <v>66</v>
      </c>
      <c r="G262" s="42" t="s">
        <v>73</v>
      </c>
      <c r="H262" s="42"/>
      <c r="I262" s="42"/>
      <c r="J262" s="42"/>
      <c r="K262" s="42"/>
      <c r="L262" s="42"/>
      <c r="M262" s="224">
        <v>45979</v>
      </c>
      <c r="N262" s="42"/>
      <c r="O262" s="42" t="s">
        <v>775</v>
      </c>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row>
    <row r="263" spans="1:43" ht="13">
      <c r="A263" s="42" t="s">
        <v>399</v>
      </c>
      <c r="B263" s="42" t="s">
        <v>769</v>
      </c>
      <c r="C263" s="42" t="s">
        <v>746</v>
      </c>
      <c r="D263" s="42"/>
      <c r="E263" s="42" t="s">
        <v>61</v>
      </c>
      <c r="F263" s="42" t="s">
        <v>66</v>
      </c>
      <c r="G263" s="42" t="s">
        <v>73</v>
      </c>
      <c r="H263" s="42"/>
      <c r="I263" s="42"/>
      <c r="J263" s="42"/>
      <c r="K263" s="42"/>
      <c r="L263" s="42"/>
      <c r="M263" s="224">
        <v>46344</v>
      </c>
      <c r="N263" s="42"/>
      <c r="O263" s="42" t="s">
        <v>775</v>
      </c>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row>
    <row r="264" spans="1:43" ht="13">
      <c r="A264" s="42" t="s">
        <v>462</v>
      </c>
      <c r="B264" s="42" t="s">
        <v>769</v>
      </c>
      <c r="C264" s="42" t="s">
        <v>746</v>
      </c>
      <c r="D264" s="42" t="s">
        <v>783</v>
      </c>
      <c r="E264" s="42" t="s">
        <v>61</v>
      </c>
      <c r="F264" s="42" t="s">
        <v>66</v>
      </c>
      <c r="G264" s="42" t="s">
        <v>73</v>
      </c>
      <c r="H264" s="42"/>
      <c r="I264" s="42"/>
      <c r="J264" s="42"/>
      <c r="K264" s="42"/>
      <c r="L264" s="42"/>
      <c r="M264" s="224">
        <v>45870</v>
      </c>
      <c r="N264" s="42"/>
      <c r="O264" s="42" t="s">
        <v>775</v>
      </c>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row>
    <row r="265" spans="1:43" ht="13">
      <c r="A265" s="42" t="s">
        <v>467</v>
      </c>
      <c r="B265" s="42" t="s">
        <v>769</v>
      </c>
      <c r="C265" s="42" t="s">
        <v>805</v>
      </c>
      <c r="D265" s="42"/>
      <c r="E265" s="42" t="s">
        <v>61</v>
      </c>
      <c r="F265" s="42" t="s">
        <v>66</v>
      </c>
      <c r="G265" s="42" t="s">
        <v>73</v>
      </c>
      <c r="H265" s="42" t="s">
        <v>774</v>
      </c>
      <c r="I265" s="42" t="s">
        <v>777</v>
      </c>
      <c r="J265" s="42"/>
      <c r="K265" s="42"/>
      <c r="L265" s="42"/>
      <c r="M265" s="224">
        <v>46344</v>
      </c>
      <c r="N265" s="224">
        <v>46265</v>
      </c>
      <c r="O265" s="42" t="s">
        <v>775</v>
      </c>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row>
    <row r="266" spans="1:43" ht="13">
      <c r="A266" s="42" t="s">
        <v>470</v>
      </c>
      <c r="B266" s="42" t="s">
        <v>769</v>
      </c>
      <c r="C266" s="42" t="s">
        <v>805</v>
      </c>
      <c r="D266" s="42"/>
      <c r="E266" s="42" t="s">
        <v>61</v>
      </c>
      <c r="F266" s="42" t="s">
        <v>66</v>
      </c>
      <c r="G266" s="42" t="s">
        <v>73</v>
      </c>
      <c r="H266" s="42"/>
      <c r="I266" s="42"/>
      <c r="J266" s="42"/>
      <c r="K266" s="42"/>
      <c r="L266" s="42"/>
      <c r="M266" s="42"/>
      <c r="N266" s="42"/>
      <c r="O266" s="42" t="s">
        <v>775</v>
      </c>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row>
    <row r="267" spans="1:43" ht="13">
      <c r="A267" s="42" t="s">
        <v>564</v>
      </c>
      <c r="B267" s="42" t="s">
        <v>769</v>
      </c>
      <c r="C267" s="42" t="s">
        <v>805</v>
      </c>
      <c r="D267" s="42"/>
      <c r="E267" s="42" t="s">
        <v>61</v>
      </c>
      <c r="F267" s="42" t="s">
        <v>66</v>
      </c>
      <c r="G267" s="42" t="s">
        <v>73</v>
      </c>
      <c r="H267" s="42" t="s">
        <v>774</v>
      </c>
      <c r="I267" s="42" t="s">
        <v>777</v>
      </c>
      <c r="J267" s="42"/>
      <c r="K267" s="42"/>
      <c r="L267" s="42"/>
      <c r="M267" s="224">
        <v>46344</v>
      </c>
      <c r="N267" s="224">
        <v>46244</v>
      </c>
      <c r="O267" s="42" t="s">
        <v>775</v>
      </c>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row>
    <row r="268" spans="1:43" ht="13">
      <c r="A268" s="42" t="s">
        <v>605</v>
      </c>
      <c r="B268" s="42" t="s">
        <v>769</v>
      </c>
      <c r="C268" s="42" t="s">
        <v>746</v>
      </c>
      <c r="D268" s="42"/>
      <c r="E268" s="42" t="s">
        <v>61</v>
      </c>
      <c r="F268" s="42" t="s">
        <v>66</v>
      </c>
      <c r="G268" s="42" t="s">
        <v>73</v>
      </c>
      <c r="H268" s="42"/>
      <c r="I268" s="42"/>
      <c r="J268" s="42"/>
      <c r="K268" s="42"/>
      <c r="L268" s="42"/>
      <c r="M268" s="42"/>
      <c r="N268" s="42"/>
      <c r="O268" s="42" t="s">
        <v>775</v>
      </c>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row>
    <row r="269" spans="1:43" ht="13">
      <c r="A269" s="42" t="s">
        <v>604</v>
      </c>
      <c r="B269" s="42" t="s">
        <v>769</v>
      </c>
      <c r="C269" s="42" t="s">
        <v>746</v>
      </c>
      <c r="D269" s="42"/>
      <c r="E269" s="42"/>
      <c r="F269" s="42" t="s">
        <v>772</v>
      </c>
      <c r="G269" s="42" t="s">
        <v>773</v>
      </c>
      <c r="H269" s="42" t="s">
        <v>774</v>
      </c>
      <c r="I269" s="42" t="s">
        <v>777</v>
      </c>
      <c r="J269" s="42"/>
      <c r="K269" s="42"/>
      <c r="L269" s="42"/>
      <c r="M269" s="42"/>
      <c r="N269" s="224">
        <v>46635</v>
      </c>
      <c r="O269" s="42" t="s">
        <v>775</v>
      </c>
      <c r="P269" s="42"/>
      <c r="Q269" s="42" t="s">
        <v>823</v>
      </c>
      <c r="R269" s="42"/>
      <c r="S269" s="42"/>
      <c r="T269" s="42"/>
      <c r="U269" s="42"/>
      <c r="V269" s="42"/>
      <c r="W269" s="42"/>
      <c r="X269" s="42"/>
      <c r="Y269" s="42"/>
      <c r="Z269" s="42"/>
      <c r="AA269" s="42"/>
      <c r="AB269" s="42"/>
      <c r="AC269" s="42"/>
      <c r="AD269" s="42"/>
      <c r="AE269" s="42"/>
      <c r="AF269" s="42"/>
      <c r="AG269" s="42"/>
      <c r="AH269" s="42"/>
      <c r="AI269" s="42"/>
      <c r="AJ269" s="42"/>
      <c r="AK269" s="42"/>
      <c r="AL269" s="42"/>
      <c r="AM269" s="42"/>
      <c r="AN269" s="42"/>
      <c r="AO269" s="42"/>
      <c r="AP269" s="42"/>
      <c r="AQ269" s="42"/>
    </row>
    <row r="270" spans="1:43" ht="13">
      <c r="A270" s="42" t="s">
        <v>260</v>
      </c>
      <c r="B270" s="42" t="s">
        <v>769</v>
      </c>
      <c r="C270" s="42" t="s">
        <v>746</v>
      </c>
      <c r="D270" s="42"/>
      <c r="E270" s="42"/>
      <c r="F270" s="42" t="s">
        <v>66</v>
      </c>
      <c r="G270" s="42" t="s">
        <v>73</v>
      </c>
      <c r="H270" s="42"/>
      <c r="I270" s="42"/>
      <c r="J270" s="42"/>
      <c r="K270" s="42"/>
      <c r="L270" s="42"/>
      <c r="M270" s="224">
        <v>46164</v>
      </c>
      <c r="N270" s="42"/>
      <c r="O270" s="42" t="s">
        <v>775</v>
      </c>
      <c r="P270" s="42"/>
      <c r="Q270" s="42"/>
      <c r="R270" s="42"/>
      <c r="S270" s="42"/>
      <c r="T270" s="42"/>
      <c r="U270" s="42"/>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row>
    <row r="271" spans="1:43" ht="13">
      <c r="A271" s="42" t="s">
        <v>319</v>
      </c>
      <c r="B271" s="42" t="s">
        <v>769</v>
      </c>
      <c r="C271" s="42" t="s">
        <v>805</v>
      </c>
      <c r="D271" s="42"/>
      <c r="E271" s="42"/>
      <c r="F271" s="42" t="s">
        <v>66</v>
      </c>
      <c r="G271" s="42" t="s">
        <v>73</v>
      </c>
      <c r="H271" s="42" t="s">
        <v>774</v>
      </c>
      <c r="I271" s="42" t="s">
        <v>777</v>
      </c>
      <c r="J271" s="42"/>
      <c r="K271" s="42"/>
      <c r="L271" s="42"/>
      <c r="M271" s="224">
        <v>46058</v>
      </c>
      <c r="N271" s="224">
        <v>47364</v>
      </c>
      <c r="O271" s="42" t="s">
        <v>775</v>
      </c>
      <c r="P271" s="42"/>
      <c r="Q271" s="42"/>
      <c r="R271" s="42"/>
      <c r="S271" s="42"/>
      <c r="T271" s="42"/>
      <c r="U271" s="42"/>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row>
    <row r="272" spans="1:43" ht="13">
      <c r="A272" s="42" t="s">
        <v>426</v>
      </c>
      <c r="B272" s="42" t="s">
        <v>769</v>
      </c>
      <c r="C272" s="42" t="s">
        <v>746</v>
      </c>
      <c r="D272" s="42"/>
      <c r="E272" s="42"/>
      <c r="F272" s="42" t="s">
        <v>66</v>
      </c>
      <c r="G272" s="42" t="s">
        <v>73</v>
      </c>
      <c r="H272" s="42" t="s">
        <v>774</v>
      </c>
      <c r="I272" s="42" t="s">
        <v>777</v>
      </c>
      <c r="J272" s="42"/>
      <c r="K272" s="42"/>
      <c r="L272" s="42"/>
      <c r="M272" s="42"/>
      <c r="N272" s="224">
        <v>46265</v>
      </c>
      <c r="O272" s="42" t="s">
        <v>775</v>
      </c>
      <c r="P272" s="42"/>
      <c r="Q272" s="42"/>
      <c r="R272" s="42"/>
      <c r="S272" s="42"/>
      <c r="T272" s="42"/>
      <c r="U272" s="42"/>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row>
    <row r="273" spans="1:43" ht="13">
      <c r="A273" s="42" t="s">
        <v>476</v>
      </c>
      <c r="B273" s="42" t="s">
        <v>769</v>
      </c>
      <c r="C273" s="42" t="s">
        <v>746</v>
      </c>
      <c r="D273" s="42"/>
      <c r="E273" s="42"/>
      <c r="F273" s="42" t="s">
        <v>66</v>
      </c>
      <c r="G273" s="42" t="s">
        <v>73</v>
      </c>
      <c r="H273" s="42"/>
      <c r="I273" s="42"/>
      <c r="J273" s="42"/>
      <c r="K273" s="42"/>
      <c r="L273" s="42"/>
      <c r="M273" s="224">
        <v>46164</v>
      </c>
      <c r="N273" s="42"/>
      <c r="O273" s="42" t="s">
        <v>775</v>
      </c>
      <c r="P273" s="42"/>
      <c r="Q273" s="42"/>
      <c r="R273" s="42"/>
      <c r="S273" s="42"/>
      <c r="T273" s="42"/>
      <c r="U273" s="42"/>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row>
    <row r="274" spans="1:43" ht="13">
      <c r="A274" s="42" t="s">
        <v>583</v>
      </c>
      <c r="B274" s="42" t="s">
        <v>769</v>
      </c>
      <c r="C274" s="42" t="s">
        <v>746</v>
      </c>
      <c r="D274" s="42"/>
      <c r="E274" s="42"/>
      <c r="F274" s="42" t="s">
        <v>66</v>
      </c>
      <c r="G274" s="42" t="s">
        <v>73</v>
      </c>
      <c r="H274" s="42" t="s">
        <v>774</v>
      </c>
      <c r="I274" s="42" t="s">
        <v>777</v>
      </c>
      <c r="J274" s="42"/>
      <c r="K274" s="42"/>
      <c r="L274" s="42"/>
      <c r="M274" s="224">
        <v>46164</v>
      </c>
      <c r="N274" s="224">
        <v>47430</v>
      </c>
      <c r="O274" s="42" t="s">
        <v>775</v>
      </c>
      <c r="P274" s="42"/>
      <c r="Q274" s="42"/>
      <c r="R274" s="42"/>
      <c r="S274" s="42"/>
      <c r="T274" s="42"/>
      <c r="U274" s="42"/>
      <c r="V274" s="42"/>
      <c r="W274" s="42"/>
      <c r="X274" s="42"/>
      <c r="Y274" s="42"/>
      <c r="Z274" s="42"/>
      <c r="AA274" s="42"/>
      <c r="AB274" s="42"/>
      <c r="AC274" s="42"/>
      <c r="AD274" s="42"/>
      <c r="AE274" s="42"/>
      <c r="AF274" s="42"/>
      <c r="AG274" s="42"/>
      <c r="AH274" s="42"/>
      <c r="AI274" s="42"/>
      <c r="AJ274" s="42"/>
      <c r="AK274" s="42"/>
      <c r="AL274" s="42"/>
      <c r="AM274" s="42"/>
      <c r="AN274" s="42"/>
      <c r="AO274" s="42"/>
      <c r="AP274" s="42"/>
      <c r="AQ274" s="42"/>
    </row>
    <row r="275" spans="1:43" ht="13">
      <c r="A275" s="42" t="s">
        <v>557</v>
      </c>
      <c r="B275" s="42" t="s">
        <v>769</v>
      </c>
      <c r="C275" s="42" t="s">
        <v>805</v>
      </c>
      <c r="D275" s="42"/>
      <c r="E275" s="42"/>
      <c r="F275" s="42"/>
      <c r="G275" s="42" t="s">
        <v>773</v>
      </c>
      <c r="H275" s="42" t="s">
        <v>774</v>
      </c>
      <c r="I275" s="42"/>
      <c r="J275" s="42"/>
      <c r="K275" s="42"/>
      <c r="L275" s="42"/>
      <c r="M275" s="42"/>
      <c r="N275" s="42"/>
      <c r="O275" s="42" t="s">
        <v>775</v>
      </c>
      <c r="P275" s="42"/>
      <c r="Q275" s="42" t="s">
        <v>824</v>
      </c>
      <c r="R275" s="42"/>
      <c r="S275" s="42"/>
      <c r="T275" s="42"/>
      <c r="U275" s="42"/>
      <c r="V275" s="42"/>
      <c r="W275" s="42"/>
      <c r="X275" s="42"/>
      <c r="Y275" s="42"/>
      <c r="Z275" s="42"/>
      <c r="AA275" s="42"/>
      <c r="AB275" s="42"/>
      <c r="AC275" s="42"/>
      <c r="AD275" s="42"/>
      <c r="AE275" s="42"/>
      <c r="AF275" s="42"/>
      <c r="AG275" s="42"/>
      <c r="AH275" s="42"/>
      <c r="AI275" s="42"/>
      <c r="AJ275" s="42"/>
      <c r="AK275" s="42"/>
      <c r="AL275" s="42"/>
      <c r="AM275" s="42"/>
      <c r="AN275" s="42"/>
      <c r="AO275" s="42"/>
      <c r="AP275" s="42"/>
      <c r="AQ275" s="42"/>
    </row>
    <row r="276" spans="1:43" ht="13">
      <c r="A276" s="42" t="s">
        <v>212</v>
      </c>
      <c r="B276" s="42" t="s">
        <v>796</v>
      </c>
      <c r="C276" s="42" t="s">
        <v>746</v>
      </c>
      <c r="D276" s="42"/>
      <c r="E276" s="42"/>
      <c r="F276" s="42"/>
      <c r="G276" s="42" t="s">
        <v>73</v>
      </c>
      <c r="H276" s="42"/>
      <c r="I276" s="42"/>
      <c r="J276" s="42"/>
      <c r="K276" s="42"/>
      <c r="L276" s="42"/>
      <c r="M276" s="42"/>
      <c r="N276" s="42"/>
      <c r="O276" s="42" t="s">
        <v>775</v>
      </c>
      <c r="P276" s="42"/>
      <c r="Q276" s="42"/>
      <c r="R276" s="42"/>
      <c r="S276" s="42"/>
      <c r="T276" s="42"/>
      <c r="U276" s="42"/>
      <c r="V276" s="42"/>
      <c r="W276" s="42"/>
      <c r="X276" s="42"/>
      <c r="Y276" s="42"/>
      <c r="Z276" s="42"/>
      <c r="AA276" s="42"/>
      <c r="AB276" s="42"/>
      <c r="AC276" s="42"/>
      <c r="AD276" s="42"/>
      <c r="AE276" s="42"/>
      <c r="AF276" s="42"/>
      <c r="AG276" s="42"/>
      <c r="AH276" s="42"/>
      <c r="AI276" s="42"/>
      <c r="AJ276" s="42"/>
      <c r="AK276" s="42"/>
      <c r="AL276" s="42"/>
      <c r="AM276" s="42"/>
      <c r="AN276" s="42"/>
      <c r="AO276" s="42"/>
      <c r="AP276" s="42"/>
      <c r="AQ276" s="42"/>
    </row>
    <row r="277" spans="1:43" ht="13">
      <c r="A277" s="42" t="s">
        <v>219</v>
      </c>
      <c r="B277" s="42" t="s">
        <v>796</v>
      </c>
      <c r="C277" s="42" t="s">
        <v>805</v>
      </c>
      <c r="D277" s="42"/>
      <c r="E277" s="42"/>
      <c r="F277" s="42"/>
      <c r="G277" s="42" t="s">
        <v>73</v>
      </c>
      <c r="H277" s="42"/>
      <c r="I277" s="42"/>
      <c r="J277" s="42"/>
      <c r="K277" s="42"/>
      <c r="L277" s="42"/>
      <c r="M277" s="42"/>
      <c r="N277" s="42"/>
      <c r="O277" s="42" t="s">
        <v>775</v>
      </c>
      <c r="P277" s="42"/>
      <c r="Q277" s="42"/>
      <c r="R277" s="42"/>
      <c r="S277" s="42"/>
      <c r="T277" s="42"/>
      <c r="U277" s="42"/>
      <c r="V277" s="42"/>
      <c r="W277" s="42"/>
      <c r="X277" s="42"/>
      <c r="Y277" s="42"/>
      <c r="Z277" s="42"/>
      <c r="AA277" s="42"/>
      <c r="AB277" s="42"/>
      <c r="AC277" s="42"/>
      <c r="AD277" s="42"/>
      <c r="AE277" s="42"/>
      <c r="AF277" s="42"/>
      <c r="AG277" s="42"/>
      <c r="AH277" s="42"/>
      <c r="AI277" s="42"/>
      <c r="AJ277" s="42"/>
      <c r="AK277" s="42"/>
      <c r="AL277" s="42"/>
      <c r="AM277" s="42"/>
      <c r="AN277" s="42"/>
      <c r="AO277" s="42"/>
      <c r="AP277" s="42"/>
      <c r="AQ277" s="42"/>
    </row>
    <row r="278" spans="1:43" ht="13">
      <c r="A278" s="42" t="s">
        <v>221</v>
      </c>
      <c r="B278" s="42" t="s">
        <v>769</v>
      </c>
      <c r="C278" s="42" t="s">
        <v>805</v>
      </c>
      <c r="D278" s="42"/>
      <c r="E278" s="42"/>
      <c r="F278" s="42"/>
      <c r="G278" s="42" t="s">
        <v>73</v>
      </c>
      <c r="H278" s="42" t="s">
        <v>774</v>
      </c>
      <c r="I278" s="42" t="s">
        <v>94</v>
      </c>
      <c r="J278" s="42"/>
      <c r="K278" s="42"/>
      <c r="L278" s="42"/>
      <c r="M278" s="42"/>
      <c r="N278" s="42"/>
      <c r="O278" s="42" t="s">
        <v>775</v>
      </c>
      <c r="P278" s="42"/>
      <c r="Q278" s="42"/>
      <c r="R278" s="42"/>
      <c r="S278" s="42"/>
      <c r="T278" s="42"/>
      <c r="U278" s="42"/>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row>
    <row r="279" spans="1:43" ht="13">
      <c r="A279" s="42" t="s">
        <v>231</v>
      </c>
      <c r="B279" s="42" t="s">
        <v>769</v>
      </c>
      <c r="C279" s="42" t="s">
        <v>746</v>
      </c>
      <c r="D279" s="42"/>
      <c r="E279" s="42"/>
      <c r="F279" s="42"/>
      <c r="G279" s="42" t="s">
        <v>73</v>
      </c>
      <c r="H279" s="42"/>
      <c r="I279" s="42"/>
      <c r="J279" s="42"/>
      <c r="K279" s="42"/>
      <c r="L279" s="42"/>
      <c r="M279" s="42"/>
      <c r="N279" s="42"/>
      <c r="O279" s="42" t="s">
        <v>775</v>
      </c>
      <c r="P279" s="42"/>
      <c r="Q279" s="42"/>
      <c r="R279" s="42"/>
      <c r="S279" s="42"/>
      <c r="T279" s="42"/>
      <c r="U279" s="42"/>
      <c r="V279" s="42"/>
      <c r="W279" s="42"/>
      <c r="X279" s="42"/>
      <c r="Y279" s="42"/>
      <c r="Z279" s="42"/>
      <c r="AA279" s="42"/>
      <c r="AB279" s="42"/>
      <c r="AC279" s="42"/>
      <c r="AD279" s="42"/>
      <c r="AE279" s="42"/>
      <c r="AF279" s="42"/>
      <c r="AG279" s="42"/>
      <c r="AH279" s="42"/>
      <c r="AI279" s="42"/>
      <c r="AJ279" s="42"/>
      <c r="AK279" s="42"/>
      <c r="AL279" s="42"/>
      <c r="AM279" s="42"/>
      <c r="AN279" s="42"/>
      <c r="AO279" s="42"/>
      <c r="AP279" s="42"/>
      <c r="AQ279" s="42"/>
    </row>
    <row r="280" spans="1:43" ht="13">
      <c r="A280" s="42" t="s">
        <v>247</v>
      </c>
      <c r="B280" s="42" t="s">
        <v>769</v>
      </c>
      <c r="C280" s="42" t="s">
        <v>746</v>
      </c>
      <c r="D280" s="42"/>
      <c r="E280" s="42"/>
      <c r="F280" s="42"/>
      <c r="G280" s="42" t="s">
        <v>73</v>
      </c>
      <c r="H280" s="42"/>
      <c r="I280" s="42"/>
      <c r="J280" s="42"/>
      <c r="K280" s="42"/>
      <c r="L280" s="42"/>
      <c r="M280" s="42"/>
      <c r="N280" s="42"/>
      <c r="O280" s="42" t="s">
        <v>775</v>
      </c>
      <c r="P280" s="42"/>
      <c r="Q280" s="42"/>
      <c r="R280" s="42"/>
      <c r="S280" s="42"/>
      <c r="T280" s="42"/>
      <c r="U280" s="42"/>
      <c r="V280" s="42"/>
      <c r="W280" s="42"/>
      <c r="X280" s="42"/>
      <c r="Y280" s="42"/>
      <c r="Z280" s="42"/>
      <c r="AA280" s="42"/>
      <c r="AB280" s="42"/>
      <c r="AC280" s="42"/>
      <c r="AD280" s="42"/>
      <c r="AE280" s="42"/>
      <c r="AF280" s="42"/>
      <c r="AG280" s="42"/>
      <c r="AH280" s="42"/>
      <c r="AI280" s="42"/>
      <c r="AJ280" s="42"/>
      <c r="AK280" s="42"/>
      <c r="AL280" s="42"/>
      <c r="AM280" s="42"/>
      <c r="AN280" s="42"/>
      <c r="AO280" s="42"/>
      <c r="AP280" s="42"/>
      <c r="AQ280" s="42"/>
    </row>
    <row r="281" spans="1:43" ht="13">
      <c r="A281" s="42" t="s">
        <v>752</v>
      </c>
      <c r="B281" s="42" t="s">
        <v>796</v>
      </c>
      <c r="C281" s="42" t="s">
        <v>746</v>
      </c>
      <c r="D281" s="42"/>
      <c r="E281" s="42"/>
      <c r="F281" s="42"/>
      <c r="G281" s="42" t="s">
        <v>73</v>
      </c>
      <c r="H281" s="42"/>
      <c r="I281" s="42"/>
      <c r="J281" s="42"/>
      <c r="K281" s="42"/>
      <c r="L281" s="42"/>
      <c r="M281" s="42"/>
      <c r="N281" s="42"/>
      <c r="O281" s="42" t="s">
        <v>775</v>
      </c>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row>
    <row r="282" spans="1:43" ht="13">
      <c r="A282" s="42" t="s">
        <v>270</v>
      </c>
      <c r="B282" s="42" t="s">
        <v>769</v>
      </c>
      <c r="C282" s="42" t="s">
        <v>746</v>
      </c>
      <c r="D282" s="42"/>
      <c r="E282" s="42"/>
      <c r="F282" s="42"/>
      <c r="G282" s="42" t="s">
        <v>73</v>
      </c>
      <c r="H282" s="42" t="s">
        <v>774</v>
      </c>
      <c r="I282" s="42" t="s">
        <v>777</v>
      </c>
      <c r="J282" s="42"/>
      <c r="K282" s="42"/>
      <c r="L282" s="42"/>
      <c r="M282" s="42"/>
      <c r="N282" s="224">
        <v>46371</v>
      </c>
      <c r="O282" s="42" t="s">
        <v>775</v>
      </c>
      <c r="P282" s="42"/>
      <c r="Q282" s="42"/>
      <c r="R282" s="42"/>
      <c r="S282" s="42"/>
      <c r="T282" s="42"/>
      <c r="U282" s="42"/>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row>
    <row r="283" spans="1:43" ht="13">
      <c r="A283" s="42" t="s">
        <v>290</v>
      </c>
      <c r="B283" s="42" t="s">
        <v>796</v>
      </c>
      <c r="C283" s="42" t="s">
        <v>746</v>
      </c>
      <c r="D283" s="42"/>
      <c r="E283" s="42"/>
      <c r="F283" s="42"/>
      <c r="G283" s="42" t="s">
        <v>73</v>
      </c>
      <c r="H283" s="42"/>
      <c r="I283" s="42"/>
      <c r="J283" s="42"/>
      <c r="K283" s="42"/>
      <c r="L283" s="42"/>
      <c r="M283" s="42"/>
      <c r="N283" s="42"/>
      <c r="O283" s="42" t="s">
        <v>775</v>
      </c>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row>
    <row r="284" spans="1:43" ht="13">
      <c r="A284" s="42" t="s">
        <v>292</v>
      </c>
      <c r="B284" s="42" t="s">
        <v>769</v>
      </c>
      <c r="C284" s="42" t="s">
        <v>746</v>
      </c>
      <c r="D284" s="42"/>
      <c r="E284" s="42"/>
      <c r="F284" s="42"/>
      <c r="G284" s="42" t="s">
        <v>73</v>
      </c>
      <c r="H284" s="42" t="s">
        <v>774</v>
      </c>
      <c r="I284" s="42"/>
      <c r="J284" s="42"/>
      <c r="K284" s="42"/>
      <c r="L284" s="42"/>
      <c r="M284" s="42"/>
      <c r="N284" s="224">
        <v>46123</v>
      </c>
      <c r="O284" s="42" t="s">
        <v>775</v>
      </c>
      <c r="P284" s="42"/>
      <c r="Q284" s="42" t="s">
        <v>824</v>
      </c>
      <c r="R284" s="42"/>
      <c r="S284" s="42"/>
      <c r="T284" s="42"/>
      <c r="U284" s="42"/>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row>
    <row r="285" spans="1:43" ht="13">
      <c r="A285" s="42" t="s">
        <v>293</v>
      </c>
      <c r="B285" s="42" t="s">
        <v>769</v>
      </c>
      <c r="C285" s="42" t="s">
        <v>805</v>
      </c>
      <c r="D285" s="42"/>
      <c r="E285" s="42"/>
      <c r="F285" s="42"/>
      <c r="G285" s="42" t="s">
        <v>73</v>
      </c>
      <c r="H285" s="42"/>
      <c r="I285" s="42"/>
      <c r="J285" s="42"/>
      <c r="K285" s="42"/>
      <c r="L285" s="42"/>
      <c r="M285" s="42"/>
      <c r="N285" s="42"/>
      <c r="O285" s="42" t="s">
        <v>775</v>
      </c>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2"/>
      <c r="AM285" s="42"/>
      <c r="AN285" s="42"/>
      <c r="AO285" s="42"/>
      <c r="AP285" s="42"/>
      <c r="AQ285" s="42"/>
    </row>
    <row r="286" spans="1:43" ht="13">
      <c r="A286" s="42" t="s">
        <v>296</v>
      </c>
      <c r="B286" s="42" t="s">
        <v>769</v>
      </c>
      <c r="C286" s="42" t="s">
        <v>746</v>
      </c>
      <c r="D286" s="42"/>
      <c r="E286" s="42"/>
      <c r="F286" s="42"/>
      <c r="G286" s="42" t="s">
        <v>73</v>
      </c>
      <c r="H286" s="42"/>
      <c r="I286" s="42"/>
      <c r="J286" s="42"/>
      <c r="K286" s="42"/>
      <c r="L286" s="42"/>
      <c r="M286" s="42"/>
      <c r="N286" s="42"/>
      <c r="O286" s="42" t="s">
        <v>775</v>
      </c>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row>
    <row r="287" spans="1:43" ht="13">
      <c r="A287" s="42" t="s">
        <v>299</v>
      </c>
      <c r="B287" s="42" t="s">
        <v>769</v>
      </c>
      <c r="C287" s="42" t="s">
        <v>805</v>
      </c>
      <c r="D287" s="42"/>
      <c r="E287" s="42"/>
      <c r="F287" s="42"/>
      <c r="G287" s="42" t="s">
        <v>73</v>
      </c>
      <c r="H287" s="42"/>
      <c r="I287" s="42"/>
      <c r="J287" s="42"/>
      <c r="K287" s="42"/>
      <c r="L287" s="42"/>
      <c r="M287" s="42"/>
      <c r="N287" s="42"/>
      <c r="O287" s="42" t="s">
        <v>775</v>
      </c>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row>
    <row r="288" spans="1:43" ht="13">
      <c r="A288" s="42" t="s">
        <v>305</v>
      </c>
      <c r="B288" s="42" t="s">
        <v>769</v>
      </c>
      <c r="C288" s="42" t="s">
        <v>746</v>
      </c>
      <c r="D288" s="42"/>
      <c r="E288" s="42"/>
      <c r="F288" s="42"/>
      <c r="G288" s="42" t="s">
        <v>73</v>
      </c>
      <c r="H288" s="42" t="s">
        <v>774</v>
      </c>
      <c r="I288" s="42" t="s">
        <v>94</v>
      </c>
      <c r="J288" s="42"/>
      <c r="K288" s="42"/>
      <c r="L288" s="42"/>
      <c r="M288" s="42"/>
      <c r="N288" s="224">
        <v>46042</v>
      </c>
      <c r="O288" s="42" t="s">
        <v>775</v>
      </c>
      <c r="P288" s="42"/>
      <c r="Q288" s="42"/>
      <c r="R288" s="42"/>
      <c r="S288" s="42"/>
      <c r="T288" s="42"/>
      <c r="U288" s="42"/>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row>
    <row r="289" spans="1:43" ht="13">
      <c r="A289" s="42" t="s">
        <v>312</v>
      </c>
      <c r="B289" s="42" t="s">
        <v>769</v>
      </c>
      <c r="C289" s="42" t="s">
        <v>746</v>
      </c>
      <c r="D289" s="42"/>
      <c r="E289" s="42"/>
      <c r="F289" s="42"/>
      <c r="G289" s="42" t="s">
        <v>73</v>
      </c>
      <c r="H289" s="42" t="s">
        <v>778</v>
      </c>
      <c r="I289" s="42" t="s">
        <v>779</v>
      </c>
      <c r="J289" s="42"/>
      <c r="K289" s="42"/>
      <c r="L289" s="42"/>
      <c r="M289" s="42"/>
      <c r="N289" s="42"/>
      <c r="O289" s="42" t="s">
        <v>775</v>
      </c>
      <c r="P289" s="42"/>
      <c r="Q289" s="42"/>
      <c r="R289" s="42"/>
      <c r="S289" s="42"/>
      <c r="T289" s="42"/>
      <c r="U289" s="42"/>
      <c r="V289" s="42"/>
      <c r="W289" s="42"/>
      <c r="X289" s="42"/>
      <c r="Y289" s="42"/>
      <c r="Z289" s="42"/>
      <c r="AA289" s="42"/>
      <c r="AB289" s="42"/>
      <c r="AC289" s="42"/>
      <c r="AD289" s="42"/>
      <c r="AE289" s="42"/>
      <c r="AF289" s="42"/>
      <c r="AG289" s="42"/>
      <c r="AH289" s="42"/>
      <c r="AI289" s="42"/>
      <c r="AJ289" s="42"/>
      <c r="AK289" s="42"/>
      <c r="AL289" s="42"/>
      <c r="AM289" s="42"/>
      <c r="AN289" s="42"/>
      <c r="AO289" s="42"/>
      <c r="AP289" s="42"/>
      <c r="AQ289" s="42"/>
    </row>
    <row r="290" spans="1:43" ht="13">
      <c r="A290" s="42" t="s">
        <v>314</v>
      </c>
      <c r="B290" s="42" t="s">
        <v>769</v>
      </c>
      <c r="C290" s="42" t="s">
        <v>746</v>
      </c>
      <c r="D290" s="42"/>
      <c r="E290" s="42"/>
      <c r="F290" s="42"/>
      <c r="G290" s="42" t="s">
        <v>73</v>
      </c>
      <c r="H290" s="42"/>
      <c r="I290" s="42"/>
      <c r="J290" s="42"/>
      <c r="K290" s="42"/>
      <c r="L290" s="42"/>
      <c r="M290" s="42"/>
      <c r="N290" s="42"/>
      <c r="O290" s="42" t="s">
        <v>775</v>
      </c>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c r="AM290" s="42"/>
      <c r="AN290" s="42"/>
      <c r="AO290" s="42"/>
      <c r="AP290" s="42"/>
      <c r="AQ290" s="42"/>
    </row>
    <row r="291" spans="1:43" ht="13">
      <c r="A291" s="42" t="s">
        <v>324</v>
      </c>
      <c r="B291" s="42" t="s">
        <v>796</v>
      </c>
      <c r="C291" s="42" t="s">
        <v>746</v>
      </c>
      <c r="D291" s="42"/>
      <c r="E291" s="42"/>
      <c r="F291" s="42"/>
      <c r="G291" s="42" t="s">
        <v>73</v>
      </c>
      <c r="H291" s="42"/>
      <c r="I291" s="42"/>
      <c r="J291" s="42"/>
      <c r="K291" s="42"/>
      <c r="L291" s="42"/>
      <c r="M291" s="42"/>
      <c r="N291" s="42"/>
      <c r="O291" s="42" t="s">
        <v>775</v>
      </c>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row>
    <row r="292" spans="1:43" ht="13">
      <c r="A292" s="42" t="s">
        <v>332</v>
      </c>
      <c r="B292" s="42" t="s">
        <v>769</v>
      </c>
      <c r="C292" s="42" t="s">
        <v>746</v>
      </c>
      <c r="D292" s="42"/>
      <c r="E292" s="42"/>
      <c r="F292" s="42"/>
      <c r="G292" s="42" t="s">
        <v>73</v>
      </c>
      <c r="H292" s="42"/>
      <c r="I292" s="42"/>
      <c r="J292" s="42"/>
      <c r="K292" s="42"/>
      <c r="L292" s="42"/>
      <c r="M292" s="42"/>
      <c r="N292" s="42"/>
      <c r="O292" s="42" t="s">
        <v>775</v>
      </c>
      <c r="P292" s="42"/>
      <c r="Q292" s="42"/>
      <c r="R292" s="42"/>
      <c r="S292" s="42"/>
      <c r="T292" s="42"/>
      <c r="U292" s="42"/>
      <c r="V292" s="42"/>
      <c r="W292" s="42"/>
      <c r="X292" s="42"/>
      <c r="Y292" s="42"/>
      <c r="Z292" s="42"/>
      <c r="AA292" s="42"/>
      <c r="AB292" s="42"/>
      <c r="AC292" s="42"/>
      <c r="AD292" s="42"/>
      <c r="AE292" s="42"/>
      <c r="AF292" s="42"/>
      <c r="AG292" s="42"/>
      <c r="AH292" s="42"/>
      <c r="AI292" s="42"/>
      <c r="AJ292" s="42"/>
      <c r="AK292" s="42"/>
      <c r="AL292" s="42"/>
      <c r="AM292" s="42"/>
      <c r="AN292" s="42"/>
      <c r="AO292" s="42"/>
      <c r="AP292" s="42"/>
      <c r="AQ292" s="42"/>
    </row>
    <row r="293" spans="1:43" ht="13">
      <c r="A293" s="42" t="s">
        <v>341</v>
      </c>
      <c r="B293" s="42" t="s">
        <v>769</v>
      </c>
      <c r="C293" s="42" t="s">
        <v>746</v>
      </c>
      <c r="D293" s="42"/>
      <c r="E293" s="42"/>
      <c r="F293" s="42"/>
      <c r="G293" s="42" t="s">
        <v>73</v>
      </c>
      <c r="H293" s="42" t="s">
        <v>774</v>
      </c>
      <c r="I293" s="42" t="s">
        <v>94</v>
      </c>
      <c r="J293" s="42"/>
      <c r="K293" s="42"/>
      <c r="L293" s="42"/>
      <c r="M293" s="42"/>
      <c r="N293" s="224">
        <v>47649</v>
      </c>
      <c r="O293" s="42" t="s">
        <v>775</v>
      </c>
      <c r="P293" s="42"/>
      <c r="Q293" s="42" t="s">
        <v>824</v>
      </c>
      <c r="R293" s="42"/>
      <c r="S293" s="42"/>
      <c r="T293" s="42"/>
      <c r="U293" s="42"/>
      <c r="V293" s="42"/>
      <c r="W293" s="42"/>
      <c r="X293" s="42"/>
      <c r="Y293" s="42"/>
      <c r="Z293" s="42"/>
      <c r="AA293" s="42"/>
      <c r="AB293" s="42"/>
      <c r="AC293" s="42"/>
      <c r="AD293" s="42"/>
      <c r="AE293" s="42"/>
      <c r="AF293" s="42"/>
      <c r="AG293" s="42"/>
      <c r="AH293" s="42"/>
      <c r="AI293" s="42"/>
      <c r="AJ293" s="42"/>
      <c r="AK293" s="42"/>
      <c r="AL293" s="42"/>
      <c r="AM293" s="42"/>
      <c r="AN293" s="42"/>
      <c r="AO293" s="42"/>
      <c r="AP293" s="42"/>
      <c r="AQ293" s="42"/>
    </row>
    <row r="294" spans="1:43" ht="13">
      <c r="A294" s="42" t="s">
        <v>358</v>
      </c>
      <c r="B294" s="42" t="s">
        <v>796</v>
      </c>
      <c r="C294" s="42" t="s">
        <v>746</v>
      </c>
      <c r="D294" s="42"/>
      <c r="E294" s="42"/>
      <c r="F294" s="42"/>
      <c r="G294" s="42" t="s">
        <v>73</v>
      </c>
      <c r="H294" s="42"/>
      <c r="I294" s="42"/>
      <c r="J294" s="42"/>
      <c r="K294" s="42"/>
      <c r="L294" s="42"/>
      <c r="M294" s="42"/>
      <c r="N294" s="42"/>
      <c r="O294" s="42" t="s">
        <v>775</v>
      </c>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c r="AM294" s="42"/>
      <c r="AN294" s="42"/>
      <c r="AO294" s="42"/>
      <c r="AP294" s="42"/>
      <c r="AQ294" s="42"/>
    </row>
    <row r="295" spans="1:43" ht="13">
      <c r="A295" s="42" t="s">
        <v>362</v>
      </c>
      <c r="B295" s="42" t="s">
        <v>769</v>
      </c>
      <c r="C295" s="42" t="s">
        <v>746</v>
      </c>
      <c r="D295" s="42"/>
      <c r="E295" s="42"/>
      <c r="F295" s="42"/>
      <c r="G295" s="42" t="s">
        <v>73</v>
      </c>
      <c r="H295" s="42" t="s">
        <v>774</v>
      </c>
      <c r="I295" s="42" t="s">
        <v>94</v>
      </c>
      <c r="J295" s="42"/>
      <c r="K295" s="42"/>
      <c r="L295" s="42" t="s">
        <v>140</v>
      </c>
      <c r="M295" s="42"/>
      <c r="N295" s="224">
        <v>47693</v>
      </c>
      <c r="O295" s="42" t="s">
        <v>775</v>
      </c>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row>
    <row r="296" spans="1:43" ht="13">
      <c r="A296" s="42" t="s">
        <v>372</v>
      </c>
      <c r="B296" s="42" t="s">
        <v>769</v>
      </c>
      <c r="C296" s="42" t="s">
        <v>746</v>
      </c>
      <c r="D296" s="42"/>
      <c r="E296" s="42"/>
      <c r="F296" s="42"/>
      <c r="G296" s="42" t="s">
        <v>73</v>
      </c>
      <c r="H296" s="42"/>
      <c r="I296" s="42"/>
      <c r="J296" s="42"/>
      <c r="K296" s="42"/>
      <c r="L296" s="42"/>
      <c r="M296" s="42"/>
      <c r="N296" s="42"/>
      <c r="O296" s="42" t="s">
        <v>775</v>
      </c>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c r="AM296" s="42"/>
      <c r="AN296" s="42"/>
      <c r="AO296" s="42"/>
      <c r="AP296" s="42"/>
      <c r="AQ296" s="42"/>
    </row>
    <row r="297" spans="1:43" ht="13">
      <c r="A297" s="42" t="s">
        <v>384</v>
      </c>
      <c r="B297" s="42" t="s">
        <v>796</v>
      </c>
      <c r="C297" s="42" t="s">
        <v>746</v>
      </c>
      <c r="D297" s="42"/>
      <c r="E297" s="42"/>
      <c r="F297" s="42"/>
      <c r="G297" s="42" t="s">
        <v>73</v>
      </c>
      <c r="H297" s="42"/>
      <c r="I297" s="42"/>
      <c r="J297" s="42"/>
      <c r="K297" s="42"/>
      <c r="L297" s="42"/>
      <c r="M297" s="42"/>
      <c r="N297" s="42"/>
      <c r="O297" s="42" t="s">
        <v>775</v>
      </c>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row>
    <row r="298" spans="1:43" ht="13">
      <c r="A298" s="42" t="s">
        <v>387</v>
      </c>
      <c r="B298" s="42" t="s">
        <v>788</v>
      </c>
      <c r="C298" s="42" t="s">
        <v>746</v>
      </c>
      <c r="D298" s="42"/>
      <c r="E298" s="42"/>
      <c r="F298" s="42"/>
      <c r="G298" s="42" t="s">
        <v>73</v>
      </c>
      <c r="H298" s="42"/>
      <c r="I298" s="42"/>
      <c r="J298" s="42"/>
      <c r="K298" s="42"/>
      <c r="L298" s="42" t="s">
        <v>140</v>
      </c>
      <c r="M298" s="42"/>
      <c r="N298" s="42"/>
      <c r="O298" s="42" t="s">
        <v>798</v>
      </c>
      <c r="P298" s="42" t="s">
        <v>147</v>
      </c>
      <c r="Q298" s="42" t="s">
        <v>825</v>
      </c>
      <c r="R298" s="42"/>
      <c r="S298" s="42"/>
      <c r="T298" s="42"/>
      <c r="U298" s="42"/>
      <c r="V298" s="42"/>
      <c r="W298" s="42"/>
      <c r="X298" s="42"/>
      <c r="Y298" s="42"/>
      <c r="Z298" s="42"/>
      <c r="AA298" s="42"/>
      <c r="AB298" s="42"/>
      <c r="AC298" s="42"/>
      <c r="AD298" s="42"/>
      <c r="AE298" s="42"/>
      <c r="AF298" s="42"/>
      <c r="AG298" s="42"/>
      <c r="AH298" s="42"/>
      <c r="AI298" s="42"/>
      <c r="AJ298" s="42"/>
      <c r="AK298" s="42"/>
      <c r="AL298" s="42"/>
      <c r="AM298" s="42"/>
      <c r="AN298" s="42"/>
      <c r="AO298" s="42"/>
      <c r="AP298" s="42"/>
      <c r="AQ298" s="42"/>
    </row>
    <row r="299" spans="1:43" ht="13">
      <c r="A299" s="42" t="s">
        <v>388</v>
      </c>
      <c r="B299" s="42" t="s">
        <v>769</v>
      </c>
      <c r="C299" s="42" t="s">
        <v>805</v>
      </c>
      <c r="D299" s="42"/>
      <c r="E299" s="42"/>
      <c r="F299" s="42"/>
      <c r="G299" s="42" t="s">
        <v>73</v>
      </c>
      <c r="H299" s="42" t="s">
        <v>774</v>
      </c>
      <c r="I299" s="42"/>
      <c r="J299" s="42"/>
      <c r="K299" s="42"/>
      <c r="L299" s="42"/>
      <c r="M299" s="42"/>
      <c r="N299" s="224">
        <v>46518</v>
      </c>
      <c r="O299" s="42" t="s">
        <v>775</v>
      </c>
      <c r="P299" s="42"/>
      <c r="Q299" s="42"/>
      <c r="R299" s="42"/>
      <c r="S299" s="42"/>
      <c r="T299" s="42"/>
      <c r="U299" s="42"/>
      <c r="V299" s="42"/>
      <c r="W299" s="42"/>
      <c r="X299" s="42"/>
      <c r="Y299" s="42"/>
      <c r="Z299" s="42"/>
      <c r="AA299" s="42"/>
      <c r="AB299" s="42"/>
      <c r="AC299" s="42"/>
      <c r="AD299" s="42"/>
      <c r="AE299" s="42"/>
      <c r="AF299" s="42"/>
      <c r="AG299" s="42"/>
      <c r="AH299" s="42"/>
      <c r="AI299" s="42"/>
      <c r="AJ299" s="42"/>
      <c r="AK299" s="42"/>
      <c r="AL299" s="42"/>
      <c r="AM299" s="42"/>
      <c r="AN299" s="42"/>
      <c r="AO299" s="42"/>
      <c r="AP299" s="42"/>
      <c r="AQ299" s="42"/>
    </row>
    <row r="300" spans="1:43" ht="13">
      <c r="A300" s="42" t="s">
        <v>398</v>
      </c>
      <c r="B300" s="42" t="s">
        <v>796</v>
      </c>
      <c r="C300" s="42" t="s">
        <v>805</v>
      </c>
      <c r="D300" s="42"/>
      <c r="E300" s="42"/>
      <c r="F300" s="42"/>
      <c r="G300" s="42" t="s">
        <v>73</v>
      </c>
      <c r="H300" s="42" t="s">
        <v>774</v>
      </c>
      <c r="I300" s="42" t="s">
        <v>94</v>
      </c>
      <c r="J300" s="42"/>
      <c r="K300" s="42"/>
      <c r="L300" s="42"/>
      <c r="M300" s="42"/>
      <c r="N300" s="42"/>
      <c r="O300" s="42" t="s">
        <v>775</v>
      </c>
      <c r="P300" s="42"/>
      <c r="Q300" s="42"/>
      <c r="R300" s="42"/>
      <c r="S300" s="42"/>
      <c r="T300" s="42"/>
      <c r="U300" s="42"/>
      <c r="V300" s="42"/>
      <c r="W300" s="42"/>
      <c r="X300" s="42"/>
      <c r="Y300" s="42"/>
      <c r="Z300" s="42"/>
      <c r="AA300" s="42"/>
      <c r="AB300" s="42"/>
      <c r="AC300" s="42"/>
      <c r="AD300" s="42"/>
      <c r="AE300" s="42"/>
      <c r="AF300" s="42"/>
      <c r="AG300" s="42"/>
      <c r="AH300" s="42"/>
      <c r="AI300" s="42"/>
      <c r="AJ300" s="42"/>
      <c r="AK300" s="42"/>
      <c r="AL300" s="42"/>
      <c r="AM300" s="42"/>
      <c r="AN300" s="42"/>
      <c r="AO300" s="42"/>
      <c r="AP300" s="42"/>
      <c r="AQ300" s="42"/>
    </row>
    <row r="301" spans="1:43" ht="13">
      <c r="A301" s="42" t="s">
        <v>409</v>
      </c>
      <c r="B301" s="42" t="s">
        <v>796</v>
      </c>
      <c r="C301" s="42" t="s">
        <v>746</v>
      </c>
      <c r="D301" s="42"/>
      <c r="E301" s="42"/>
      <c r="F301" s="42"/>
      <c r="G301" s="42" t="s">
        <v>73</v>
      </c>
      <c r="H301" s="42"/>
      <c r="I301" s="42"/>
      <c r="J301" s="42"/>
      <c r="K301" s="42"/>
      <c r="L301" s="42"/>
      <c r="M301" s="42"/>
      <c r="N301" s="42"/>
      <c r="O301" s="42" t="s">
        <v>775</v>
      </c>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row>
    <row r="302" spans="1:43" ht="13">
      <c r="A302" s="42" t="s">
        <v>412</v>
      </c>
      <c r="B302" s="42" t="s">
        <v>769</v>
      </c>
      <c r="C302" s="42" t="s">
        <v>746</v>
      </c>
      <c r="D302" s="42"/>
      <c r="E302" s="42"/>
      <c r="F302" s="42"/>
      <c r="G302" s="42" t="s">
        <v>73</v>
      </c>
      <c r="H302" s="42"/>
      <c r="I302" s="42"/>
      <c r="J302" s="42"/>
      <c r="K302" s="42"/>
      <c r="L302" s="42"/>
      <c r="M302" s="42"/>
      <c r="N302" s="42"/>
      <c r="O302" s="42" t="s">
        <v>775</v>
      </c>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2"/>
      <c r="AQ302" s="42"/>
    </row>
    <row r="303" spans="1:43" ht="13">
      <c r="A303" s="42" t="s">
        <v>425</v>
      </c>
      <c r="B303" s="42" t="s">
        <v>769</v>
      </c>
      <c r="C303" s="42" t="s">
        <v>746</v>
      </c>
      <c r="D303" s="42"/>
      <c r="E303" s="42"/>
      <c r="F303" s="42"/>
      <c r="G303" s="42" t="s">
        <v>73</v>
      </c>
      <c r="H303" s="42"/>
      <c r="I303" s="42"/>
      <c r="J303" s="42"/>
      <c r="K303" s="42"/>
      <c r="L303" s="42"/>
      <c r="M303" s="42"/>
      <c r="N303" s="42"/>
      <c r="O303" s="42" t="s">
        <v>775</v>
      </c>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row>
    <row r="304" spans="1:43" ht="13">
      <c r="A304" s="42" t="s">
        <v>427</v>
      </c>
      <c r="B304" s="42" t="s">
        <v>769</v>
      </c>
      <c r="C304" s="42" t="s">
        <v>746</v>
      </c>
      <c r="D304" s="42"/>
      <c r="E304" s="42"/>
      <c r="F304" s="42"/>
      <c r="G304" s="42" t="s">
        <v>73</v>
      </c>
      <c r="H304" s="42"/>
      <c r="I304" s="42"/>
      <c r="J304" s="42"/>
      <c r="K304" s="42"/>
      <c r="L304" s="42"/>
      <c r="M304" s="42"/>
      <c r="N304" s="42"/>
      <c r="O304" s="42" t="s">
        <v>775</v>
      </c>
      <c r="P304" s="42"/>
      <c r="Q304" s="42" t="s">
        <v>826</v>
      </c>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row>
    <row r="305" spans="1:43" ht="13">
      <c r="A305" s="42" t="s">
        <v>433</v>
      </c>
      <c r="B305" s="42" t="s">
        <v>769</v>
      </c>
      <c r="C305" s="42" t="s">
        <v>805</v>
      </c>
      <c r="D305" s="42"/>
      <c r="E305" s="42"/>
      <c r="F305" s="42"/>
      <c r="G305" s="42" t="s">
        <v>73</v>
      </c>
      <c r="H305" s="42" t="s">
        <v>774</v>
      </c>
      <c r="I305" s="42" t="s">
        <v>777</v>
      </c>
      <c r="J305" s="42"/>
      <c r="K305" s="42"/>
      <c r="L305" s="42"/>
      <c r="M305" s="42"/>
      <c r="N305" s="224">
        <v>46547</v>
      </c>
      <c r="O305" s="42" t="s">
        <v>775</v>
      </c>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row>
    <row r="306" spans="1:43" ht="13">
      <c r="A306" s="42" t="s">
        <v>435</v>
      </c>
      <c r="B306" s="42" t="s">
        <v>769</v>
      </c>
      <c r="C306" s="42" t="s">
        <v>746</v>
      </c>
      <c r="D306" s="42"/>
      <c r="E306" s="42"/>
      <c r="F306" s="42"/>
      <c r="G306" s="42" t="s">
        <v>73</v>
      </c>
      <c r="H306" s="42"/>
      <c r="I306" s="42"/>
      <c r="J306" s="42"/>
      <c r="K306" s="42"/>
      <c r="L306" s="42" t="s">
        <v>140</v>
      </c>
      <c r="M306" s="42"/>
      <c r="N306" s="42"/>
      <c r="O306" s="42" t="s">
        <v>775</v>
      </c>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row>
    <row r="307" spans="1:43" ht="13">
      <c r="A307" s="42" t="s">
        <v>441</v>
      </c>
      <c r="B307" s="42" t="s">
        <v>769</v>
      </c>
      <c r="C307" s="42" t="s">
        <v>746</v>
      </c>
      <c r="D307" s="42"/>
      <c r="E307" s="42"/>
      <c r="F307" s="42"/>
      <c r="G307" s="42" t="s">
        <v>73</v>
      </c>
      <c r="H307" s="42" t="s">
        <v>774</v>
      </c>
      <c r="I307" s="42" t="s">
        <v>94</v>
      </c>
      <c r="J307" s="42"/>
      <c r="K307" s="42"/>
      <c r="L307" s="42"/>
      <c r="M307" s="42"/>
      <c r="N307" s="224">
        <v>47036</v>
      </c>
      <c r="O307" s="42" t="s">
        <v>775</v>
      </c>
      <c r="P307" s="42"/>
      <c r="Q307" s="42" t="s">
        <v>824</v>
      </c>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row>
    <row r="308" spans="1:43" ht="13">
      <c r="A308" s="42" t="s">
        <v>451</v>
      </c>
      <c r="B308" s="42" t="s">
        <v>796</v>
      </c>
      <c r="C308" s="42" t="s">
        <v>746</v>
      </c>
      <c r="D308" s="42"/>
      <c r="E308" s="42"/>
      <c r="F308" s="42"/>
      <c r="G308" s="42" t="s">
        <v>73</v>
      </c>
      <c r="H308" s="42"/>
      <c r="I308" s="42"/>
      <c r="J308" s="42"/>
      <c r="K308" s="42"/>
      <c r="L308" s="42"/>
      <c r="M308" s="42"/>
      <c r="N308" s="42"/>
      <c r="O308" s="42" t="s">
        <v>775</v>
      </c>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row>
    <row r="309" spans="1:43" ht="13">
      <c r="A309" s="42" t="s">
        <v>452</v>
      </c>
      <c r="B309" s="42" t="s">
        <v>769</v>
      </c>
      <c r="C309" s="42" t="s">
        <v>746</v>
      </c>
      <c r="D309" s="42"/>
      <c r="E309" s="42"/>
      <c r="F309" s="42"/>
      <c r="G309" s="42" t="s">
        <v>73</v>
      </c>
      <c r="H309" s="42"/>
      <c r="I309" s="42"/>
      <c r="J309" s="42"/>
      <c r="K309" s="42"/>
      <c r="L309" s="42"/>
      <c r="M309" s="42"/>
      <c r="N309" s="42"/>
      <c r="O309" s="42" t="s">
        <v>775</v>
      </c>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row>
    <row r="310" spans="1:43" ht="13">
      <c r="A310" s="42" t="s">
        <v>468</v>
      </c>
      <c r="B310" s="42" t="s">
        <v>796</v>
      </c>
      <c r="C310" s="42" t="s">
        <v>805</v>
      </c>
      <c r="D310" s="42"/>
      <c r="E310" s="42"/>
      <c r="F310" s="42"/>
      <c r="G310" s="42" t="s">
        <v>73</v>
      </c>
      <c r="H310" s="42"/>
      <c r="I310" s="42"/>
      <c r="J310" s="42"/>
      <c r="K310" s="42"/>
      <c r="L310" s="42"/>
      <c r="M310" s="224">
        <v>46965</v>
      </c>
      <c r="N310" s="42"/>
      <c r="O310" s="42" t="s">
        <v>775</v>
      </c>
      <c r="P310" s="42"/>
      <c r="Q310" s="42"/>
      <c r="R310" s="42"/>
      <c r="S310" s="42"/>
      <c r="T310" s="42"/>
      <c r="U310" s="42"/>
      <c r="V310" s="42"/>
      <c r="W310" s="42"/>
      <c r="X310" s="42"/>
      <c r="Y310" s="42"/>
      <c r="Z310" s="42"/>
      <c r="AA310" s="42"/>
      <c r="AB310" s="42"/>
      <c r="AC310" s="42"/>
      <c r="AD310" s="42"/>
      <c r="AE310" s="42"/>
      <c r="AF310" s="42"/>
      <c r="AG310" s="42"/>
      <c r="AH310" s="42"/>
      <c r="AI310" s="42"/>
      <c r="AJ310" s="42"/>
      <c r="AK310" s="42"/>
      <c r="AL310" s="42"/>
      <c r="AM310" s="42"/>
      <c r="AN310" s="42"/>
      <c r="AO310" s="42"/>
      <c r="AP310" s="42"/>
      <c r="AQ310" s="42"/>
    </row>
    <row r="311" spans="1:43" ht="13">
      <c r="A311" s="42" t="s">
        <v>492</v>
      </c>
      <c r="B311" s="42" t="s">
        <v>769</v>
      </c>
      <c r="C311" s="42" t="s">
        <v>746</v>
      </c>
      <c r="D311" s="42"/>
      <c r="E311" s="42"/>
      <c r="F311" s="42"/>
      <c r="G311" s="42" t="s">
        <v>73</v>
      </c>
      <c r="H311" s="42"/>
      <c r="I311" s="42"/>
      <c r="J311" s="42"/>
      <c r="K311" s="42"/>
      <c r="L311" s="42"/>
      <c r="M311" s="42"/>
      <c r="N311" s="42"/>
      <c r="O311" s="42" t="s">
        <v>775</v>
      </c>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row>
    <row r="312" spans="1:43" ht="13">
      <c r="A312" s="42" t="s">
        <v>503</v>
      </c>
      <c r="B312" s="42" t="s">
        <v>796</v>
      </c>
      <c r="C312" s="42" t="s">
        <v>746</v>
      </c>
      <c r="D312" s="42"/>
      <c r="E312" s="42"/>
      <c r="F312" s="42"/>
      <c r="G312" s="42" t="s">
        <v>73</v>
      </c>
      <c r="H312" s="42"/>
      <c r="I312" s="42"/>
      <c r="J312" s="42"/>
      <c r="K312" s="42"/>
      <c r="L312" s="42"/>
      <c r="M312" s="42"/>
      <c r="N312" s="42"/>
      <c r="O312" s="42" t="s">
        <v>775</v>
      </c>
      <c r="P312" s="42"/>
      <c r="Q312" s="42"/>
      <c r="R312" s="42"/>
      <c r="S312" s="42"/>
      <c r="T312" s="42"/>
      <c r="U312" s="42"/>
      <c r="V312" s="42"/>
      <c r="W312" s="42"/>
      <c r="X312" s="42"/>
      <c r="Y312" s="42"/>
      <c r="Z312" s="42"/>
      <c r="AA312" s="42"/>
      <c r="AB312" s="42"/>
      <c r="AC312" s="42"/>
      <c r="AD312" s="42"/>
      <c r="AE312" s="42"/>
      <c r="AF312" s="42"/>
      <c r="AG312" s="42"/>
      <c r="AH312" s="42"/>
      <c r="AI312" s="42"/>
      <c r="AJ312" s="42"/>
      <c r="AK312" s="42"/>
      <c r="AL312" s="42"/>
      <c r="AM312" s="42"/>
      <c r="AN312" s="42"/>
      <c r="AO312" s="42"/>
      <c r="AP312" s="42"/>
      <c r="AQ312" s="42"/>
    </row>
    <row r="313" spans="1:43" ht="13">
      <c r="A313" s="42" t="s">
        <v>509</v>
      </c>
      <c r="B313" s="42" t="s">
        <v>769</v>
      </c>
      <c r="C313" s="42" t="s">
        <v>746</v>
      </c>
      <c r="D313" s="42"/>
      <c r="E313" s="42"/>
      <c r="F313" s="42"/>
      <c r="G313" s="42" t="s">
        <v>73</v>
      </c>
      <c r="H313" s="42"/>
      <c r="I313" s="42"/>
      <c r="J313" s="42"/>
      <c r="K313" s="42"/>
      <c r="L313" s="42"/>
      <c r="M313" s="42"/>
      <c r="N313" s="42"/>
      <c r="O313" s="42" t="s">
        <v>775</v>
      </c>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row>
    <row r="314" spans="1:43" ht="13">
      <c r="A314" s="42" t="s">
        <v>511</v>
      </c>
      <c r="B314" s="42" t="s">
        <v>769</v>
      </c>
      <c r="C314" s="42" t="s">
        <v>805</v>
      </c>
      <c r="D314" s="42"/>
      <c r="E314" s="42"/>
      <c r="F314" s="42"/>
      <c r="G314" s="42" t="s">
        <v>73</v>
      </c>
      <c r="H314" s="42" t="s">
        <v>774</v>
      </c>
      <c r="I314" s="42" t="s">
        <v>94</v>
      </c>
      <c r="J314" s="42"/>
      <c r="K314" s="42"/>
      <c r="L314" s="42"/>
      <c r="M314" s="42"/>
      <c r="N314" s="42"/>
      <c r="O314" s="42" t="s">
        <v>775</v>
      </c>
      <c r="P314" s="42"/>
      <c r="Q314" s="42" t="s">
        <v>824</v>
      </c>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row>
    <row r="315" spans="1:43" ht="13">
      <c r="A315" s="42" t="s">
        <v>512</v>
      </c>
      <c r="B315" s="42" t="s">
        <v>796</v>
      </c>
      <c r="C315" s="42" t="s">
        <v>746</v>
      </c>
      <c r="D315" s="42"/>
      <c r="E315" s="42"/>
      <c r="F315" s="42"/>
      <c r="G315" s="42" t="s">
        <v>73</v>
      </c>
      <c r="H315" s="42"/>
      <c r="I315" s="42"/>
      <c r="J315" s="42"/>
      <c r="K315" s="42"/>
      <c r="L315" s="42"/>
      <c r="M315" s="42"/>
      <c r="N315" s="42"/>
      <c r="O315" s="42" t="s">
        <v>775</v>
      </c>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row>
    <row r="316" spans="1:43" ht="13">
      <c r="A316" s="42" t="s">
        <v>523</v>
      </c>
      <c r="B316" s="42" t="s">
        <v>769</v>
      </c>
      <c r="C316" s="42" t="s">
        <v>746</v>
      </c>
      <c r="D316" s="42"/>
      <c r="E316" s="42"/>
      <c r="F316" s="42"/>
      <c r="G316" s="42" t="s">
        <v>73</v>
      </c>
      <c r="H316" s="42"/>
      <c r="I316" s="42"/>
      <c r="J316" s="42"/>
      <c r="K316" s="42"/>
      <c r="L316" s="42"/>
      <c r="M316" s="42"/>
      <c r="N316" s="42"/>
      <c r="O316" s="42" t="s">
        <v>775</v>
      </c>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row>
    <row r="317" spans="1:43" ht="13">
      <c r="A317" s="42" t="s">
        <v>548</v>
      </c>
      <c r="B317" s="42" t="s">
        <v>769</v>
      </c>
      <c r="C317" s="42" t="s">
        <v>746</v>
      </c>
      <c r="D317" s="42"/>
      <c r="E317" s="42"/>
      <c r="F317" s="42"/>
      <c r="G317" s="42" t="s">
        <v>73</v>
      </c>
      <c r="H317" s="42"/>
      <c r="I317" s="42"/>
      <c r="J317" s="42"/>
      <c r="K317" s="42"/>
      <c r="L317" s="42"/>
      <c r="M317" s="42"/>
      <c r="N317" s="42"/>
      <c r="O317" s="42" t="s">
        <v>775</v>
      </c>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row>
    <row r="318" spans="1:43" ht="13">
      <c r="A318" s="42" t="s">
        <v>551</v>
      </c>
      <c r="B318" s="42" t="s">
        <v>769</v>
      </c>
      <c r="C318" s="42" t="s">
        <v>746</v>
      </c>
      <c r="D318" s="42"/>
      <c r="E318" s="42"/>
      <c r="F318" s="42"/>
      <c r="G318" s="42" t="s">
        <v>73</v>
      </c>
      <c r="H318" s="42"/>
      <c r="I318" s="42"/>
      <c r="J318" s="42"/>
      <c r="K318" s="42"/>
      <c r="L318" s="42"/>
      <c r="M318" s="42"/>
      <c r="N318" s="42"/>
      <c r="O318" s="42" t="s">
        <v>775</v>
      </c>
      <c r="P318" s="42"/>
      <c r="Q318" s="42"/>
      <c r="R318" s="42"/>
      <c r="S318" s="42"/>
      <c r="T318" s="42"/>
      <c r="U318" s="42"/>
      <c r="V318" s="42"/>
      <c r="W318" s="42"/>
      <c r="X318" s="42"/>
      <c r="Y318" s="42"/>
      <c r="Z318" s="42"/>
      <c r="AA318" s="42"/>
      <c r="AB318" s="42"/>
      <c r="AC318" s="42"/>
      <c r="AD318" s="42"/>
      <c r="AE318" s="42"/>
      <c r="AF318" s="42"/>
      <c r="AG318" s="42"/>
      <c r="AH318" s="42"/>
      <c r="AI318" s="42"/>
      <c r="AJ318" s="42"/>
      <c r="AK318" s="42"/>
      <c r="AL318" s="42"/>
      <c r="AM318" s="42"/>
      <c r="AN318" s="42"/>
      <c r="AO318" s="42"/>
      <c r="AP318" s="42"/>
      <c r="AQ318" s="42"/>
    </row>
    <row r="319" spans="1:43" ht="13">
      <c r="A319" s="42" t="s">
        <v>556</v>
      </c>
      <c r="B319" s="42" t="s">
        <v>769</v>
      </c>
      <c r="C319" s="42" t="s">
        <v>746</v>
      </c>
      <c r="D319" s="42"/>
      <c r="E319" s="42"/>
      <c r="F319" s="42"/>
      <c r="G319" s="42" t="s">
        <v>73</v>
      </c>
      <c r="H319" s="42"/>
      <c r="I319" s="42"/>
      <c r="J319" s="42"/>
      <c r="K319" s="42"/>
      <c r="L319" s="42"/>
      <c r="M319" s="42"/>
      <c r="N319" s="42"/>
      <c r="O319" s="42" t="s">
        <v>775</v>
      </c>
      <c r="P319" s="42"/>
      <c r="Q319" s="42"/>
      <c r="R319" s="42"/>
      <c r="S319" s="42"/>
      <c r="T319" s="42"/>
      <c r="U319" s="42"/>
      <c r="V319" s="42"/>
      <c r="W319" s="42"/>
      <c r="X319" s="42"/>
      <c r="Y319" s="42"/>
      <c r="Z319" s="42"/>
      <c r="AA319" s="42"/>
      <c r="AB319" s="42"/>
      <c r="AC319" s="42"/>
      <c r="AD319" s="42"/>
      <c r="AE319" s="42"/>
      <c r="AF319" s="42"/>
      <c r="AG319" s="42"/>
      <c r="AH319" s="42"/>
      <c r="AI319" s="42"/>
      <c r="AJ319" s="42"/>
      <c r="AK319" s="42"/>
      <c r="AL319" s="42"/>
      <c r="AM319" s="42"/>
      <c r="AN319" s="42"/>
      <c r="AO319" s="42"/>
      <c r="AP319" s="42"/>
      <c r="AQ319" s="42"/>
    </row>
    <row r="320" spans="1:43" ht="13">
      <c r="A320" s="42" t="s">
        <v>600</v>
      </c>
      <c r="B320" s="42" t="s">
        <v>769</v>
      </c>
      <c r="C320" s="42" t="s">
        <v>746</v>
      </c>
      <c r="D320" s="42"/>
      <c r="E320" s="42"/>
      <c r="F320" s="42"/>
      <c r="G320" s="42" t="s">
        <v>73</v>
      </c>
      <c r="H320" s="42"/>
      <c r="I320" s="42"/>
      <c r="J320" s="42"/>
      <c r="K320" s="42"/>
      <c r="L320" s="42"/>
      <c r="M320" s="42"/>
      <c r="N320" s="42"/>
      <c r="O320" s="42" t="s">
        <v>775</v>
      </c>
      <c r="P320" s="42"/>
      <c r="Q320" s="42"/>
      <c r="R320" s="42" t="s">
        <v>134</v>
      </c>
      <c r="S320" s="42"/>
      <c r="T320" s="42"/>
      <c r="U320" s="42"/>
      <c r="V320" s="42"/>
      <c r="W320" s="42"/>
      <c r="X320" s="42"/>
      <c r="Y320" s="42"/>
      <c r="Z320" s="42"/>
      <c r="AA320" s="42"/>
      <c r="AB320" s="42"/>
      <c r="AC320" s="42"/>
      <c r="AD320" s="42"/>
      <c r="AE320" s="42"/>
      <c r="AF320" s="42"/>
      <c r="AG320" s="42"/>
      <c r="AH320" s="42"/>
      <c r="AI320" s="42"/>
      <c r="AJ320" s="42"/>
      <c r="AK320" s="42"/>
      <c r="AL320" s="42"/>
      <c r="AM320" s="42"/>
      <c r="AN320" s="42"/>
      <c r="AO320" s="42"/>
      <c r="AP320" s="42"/>
      <c r="AQ320" s="42"/>
    </row>
    <row r="321" spans="1:43" ht="13">
      <c r="A321" s="42" t="s">
        <v>601</v>
      </c>
      <c r="B321" s="42" t="s">
        <v>796</v>
      </c>
      <c r="C321" s="42" t="s">
        <v>805</v>
      </c>
      <c r="D321" s="42"/>
      <c r="E321" s="42"/>
      <c r="F321" s="42"/>
      <c r="G321" s="42" t="s">
        <v>73</v>
      </c>
      <c r="H321" s="42"/>
      <c r="I321" s="42"/>
      <c r="J321" s="42"/>
      <c r="K321" s="42"/>
      <c r="L321" s="42"/>
      <c r="M321" s="42"/>
      <c r="N321" s="42"/>
      <c r="O321" s="42" t="s">
        <v>775</v>
      </c>
      <c r="P321" s="42"/>
      <c r="Q321" s="42"/>
      <c r="R321" s="42"/>
      <c r="S321" s="42"/>
      <c r="T321" s="42"/>
      <c r="U321" s="42"/>
      <c r="V321" s="42"/>
      <c r="W321" s="42"/>
      <c r="X321" s="42"/>
      <c r="Y321" s="42"/>
      <c r="Z321" s="42"/>
      <c r="AA321" s="42"/>
      <c r="AB321" s="42"/>
      <c r="AC321" s="42"/>
      <c r="AD321" s="42"/>
      <c r="AE321" s="42"/>
      <c r="AF321" s="42"/>
      <c r="AG321" s="42"/>
      <c r="AH321" s="42"/>
      <c r="AI321" s="42"/>
      <c r="AJ321" s="42"/>
      <c r="AK321" s="42"/>
      <c r="AL321" s="42"/>
      <c r="AM321" s="42"/>
      <c r="AN321" s="42"/>
      <c r="AO321" s="42"/>
      <c r="AP321" s="42"/>
      <c r="AQ321" s="42"/>
    </row>
    <row r="322" spans="1:43" ht="13">
      <c r="A322" s="42" t="s">
        <v>621</v>
      </c>
      <c r="B322" s="42" t="s">
        <v>769</v>
      </c>
      <c r="C322" s="42" t="s">
        <v>746</v>
      </c>
      <c r="D322" s="42"/>
      <c r="E322" s="42"/>
      <c r="F322" s="42"/>
      <c r="G322" s="42" t="s">
        <v>73</v>
      </c>
      <c r="H322" s="42" t="s">
        <v>774</v>
      </c>
      <c r="I322" s="42" t="s">
        <v>94</v>
      </c>
      <c r="J322" s="42"/>
      <c r="K322" s="42"/>
      <c r="L322" s="42" t="s">
        <v>809</v>
      </c>
      <c r="M322" s="42"/>
      <c r="N322" s="42"/>
      <c r="O322" s="42" t="s">
        <v>775</v>
      </c>
      <c r="P322" s="42"/>
      <c r="Q322" s="42" t="s">
        <v>824</v>
      </c>
      <c r="R322" s="42"/>
      <c r="S322" s="42"/>
      <c r="T322" s="42"/>
      <c r="U322" s="42"/>
      <c r="V322" s="42"/>
      <c r="W322" s="42"/>
      <c r="X322" s="42"/>
      <c r="Y322" s="42"/>
      <c r="Z322" s="42"/>
      <c r="AA322" s="42"/>
      <c r="AB322" s="42"/>
      <c r="AC322" s="42"/>
      <c r="AD322" s="42"/>
      <c r="AE322" s="42"/>
      <c r="AF322" s="42"/>
      <c r="AG322" s="42"/>
      <c r="AH322" s="42"/>
      <c r="AI322" s="42"/>
      <c r="AJ322" s="42"/>
      <c r="AK322" s="42"/>
      <c r="AL322" s="42"/>
      <c r="AM322" s="42"/>
      <c r="AN322" s="42"/>
      <c r="AO322" s="42"/>
      <c r="AP322" s="42"/>
      <c r="AQ322" s="42"/>
    </row>
    <row r="323" spans="1:43" ht="13">
      <c r="A323" s="42" t="s">
        <v>622</v>
      </c>
      <c r="B323" s="42" t="s">
        <v>796</v>
      </c>
      <c r="C323" s="42" t="s">
        <v>805</v>
      </c>
      <c r="D323" s="42"/>
      <c r="E323" s="42"/>
      <c r="F323" s="42"/>
      <c r="G323" s="42" t="s">
        <v>73</v>
      </c>
      <c r="H323" s="42"/>
      <c r="I323" s="42"/>
      <c r="J323" s="42"/>
      <c r="K323" s="42"/>
      <c r="L323" s="42"/>
      <c r="M323" s="42"/>
      <c r="N323" s="42"/>
      <c r="O323" s="42" t="s">
        <v>775</v>
      </c>
      <c r="P323" s="42"/>
      <c r="Q323" s="42"/>
      <c r="R323" s="42"/>
      <c r="S323" s="42"/>
      <c r="T323" s="42"/>
      <c r="U323" s="42"/>
      <c r="V323" s="42"/>
      <c r="W323" s="42"/>
      <c r="X323" s="42"/>
      <c r="Y323" s="42"/>
      <c r="Z323" s="42"/>
      <c r="AA323" s="42"/>
      <c r="AB323" s="42"/>
      <c r="AC323" s="42"/>
      <c r="AD323" s="42"/>
      <c r="AE323" s="42"/>
      <c r="AF323" s="42"/>
      <c r="AG323" s="42"/>
      <c r="AH323" s="42"/>
      <c r="AI323" s="42"/>
      <c r="AJ323" s="42"/>
      <c r="AK323" s="42"/>
      <c r="AL323" s="42"/>
      <c r="AM323" s="42"/>
      <c r="AN323" s="42"/>
      <c r="AO323" s="42"/>
      <c r="AP323" s="42"/>
      <c r="AQ323" s="42"/>
    </row>
    <row r="324" spans="1:43" ht="13">
      <c r="A324" s="42" t="s">
        <v>214</v>
      </c>
      <c r="B324" s="42" t="s">
        <v>769</v>
      </c>
      <c r="C324" s="42" t="s">
        <v>805</v>
      </c>
      <c r="D324" s="42"/>
      <c r="E324" s="42"/>
      <c r="F324" s="42"/>
      <c r="G324" s="42"/>
      <c r="H324" s="42" t="s">
        <v>774</v>
      </c>
      <c r="I324" s="42"/>
      <c r="J324" s="42"/>
      <c r="K324" s="42"/>
      <c r="L324" s="42"/>
      <c r="M324" s="42"/>
      <c r="N324" s="224">
        <v>46556</v>
      </c>
      <c r="O324" s="42" t="s">
        <v>775</v>
      </c>
      <c r="P324" s="42"/>
      <c r="Q324" s="42"/>
      <c r="R324" s="42"/>
      <c r="S324" s="42"/>
      <c r="T324" s="42"/>
      <c r="U324" s="42"/>
      <c r="V324" s="42"/>
      <c r="W324" s="42"/>
      <c r="X324" s="42"/>
      <c r="Y324" s="42"/>
      <c r="Z324" s="42"/>
      <c r="AA324" s="42"/>
      <c r="AB324" s="42"/>
      <c r="AC324" s="42"/>
      <c r="AD324" s="42"/>
      <c r="AE324" s="42"/>
      <c r="AF324" s="42"/>
      <c r="AG324" s="42"/>
      <c r="AH324" s="42"/>
      <c r="AI324" s="42"/>
      <c r="AJ324" s="42"/>
      <c r="AK324" s="42"/>
      <c r="AL324" s="42"/>
      <c r="AM324" s="42"/>
      <c r="AN324" s="42"/>
      <c r="AO324" s="42"/>
      <c r="AP324" s="42"/>
      <c r="AQ324" s="42"/>
    </row>
    <row r="325" spans="1:43" ht="13">
      <c r="A325" s="42" t="s">
        <v>281</v>
      </c>
      <c r="B325" s="42" t="s">
        <v>769</v>
      </c>
      <c r="C325" s="42" t="s">
        <v>746</v>
      </c>
      <c r="D325" s="42"/>
      <c r="E325" s="42"/>
      <c r="F325" s="42"/>
      <c r="G325" s="42"/>
      <c r="H325" s="42" t="s">
        <v>774</v>
      </c>
      <c r="I325" s="42"/>
      <c r="J325" s="42"/>
      <c r="K325" s="42"/>
      <c r="L325" s="42"/>
      <c r="M325" s="42"/>
      <c r="N325" s="224">
        <v>47678</v>
      </c>
      <c r="O325" s="42" t="s">
        <v>798</v>
      </c>
      <c r="P325" s="42"/>
      <c r="Q325" s="42"/>
      <c r="R325" s="42"/>
      <c r="S325" s="42"/>
      <c r="T325" s="42"/>
      <c r="U325" s="42"/>
      <c r="V325" s="42"/>
      <c r="W325" s="42"/>
      <c r="X325" s="42"/>
      <c r="Y325" s="42"/>
      <c r="Z325" s="42"/>
      <c r="AA325" s="42"/>
      <c r="AB325" s="42"/>
      <c r="AC325" s="42"/>
      <c r="AD325" s="42"/>
      <c r="AE325" s="42"/>
      <c r="AF325" s="42"/>
      <c r="AG325" s="42"/>
      <c r="AH325" s="42"/>
      <c r="AI325" s="42"/>
      <c r="AJ325" s="42"/>
      <c r="AK325" s="42"/>
      <c r="AL325" s="42"/>
      <c r="AM325" s="42"/>
      <c r="AN325" s="42"/>
      <c r="AO325" s="42"/>
      <c r="AP325" s="42"/>
      <c r="AQ325" s="42"/>
    </row>
    <row r="326" spans="1:43" ht="13">
      <c r="A326" s="42" t="s">
        <v>368</v>
      </c>
      <c r="B326" s="42" t="s">
        <v>769</v>
      </c>
      <c r="C326" s="42" t="s">
        <v>805</v>
      </c>
      <c r="D326" s="42"/>
      <c r="E326" s="42"/>
      <c r="F326" s="42"/>
      <c r="G326" s="42"/>
      <c r="H326" s="42" t="s">
        <v>774</v>
      </c>
      <c r="I326" s="42"/>
      <c r="J326" s="42"/>
      <c r="K326" s="42"/>
      <c r="L326" s="42" t="s">
        <v>140</v>
      </c>
      <c r="M326" s="42"/>
      <c r="N326" s="224">
        <v>46912</v>
      </c>
      <c r="O326" s="42" t="s">
        <v>775</v>
      </c>
      <c r="P326" s="42"/>
      <c r="Q326" s="42" t="s">
        <v>827</v>
      </c>
      <c r="R326" s="42" t="s">
        <v>134</v>
      </c>
      <c r="S326" s="42"/>
      <c r="T326" s="42"/>
      <c r="U326" s="42"/>
      <c r="V326" s="42"/>
      <c r="W326" s="42"/>
      <c r="X326" s="42"/>
      <c r="Y326" s="42"/>
      <c r="Z326" s="42"/>
      <c r="AA326" s="42"/>
      <c r="AB326" s="42"/>
      <c r="AC326" s="42"/>
      <c r="AD326" s="42"/>
      <c r="AE326" s="42"/>
      <c r="AF326" s="42"/>
      <c r="AG326" s="42"/>
      <c r="AH326" s="42"/>
      <c r="AI326" s="42"/>
      <c r="AJ326" s="42"/>
      <c r="AK326" s="42"/>
      <c r="AL326" s="42"/>
      <c r="AM326" s="42"/>
      <c r="AN326" s="42"/>
      <c r="AO326" s="42"/>
      <c r="AP326" s="42"/>
      <c r="AQ326" s="42"/>
    </row>
    <row r="327" spans="1:43" ht="13">
      <c r="A327" s="42" t="s">
        <v>444</v>
      </c>
      <c r="B327" s="42" t="s">
        <v>796</v>
      </c>
      <c r="C327" s="42" t="s">
        <v>746</v>
      </c>
      <c r="D327" s="42"/>
      <c r="E327" s="42"/>
      <c r="F327" s="42"/>
      <c r="G327" s="42"/>
      <c r="H327" s="42"/>
      <c r="I327" s="42"/>
      <c r="J327" s="42"/>
      <c r="K327" s="42"/>
      <c r="L327" s="42"/>
      <c r="M327" s="42"/>
      <c r="N327" s="42"/>
      <c r="O327" s="42" t="s">
        <v>789</v>
      </c>
      <c r="P327" s="42"/>
      <c r="Q327" s="42"/>
      <c r="R327" s="42" t="s">
        <v>134</v>
      </c>
      <c r="S327" s="42"/>
      <c r="T327" s="42"/>
      <c r="U327" s="42"/>
      <c r="V327" s="42"/>
      <c r="W327" s="42"/>
      <c r="X327" s="42"/>
      <c r="Y327" s="42"/>
      <c r="Z327" s="42"/>
      <c r="AA327" s="42"/>
      <c r="AB327" s="42"/>
      <c r="AC327" s="42"/>
      <c r="AD327" s="42"/>
      <c r="AE327" s="42"/>
      <c r="AF327" s="42"/>
      <c r="AG327" s="42"/>
      <c r="AH327" s="42"/>
      <c r="AI327" s="42"/>
      <c r="AJ327" s="42"/>
      <c r="AK327" s="42"/>
      <c r="AL327" s="42"/>
      <c r="AM327" s="42"/>
      <c r="AN327" s="42"/>
      <c r="AO327" s="42"/>
      <c r="AP327" s="42"/>
      <c r="AQ327" s="42"/>
    </row>
    <row r="328" spans="1:43" ht="13">
      <c r="A328" s="42" t="s">
        <v>453</v>
      </c>
      <c r="B328" s="42" t="s">
        <v>788</v>
      </c>
      <c r="C328" s="42" t="s">
        <v>805</v>
      </c>
      <c r="D328" s="42"/>
      <c r="E328" s="42"/>
      <c r="F328" s="42"/>
      <c r="G328" s="42"/>
      <c r="H328" s="42"/>
      <c r="I328" s="42"/>
      <c r="J328" s="42"/>
      <c r="K328" s="42"/>
      <c r="L328" s="42"/>
      <c r="M328" s="42"/>
      <c r="N328" s="42"/>
      <c r="O328" s="42" t="s">
        <v>789</v>
      </c>
      <c r="P328" s="42"/>
      <c r="Q328" s="42"/>
      <c r="R328" s="42" t="s">
        <v>129</v>
      </c>
      <c r="S328" s="42"/>
      <c r="T328" s="42"/>
      <c r="U328" s="42"/>
      <c r="V328" s="42"/>
      <c r="W328" s="42"/>
      <c r="X328" s="42"/>
      <c r="Y328" s="42"/>
      <c r="Z328" s="42"/>
      <c r="AA328" s="42"/>
      <c r="AB328" s="42"/>
      <c r="AC328" s="42"/>
      <c r="AD328" s="42"/>
      <c r="AE328" s="42"/>
      <c r="AF328" s="42"/>
      <c r="AG328" s="42"/>
      <c r="AH328" s="42"/>
      <c r="AI328" s="42"/>
      <c r="AJ328" s="42"/>
      <c r="AK328" s="42"/>
      <c r="AL328" s="42"/>
      <c r="AM328" s="42"/>
      <c r="AN328" s="42"/>
      <c r="AO328" s="42"/>
      <c r="AP328" s="42"/>
      <c r="AQ328" s="42"/>
    </row>
    <row r="329" spans="1:43" ht="13">
      <c r="A329" s="42" t="s">
        <v>464</v>
      </c>
      <c r="B329" s="42" t="s">
        <v>769</v>
      </c>
      <c r="C329" s="42" t="s">
        <v>805</v>
      </c>
      <c r="D329" s="42"/>
      <c r="E329" s="42"/>
      <c r="F329" s="42"/>
      <c r="G329" s="42"/>
      <c r="H329" s="42"/>
      <c r="I329" s="42"/>
      <c r="J329" s="42"/>
      <c r="K329" s="42"/>
      <c r="L329" s="42"/>
      <c r="M329" s="42"/>
      <c r="N329" s="42"/>
      <c r="O329" s="42" t="s">
        <v>789</v>
      </c>
      <c r="P329" s="42"/>
      <c r="Q329" s="42"/>
      <c r="R329" s="42" t="s">
        <v>134</v>
      </c>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row>
    <row r="330" spans="1:43" ht="13">
      <c r="A330" s="42" t="s">
        <v>474</v>
      </c>
      <c r="B330" s="42" t="s">
        <v>788</v>
      </c>
      <c r="C330" s="42" t="s">
        <v>746</v>
      </c>
      <c r="D330" s="42"/>
      <c r="E330" s="42"/>
      <c r="F330" s="42"/>
      <c r="G330" s="42"/>
      <c r="H330" s="42"/>
      <c r="I330" s="42"/>
      <c r="J330" s="42"/>
      <c r="K330" s="42"/>
      <c r="L330" s="42" t="s">
        <v>140</v>
      </c>
      <c r="M330" s="42"/>
      <c r="N330" s="42"/>
      <c r="O330" s="42" t="s">
        <v>789</v>
      </c>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row>
    <row r="331" spans="1:43" ht="13">
      <c r="A331" s="42" t="s">
        <v>502</v>
      </c>
      <c r="B331" s="42" t="s">
        <v>796</v>
      </c>
      <c r="C331" s="42" t="s">
        <v>805</v>
      </c>
      <c r="D331" s="42"/>
      <c r="E331" s="42"/>
      <c r="F331" s="42"/>
      <c r="G331" s="42"/>
      <c r="H331" s="42" t="s">
        <v>774</v>
      </c>
      <c r="I331" s="42"/>
      <c r="J331" s="42"/>
      <c r="K331" s="42"/>
      <c r="L331" s="42"/>
      <c r="M331" s="42"/>
      <c r="N331" s="42"/>
      <c r="O331" s="42" t="s">
        <v>775</v>
      </c>
      <c r="P331" s="42"/>
      <c r="Q331" s="42"/>
      <c r="R331" s="42"/>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O331" s="42"/>
      <c r="AP331" s="42"/>
      <c r="AQ331" s="42"/>
    </row>
    <row r="332" spans="1:43" ht="13">
      <c r="A332" s="42" t="s">
        <v>578</v>
      </c>
      <c r="B332" s="42" t="s">
        <v>769</v>
      </c>
      <c r="C332" s="42" t="s">
        <v>746</v>
      </c>
      <c r="D332" s="42"/>
      <c r="E332" s="42"/>
      <c r="F332" s="42"/>
      <c r="G332" s="42"/>
      <c r="H332" s="42" t="s">
        <v>774</v>
      </c>
      <c r="I332" s="42" t="s">
        <v>777</v>
      </c>
      <c r="J332" s="42"/>
      <c r="K332" s="42"/>
      <c r="L332" s="42"/>
      <c r="M332" s="42"/>
      <c r="N332" s="224">
        <v>45620</v>
      </c>
      <c r="O332" s="42" t="s">
        <v>775</v>
      </c>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row>
    <row r="333" spans="1:43" ht="13">
      <c r="A333" s="42" t="s">
        <v>673</v>
      </c>
      <c r="B333" s="42" t="s">
        <v>788</v>
      </c>
      <c r="C333" s="42" t="s">
        <v>744</v>
      </c>
      <c r="D333" s="42"/>
      <c r="E333" s="42"/>
      <c r="F333" s="42"/>
      <c r="G333" s="42"/>
      <c r="H333" s="42"/>
      <c r="I333" s="42"/>
      <c r="J333" s="42"/>
      <c r="K333" s="42" t="s">
        <v>104</v>
      </c>
      <c r="L333" s="42" t="s">
        <v>780</v>
      </c>
      <c r="M333" s="42"/>
      <c r="N333" s="42"/>
      <c r="O333" s="42" t="s">
        <v>789</v>
      </c>
      <c r="P333" s="225"/>
      <c r="Q333" s="42"/>
      <c r="R333" s="42"/>
      <c r="S333" s="42"/>
      <c r="T333" s="42"/>
      <c r="U333" s="42"/>
      <c r="V333" s="42"/>
      <c r="W333" s="226"/>
      <c r="X333" s="42"/>
      <c r="Y333" s="42"/>
      <c r="Z333" s="42"/>
      <c r="AA333" s="42"/>
      <c r="AB333" s="42"/>
      <c r="AC333" s="42"/>
      <c r="AD333" s="42"/>
      <c r="AE333" s="42"/>
      <c r="AF333" s="42"/>
      <c r="AG333" s="42"/>
      <c r="AH333" s="42"/>
      <c r="AI333" s="42"/>
      <c r="AJ333" s="42"/>
      <c r="AK333" s="42"/>
      <c r="AL333" s="42"/>
      <c r="AM333" s="42"/>
      <c r="AN333" s="42"/>
      <c r="AO333" s="42"/>
      <c r="AP333" s="42"/>
      <c r="AQ333" s="42"/>
    </row>
    <row r="334" spans="1:43" ht="13">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c r="AI334" s="42"/>
      <c r="AJ334" s="42"/>
      <c r="AK334" s="42"/>
      <c r="AL334" s="42"/>
      <c r="AM334" s="42"/>
      <c r="AN334" s="42"/>
      <c r="AO334" s="42"/>
      <c r="AP334" s="42"/>
      <c r="AQ334" s="42"/>
    </row>
    <row r="335" spans="1:43" ht="13">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c r="AP335" s="42"/>
      <c r="AQ335" s="42"/>
    </row>
    <row r="336" spans="1:43" ht="13">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c r="AP336" s="42"/>
      <c r="AQ336" s="42"/>
    </row>
    <row r="337" spans="1:43" ht="13">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c r="AP337" s="42"/>
      <c r="AQ337" s="42"/>
    </row>
    <row r="338" spans="1:43" ht="13">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c r="AP338" s="42"/>
      <c r="AQ338" s="42"/>
    </row>
    <row r="339" spans="1:43" ht="13">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2"/>
      <c r="AP339" s="42"/>
      <c r="AQ339" s="42"/>
    </row>
    <row r="340" spans="1:43" ht="13">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c r="AP340" s="42"/>
      <c r="AQ340" s="42"/>
    </row>
    <row r="341" spans="1:43" ht="13">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c r="AP341" s="42"/>
      <c r="AQ341" s="42"/>
    </row>
    <row r="342" spans="1:43" ht="13">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c r="AN342" s="42"/>
      <c r="AO342" s="42"/>
      <c r="AP342" s="42"/>
      <c r="AQ342" s="42"/>
    </row>
    <row r="343" spans="1:43" ht="1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c r="AP343" s="42"/>
      <c r="AQ343" s="42"/>
    </row>
    <row r="344" spans="1:43" ht="13">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c r="AP344" s="42"/>
      <c r="AQ344" s="42"/>
    </row>
    <row r="345" spans="1:43" ht="13">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2"/>
      <c r="AP345" s="42"/>
      <c r="AQ345" s="42"/>
    </row>
    <row r="346" spans="1:43" ht="13">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c r="AP346" s="42"/>
      <c r="AQ346" s="42"/>
    </row>
    <row r="347" spans="1:43" ht="13">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c r="AP347" s="42"/>
      <c r="AQ347" s="42"/>
    </row>
    <row r="348" spans="1:43" ht="13">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c r="AP348" s="42"/>
      <c r="AQ348" s="42"/>
    </row>
    <row r="349" spans="1:43" ht="13">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c r="AP349" s="42"/>
      <c r="AQ349" s="42"/>
    </row>
    <row r="350" spans="1:43" ht="13">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c r="AN350" s="42"/>
      <c r="AO350" s="42"/>
      <c r="AP350" s="42"/>
      <c r="AQ350" s="42"/>
    </row>
    <row r="351" spans="1:43" ht="13">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c r="AN351" s="42"/>
      <c r="AO351" s="42"/>
      <c r="AP351" s="42"/>
      <c r="AQ351" s="42"/>
    </row>
    <row r="352" spans="1:43" ht="13">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c r="AN352" s="42"/>
      <c r="AO352" s="42"/>
      <c r="AP352" s="42"/>
      <c r="AQ352" s="42"/>
    </row>
    <row r="353" spans="1:43" ht="1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O353" s="42"/>
      <c r="AP353" s="42"/>
      <c r="AQ353" s="42"/>
    </row>
    <row r="354" spans="1:43" ht="13">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c r="AN354" s="42"/>
      <c r="AO354" s="42"/>
      <c r="AP354" s="42"/>
      <c r="AQ354" s="42"/>
    </row>
    <row r="355" spans="1:43" ht="13">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c r="AN355" s="42"/>
      <c r="AO355" s="42"/>
      <c r="AP355" s="42"/>
      <c r="AQ355" s="42"/>
    </row>
    <row r="356" spans="1:43" ht="13">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c r="AM356" s="42"/>
      <c r="AN356" s="42"/>
      <c r="AO356" s="42"/>
      <c r="AP356" s="42"/>
      <c r="AQ356" s="42"/>
    </row>
    <row r="357" spans="1:43" ht="13">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c r="AM357" s="42"/>
      <c r="AN357" s="42"/>
      <c r="AO357" s="42"/>
      <c r="AP357" s="42"/>
      <c r="AQ357" s="42"/>
    </row>
    <row r="358" spans="1:43" ht="13">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c r="AM358" s="42"/>
      <c r="AN358" s="42"/>
      <c r="AO358" s="42"/>
      <c r="AP358" s="42"/>
      <c r="AQ358" s="42"/>
    </row>
    <row r="359" spans="1:43" ht="13">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c r="AM359" s="42"/>
      <c r="AN359" s="42"/>
      <c r="AO359" s="42"/>
      <c r="AP359" s="42"/>
      <c r="AQ359" s="42"/>
    </row>
    <row r="360" spans="1:43" ht="13">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c r="AM360" s="42"/>
      <c r="AN360" s="42"/>
      <c r="AO360" s="42"/>
      <c r="AP360" s="42"/>
      <c r="AQ360" s="42"/>
    </row>
    <row r="361" spans="1:43" ht="13">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c r="AM361" s="42"/>
      <c r="AN361" s="42"/>
      <c r="AO361" s="42"/>
      <c r="AP361" s="42"/>
      <c r="AQ361" s="42"/>
    </row>
    <row r="362" spans="1:43" ht="13">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c r="AN362" s="42"/>
      <c r="AO362" s="42"/>
      <c r="AP362" s="42"/>
      <c r="AQ362" s="42"/>
    </row>
    <row r="363" spans="1:43" ht="1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c r="AM363" s="42"/>
      <c r="AN363" s="42"/>
      <c r="AO363" s="42"/>
      <c r="AP363" s="42"/>
      <c r="AQ363" s="42"/>
    </row>
    <row r="364" spans="1:43" ht="13">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c r="AM364" s="42"/>
      <c r="AN364" s="42"/>
      <c r="AO364" s="42"/>
      <c r="AP364" s="42"/>
      <c r="AQ364" s="42"/>
    </row>
    <row r="365" spans="1:43" ht="13">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c r="AM365" s="42"/>
      <c r="AN365" s="42"/>
      <c r="AO365" s="42"/>
      <c r="AP365" s="42"/>
      <c r="AQ365" s="42"/>
    </row>
    <row r="366" spans="1:43" ht="13">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c r="AM366" s="42"/>
      <c r="AN366" s="42"/>
      <c r="AO366" s="42"/>
      <c r="AP366" s="42"/>
      <c r="AQ366" s="42"/>
    </row>
    <row r="367" spans="1:43" ht="13">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c r="AM367" s="42"/>
      <c r="AN367" s="42"/>
      <c r="AO367" s="42"/>
      <c r="AP367" s="42"/>
      <c r="AQ367" s="42"/>
    </row>
    <row r="368" spans="1:43" ht="13">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c r="AM368" s="42"/>
      <c r="AN368" s="42"/>
      <c r="AO368" s="42"/>
      <c r="AP368" s="42"/>
      <c r="AQ368" s="42"/>
    </row>
    <row r="369" spans="1:43" ht="13">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c r="AM369" s="42"/>
      <c r="AN369" s="42"/>
      <c r="AO369" s="42"/>
      <c r="AP369" s="42"/>
      <c r="AQ369" s="42"/>
    </row>
    <row r="370" spans="1:43" ht="13">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c r="AM370" s="42"/>
      <c r="AN370" s="42"/>
      <c r="AO370" s="42"/>
      <c r="AP370" s="42"/>
      <c r="AQ370" s="42"/>
    </row>
    <row r="371" spans="1:43" ht="13">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c r="AM371" s="42"/>
      <c r="AN371" s="42"/>
      <c r="AO371" s="42"/>
      <c r="AP371" s="42"/>
      <c r="AQ371" s="42"/>
    </row>
    <row r="372" spans="1:43" ht="13">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c r="AM372" s="42"/>
      <c r="AN372" s="42"/>
      <c r="AO372" s="42"/>
      <c r="AP372" s="42"/>
      <c r="AQ372" s="42"/>
    </row>
    <row r="373" spans="1:43" ht="1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c r="AM373" s="42"/>
      <c r="AN373" s="42"/>
      <c r="AO373" s="42"/>
      <c r="AP373" s="42"/>
      <c r="AQ373" s="42"/>
    </row>
    <row r="374" spans="1:43" ht="13">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c r="AM374" s="42"/>
      <c r="AN374" s="42"/>
      <c r="AO374" s="42"/>
      <c r="AP374" s="42"/>
      <c r="AQ374" s="42"/>
    </row>
    <row r="375" spans="1:43" ht="13">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c r="AN375" s="42"/>
      <c r="AO375" s="42"/>
      <c r="AP375" s="42"/>
      <c r="AQ375" s="42"/>
    </row>
    <row r="376" spans="1:43" ht="13">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c r="AN376" s="42"/>
      <c r="AO376" s="42"/>
      <c r="AP376" s="42"/>
      <c r="AQ376" s="42"/>
    </row>
    <row r="377" spans="1:43" ht="13">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c r="AN377" s="42"/>
      <c r="AO377" s="42"/>
      <c r="AP377" s="42"/>
      <c r="AQ377" s="42"/>
    </row>
    <row r="378" spans="1:43" ht="13">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c r="AN378" s="42"/>
      <c r="AO378" s="42"/>
      <c r="AP378" s="42"/>
      <c r="AQ378" s="42"/>
    </row>
    <row r="379" spans="1:43" ht="13">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c r="AN379" s="42"/>
      <c r="AO379" s="42"/>
      <c r="AP379" s="42"/>
      <c r="AQ379" s="42"/>
    </row>
    <row r="380" spans="1:43" ht="13">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c r="AN380" s="42"/>
      <c r="AO380" s="42"/>
      <c r="AP380" s="42"/>
      <c r="AQ380" s="42"/>
    </row>
    <row r="381" spans="1:43" ht="13">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row>
    <row r="382" spans="1:43" ht="13">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row>
    <row r="383" spans="1:43" ht="1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row>
    <row r="384" spans="1:43" ht="13">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row>
    <row r="385" spans="1:43" ht="13">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row>
    <row r="386" spans="1:43" ht="13">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row>
    <row r="387" spans="1:43" ht="13">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row>
    <row r="388" spans="1:43" ht="13">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row>
    <row r="389" spans="1:43" ht="13">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c r="AM389" s="42"/>
      <c r="AN389" s="42"/>
      <c r="AO389" s="42"/>
      <c r="AP389" s="42"/>
      <c r="AQ389" s="42"/>
    </row>
    <row r="390" spans="1:43" ht="13">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row>
    <row r="391" spans="1:43" ht="13">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row>
    <row r="392" spans="1:43" ht="13">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row>
    <row r="393" spans="1:43" ht="1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row>
    <row r="394" spans="1:43" ht="13">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row>
    <row r="395" spans="1:43" ht="13">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row>
    <row r="396" spans="1:43" ht="13">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row>
    <row r="397" spans="1:43" ht="13">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row>
    <row r="398" spans="1:43" ht="13">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row>
    <row r="399" spans="1:43" ht="13">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row>
    <row r="400" spans="1:43" ht="13">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row>
    <row r="401" spans="1:43" ht="13">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row>
    <row r="402" spans="1:43" ht="13">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row>
    <row r="403" spans="1:43" ht="1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row>
    <row r="404" spans="1:43" ht="13">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row>
    <row r="405" spans="1:43" ht="13">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row>
    <row r="406" spans="1:43" ht="13">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row>
    <row r="407" spans="1:43" ht="13">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row>
    <row r="408" spans="1:43" ht="13">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row>
    <row r="409" spans="1:43" ht="13">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row>
    <row r="410" spans="1:43" ht="13">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row>
    <row r="411" spans="1:43" ht="13">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row>
    <row r="412" spans="1:43" ht="13">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row>
    <row r="413" spans="1:43" ht="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row>
    <row r="414" spans="1:43" ht="13">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row>
    <row r="415" spans="1:43" ht="13">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row>
    <row r="416" spans="1:43" ht="13">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row>
    <row r="417" spans="1:43" ht="13">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row>
    <row r="418" spans="1:43" ht="13">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row>
    <row r="419" spans="1:43" ht="13">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row>
    <row r="420" spans="1:43" ht="13">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row>
    <row r="421" spans="1:43" ht="13">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row>
    <row r="422" spans="1:43" ht="13">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row>
    <row r="423" spans="1:43" ht="1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row>
    <row r="424" spans="1:43" ht="13">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row>
    <row r="425" spans="1:43" ht="13">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row>
    <row r="426" spans="1:43" ht="13">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row>
    <row r="427" spans="1:43" ht="13">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row>
    <row r="428" spans="1:43" ht="13">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row>
    <row r="429" spans="1:43" ht="13">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row>
    <row r="430" spans="1:43" ht="13">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row>
    <row r="431" spans="1:43" ht="13">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row>
    <row r="432" spans="1:43" ht="13">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row>
    <row r="433" spans="1:43" ht="1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row>
    <row r="434" spans="1:43" ht="13">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row>
    <row r="435" spans="1:43" ht="13">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row>
    <row r="436" spans="1:43" ht="13">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row>
    <row r="437" spans="1:43" ht="13">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row>
    <row r="438" spans="1:43" ht="13">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row>
    <row r="439" spans="1:43" ht="13">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row>
    <row r="440" spans="1:43" ht="13">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row>
    <row r="441" spans="1:43" ht="13">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row>
    <row r="442" spans="1:43" ht="13">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row>
    <row r="443" spans="1:43" ht="1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row>
    <row r="444" spans="1:43" ht="13">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row>
    <row r="445" spans="1:43" ht="13">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row>
    <row r="446" spans="1:43" ht="13">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row>
    <row r="447" spans="1:43" ht="13">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row>
    <row r="448" spans="1:43" ht="13">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row>
    <row r="449" spans="1:43" ht="13">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row>
    <row r="450" spans="1:43" ht="13">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row>
    <row r="451" spans="1:43" ht="13">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row>
    <row r="452" spans="1:43" ht="13">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row>
    <row r="453" spans="1:43" ht="1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row>
    <row r="454" spans="1:43" ht="13">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row>
    <row r="455" spans="1:43" ht="13">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row>
    <row r="456" spans="1:43" ht="13">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row>
    <row r="457" spans="1:43" ht="13">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row>
    <row r="458" spans="1:43" ht="13">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row>
    <row r="459" spans="1:43" ht="13">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row>
    <row r="460" spans="1:43" ht="13">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row>
    <row r="461" spans="1:43" ht="13">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row>
    <row r="462" spans="1:43" ht="13">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row>
    <row r="463" spans="1:43" ht="1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row>
    <row r="464" spans="1:43" ht="13">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row>
    <row r="465" spans="1:43" ht="13">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row>
    <row r="466" spans="1:43" ht="13">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row>
    <row r="467" spans="1:43" ht="13">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row>
    <row r="468" spans="1:43" ht="13">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row>
    <row r="469" spans="1:43" ht="13">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row>
    <row r="470" spans="1:43" ht="13">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row>
    <row r="471" spans="1:43" ht="13">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c r="AN471" s="42"/>
      <c r="AO471" s="42"/>
      <c r="AP471" s="42"/>
      <c r="AQ471" s="42"/>
    </row>
    <row r="472" spans="1:43" ht="13">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c r="AN472" s="42"/>
      <c r="AO472" s="42"/>
      <c r="AP472" s="42"/>
      <c r="AQ472" s="42"/>
    </row>
    <row r="473" spans="1:43" ht="1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c r="AN473" s="42"/>
      <c r="AO473" s="42"/>
      <c r="AP473" s="42"/>
      <c r="AQ473" s="42"/>
    </row>
    <row r="474" spans="1:43" ht="13">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c r="AN474" s="42"/>
      <c r="AO474" s="42"/>
      <c r="AP474" s="42"/>
      <c r="AQ474" s="42"/>
    </row>
    <row r="475" spans="1:43" ht="13">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c r="AN475" s="42"/>
      <c r="AO475" s="42"/>
      <c r="AP475" s="42"/>
      <c r="AQ475" s="42"/>
    </row>
    <row r="476" spans="1:43" ht="13">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c r="AN476" s="42"/>
      <c r="AO476" s="42"/>
      <c r="AP476" s="42"/>
      <c r="AQ476" s="42"/>
    </row>
    <row r="477" spans="1:43" ht="13">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c r="AN477" s="42"/>
      <c r="AO477" s="42"/>
      <c r="AP477" s="42"/>
      <c r="AQ477" s="42"/>
    </row>
    <row r="478" spans="1:43" ht="13">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c r="AN478" s="42"/>
      <c r="AO478" s="42"/>
      <c r="AP478" s="42"/>
      <c r="AQ478" s="42"/>
    </row>
    <row r="479" spans="1:43" ht="13">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c r="AN479" s="42"/>
      <c r="AO479" s="42"/>
      <c r="AP479" s="42"/>
      <c r="AQ479" s="42"/>
    </row>
    <row r="480" spans="1:43" ht="13">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c r="AN480" s="42"/>
      <c r="AO480" s="42"/>
      <c r="AP480" s="42"/>
      <c r="AQ480" s="42"/>
    </row>
    <row r="481" spans="1:43" ht="13">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c r="AN481" s="42"/>
      <c r="AO481" s="42"/>
      <c r="AP481" s="42"/>
      <c r="AQ481" s="42"/>
    </row>
    <row r="482" spans="1:43" ht="13">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c r="AN482" s="42"/>
      <c r="AO482" s="42"/>
      <c r="AP482" s="42"/>
      <c r="AQ482" s="42"/>
    </row>
    <row r="483" spans="1:43" ht="1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c r="AN483" s="42"/>
      <c r="AO483" s="42"/>
      <c r="AP483" s="42"/>
      <c r="AQ483" s="42"/>
    </row>
    <row r="484" spans="1:43" ht="13">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c r="AN484" s="42"/>
      <c r="AO484" s="42"/>
      <c r="AP484" s="42"/>
      <c r="AQ484" s="42"/>
    </row>
    <row r="485" spans="1:43" ht="13">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c r="AN485" s="42"/>
      <c r="AO485" s="42"/>
      <c r="AP485" s="42"/>
      <c r="AQ485" s="42"/>
    </row>
    <row r="486" spans="1:43" ht="13">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c r="AN486" s="42"/>
      <c r="AO486" s="42"/>
      <c r="AP486" s="42"/>
      <c r="AQ486" s="42"/>
    </row>
    <row r="487" spans="1:43" ht="13">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c r="AN487" s="42"/>
      <c r="AO487" s="42"/>
      <c r="AP487" s="42"/>
      <c r="AQ487" s="42"/>
    </row>
    <row r="488" spans="1:43" ht="13">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c r="AN488" s="42"/>
      <c r="AO488" s="42"/>
      <c r="AP488" s="42"/>
      <c r="AQ488" s="42"/>
    </row>
    <row r="489" spans="1:43" ht="13">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c r="AN489" s="42"/>
      <c r="AO489" s="42"/>
      <c r="AP489" s="42"/>
      <c r="AQ489" s="42"/>
    </row>
    <row r="490" spans="1:43" ht="13">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c r="AN490" s="42"/>
      <c r="AO490" s="42"/>
      <c r="AP490" s="42"/>
      <c r="AQ490" s="42"/>
    </row>
    <row r="491" spans="1:43" ht="13">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c r="AN491" s="42"/>
      <c r="AO491" s="42"/>
      <c r="AP491" s="42"/>
      <c r="AQ491" s="42"/>
    </row>
    <row r="492" spans="1:43" ht="13">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c r="AN492" s="42"/>
      <c r="AO492" s="42"/>
      <c r="AP492" s="42"/>
      <c r="AQ492" s="42"/>
    </row>
    <row r="493" spans="1:43" ht="1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c r="AN493" s="42"/>
      <c r="AO493" s="42"/>
      <c r="AP493" s="42"/>
      <c r="AQ493" s="42"/>
    </row>
    <row r="494" spans="1:43" ht="13">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c r="AN494" s="42"/>
      <c r="AO494" s="42"/>
      <c r="AP494" s="42"/>
      <c r="AQ494" s="42"/>
    </row>
    <row r="495" spans="1:43" ht="13">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c r="AN495" s="42"/>
      <c r="AO495" s="42"/>
      <c r="AP495" s="42"/>
      <c r="AQ495" s="42"/>
    </row>
    <row r="496" spans="1:43" ht="13">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c r="AN496" s="42"/>
      <c r="AO496" s="42"/>
      <c r="AP496" s="42"/>
      <c r="AQ496" s="42"/>
    </row>
    <row r="497" spans="1:43" ht="13">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c r="AN497" s="42"/>
      <c r="AO497" s="42"/>
      <c r="AP497" s="42"/>
      <c r="AQ497" s="42"/>
    </row>
    <row r="498" spans="1:43" ht="13">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c r="AN498" s="42"/>
      <c r="AO498" s="42"/>
      <c r="AP498" s="42"/>
      <c r="AQ498" s="42"/>
    </row>
    <row r="499" spans="1:43" ht="13">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c r="AN499" s="42"/>
      <c r="AO499" s="42"/>
      <c r="AP499" s="42"/>
      <c r="AQ499" s="42"/>
    </row>
    <row r="500" spans="1:43" ht="13">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c r="AN500" s="42"/>
      <c r="AO500" s="42"/>
      <c r="AP500" s="42"/>
      <c r="AQ500" s="42"/>
    </row>
    <row r="501" spans="1:43" ht="13">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c r="AN501" s="42"/>
      <c r="AO501" s="42"/>
      <c r="AP501" s="42"/>
      <c r="AQ501" s="42"/>
    </row>
    <row r="502" spans="1:43" ht="13">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c r="AN502" s="42"/>
      <c r="AO502" s="42"/>
      <c r="AP502" s="42"/>
      <c r="AQ502" s="42"/>
    </row>
    <row r="503" spans="1:43" ht="1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c r="AN503" s="42"/>
      <c r="AO503" s="42"/>
      <c r="AP503" s="42"/>
      <c r="AQ503" s="42"/>
    </row>
    <row r="504" spans="1:43" ht="13">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c r="AN504" s="42"/>
      <c r="AO504" s="42"/>
      <c r="AP504" s="42"/>
      <c r="AQ504" s="42"/>
    </row>
    <row r="505" spans="1:43" ht="13">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c r="AN505" s="42"/>
      <c r="AO505" s="42"/>
      <c r="AP505" s="42"/>
      <c r="AQ505" s="42"/>
    </row>
    <row r="506" spans="1:43" ht="13">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c r="AN506" s="42"/>
      <c r="AO506" s="42"/>
      <c r="AP506" s="42"/>
      <c r="AQ506" s="42"/>
    </row>
    <row r="507" spans="1:43" ht="13">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c r="AN507" s="42"/>
      <c r="AO507" s="42"/>
      <c r="AP507" s="42"/>
      <c r="AQ507" s="42"/>
    </row>
    <row r="508" spans="1:43" ht="13">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c r="AN508" s="42"/>
      <c r="AO508" s="42"/>
      <c r="AP508" s="42"/>
      <c r="AQ508" s="42"/>
    </row>
    <row r="509" spans="1:43" ht="13">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c r="AN509" s="42"/>
      <c r="AO509" s="42"/>
      <c r="AP509" s="42"/>
      <c r="AQ509" s="42"/>
    </row>
    <row r="510" spans="1:43" ht="13">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c r="AN510" s="42"/>
      <c r="AO510" s="42"/>
      <c r="AP510" s="42"/>
      <c r="AQ510" s="42"/>
    </row>
    <row r="511" spans="1:43" ht="13">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c r="AN511" s="42"/>
      <c r="AO511" s="42"/>
      <c r="AP511" s="42"/>
      <c r="AQ511" s="42"/>
    </row>
    <row r="512" spans="1:43" ht="13">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c r="AN512" s="42"/>
      <c r="AO512" s="42"/>
      <c r="AP512" s="42"/>
      <c r="AQ512" s="42"/>
    </row>
    <row r="513" spans="1:43" ht="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c r="AN513" s="42"/>
      <c r="AO513" s="42"/>
      <c r="AP513" s="42"/>
      <c r="AQ513" s="42"/>
    </row>
    <row r="514" spans="1:43" ht="13">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c r="AN514" s="42"/>
      <c r="AO514" s="42"/>
      <c r="AP514" s="42"/>
      <c r="AQ514" s="42"/>
    </row>
    <row r="515" spans="1:43" ht="13">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c r="AN515" s="42"/>
      <c r="AO515" s="42"/>
      <c r="AP515" s="42"/>
      <c r="AQ515" s="42"/>
    </row>
    <row r="516" spans="1:43" ht="13">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c r="AN516" s="42"/>
      <c r="AO516" s="42"/>
      <c r="AP516" s="42"/>
      <c r="AQ516" s="42"/>
    </row>
    <row r="517" spans="1:43" ht="13">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c r="AN517" s="42"/>
      <c r="AO517" s="42"/>
      <c r="AP517" s="42"/>
      <c r="AQ517" s="42"/>
    </row>
    <row r="518" spans="1:43" ht="13">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c r="AN518" s="42"/>
      <c r="AO518" s="42"/>
      <c r="AP518" s="42"/>
      <c r="AQ518" s="42"/>
    </row>
    <row r="519" spans="1:43" ht="13">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c r="AN519" s="42"/>
      <c r="AO519" s="42"/>
      <c r="AP519" s="42"/>
      <c r="AQ519" s="42"/>
    </row>
    <row r="520" spans="1:43" ht="13">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c r="AN520" s="42"/>
      <c r="AO520" s="42"/>
      <c r="AP520" s="42"/>
      <c r="AQ520" s="42"/>
    </row>
    <row r="521" spans="1:43" ht="13">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c r="AN521" s="42"/>
      <c r="AO521" s="42"/>
      <c r="AP521" s="42"/>
      <c r="AQ521" s="42"/>
    </row>
    <row r="522" spans="1:43" ht="13">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c r="AN522" s="42"/>
      <c r="AO522" s="42"/>
      <c r="AP522" s="42"/>
      <c r="AQ522" s="42"/>
    </row>
    <row r="523" spans="1:43" ht="1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c r="AN523" s="42"/>
      <c r="AO523" s="42"/>
      <c r="AP523" s="42"/>
      <c r="AQ523" s="42"/>
    </row>
    <row r="524" spans="1:43" ht="13">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c r="AN524" s="42"/>
      <c r="AO524" s="42"/>
      <c r="AP524" s="42"/>
      <c r="AQ524" s="42"/>
    </row>
    <row r="525" spans="1:43" ht="13">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c r="AN525" s="42"/>
      <c r="AO525" s="42"/>
      <c r="AP525" s="42"/>
      <c r="AQ525" s="42"/>
    </row>
    <row r="526" spans="1:43" ht="13">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c r="AN526" s="42"/>
      <c r="AO526" s="42"/>
      <c r="AP526" s="42"/>
      <c r="AQ526" s="42"/>
    </row>
    <row r="527" spans="1:43" ht="13">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c r="AN527" s="42"/>
      <c r="AO527" s="42"/>
      <c r="AP527" s="42"/>
      <c r="AQ527" s="42"/>
    </row>
    <row r="528" spans="1:43" ht="13">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c r="AN528" s="42"/>
      <c r="AO528" s="42"/>
      <c r="AP528" s="42"/>
      <c r="AQ528" s="42"/>
    </row>
    <row r="529" spans="1:43" ht="13">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c r="AN529" s="42"/>
      <c r="AO529" s="42"/>
      <c r="AP529" s="42"/>
      <c r="AQ529" s="42"/>
    </row>
    <row r="530" spans="1:43" ht="13">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c r="AN530" s="42"/>
      <c r="AO530" s="42"/>
      <c r="AP530" s="42"/>
      <c r="AQ530" s="42"/>
    </row>
    <row r="531" spans="1:43" ht="13">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c r="AN531" s="42"/>
      <c r="AO531" s="42"/>
      <c r="AP531" s="42"/>
      <c r="AQ531" s="42"/>
    </row>
    <row r="532" spans="1:43" ht="13">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c r="AN532" s="42"/>
      <c r="AO532" s="42"/>
      <c r="AP532" s="42"/>
      <c r="AQ532" s="42"/>
    </row>
    <row r="533" spans="1:43" ht="1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c r="AN533" s="42"/>
      <c r="AO533" s="42"/>
      <c r="AP533" s="42"/>
      <c r="AQ533" s="42"/>
    </row>
    <row r="534" spans="1:43" ht="13">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c r="AN534" s="42"/>
      <c r="AO534" s="42"/>
      <c r="AP534" s="42"/>
      <c r="AQ534" s="42"/>
    </row>
    <row r="535" spans="1:43" ht="13">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c r="AN535" s="42"/>
      <c r="AO535" s="42"/>
      <c r="AP535" s="42"/>
      <c r="AQ535" s="42"/>
    </row>
    <row r="536" spans="1:43" ht="13">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c r="AN536" s="42"/>
      <c r="AO536" s="42"/>
      <c r="AP536" s="42"/>
      <c r="AQ536" s="42"/>
    </row>
    <row r="537" spans="1:43" ht="13">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c r="AN537" s="42"/>
      <c r="AO537" s="42"/>
      <c r="AP537" s="42"/>
      <c r="AQ537" s="42"/>
    </row>
    <row r="538" spans="1:43" ht="13">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c r="AM538" s="42"/>
      <c r="AN538" s="42"/>
      <c r="AO538" s="42"/>
      <c r="AP538" s="42"/>
      <c r="AQ538" s="42"/>
    </row>
    <row r="539" spans="1:43" ht="13">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c r="AM539" s="42"/>
      <c r="AN539" s="42"/>
      <c r="AO539" s="42"/>
      <c r="AP539" s="42"/>
      <c r="AQ539" s="42"/>
    </row>
    <row r="540" spans="1:43" ht="13">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c r="AM540" s="42"/>
      <c r="AN540" s="42"/>
      <c r="AO540" s="42"/>
      <c r="AP540" s="42"/>
      <c r="AQ540" s="42"/>
    </row>
    <row r="541" spans="1:43" ht="13">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c r="AM541" s="42"/>
      <c r="AN541" s="42"/>
      <c r="AO541" s="42"/>
      <c r="AP541" s="42"/>
      <c r="AQ541" s="42"/>
    </row>
    <row r="542" spans="1:43" ht="13">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c r="AM542" s="42"/>
      <c r="AN542" s="42"/>
      <c r="AO542" s="42"/>
      <c r="AP542" s="42"/>
      <c r="AQ542" s="42"/>
    </row>
    <row r="543" spans="1:43" ht="1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c r="AM543" s="42"/>
      <c r="AN543" s="42"/>
      <c r="AO543" s="42"/>
      <c r="AP543" s="42"/>
      <c r="AQ543" s="42"/>
    </row>
    <row r="544" spans="1:43" ht="13">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c r="AM544" s="42"/>
      <c r="AN544" s="42"/>
      <c r="AO544" s="42"/>
      <c r="AP544" s="42"/>
      <c r="AQ544" s="42"/>
    </row>
    <row r="545" spans="1:43" ht="13">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c r="AM545" s="42"/>
      <c r="AN545" s="42"/>
      <c r="AO545" s="42"/>
      <c r="AP545" s="42"/>
      <c r="AQ545" s="42"/>
    </row>
    <row r="546" spans="1:43" ht="13">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c r="AM546" s="42"/>
      <c r="AN546" s="42"/>
      <c r="AO546" s="42"/>
      <c r="AP546" s="42"/>
      <c r="AQ546" s="42"/>
    </row>
    <row r="547" spans="1:43" ht="13">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c r="AM547" s="42"/>
      <c r="AN547" s="42"/>
      <c r="AO547" s="42"/>
      <c r="AP547" s="42"/>
      <c r="AQ547" s="42"/>
    </row>
    <row r="548" spans="1:43" ht="13">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c r="AM548" s="42"/>
      <c r="AN548" s="42"/>
      <c r="AO548" s="42"/>
      <c r="AP548" s="42"/>
      <c r="AQ548" s="42"/>
    </row>
    <row r="549" spans="1:43" ht="13">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c r="AM549" s="42"/>
      <c r="AN549" s="42"/>
      <c r="AO549" s="42"/>
      <c r="AP549" s="42"/>
      <c r="AQ549" s="42"/>
    </row>
    <row r="550" spans="1:43" ht="13">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c r="AM550" s="42"/>
      <c r="AN550" s="42"/>
      <c r="AO550" s="42"/>
      <c r="AP550" s="42"/>
      <c r="AQ550" s="42"/>
    </row>
    <row r="551" spans="1:43" ht="13">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c r="AM551" s="42"/>
      <c r="AN551" s="42"/>
      <c r="AO551" s="42"/>
      <c r="AP551" s="42"/>
      <c r="AQ551" s="42"/>
    </row>
    <row r="552" spans="1:43" ht="13">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c r="AM552" s="42"/>
      <c r="AN552" s="42"/>
      <c r="AO552" s="42"/>
      <c r="AP552" s="42"/>
      <c r="AQ552" s="42"/>
    </row>
    <row r="553" spans="1:43" ht="1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c r="AM553" s="42"/>
      <c r="AN553" s="42"/>
      <c r="AO553" s="42"/>
      <c r="AP553" s="42"/>
      <c r="AQ553" s="42"/>
    </row>
    <row r="554" spans="1:43" ht="13">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c r="AM554" s="42"/>
      <c r="AN554" s="42"/>
      <c r="AO554" s="42"/>
      <c r="AP554" s="42"/>
      <c r="AQ554" s="42"/>
    </row>
    <row r="555" spans="1:43" ht="13">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c r="AM555" s="42"/>
      <c r="AN555" s="42"/>
      <c r="AO555" s="42"/>
      <c r="AP555" s="42"/>
      <c r="AQ555" s="42"/>
    </row>
    <row r="556" spans="1:43" ht="13">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c r="AM556" s="42"/>
      <c r="AN556" s="42"/>
      <c r="AO556" s="42"/>
      <c r="AP556" s="42"/>
      <c r="AQ556" s="42"/>
    </row>
    <row r="557" spans="1:43" ht="13">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c r="AM557" s="42"/>
      <c r="AN557" s="42"/>
      <c r="AO557" s="42"/>
      <c r="AP557" s="42"/>
      <c r="AQ557" s="42"/>
    </row>
    <row r="558" spans="1:43" ht="13">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c r="AM558" s="42"/>
      <c r="AN558" s="42"/>
      <c r="AO558" s="42"/>
      <c r="AP558" s="42"/>
      <c r="AQ558" s="42"/>
    </row>
    <row r="559" spans="1:43" ht="13">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c r="AM559" s="42"/>
      <c r="AN559" s="42"/>
      <c r="AO559" s="42"/>
      <c r="AP559" s="42"/>
      <c r="AQ559" s="42"/>
    </row>
    <row r="560" spans="1:43" ht="13">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c r="AM560" s="42"/>
      <c r="AN560" s="42"/>
      <c r="AO560" s="42"/>
      <c r="AP560" s="42"/>
      <c r="AQ560" s="42"/>
    </row>
    <row r="561" spans="1:43" ht="13">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c r="AM561" s="42"/>
      <c r="AN561" s="42"/>
      <c r="AO561" s="42"/>
      <c r="AP561" s="42"/>
      <c r="AQ561" s="42"/>
    </row>
    <row r="562" spans="1:43" ht="13">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c r="AM562" s="42"/>
      <c r="AN562" s="42"/>
      <c r="AO562" s="42"/>
      <c r="AP562" s="42"/>
      <c r="AQ562" s="42"/>
    </row>
    <row r="563" spans="1:43" ht="1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c r="AM563" s="42"/>
      <c r="AN563" s="42"/>
      <c r="AO563" s="42"/>
      <c r="AP563" s="42"/>
      <c r="AQ563" s="42"/>
    </row>
    <row r="564" spans="1:43" ht="13">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c r="AM564" s="42"/>
      <c r="AN564" s="42"/>
      <c r="AO564" s="42"/>
      <c r="AP564" s="42"/>
      <c r="AQ564" s="42"/>
    </row>
    <row r="565" spans="1:43" ht="13">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c r="AM565" s="42"/>
      <c r="AN565" s="42"/>
      <c r="AO565" s="42"/>
      <c r="AP565" s="42"/>
      <c r="AQ565" s="42"/>
    </row>
    <row r="566" spans="1:43" ht="13">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c r="AM566" s="42"/>
      <c r="AN566" s="42"/>
      <c r="AO566" s="42"/>
      <c r="AP566" s="42"/>
      <c r="AQ566" s="42"/>
    </row>
    <row r="567" spans="1:43" ht="13">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c r="AN567" s="42"/>
      <c r="AO567" s="42"/>
      <c r="AP567" s="42"/>
      <c r="AQ567" s="42"/>
    </row>
    <row r="568" spans="1:43" ht="13">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c r="AM568" s="42"/>
      <c r="AN568" s="42"/>
      <c r="AO568" s="42"/>
      <c r="AP568" s="42"/>
      <c r="AQ568" s="42"/>
    </row>
    <row r="569" spans="1:43" ht="13">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c r="AM569" s="42"/>
      <c r="AN569" s="42"/>
      <c r="AO569" s="42"/>
      <c r="AP569" s="42"/>
      <c r="AQ569" s="42"/>
    </row>
    <row r="570" spans="1:43" ht="13">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c r="AM570" s="42"/>
      <c r="AN570" s="42"/>
      <c r="AO570" s="42"/>
      <c r="AP570" s="42"/>
      <c r="AQ570" s="42"/>
    </row>
    <row r="571" spans="1:43" ht="13">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c r="AM571" s="42"/>
      <c r="AN571" s="42"/>
      <c r="AO571" s="42"/>
      <c r="AP571" s="42"/>
      <c r="AQ571" s="42"/>
    </row>
    <row r="572" spans="1:43" ht="13">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c r="AM572" s="42"/>
      <c r="AN572" s="42"/>
      <c r="AO572" s="42"/>
      <c r="AP572" s="42"/>
      <c r="AQ572" s="42"/>
    </row>
    <row r="573" spans="1:43" ht="1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c r="AM573" s="42"/>
      <c r="AN573" s="42"/>
      <c r="AO573" s="42"/>
      <c r="AP573" s="42"/>
      <c r="AQ573" s="42"/>
    </row>
    <row r="574" spans="1:43" ht="13">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c r="AM574" s="42"/>
      <c r="AN574" s="42"/>
      <c r="AO574" s="42"/>
      <c r="AP574" s="42"/>
      <c r="AQ574" s="42"/>
    </row>
    <row r="575" spans="1:43" ht="13">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c r="AN575" s="42"/>
      <c r="AO575" s="42"/>
      <c r="AP575" s="42"/>
      <c r="AQ575" s="42"/>
    </row>
    <row r="576" spans="1:43" ht="13">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c r="AN576" s="42"/>
      <c r="AO576" s="42"/>
      <c r="AP576" s="42"/>
      <c r="AQ576" s="42"/>
    </row>
    <row r="577" spans="1:43" ht="13">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c r="AN577" s="42"/>
      <c r="AO577" s="42"/>
      <c r="AP577" s="42"/>
      <c r="AQ577" s="42"/>
    </row>
    <row r="578" spans="1:43" ht="13">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c r="AN578" s="42"/>
      <c r="AO578" s="42"/>
      <c r="AP578" s="42"/>
      <c r="AQ578" s="42"/>
    </row>
    <row r="579" spans="1:43" ht="13">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c r="AN579" s="42"/>
      <c r="AO579" s="42"/>
      <c r="AP579" s="42"/>
      <c r="AQ579" s="42"/>
    </row>
    <row r="580" spans="1:43" ht="13">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c r="AN580" s="42"/>
      <c r="AO580" s="42"/>
      <c r="AP580" s="42"/>
      <c r="AQ580" s="42"/>
    </row>
    <row r="581" spans="1:43" ht="13">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row>
    <row r="582" spans="1:43" ht="13">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row>
    <row r="583" spans="1:43" ht="1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row>
    <row r="584" spans="1:43" ht="13">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row>
    <row r="585" spans="1:43" ht="13">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row>
    <row r="586" spans="1:43" ht="13">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row>
    <row r="587" spans="1:43" ht="13">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row>
    <row r="588" spans="1:43" ht="13">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row>
    <row r="589" spans="1:43" ht="13">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row>
    <row r="590" spans="1:43" ht="13">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row>
    <row r="591" spans="1:43" ht="13">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c r="AN591" s="42"/>
      <c r="AO591" s="42"/>
      <c r="AP591" s="42"/>
      <c r="AQ591" s="42"/>
    </row>
    <row r="592" spans="1:43" ht="13">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row>
    <row r="593" spans="1:43" ht="1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row>
    <row r="594" spans="1:43" ht="13">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row>
    <row r="595" spans="1:43" ht="13">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row>
    <row r="596" spans="1:43" ht="13">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row>
    <row r="597" spans="1:43" ht="13">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row>
    <row r="598" spans="1:43" ht="13">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row>
    <row r="599" spans="1:43" ht="13">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row>
    <row r="600" spans="1:43" ht="13">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row>
    <row r="601" spans="1:43" ht="13">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row>
    <row r="602" spans="1:43" ht="13">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row>
    <row r="603" spans="1:43" ht="1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row>
    <row r="604" spans="1:43" ht="13">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row>
    <row r="605" spans="1:43" ht="13">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row>
    <row r="606" spans="1:43" ht="13">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row>
    <row r="607" spans="1:43" ht="13">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row>
    <row r="608" spans="1:43" ht="13">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row>
    <row r="609" spans="1:43" ht="13">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row>
    <row r="610" spans="1:43" ht="13">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row>
    <row r="611" spans="1:43" ht="13">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row>
    <row r="612" spans="1:43" ht="13">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row>
    <row r="613" spans="1:43" ht="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row>
    <row r="614" spans="1:43" ht="13">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row>
    <row r="615" spans="1:43" ht="13">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row>
    <row r="616" spans="1:43" ht="13">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row>
    <row r="617" spans="1:43" ht="13">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row>
    <row r="618" spans="1:43" ht="13">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row>
    <row r="619" spans="1:43" ht="13">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row>
    <row r="620" spans="1:43" ht="13">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row>
    <row r="621" spans="1:43" ht="13">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row>
    <row r="622" spans="1:43" ht="13">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row>
    <row r="623" spans="1:43" ht="1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row>
    <row r="624" spans="1:43" ht="13">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row>
    <row r="625" spans="1:43" ht="13">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row>
    <row r="626" spans="1:43" ht="13">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row>
    <row r="627" spans="1:43" ht="13">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c r="AN627" s="42"/>
      <c r="AO627" s="42"/>
      <c r="AP627" s="42"/>
      <c r="AQ627" s="42"/>
    </row>
    <row r="628" spans="1:43" ht="13">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row>
    <row r="629" spans="1:43" ht="13">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row>
    <row r="630" spans="1:43" ht="13">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row>
    <row r="631" spans="1:43" ht="13">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row>
    <row r="632" spans="1:43" ht="13">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row>
    <row r="633" spans="1:43" ht="1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c r="AN633" s="42"/>
      <c r="AO633" s="42"/>
      <c r="AP633" s="42"/>
      <c r="AQ633" s="42"/>
    </row>
    <row r="634" spans="1:43" ht="13">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row>
    <row r="635" spans="1:43" ht="13">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row>
    <row r="636" spans="1:43" ht="13">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row>
    <row r="637" spans="1:43" ht="13">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row>
    <row r="638" spans="1:43" ht="13">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row>
    <row r="639" spans="1:43" ht="13">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c r="AN639" s="42"/>
      <c r="AO639" s="42"/>
      <c r="AP639" s="42"/>
      <c r="AQ639" s="42"/>
    </row>
    <row r="640" spans="1:43" ht="13">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row>
    <row r="641" spans="1:43" ht="13">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row>
    <row r="642" spans="1:43" ht="13">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row>
    <row r="643" spans="1:43" ht="1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row>
    <row r="644" spans="1:43" ht="13">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row>
    <row r="645" spans="1:43" ht="13">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c r="AQ645" s="42"/>
    </row>
    <row r="646" spans="1:43" ht="13">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row>
    <row r="647" spans="1:43" ht="13">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row>
    <row r="648" spans="1:43" ht="13">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c r="AQ648" s="42"/>
    </row>
    <row r="649" spans="1:43" ht="13">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row>
    <row r="650" spans="1:43" ht="13">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c r="AQ650" s="42"/>
    </row>
    <row r="651" spans="1:43" ht="13">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row>
    <row r="652" spans="1:43" ht="13">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row>
    <row r="653" spans="1:43" ht="1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row>
    <row r="654" spans="1:43" ht="13">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c r="AQ654" s="42"/>
    </row>
    <row r="655" spans="1:43" ht="13">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c r="AQ655" s="42"/>
    </row>
    <row r="656" spans="1:43" ht="13">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c r="AQ656" s="42"/>
    </row>
    <row r="657" spans="1:43" ht="13">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c r="AQ657" s="42"/>
    </row>
    <row r="658" spans="1:43" ht="13">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c r="AQ658" s="42"/>
    </row>
    <row r="659" spans="1:43" ht="13">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row>
    <row r="660" spans="1:43" ht="13">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c r="AQ660" s="42"/>
    </row>
    <row r="661" spans="1:43" ht="13">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c r="AQ661" s="42"/>
    </row>
    <row r="662" spans="1:43" ht="13">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c r="AQ662" s="42"/>
    </row>
    <row r="663" spans="1:43" ht="1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c r="AQ663" s="42"/>
    </row>
    <row r="664" spans="1:43" ht="13">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c r="AQ664" s="42"/>
    </row>
    <row r="665" spans="1:43" ht="13">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c r="AQ665" s="42"/>
    </row>
    <row r="666" spans="1:43" ht="13">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c r="AQ666" s="42"/>
    </row>
    <row r="667" spans="1:43" ht="13">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c r="AQ667" s="42"/>
    </row>
    <row r="668" spans="1:43" ht="13">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c r="AQ668" s="42"/>
    </row>
    <row r="669" spans="1:43" ht="13">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c r="AQ669" s="42"/>
    </row>
    <row r="670" spans="1:43" ht="13">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c r="AQ670" s="42"/>
    </row>
    <row r="671" spans="1:43" ht="13">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c r="AQ671" s="42"/>
    </row>
    <row r="672" spans="1:43" ht="13">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c r="AQ672" s="42"/>
    </row>
    <row r="673" spans="1:43" ht="1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c r="AQ673" s="42"/>
    </row>
    <row r="674" spans="1:43" ht="13">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c r="AQ674" s="42"/>
    </row>
    <row r="675" spans="1:43" ht="13">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c r="AQ675" s="42"/>
    </row>
    <row r="676" spans="1:43" ht="13">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row>
    <row r="677" spans="1:43" ht="13">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c r="AQ677" s="42"/>
    </row>
    <row r="678" spans="1:43" ht="13">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c r="AQ678" s="42"/>
    </row>
    <row r="679" spans="1:43" ht="13">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c r="AN679" s="42"/>
      <c r="AO679" s="42"/>
      <c r="AP679" s="42"/>
      <c r="AQ679" s="42"/>
    </row>
    <row r="680" spans="1:43" ht="13">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c r="AN680" s="42"/>
      <c r="AO680" s="42"/>
      <c r="AP680" s="42"/>
      <c r="AQ680" s="42"/>
    </row>
    <row r="681" spans="1:43" ht="13">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c r="AN681" s="42"/>
      <c r="AO681" s="42"/>
      <c r="AP681" s="42"/>
      <c r="AQ681" s="42"/>
    </row>
    <row r="682" spans="1:43" ht="13">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c r="AN682" s="42"/>
      <c r="AO682" s="42"/>
      <c r="AP682" s="42"/>
      <c r="AQ682" s="42"/>
    </row>
    <row r="683" spans="1:43" ht="1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c r="AN683" s="42"/>
      <c r="AO683" s="42"/>
      <c r="AP683" s="42"/>
      <c r="AQ683" s="42"/>
    </row>
    <row r="684" spans="1:43" ht="13">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c r="AN684" s="42"/>
      <c r="AO684" s="42"/>
      <c r="AP684" s="42"/>
      <c r="AQ684" s="42"/>
    </row>
    <row r="685" spans="1:43" ht="13">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c r="AN685" s="42"/>
      <c r="AO685" s="42"/>
      <c r="AP685" s="42"/>
      <c r="AQ685" s="42"/>
    </row>
    <row r="686" spans="1:43" ht="13">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c r="AN686" s="42"/>
      <c r="AO686" s="42"/>
      <c r="AP686" s="42"/>
      <c r="AQ686" s="42"/>
    </row>
    <row r="687" spans="1:43" ht="13">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c r="AN687" s="42"/>
      <c r="AO687" s="42"/>
      <c r="AP687" s="42"/>
      <c r="AQ687" s="42"/>
    </row>
    <row r="688" spans="1:43" ht="13">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c r="AN688" s="42"/>
      <c r="AO688" s="42"/>
      <c r="AP688" s="42"/>
      <c r="AQ688" s="42"/>
    </row>
    <row r="689" spans="1:43" ht="13">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c r="AN689" s="42"/>
      <c r="AO689" s="42"/>
      <c r="AP689" s="42"/>
      <c r="AQ689" s="42"/>
    </row>
    <row r="690" spans="1:43" ht="13">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c r="AN690" s="42"/>
      <c r="AO690" s="42"/>
      <c r="AP690" s="42"/>
      <c r="AQ690" s="42"/>
    </row>
    <row r="691" spans="1:43" ht="13">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c r="AN691" s="42"/>
      <c r="AO691" s="42"/>
      <c r="AP691" s="42"/>
      <c r="AQ691" s="42"/>
    </row>
    <row r="692" spans="1:43" ht="13">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c r="AN692" s="42"/>
      <c r="AO692" s="42"/>
      <c r="AP692" s="42"/>
      <c r="AQ692" s="42"/>
    </row>
    <row r="693" spans="1:43" ht="1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c r="AN693" s="42"/>
      <c r="AO693" s="42"/>
      <c r="AP693" s="42"/>
      <c r="AQ693" s="42"/>
    </row>
    <row r="694" spans="1:43" ht="13">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c r="AM694" s="42"/>
      <c r="AN694" s="42"/>
      <c r="AO694" s="42"/>
      <c r="AP694" s="42"/>
      <c r="AQ694" s="42"/>
    </row>
    <row r="695" spans="1:43" ht="13">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c r="AM695" s="42"/>
      <c r="AN695" s="42"/>
      <c r="AO695" s="42"/>
      <c r="AP695" s="42"/>
      <c r="AQ695" s="42"/>
    </row>
    <row r="696" spans="1:43" ht="13">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c r="AM696" s="42"/>
      <c r="AN696" s="42"/>
      <c r="AO696" s="42"/>
      <c r="AP696" s="42"/>
      <c r="AQ696" s="42"/>
    </row>
    <row r="697" spans="1:43" ht="13">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c r="AM697" s="42"/>
      <c r="AN697" s="42"/>
      <c r="AO697" s="42"/>
      <c r="AP697" s="42"/>
      <c r="AQ697" s="42"/>
    </row>
    <row r="698" spans="1:43" ht="13">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c r="AM698" s="42"/>
      <c r="AN698" s="42"/>
      <c r="AO698" s="42"/>
      <c r="AP698" s="42"/>
      <c r="AQ698" s="42"/>
    </row>
    <row r="699" spans="1:43" ht="13">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c r="AM699" s="42"/>
      <c r="AN699" s="42"/>
      <c r="AO699" s="42"/>
      <c r="AP699" s="42"/>
      <c r="AQ699" s="42"/>
    </row>
    <row r="700" spans="1:43" ht="13">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c r="AM700" s="42"/>
      <c r="AN700" s="42"/>
      <c r="AO700" s="42"/>
      <c r="AP700" s="42"/>
      <c r="AQ700" s="42"/>
    </row>
    <row r="701" spans="1:43" ht="13">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c r="AM701" s="42"/>
      <c r="AN701" s="42"/>
      <c r="AO701" s="42"/>
      <c r="AP701" s="42"/>
      <c r="AQ701" s="42"/>
    </row>
    <row r="702" spans="1:43" ht="13">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c r="AM702" s="42"/>
      <c r="AN702" s="42"/>
      <c r="AO702" s="42"/>
      <c r="AP702" s="42"/>
      <c r="AQ702" s="42"/>
    </row>
    <row r="703" spans="1:43" ht="1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c r="AM703" s="42"/>
      <c r="AN703" s="42"/>
      <c r="AO703" s="42"/>
      <c r="AP703" s="42"/>
      <c r="AQ703" s="42"/>
    </row>
    <row r="704" spans="1:43" ht="13">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c r="AM704" s="42"/>
      <c r="AN704" s="42"/>
      <c r="AO704" s="42"/>
      <c r="AP704" s="42"/>
      <c r="AQ704" s="42"/>
    </row>
    <row r="705" spans="1:43" ht="13">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c r="AM705" s="42"/>
      <c r="AN705" s="42"/>
      <c r="AO705" s="42"/>
      <c r="AP705" s="42"/>
      <c r="AQ705" s="42"/>
    </row>
    <row r="706" spans="1:43" ht="13">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c r="AM706" s="42"/>
      <c r="AN706" s="42"/>
      <c r="AO706" s="42"/>
      <c r="AP706" s="42"/>
      <c r="AQ706" s="42"/>
    </row>
    <row r="707" spans="1:43" ht="13">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c r="AM707" s="42"/>
      <c r="AN707" s="42"/>
      <c r="AO707" s="42"/>
      <c r="AP707" s="42"/>
      <c r="AQ707" s="42"/>
    </row>
    <row r="708" spans="1:43" ht="13">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c r="AM708" s="42"/>
      <c r="AN708" s="42"/>
      <c r="AO708" s="42"/>
      <c r="AP708" s="42"/>
      <c r="AQ708" s="42"/>
    </row>
    <row r="709" spans="1:43" ht="13">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c r="AM709" s="42"/>
      <c r="AN709" s="42"/>
      <c r="AO709" s="42"/>
      <c r="AP709" s="42"/>
      <c r="AQ709" s="42"/>
    </row>
    <row r="710" spans="1:43" ht="13">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c r="AM710" s="42"/>
      <c r="AN710" s="42"/>
      <c r="AO710" s="42"/>
      <c r="AP710" s="42"/>
      <c r="AQ710" s="42"/>
    </row>
    <row r="711" spans="1:43" ht="13">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c r="AM711" s="42"/>
      <c r="AN711" s="42"/>
      <c r="AO711" s="42"/>
      <c r="AP711" s="42"/>
      <c r="AQ711" s="42"/>
    </row>
    <row r="712" spans="1:43" ht="13">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c r="AM712" s="42"/>
      <c r="AN712" s="42"/>
      <c r="AO712" s="42"/>
      <c r="AP712" s="42"/>
      <c r="AQ712" s="42"/>
    </row>
    <row r="713" spans="1:43" ht="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c r="AM713" s="42"/>
      <c r="AN713" s="42"/>
      <c r="AO713" s="42"/>
      <c r="AP713" s="42"/>
      <c r="AQ713" s="42"/>
    </row>
    <row r="714" spans="1:43" ht="13">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c r="AM714" s="42"/>
      <c r="AN714" s="42"/>
      <c r="AO714" s="42"/>
      <c r="AP714" s="42"/>
      <c r="AQ714" s="42"/>
    </row>
    <row r="715" spans="1:43" ht="13">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c r="AM715" s="42"/>
      <c r="AN715" s="42"/>
      <c r="AO715" s="42"/>
      <c r="AP715" s="42"/>
      <c r="AQ715" s="42"/>
    </row>
    <row r="716" spans="1:43" ht="13">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c r="AM716" s="42"/>
      <c r="AN716" s="42"/>
      <c r="AO716" s="42"/>
      <c r="AP716" s="42"/>
      <c r="AQ716" s="42"/>
    </row>
    <row r="717" spans="1:43" ht="13">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c r="AM717" s="42"/>
      <c r="AN717" s="42"/>
      <c r="AO717" s="42"/>
      <c r="AP717" s="42"/>
      <c r="AQ717" s="42"/>
    </row>
    <row r="718" spans="1:43" ht="13">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c r="AM718" s="42"/>
      <c r="AN718" s="42"/>
      <c r="AO718" s="42"/>
      <c r="AP718" s="42"/>
      <c r="AQ718" s="42"/>
    </row>
    <row r="719" spans="1:43" ht="13">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c r="AM719" s="42"/>
      <c r="AN719" s="42"/>
      <c r="AO719" s="42"/>
      <c r="AP719" s="42"/>
      <c r="AQ719" s="42"/>
    </row>
    <row r="720" spans="1:43" ht="13">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c r="AM720" s="42"/>
      <c r="AN720" s="42"/>
      <c r="AO720" s="42"/>
      <c r="AP720" s="42"/>
      <c r="AQ720" s="42"/>
    </row>
    <row r="721" spans="1:43" ht="13">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c r="AM721" s="42"/>
      <c r="AN721" s="42"/>
      <c r="AO721" s="42"/>
      <c r="AP721" s="42"/>
      <c r="AQ721" s="42"/>
    </row>
    <row r="722" spans="1:43" ht="13">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c r="AM722" s="42"/>
      <c r="AN722" s="42"/>
      <c r="AO722" s="42"/>
      <c r="AP722" s="42"/>
      <c r="AQ722" s="42"/>
    </row>
    <row r="723" spans="1:43" ht="1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c r="AM723" s="42"/>
      <c r="AN723" s="42"/>
      <c r="AO723" s="42"/>
      <c r="AP723" s="42"/>
      <c r="AQ723" s="42"/>
    </row>
    <row r="724" spans="1:43" ht="13">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c r="AM724" s="42"/>
      <c r="AN724" s="42"/>
      <c r="AO724" s="42"/>
      <c r="AP724" s="42"/>
      <c r="AQ724" s="42"/>
    </row>
    <row r="725" spans="1:43" ht="13">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c r="AM725" s="42"/>
      <c r="AN725" s="42"/>
      <c r="AO725" s="42"/>
      <c r="AP725" s="42"/>
      <c r="AQ725" s="42"/>
    </row>
    <row r="726" spans="1:43" ht="13">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c r="AM726" s="42"/>
      <c r="AN726" s="42"/>
      <c r="AO726" s="42"/>
      <c r="AP726" s="42"/>
      <c r="AQ726" s="42"/>
    </row>
    <row r="727" spans="1:43" ht="13">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c r="AM727" s="42"/>
      <c r="AN727" s="42"/>
      <c r="AO727" s="42"/>
      <c r="AP727" s="42"/>
      <c r="AQ727" s="42"/>
    </row>
    <row r="728" spans="1:43" ht="13">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c r="AM728" s="42"/>
      <c r="AN728" s="42"/>
      <c r="AO728" s="42"/>
      <c r="AP728" s="42"/>
      <c r="AQ728" s="42"/>
    </row>
    <row r="729" spans="1:43" ht="13">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c r="AM729" s="42"/>
      <c r="AN729" s="42"/>
      <c r="AO729" s="42"/>
      <c r="AP729" s="42"/>
      <c r="AQ729" s="42"/>
    </row>
    <row r="730" spans="1:43" ht="13">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c r="AM730" s="42"/>
      <c r="AN730" s="42"/>
      <c r="AO730" s="42"/>
      <c r="AP730" s="42"/>
      <c r="AQ730" s="42"/>
    </row>
    <row r="731" spans="1:43" ht="13">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c r="AM731" s="42"/>
      <c r="AN731" s="42"/>
      <c r="AO731" s="42"/>
      <c r="AP731" s="42"/>
      <c r="AQ731" s="42"/>
    </row>
    <row r="732" spans="1:43" ht="13">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c r="AM732" s="42"/>
      <c r="AN732" s="42"/>
      <c r="AO732" s="42"/>
      <c r="AP732" s="42"/>
      <c r="AQ732" s="42"/>
    </row>
    <row r="733" spans="1:43" ht="1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c r="AM733" s="42"/>
      <c r="AN733" s="42"/>
      <c r="AO733" s="42"/>
      <c r="AP733" s="42"/>
      <c r="AQ733" s="42"/>
    </row>
    <row r="734" spans="1:43" ht="13">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c r="AM734" s="42"/>
      <c r="AN734" s="42"/>
      <c r="AO734" s="42"/>
      <c r="AP734" s="42"/>
      <c r="AQ734" s="42"/>
    </row>
    <row r="735" spans="1:43" ht="13">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c r="AM735" s="42"/>
      <c r="AN735" s="42"/>
      <c r="AO735" s="42"/>
      <c r="AP735" s="42"/>
      <c r="AQ735" s="42"/>
    </row>
    <row r="736" spans="1:43" ht="13">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c r="AM736" s="42"/>
      <c r="AN736" s="42"/>
      <c r="AO736" s="42"/>
      <c r="AP736" s="42"/>
      <c r="AQ736" s="42"/>
    </row>
    <row r="737" spans="1:43" ht="13">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c r="AM737" s="42"/>
      <c r="AN737" s="42"/>
      <c r="AO737" s="42"/>
      <c r="AP737" s="42"/>
      <c r="AQ737" s="42"/>
    </row>
    <row r="738" spans="1:43" ht="13">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c r="AM738" s="42"/>
      <c r="AN738" s="42"/>
      <c r="AO738" s="42"/>
      <c r="AP738" s="42"/>
      <c r="AQ738" s="42"/>
    </row>
    <row r="739" spans="1:43" ht="13">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c r="AM739" s="42"/>
      <c r="AN739" s="42"/>
      <c r="AO739" s="42"/>
      <c r="AP739" s="42"/>
      <c r="AQ739" s="42"/>
    </row>
    <row r="740" spans="1:43" ht="13">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c r="AM740" s="42"/>
      <c r="AN740" s="42"/>
      <c r="AO740" s="42"/>
      <c r="AP740" s="42"/>
      <c r="AQ740" s="42"/>
    </row>
    <row r="741" spans="1:43" ht="13">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c r="AM741" s="42"/>
      <c r="AN741" s="42"/>
      <c r="AO741" s="42"/>
      <c r="AP741" s="42"/>
      <c r="AQ741" s="42"/>
    </row>
    <row r="742" spans="1:43" ht="13">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c r="AM742" s="42"/>
      <c r="AN742" s="42"/>
      <c r="AO742" s="42"/>
      <c r="AP742" s="42"/>
      <c r="AQ742" s="42"/>
    </row>
    <row r="743" spans="1:43" ht="1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c r="AM743" s="42"/>
      <c r="AN743" s="42"/>
      <c r="AO743" s="42"/>
      <c r="AP743" s="42"/>
      <c r="AQ743" s="42"/>
    </row>
    <row r="744" spans="1:43" ht="13">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c r="AM744" s="42"/>
      <c r="AN744" s="42"/>
      <c r="AO744" s="42"/>
      <c r="AP744" s="42"/>
      <c r="AQ744" s="42"/>
    </row>
    <row r="745" spans="1:43" ht="13">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c r="AM745" s="42"/>
      <c r="AN745" s="42"/>
      <c r="AO745" s="42"/>
      <c r="AP745" s="42"/>
      <c r="AQ745" s="42"/>
    </row>
    <row r="746" spans="1:43" ht="13">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c r="AM746" s="42"/>
      <c r="AN746" s="42"/>
      <c r="AO746" s="42"/>
      <c r="AP746" s="42"/>
      <c r="AQ746" s="42"/>
    </row>
    <row r="747" spans="1:43" ht="13">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c r="AM747" s="42"/>
      <c r="AN747" s="42"/>
      <c r="AO747" s="42"/>
      <c r="AP747" s="42"/>
      <c r="AQ747" s="42"/>
    </row>
    <row r="748" spans="1:43" ht="13">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c r="AM748" s="42"/>
      <c r="AN748" s="42"/>
      <c r="AO748" s="42"/>
      <c r="AP748" s="42"/>
      <c r="AQ748" s="42"/>
    </row>
    <row r="749" spans="1:43" ht="13">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c r="AM749" s="42"/>
      <c r="AN749" s="42"/>
      <c r="AO749" s="42"/>
      <c r="AP749" s="42"/>
      <c r="AQ749" s="42"/>
    </row>
    <row r="750" spans="1:43" ht="13">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c r="AM750" s="42"/>
      <c r="AN750" s="42"/>
      <c r="AO750" s="42"/>
      <c r="AP750" s="42"/>
      <c r="AQ750" s="42"/>
    </row>
    <row r="751" spans="1:43" ht="13">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c r="AM751" s="42"/>
      <c r="AN751" s="42"/>
      <c r="AO751" s="42"/>
      <c r="AP751" s="42"/>
      <c r="AQ751" s="42"/>
    </row>
    <row r="752" spans="1:43" ht="13">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c r="AM752" s="42"/>
      <c r="AN752" s="42"/>
      <c r="AO752" s="42"/>
      <c r="AP752" s="42"/>
      <c r="AQ752" s="42"/>
    </row>
    <row r="753" spans="1:43" ht="1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c r="AM753" s="42"/>
      <c r="AN753" s="42"/>
      <c r="AO753" s="42"/>
      <c r="AP753" s="42"/>
      <c r="AQ753" s="42"/>
    </row>
    <row r="754" spans="1:43" ht="13">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c r="AM754" s="42"/>
      <c r="AN754" s="42"/>
      <c r="AO754" s="42"/>
      <c r="AP754" s="42"/>
      <c r="AQ754" s="42"/>
    </row>
    <row r="755" spans="1:43" ht="13">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c r="AM755" s="42"/>
      <c r="AN755" s="42"/>
      <c r="AO755" s="42"/>
      <c r="AP755" s="42"/>
      <c r="AQ755" s="42"/>
    </row>
    <row r="756" spans="1:43" ht="13">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c r="AM756" s="42"/>
      <c r="AN756" s="42"/>
      <c r="AO756" s="42"/>
      <c r="AP756" s="42"/>
      <c r="AQ756" s="42"/>
    </row>
    <row r="757" spans="1:43" ht="13">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c r="AM757" s="42"/>
      <c r="AN757" s="42"/>
      <c r="AO757" s="42"/>
      <c r="AP757" s="42"/>
      <c r="AQ757" s="42"/>
    </row>
    <row r="758" spans="1:43" ht="13">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c r="AM758" s="42"/>
      <c r="AN758" s="42"/>
      <c r="AO758" s="42"/>
      <c r="AP758" s="42"/>
      <c r="AQ758" s="42"/>
    </row>
    <row r="759" spans="1:43" ht="13">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c r="AM759" s="42"/>
      <c r="AN759" s="42"/>
      <c r="AO759" s="42"/>
      <c r="AP759" s="42"/>
      <c r="AQ759" s="42"/>
    </row>
    <row r="760" spans="1:43" ht="13">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c r="AM760" s="42"/>
      <c r="AN760" s="42"/>
      <c r="AO760" s="42"/>
      <c r="AP760" s="42"/>
      <c r="AQ760" s="42"/>
    </row>
    <row r="761" spans="1:43" ht="13">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c r="AM761" s="42"/>
      <c r="AN761" s="42"/>
      <c r="AO761" s="42"/>
      <c r="AP761" s="42"/>
      <c r="AQ761" s="42"/>
    </row>
    <row r="762" spans="1:43" ht="13">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c r="AM762" s="42"/>
      <c r="AN762" s="42"/>
      <c r="AO762" s="42"/>
      <c r="AP762" s="42"/>
      <c r="AQ762" s="42"/>
    </row>
    <row r="763" spans="1:43" ht="1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c r="AM763" s="42"/>
      <c r="AN763" s="42"/>
      <c r="AO763" s="42"/>
      <c r="AP763" s="42"/>
      <c r="AQ763" s="42"/>
    </row>
    <row r="764" spans="1:43" ht="13">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c r="AM764" s="42"/>
      <c r="AN764" s="42"/>
      <c r="AO764" s="42"/>
      <c r="AP764" s="42"/>
      <c r="AQ764" s="42"/>
    </row>
    <row r="765" spans="1:43" ht="13">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c r="AM765" s="42"/>
      <c r="AN765" s="42"/>
      <c r="AO765" s="42"/>
      <c r="AP765" s="42"/>
      <c r="AQ765" s="42"/>
    </row>
    <row r="766" spans="1:43" ht="13">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row>
    <row r="767" spans="1:43" ht="13">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c r="AM767" s="42"/>
      <c r="AN767" s="42"/>
      <c r="AO767" s="42"/>
      <c r="AP767" s="42"/>
      <c r="AQ767" s="42"/>
    </row>
    <row r="768" spans="1:43" ht="13">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c r="AM768" s="42"/>
      <c r="AN768" s="42"/>
      <c r="AO768" s="42"/>
      <c r="AP768" s="42"/>
      <c r="AQ768" s="42"/>
    </row>
    <row r="769" spans="1:43" ht="13">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c r="AM769" s="42"/>
      <c r="AN769" s="42"/>
      <c r="AO769" s="42"/>
      <c r="AP769" s="42"/>
      <c r="AQ769" s="42"/>
    </row>
    <row r="770" spans="1:43" ht="13">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c r="AM770" s="42"/>
      <c r="AN770" s="42"/>
      <c r="AO770" s="42"/>
      <c r="AP770" s="42"/>
      <c r="AQ770" s="42"/>
    </row>
    <row r="771" spans="1:43" ht="13">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c r="AM771" s="42"/>
      <c r="AN771" s="42"/>
      <c r="AO771" s="42"/>
      <c r="AP771" s="42"/>
      <c r="AQ771" s="42"/>
    </row>
    <row r="772" spans="1:43" ht="13">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c r="AM772" s="42"/>
      <c r="AN772" s="42"/>
      <c r="AO772" s="42"/>
      <c r="AP772" s="42"/>
      <c r="AQ772" s="42"/>
    </row>
    <row r="773" spans="1:43" ht="1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c r="AM773" s="42"/>
      <c r="AN773" s="42"/>
      <c r="AO773" s="42"/>
      <c r="AP773" s="42"/>
      <c r="AQ773" s="42"/>
    </row>
    <row r="774" spans="1:43" ht="13">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c r="AM774" s="42"/>
      <c r="AN774" s="42"/>
      <c r="AO774" s="42"/>
      <c r="AP774" s="42"/>
      <c r="AQ774" s="42"/>
    </row>
    <row r="775" spans="1:43" ht="13">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c r="AM775" s="42"/>
      <c r="AN775" s="42"/>
      <c r="AO775" s="42"/>
      <c r="AP775" s="42"/>
      <c r="AQ775" s="42"/>
    </row>
    <row r="776" spans="1:43" ht="13">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c r="AM776" s="42"/>
      <c r="AN776" s="42"/>
      <c r="AO776" s="42"/>
      <c r="AP776" s="42"/>
      <c r="AQ776" s="42"/>
    </row>
    <row r="777" spans="1:43" ht="13">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c r="AM777" s="42"/>
      <c r="AN777" s="42"/>
      <c r="AO777" s="42"/>
      <c r="AP777" s="42"/>
      <c r="AQ777" s="42"/>
    </row>
    <row r="778" spans="1:43" ht="13">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c r="AM778" s="42"/>
      <c r="AN778" s="42"/>
      <c r="AO778" s="42"/>
      <c r="AP778" s="42"/>
      <c r="AQ778" s="42"/>
    </row>
    <row r="779" spans="1:43" ht="13">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c r="AM779" s="42"/>
      <c r="AN779" s="42"/>
      <c r="AO779" s="42"/>
      <c r="AP779" s="42"/>
      <c r="AQ779" s="42"/>
    </row>
    <row r="780" spans="1:43" ht="13">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c r="AM780" s="42"/>
      <c r="AN780" s="42"/>
      <c r="AO780" s="42"/>
      <c r="AP780" s="42"/>
      <c r="AQ780" s="42"/>
    </row>
    <row r="781" spans="1:43" ht="13">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c r="AM781" s="42"/>
      <c r="AN781" s="42"/>
      <c r="AO781" s="42"/>
      <c r="AP781" s="42"/>
      <c r="AQ781" s="42"/>
    </row>
    <row r="782" spans="1:43" ht="13">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c r="AM782" s="42"/>
      <c r="AN782" s="42"/>
      <c r="AO782" s="42"/>
      <c r="AP782" s="42"/>
      <c r="AQ782" s="42"/>
    </row>
    <row r="783" spans="1:43" ht="1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c r="AM783" s="42"/>
      <c r="AN783" s="42"/>
      <c r="AO783" s="42"/>
      <c r="AP783" s="42"/>
      <c r="AQ783" s="42"/>
    </row>
    <row r="784" spans="1:43" ht="13">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c r="AM784" s="42"/>
      <c r="AN784" s="42"/>
      <c r="AO784" s="42"/>
      <c r="AP784" s="42"/>
      <c r="AQ784" s="42"/>
    </row>
    <row r="785" spans="1:43" ht="13">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c r="AM785" s="42"/>
      <c r="AN785" s="42"/>
      <c r="AO785" s="42"/>
      <c r="AP785" s="42"/>
      <c r="AQ785" s="42"/>
    </row>
    <row r="786" spans="1:43" ht="13">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c r="AM786" s="42"/>
      <c r="AN786" s="42"/>
      <c r="AO786" s="42"/>
      <c r="AP786" s="42"/>
      <c r="AQ786" s="42"/>
    </row>
    <row r="787" spans="1:43" ht="13">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c r="AM787" s="42"/>
      <c r="AN787" s="42"/>
      <c r="AO787" s="42"/>
      <c r="AP787" s="42"/>
      <c r="AQ787" s="42"/>
    </row>
    <row r="788" spans="1:43" ht="13">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c r="AM788" s="42"/>
      <c r="AN788" s="42"/>
      <c r="AO788" s="42"/>
      <c r="AP788" s="42"/>
      <c r="AQ788" s="42"/>
    </row>
    <row r="789" spans="1:43" ht="13">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c r="AM789" s="42"/>
      <c r="AN789" s="42"/>
      <c r="AO789" s="42"/>
      <c r="AP789" s="42"/>
      <c r="AQ789" s="42"/>
    </row>
    <row r="790" spans="1:43" ht="13">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c r="AM790" s="42"/>
      <c r="AN790" s="42"/>
      <c r="AO790" s="42"/>
      <c r="AP790" s="42"/>
      <c r="AQ790" s="42"/>
    </row>
    <row r="791" spans="1:43" ht="13">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c r="AM791" s="42"/>
      <c r="AN791" s="42"/>
      <c r="AO791" s="42"/>
      <c r="AP791" s="42"/>
      <c r="AQ791" s="42"/>
    </row>
    <row r="792" spans="1:43" ht="13">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c r="AM792" s="42"/>
      <c r="AN792" s="42"/>
      <c r="AO792" s="42"/>
      <c r="AP792" s="42"/>
      <c r="AQ792" s="42"/>
    </row>
    <row r="793" spans="1:43" ht="1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c r="AM793" s="42"/>
      <c r="AN793" s="42"/>
      <c r="AO793" s="42"/>
      <c r="AP793" s="42"/>
      <c r="AQ793" s="42"/>
    </row>
    <row r="794" spans="1:43" ht="13">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c r="AN794" s="42"/>
      <c r="AO794" s="42"/>
      <c r="AP794" s="42"/>
      <c r="AQ794" s="42"/>
    </row>
    <row r="795" spans="1:43" ht="13">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c r="AN795" s="42"/>
      <c r="AO795" s="42"/>
      <c r="AP795" s="42"/>
      <c r="AQ795" s="42"/>
    </row>
    <row r="796" spans="1:43" ht="13">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c r="AM796" s="42"/>
      <c r="AN796" s="42"/>
      <c r="AO796" s="42"/>
      <c r="AP796" s="42"/>
      <c r="AQ796" s="42"/>
    </row>
    <row r="797" spans="1:43" ht="13">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c r="AM797" s="42"/>
      <c r="AN797" s="42"/>
      <c r="AO797" s="42"/>
      <c r="AP797" s="42"/>
      <c r="AQ797" s="42"/>
    </row>
    <row r="798" spans="1:43" ht="13">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c r="AM798" s="42"/>
      <c r="AN798" s="42"/>
      <c r="AO798" s="42"/>
      <c r="AP798" s="42"/>
      <c r="AQ798" s="42"/>
    </row>
    <row r="799" spans="1:43" ht="13">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c r="AM799" s="42"/>
      <c r="AN799" s="42"/>
      <c r="AO799" s="42"/>
      <c r="AP799" s="42"/>
      <c r="AQ799" s="42"/>
    </row>
    <row r="800" spans="1:43" ht="13">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c r="AN800" s="42"/>
      <c r="AO800" s="42"/>
      <c r="AP800" s="42"/>
      <c r="AQ800" s="42"/>
    </row>
    <row r="801" spans="1:43" ht="13">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c r="AM801" s="42"/>
      <c r="AN801" s="42"/>
      <c r="AO801" s="42"/>
      <c r="AP801" s="42"/>
      <c r="AQ801" s="42"/>
    </row>
    <row r="802" spans="1:43" ht="13">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c r="AN802" s="42"/>
      <c r="AO802" s="42"/>
      <c r="AP802" s="42"/>
      <c r="AQ802" s="42"/>
    </row>
    <row r="803" spans="1:43" ht="1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c r="AM803" s="42"/>
      <c r="AN803" s="42"/>
      <c r="AO803" s="42"/>
      <c r="AP803" s="42"/>
      <c r="AQ803" s="42"/>
    </row>
    <row r="804" spans="1:43" ht="13">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c r="AM804" s="42"/>
      <c r="AN804" s="42"/>
      <c r="AO804" s="42"/>
      <c r="AP804" s="42"/>
      <c r="AQ804" s="42"/>
    </row>
    <row r="805" spans="1:43" ht="13">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c r="AM805" s="42"/>
      <c r="AN805" s="42"/>
      <c r="AO805" s="42"/>
      <c r="AP805" s="42"/>
      <c r="AQ805" s="42"/>
    </row>
    <row r="806" spans="1:43" ht="13">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c r="AM806" s="42"/>
      <c r="AN806" s="42"/>
      <c r="AO806" s="42"/>
      <c r="AP806" s="42"/>
      <c r="AQ806" s="42"/>
    </row>
    <row r="807" spans="1:43" ht="13">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c r="AM807" s="42"/>
      <c r="AN807" s="42"/>
      <c r="AO807" s="42"/>
      <c r="AP807" s="42"/>
      <c r="AQ807" s="42"/>
    </row>
    <row r="808" spans="1:43" ht="13">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c r="AM808" s="42"/>
      <c r="AN808" s="42"/>
      <c r="AO808" s="42"/>
      <c r="AP808" s="42"/>
      <c r="AQ808" s="42"/>
    </row>
    <row r="809" spans="1:43" ht="13">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c r="AM809" s="42"/>
      <c r="AN809" s="42"/>
      <c r="AO809" s="42"/>
      <c r="AP809" s="42"/>
      <c r="AQ809" s="42"/>
    </row>
    <row r="810" spans="1:43" ht="13">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c r="AM810" s="42"/>
      <c r="AN810" s="42"/>
      <c r="AO810" s="42"/>
      <c r="AP810" s="42"/>
      <c r="AQ810" s="42"/>
    </row>
    <row r="811" spans="1:43" ht="13">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c r="AM811" s="42"/>
      <c r="AN811" s="42"/>
      <c r="AO811" s="42"/>
      <c r="AP811" s="42"/>
      <c r="AQ811" s="42"/>
    </row>
    <row r="812" spans="1:43" ht="13">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c r="AM812" s="42"/>
      <c r="AN812" s="42"/>
      <c r="AO812" s="42"/>
      <c r="AP812" s="42"/>
      <c r="AQ812" s="42"/>
    </row>
    <row r="813" spans="1:43" ht="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c r="AM813" s="42"/>
      <c r="AN813" s="42"/>
      <c r="AO813" s="42"/>
      <c r="AP813" s="42"/>
      <c r="AQ813" s="42"/>
    </row>
    <row r="814" spans="1:43" ht="13">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c r="AM814" s="42"/>
      <c r="AN814" s="42"/>
      <c r="AO814" s="42"/>
      <c r="AP814" s="42"/>
      <c r="AQ814" s="42"/>
    </row>
    <row r="815" spans="1:43" ht="13">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c r="AM815" s="42"/>
      <c r="AN815" s="42"/>
      <c r="AO815" s="42"/>
      <c r="AP815" s="42"/>
      <c r="AQ815" s="42"/>
    </row>
    <row r="816" spans="1:43" ht="13">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c r="AM816" s="42"/>
      <c r="AN816" s="42"/>
      <c r="AO816" s="42"/>
      <c r="AP816" s="42"/>
      <c r="AQ816" s="42"/>
    </row>
    <row r="817" spans="1:43" ht="13">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c r="AM817" s="42"/>
      <c r="AN817" s="42"/>
      <c r="AO817" s="42"/>
      <c r="AP817" s="42"/>
      <c r="AQ817" s="42"/>
    </row>
    <row r="818" spans="1:43" ht="13">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c r="AM818" s="42"/>
      <c r="AN818" s="42"/>
      <c r="AO818" s="42"/>
      <c r="AP818" s="42"/>
      <c r="AQ818" s="42"/>
    </row>
    <row r="819" spans="1:43" ht="13">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c r="AM819" s="42"/>
      <c r="AN819" s="42"/>
      <c r="AO819" s="42"/>
      <c r="AP819" s="42"/>
      <c r="AQ819" s="42"/>
    </row>
    <row r="820" spans="1:43" ht="13">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c r="AM820" s="42"/>
      <c r="AN820" s="42"/>
      <c r="AO820" s="42"/>
      <c r="AP820" s="42"/>
      <c r="AQ820" s="42"/>
    </row>
    <row r="821" spans="1:43" ht="13">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c r="AM821" s="42"/>
      <c r="AN821" s="42"/>
      <c r="AO821" s="42"/>
      <c r="AP821" s="42"/>
      <c r="AQ821" s="42"/>
    </row>
    <row r="822" spans="1:43" ht="13">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c r="AM822" s="42"/>
      <c r="AN822" s="42"/>
      <c r="AO822" s="42"/>
      <c r="AP822" s="42"/>
      <c r="AQ822" s="42"/>
    </row>
    <row r="823" spans="1:43" ht="1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c r="AM823" s="42"/>
      <c r="AN823" s="42"/>
      <c r="AO823" s="42"/>
      <c r="AP823" s="42"/>
      <c r="AQ823" s="42"/>
    </row>
    <row r="824" spans="1:43" ht="13">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c r="AM824" s="42"/>
      <c r="AN824" s="42"/>
      <c r="AO824" s="42"/>
      <c r="AP824" s="42"/>
      <c r="AQ824" s="42"/>
    </row>
    <row r="825" spans="1:43" ht="13">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c r="AM825" s="42"/>
      <c r="AN825" s="42"/>
      <c r="AO825" s="42"/>
      <c r="AP825" s="42"/>
      <c r="AQ825" s="42"/>
    </row>
    <row r="826" spans="1:43" ht="13">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c r="AM826" s="42"/>
      <c r="AN826" s="42"/>
      <c r="AO826" s="42"/>
      <c r="AP826" s="42"/>
      <c r="AQ826" s="42"/>
    </row>
    <row r="827" spans="1:43" ht="13">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c r="AM827" s="42"/>
      <c r="AN827" s="42"/>
      <c r="AO827" s="42"/>
      <c r="AP827" s="42"/>
      <c r="AQ827" s="42"/>
    </row>
    <row r="828" spans="1:43" ht="13">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c r="AM828" s="42"/>
      <c r="AN828" s="42"/>
      <c r="AO828" s="42"/>
      <c r="AP828" s="42"/>
      <c r="AQ828" s="42"/>
    </row>
    <row r="829" spans="1:43" ht="13">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c r="AM829" s="42"/>
      <c r="AN829" s="42"/>
      <c r="AO829" s="42"/>
      <c r="AP829" s="42"/>
      <c r="AQ829" s="42"/>
    </row>
    <row r="830" spans="1:43" ht="13">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c r="AM830" s="42"/>
      <c r="AN830" s="42"/>
      <c r="AO830" s="42"/>
      <c r="AP830" s="42"/>
      <c r="AQ830" s="42"/>
    </row>
    <row r="831" spans="1:43" ht="13">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c r="AM831" s="42"/>
      <c r="AN831" s="42"/>
      <c r="AO831" s="42"/>
      <c r="AP831" s="42"/>
      <c r="AQ831" s="42"/>
    </row>
    <row r="832" spans="1:43" ht="13">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c r="AM832" s="42"/>
      <c r="AN832" s="42"/>
      <c r="AO832" s="42"/>
      <c r="AP832" s="42"/>
      <c r="AQ832" s="42"/>
    </row>
    <row r="833" spans="1:43" ht="1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c r="AM833" s="42"/>
      <c r="AN833" s="42"/>
      <c r="AO833" s="42"/>
      <c r="AP833" s="42"/>
      <c r="AQ833" s="42"/>
    </row>
    <row r="834" spans="1:43" ht="13">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c r="AM834" s="42"/>
      <c r="AN834" s="42"/>
      <c r="AO834" s="42"/>
      <c r="AP834" s="42"/>
      <c r="AQ834" s="42"/>
    </row>
    <row r="835" spans="1:43" ht="13">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c r="AM835" s="42"/>
      <c r="AN835" s="42"/>
      <c r="AO835" s="42"/>
      <c r="AP835" s="42"/>
      <c r="AQ835" s="42"/>
    </row>
    <row r="836" spans="1:43" ht="13">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c r="AM836" s="42"/>
      <c r="AN836" s="42"/>
      <c r="AO836" s="42"/>
      <c r="AP836" s="42"/>
      <c r="AQ836" s="42"/>
    </row>
    <row r="837" spans="1:43" ht="13">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c r="AM837" s="42"/>
      <c r="AN837" s="42"/>
      <c r="AO837" s="42"/>
      <c r="AP837" s="42"/>
      <c r="AQ837" s="42"/>
    </row>
    <row r="838" spans="1:43" ht="13">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c r="AM838" s="42"/>
      <c r="AN838" s="42"/>
      <c r="AO838" s="42"/>
      <c r="AP838" s="42"/>
      <c r="AQ838" s="42"/>
    </row>
    <row r="839" spans="1:43" ht="13">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c r="AM839" s="42"/>
      <c r="AN839" s="42"/>
      <c r="AO839" s="42"/>
      <c r="AP839" s="42"/>
      <c r="AQ839" s="42"/>
    </row>
    <row r="840" spans="1:43" ht="13">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c r="AM840" s="42"/>
      <c r="AN840" s="42"/>
      <c r="AO840" s="42"/>
      <c r="AP840" s="42"/>
      <c r="AQ840" s="42"/>
    </row>
    <row r="841" spans="1:43" ht="13">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c r="AM841" s="42"/>
      <c r="AN841" s="42"/>
      <c r="AO841" s="42"/>
      <c r="AP841" s="42"/>
      <c r="AQ841" s="42"/>
    </row>
    <row r="842" spans="1:43" ht="13">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c r="AM842" s="42"/>
      <c r="AN842" s="42"/>
      <c r="AO842" s="42"/>
      <c r="AP842" s="42"/>
      <c r="AQ842" s="42"/>
    </row>
    <row r="843" spans="1:43" ht="1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c r="AM843" s="42"/>
      <c r="AN843" s="42"/>
      <c r="AO843" s="42"/>
      <c r="AP843" s="42"/>
      <c r="AQ843" s="42"/>
    </row>
    <row r="844" spans="1:43" ht="13">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c r="AM844" s="42"/>
      <c r="AN844" s="42"/>
      <c r="AO844" s="42"/>
      <c r="AP844" s="42"/>
      <c r="AQ844" s="42"/>
    </row>
    <row r="845" spans="1:43" ht="13">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c r="AM845" s="42"/>
      <c r="AN845" s="42"/>
      <c r="AO845" s="42"/>
      <c r="AP845" s="42"/>
      <c r="AQ845" s="42"/>
    </row>
    <row r="846" spans="1:43" ht="13">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c r="AM846" s="42"/>
      <c r="AN846" s="42"/>
      <c r="AO846" s="42"/>
      <c r="AP846" s="42"/>
      <c r="AQ846" s="42"/>
    </row>
    <row r="847" spans="1:43" ht="13">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c r="AM847" s="42"/>
      <c r="AN847" s="42"/>
      <c r="AO847" s="42"/>
      <c r="AP847" s="42"/>
      <c r="AQ847" s="42"/>
    </row>
    <row r="848" spans="1:43" ht="13">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c r="AM848" s="42"/>
      <c r="AN848" s="42"/>
      <c r="AO848" s="42"/>
      <c r="AP848" s="42"/>
      <c r="AQ848" s="42"/>
    </row>
    <row r="849" spans="1:43" ht="13">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c r="AM849" s="42"/>
      <c r="AN849" s="42"/>
      <c r="AO849" s="42"/>
      <c r="AP849" s="42"/>
      <c r="AQ849" s="42"/>
    </row>
    <row r="850" spans="1:43" ht="13">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c r="AM850" s="42"/>
      <c r="AN850" s="42"/>
      <c r="AO850" s="42"/>
      <c r="AP850" s="42"/>
      <c r="AQ850" s="42"/>
    </row>
    <row r="851" spans="1:43" ht="13">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c r="AM851" s="42"/>
      <c r="AN851" s="42"/>
      <c r="AO851" s="42"/>
      <c r="AP851" s="42"/>
      <c r="AQ851" s="42"/>
    </row>
    <row r="852" spans="1:43" ht="13">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c r="AM852" s="42"/>
      <c r="AN852" s="42"/>
      <c r="AO852" s="42"/>
      <c r="AP852" s="42"/>
      <c r="AQ852" s="42"/>
    </row>
    <row r="853" spans="1:43" ht="1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c r="AM853" s="42"/>
      <c r="AN853" s="42"/>
      <c r="AO853" s="42"/>
      <c r="AP853" s="42"/>
      <c r="AQ853" s="42"/>
    </row>
    <row r="854" spans="1:43" ht="13">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c r="AM854" s="42"/>
      <c r="AN854" s="42"/>
      <c r="AO854" s="42"/>
      <c r="AP854" s="42"/>
      <c r="AQ854" s="42"/>
    </row>
    <row r="855" spans="1:43" ht="13">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c r="AM855" s="42"/>
      <c r="AN855" s="42"/>
      <c r="AO855" s="42"/>
      <c r="AP855" s="42"/>
      <c r="AQ855" s="42"/>
    </row>
    <row r="856" spans="1:43" ht="13">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c r="AM856" s="42"/>
      <c r="AN856" s="42"/>
      <c r="AO856" s="42"/>
      <c r="AP856" s="42"/>
      <c r="AQ856" s="42"/>
    </row>
    <row r="857" spans="1:43" ht="13">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c r="AM857" s="42"/>
      <c r="AN857" s="42"/>
      <c r="AO857" s="42"/>
      <c r="AP857" s="42"/>
      <c r="AQ857" s="42"/>
    </row>
    <row r="858" spans="1:43" ht="13">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c r="AM858" s="42"/>
      <c r="AN858" s="42"/>
      <c r="AO858" s="42"/>
      <c r="AP858" s="42"/>
      <c r="AQ858" s="42"/>
    </row>
    <row r="859" spans="1:43" ht="13">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c r="AM859" s="42"/>
      <c r="AN859" s="42"/>
      <c r="AO859" s="42"/>
      <c r="AP859" s="42"/>
      <c r="AQ859" s="42"/>
    </row>
    <row r="860" spans="1:43" ht="13">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c r="AM860" s="42"/>
      <c r="AN860" s="42"/>
      <c r="AO860" s="42"/>
      <c r="AP860" s="42"/>
      <c r="AQ860" s="42"/>
    </row>
    <row r="861" spans="1:43" ht="13">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c r="AM861" s="42"/>
      <c r="AN861" s="42"/>
      <c r="AO861" s="42"/>
      <c r="AP861" s="42"/>
      <c r="AQ861" s="42"/>
    </row>
    <row r="862" spans="1:43" ht="13">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c r="AM862" s="42"/>
      <c r="AN862" s="42"/>
      <c r="AO862" s="42"/>
      <c r="AP862" s="42"/>
      <c r="AQ862" s="42"/>
    </row>
    <row r="863" spans="1:43" ht="1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c r="AM863" s="42"/>
      <c r="AN863" s="42"/>
      <c r="AO863" s="42"/>
      <c r="AP863" s="42"/>
      <c r="AQ863" s="42"/>
    </row>
    <row r="864" spans="1:43" ht="13">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c r="AM864" s="42"/>
      <c r="AN864" s="42"/>
      <c r="AO864" s="42"/>
      <c r="AP864" s="42"/>
      <c r="AQ864" s="42"/>
    </row>
    <row r="865" spans="1:43" ht="13">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c r="AM865" s="42"/>
      <c r="AN865" s="42"/>
      <c r="AO865" s="42"/>
      <c r="AP865" s="42"/>
      <c r="AQ865" s="42"/>
    </row>
    <row r="866" spans="1:43" ht="13">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c r="AM866" s="42"/>
      <c r="AN866" s="42"/>
      <c r="AO866" s="42"/>
      <c r="AP866" s="42"/>
      <c r="AQ866" s="42"/>
    </row>
    <row r="867" spans="1:43" ht="13">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c r="AN867" s="42"/>
      <c r="AO867" s="42"/>
      <c r="AP867" s="42"/>
      <c r="AQ867" s="42"/>
    </row>
    <row r="868" spans="1:43" ht="13">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c r="AM868" s="42"/>
      <c r="AN868" s="42"/>
      <c r="AO868" s="42"/>
      <c r="AP868" s="42"/>
      <c r="AQ868" s="42"/>
    </row>
    <row r="869" spans="1:43" ht="13">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c r="AM869" s="42"/>
      <c r="AN869" s="42"/>
      <c r="AO869" s="42"/>
      <c r="AP869" s="42"/>
      <c r="AQ869" s="42"/>
    </row>
    <row r="870" spans="1:43" ht="13">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c r="AM870" s="42"/>
      <c r="AN870" s="42"/>
      <c r="AO870" s="42"/>
      <c r="AP870" s="42"/>
      <c r="AQ870" s="42"/>
    </row>
    <row r="871" spans="1:43" ht="13">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c r="AM871" s="42"/>
      <c r="AN871" s="42"/>
      <c r="AO871" s="42"/>
      <c r="AP871" s="42"/>
      <c r="AQ871" s="42"/>
    </row>
    <row r="872" spans="1:43" ht="13">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c r="AM872" s="42"/>
      <c r="AN872" s="42"/>
      <c r="AO872" s="42"/>
      <c r="AP872" s="42"/>
      <c r="AQ872" s="42"/>
    </row>
    <row r="873" spans="1:43" ht="1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c r="AM873" s="42"/>
      <c r="AN873" s="42"/>
      <c r="AO873" s="42"/>
      <c r="AP873" s="42"/>
      <c r="AQ873" s="42"/>
    </row>
    <row r="874" spans="1:43" ht="13">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c r="AM874" s="42"/>
      <c r="AN874" s="42"/>
      <c r="AO874" s="42"/>
      <c r="AP874" s="42"/>
      <c r="AQ874" s="42"/>
    </row>
    <row r="875" spans="1:43" ht="13">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c r="AM875" s="42"/>
      <c r="AN875" s="42"/>
      <c r="AO875" s="42"/>
      <c r="AP875" s="42"/>
      <c r="AQ875" s="42"/>
    </row>
    <row r="876" spans="1:43" ht="13">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c r="AM876" s="42"/>
      <c r="AN876" s="42"/>
      <c r="AO876" s="42"/>
      <c r="AP876" s="42"/>
      <c r="AQ876" s="42"/>
    </row>
    <row r="877" spans="1:43" ht="13">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c r="AM877" s="42"/>
      <c r="AN877" s="42"/>
      <c r="AO877" s="42"/>
      <c r="AP877" s="42"/>
      <c r="AQ877" s="42"/>
    </row>
    <row r="878" spans="1:43" ht="13">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c r="AM878" s="42"/>
      <c r="AN878" s="42"/>
      <c r="AO878" s="42"/>
      <c r="AP878" s="42"/>
      <c r="AQ878" s="42"/>
    </row>
    <row r="879" spans="1:43" ht="13">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c r="AM879" s="42"/>
      <c r="AN879" s="42"/>
      <c r="AO879" s="42"/>
      <c r="AP879" s="42"/>
      <c r="AQ879" s="42"/>
    </row>
    <row r="880" spans="1:43" ht="13">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c r="AM880" s="42"/>
      <c r="AN880" s="42"/>
      <c r="AO880" s="42"/>
      <c r="AP880" s="42"/>
      <c r="AQ880" s="42"/>
    </row>
    <row r="881" spans="1:43" ht="13">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c r="AM881" s="42"/>
      <c r="AN881" s="42"/>
      <c r="AO881" s="42"/>
      <c r="AP881" s="42"/>
      <c r="AQ881" s="42"/>
    </row>
    <row r="882" spans="1:43" ht="13">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c r="AM882" s="42"/>
      <c r="AN882" s="42"/>
      <c r="AO882" s="42"/>
      <c r="AP882" s="42"/>
      <c r="AQ882" s="42"/>
    </row>
    <row r="883" spans="1:43" ht="1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c r="AM883" s="42"/>
      <c r="AN883" s="42"/>
      <c r="AO883" s="42"/>
      <c r="AP883" s="42"/>
      <c r="AQ883" s="42"/>
    </row>
    <row r="884" spans="1:43" ht="13">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c r="AM884" s="42"/>
      <c r="AN884" s="42"/>
      <c r="AO884" s="42"/>
      <c r="AP884" s="42"/>
      <c r="AQ884" s="42"/>
    </row>
    <row r="885" spans="1:43" ht="13">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c r="AM885" s="42"/>
      <c r="AN885" s="42"/>
      <c r="AO885" s="42"/>
      <c r="AP885" s="42"/>
      <c r="AQ885" s="42"/>
    </row>
    <row r="886" spans="1:43" ht="13">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c r="AM886" s="42"/>
      <c r="AN886" s="42"/>
      <c r="AO886" s="42"/>
      <c r="AP886" s="42"/>
      <c r="AQ886" s="42"/>
    </row>
    <row r="887" spans="1:43" ht="13">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c r="AM887" s="42"/>
      <c r="AN887" s="42"/>
      <c r="AO887" s="42"/>
      <c r="AP887" s="42"/>
      <c r="AQ887" s="42"/>
    </row>
    <row r="888" spans="1:43" ht="13">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c r="AM888" s="42"/>
      <c r="AN888" s="42"/>
      <c r="AO888" s="42"/>
      <c r="AP888" s="42"/>
      <c r="AQ888" s="42"/>
    </row>
    <row r="889" spans="1:43" ht="13">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c r="AM889" s="42"/>
      <c r="AN889" s="42"/>
      <c r="AO889" s="42"/>
      <c r="AP889" s="42"/>
      <c r="AQ889" s="42"/>
    </row>
    <row r="890" spans="1:43" ht="13">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c r="AM890" s="42"/>
      <c r="AN890" s="42"/>
      <c r="AO890" s="42"/>
      <c r="AP890" s="42"/>
      <c r="AQ890" s="42"/>
    </row>
    <row r="891" spans="1:43" ht="13">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c r="AM891" s="42"/>
      <c r="AN891" s="42"/>
      <c r="AO891" s="42"/>
      <c r="AP891" s="42"/>
      <c r="AQ891" s="42"/>
    </row>
    <row r="892" spans="1:43" ht="13">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c r="AM892" s="42"/>
      <c r="AN892" s="42"/>
      <c r="AO892" s="42"/>
      <c r="AP892" s="42"/>
      <c r="AQ892" s="42"/>
    </row>
    <row r="893" spans="1:43" ht="1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c r="AM893" s="42"/>
      <c r="AN893" s="42"/>
      <c r="AO893" s="42"/>
      <c r="AP893" s="42"/>
      <c r="AQ893" s="42"/>
    </row>
    <row r="894" spans="1:43" ht="13">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c r="AM894" s="42"/>
      <c r="AN894" s="42"/>
      <c r="AO894" s="42"/>
      <c r="AP894" s="42"/>
      <c r="AQ894" s="42"/>
    </row>
    <row r="895" spans="1:43" ht="13">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c r="AM895" s="42"/>
      <c r="AN895" s="42"/>
      <c r="AO895" s="42"/>
      <c r="AP895" s="42"/>
      <c r="AQ895" s="42"/>
    </row>
    <row r="896" spans="1:43" ht="13">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c r="AM896" s="42"/>
      <c r="AN896" s="42"/>
      <c r="AO896" s="42"/>
      <c r="AP896" s="42"/>
      <c r="AQ896" s="42"/>
    </row>
    <row r="897" spans="1:43" ht="13">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c r="AM897" s="42"/>
      <c r="AN897" s="42"/>
      <c r="AO897" s="42"/>
      <c r="AP897" s="42"/>
      <c r="AQ897" s="42"/>
    </row>
    <row r="898" spans="1:43" ht="13">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c r="AM898" s="42"/>
      <c r="AN898" s="42"/>
      <c r="AO898" s="42"/>
      <c r="AP898" s="42"/>
      <c r="AQ898" s="42"/>
    </row>
    <row r="899" spans="1:43" ht="13">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c r="AM899" s="42"/>
      <c r="AN899" s="42"/>
      <c r="AO899" s="42"/>
      <c r="AP899" s="42"/>
      <c r="AQ899" s="42"/>
    </row>
    <row r="900" spans="1:43" ht="13">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c r="AM900" s="42"/>
      <c r="AN900" s="42"/>
      <c r="AO900" s="42"/>
      <c r="AP900" s="42"/>
      <c r="AQ900" s="42"/>
    </row>
    <row r="901" spans="1:43" ht="13">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c r="AM901" s="42"/>
      <c r="AN901" s="42"/>
      <c r="AO901" s="42"/>
      <c r="AP901" s="42"/>
      <c r="AQ901" s="42"/>
    </row>
    <row r="902" spans="1:43" ht="13">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c r="AM902" s="42"/>
      <c r="AN902" s="42"/>
      <c r="AO902" s="42"/>
      <c r="AP902" s="42"/>
      <c r="AQ902" s="42"/>
    </row>
    <row r="903" spans="1:43" ht="1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c r="AM903" s="42"/>
      <c r="AN903" s="42"/>
      <c r="AO903" s="42"/>
      <c r="AP903" s="42"/>
      <c r="AQ903" s="42"/>
    </row>
    <row r="904" spans="1:43" ht="13">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c r="AM904" s="42"/>
      <c r="AN904" s="42"/>
      <c r="AO904" s="42"/>
      <c r="AP904" s="42"/>
      <c r="AQ904" s="42"/>
    </row>
    <row r="905" spans="1:43" ht="13">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c r="AM905" s="42"/>
      <c r="AN905" s="42"/>
      <c r="AO905" s="42"/>
      <c r="AP905" s="42"/>
      <c r="AQ905" s="42"/>
    </row>
    <row r="906" spans="1:43" ht="13">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c r="AM906" s="42"/>
      <c r="AN906" s="42"/>
      <c r="AO906" s="42"/>
      <c r="AP906" s="42"/>
      <c r="AQ906" s="42"/>
    </row>
    <row r="907" spans="1:43" ht="13">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c r="AM907" s="42"/>
      <c r="AN907" s="42"/>
      <c r="AO907" s="42"/>
      <c r="AP907" s="42"/>
      <c r="AQ907" s="42"/>
    </row>
    <row r="908" spans="1:43" ht="13">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c r="AM908" s="42"/>
      <c r="AN908" s="42"/>
      <c r="AO908" s="42"/>
      <c r="AP908" s="42"/>
      <c r="AQ908" s="42"/>
    </row>
    <row r="909" spans="1:43" ht="13">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c r="AM909" s="42"/>
      <c r="AN909" s="42"/>
      <c r="AO909" s="42"/>
      <c r="AP909" s="42"/>
      <c r="AQ909" s="42"/>
    </row>
    <row r="910" spans="1:43" ht="13">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c r="AM910" s="42"/>
      <c r="AN910" s="42"/>
      <c r="AO910" s="42"/>
      <c r="AP910" s="42"/>
      <c r="AQ910" s="42"/>
    </row>
    <row r="911" spans="1:43" ht="13">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c r="AM911" s="42"/>
      <c r="AN911" s="42"/>
      <c r="AO911" s="42"/>
      <c r="AP911" s="42"/>
      <c r="AQ911" s="42"/>
    </row>
    <row r="912" spans="1:43" ht="13">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c r="AM912" s="42"/>
      <c r="AN912" s="42"/>
      <c r="AO912" s="42"/>
      <c r="AP912" s="42"/>
      <c r="AQ912" s="42"/>
    </row>
    <row r="913" spans="1:43" ht="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c r="AM913" s="42"/>
      <c r="AN913" s="42"/>
      <c r="AO913" s="42"/>
      <c r="AP913" s="42"/>
      <c r="AQ913" s="42"/>
    </row>
    <row r="914" spans="1:43" ht="13">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c r="AM914" s="42"/>
      <c r="AN914" s="42"/>
      <c r="AO914" s="42"/>
      <c r="AP914" s="42"/>
      <c r="AQ914" s="42"/>
    </row>
    <row r="915" spans="1:43" ht="13">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c r="AM915" s="42"/>
      <c r="AN915" s="42"/>
      <c r="AO915" s="42"/>
      <c r="AP915" s="42"/>
      <c r="AQ915" s="42"/>
    </row>
    <row r="916" spans="1:43" ht="13">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c r="AM916" s="42"/>
      <c r="AN916" s="42"/>
      <c r="AO916" s="42"/>
      <c r="AP916" s="42"/>
      <c r="AQ916" s="42"/>
    </row>
    <row r="917" spans="1:43" ht="13">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c r="AM917" s="42"/>
      <c r="AN917" s="42"/>
      <c r="AO917" s="42"/>
      <c r="AP917" s="42"/>
      <c r="AQ917" s="42"/>
    </row>
    <row r="918" spans="1:43" ht="13">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c r="AM918" s="42"/>
      <c r="AN918" s="42"/>
      <c r="AO918" s="42"/>
      <c r="AP918" s="42"/>
      <c r="AQ918" s="42"/>
    </row>
    <row r="919" spans="1:43" ht="13">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c r="AN919" s="42"/>
      <c r="AO919" s="42"/>
      <c r="AP919" s="42"/>
      <c r="AQ919" s="42"/>
    </row>
    <row r="920" spans="1:43" ht="13">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c r="AN920" s="42"/>
      <c r="AO920" s="42"/>
      <c r="AP920" s="42"/>
      <c r="AQ920" s="42"/>
    </row>
    <row r="921" spans="1:43" ht="13">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c r="AN921" s="42"/>
      <c r="AO921" s="42"/>
      <c r="AP921" s="42"/>
      <c r="AQ921" s="42"/>
    </row>
    <row r="922" spans="1:43" ht="13">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c r="AN922" s="42"/>
      <c r="AO922" s="42"/>
      <c r="AP922" s="42"/>
      <c r="AQ922" s="42"/>
    </row>
    <row r="923" spans="1:43" ht="1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c r="AN923" s="42"/>
      <c r="AO923" s="42"/>
      <c r="AP923" s="42"/>
      <c r="AQ923" s="42"/>
    </row>
    <row r="924" spans="1:43" ht="13">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c r="AN924" s="42"/>
      <c r="AO924" s="42"/>
      <c r="AP924" s="42"/>
      <c r="AQ924" s="42"/>
    </row>
    <row r="925" spans="1:43" ht="13">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c r="AN925" s="42"/>
      <c r="AO925" s="42"/>
      <c r="AP925" s="42"/>
      <c r="AQ925" s="42"/>
    </row>
    <row r="926" spans="1:43" ht="13">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c r="AM926" s="42"/>
      <c r="AN926" s="42"/>
      <c r="AO926" s="42"/>
      <c r="AP926" s="42"/>
      <c r="AQ926" s="42"/>
    </row>
    <row r="927" spans="1:43" ht="13">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c r="AN927" s="42"/>
      <c r="AO927" s="42"/>
      <c r="AP927" s="42"/>
      <c r="AQ927" s="42"/>
    </row>
    <row r="928" spans="1:43" ht="13">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c r="AN928" s="42"/>
      <c r="AO928" s="42"/>
      <c r="AP928" s="42"/>
      <c r="AQ928" s="42"/>
    </row>
    <row r="929" spans="1:43" ht="13">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c r="AN929" s="42"/>
      <c r="AO929" s="42"/>
      <c r="AP929" s="42"/>
      <c r="AQ929" s="42"/>
    </row>
    <row r="930" spans="1:43" ht="13">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c r="AN930" s="42"/>
      <c r="AO930" s="42"/>
      <c r="AP930" s="42"/>
      <c r="AQ930" s="42"/>
    </row>
    <row r="931" spans="1:43" ht="13">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c r="AN931" s="42"/>
      <c r="AO931" s="42"/>
      <c r="AP931" s="42"/>
      <c r="AQ931" s="42"/>
    </row>
    <row r="932" spans="1:43" ht="13">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c r="AN932" s="42"/>
      <c r="AO932" s="42"/>
      <c r="AP932" s="42"/>
      <c r="AQ932" s="42"/>
    </row>
    <row r="933" spans="1:43" ht="1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c r="AN933" s="42"/>
      <c r="AO933" s="42"/>
      <c r="AP933" s="42"/>
      <c r="AQ933" s="42"/>
    </row>
    <row r="934" spans="1:43" ht="13">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c r="AM934" s="42"/>
      <c r="AN934" s="42"/>
      <c r="AO934" s="42"/>
      <c r="AP934" s="42"/>
      <c r="AQ934" s="42"/>
    </row>
    <row r="935" spans="1:43" ht="13">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c r="AM935" s="42"/>
      <c r="AN935" s="42"/>
      <c r="AO935" s="42"/>
      <c r="AP935" s="42"/>
      <c r="AQ935" s="42"/>
    </row>
    <row r="936" spans="1:43" ht="13">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c r="AM936" s="42"/>
      <c r="AN936" s="42"/>
      <c r="AO936" s="42"/>
      <c r="AP936" s="42"/>
      <c r="AQ936" s="42"/>
    </row>
    <row r="937" spans="1:43" ht="13">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c r="AM937" s="42"/>
      <c r="AN937" s="42"/>
      <c r="AO937" s="42"/>
      <c r="AP937" s="42"/>
      <c r="AQ937" s="42"/>
    </row>
    <row r="938" spans="1:43" ht="13">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c r="AM938" s="42"/>
      <c r="AN938" s="42"/>
      <c r="AO938" s="42"/>
      <c r="AP938" s="42"/>
      <c r="AQ938" s="42"/>
    </row>
    <row r="939" spans="1:43" ht="13">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c r="AM939" s="42"/>
      <c r="AN939" s="42"/>
      <c r="AO939" s="42"/>
      <c r="AP939" s="42"/>
      <c r="AQ939" s="42"/>
    </row>
    <row r="940" spans="1:43" ht="13">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c r="AM940" s="42"/>
      <c r="AN940" s="42"/>
      <c r="AO940" s="42"/>
      <c r="AP940" s="42"/>
      <c r="AQ940" s="42"/>
    </row>
    <row r="941" spans="1:43" ht="13">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c r="AM941" s="42"/>
      <c r="AN941" s="42"/>
      <c r="AO941" s="42"/>
      <c r="AP941" s="42"/>
      <c r="AQ941" s="42"/>
    </row>
    <row r="942" spans="1:43" ht="13">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c r="AM942" s="42"/>
      <c r="AN942" s="42"/>
      <c r="AO942" s="42"/>
      <c r="AP942" s="42"/>
      <c r="AQ942" s="42"/>
    </row>
    <row r="943" spans="1:43" ht="1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c r="AM943" s="42"/>
      <c r="AN943" s="42"/>
      <c r="AO943" s="42"/>
      <c r="AP943" s="42"/>
      <c r="AQ943" s="42"/>
    </row>
    <row r="944" spans="1:43" ht="13">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c r="AM944" s="42"/>
      <c r="AN944" s="42"/>
      <c r="AO944" s="42"/>
      <c r="AP944" s="42"/>
      <c r="AQ944" s="42"/>
    </row>
    <row r="945" spans="1:43" ht="13">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c r="AM945" s="42"/>
      <c r="AN945" s="42"/>
      <c r="AO945" s="42"/>
      <c r="AP945" s="42"/>
      <c r="AQ945" s="42"/>
    </row>
    <row r="946" spans="1:43" ht="13">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c r="AM946" s="42"/>
      <c r="AN946" s="42"/>
      <c r="AO946" s="42"/>
      <c r="AP946" s="42"/>
      <c r="AQ946" s="42"/>
    </row>
    <row r="947" spans="1:43" ht="13">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c r="AM947" s="42"/>
      <c r="AN947" s="42"/>
      <c r="AO947" s="42"/>
      <c r="AP947" s="42"/>
      <c r="AQ947" s="42"/>
    </row>
    <row r="948" spans="1:43" ht="13">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c r="AM948" s="42"/>
      <c r="AN948" s="42"/>
      <c r="AO948" s="42"/>
      <c r="AP948" s="42"/>
      <c r="AQ948" s="42"/>
    </row>
    <row r="949" spans="1:43" ht="13">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c r="AM949" s="42"/>
      <c r="AN949" s="42"/>
      <c r="AO949" s="42"/>
      <c r="AP949" s="42"/>
      <c r="AQ949" s="42"/>
    </row>
    <row r="950" spans="1:43" ht="13">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c r="AM950" s="42"/>
      <c r="AN950" s="42"/>
      <c r="AO950" s="42"/>
      <c r="AP950" s="42"/>
      <c r="AQ950" s="42"/>
    </row>
    <row r="951" spans="1:43" ht="13">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c r="AM951" s="42"/>
      <c r="AN951" s="42"/>
      <c r="AO951" s="42"/>
      <c r="AP951" s="42"/>
      <c r="AQ951" s="42"/>
    </row>
    <row r="952" spans="1:43" ht="13">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c r="AM952" s="42"/>
      <c r="AN952" s="42"/>
      <c r="AO952" s="42"/>
      <c r="AP952" s="42"/>
      <c r="AQ952" s="42"/>
    </row>
    <row r="953" spans="1:43" ht="1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c r="AM953" s="42"/>
      <c r="AN953" s="42"/>
      <c r="AO953" s="42"/>
      <c r="AP953" s="42"/>
      <c r="AQ953" s="42"/>
    </row>
    <row r="954" spans="1:43" ht="13">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c r="AM954" s="42"/>
      <c r="AN954" s="42"/>
      <c r="AO954" s="42"/>
      <c r="AP954" s="42"/>
      <c r="AQ954" s="42"/>
    </row>
    <row r="955" spans="1:43" ht="13">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c r="AM955" s="42"/>
      <c r="AN955" s="42"/>
      <c r="AO955" s="42"/>
      <c r="AP955" s="42"/>
      <c r="AQ955" s="42"/>
    </row>
    <row r="956" spans="1:43" ht="13">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c r="AM956" s="42"/>
      <c r="AN956" s="42"/>
      <c r="AO956" s="42"/>
      <c r="AP956" s="42"/>
      <c r="AQ956" s="42"/>
    </row>
    <row r="957" spans="1:43" ht="13">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c r="AM957" s="42"/>
      <c r="AN957" s="42"/>
      <c r="AO957" s="42"/>
      <c r="AP957" s="42"/>
      <c r="AQ957" s="42"/>
    </row>
    <row r="958" spans="1:43" ht="13">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c r="AM958" s="42"/>
      <c r="AN958" s="42"/>
      <c r="AO958" s="42"/>
      <c r="AP958" s="42"/>
      <c r="AQ958" s="42"/>
    </row>
    <row r="959" spans="1:43" ht="13">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c r="AM959" s="42"/>
      <c r="AN959" s="42"/>
      <c r="AO959" s="42"/>
      <c r="AP959" s="42"/>
      <c r="AQ959" s="42"/>
    </row>
    <row r="960" spans="1:43" ht="13">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c r="AM960" s="42"/>
      <c r="AN960" s="42"/>
      <c r="AO960" s="42"/>
      <c r="AP960" s="42"/>
      <c r="AQ960" s="42"/>
    </row>
    <row r="961" spans="1:43" ht="13">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c r="AM961" s="42"/>
      <c r="AN961" s="42"/>
      <c r="AO961" s="42"/>
      <c r="AP961" s="42"/>
      <c r="AQ961" s="42"/>
    </row>
    <row r="962" spans="1:43" ht="13">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c r="AM962" s="42"/>
      <c r="AN962" s="42"/>
      <c r="AO962" s="42"/>
      <c r="AP962" s="42"/>
      <c r="AQ962" s="42"/>
    </row>
    <row r="963" spans="1:43" ht="1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c r="AM963" s="42"/>
      <c r="AN963" s="42"/>
      <c r="AO963" s="42"/>
      <c r="AP963" s="42"/>
      <c r="AQ963" s="42"/>
    </row>
    <row r="964" spans="1:43" ht="13">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c r="AM964" s="42"/>
      <c r="AN964" s="42"/>
      <c r="AO964" s="42"/>
      <c r="AP964" s="42"/>
      <c r="AQ964" s="42"/>
    </row>
    <row r="965" spans="1:43" ht="13">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c r="AM965" s="42"/>
      <c r="AN965" s="42"/>
      <c r="AO965" s="42"/>
      <c r="AP965" s="42"/>
      <c r="AQ965" s="42"/>
    </row>
    <row r="966" spans="1:43" ht="13">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c r="AM966" s="42"/>
      <c r="AN966" s="42"/>
      <c r="AO966" s="42"/>
      <c r="AP966" s="42"/>
      <c r="AQ966" s="42"/>
    </row>
    <row r="967" spans="1:43" ht="13">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c r="AM967" s="42"/>
      <c r="AN967" s="42"/>
      <c r="AO967" s="42"/>
      <c r="AP967" s="42"/>
      <c r="AQ967" s="42"/>
    </row>
    <row r="968" spans="1:43" ht="13">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c r="AM968" s="42"/>
      <c r="AN968" s="42"/>
      <c r="AO968" s="42"/>
      <c r="AP968" s="42"/>
      <c r="AQ968" s="42"/>
    </row>
    <row r="969" spans="1:43" ht="13">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c r="AM969" s="42"/>
      <c r="AN969" s="42"/>
      <c r="AO969" s="42"/>
      <c r="AP969" s="42"/>
      <c r="AQ969" s="42"/>
    </row>
    <row r="970" spans="1:43" ht="13">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c r="AM970" s="42"/>
      <c r="AN970" s="42"/>
      <c r="AO970" s="42"/>
      <c r="AP970" s="42"/>
      <c r="AQ970" s="42"/>
    </row>
    <row r="971" spans="1:43" ht="13">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c r="AM971" s="42"/>
      <c r="AN971" s="42"/>
      <c r="AO971" s="42"/>
      <c r="AP971" s="42"/>
      <c r="AQ971" s="42"/>
    </row>
    <row r="972" spans="1:43" ht="13">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c r="AM972" s="42"/>
      <c r="AN972" s="42"/>
      <c r="AO972" s="42"/>
      <c r="AP972" s="42"/>
      <c r="AQ972" s="42"/>
    </row>
    <row r="973" spans="1:43" ht="1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c r="AM973" s="42"/>
      <c r="AN973" s="42"/>
      <c r="AO973" s="42"/>
      <c r="AP973" s="42"/>
      <c r="AQ973" s="42"/>
    </row>
    <row r="974" spans="1:43" ht="13">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c r="AM974" s="42"/>
      <c r="AN974" s="42"/>
      <c r="AO974" s="42"/>
      <c r="AP974" s="42"/>
      <c r="AQ974" s="42"/>
    </row>
    <row r="975" spans="1:43" ht="13">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c r="AM975" s="42"/>
      <c r="AN975" s="42"/>
      <c r="AO975" s="42"/>
      <c r="AP975" s="42"/>
      <c r="AQ975" s="42"/>
    </row>
    <row r="976" spans="1:43" ht="13">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c r="AM976" s="42"/>
      <c r="AN976" s="42"/>
      <c r="AO976" s="42"/>
      <c r="AP976" s="42"/>
      <c r="AQ976" s="42"/>
    </row>
    <row r="977" spans="1:43" ht="13">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c r="AM977" s="42"/>
      <c r="AN977" s="42"/>
      <c r="AO977" s="42"/>
      <c r="AP977" s="42"/>
      <c r="AQ977" s="42"/>
    </row>
    <row r="978" spans="1:43" ht="13">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c r="AM978" s="42"/>
      <c r="AN978" s="42"/>
      <c r="AO978" s="42"/>
      <c r="AP978" s="42"/>
      <c r="AQ978" s="42"/>
    </row>
    <row r="979" spans="1:43" ht="13">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c r="AM979" s="42"/>
      <c r="AN979" s="42"/>
      <c r="AO979" s="42"/>
      <c r="AP979" s="42"/>
      <c r="AQ979" s="42"/>
    </row>
    <row r="980" spans="1:43" ht="13">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c r="AM980" s="42"/>
      <c r="AN980" s="42"/>
      <c r="AO980" s="42"/>
      <c r="AP980" s="42"/>
      <c r="AQ980" s="42"/>
    </row>
    <row r="981" spans="1:43" ht="13">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c r="AM981" s="42"/>
      <c r="AN981" s="42"/>
      <c r="AO981" s="42"/>
      <c r="AP981" s="42"/>
      <c r="AQ981" s="42"/>
    </row>
    <row r="982" spans="1:43" ht="13">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c r="AM982" s="42"/>
      <c r="AN982" s="42"/>
      <c r="AO982" s="42"/>
      <c r="AP982" s="42"/>
      <c r="AQ982" s="42"/>
    </row>
    <row r="983" spans="1:43" ht="1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c r="AM983" s="42"/>
      <c r="AN983" s="42"/>
      <c r="AO983" s="42"/>
      <c r="AP983" s="42"/>
      <c r="AQ983" s="42"/>
    </row>
    <row r="984" spans="1:43" ht="13">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c r="AN984" s="42"/>
      <c r="AO984" s="42"/>
      <c r="AP984" s="42"/>
      <c r="AQ984" s="42"/>
    </row>
    <row r="985" spans="1:43" ht="13">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c r="AN985" s="42"/>
      <c r="AO985" s="42"/>
      <c r="AP985" s="42"/>
      <c r="AQ985" s="42"/>
    </row>
    <row r="986" spans="1:43" ht="13">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c r="AN986" s="42"/>
      <c r="AO986" s="42"/>
      <c r="AP986" s="42"/>
      <c r="AQ986" s="42"/>
    </row>
    <row r="987" spans="1:43" ht="13">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c r="AN987" s="42"/>
      <c r="AO987" s="42"/>
      <c r="AP987" s="42"/>
      <c r="AQ987" s="42"/>
    </row>
    <row r="988" spans="1:43" ht="13">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c r="AN988" s="42"/>
      <c r="AO988" s="42"/>
      <c r="AP988" s="42"/>
      <c r="AQ988" s="42"/>
    </row>
    <row r="989" spans="1:43" ht="13">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c r="AN989" s="42"/>
      <c r="AO989" s="42"/>
      <c r="AP989" s="42"/>
      <c r="AQ989" s="42"/>
    </row>
    <row r="990" spans="1:43" ht="13">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c r="AN990" s="42"/>
      <c r="AO990" s="42"/>
      <c r="AP990" s="42"/>
      <c r="AQ990" s="42"/>
    </row>
    <row r="991" spans="1:43" ht="13">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42"/>
      <c r="AL991" s="42"/>
      <c r="AM991" s="42"/>
      <c r="AN991" s="42"/>
      <c r="AO991" s="42"/>
      <c r="AP991" s="42"/>
      <c r="AQ991" s="42"/>
    </row>
    <row r="992" spans="1:43" ht="13">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42"/>
      <c r="AL992" s="42"/>
      <c r="AM992" s="42"/>
      <c r="AN992" s="42"/>
      <c r="AO992" s="42"/>
      <c r="AP992" s="42"/>
      <c r="AQ992" s="42"/>
    </row>
    <row r="993" spans="1:43" ht="1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42"/>
      <c r="AL993" s="42"/>
      <c r="AM993" s="42"/>
      <c r="AN993" s="42"/>
      <c r="AO993" s="42"/>
      <c r="AP993" s="42"/>
      <c r="AQ993" s="42"/>
    </row>
    <row r="994" spans="1:43" ht="13">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42"/>
      <c r="AL994" s="42"/>
      <c r="AM994" s="42"/>
      <c r="AN994" s="42"/>
      <c r="AO994" s="42"/>
      <c r="AP994" s="42"/>
      <c r="AQ994" s="42"/>
    </row>
    <row r="995" spans="1:43" ht="13">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42"/>
      <c r="AL995" s="42"/>
      <c r="AM995" s="42"/>
      <c r="AN995" s="42"/>
      <c r="AO995" s="42"/>
      <c r="AP995" s="42"/>
      <c r="AQ995" s="42"/>
    </row>
    <row r="996" spans="1:43" ht="13">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42"/>
      <c r="AL996" s="42"/>
      <c r="AM996" s="42"/>
      <c r="AN996" s="42"/>
      <c r="AO996" s="42"/>
      <c r="AP996" s="42"/>
      <c r="AQ996" s="42"/>
    </row>
    <row r="997" spans="1:43" ht="13">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2"/>
      <c r="AM997" s="42"/>
      <c r="AN997" s="42"/>
      <c r="AO997" s="42"/>
      <c r="AP997" s="42"/>
      <c r="AQ997" s="42"/>
    </row>
    <row r="998" spans="1:43" ht="13">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42"/>
      <c r="AL998" s="42"/>
      <c r="AM998" s="42"/>
      <c r="AN998" s="42"/>
      <c r="AO998" s="42"/>
      <c r="AP998" s="42"/>
      <c r="AQ998" s="42"/>
    </row>
    <row r="999" spans="1:43" ht="13">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c r="AI999" s="42"/>
      <c r="AJ999" s="42"/>
      <c r="AK999" s="42"/>
      <c r="AL999" s="42"/>
      <c r="AM999" s="42"/>
      <c r="AN999" s="42"/>
      <c r="AO999" s="42"/>
      <c r="AP999" s="42"/>
      <c r="AQ999" s="42"/>
    </row>
    <row r="1000" spans="1:43" ht="13">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c r="AI1000" s="42"/>
      <c r="AJ1000" s="42"/>
      <c r="AK1000" s="42"/>
      <c r="AL1000" s="42"/>
      <c r="AM1000" s="42"/>
      <c r="AN1000" s="42"/>
      <c r="AO1000" s="42"/>
      <c r="AP1000" s="42"/>
      <c r="AQ1000" s="42"/>
    </row>
    <row r="1001" spans="1:43" ht="13">
      <c r="A1001" s="42"/>
      <c r="B1001" s="42"/>
      <c r="C1001" s="42"/>
      <c r="D1001" s="42"/>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c r="AA1001" s="42"/>
      <c r="AB1001" s="42"/>
      <c r="AC1001" s="42"/>
      <c r="AD1001" s="42"/>
      <c r="AE1001" s="42"/>
      <c r="AF1001" s="42"/>
      <c r="AG1001" s="42"/>
      <c r="AH1001" s="42"/>
      <c r="AI1001" s="42"/>
      <c r="AJ1001" s="42"/>
      <c r="AK1001" s="42"/>
      <c r="AL1001" s="42"/>
      <c r="AM1001" s="42"/>
      <c r="AN1001" s="42"/>
      <c r="AO1001" s="42"/>
      <c r="AP1001" s="42"/>
      <c r="AQ1001" s="42"/>
    </row>
    <row r="1002" spans="1:43" ht="13">
      <c r="A1002" s="42"/>
      <c r="B1002" s="42"/>
      <c r="C1002" s="42"/>
      <c r="D1002" s="42"/>
      <c r="E1002" s="42"/>
      <c r="F1002" s="42"/>
      <c r="G1002" s="42"/>
      <c r="H1002" s="42"/>
      <c r="I1002" s="42"/>
      <c r="J1002" s="42"/>
      <c r="K1002" s="42"/>
      <c r="L1002" s="42"/>
      <c r="M1002" s="42"/>
      <c r="N1002" s="42"/>
      <c r="O1002" s="42"/>
      <c r="P1002" s="42"/>
      <c r="Q1002" s="42"/>
      <c r="R1002" s="42"/>
      <c r="S1002" s="42"/>
      <c r="T1002" s="42"/>
      <c r="U1002" s="42"/>
      <c r="V1002" s="42"/>
      <c r="W1002" s="42"/>
      <c r="X1002" s="42"/>
      <c r="Y1002" s="42"/>
      <c r="Z1002" s="42"/>
      <c r="AA1002" s="42"/>
      <c r="AB1002" s="42"/>
      <c r="AC1002" s="42"/>
      <c r="AD1002" s="42"/>
      <c r="AE1002" s="42"/>
      <c r="AF1002" s="42"/>
      <c r="AG1002" s="42"/>
      <c r="AH1002" s="42"/>
      <c r="AI1002" s="42"/>
      <c r="AJ1002" s="42"/>
      <c r="AK1002" s="42"/>
      <c r="AL1002" s="42"/>
      <c r="AM1002" s="42"/>
      <c r="AN1002" s="42"/>
      <c r="AO1002" s="42"/>
      <c r="AP1002" s="42"/>
      <c r="AQ1002" s="42"/>
    </row>
    <row r="1003" spans="1:43" ht="13">
      <c r="A1003" s="42"/>
      <c r="B1003" s="42"/>
      <c r="C1003" s="42"/>
      <c r="D1003" s="42"/>
      <c r="E1003" s="42"/>
      <c r="F1003" s="42"/>
      <c r="G1003" s="42"/>
      <c r="H1003" s="42"/>
      <c r="I1003" s="42"/>
      <c r="J1003" s="42"/>
      <c r="K1003" s="42"/>
      <c r="L1003" s="42"/>
      <c r="M1003" s="224"/>
      <c r="N1003" s="42"/>
      <c r="O1003" s="42"/>
      <c r="P1003" s="42"/>
      <c r="Q1003" s="42"/>
      <c r="R1003" s="42"/>
      <c r="S1003" s="42"/>
      <c r="T1003" s="42"/>
      <c r="U1003" s="42"/>
      <c r="V1003" s="42"/>
      <c r="W1003" s="42"/>
      <c r="X1003" s="42"/>
      <c r="Y1003" s="42"/>
      <c r="Z1003" s="42"/>
      <c r="AA1003" s="42"/>
      <c r="AB1003" s="42"/>
      <c r="AC1003" s="42"/>
      <c r="AD1003" s="42"/>
      <c r="AE1003" s="42"/>
      <c r="AF1003" s="42"/>
      <c r="AG1003" s="42"/>
      <c r="AH1003" s="42"/>
      <c r="AI1003" s="42"/>
      <c r="AJ1003" s="42"/>
      <c r="AK1003" s="42"/>
      <c r="AL1003" s="42"/>
      <c r="AM1003" s="42"/>
      <c r="AN1003" s="42"/>
      <c r="AO1003" s="42"/>
      <c r="AP1003" s="42"/>
      <c r="AQ1003" s="42"/>
    </row>
    <row r="1004" spans="1:43" ht="13">
      <c r="A1004" s="42"/>
      <c r="B1004" s="42"/>
      <c r="C1004" s="42"/>
      <c r="D1004" s="42"/>
      <c r="E1004" s="42"/>
      <c r="F1004" s="42"/>
      <c r="G1004" s="42"/>
      <c r="H1004" s="42"/>
      <c r="I1004" s="42"/>
      <c r="J1004" s="42"/>
      <c r="K1004" s="42"/>
      <c r="L1004" s="42"/>
      <c r="M1004" s="224"/>
      <c r="N1004" s="42"/>
      <c r="O1004" s="42"/>
      <c r="P1004" s="42"/>
      <c r="Q1004" s="42"/>
      <c r="R1004" s="42"/>
      <c r="S1004" s="42"/>
      <c r="T1004" s="42"/>
      <c r="U1004" s="42"/>
      <c r="V1004" s="42"/>
      <c r="W1004" s="42"/>
      <c r="X1004" s="42"/>
      <c r="Y1004" s="42"/>
      <c r="Z1004" s="42"/>
      <c r="AA1004" s="42"/>
      <c r="AB1004" s="42"/>
      <c r="AC1004" s="42"/>
      <c r="AD1004" s="42"/>
      <c r="AE1004" s="42"/>
      <c r="AF1004" s="42"/>
      <c r="AG1004" s="42"/>
      <c r="AH1004" s="42"/>
      <c r="AI1004" s="42"/>
      <c r="AJ1004" s="42"/>
      <c r="AK1004" s="42"/>
      <c r="AL1004" s="42"/>
      <c r="AM1004" s="42"/>
      <c r="AN1004" s="42"/>
      <c r="AO1004" s="42"/>
      <c r="AP1004" s="42"/>
      <c r="AQ1004" s="42"/>
    </row>
    <row r="1005" spans="1:43" ht="13">
      <c r="A1005" s="42"/>
      <c r="B1005" s="42"/>
      <c r="C1005" s="42"/>
      <c r="D1005" s="42"/>
      <c r="E1005" s="42"/>
      <c r="F1005" s="42"/>
      <c r="G1005" s="42"/>
      <c r="H1005" s="42"/>
      <c r="I1005" s="42"/>
      <c r="J1005" s="42"/>
      <c r="K1005" s="42"/>
      <c r="L1005" s="42"/>
      <c r="M1005" s="224"/>
      <c r="N1005" s="42"/>
      <c r="O1005" s="42"/>
      <c r="P1005" s="42"/>
      <c r="Q1005" s="42"/>
      <c r="R1005" s="42"/>
      <c r="S1005" s="42"/>
      <c r="T1005" s="42"/>
      <c r="U1005" s="42"/>
      <c r="V1005" s="42"/>
      <c r="W1005" s="42"/>
      <c r="X1005" s="42"/>
      <c r="Y1005" s="42"/>
      <c r="Z1005" s="42"/>
      <c r="AA1005" s="42"/>
      <c r="AB1005" s="42"/>
      <c r="AC1005" s="42"/>
      <c r="AD1005" s="42"/>
      <c r="AE1005" s="42"/>
      <c r="AF1005" s="42"/>
      <c r="AG1005" s="42"/>
      <c r="AH1005" s="42"/>
      <c r="AI1005" s="42"/>
      <c r="AJ1005" s="42"/>
      <c r="AK1005" s="42"/>
      <c r="AL1005" s="42"/>
      <c r="AM1005" s="42"/>
      <c r="AN1005" s="42"/>
      <c r="AO1005" s="42"/>
      <c r="AP1005" s="42"/>
      <c r="AQ1005" s="42"/>
    </row>
    <row r="1006" spans="1:43" ht="13">
      <c r="A1006" s="42"/>
      <c r="B1006" s="42"/>
      <c r="C1006" s="42"/>
      <c r="D1006" s="42"/>
      <c r="E1006" s="42"/>
      <c r="F1006" s="42"/>
      <c r="G1006" s="42"/>
      <c r="H1006" s="42"/>
      <c r="I1006" s="42"/>
      <c r="J1006" s="42"/>
      <c r="K1006" s="42"/>
      <c r="L1006" s="42"/>
      <c r="M1006" s="224"/>
      <c r="N1006" s="224"/>
      <c r="O1006" s="42"/>
      <c r="P1006" s="42"/>
      <c r="Q1006" s="42"/>
      <c r="R1006" s="42"/>
      <c r="S1006" s="42"/>
      <c r="T1006" s="42"/>
      <c r="U1006" s="42"/>
      <c r="V1006" s="42"/>
      <c r="W1006" s="42"/>
      <c r="X1006" s="42"/>
      <c r="Y1006" s="42"/>
      <c r="Z1006" s="42"/>
      <c r="AA1006" s="42"/>
      <c r="AB1006" s="42"/>
      <c r="AC1006" s="42"/>
      <c r="AD1006" s="42"/>
      <c r="AE1006" s="42"/>
      <c r="AF1006" s="42"/>
      <c r="AG1006" s="42"/>
      <c r="AH1006" s="42"/>
      <c r="AI1006" s="42"/>
      <c r="AJ1006" s="42"/>
      <c r="AK1006" s="42"/>
      <c r="AL1006" s="42"/>
      <c r="AM1006" s="42"/>
      <c r="AN1006" s="42"/>
      <c r="AO1006" s="42"/>
      <c r="AP1006" s="42"/>
      <c r="AQ1006" s="42"/>
    </row>
    <row r="1007" spans="1:43" ht="13">
      <c r="A1007" s="42"/>
      <c r="B1007" s="42"/>
      <c r="C1007" s="42"/>
      <c r="D1007" s="42"/>
      <c r="E1007" s="42"/>
      <c r="F1007" s="42"/>
      <c r="G1007" s="42"/>
      <c r="H1007" s="42"/>
      <c r="I1007" s="42"/>
      <c r="J1007" s="42"/>
      <c r="K1007" s="42"/>
      <c r="L1007" s="42"/>
      <c r="M1007" s="42"/>
      <c r="N1007" s="42"/>
      <c r="O1007" s="42"/>
      <c r="P1007" s="42"/>
      <c r="Q1007" s="42"/>
      <c r="R1007" s="42"/>
      <c r="S1007" s="42"/>
      <c r="T1007" s="42"/>
      <c r="U1007" s="42"/>
      <c r="V1007" s="42"/>
      <c r="W1007" s="42"/>
      <c r="X1007" s="42"/>
      <c r="Y1007" s="42"/>
      <c r="Z1007" s="42"/>
      <c r="AA1007" s="42"/>
      <c r="AB1007" s="42"/>
      <c r="AC1007" s="42"/>
      <c r="AD1007" s="42"/>
      <c r="AE1007" s="42"/>
      <c r="AF1007" s="42"/>
      <c r="AG1007" s="42"/>
      <c r="AH1007" s="42"/>
      <c r="AI1007" s="42"/>
      <c r="AJ1007" s="42"/>
      <c r="AK1007" s="42"/>
      <c r="AL1007" s="42"/>
      <c r="AM1007" s="42"/>
      <c r="AN1007" s="42"/>
      <c r="AO1007" s="42"/>
      <c r="AP1007" s="42"/>
      <c r="AQ1007" s="42"/>
    </row>
    <row r="1008" spans="1:43" ht="13">
      <c r="A1008" s="42"/>
      <c r="B1008" s="42"/>
      <c r="C1008" s="42"/>
      <c r="D1008" s="42"/>
      <c r="E1008" s="42"/>
      <c r="F1008" s="42"/>
      <c r="G1008" s="42"/>
      <c r="H1008" s="42"/>
      <c r="I1008" s="42"/>
      <c r="J1008" s="42"/>
      <c r="K1008" s="42"/>
      <c r="L1008" s="42"/>
      <c r="M1008" s="224"/>
      <c r="N1008" s="224"/>
      <c r="O1008" s="42"/>
      <c r="P1008" s="42"/>
      <c r="Q1008" s="42"/>
      <c r="R1008" s="42"/>
      <c r="S1008" s="42"/>
      <c r="T1008" s="42"/>
      <c r="U1008" s="42"/>
      <c r="V1008" s="42"/>
      <c r="W1008" s="42"/>
      <c r="X1008" s="42"/>
      <c r="Y1008" s="42"/>
      <c r="Z1008" s="42"/>
      <c r="AA1008" s="42"/>
      <c r="AB1008" s="42"/>
      <c r="AC1008" s="42"/>
      <c r="AD1008" s="42"/>
      <c r="AE1008" s="42"/>
      <c r="AF1008" s="42"/>
      <c r="AG1008" s="42"/>
      <c r="AH1008" s="42"/>
      <c r="AI1008" s="42"/>
      <c r="AJ1008" s="42"/>
      <c r="AK1008" s="42"/>
      <c r="AL1008" s="42"/>
      <c r="AM1008" s="42"/>
      <c r="AN1008" s="42"/>
      <c r="AO1008" s="42"/>
      <c r="AP1008" s="42"/>
      <c r="AQ1008" s="42"/>
    </row>
    <row r="1009" spans="1:43" ht="13">
      <c r="A1009" s="42"/>
      <c r="B1009" s="42"/>
      <c r="C1009" s="42"/>
      <c r="D1009" s="42"/>
      <c r="E1009" s="42"/>
      <c r="F1009" s="42"/>
      <c r="G1009" s="42"/>
      <c r="H1009" s="42"/>
      <c r="I1009" s="42"/>
      <c r="J1009" s="42"/>
      <c r="K1009" s="42"/>
      <c r="L1009" s="42"/>
      <c r="M1009" s="42"/>
      <c r="N1009" s="42"/>
      <c r="O1009" s="42"/>
      <c r="P1009" s="42"/>
      <c r="Q1009" s="42"/>
      <c r="R1009" s="42"/>
      <c r="S1009" s="42"/>
      <c r="T1009" s="42"/>
      <c r="U1009" s="42"/>
      <c r="V1009" s="42"/>
      <c r="W1009" s="42"/>
      <c r="X1009" s="42"/>
      <c r="Y1009" s="42"/>
      <c r="Z1009" s="42"/>
      <c r="AA1009" s="42"/>
      <c r="AB1009" s="42"/>
      <c r="AC1009" s="42"/>
      <c r="AD1009" s="42"/>
      <c r="AE1009" s="42"/>
      <c r="AF1009" s="42"/>
      <c r="AG1009" s="42"/>
      <c r="AH1009" s="42"/>
      <c r="AI1009" s="42"/>
      <c r="AJ1009" s="42"/>
      <c r="AK1009" s="42"/>
      <c r="AL1009" s="42"/>
      <c r="AM1009" s="42"/>
      <c r="AN1009" s="42"/>
      <c r="AO1009" s="42"/>
      <c r="AP1009" s="42"/>
      <c r="AQ1009" s="42"/>
    </row>
    <row r="1010" spans="1:43" ht="13">
      <c r="A1010" s="42"/>
      <c r="B1010" s="42"/>
      <c r="C1010" s="42"/>
      <c r="D1010" s="42"/>
      <c r="E1010" s="42"/>
      <c r="F1010" s="42"/>
      <c r="G1010" s="42"/>
      <c r="H1010" s="42"/>
      <c r="I1010" s="42"/>
      <c r="J1010" s="42"/>
      <c r="K1010" s="42"/>
      <c r="L1010" s="42"/>
      <c r="M1010" s="42"/>
      <c r="N1010" s="224"/>
      <c r="O1010" s="42"/>
      <c r="P1010" s="42"/>
      <c r="Q1010" s="42"/>
      <c r="R1010" s="42"/>
      <c r="S1010" s="42"/>
      <c r="T1010" s="42"/>
      <c r="U1010" s="42"/>
      <c r="V1010" s="42"/>
      <c r="W1010" s="42"/>
      <c r="X1010" s="42"/>
      <c r="Y1010" s="42"/>
      <c r="Z1010" s="42"/>
      <c r="AA1010" s="42"/>
      <c r="AB1010" s="42"/>
      <c r="AC1010" s="42"/>
      <c r="AD1010" s="42"/>
      <c r="AE1010" s="42"/>
      <c r="AF1010" s="42"/>
      <c r="AG1010" s="42"/>
      <c r="AH1010" s="42"/>
      <c r="AI1010" s="42"/>
      <c r="AJ1010" s="42"/>
      <c r="AK1010" s="42"/>
      <c r="AL1010" s="42"/>
      <c r="AM1010" s="42"/>
      <c r="AN1010" s="42"/>
      <c r="AO1010" s="42"/>
      <c r="AP1010" s="42"/>
      <c r="AQ1010" s="42"/>
    </row>
    <row r="1011" spans="1:43" ht="13">
      <c r="A1011" s="42"/>
      <c r="B1011" s="42"/>
      <c r="C1011" s="42"/>
      <c r="D1011" s="42"/>
      <c r="E1011" s="42"/>
      <c r="F1011" s="42"/>
      <c r="G1011" s="42"/>
      <c r="H1011" s="42"/>
      <c r="I1011" s="42"/>
      <c r="J1011" s="42"/>
      <c r="K1011" s="42"/>
      <c r="L1011" s="42"/>
      <c r="M1011" s="224"/>
      <c r="N1011" s="42"/>
      <c r="O1011" s="42"/>
      <c r="P1011" s="42"/>
      <c r="Q1011" s="42"/>
      <c r="R1011" s="42"/>
      <c r="S1011" s="42"/>
      <c r="T1011" s="42"/>
      <c r="U1011" s="42"/>
      <c r="V1011" s="42"/>
      <c r="W1011" s="42"/>
      <c r="X1011" s="42"/>
      <c r="Y1011" s="42"/>
      <c r="Z1011" s="42"/>
      <c r="AA1011" s="42"/>
      <c r="AB1011" s="42"/>
      <c r="AC1011" s="42"/>
      <c r="AD1011" s="42"/>
      <c r="AE1011" s="42"/>
      <c r="AF1011" s="42"/>
      <c r="AG1011" s="42"/>
      <c r="AH1011" s="42"/>
      <c r="AI1011" s="42"/>
      <c r="AJ1011" s="42"/>
      <c r="AK1011" s="42"/>
      <c r="AL1011" s="42"/>
      <c r="AM1011" s="42"/>
      <c r="AN1011" s="42"/>
      <c r="AO1011" s="42"/>
      <c r="AP1011" s="42"/>
      <c r="AQ1011" s="42"/>
    </row>
    <row r="1012" spans="1:43" ht="13">
      <c r="A1012" s="42"/>
      <c r="B1012" s="42"/>
      <c r="C1012" s="42"/>
      <c r="D1012" s="42"/>
      <c r="E1012" s="42"/>
      <c r="F1012" s="42"/>
      <c r="G1012" s="42"/>
      <c r="H1012" s="42"/>
      <c r="I1012" s="42"/>
      <c r="J1012" s="42"/>
      <c r="K1012" s="42"/>
      <c r="L1012" s="42"/>
      <c r="M1012" s="224"/>
      <c r="N1012" s="224"/>
      <c r="O1012" s="42"/>
      <c r="P1012" s="42"/>
      <c r="Q1012" s="42"/>
      <c r="R1012" s="42"/>
      <c r="S1012" s="42"/>
      <c r="T1012" s="42"/>
      <c r="U1012" s="42"/>
      <c r="V1012" s="42"/>
      <c r="W1012" s="42"/>
      <c r="X1012" s="42"/>
      <c r="Y1012" s="42"/>
      <c r="Z1012" s="42"/>
      <c r="AA1012" s="42"/>
      <c r="AB1012" s="42"/>
      <c r="AC1012" s="42"/>
      <c r="AD1012" s="42"/>
      <c r="AE1012" s="42"/>
      <c r="AF1012" s="42"/>
      <c r="AG1012" s="42"/>
      <c r="AH1012" s="42"/>
      <c r="AI1012" s="42"/>
      <c r="AJ1012" s="42"/>
      <c r="AK1012" s="42"/>
      <c r="AL1012" s="42"/>
      <c r="AM1012" s="42"/>
      <c r="AN1012" s="42"/>
      <c r="AO1012" s="42"/>
      <c r="AP1012" s="42"/>
      <c r="AQ1012" s="42"/>
    </row>
    <row r="1013" spans="1:43" ht="13">
      <c r="A1013" s="42"/>
      <c r="B1013" s="42"/>
      <c r="C1013" s="42"/>
      <c r="D1013" s="42"/>
      <c r="E1013" s="42"/>
      <c r="F1013" s="42"/>
      <c r="G1013" s="42"/>
      <c r="H1013" s="42"/>
      <c r="I1013" s="42"/>
      <c r="J1013" s="42"/>
      <c r="K1013" s="42"/>
      <c r="L1013" s="42"/>
      <c r="M1013" s="42"/>
      <c r="N1013" s="224"/>
      <c r="O1013" s="42"/>
      <c r="P1013" s="42"/>
      <c r="Q1013" s="42"/>
      <c r="R1013" s="42"/>
      <c r="S1013" s="42"/>
      <c r="T1013" s="42"/>
      <c r="U1013" s="42"/>
      <c r="V1013" s="42"/>
      <c r="W1013" s="42"/>
      <c r="X1013" s="42"/>
      <c r="Y1013" s="42"/>
      <c r="Z1013" s="42"/>
      <c r="AA1013" s="42"/>
      <c r="AB1013" s="42"/>
      <c r="AC1013" s="42"/>
      <c r="AD1013" s="42"/>
      <c r="AE1013" s="42"/>
      <c r="AF1013" s="42"/>
      <c r="AG1013" s="42"/>
      <c r="AH1013" s="42"/>
      <c r="AI1013" s="42"/>
      <c r="AJ1013" s="42"/>
      <c r="AK1013" s="42"/>
      <c r="AL1013" s="42"/>
      <c r="AM1013" s="42"/>
      <c r="AN1013" s="42"/>
      <c r="AO1013" s="42"/>
      <c r="AP1013" s="42"/>
      <c r="AQ1013" s="42"/>
    </row>
    <row r="1014" spans="1:43" ht="13">
      <c r="A1014" s="42"/>
      <c r="B1014" s="42"/>
      <c r="C1014" s="42"/>
      <c r="D1014" s="42"/>
      <c r="E1014" s="42"/>
      <c r="F1014" s="42"/>
      <c r="G1014" s="42"/>
      <c r="H1014" s="42"/>
      <c r="I1014" s="42"/>
      <c r="J1014" s="42"/>
      <c r="K1014" s="42"/>
      <c r="L1014" s="42"/>
      <c r="M1014" s="224"/>
      <c r="N1014" s="42"/>
      <c r="O1014" s="42"/>
      <c r="P1014" s="42"/>
      <c r="Q1014" s="42"/>
      <c r="R1014" s="42"/>
      <c r="S1014" s="42"/>
      <c r="T1014" s="42"/>
      <c r="U1014" s="42"/>
      <c r="V1014" s="42"/>
      <c r="W1014" s="42"/>
      <c r="X1014" s="42"/>
      <c r="Y1014" s="42"/>
      <c r="Z1014" s="42"/>
      <c r="AA1014" s="42"/>
      <c r="AB1014" s="42"/>
      <c r="AC1014" s="42"/>
      <c r="AD1014" s="42"/>
      <c r="AE1014" s="42"/>
      <c r="AF1014" s="42"/>
      <c r="AG1014" s="42"/>
      <c r="AH1014" s="42"/>
      <c r="AI1014" s="42"/>
      <c r="AJ1014" s="42"/>
      <c r="AK1014" s="42"/>
      <c r="AL1014" s="42"/>
      <c r="AM1014" s="42"/>
      <c r="AN1014" s="42"/>
      <c r="AO1014" s="42"/>
      <c r="AP1014" s="42"/>
      <c r="AQ1014" s="42"/>
    </row>
    <row r="1015" spans="1:43" ht="13">
      <c r="A1015" s="42"/>
      <c r="B1015" s="42"/>
      <c r="C1015" s="42"/>
      <c r="D1015" s="42"/>
      <c r="E1015" s="42"/>
      <c r="F1015" s="42"/>
      <c r="G1015" s="42"/>
      <c r="H1015" s="42"/>
      <c r="I1015" s="42"/>
      <c r="J1015" s="42"/>
      <c r="K1015" s="42"/>
      <c r="L1015" s="42"/>
      <c r="M1015" s="224"/>
      <c r="N1015" s="224"/>
      <c r="O1015" s="42"/>
      <c r="P1015" s="42"/>
      <c r="Q1015" s="42"/>
      <c r="R1015" s="42"/>
      <c r="S1015" s="42"/>
      <c r="T1015" s="42"/>
      <c r="U1015" s="42"/>
      <c r="V1015" s="42"/>
      <c r="W1015" s="42"/>
      <c r="X1015" s="42"/>
      <c r="Y1015" s="42"/>
      <c r="Z1015" s="42"/>
      <c r="AA1015" s="42"/>
      <c r="AB1015" s="42"/>
      <c r="AC1015" s="42"/>
      <c r="AD1015" s="42"/>
      <c r="AE1015" s="42"/>
      <c r="AF1015" s="42"/>
      <c r="AG1015" s="42"/>
      <c r="AH1015" s="42"/>
      <c r="AI1015" s="42"/>
      <c r="AJ1015" s="42"/>
      <c r="AK1015" s="42"/>
      <c r="AL1015" s="42"/>
      <c r="AM1015" s="42"/>
      <c r="AN1015" s="42"/>
      <c r="AO1015" s="42"/>
      <c r="AP1015" s="42"/>
      <c r="AQ1015" s="42"/>
    </row>
    <row r="1016" spans="1:43" ht="13">
      <c r="A1016" s="42"/>
      <c r="B1016" s="42"/>
      <c r="C1016" s="42"/>
      <c r="D1016" s="42"/>
      <c r="E1016" s="42"/>
      <c r="F1016" s="42"/>
      <c r="G1016" s="42"/>
      <c r="H1016" s="42"/>
      <c r="I1016" s="42"/>
      <c r="J1016" s="42"/>
      <c r="K1016" s="42"/>
      <c r="L1016" s="42"/>
      <c r="M1016" s="42"/>
      <c r="N1016" s="42"/>
      <c r="O1016" s="42"/>
      <c r="P1016" s="42"/>
      <c r="Q1016" s="42"/>
      <c r="R1016" s="42"/>
      <c r="S1016" s="42"/>
      <c r="T1016" s="42"/>
      <c r="U1016" s="42"/>
      <c r="V1016" s="42"/>
      <c r="W1016" s="42"/>
      <c r="X1016" s="42"/>
      <c r="Y1016" s="42"/>
      <c r="Z1016" s="42"/>
      <c r="AA1016" s="42"/>
      <c r="AB1016" s="42"/>
      <c r="AC1016" s="42"/>
      <c r="AD1016" s="42"/>
      <c r="AE1016" s="42"/>
      <c r="AF1016" s="42"/>
      <c r="AG1016" s="42"/>
      <c r="AH1016" s="42"/>
      <c r="AI1016" s="42"/>
      <c r="AJ1016" s="42"/>
      <c r="AK1016" s="42"/>
      <c r="AL1016" s="42"/>
      <c r="AM1016" s="42"/>
      <c r="AN1016" s="42"/>
      <c r="AO1016" s="42"/>
      <c r="AP1016" s="42"/>
      <c r="AQ1016" s="42"/>
    </row>
    <row r="1017" spans="1:43" ht="13">
      <c r="A1017" s="42"/>
      <c r="B1017" s="42"/>
      <c r="C1017" s="42"/>
      <c r="D1017" s="42"/>
      <c r="E1017" s="42"/>
      <c r="F1017" s="42"/>
      <c r="G1017" s="42"/>
      <c r="H1017" s="42"/>
      <c r="I1017" s="42"/>
      <c r="J1017" s="42"/>
      <c r="K1017" s="42"/>
      <c r="L1017" s="42"/>
      <c r="M1017" s="42"/>
      <c r="N1017" s="42"/>
      <c r="O1017" s="42"/>
      <c r="P1017" s="42"/>
      <c r="Q1017" s="42"/>
      <c r="R1017" s="42"/>
      <c r="S1017" s="42"/>
      <c r="T1017" s="42"/>
      <c r="U1017" s="42"/>
      <c r="V1017" s="42"/>
      <c r="W1017" s="42"/>
      <c r="X1017" s="42"/>
      <c r="Y1017" s="42"/>
      <c r="Z1017" s="42"/>
      <c r="AA1017" s="42"/>
      <c r="AB1017" s="42"/>
      <c r="AC1017" s="42"/>
      <c r="AD1017" s="42"/>
      <c r="AE1017" s="42"/>
      <c r="AF1017" s="42"/>
      <c r="AG1017" s="42"/>
      <c r="AH1017" s="42"/>
      <c r="AI1017" s="42"/>
      <c r="AJ1017" s="42"/>
      <c r="AK1017" s="42"/>
      <c r="AL1017" s="42"/>
      <c r="AM1017" s="42"/>
      <c r="AN1017" s="42"/>
      <c r="AO1017" s="42"/>
      <c r="AP1017" s="42"/>
      <c r="AQ1017" s="42"/>
    </row>
    <row r="1018" spans="1:43" ht="13">
      <c r="A1018" s="42"/>
      <c r="B1018" s="42"/>
      <c r="C1018" s="42"/>
      <c r="D1018" s="42"/>
      <c r="E1018" s="42"/>
      <c r="F1018" s="42"/>
      <c r="G1018" s="42"/>
      <c r="H1018" s="42"/>
      <c r="I1018" s="42"/>
      <c r="J1018" s="42"/>
      <c r="K1018" s="42"/>
      <c r="L1018" s="42"/>
      <c r="M1018" s="42"/>
      <c r="N1018" s="42"/>
      <c r="O1018" s="42"/>
      <c r="P1018" s="42"/>
      <c r="Q1018" s="42"/>
      <c r="R1018" s="42"/>
      <c r="S1018" s="42"/>
      <c r="T1018" s="42"/>
      <c r="U1018" s="42"/>
      <c r="V1018" s="42"/>
      <c r="W1018" s="42"/>
      <c r="X1018" s="42"/>
      <c r="Y1018" s="42"/>
      <c r="Z1018" s="42"/>
      <c r="AA1018" s="42"/>
      <c r="AB1018" s="42"/>
      <c r="AC1018" s="42"/>
      <c r="AD1018" s="42"/>
      <c r="AE1018" s="42"/>
      <c r="AF1018" s="42"/>
      <c r="AG1018" s="42"/>
      <c r="AH1018" s="42"/>
      <c r="AI1018" s="42"/>
      <c r="AJ1018" s="42"/>
      <c r="AK1018" s="42"/>
      <c r="AL1018" s="42"/>
      <c r="AM1018" s="42"/>
      <c r="AN1018" s="42"/>
      <c r="AO1018" s="42"/>
      <c r="AP1018" s="42"/>
      <c r="AQ1018" s="42"/>
    </row>
    <row r="1019" spans="1:43" ht="13">
      <c r="A1019" s="42"/>
      <c r="B1019" s="42"/>
      <c r="C1019" s="42"/>
      <c r="D1019" s="42"/>
      <c r="E1019" s="42"/>
      <c r="F1019" s="42"/>
      <c r="G1019" s="42"/>
      <c r="H1019" s="42"/>
      <c r="I1019" s="42"/>
      <c r="J1019" s="42"/>
      <c r="K1019" s="42"/>
      <c r="L1019" s="42"/>
      <c r="M1019" s="42"/>
      <c r="N1019" s="42"/>
      <c r="O1019" s="42"/>
      <c r="P1019" s="42"/>
      <c r="Q1019" s="42"/>
      <c r="R1019" s="42"/>
      <c r="S1019" s="42"/>
      <c r="T1019" s="42"/>
      <c r="U1019" s="42"/>
      <c r="V1019" s="42"/>
      <c r="W1019" s="42"/>
      <c r="X1019" s="42"/>
      <c r="Y1019" s="42"/>
      <c r="Z1019" s="42"/>
      <c r="AA1019" s="42"/>
      <c r="AB1019" s="42"/>
      <c r="AC1019" s="42"/>
      <c r="AD1019" s="42"/>
      <c r="AE1019" s="42"/>
      <c r="AF1019" s="42"/>
      <c r="AG1019" s="42"/>
      <c r="AH1019" s="42"/>
      <c r="AI1019" s="42"/>
      <c r="AJ1019" s="42"/>
      <c r="AK1019" s="42"/>
      <c r="AL1019" s="42"/>
      <c r="AM1019" s="42"/>
      <c r="AN1019" s="42"/>
      <c r="AO1019" s="42"/>
      <c r="AP1019" s="42"/>
      <c r="AQ1019" s="42"/>
    </row>
    <row r="1020" spans="1:43" ht="13">
      <c r="A1020" s="42"/>
      <c r="B1020" s="42"/>
      <c r="C1020" s="42"/>
      <c r="D1020" s="42"/>
      <c r="E1020" s="42"/>
      <c r="F1020" s="42"/>
      <c r="G1020" s="42"/>
      <c r="H1020" s="42"/>
      <c r="I1020" s="42"/>
      <c r="J1020" s="42"/>
      <c r="K1020" s="42"/>
      <c r="L1020" s="42"/>
      <c r="M1020" s="42"/>
      <c r="N1020" s="42"/>
      <c r="O1020" s="42"/>
      <c r="P1020" s="42"/>
      <c r="Q1020" s="42"/>
      <c r="R1020" s="42"/>
      <c r="S1020" s="42"/>
      <c r="T1020" s="42"/>
      <c r="U1020" s="42"/>
      <c r="V1020" s="42"/>
      <c r="W1020" s="42"/>
      <c r="X1020" s="42"/>
      <c r="Y1020" s="42"/>
      <c r="Z1020" s="42"/>
      <c r="AA1020" s="42"/>
      <c r="AB1020" s="42"/>
      <c r="AC1020" s="42"/>
      <c r="AD1020" s="42"/>
      <c r="AE1020" s="42"/>
      <c r="AF1020" s="42"/>
      <c r="AG1020" s="42"/>
      <c r="AH1020" s="42"/>
      <c r="AI1020" s="42"/>
      <c r="AJ1020" s="42"/>
      <c r="AK1020" s="42"/>
      <c r="AL1020" s="42"/>
      <c r="AM1020" s="42"/>
      <c r="AN1020" s="42"/>
      <c r="AO1020" s="42"/>
      <c r="AP1020" s="42"/>
      <c r="AQ1020" s="42"/>
    </row>
    <row r="1021" spans="1:43" ht="13">
      <c r="A1021" s="42"/>
      <c r="B1021" s="42"/>
      <c r="C1021" s="42"/>
      <c r="D1021" s="42"/>
      <c r="E1021" s="42"/>
      <c r="F1021" s="42"/>
      <c r="G1021" s="42"/>
      <c r="H1021" s="42"/>
      <c r="I1021" s="42"/>
      <c r="J1021" s="42"/>
      <c r="K1021" s="42"/>
      <c r="L1021" s="42"/>
      <c r="M1021" s="42"/>
      <c r="N1021" s="42"/>
      <c r="O1021" s="42"/>
      <c r="P1021" s="42"/>
      <c r="Q1021" s="42"/>
      <c r="R1021" s="42"/>
      <c r="S1021" s="42"/>
      <c r="T1021" s="42"/>
      <c r="U1021" s="42"/>
      <c r="V1021" s="42"/>
      <c r="W1021" s="42"/>
      <c r="X1021" s="42"/>
      <c r="Y1021" s="42"/>
      <c r="Z1021" s="42"/>
      <c r="AA1021" s="42"/>
      <c r="AB1021" s="42"/>
      <c r="AC1021" s="42"/>
      <c r="AD1021" s="42"/>
      <c r="AE1021" s="42"/>
      <c r="AF1021" s="42"/>
      <c r="AG1021" s="42"/>
      <c r="AH1021" s="42"/>
      <c r="AI1021" s="42"/>
      <c r="AJ1021" s="42"/>
      <c r="AK1021" s="42"/>
      <c r="AL1021" s="42"/>
      <c r="AM1021" s="42"/>
      <c r="AN1021" s="42"/>
      <c r="AO1021" s="42"/>
      <c r="AP1021" s="42"/>
      <c r="AQ1021" s="42"/>
    </row>
    <row r="1022" spans="1:43" ht="13">
      <c r="A1022" s="42"/>
      <c r="B1022" s="42"/>
      <c r="C1022" s="42"/>
      <c r="D1022" s="42"/>
      <c r="E1022" s="42"/>
      <c r="F1022" s="42"/>
      <c r="G1022" s="42"/>
      <c r="H1022" s="42"/>
      <c r="I1022" s="42"/>
      <c r="J1022" s="42"/>
      <c r="K1022" s="42"/>
      <c r="L1022" s="42"/>
      <c r="M1022" s="42"/>
      <c r="N1022" s="42"/>
      <c r="O1022" s="42"/>
      <c r="P1022" s="42"/>
      <c r="Q1022" s="42"/>
      <c r="R1022" s="42"/>
      <c r="S1022" s="42"/>
      <c r="T1022" s="42"/>
      <c r="U1022" s="42"/>
      <c r="V1022" s="42"/>
      <c r="W1022" s="42"/>
      <c r="X1022" s="42"/>
      <c r="Y1022" s="42"/>
      <c r="Z1022" s="42"/>
      <c r="AA1022" s="42"/>
      <c r="AB1022" s="42"/>
      <c r="AC1022" s="42"/>
      <c r="AD1022" s="42"/>
      <c r="AE1022" s="42"/>
      <c r="AF1022" s="42"/>
      <c r="AG1022" s="42"/>
      <c r="AH1022" s="42"/>
      <c r="AI1022" s="42"/>
      <c r="AJ1022" s="42"/>
      <c r="AK1022" s="42"/>
      <c r="AL1022" s="42"/>
      <c r="AM1022" s="42"/>
      <c r="AN1022" s="42"/>
      <c r="AO1022" s="42"/>
      <c r="AP1022" s="42"/>
      <c r="AQ1022" s="42"/>
    </row>
    <row r="1023" spans="1:43" ht="13">
      <c r="A1023" s="42"/>
      <c r="B1023" s="42"/>
      <c r="C1023" s="42"/>
      <c r="D1023" s="42"/>
      <c r="E1023" s="42"/>
      <c r="F1023" s="42"/>
      <c r="G1023" s="42"/>
      <c r="H1023" s="42"/>
      <c r="I1023" s="42"/>
      <c r="J1023" s="42"/>
      <c r="K1023" s="42"/>
      <c r="L1023" s="42"/>
      <c r="M1023" s="42"/>
      <c r="N1023" s="224"/>
      <c r="O1023" s="42"/>
      <c r="P1023" s="42"/>
      <c r="Q1023" s="42"/>
      <c r="R1023" s="42"/>
      <c r="S1023" s="42"/>
      <c r="T1023" s="42"/>
      <c r="U1023" s="42"/>
      <c r="V1023" s="42"/>
      <c r="W1023" s="42"/>
      <c r="X1023" s="42"/>
      <c r="Y1023" s="42"/>
      <c r="Z1023" s="42"/>
      <c r="AA1023" s="42"/>
      <c r="AB1023" s="42"/>
      <c r="AC1023" s="42"/>
      <c r="AD1023" s="42"/>
      <c r="AE1023" s="42"/>
      <c r="AF1023" s="42"/>
      <c r="AG1023" s="42"/>
      <c r="AH1023" s="42"/>
      <c r="AI1023" s="42"/>
      <c r="AJ1023" s="42"/>
      <c r="AK1023" s="42"/>
      <c r="AL1023" s="42"/>
      <c r="AM1023" s="42"/>
      <c r="AN1023" s="42"/>
      <c r="AO1023" s="42"/>
      <c r="AP1023" s="42"/>
      <c r="AQ1023" s="42"/>
    </row>
    <row r="1024" spans="1:43" ht="13">
      <c r="A1024" s="42"/>
      <c r="B1024" s="42"/>
      <c r="C1024" s="42"/>
      <c r="D1024" s="42"/>
      <c r="E1024" s="42"/>
      <c r="F1024" s="42"/>
      <c r="G1024" s="42"/>
      <c r="H1024" s="42"/>
      <c r="I1024" s="42"/>
      <c r="J1024" s="42"/>
      <c r="K1024" s="42"/>
      <c r="L1024" s="42"/>
      <c r="M1024" s="42"/>
      <c r="N1024" s="42"/>
      <c r="O1024" s="42"/>
      <c r="P1024" s="42"/>
      <c r="Q1024" s="42"/>
      <c r="R1024" s="42"/>
      <c r="S1024" s="42"/>
      <c r="T1024" s="42"/>
      <c r="U1024" s="42"/>
      <c r="V1024" s="42"/>
      <c r="W1024" s="42"/>
      <c r="X1024" s="42"/>
      <c r="Y1024" s="42"/>
      <c r="Z1024" s="42"/>
      <c r="AA1024" s="42"/>
      <c r="AB1024" s="42"/>
      <c r="AC1024" s="42"/>
      <c r="AD1024" s="42"/>
      <c r="AE1024" s="42"/>
      <c r="AF1024" s="42"/>
      <c r="AG1024" s="42"/>
      <c r="AH1024" s="42"/>
      <c r="AI1024" s="42"/>
      <c r="AJ1024" s="42"/>
      <c r="AK1024" s="42"/>
      <c r="AL1024" s="42"/>
      <c r="AM1024" s="42"/>
      <c r="AN1024" s="42"/>
      <c r="AO1024" s="42"/>
      <c r="AP1024" s="42"/>
      <c r="AQ1024" s="42"/>
    </row>
    <row r="1025" spans="1:43" ht="13">
      <c r="A1025" s="42"/>
      <c r="B1025" s="42"/>
      <c r="C1025" s="42"/>
      <c r="D1025" s="42"/>
      <c r="E1025" s="42"/>
      <c r="F1025" s="42"/>
      <c r="G1025" s="42"/>
      <c r="H1025" s="42"/>
      <c r="I1025" s="42"/>
      <c r="J1025" s="42"/>
      <c r="K1025" s="42"/>
      <c r="L1025" s="42"/>
      <c r="M1025" s="42"/>
      <c r="N1025" s="224"/>
      <c r="O1025" s="42"/>
      <c r="P1025" s="42"/>
      <c r="Q1025" s="42"/>
      <c r="R1025" s="42"/>
      <c r="S1025" s="42"/>
      <c r="T1025" s="42"/>
      <c r="U1025" s="42"/>
      <c r="V1025" s="42"/>
      <c r="W1025" s="42"/>
      <c r="X1025" s="42"/>
      <c r="Y1025" s="42"/>
      <c r="Z1025" s="42"/>
      <c r="AA1025" s="42"/>
      <c r="AB1025" s="42"/>
      <c r="AC1025" s="42"/>
      <c r="AD1025" s="42"/>
      <c r="AE1025" s="42"/>
      <c r="AF1025" s="42"/>
      <c r="AG1025" s="42"/>
      <c r="AH1025" s="42"/>
      <c r="AI1025" s="42"/>
      <c r="AJ1025" s="42"/>
      <c r="AK1025" s="42"/>
      <c r="AL1025" s="42"/>
      <c r="AM1025" s="42"/>
      <c r="AN1025" s="42"/>
      <c r="AO1025" s="42"/>
      <c r="AP1025" s="42"/>
      <c r="AQ1025" s="42"/>
    </row>
    <row r="1026" spans="1:43" ht="13">
      <c r="A1026" s="42"/>
      <c r="B1026" s="42"/>
      <c r="C1026" s="42"/>
      <c r="D1026" s="42"/>
      <c r="E1026" s="42"/>
      <c r="F1026" s="42"/>
      <c r="G1026" s="42"/>
      <c r="H1026" s="42"/>
      <c r="I1026" s="42"/>
      <c r="J1026" s="42"/>
      <c r="K1026" s="42"/>
      <c r="L1026" s="42"/>
      <c r="M1026" s="42"/>
      <c r="N1026" s="42"/>
      <c r="O1026" s="42"/>
      <c r="P1026" s="42"/>
      <c r="Q1026" s="42"/>
      <c r="R1026" s="42"/>
      <c r="S1026" s="42"/>
      <c r="T1026" s="42"/>
      <c r="U1026" s="42"/>
      <c r="V1026" s="42"/>
      <c r="W1026" s="42"/>
      <c r="X1026" s="42"/>
      <c r="Y1026" s="42"/>
      <c r="Z1026" s="42"/>
      <c r="AA1026" s="42"/>
      <c r="AB1026" s="42"/>
      <c r="AC1026" s="42"/>
      <c r="AD1026" s="42"/>
      <c r="AE1026" s="42"/>
      <c r="AF1026" s="42"/>
      <c r="AG1026" s="42"/>
      <c r="AH1026" s="42"/>
      <c r="AI1026" s="42"/>
      <c r="AJ1026" s="42"/>
      <c r="AK1026" s="42"/>
      <c r="AL1026" s="42"/>
      <c r="AM1026" s="42"/>
      <c r="AN1026" s="42"/>
      <c r="AO1026" s="42"/>
      <c r="AP1026" s="42"/>
      <c r="AQ1026" s="42"/>
    </row>
    <row r="1027" spans="1:43" ht="13">
      <c r="A1027" s="42"/>
      <c r="B1027" s="42"/>
      <c r="C1027" s="42"/>
      <c r="D1027" s="42"/>
      <c r="E1027" s="42"/>
      <c r="F1027" s="42"/>
      <c r="G1027" s="42"/>
      <c r="H1027" s="42"/>
      <c r="I1027" s="42"/>
      <c r="J1027" s="42"/>
      <c r="K1027" s="42"/>
      <c r="L1027" s="42"/>
      <c r="M1027" s="42"/>
      <c r="N1027" s="42"/>
      <c r="O1027" s="42"/>
      <c r="P1027" s="42"/>
      <c r="Q1027" s="42"/>
      <c r="R1027" s="42"/>
      <c r="S1027" s="42"/>
      <c r="T1027" s="42"/>
      <c r="U1027" s="42"/>
      <c r="V1027" s="42"/>
      <c r="W1027" s="42"/>
      <c r="X1027" s="42"/>
      <c r="Y1027" s="42"/>
      <c r="Z1027" s="42"/>
      <c r="AA1027" s="42"/>
      <c r="AB1027" s="42"/>
      <c r="AC1027" s="42"/>
      <c r="AD1027" s="42"/>
      <c r="AE1027" s="42"/>
      <c r="AF1027" s="42"/>
      <c r="AG1027" s="42"/>
      <c r="AH1027" s="42"/>
      <c r="AI1027" s="42"/>
      <c r="AJ1027" s="42"/>
      <c r="AK1027" s="42"/>
      <c r="AL1027" s="42"/>
      <c r="AM1027" s="42"/>
      <c r="AN1027" s="42"/>
      <c r="AO1027" s="42"/>
      <c r="AP1027" s="42"/>
      <c r="AQ1027" s="42"/>
    </row>
    <row r="1028" spans="1:43" ht="13">
      <c r="A1028" s="42"/>
      <c r="B1028" s="42"/>
      <c r="C1028" s="42"/>
      <c r="D1028" s="42"/>
      <c r="E1028" s="42"/>
      <c r="F1028" s="42"/>
      <c r="G1028" s="42"/>
      <c r="H1028" s="42"/>
      <c r="I1028" s="42"/>
      <c r="J1028" s="42"/>
      <c r="K1028" s="42"/>
      <c r="L1028" s="42"/>
      <c r="M1028" s="42"/>
      <c r="N1028" s="42"/>
      <c r="O1028" s="42"/>
      <c r="P1028" s="42"/>
      <c r="Q1028" s="42"/>
      <c r="R1028" s="42"/>
      <c r="S1028" s="42"/>
      <c r="T1028" s="42"/>
      <c r="U1028" s="42"/>
      <c r="V1028" s="42"/>
      <c r="W1028" s="42"/>
      <c r="X1028" s="42"/>
      <c r="Y1028" s="42"/>
      <c r="Z1028" s="42"/>
      <c r="AA1028" s="42"/>
      <c r="AB1028" s="42"/>
      <c r="AC1028" s="42"/>
      <c r="AD1028" s="42"/>
      <c r="AE1028" s="42"/>
      <c r="AF1028" s="42"/>
      <c r="AG1028" s="42"/>
      <c r="AH1028" s="42"/>
      <c r="AI1028" s="42"/>
      <c r="AJ1028" s="42"/>
      <c r="AK1028" s="42"/>
      <c r="AL1028" s="42"/>
      <c r="AM1028" s="42"/>
      <c r="AN1028" s="42"/>
      <c r="AO1028" s="42"/>
      <c r="AP1028" s="42"/>
      <c r="AQ1028" s="42"/>
    </row>
    <row r="1029" spans="1:43" ht="13">
      <c r="A1029" s="42"/>
      <c r="B1029" s="42"/>
      <c r="C1029" s="42"/>
      <c r="D1029" s="42"/>
      <c r="E1029" s="42"/>
      <c r="F1029" s="42"/>
      <c r="G1029" s="42"/>
      <c r="H1029" s="42"/>
      <c r="I1029" s="42"/>
      <c r="J1029" s="42"/>
      <c r="K1029" s="42"/>
      <c r="L1029" s="42"/>
      <c r="M1029" s="42"/>
      <c r="N1029" s="224"/>
      <c r="O1029" s="42"/>
      <c r="P1029" s="42"/>
      <c r="Q1029" s="42"/>
      <c r="R1029" s="42"/>
      <c r="S1029" s="42"/>
      <c r="T1029" s="42"/>
      <c r="U1029" s="42"/>
      <c r="V1029" s="42"/>
      <c r="W1029" s="42"/>
      <c r="X1029" s="42"/>
      <c r="Y1029" s="42"/>
      <c r="Z1029" s="42"/>
      <c r="AA1029" s="42"/>
      <c r="AB1029" s="42"/>
      <c r="AC1029" s="42"/>
      <c r="AD1029" s="42"/>
      <c r="AE1029" s="42"/>
      <c r="AF1029" s="42"/>
      <c r="AG1029" s="42"/>
      <c r="AH1029" s="42"/>
      <c r="AI1029" s="42"/>
      <c r="AJ1029" s="42"/>
      <c r="AK1029" s="42"/>
      <c r="AL1029" s="42"/>
      <c r="AM1029" s="42"/>
      <c r="AN1029" s="42"/>
      <c r="AO1029" s="42"/>
      <c r="AP1029" s="42"/>
      <c r="AQ1029" s="42"/>
    </row>
    <row r="1030" spans="1:43" ht="13">
      <c r="A1030" s="42"/>
      <c r="B1030" s="42"/>
      <c r="C1030" s="42"/>
      <c r="D1030" s="42"/>
      <c r="E1030" s="42"/>
      <c r="F1030" s="42"/>
      <c r="G1030" s="42"/>
      <c r="H1030" s="42"/>
      <c r="I1030" s="42"/>
      <c r="J1030" s="42"/>
      <c r="K1030" s="42"/>
      <c r="L1030" s="42"/>
      <c r="M1030" s="42"/>
      <c r="N1030" s="42"/>
      <c r="O1030" s="42"/>
      <c r="P1030" s="42"/>
      <c r="Q1030" s="42"/>
      <c r="R1030" s="42"/>
      <c r="S1030" s="42"/>
      <c r="T1030" s="42"/>
      <c r="U1030" s="42"/>
      <c r="V1030" s="42"/>
      <c r="W1030" s="42"/>
      <c r="X1030" s="42"/>
      <c r="Y1030" s="42"/>
      <c r="Z1030" s="42"/>
      <c r="AA1030" s="42"/>
      <c r="AB1030" s="42"/>
      <c r="AC1030" s="42"/>
      <c r="AD1030" s="42"/>
      <c r="AE1030" s="42"/>
      <c r="AF1030" s="42"/>
      <c r="AG1030" s="42"/>
      <c r="AH1030" s="42"/>
      <c r="AI1030" s="42"/>
      <c r="AJ1030" s="42"/>
      <c r="AK1030" s="42"/>
      <c r="AL1030" s="42"/>
      <c r="AM1030" s="42"/>
      <c r="AN1030" s="42"/>
      <c r="AO1030" s="42"/>
      <c r="AP1030" s="42"/>
      <c r="AQ1030" s="42"/>
    </row>
    <row r="1031" spans="1:43" ht="13">
      <c r="A1031" s="42"/>
      <c r="B1031" s="42"/>
      <c r="C1031" s="42"/>
      <c r="D1031" s="42"/>
      <c r="E1031" s="42"/>
      <c r="F1031" s="42"/>
      <c r="G1031" s="42"/>
      <c r="H1031" s="42"/>
      <c r="I1031" s="42"/>
      <c r="J1031" s="42"/>
      <c r="K1031" s="42"/>
      <c r="L1031" s="42"/>
      <c r="M1031" s="42"/>
      <c r="N1031" s="42"/>
      <c r="O1031" s="42"/>
      <c r="P1031" s="42"/>
      <c r="Q1031" s="42"/>
      <c r="R1031" s="42"/>
      <c r="S1031" s="42"/>
      <c r="T1031" s="42"/>
      <c r="U1031" s="42"/>
      <c r="V1031" s="42"/>
      <c r="W1031" s="42"/>
      <c r="X1031" s="42"/>
      <c r="Y1031" s="42"/>
      <c r="Z1031" s="42"/>
      <c r="AA1031" s="42"/>
      <c r="AB1031" s="42"/>
      <c r="AC1031" s="42"/>
      <c r="AD1031" s="42"/>
      <c r="AE1031" s="42"/>
      <c r="AF1031" s="42"/>
      <c r="AG1031" s="42"/>
      <c r="AH1031" s="42"/>
      <c r="AI1031" s="42"/>
      <c r="AJ1031" s="42"/>
      <c r="AK1031" s="42"/>
      <c r="AL1031" s="42"/>
      <c r="AM1031" s="42"/>
      <c r="AN1031" s="42"/>
      <c r="AO1031" s="42"/>
      <c r="AP1031" s="42"/>
      <c r="AQ1031" s="42"/>
    </row>
    <row r="1032" spans="1:43" ht="13">
      <c r="A1032" s="42"/>
      <c r="B1032" s="42"/>
      <c r="C1032" s="42"/>
      <c r="D1032" s="42"/>
      <c r="E1032" s="42"/>
      <c r="F1032" s="42"/>
      <c r="G1032" s="42"/>
      <c r="H1032" s="42"/>
      <c r="I1032" s="42"/>
      <c r="J1032" s="42"/>
      <c r="K1032" s="42"/>
      <c r="L1032" s="42"/>
      <c r="M1032" s="42"/>
      <c r="N1032" s="42"/>
      <c r="O1032" s="42"/>
      <c r="P1032" s="42"/>
      <c r="Q1032" s="42"/>
      <c r="R1032" s="42"/>
      <c r="S1032" s="42"/>
      <c r="T1032" s="42"/>
      <c r="U1032" s="42"/>
      <c r="V1032" s="42"/>
      <c r="W1032" s="42"/>
      <c r="X1032" s="42"/>
      <c r="Y1032" s="42"/>
      <c r="Z1032" s="42"/>
      <c r="AA1032" s="42"/>
      <c r="AB1032" s="42"/>
      <c r="AC1032" s="42"/>
      <c r="AD1032" s="42"/>
      <c r="AE1032" s="42"/>
      <c r="AF1032" s="42"/>
      <c r="AG1032" s="42"/>
      <c r="AH1032" s="42"/>
      <c r="AI1032" s="42"/>
      <c r="AJ1032" s="42"/>
      <c r="AK1032" s="42"/>
      <c r="AL1032" s="42"/>
      <c r="AM1032" s="42"/>
      <c r="AN1032" s="42"/>
      <c r="AO1032" s="42"/>
      <c r="AP1032" s="42"/>
      <c r="AQ1032" s="42"/>
    </row>
    <row r="1033" spans="1:43" ht="13">
      <c r="A1033" s="42"/>
      <c r="B1033" s="42"/>
      <c r="C1033" s="42"/>
      <c r="D1033" s="42"/>
      <c r="E1033" s="42"/>
      <c r="F1033" s="42"/>
      <c r="G1033" s="42"/>
      <c r="H1033" s="42"/>
      <c r="I1033" s="42"/>
      <c r="J1033" s="42"/>
      <c r="K1033" s="42"/>
      <c r="L1033" s="42"/>
      <c r="M1033" s="42"/>
      <c r="N1033" s="42"/>
      <c r="O1033" s="42"/>
      <c r="P1033" s="42"/>
      <c r="Q1033" s="42"/>
      <c r="R1033" s="42"/>
      <c r="S1033" s="42"/>
      <c r="T1033" s="42"/>
      <c r="U1033" s="42"/>
      <c r="V1033" s="42"/>
      <c r="W1033" s="42"/>
      <c r="X1033" s="42"/>
      <c r="Y1033" s="42"/>
      <c r="Z1033" s="42"/>
      <c r="AA1033" s="42"/>
      <c r="AB1033" s="42"/>
      <c r="AC1033" s="42"/>
      <c r="AD1033" s="42"/>
      <c r="AE1033" s="42"/>
      <c r="AF1033" s="42"/>
      <c r="AG1033" s="42"/>
      <c r="AH1033" s="42"/>
      <c r="AI1033" s="42"/>
      <c r="AJ1033" s="42"/>
      <c r="AK1033" s="42"/>
      <c r="AL1033" s="42"/>
      <c r="AM1033" s="42"/>
      <c r="AN1033" s="42"/>
      <c r="AO1033" s="42"/>
      <c r="AP1033" s="42"/>
      <c r="AQ1033" s="42"/>
    </row>
    <row r="1034" spans="1:43" ht="13">
      <c r="A1034" s="42"/>
      <c r="B1034" s="42"/>
      <c r="C1034" s="42"/>
      <c r="D1034" s="42"/>
      <c r="E1034" s="42"/>
      <c r="F1034" s="42"/>
      <c r="G1034" s="42"/>
      <c r="H1034" s="42"/>
      <c r="I1034" s="42"/>
      <c r="J1034" s="42"/>
      <c r="K1034" s="42"/>
      <c r="L1034" s="42"/>
      <c r="M1034" s="42"/>
      <c r="N1034" s="224"/>
      <c r="O1034" s="42"/>
      <c r="P1034" s="42"/>
      <c r="Q1034" s="42"/>
      <c r="R1034" s="42"/>
      <c r="S1034" s="42"/>
      <c r="T1034" s="42"/>
      <c r="U1034" s="42"/>
      <c r="V1034" s="42"/>
      <c r="W1034" s="42"/>
      <c r="X1034" s="42"/>
      <c r="Y1034" s="42"/>
      <c r="Z1034" s="42"/>
      <c r="AA1034" s="42"/>
      <c r="AB1034" s="42"/>
      <c r="AC1034" s="42"/>
      <c r="AD1034" s="42"/>
      <c r="AE1034" s="42"/>
      <c r="AF1034" s="42"/>
      <c r="AG1034" s="42"/>
      <c r="AH1034" s="42"/>
      <c r="AI1034" s="42"/>
      <c r="AJ1034" s="42"/>
      <c r="AK1034" s="42"/>
      <c r="AL1034" s="42"/>
      <c r="AM1034" s="42"/>
      <c r="AN1034" s="42"/>
      <c r="AO1034" s="42"/>
      <c r="AP1034" s="42"/>
      <c r="AQ1034" s="42"/>
    </row>
    <row r="1035" spans="1:43" ht="13">
      <c r="A1035" s="42"/>
      <c r="B1035" s="42"/>
      <c r="C1035" s="42"/>
      <c r="D1035" s="42"/>
      <c r="E1035" s="42"/>
      <c r="F1035" s="42"/>
      <c r="G1035" s="42"/>
      <c r="H1035" s="42"/>
      <c r="I1035" s="42"/>
      <c r="J1035" s="42"/>
      <c r="K1035" s="42"/>
      <c r="L1035" s="42"/>
      <c r="M1035" s="42"/>
      <c r="N1035" s="42"/>
      <c r="O1035" s="42"/>
      <c r="P1035" s="42"/>
      <c r="Q1035" s="42"/>
      <c r="R1035" s="42"/>
      <c r="S1035" s="42"/>
      <c r="T1035" s="42"/>
      <c r="U1035" s="42"/>
      <c r="V1035" s="42"/>
      <c r="W1035" s="42"/>
      <c r="X1035" s="42"/>
      <c r="Y1035" s="42"/>
      <c r="Z1035" s="42"/>
      <c r="AA1035" s="42"/>
      <c r="AB1035" s="42"/>
      <c r="AC1035" s="42"/>
      <c r="AD1035" s="42"/>
      <c r="AE1035" s="42"/>
      <c r="AF1035" s="42"/>
      <c r="AG1035" s="42"/>
      <c r="AH1035" s="42"/>
      <c r="AI1035" s="42"/>
      <c r="AJ1035" s="42"/>
      <c r="AK1035" s="42"/>
      <c r="AL1035" s="42"/>
      <c r="AM1035" s="42"/>
      <c r="AN1035" s="42"/>
      <c r="AO1035" s="42"/>
      <c r="AP1035" s="42"/>
      <c r="AQ1035" s="42"/>
    </row>
    <row r="1036" spans="1:43" ht="13">
      <c r="A1036" s="42"/>
      <c r="B1036" s="42"/>
      <c r="C1036" s="42"/>
      <c r="D1036" s="42"/>
      <c r="E1036" s="42"/>
      <c r="F1036" s="42"/>
      <c r="G1036" s="42"/>
      <c r="H1036" s="42"/>
      <c r="I1036" s="42"/>
      <c r="J1036" s="42"/>
      <c r="K1036" s="42"/>
      <c r="L1036" s="42"/>
      <c r="M1036" s="42"/>
      <c r="N1036" s="224"/>
      <c r="O1036" s="42"/>
      <c r="P1036" s="42"/>
      <c r="Q1036" s="42"/>
      <c r="R1036" s="42"/>
      <c r="S1036" s="42"/>
      <c r="T1036" s="42"/>
      <c r="U1036" s="42"/>
      <c r="V1036" s="42"/>
      <c r="W1036" s="42"/>
      <c r="X1036" s="42"/>
      <c r="Y1036" s="42"/>
      <c r="Z1036" s="42"/>
      <c r="AA1036" s="42"/>
      <c r="AB1036" s="42"/>
      <c r="AC1036" s="42"/>
      <c r="AD1036" s="42"/>
      <c r="AE1036" s="42"/>
      <c r="AF1036" s="42"/>
      <c r="AG1036" s="42"/>
      <c r="AH1036" s="42"/>
      <c r="AI1036" s="42"/>
      <c r="AJ1036" s="42"/>
      <c r="AK1036" s="42"/>
      <c r="AL1036" s="42"/>
      <c r="AM1036" s="42"/>
      <c r="AN1036" s="42"/>
      <c r="AO1036" s="42"/>
      <c r="AP1036" s="42"/>
      <c r="AQ1036" s="42"/>
    </row>
    <row r="1037" spans="1:43" ht="13">
      <c r="A1037" s="42"/>
      <c r="B1037" s="42"/>
      <c r="C1037" s="42"/>
      <c r="D1037" s="42"/>
      <c r="E1037" s="42"/>
      <c r="F1037" s="42"/>
      <c r="G1037" s="42"/>
      <c r="H1037" s="42"/>
      <c r="I1037" s="42"/>
      <c r="J1037" s="42"/>
      <c r="K1037" s="42"/>
      <c r="L1037" s="42"/>
      <c r="M1037" s="42"/>
      <c r="N1037" s="42"/>
      <c r="O1037" s="42"/>
      <c r="P1037" s="42"/>
      <c r="Q1037" s="42"/>
      <c r="R1037" s="42"/>
      <c r="S1037" s="42"/>
      <c r="T1037" s="42"/>
      <c r="U1037" s="42"/>
      <c r="V1037" s="42"/>
      <c r="W1037" s="42"/>
      <c r="X1037" s="42"/>
      <c r="Y1037" s="42"/>
      <c r="Z1037" s="42"/>
      <c r="AA1037" s="42"/>
      <c r="AB1037" s="42"/>
      <c r="AC1037" s="42"/>
      <c r="AD1037" s="42"/>
      <c r="AE1037" s="42"/>
      <c r="AF1037" s="42"/>
      <c r="AG1037" s="42"/>
      <c r="AH1037" s="42"/>
      <c r="AI1037" s="42"/>
      <c r="AJ1037" s="42"/>
      <c r="AK1037" s="42"/>
      <c r="AL1037" s="42"/>
      <c r="AM1037" s="42"/>
      <c r="AN1037" s="42"/>
      <c r="AO1037" s="42"/>
      <c r="AP1037" s="42"/>
      <c r="AQ1037" s="42"/>
    </row>
    <row r="1038" spans="1:43" ht="13">
      <c r="A1038" s="42"/>
      <c r="B1038" s="42"/>
      <c r="C1038" s="42"/>
      <c r="D1038" s="42"/>
      <c r="E1038" s="42"/>
      <c r="F1038" s="42"/>
      <c r="G1038" s="42"/>
      <c r="H1038" s="42"/>
      <c r="I1038" s="42"/>
      <c r="J1038" s="42"/>
      <c r="K1038" s="42"/>
      <c r="L1038" s="42"/>
      <c r="M1038" s="42"/>
      <c r="N1038" s="42"/>
      <c r="O1038" s="42"/>
      <c r="P1038" s="42"/>
      <c r="Q1038" s="42"/>
      <c r="R1038" s="42"/>
      <c r="S1038" s="42"/>
      <c r="T1038" s="42"/>
      <c r="U1038" s="42"/>
      <c r="V1038" s="42"/>
      <c r="W1038" s="42"/>
      <c r="X1038" s="42"/>
      <c r="Y1038" s="42"/>
      <c r="Z1038" s="42"/>
      <c r="AA1038" s="42"/>
      <c r="AB1038" s="42"/>
      <c r="AC1038" s="42"/>
      <c r="AD1038" s="42"/>
      <c r="AE1038" s="42"/>
      <c r="AF1038" s="42"/>
      <c r="AG1038" s="42"/>
      <c r="AH1038" s="42"/>
      <c r="AI1038" s="42"/>
      <c r="AJ1038" s="42"/>
      <c r="AK1038" s="42"/>
      <c r="AL1038" s="42"/>
      <c r="AM1038" s="42"/>
      <c r="AN1038" s="42"/>
      <c r="AO1038" s="42"/>
      <c r="AP1038" s="42"/>
      <c r="AQ1038" s="42"/>
    </row>
    <row r="1039" spans="1:43" ht="13">
      <c r="A1039" s="42"/>
      <c r="B1039" s="42"/>
      <c r="C1039" s="42"/>
      <c r="D1039" s="42"/>
      <c r="E1039" s="42"/>
      <c r="F1039" s="42"/>
      <c r="G1039" s="42"/>
      <c r="H1039" s="42"/>
      <c r="I1039" s="42"/>
      <c r="J1039" s="42"/>
      <c r="K1039" s="42"/>
      <c r="L1039" s="42"/>
      <c r="M1039" s="42"/>
      <c r="N1039" s="42"/>
      <c r="O1039" s="42"/>
      <c r="P1039" s="42"/>
      <c r="Q1039" s="42"/>
      <c r="R1039" s="42"/>
      <c r="S1039" s="42"/>
      <c r="T1039" s="42"/>
      <c r="U1039" s="42"/>
      <c r="V1039" s="42"/>
      <c r="W1039" s="42"/>
      <c r="X1039" s="42"/>
      <c r="Y1039" s="42"/>
      <c r="Z1039" s="42"/>
      <c r="AA1039" s="42"/>
      <c r="AB1039" s="42"/>
      <c r="AC1039" s="42"/>
      <c r="AD1039" s="42"/>
      <c r="AE1039" s="42"/>
      <c r="AF1039" s="42"/>
      <c r="AG1039" s="42"/>
      <c r="AH1039" s="42"/>
      <c r="AI1039" s="42"/>
      <c r="AJ1039" s="42"/>
      <c r="AK1039" s="42"/>
      <c r="AL1039" s="42"/>
      <c r="AM1039" s="42"/>
      <c r="AN1039" s="42"/>
      <c r="AO1039" s="42"/>
      <c r="AP1039" s="42"/>
      <c r="AQ1039" s="42"/>
    </row>
    <row r="1040" spans="1:43" ht="13">
      <c r="A1040" s="42"/>
      <c r="B1040" s="42"/>
      <c r="C1040" s="42"/>
      <c r="D1040" s="42"/>
      <c r="E1040" s="42"/>
      <c r="F1040" s="42"/>
      <c r="G1040" s="42"/>
      <c r="H1040" s="42"/>
      <c r="I1040" s="42"/>
      <c r="J1040" s="42"/>
      <c r="K1040" s="42"/>
      <c r="L1040" s="42"/>
      <c r="M1040" s="42"/>
      <c r="N1040" s="224"/>
      <c r="O1040" s="42"/>
      <c r="P1040" s="42"/>
      <c r="Q1040" s="42"/>
      <c r="R1040" s="42"/>
      <c r="S1040" s="42"/>
      <c r="T1040" s="42"/>
      <c r="U1040" s="42"/>
      <c r="V1040" s="42"/>
      <c r="W1040" s="42"/>
      <c r="X1040" s="42"/>
      <c r="Y1040" s="42"/>
      <c r="Z1040" s="42"/>
      <c r="AA1040" s="42"/>
      <c r="AB1040" s="42"/>
      <c r="AC1040" s="42"/>
      <c r="AD1040" s="42"/>
      <c r="AE1040" s="42"/>
      <c r="AF1040" s="42"/>
      <c r="AG1040" s="42"/>
      <c r="AH1040" s="42"/>
      <c r="AI1040" s="42"/>
      <c r="AJ1040" s="42"/>
      <c r="AK1040" s="42"/>
      <c r="AL1040" s="42"/>
      <c r="AM1040" s="42"/>
      <c r="AN1040" s="42"/>
      <c r="AO1040" s="42"/>
      <c r="AP1040" s="42"/>
      <c r="AQ1040" s="42"/>
    </row>
    <row r="1041" spans="1:43" ht="13">
      <c r="A1041" s="42"/>
      <c r="B1041" s="42"/>
      <c r="C1041" s="42"/>
      <c r="D1041" s="42"/>
      <c r="E1041" s="42"/>
      <c r="F1041" s="42"/>
      <c r="G1041" s="42"/>
      <c r="H1041" s="42"/>
      <c r="I1041" s="42"/>
      <c r="J1041" s="42"/>
      <c r="K1041" s="42"/>
      <c r="L1041" s="42"/>
      <c r="M1041" s="42"/>
      <c r="N1041" s="42"/>
      <c r="O1041" s="42"/>
      <c r="P1041" s="42"/>
      <c r="Q1041" s="42"/>
      <c r="R1041" s="42"/>
      <c r="S1041" s="42"/>
      <c r="T1041" s="42"/>
      <c r="U1041" s="42"/>
      <c r="V1041" s="42"/>
      <c r="W1041" s="42"/>
      <c r="X1041" s="42"/>
      <c r="Y1041" s="42"/>
      <c r="Z1041" s="42"/>
      <c r="AA1041" s="42"/>
      <c r="AB1041" s="42"/>
      <c r="AC1041" s="42"/>
      <c r="AD1041" s="42"/>
      <c r="AE1041" s="42"/>
      <c r="AF1041" s="42"/>
      <c r="AG1041" s="42"/>
      <c r="AH1041" s="42"/>
      <c r="AI1041" s="42"/>
      <c r="AJ1041" s="42"/>
      <c r="AK1041" s="42"/>
      <c r="AL1041" s="42"/>
      <c r="AM1041" s="42"/>
      <c r="AN1041" s="42"/>
      <c r="AO1041" s="42"/>
      <c r="AP1041" s="42"/>
      <c r="AQ1041" s="42"/>
    </row>
    <row r="1042" spans="1:43" ht="13">
      <c r="A1042" s="42"/>
      <c r="B1042" s="42"/>
      <c r="C1042" s="42"/>
      <c r="D1042" s="42"/>
      <c r="E1042" s="42"/>
      <c r="F1042" s="42"/>
      <c r="G1042" s="42"/>
      <c r="H1042" s="42"/>
      <c r="I1042" s="42"/>
      <c r="J1042" s="42"/>
      <c r="K1042" s="42"/>
      <c r="L1042" s="42"/>
      <c r="M1042" s="42"/>
      <c r="N1042" s="42"/>
      <c r="O1042" s="42"/>
      <c r="P1042" s="42"/>
      <c r="Q1042" s="42"/>
      <c r="R1042" s="42"/>
      <c r="S1042" s="42"/>
      <c r="T1042" s="42"/>
      <c r="U1042" s="42"/>
      <c r="V1042" s="42"/>
      <c r="W1042" s="42"/>
      <c r="X1042" s="42"/>
      <c r="Y1042" s="42"/>
      <c r="Z1042" s="42"/>
      <c r="AA1042" s="42"/>
      <c r="AB1042" s="42"/>
      <c r="AC1042" s="42"/>
      <c r="AD1042" s="42"/>
      <c r="AE1042" s="42"/>
      <c r="AF1042" s="42"/>
      <c r="AG1042" s="42"/>
      <c r="AH1042" s="42"/>
      <c r="AI1042" s="42"/>
      <c r="AJ1042" s="42"/>
      <c r="AK1042" s="42"/>
      <c r="AL1042" s="42"/>
      <c r="AM1042" s="42"/>
      <c r="AN1042" s="42"/>
      <c r="AO1042" s="42"/>
      <c r="AP1042" s="42"/>
      <c r="AQ1042" s="42"/>
    </row>
    <row r="1043" spans="1:43" ht="13">
      <c r="A1043" s="42"/>
      <c r="B1043" s="42"/>
      <c r="C1043" s="42"/>
      <c r="D1043" s="42"/>
      <c r="E1043" s="42"/>
      <c r="F1043" s="42"/>
      <c r="G1043" s="42"/>
      <c r="H1043" s="42"/>
      <c r="I1043" s="42"/>
      <c r="J1043" s="42"/>
      <c r="K1043" s="42"/>
      <c r="L1043" s="42"/>
      <c r="M1043" s="42"/>
      <c r="N1043" s="42"/>
      <c r="O1043" s="42"/>
      <c r="P1043" s="42"/>
      <c r="Q1043" s="42"/>
      <c r="R1043" s="42"/>
      <c r="S1043" s="42"/>
      <c r="T1043" s="42"/>
      <c r="U1043" s="42"/>
      <c r="V1043" s="42"/>
      <c r="W1043" s="42"/>
      <c r="X1043" s="42"/>
      <c r="Y1043" s="42"/>
      <c r="Z1043" s="42"/>
      <c r="AA1043" s="42"/>
      <c r="AB1043" s="42"/>
      <c r="AC1043" s="42"/>
      <c r="AD1043" s="42"/>
      <c r="AE1043" s="42"/>
      <c r="AF1043" s="42"/>
      <c r="AG1043" s="42"/>
      <c r="AH1043" s="42"/>
      <c r="AI1043" s="42"/>
      <c r="AJ1043" s="42"/>
      <c r="AK1043" s="42"/>
      <c r="AL1043" s="42"/>
      <c r="AM1043" s="42"/>
      <c r="AN1043" s="42"/>
      <c r="AO1043" s="42"/>
      <c r="AP1043" s="42"/>
      <c r="AQ1043" s="42"/>
    </row>
    <row r="1044" spans="1:43" ht="13">
      <c r="A1044" s="42"/>
      <c r="B1044" s="42"/>
      <c r="C1044" s="42"/>
      <c r="D1044" s="42"/>
      <c r="E1044" s="42"/>
      <c r="F1044" s="42"/>
      <c r="G1044" s="42"/>
      <c r="H1044" s="42"/>
      <c r="I1044" s="42"/>
      <c r="J1044" s="42"/>
      <c r="K1044" s="42"/>
      <c r="L1044" s="42"/>
      <c r="M1044" s="42"/>
      <c r="N1044" s="42"/>
      <c r="O1044" s="42"/>
      <c r="P1044" s="42"/>
      <c r="Q1044" s="42"/>
      <c r="R1044" s="42"/>
      <c r="S1044" s="42"/>
      <c r="T1044" s="42"/>
      <c r="U1044" s="42"/>
      <c r="V1044" s="42"/>
      <c r="W1044" s="42"/>
      <c r="X1044" s="42"/>
      <c r="Y1044" s="42"/>
      <c r="Z1044" s="42"/>
      <c r="AA1044" s="42"/>
      <c r="AB1044" s="42"/>
      <c r="AC1044" s="42"/>
      <c r="AD1044" s="42"/>
      <c r="AE1044" s="42"/>
      <c r="AF1044" s="42"/>
      <c r="AG1044" s="42"/>
      <c r="AH1044" s="42"/>
      <c r="AI1044" s="42"/>
      <c r="AJ1044" s="42"/>
      <c r="AK1044" s="42"/>
      <c r="AL1044" s="42"/>
      <c r="AM1044" s="42"/>
      <c r="AN1044" s="42"/>
      <c r="AO1044" s="42"/>
      <c r="AP1044" s="42"/>
      <c r="AQ1044" s="42"/>
    </row>
    <row r="1045" spans="1:43" ht="13">
      <c r="A1045" s="42"/>
      <c r="B1045" s="42"/>
      <c r="C1045" s="42"/>
      <c r="D1045" s="42"/>
      <c r="E1045" s="42"/>
      <c r="F1045" s="42"/>
      <c r="G1045" s="42"/>
      <c r="H1045" s="42"/>
      <c r="I1045" s="42"/>
      <c r="J1045" s="42"/>
      <c r="K1045" s="42"/>
      <c r="L1045" s="42"/>
      <c r="M1045" s="42"/>
      <c r="N1045" s="42"/>
      <c r="O1045" s="42"/>
      <c r="P1045" s="42"/>
      <c r="Q1045" s="42"/>
      <c r="R1045" s="42"/>
      <c r="S1045" s="42"/>
      <c r="T1045" s="42"/>
      <c r="U1045" s="42"/>
      <c r="V1045" s="42"/>
      <c r="W1045" s="42"/>
      <c r="X1045" s="42"/>
      <c r="Y1045" s="42"/>
      <c r="Z1045" s="42"/>
      <c r="AA1045" s="42"/>
      <c r="AB1045" s="42"/>
      <c r="AC1045" s="42"/>
      <c r="AD1045" s="42"/>
      <c r="AE1045" s="42"/>
      <c r="AF1045" s="42"/>
      <c r="AG1045" s="42"/>
      <c r="AH1045" s="42"/>
      <c r="AI1045" s="42"/>
      <c r="AJ1045" s="42"/>
      <c r="AK1045" s="42"/>
      <c r="AL1045" s="42"/>
      <c r="AM1045" s="42"/>
      <c r="AN1045" s="42"/>
      <c r="AO1045" s="42"/>
      <c r="AP1045" s="42"/>
      <c r="AQ1045" s="42"/>
    </row>
    <row r="1046" spans="1:43" ht="13">
      <c r="A1046" s="42"/>
      <c r="B1046" s="42"/>
      <c r="C1046" s="42"/>
      <c r="D1046" s="42"/>
      <c r="E1046" s="42"/>
      <c r="F1046" s="42"/>
      <c r="G1046" s="42"/>
      <c r="H1046" s="42"/>
      <c r="I1046" s="42"/>
      <c r="J1046" s="42"/>
      <c r="K1046" s="42"/>
      <c r="L1046" s="42"/>
      <c r="M1046" s="42"/>
      <c r="N1046" s="224"/>
      <c r="O1046" s="42"/>
      <c r="P1046" s="42"/>
      <c r="Q1046" s="42"/>
      <c r="R1046" s="42"/>
      <c r="S1046" s="42"/>
      <c r="T1046" s="42"/>
      <c r="U1046" s="42"/>
      <c r="V1046" s="42"/>
      <c r="W1046" s="42"/>
      <c r="X1046" s="42"/>
      <c r="Y1046" s="42"/>
      <c r="Z1046" s="42"/>
      <c r="AA1046" s="42"/>
      <c r="AB1046" s="42"/>
      <c r="AC1046" s="42"/>
      <c r="AD1046" s="42"/>
      <c r="AE1046" s="42"/>
      <c r="AF1046" s="42"/>
      <c r="AG1046" s="42"/>
      <c r="AH1046" s="42"/>
      <c r="AI1046" s="42"/>
      <c r="AJ1046" s="42"/>
      <c r="AK1046" s="42"/>
      <c r="AL1046" s="42"/>
      <c r="AM1046" s="42"/>
      <c r="AN1046" s="42"/>
      <c r="AO1046" s="42"/>
      <c r="AP1046" s="42"/>
      <c r="AQ1046" s="42"/>
    </row>
    <row r="1047" spans="1:43" ht="13">
      <c r="A1047" s="42"/>
      <c r="B1047" s="42"/>
      <c r="C1047" s="42"/>
      <c r="D1047" s="42"/>
      <c r="E1047" s="42"/>
      <c r="F1047" s="42"/>
      <c r="G1047" s="42"/>
      <c r="H1047" s="42"/>
      <c r="I1047" s="42"/>
      <c r="J1047" s="42"/>
      <c r="K1047" s="42"/>
      <c r="L1047" s="42"/>
      <c r="M1047" s="42"/>
      <c r="N1047" s="42"/>
      <c r="O1047" s="42"/>
      <c r="P1047" s="42"/>
      <c r="Q1047" s="42"/>
      <c r="R1047" s="42"/>
      <c r="S1047" s="42"/>
      <c r="T1047" s="42"/>
      <c r="U1047" s="42"/>
      <c r="V1047" s="42"/>
      <c r="W1047" s="42"/>
      <c r="X1047" s="42"/>
      <c r="Y1047" s="42"/>
      <c r="Z1047" s="42"/>
      <c r="AA1047" s="42"/>
      <c r="AB1047" s="42"/>
      <c r="AC1047" s="42"/>
      <c r="AD1047" s="42"/>
      <c r="AE1047" s="42"/>
      <c r="AF1047" s="42"/>
      <c r="AG1047" s="42"/>
      <c r="AH1047" s="42"/>
      <c r="AI1047" s="42"/>
      <c r="AJ1047" s="42"/>
      <c r="AK1047" s="42"/>
      <c r="AL1047" s="42"/>
      <c r="AM1047" s="42"/>
      <c r="AN1047" s="42"/>
      <c r="AO1047" s="42"/>
      <c r="AP1047" s="42"/>
      <c r="AQ1047" s="42"/>
    </row>
    <row r="1048" spans="1:43" ht="13">
      <c r="A1048" s="42"/>
      <c r="B1048" s="42"/>
      <c r="C1048" s="42"/>
      <c r="D1048" s="42"/>
      <c r="E1048" s="42"/>
      <c r="F1048" s="42"/>
      <c r="G1048" s="42"/>
      <c r="H1048" s="42"/>
      <c r="I1048" s="42"/>
      <c r="J1048" s="42"/>
      <c r="K1048" s="42"/>
      <c r="L1048" s="42"/>
      <c r="M1048" s="42"/>
      <c r="N1048" s="224"/>
      <c r="O1048" s="42"/>
      <c r="P1048" s="42"/>
      <c r="Q1048" s="42"/>
      <c r="R1048" s="42"/>
      <c r="S1048" s="42"/>
      <c r="T1048" s="42"/>
      <c r="U1048" s="42"/>
      <c r="V1048" s="42"/>
      <c r="W1048" s="42"/>
      <c r="X1048" s="42"/>
      <c r="Y1048" s="42"/>
      <c r="Z1048" s="42"/>
      <c r="AA1048" s="42"/>
      <c r="AB1048" s="42"/>
      <c r="AC1048" s="42"/>
      <c r="AD1048" s="42"/>
      <c r="AE1048" s="42"/>
      <c r="AF1048" s="42"/>
      <c r="AG1048" s="42"/>
      <c r="AH1048" s="42"/>
      <c r="AI1048" s="42"/>
      <c r="AJ1048" s="42"/>
      <c r="AK1048" s="42"/>
      <c r="AL1048" s="42"/>
      <c r="AM1048" s="42"/>
      <c r="AN1048" s="42"/>
      <c r="AO1048" s="42"/>
      <c r="AP1048" s="42"/>
      <c r="AQ1048" s="42"/>
    </row>
    <row r="1049" spans="1:43" ht="13">
      <c r="A1049" s="42"/>
      <c r="B1049" s="42"/>
      <c r="C1049" s="42"/>
      <c r="D1049" s="42"/>
      <c r="E1049" s="42"/>
      <c r="F1049" s="42"/>
      <c r="G1049" s="42"/>
      <c r="H1049" s="42"/>
      <c r="I1049" s="42"/>
      <c r="J1049" s="42"/>
      <c r="K1049" s="42"/>
      <c r="L1049" s="42"/>
      <c r="M1049" s="42"/>
      <c r="N1049" s="42"/>
      <c r="O1049" s="42"/>
      <c r="P1049" s="42"/>
      <c r="Q1049" s="42"/>
      <c r="R1049" s="42"/>
      <c r="S1049" s="42"/>
      <c r="T1049" s="42"/>
      <c r="U1049" s="42"/>
      <c r="V1049" s="42"/>
      <c r="W1049" s="42"/>
      <c r="X1049" s="42"/>
      <c r="Y1049" s="42"/>
      <c r="Z1049" s="42"/>
      <c r="AA1049" s="42"/>
      <c r="AB1049" s="42"/>
      <c r="AC1049" s="42"/>
      <c r="AD1049" s="42"/>
      <c r="AE1049" s="42"/>
      <c r="AF1049" s="42"/>
      <c r="AG1049" s="42"/>
      <c r="AH1049" s="42"/>
      <c r="AI1049" s="42"/>
      <c r="AJ1049" s="42"/>
      <c r="AK1049" s="42"/>
      <c r="AL1049" s="42"/>
      <c r="AM1049" s="42"/>
      <c r="AN1049" s="42"/>
      <c r="AO1049" s="42"/>
      <c r="AP1049" s="42"/>
      <c r="AQ1049" s="42"/>
    </row>
    <row r="1050" spans="1:43" ht="13">
      <c r="A1050" s="42"/>
      <c r="B1050" s="42"/>
      <c r="C1050" s="42"/>
      <c r="D1050" s="42"/>
      <c r="E1050" s="42"/>
      <c r="F1050" s="42"/>
      <c r="G1050" s="42"/>
      <c r="H1050" s="42"/>
      <c r="I1050" s="42"/>
      <c r="J1050" s="42"/>
      <c r="K1050" s="42"/>
      <c r="L1050" s="42"/>
      <c r="M1050" s="42"/>
      <c r="N1050" s="42"/>
      <c r="O1050" s="42"/>
      <c r="P1050" s="42"/>
      <c r="Q1050" s="42"/>
      <c r="R1050" s="42"/>
      <c r="S1050" s="42"/>
      <c r="T1050" s="42"/>
      <c r="U1050" s="42"/>
      <c r="V1050" s="42"/>
      <c r="W1050" s="42"/>
      <c r="X1050" s="42"/>
      <c r="Y1050" s="42"/>
      <c r="Z1050" s="42"/>
      <c r="AA1050" s="42"/>
      <c r="AB1050" s="42"/>
      <c r="AC1050" s="42"/>
      <c r="AD1050" s="42"/>
      <c r="AE1050" s="42"/>
      <c r="AF1050" s="42"/>
      <c r="AG1050" s="42"/>
      <c r="AH1050" s="42"/>
      <c r="AI1050" s="42"/>
      <c r="AJ1050" s="42"/>
      <c r="AK1050" s="42"/>
      <c r="AL1050" s="42"/>
      <c r="AM1050" s="42"/>
      <c r="AN1050" s="42"/>
      <c r="AO1050" s="42"/>
      <c r="AP1050" s="42"/>
      <c r="AQ1050" s="42"/>
    </row>
    <row r="1051" spans="1:43" ht="13">
      <c r="A1051" s="42"/>
      <c r="B1051" s="42"/>
      <c r="C1051" s="42"/>
      <c r="D1051" s="42"/>
      <c r="E1051" s="42"/>
      <c r="F1051" s="42"/>
      <c r="G1051" s="42"/>
      <c r="H1051" s="42"/>
      <c r="I1051" s="42"/>
      <c r="J1051" s="42"/>
      <c r="K1051" s="42"/>
      <c r="L1051" s="42"/>
      <c r="M1051" s="224"/>
      <c r="N1051" s="42"/>
      <c r="O1051" s="42"/>
      <c r="P1051" s="42"/>
      <c r="Q1051" s="42"/>
      <c r="R1051" s="42"/>
      <c r="S1051" s="42"/>
      <c r="T1051" s="42"/>
      <c r="U1051" s="42"/>
      <c r="V1051" s="42"/>
      <c r="W1051" s="42"/>
      <c r="X1051" s="42"/>
      <c r="Y1051" s="42"/>
      <c r="Z1051" s="42"/>
      <c r="AA1051" s="42"/>
      <c r="AB1051" s="42"/>
      <c r="AC1051" s="42"/>
      <c r="AD1051" s="42"/>
      <c r="AE1051" s="42"/>
      <c r="AF1051" s="42"/>
      <c r="AG1051" s="42"/>
      <c r="AH1051" s="42"/>
      <c r="AI1051" s="42"/>
      <c r="AJ1051" s="42"/>
      <c r="AK1051" s="42"/>
      <c r="AL1051" s="42"/>
      <c r="AM1051" s="42"/>
      <c r="AN1051" s="42"/>
      <c r="AO1051" s="42"/>
      <c r="AP1051" s="42"/>
      <c r="AQ1051" s="42"/>
    </row>
    <row r="1052" spans="1:43" ht="13">
      <c r="A1052" s="42"/>
      <c r="B1052" s="42"/>
      <c r="C1052" s="42"/>
      <c r="D1052" s="42"/>
      <c r="E1052" s="42"/>
      <c r="F1052" s="42"/>
      <c r="G1052" s="42"/>
      <c r="H1052" s="42"/>
      <c r="I1052" s="42"/>
      <c r="J1052" s="42"/>
      <c r="K1052" s="42"/>
      <c r="L1052" s="42"/>
      <c r="M1052" s="42"/>
      <c r="N1052" s="42"/>
      <c r="O1052" s="42"/>
      <c r="P1052" s="42"/>
      <c r="Q1052" s="42"/>
      <c r="R1052" s="42"/>
      <c r="S1052" s="42"/>
      <c r="T1052" s="42"/>
      <c r="U1052" s="42"/>
      <c r="V1052" s="42"/>
      <c r="W1052" s="42"/>
      <c r="X1052" s="42"/>
      <c r="Y1052" s="42"/>
      <c r="Z1052" s="42"/>
      <c r="AA1052" s="42"/>
      <c r="AB1052" s="42"/>
      <c r="AC1052" s="42"/>
      <c r="AD1052" s="42"/>
      <c r="AE1052" s="42"/>
      <c r="AF1052" s="42"/>
      <c r="AG1052" s="42"/>
      <c r="AH1052" s="42"/>
      <c r="AI1052" s="42"/>
      <c r="AJ1052" s="42"/>
      <c r="AK1052" s="42"/>
      <c r="AL1052" s="42"/>
      <c r="AM1052" s="42"/>
      <c r="AN1052" s="42"/>
      <c r="AO1052" s="42"/>
      <c r="AP1052" s="42"/>
      <c r="AQ1052" s="42"/>
    </row>
    <row r="1053" spans="1:43" ht="13">
      <c r="A1053" s="42"/>
      <c r="B1053" s="42"/>
      <c r="C1053" s="42"/>
      <c r="D1053" s="42"/>
      <c r="E1053" s="42"/>
      <c r="F1053" s="42"/>
      <c r="G1053" s="42"/>
      <c r="H1053" s="42"/>
      <c r="I1053" s="42"/>
      <c r="J1053" s="42"/>
      <c r="K1053" s="42"/>
      <c r="L1053" s="42"/>
      <c r="M1053" s="42"/>
      <c r="N1053" s="42"/>
      <c r="O1053" s="42"/>
      <c r="P1053" s="42"/>
      <c r="Q1053" s="42"/>
      <c r="R1053" s="42"/>
      <c r="S1053" s="42"/>
      <c r="T1053" s="42"/>
      <c r="U1053" s="42"/>
      <c r="V1053" s="42"/>
      <c r="W1053" s="42"/>
      <c r="X1053" s="42"/>
      <c r="Y1053" s="42"/>
      <c r="Z1053" s="42"/>
      <c r="AA1053" s="42"/>
      <c r="AB1053" s="42"/>
      <c r="AC1053" s="42"/>
      <c r="AD1053" s="42"/>
      <c r="AE1053" s="42"/>
      <c r="AF1053" s="42"/>
      <c r="AG1053" s="42"/>
      <c r="AH1053" s="42"/>
      <c r="AI1053" s="42"/>
      <c r="AJ1053" s="42"/>
      <c r="AK1053" s="42"/>
      <c r="AL1053" s="42"/>
      <c r="AM1053" s="42"/>
      <c r="AN1053" s="42"/>
      <c r="AO1053" s="42"/>
      <c r="AP1053" s="42"/>
      <c r="AQ1053" s="42"/>
    </row>
    <row r="1054" spans="1:43" ht="13">
      <c r="A1054" s="42"/>
      <c r="B1054" s="42"/>
      <c r="C1054" s="42"/>
      <c r="D1054" s="42"/>
      <c r="E1054" s="42"/>
      <c r="F1054" s="42"/>
      <c r="G1054" s="42"/>
      <c r="H1054" s="42"/>
      <c r="I1054" s="42"/>
      <c r="J1054" s="42"/>
      <c r="K1054" s="42"/>
      <c r="L1054" s="42"/>
      <c r="M1054" s="42"/>
      <c r="N1054" s="42"/>
      <c r="O1054" s="42"/>
      <c r="P1054" s="42"/>
      <c r="Q1054" s="42"/>
      <c r="R1054" s="42"/>
      <c r="S1054" s="42"/>
      <c r="T1054" s="42"/>
      <c r="U1054" s="42"/>
      <c r="V1054" s="42"/>
      <c r="W1054" s="42"/>
      <c r="X1054" s="42"/>
      <c r="Y1054" s="42"/>
      <c r="Z1054" s="42"/>
      <c r="AA1054" s="42"/>
      <c r="AB1054" s="42"/>
      <c r="AC1054" s="42"/>
      <c r="AD1054" s="42"/>
      <c r="AE1054" s="42"/>
      <c r="AF1054" s="42"/>
      <c r="AG1054" s="42"/>
      <c r="AH1054" s="42"/>
      <c r="AI1054" s="42"/>
      <c r="AJ1054" s="42"/>
      <c r="AK1054" s="42"/>
      <c r="AL1054" s="42"/>
      <c r="AM1054" s="42"/>
      <c r="AN1054" s="42"/>
      <c r="AO1054" s="42"/>
      <c r="AP1054" s="42"/>
      <c r="AQ1054" s="42"/>
    </row>
    <row r="1055" spans="1:43" ht="13">
      <c r="A1055" s="42"/>
      <c r="B1055" s="42"/>
      <c r="C1055" s="42"/>
      <c r="D1055" s="42"/>
      <c r="E1055" s="42"/>
      <c r="F1055" s="42"/>
      <c r="G1055" s="42"/>
      <c r="H1055" s="42"/>
      <c r="I1055" s="42"/>
      <c r="J1055" s="42"/>
      <c r="K1055" s="42"/>
      <c r="L1055" s="42"/>
      <c r="M1055" s="42"/>
      <c r="N1055" s="42"/>
      <c r="O1055" s="42"/>
      <c r="P1055" s="42"/>
      <c r="Q1055" s="42"/>
      <c r="R1055" s="42"/>
      <c r="S1055" s="42"/>
      <c r="T1055" s="42"/>
      <c r="U1055" s="42"/>
      <c r="V1055" s="42"/>
      <c r="W1055" s="42"/>
      <c r="X1055" s="42"/>
      <c r="Y1055" s="42"/>
      <c r="Z1055" s="42"/>
      <c r="AA1055" s="42"/>
      <c r="AB1055" s="42"/>
      <c r="AC1055" s="42"/>
      <c r="AD1055" s="42"/>
      <c r="AE1055" s="42"/>
      <c r="AF1055" s="42"/>
      <c r="AG1055" s="42"/>
      <c r="AH1055" s="42"/>
      <c r="AI1055" s="42"/>
      <c r="AJ1055" s="42"/>
      <c r="AK1055" s="42"/>
      <c r="AL1055" s="42"/>
      <c r="AM1055" s="42"/>
      <c r="AN1055" s="42"/>
      <c r="AO1055" s="42"/>
      <c r="AP1055" s="42"/>
      <c r="AQ1055" s="42"/>
    </row>
    <row r="1056" spans="1:43" ht="13">
      <c r="A1056" s="42"/>
      <c r="B1056" s="42"/>
      <c r="C1056" s="42"/>
      <c r="D1056" s="42"/>
      <c r="E1056" s="42"/>
      <c r="F1056" s="42"/>
      <c r="G1056" s="42"/>
      <c r="H1056" s="42"/>
      <c r="I1056" s="42"/>
      <c r="J1056" s="42"/>
      <c r="K1056" s="42"/>
      <c r="L1056" s="42"/>
      <c r="M1056" s="42"/>
      <c r="N1056" s="42"/>
      <c r="O1056" s="42"/>
      <c r="P1056" s="42"/>
      <c r="Q1056" s="42"/>
      <c r="R1056" s="42"/>
      <c r="S1056" s="42"/>
      <c r="T1056" s="42"/>
      <c r="U1056" s="42"/>
      <c r="V1056" s="42"/>
      <c r="W1056" s="42"/>
      <c r="X1056" s="42"/>
      <c r="Y1056" s="42"/>
      <c r="Z1056" s="42"/>
      <c r="AA1056" s="42"/>
      <c r="AB1056" s="42"/>
      <c r="AC1056" s="42"/>
      <c r="AD1056" s="42"/>
      <c r="AE1056" s="42"/>
      <c r="AF1056" s="42"/>
      <c r="AG1056" s="42"/>
      <c r="AH1056" s="42"/>
      <c r="AI1056" s="42"/>
      <c r="AJ1056" s="42"/>
      <c r="AK1056" s="42"/>
      <c r="AL1056" s="42"/>
      <c r="AM1056" s="42"/>
      <c r="AN1056" s="42"/>
      <c r="AO1056" s="42"/>
      <c r="AP1056" s="42"/>
      <c r="AQ1056" s="42"/>
    </row>
    <row r="1057" spans="1:43" ht="13">
      <c r="A1057" s="42"/>
      <c r="B1057" s="42"/>
      <c r="C1057" s="42"/>
      <c r="D1057" s="42"/>
      <c r="E1057" s="42"/>
      <c r="F1057" s="42"/>
      <c r="G1057" s="42"/>
      <c r="H1057" s="42"/>
      <c r="I1057" s="42"/>
      <c r="J1057" s="42"/>
      <c r="K1057" s="42"/>
      <c r="L1057" s="42"/>
      <c r="M1057" s="42"/>
      <c r="N1057" s="42"/>
      <c r="O1057" s="42"/>
      <c r="P1057" s="42"/>
      <c r="Q1057" s="42"/>
      <c r="R1057" s="42"/>
      <c r="S1057" s="42"/>
      <c r="T1057" s="42"/>
      <c r="U1057" s="42"/>
      <c r="V1057" s="42"/>
      <c r="W1057" s="42"/>
      <c r="X1057" s="42"/>
      <c r="Y1057" s="42"/>
      <c r="Z1057" s="42"/>
      <c r="AA1057" s="42"/>
      <c r="AB1057" s="42"/>
      <c r="AC1057" s="42"/>
      <c r="AD1057" s="42"/>
      <c r="AE1057" s="42"/>
      <c r="AF1057" s="42"/>
      <c r="AG1057" s="42"/>
      <c r="AH1057" s="42"/>
      <c r="AI1057" s="42"/>
      <c r="AJ1057" s="42"/>
      <c r="AK1057" s="42"/>
      <c r="AL1057" s="42"/>
      <c r="AM1057" s="42"/>
      <c r="AN1057" s="42"/>
      <c r="AO1057" s="42"/>
      <c r="AP1057" s="42"/>
      <c r="AQ1057" s="42"/>
    </row>
    <row r="1058" spans="1:43" ht="13">
      <c r="A1058" s="42"/>
      <c r="B1058" s="42"/>
      <c r="C1058" s="42"/>
      <c r="D1058" s="42"/>
      <c r="E1058" s="42"/>
      <c r="F1058" s="42"/>
      <c r="G1058" s="42"/>
      <c r="H1058" s="42"/>
      <c r="I1058" s="42"/>
      <c r="J1058" s="42"/>
      <c r="K1058" s="42"/>
      <c r="L1058" s="42"/>
      <c r="M1058" s="42"/>
      <c r="N1058" s="42"/>
      <c r="O1058" s="42"/>
      <c r="P1058" s="42"/>
      <c r="Q1058" s="42"/>
      <c r="R1058" s="42"/>
      <c r="S1058" s="42"/>
      <c r="T1058" s="42"/>
      <c r="U1058" s="42"/>
      <c r="V1058" s="42"/>
      <c r="W1058" s="42"/>
      <c r="X1058" s="42"/>
      <c r="Y1058" s="42"/>
      <c r="Z1058" s="42"/>
      <c r="AA1058" s="42"/>
      <c r="AB1058" s="42"/>
      <c r="AC1058" s="42"/>
      <c r="AD1058" s="42"/>
      <c r="AE1058" s="42"/>
      <c r="AF1058" s="42"/>
      <c r="AG1058" s="42"/>
      <c r="AH1058" s="42"/>
      <c r="AI1058" s="42"/>
      <c r="AJ1058" s="42"/>
      <c r="AK1058" s="42"/>
      <c r="AL1058" s="42"/>
      <c r="AM1058" s="42"/>
      <c r="AN1058" s="42"/>
      <c r="AO1058" s="42"/>
      <c r="AP1058" s="42"/>
      <c r="AQ1058" s="42"/>
    </row>
    <row r="1059" spans="1:43" ht="13">
      <c r="A1059" s="42"/>
      <c r="B1059" s="42"/>
      <c r="C1059" s="42"/>
      <c r="D1059" s="42"/>
      <c r="E1059" s="42"/>
      <c r="F1059" s="42"/>
      <c r="G1059" s="42"/>
      <c r="H1059" s="42"/>
      <c r="I1059" s="42"/>
      <c r="J1059" s="42"/>
      <c r="K1059" s="42"/>
      <c r="L1059" s="42"/>
      <c r="M1059" s="42"/>
      <c r="N1059" s="42"/>
      <c r="O1059" s="42"/>
      <c r="P1059" s="42"/>
      <c r="Q1059" s="42"/>
      <c r="R1059" s="42"/>
      <c r="S1059" s="42"/>
      <c r="T1059" s="42"/>
      <c r="U1059" s="42"/>
      <c r="V1059" s="42"/>
      <c r="W1059" s="42"/>
      <c r="X1059" s="42"/>
      <c r="Y1059" s="42"/>
      <c r="Z1059" s="42"/>
      <c r="AA1059" s="42"/>
      <c r="AB1059" s="42"/>
      <c r="AC1059" s="42"/>
      <c r="AD1059" s="42"/>
      <c r="AE1059" s="42"/>
      <c r="AF1059" s="42"/>
      <c r="AG1059" s="42"/>
      <c r="AH1059" s="42"/>
      <c r="AI1059" s="42"/>
      <c r="AJ1059" s="42"/>
      <c r="AK1059" s="42"/>
      <c r="AL1059" s="42"/>
      <c r="AM1059" s="42"/>
      <c r="AN1059" s="42"/>
      <c r="AO1059" s="42"/>
      <c r="AP1059" s="42"/>
      <c r="AQ1059" s="42"/>
    </row>
    <row r="1060" spans="1:43" ht="13">
      <c r="A1060" s="42"/>
      <c r="B1060" s="42"/>
      <c r="C1060" s="42"/>
      <c r="D1060" s="42"/>
      <c r="E1060" s="42"/>
      <c r="F1060" s="42"/>
      <c r="G1060" s="42"/>
      <c r="H1060" s="42"/>
      <c r="I1060" s="42"/>
      <c r="J1060" s="42"/>
      <c r="K1060" s="42"/>
      <c r="L1060" s="42"/>
      <c r="M1060" s="42"/>
      <c r="N1060" s="42"/>
      <c r="O1060" s="42"/>
      <c r="P1060" s="42"/>
      <c r="Q1060" s="42"/>
      <c r="R1060" s="42"/>
      <c r="S1060" s="42"/>
      <c r="T1060" s="42"/>
      <c r="U1060" s="42"/>
      <c r="V1060" s="42"/>
      <c r="W1060" s="42"/>
      <c r="X1060" s="42"/>
      <c r="Y1060" s="42"/>
      <c r="Z1060" s="42"/>
      <c r="AA1060" s="42"/>
      <c r="AB1060" s="42"/>
      <c r="AC1060" s="42"/>
      <c r="AD1060" s="42"/>
      <c r="AE1060" s="42"/>
      <c r="AF1060" s="42"/>
      <c r="AG1060" s="42"/>
      <c r="AH1060" s="42"/>
      <c r="AI1060" s="42"/>
      <c r="AJ1060" s="42"/>
      <c r="AK1060" s="42"/>
      <c r="AL1060" s="42"/>
      <c r="AM1060" s="42"/>
      <c r="AN1060" s="42"/>
      <c r="AO1060" s="42"/>
      <c r="AP1060" s="42"/>
      <c r="AQ1060" s="42"/>
    </row>
    <row r="1061" spans="1:43" ht="13">
      <c r="A1061" s="42"/>
      <c r="B1061" s="42"/>
      <c r="C1061" s="42"/>
      <c r="D1061" s="42"/>
      <c r="E1061" s="42"/>
      <c r="F1061" s="42"/>
      <c r="G1061" s="42"/>
      <c r="H1061" s="42"/>
      <c r="I1061" s="42"/>
      <c r="J1061" s="42"/>
      <c r="K1061" s="42"/>
      <c r="L1061" s="42"/>
      <c r="M1061" s="42"/>
      <c r="N1061" s="42"/>
      <c r="O1061" s="42"/>
      <c r="P1061" s="42"/>
      <c r="Q1061" s="42"/>
      <c r="R1061" s="42"/>
      <c r="S1061" s="42"/>
      <c r="T1061" s="42"/>
      <c r="U1061" s="42"/>
      <c r="V1061" s="42"/>
      <c r="W1061" s="42"/>
      <c r="X1061" s="42"/>
      <c r="Y1061" s="42"/>
      <c r="Z1061" s="42"/>
      <c r="AA1061" s="42"/>
      <c r="AB1061" s="42"/>
      <c r="AC1061" s="42"/>
      <c r="AD1061" s="42"/>
      <c r="AE1061" s="42"/>
      <c r="AF1061" s="42"/>
      <c r="AG1061" s="42"/>
      <c r="AH1061" s="42"/>
      <c r="AI1061" s="42"/>
      <c r="AJ1061" s="42"/>
      <c r="AK1061" s="42"/>
      <c r="AL1061" s="42"/>
      <c r="AM1061" s="42"/>
      <c r="AN1061" s="42"/>
      <c r="AO1061" s="42"/>
      <c r="AP1061" s="42"/>
      <c r="AQ1061" s="42"/>
    </row>
    <row r="1062" spans="1:43" ht="13">
      <c r="A1062" s="42"/>
      <c r="B1062" s="42"/>
      <c r="C1062" s="42"/>
      <c r="D1062" s="42"/>
      <c r="E1062" s="42"/>
      <c r="F1062" s="42"/>
      <c r="G1062" s="42"/>
      <c r="H1062" s="42"/>
      <c r="I1062" s="42"/>
      <c r="J1062" s="42"/>
      <c r="K1062" s="42"/>
      <c r="L1062" s="42"/>
      <c r="M1062" s="42"/>
      <c r="N1062" s="42"/>
      <c r="O1062" s="42"/>
      <c r="P1062" s="42"/>
      <c r="Q1062" s="42"/>
      <c r="R1062" s="42"/>
      <c r="S1062" s="42"/>
      <c r="T1062" s="42"/>
      <c r="U1062" s="42"/>
      <c r="V1062" s="42"/>
      <c r="W1062" s="42"/>
      <c r="X1062" s="42"/>
      <c r="Y1062" s="42"/>
      <c r="Z1062" s="42"/>
      <c r="AA1062" s="42"/>
      <c r="AB1062" s="42"/>
      <c r="AC1062" s="42"/>
      <c r="AD1062" s="42"/>
      <c r="AE1062" s="42"/>
      <c r="AF1062" s="42"/>
      <c r="AG1062" s="42"/>
      <c r="AH1062" s="42"/>
      <c r="AI1062" s="42"/>
      <c r="AJ1062" s="42"/>
      <c r="AK1062" s="42"/>
      <c r="AL1062" s="42"/>
      <c r="AM1062" s="42"/>
      <c r="AN1062" s="42"/>
      <c r="AO1062" s="42"/>
      <c r="AP1062" s="42"/>
      <c r="AQ1062" s="42"/>
    </row>
    <row r="1063" spans="1:43" ht="13">
      <c r="A1063" s="42"/>
      <c r="B1063" s="42"/>
      <c r="C1063" s="42"/>
      <c r="D1063" s="42"/>
      <c r="E1063" s="42"/>
      <c r="F1063" s="42"/>
      <c r="G1063" s="42"/>
      <c r="H1063" s="42"/>
      <c r="I1063" s="42"/>
      <c r="J1063" s="42"/>
      <c r="K1063" s="42"/>
      <c r="L1063" s="42"/>
      <c r="M1063" s="42"/>
      <c r="N1063" s="42"/>
      <c r="O1063" s="42"/>
      <c r="P1063" s="42"/>
      <c r="Q1063" s="42"/>
      <c r="R1063" s="42"/>
      <c r="S1063" s="42"/>
      <c r="T1063" s="42"/>
      <c r="U1063" s="42"/>
      <c r="V1063" s="42"/>
      <c r="W1063" s="42"/>
      <c r="X1063" s="42"/>
      <c r="Y1063" s="42"/>
      <c r="Z1063" s="42"/>
      <c r="AA1063" s="42"/>
      <c r="AB1063" s="42"/>
      <c r="AC1063" s="42"/>
      <c r="AD1063" s="42"/>
      <c r="AE1063" s="42"/>
      <c r="AF1063" s="42"/>
      <c r="AG1063" s="42"/>
      <c r="AH1063" s="42"/>
      <c r="AI1063" s="42"/>
      <c r="AJ1063" s="42"/>
      <c r="AK1063" s="42"/>
      <c r="AL1063" s="42"/>
      <c r="AM1063" s="42"/>
      <c r="AN1063" s="42"/>
      <c r="AO1063" s="42"/>
      <c r="AP1063" s="42"/>
      <c r="AQ1063" s="42"/>
    </row>
    <row r="1064" spans="1:43" ht="13">
      <c r="A1064" s="42"/>
      <c r="B1064" s="42"/>
      <c r="C1064" s="42"/>
      <c r="D1064" s="42"/>
      <c r="E1064" s="42"/>
      <c r="F1064" s="42"/>
      <c r="G1064" s="42"/>
      <c r="H1064" s="42"/>
      <c r="I1064" s="42"/>
      <c r="J1064" s="42"/>
      <c r="K1064" s="42"/>
      <c r="L1064" s="42"/>
      <c r="M1064" s="42"/>
      <c r="N1064" s="42"/>
      <c r="O1064" s="42"/>
      <c r="P1064" s="42"/>
      <c r="Q1064" s="42"/>
      <c r="R1064" s="42"/>
      <c r="S1064" s="42"/>
      <c r="T1064" s="42"/>
      <c r="U1064" s="42"/>
      <c r="V1064" s="42"/>
      <c r="W1064" s="42"/>
      <c r="X1064" s="42"/>
      <c r="Y1064" s="42"/>
      <c r="Z1064" s="42"/>
      <c r="AA1064" s="42"/>
      <c r="AB1064" s="42"/>
      <c r="AC1064" s="42"/>
      <c r="AD1064" s="42"/>
      <c r="AE1064" s="42"/>
      <c r="AF1064" s="42"/>
      <c r="AG1064" s="42"/>
      <c r="AH1064" s="42"/>
      <c r="AI1064" s="42"/>
      <c r="AJ1064" s="42"/>
      <c r="AK1064" s="42"/>
      <c r="AL1064" s="42"/>
      <c r="AM1064" s="42"/>
      <c r="AN1064" s="42"/>
      <c r="AO1064" s="42"/>
      <c r="AP1064" s="42"/>
      <c r="AQ1064" s="42"/>
    </row>
    <row r="1065" spans="1:43" ht="13">
      <c r="A1065" s="42"/>
      <c r="B1065" s="42"/>
      <c r="C1065" s="42"/>
      <c r="D1065" s="42"/>
      <c r="E1065" s="42"/>
      <c r="F1065" s="42"/>
      <c r="G1065" s="42"/>
      <c r="H1065" s="42"/>
      <c r="I1065" s="42"/>
      <c r="J1065" s="42"/>
      <c r="K1065" s="42"/>
      <c r="L1065" s="42"/>
      <c r="M1065" s="42"/>
      <c r="N1065" s="224"/>
      <c r="O1065" s="42"/>
      <c r="P1065" s="42"/>
      <c r="Q1065" s="42"/>
      <c r="R1065" s="42"/>
      <c r="S1065" s="42"/>
      <c r="T1065" s="42"/>
      <c r="U1065" s="42"/>
      <c r="V1065" s="42"/>
      <c r="W1065" s="42"/>
      <c r="X1065" s="42"/>
      <c r="Y1065" s="42"/>
      <c r="Z1065" s="42"/>
      <c r="AA1065" s="42"/>
      <c r="AB1065" s="42"/>
      <c r="AC1065" s="42"/>
      <c r="AD1065" s="42"/>
      <c r="AE1065" s="42"/>
      <c r="AF1065" s="42"/>
      <c r="AG1065" s="42"/>
      <c r="AH1065" s="42"/>
      <c r="AI1065" s="42"/>
      <c r="AJ1065" s="42"/>
      <c r="AK1065" s="42"/>
      <c r="AL1065" s="42"/>
      <c r="AM1065" s="42"/>
      <c r="AN1065" s="42"/>
      <c r="AO1065" s="42"/>
      <c r="AP1065" s="42"/>
      <c r="AQ1065" s="42"/>
    </row>
    <row r="1066" spans="1:43" ht="13">
      <c r="A1066" s="42"/>
      <c r="B1066" s="42"/>
      <c r="C1066" s="42"/>
      <c r="D1066" s="42"/>
      <c r="E1066" s="42"/>
      <c r="F1066" s="42"/>
      <c r="G1066" s="42"/>
      <c r="H1066" s="42"/>
      <c r="I1066" s="42"/>
      <c r="J1066" s="42"/>
      <c r="K1066" s="42"/>
      <c r="L1066" s="42"/>
      <c r="M1066" s="42"/>
      <c r="N1066" s="224"/>
      <c r="O1066" s="42"/>
      <c r="P1066" s="42"/>
      <c r="Q1066" s="42"/>
      <c r="R1066" s="42"/>
      <c r="S1066" s="42"/>
      <c r="T1066" s="42"/>
      <c r="U1066" s="42"/>
      <c r="V1066" s="42"/>
      <c r="W1066" s="42"/>
      <c r="X1066" s="42"/>
      <c r="Y1066" s="42"/>
      <c r="Z1066" s="42"/>
      <c r="AA1066" s="42"/>
      <c r="AB1066" s="42"/>
      <c r="AC1066" s="42"/>
      <c r="AD1066" s="42"/>
      <c r="AE1066" s="42"/>
      <c r="AF1066" s="42"/>
      <c r="AG1066" s="42"/>
      <c r="AH1066" s="42"/>
      <c r="AI1066" s="42"/>
      <c r="AJ1066" s="42"/>
      <c r="AK1066" s="42"/>
      <c r="AL1066" s="42"/>
      <c r="AM1066" s="42"/>
      <c r="AN1066" s="42"/>
      <c r="AO1066" s="42"/>
      <c r="AP1066" s="42"/>
      <c r="AQ1066" s="42"/>
    </row>
    <row r="1067" spans="1:43" ht="13">
      <c r="A1067" s="42"/>
      <c r="B1067" s="42"/>
      <c r="C1067" s="42"/>
      <c r="D1067" s="42"/>
      <c r="E1067" s="42"/>
      <c r="F1067" s="42"/>
      <c r="G1067" s="42"/>
      <c r="H1067" s="42"/>
      <c r="I1067" s="42"/>
      <c r="J1067" s="42"/>
      <c r="K1067" s="42"/>
      <c r="L1067" s="42"/>
      <c r="M1067" s="42"/>
      <c r="N1067" s="224"/>
      <c r="O1067" s="42"/>
      <c r="P1067" s="42"/>
      <c r="Q1067" s="42"/>
      <c r="R1067" s="42"/>
      <c r="S1067" s="42"/>
      <c r="T1067" s="42"/>
      <c r="U1067" s="42"/>
      <c r="V1067" s="42"/>
      <c r="W1067" s="42"/>
      <c r="X1067" s="42"/>
      <c r="Y1067" s="42"/>
      <c r="Z1067" s="42"/>
      <c r="AA1067" s="42"/>
      <c r="AB1067" s="42"/>
      <c r="AC1067" s="42"/>
      <c r="AD1067" s="42"/>
      <c r="AE1067" s="42"/>
      <c r="AF1067" s="42"/>
      <c r="AG1067" s="42"/>
      <c r="AH1067" s="42"/>
      <c r="AI1067" s="42"/>
      <c r="AJ1067" s="42"/>
      <c r="AK1067" s="42"/>
      <c r="AL1067" s="42"/>
      <c r="AM1067" s="42"/>
      <c r="AN1067" s="42"/>
      <c r="AO1067" s="42"/>
      <c r="AP1067" s="42"/>
      <c r="AQ1067" s="42"/>
    </row>
    <row r="1068" spans="1:43" ht="13">
      <c r="A1068" s="42"/>
      <c r="B1068" s="42"/>
      <c r="C1068" s="42"/>
      <c r="D1068" s="42"/>
      <c r="E1068" s="42"/>
      <c r="F1068" s="42"/>
      <c r="G1068" s="42"/>
      <c r="H1068" s="42"/>
      <c r="I1068" s="42"/>
      <c r="J1068" s="42"/>
      <c r="K1068" s="42"/>
      <c r="L1068" s="42"/>
      <c r="M1068" s="42"/>
      <c r="N1068" s="42"/>
      <c r="O1068" s="42"/>
      <c r="P1068" s="42"/>
      <c r="Q1068" s="42"/>
      <c r="R1068" s="42"/>
      <c r="S1068" s="42"/>
      <c r="T1068" s="42"/>
      <c r="U1068" s="42"/>
      <c r="V1068" s="42"/>
      <c r="W1068" s="42"/>
      <c r="X1068" s="42"/>
      <c r="Y1068" s="42"/>
      <c r="Z1068" s="42"/>
      <c r="AA1068" s="42"/>
      <c r="AB1068" s="42"/>
      <c r="AC1068" s="42"/>
      <c r="AD1068" s="42"/>
      <c r="AE1068" s="42"/>
      <c r="AF1068" s="42"/>
      <c r="AG1068" s="42"/>
      <c r="AH1068" s="42"/>
      <c r="AI1068" s="42"/>
      <c r="AJ1068" s="42"/>
      <c r="AK1068" s="42"/>
      <c r="AL1068" s="42"/>
      <c r="AM1068" s="42"/>
      <c r="AN1068" s="42"/>
      <c r="AO1068" s="42"/>
      <c r="AP1068" s="42"/>
      <c r="AQ1068" s="42"/>
    </row>
    <row r="1069" spans="1:43" ht="13">
      <c r="A1069" s="42"/>
      <c r="B1069" s="42"/>
      <c r="C1069" s="42"/>
      <c r="D1069" s="42"/>
      <c r="E1069" s="42"/>
      <c r="F1069" s="42"/>
      <c r="G1069" s="42"/>
      <c r="H1069" s="42"/>
      <c r="I1069" s="42"/>
      <c r="J1069" s="42"/>
      <c r="K1069" s="42"/>
      <c r="L1069" s="42"/>
      <c r="M1069" s="42"/>
      <c r="N1069" s="42"/>
      <c r="O1069" s="42"/>
      <c r="P1069" s="42"/>
      <c r="Q1069" s="42"/>
      <c r="R1069" s="42"/>
      <c r="S1069" s="42"/>
      <c r="T1069" s="42"/>
      <c r="U1069" s="42"/>
      <c r="V1069" s="42"/>
      <c r="W1069" s="42"/>
      <c r="X1069" s="42"/>
      <c r="Y1069" s="42"/>
      <c r="Z1069" s="42"/>
      <c r="AA1069" s="42"/>
      <c r="AB1069" s="42"/>
      <c r="AC1069" s="42"/>
      <c r="AD1069" s="42"/>
      <c r="AE1069" s="42"/>
      <c r="AF1069" s="42"/>
      <c r="AG1069" s="42"/>
      <c r="AH1069" s="42"/>
      <c r="AI1069" s="42"/>
      <c r="AJ1069" s="42"/>
      <c r="AK1069" s="42"/>
      <c r="AL1069" s="42"/>
      <c r="AM1069" s="42"/>
      <c r="AN1069" s="42"/>
      <c r="AO1069" s="42"/>
      <c r="AP1069" s="42"/>
      <c r="AQ1069" s="42"/>
    </row>
    <row r="1070" spans="1:43" ht="13">
      <c r="A1070" s="42"/>
      <c r="B1070" s="42"/>
      <c r="C1070" s="42"/>
      <c r="D1070" s="42"/>
      <c r="E1070" s="42"/>
      <c r="F1070" s="42"/>
      <c r="G1070" s="42"/>
      <c r="H1070" s="42"/>
      <c r="I1070" s="42"/>
      <c r="J1070" s="42"/>
      <c r="K1070" s="42"/>
      <c r="L1070" s="42"/>
      <c r="M1070" s="42"/>
      <c r="N1070" s="42"/>
      <c r="O1070" s="42"/>
      <c r="P1070" s="42"/>
      <c r="Q1070" s="42"/>
      <c r="R1070" s="42"/>
      <c r="S1070" s="42"/>
      <c r="T1070" s="42"/>
      <c r="U1070" s="42"/>
      <c r="V1070" s="42"/>
      <c r="W1070" s="42"/>
      <c r="X1070" s="42"/>
      <c r="Y1070" s="42"/>
      <c r="Z1070" s="42"/>
      <c r="AA1070" s="42"/>
      <c r="AB1070" s="42"/>
      <c r="AC1070" s="42"/>
      <c r="AD1070" s="42"/>
      <c r="AE1070" s="42"/>
      <c r="AF1070" s="42"/>
      <c r="AG1070" s="42"/>
      <c r="AH1070" s="42"/>
      <c r="AI1070" s="42"/>
      <c r="AJ1070" s="42"/>
      <c r="AK1070" s="42"/>
      <c r="AL1070" s="42"/>
      <c r="AM1070" s="42"/>
      <c r="AN1070" s="42"/>
      <c r="AO1070" s="42"/>
      <c r="AP1070" s="42"/>
      <c r="AQ1070" s="42"/>
    </row>
    <row r="1071" spans="1:43" ht="13">
      <c r="A1071" s="42"/>
      <c r="B1071" s="42"/>
      <c r="C1071" s="42"/>
      <c r="D1071" s="42"/>
      <c r="E1071" s="42"/>
      <c r="F1071" s="42"/>
      <c r="G1071" s="42"/>
      <c r="H1071" s="42"/>
      <c r="I1071" s="42"/>
      <c r="J1071" s="42"/>
      <c r="K1071" s="42"/>
      <c r="L1071" s="42"/>
      <c r="M1071" s="42"/>
      <c r="N1071" s="42"/>
      <c r="O1071" s="42"/>
      <c r="P1071" s="42"/>
      <c r="Q1071" s="42"/>
      <c r="R1071" s="42"/>
      <c r="S1071" s="42"/>
      <c r="T1071" s="42"/>
      <c r="U1071" s="42"/>
      <c r="V1071" s="42"/>
      <c r="W1071" s="42"/>
      <c r="X1071" s="42"/>
      <c r="Y1071" s="42"/>
      <c r="Z1071" s="42"/>
      <c r="AA1071" s="42"/>
      <c r="AB1071" s="42"/>
      <c r="AC1071" s="42"/>
      <c r="AD1071" s="42"/>
      <c r="AE1071" s="42"/>
      <c r="AF1071" s="42"/>
      <c r="AG1071" s="42"/>
      <c r="AH1071" s="42"/>
      <c r="AI1071" s="42"/>
      <c r="AJ1071" s="42"/>
      <c r="AK1071" s="42"/>
      <c r="AL1071" s="42"/>
      <c r="AM1071" s="42"/>
      <c r="AN1071" s="42"/>
      <c r="AO1071" s="42"/>
      <c r="AP1071" s="42"/>
      <c r="AQ1071" s="42"/>
    </row>
    <row r="1072" spans="1:43" ht="13">
      <c r="A1072" s="42"/>
      <c r="B1072" s="42"/>
      <c r="C1072" s="42"/>
      <c r="D1072" s="42"/>
      <c r="E1072" s="42"/>
      <c r="F1072" s="42"/>
      <c r="G1072" s="42"/>
      <c r="H1072" s="42"/>
      <c r="I1072" s="42"/>
      <c r="J1072" s="42"/>
      <c r="K1072" s="42"/>
      <c r="L1072" s="42"/>
      <c r="M1072" s="42"/>
      <c r="N1072" s="42"/>
      <c r="O1072" s="42"/>
      <c r="P1072" s="42"/>
      <c r="Q1072" s="42"/>
      <c r="R1072" s="42"/>
      <c r="S1072" s="42"/>
      <c r="T1072" s="42"/>
      <c r="U1072" s="42"/>
      <c r="V1072" s="42"/>
      <c r="W1072" s="42"/>
      <c r="X1072" s="42"/>
      <c r="Y1072" s="42"/>
      <c r="Z1072" s="42"/>
      <c r="AA1072" s="42"/>
      <c r="AB1072" s="42"/>
      <c r="AC1072" s="42"/>
      <c r="AD1072" s="42"/>
      <c r="AE1072" s="42"/>
      <c r="AF1072" s="42"/>
      <c r="AG1072" s="42"/>
      <c r="AH1072" s="42"/>
      <c r="AI1072" s="42"/>
      <c r="AJ1072" s="42"/>
      <c r="AK1072" s="42"/>
      <c r="AL1072" s="42"/>
      <c r="AM1072" s="42"/>
      <c r="AN1072" s="42"/>
      <c r="AO1072" s="42"/>
      <c r="AP1072" s="42"/>
      <c r="AQ1072" s="42"/>
    </row>
    <row r="1073" spans="1:43" ht="13">
      <c r="A1073" s="42"/>
      <c r="B1073" s="42"/>
      <c r="C1073" s="42"/>
      <c r="D1073" s="42"/>
      <c r="E1073" s="42"/>
      <c r="F1073" s="42"/>
      <c r="G1073" s="42"/>
      <c r="H1073" s="42"/>
      <c r="I1073" s="42"/>
      <c r="J1073" s="42"/>
      <c r="K1073" s="42"/>
      <c r="L1073" s="42"/>
      <c r="M1073" s="42"/>
      <c r="N1073" s="224"/>
      <c r="O1073" s="42"/>
      <c r="P1073" s="42"/>
      <c r="Q1073" s="42"/>
      <c r="R1073" s="42"/>
      <c r="S1073" s="42"/>
      <c r="T1073" s="42"/>
      <c r="U1073" s="42"/>
      <c r="V1073" s="42"/>
      <c r="W1073" s="42"/>
      <c r="X1073" s="42"/>
      <c r="Y1073" s="42"/>
      <c r="Z1073" s="42"/>
      <c r="AA1073" s="42"/>
      <c r="AB1073" s="42"/>
      <c r="AC1073" s="42"/>
      <c r="AD1073" s="42"/>
      <c r="AE1073" s="42"/>
      <c r="AF1073" s="42"/>
      <c r="AG1073" s="42"/>
      <c r="AH1073" s="42"/>
      <c r="AI1073" s="42"/>
      <c r="AJ1073" s="42"/>
      <c r="AK1073" s="42"/>
      <c r="AL1073" s="42"/>
      <c r="AM1073" s="42"/>
      <c r="AN1073" s="42"/>
      <c r="AO1073" s="42"/>
      <c r="AP1073" s="42"/>
      <c r="AQ1073" s="42"/>
    </row>
    <row r="1074" spans="1:43" ht="13">
      <c r="A1074" s="42"/>
      <c r="B1074" s="42"/>
      <c r="C1074" s="42"/>
      <c r="D1074" s="42"/>
      <c r="E1074" s="42"/>
      <c r="F1074" s="42"/>
      <c r="G1074" s="42"/>
      <c r="H1074" s="42"/>
      <c r="I1074" s="42"/>
      <c r="J1074" s="42"/>
      <c r="K1074" s="42"/>
      <c r="L1074" s="42"/>
      <c r="M1074" s="42"/>
      <c r="N1074" s="42"/>
      <c r="O1074" s="42"/>
      <c r="P1074" s="42"/>
      <c r="Q1074" s="42"/>
      <c r="R1074" s="42"/>
      <c r="S1074" s="42"/>
      <c r="T1074" s="42"/>
      <c r="U1074" s="42"/>
      <c r="V1074" s="42"/>
      <c r="W1074" s="42"/>
      <c r="X1074" s="42"/>
      <c r="Y1074" s="42"/>
      <c r="Z1074" s="42"/>
      <c r="AA1074" s="42"/>
      <c r="AB1074" s="42"/>
      <c r="AC1074" s="42"/>
      <c r="AD1074" s="42"/>
      <c r="AE1074" s="42"/>
      <c r="AF1074" s="42"/>
      <c r="AG1074" s="42"/>
      <c r="AH1074" s="42"/>
      <c r="AI1074" s="42"/>
      <c r="AJ1074" s="42"/>
      <c r="AK1074" s="42"/>
      <c r="AL1074" s="42"/>
      <c r="AM1074" s="42"/>
      <c r="AN1074" s="42"/>
      <c r="AO1074" s="42"/>
      <c r="AP1074" s="42"/>
      <c r="AQ1074" s="42"/>
    </row>
    <row r="1075" spans="1:43" ht="13">
      <c r="A1075" s="42"/>
      <c r="B1075" s="42"/>
      <c r="C1075" s="42"/>
      <c r="D1075" s="42"/>
      <c r="E1075" s="42"/>
      <c r="F1075" s="42"/>
      <c r="G1075" s="42"/>
      <c r="H1075" s="42"/>
      <c r="I1075" s="42"/>
      <c r="J1075" s="42"/>
      <c r="K1075" s="42"/>
      <c r="L1075" s="42"/>
      <c r="M1075" s="42"/>
      <c r="N1075" s="42"/>
      <c r="O1075" s="42"/>
      <c r="P1075" s="42"/>
      <c r="Q1075" s="42"/>
      <c r="R1075" s="42"/>
      <c r="S1075" s="42"/>
      <c r="T1075" s="42"/>
      <c r="U1075" s="42"/>
      <c r="V1075" s="42"/>
      <c r="W1075" s="42"/>
      <c r="X1075" s="42"/>
      <c r="Y1075" s="42"/>
      <c r="Z1075" s="42"/>
      <c r="AA1075" s="42"/>
      <c r="AB1075" s="42"/>
      <c r="AC1075" s="42"/>
      <c r="AD1075" s="42"/>
      <c r="AE1075" s="42"/>
      <c r="AF1075" s="42"/>
      <c r="AG1075" s="42"/>
      <c r="AH1075" s="42"/>
      <c r="AI1075" s="42"/>
      <c r="AJ1075" s="42"/>
      <c r="AK1075" s="42"/>
      <c r="AL1075" s="42"/>
      <c r="AM1075" s="42"/>
      <c r="AN1075" s="42"/>
      <c r="AO1075" s="42"/>
      <c r="AP1075" s="42"/>
      <c r="AQ1075" s="42"/>
    </row>
    <row r="1076" spans="1:43" ht="13">
      <c r="A1076" s="42"/>
      <c r="B1076" s="42"/>
      <c r="C1076" s="42"/>
      <c r="D1076" s="42"/>
      <c r="E1076" s="42"/>
      <c r="F1076" s="42"/>
      <c r="G1076" s="42"/>
      <c r="H1076" s="42"/>
      <c r="I1076" s="42"/>
      <c r="J1076" s="42"/>
      <c r="K1076" s="42"/>
      <c r="L1076" s="42"/>
      <c r="M1076" s="42"/>
      <c r="N1076" s="42"/>
      <c r="O1076" s="42"/>
      <c r="P1076" s="42"/>
      <c r="Q1076" s="42"/>
      <c r="R1076" s="42"/>
      <c r="S1076" s="42"/>
      <c r="T1076" s="42"/>
      <c r="U1076" s="42"/>
      <c r="V1076" s="42"/>
      <c r="W1076" s="42"/>
      <c r="X1076" s="42"/>
      <c r="Y1076" s="42"/>
      <c r="Z1076" s="42"/>
      <c r="AA1076" s="42"/>
      <c r="AB1076" s="42"/>
      <c r="AC1076" s="42"/>
      <c r="AD1076" s="42"/>
      <c r="AE1076" s="42"/>
      <c r="AF1076" s="42"/>
      <c r="AG1076" s="42"/>
      <c r="AH1076" s="42"/>
      <c r="AI1076" s="42"/>
      <c r="AJ1076" s="42"/>
      <c r="AK1076" s="42"/>
      <c r="AL1076" s="42"/>
      <c r="AM1076" s="42"/>
      <c r="AN1076" s="42"/>
      <c r="AO1076" s="42"/>
      <c r="AP1076" s="42"/>
      <c r="AQ1076" s="42"/>
    </row>
    <row r="1077" spans="1:43" ht="13">
      <c r="A1077" s="42"/>
      <c r="B1077" s="42"/>
      <c r="C1077" s="42"/>
      <c r="D1077" s="42"/>
      <c r="E1077" s="42"/>
      <c r="F1077" s="42"/>
      <c r="G1077" s="42"/>
      <c r="H1077" s="42"/>
      <c r="I1077" s="42"/>
      <c r="J1077" s="42"/>
      <c r="K1077" s="42"/>
      <c r="L1077" s="42"/>
      <c r="M1077" s="42"/>
      <c r="N1077" s="42"/>
      <c r="O1077" s="42"/>
      <c r="P1077" s="42"/>
      <c r="Q1077" s="42"/>
      <c r="R1077" s="42"/>
      <c r="S1077" s="42"/>
      <c r="T1077" s="42"/>
      <c r="U1077" s="42"/>
      <c r="V1077" s="42"/>
      <c r="W1077" s="42"/>
      <c r="X1077" s="42"/>
      <c r="Y1077" s="42"/>
      <c r="Z1077" s="42"/>
      <c r="AA1077" s="42"/>
      <c r="AB1077" s="42"/>
      <c r="AC1077" s="42"/>
      <c r="AD1077" s="42"/>
      <c r="AE1077" s="42"/>
      <c r="AF1077" s="42"/>
      <c r="AG1077" s="42"/>
      <c r="AH1077" s="42"/>
      <c r="AI1077" s="42"/>
      <c r="AJ1077" s="42"/>
      <c r="AK1077" s="42"/>
      <c r="AL1077" s="42"/>
      <c r="AM1077" s="42"/>
      <c r="AN1077" s="42"/>
      <c r="AO1077" s="42"/>
      <c r="AP1077" s="42"/>
      <c r="AQ1077" s="42"/>
    </row>
    <row r="1078" spans="1:43" ht="13">
      <c r="A1078" s="42"/>
      <c r="B1078" s="42"/>
      <c r="C1078" s="42"/>
      <c r="D1078" s="42"/>
      <c r="E1078" s="42"/>
      <c r="F1078" s="42"/>
      <c r="G1078" s="42"/>
      <c r="H1078" s="42"/>
      <c r="I1078" s="42"/>
      <c r="J1078" s="42"/>
      <c r="K1078" s="42"/>
      <c r="L1078" s="42"/>
      <c r="M1078" s="42"/>
      <c r="N1078" s="42"/>
      <c r="O1078" s="42"/>
      <c r="P1078" s="42"/>
      <c r="Q1078" s="42"/>
      <c r="R1078" s="42"/>
      <c r="S1078" s="42"/>
      <c r="T1078" s="42"/>
      <c r="U1078" s="42"/>
      <c r="V1078" s="42"/>
      <c r="W1078" s="42"/>
      <c r="X1078" s="42"/>
      <c r="Y1078" s="42"/>
      <c r="Z1078" s="42"/>
      <c r="AA1078" s="42"/>
      <c r="AB1078" s="42"/>
      <c r="AC1078" s="42"/>
      <c r="AD1078" s="42"/>
      <c r="AE1078" s="42"/>
      <c r="AF1078" s="42"/>
      <c r="AG1078" s="42"/>
      <c r="AH1078" s="42"/>
      <c r="AI1078" s="42"/>
      <c r="AJ1078" s="42"/>
      <c r="AK1078" s="42"/>
      <c r="AL1078" s="42"/>
      <c r="AM1078" s="42"/>
      <c r="AN1078" s="42"/>
      <c r="AO1078" s="42"/>
      <c r="AP1078" s="42"/>
      <c r="AQ1078" s="42"/>
    </row>
    <row r="1079" spans="1:43" ht="13">
      <c r="A1079" s="42"/>
      <c r="B1079" s="42"/>
      <c r="C1079" s="42"/>
      <c r="D1079" s="42"/>
      <c r="E1079" s="42"/>
      <c r="F1079" s="42"/>
      <c r="G1079" s="42"/>
      <c r="H1079" s="42"/>
      <c r="I1079" s="42"/>
      <c r="J1079" s="42"/>
      <c r="K1079" s="42"/>
      <c r="L1079" s="42"/>
      <c r="M1079" s="42"/>
      <c r="N1079" s="42"/>
      <c r="O1079" s="42"/>
      <c r="P1079" s="42"/>
      <c r="Q1079" s="42"/>
      <c r="R1079" s="42"/>
      <c r="S1079" s="42"/>
      <c r="T1079" s="42"/>
      <c r="U1079" s="42"/>
      <c r="V1079" s="42"/>
      <c r="W1079" s="42"/>
      <c r="X1079" s="42"/>
      <c r="Y1079" s="42"/>
      <c r="Z1079" s="42"/>
      <c r="AA1079" s="42"/>
      <c r="AB1079" s="42"/>
      <c r="AC1079" s="42"/>
      <c r="AD1079" s="42"/>
      <c r="AE1079" s="42"/>
      <c r="AF1079" s="42"/>
      <c r="AG1079" s="42"/>
      <c r="AH1079" s="42"/>
      <c r="AI1079" s="42"/>
      <c r="AJ1079" s="42"/>
      <c r="AK1079" s="42"/>
      <c r="AL1079" s="42"/>
      <c r="AM1079" s="42"/>
      <c r="AN1079" s="42"/>
      <c r="AO1079" s="42"/>
      <c r="AP1079" s="42"/>
      <c r="AQ1079" s="42"/>
    </row>
    <row r="1080" spans="1:43" ht="13">
      <c r="A1080" s="42"/>
      <c r="B1080" s="42"/>
      <c r="C1080" s="42"/>
      <c r="D1080" s="42"/>
      <c r="E1080" s="42"/>
      <c r="F1080" s="42"/>
      <c r="G1080" s="42"/>
      <c r="H1080" s="42"/>
      <c r="I1080" s="42"/>
      <c r="J1080" s="42"/>
      <c r="K1080" s="42"/>
      <c r="L1080" s="42"/>
      <c r="M1080" s="42"/>
      <c r="N1080" s="42"/>
      <c r="O1080" s="42"/>
      <c r="P1080" s="42"/>
      <c r="Q1080" s="42"/>
      <c r="R1080" s="42"/>
      <c r="S1080" s="42"/>
      <c r="T1080" s="42"/>
      <c r="U1080" s="42"/>
      <c r="V1080" s="42"/>
      <c r="W1080" s="42"/>
      <c r="X1080" s="42"/>
      <c r="Y1080" s="42"/>
      <c r="Z1080" s="42"/>
      <c r="AA1080" s="42"/>
      <c r="AB1080" s="42"/>
      <c r="AC1080" s="42"/>
      <c r="AD1080" s="42"/>
      <c r="AE1080" s="42"/>
      <c r="AF1080" s="42"/>
      <c r="AG1080" s="42"/>
      <c r="AH1080" s="42"/>
      <c r="AI1080" s="42"/>
      <c r="AJ1080" s="42"/>
      <c r="AK1080" s="42"/>
      <c r="AL1080" s="42"/>
      <c r="AM1080" s="42"/>
      <c r="AN1080" s="42"/>
      <c r="AO1080" s="42"/>
      <c r="AP1080" s="42"/>
      <c r="AQ1080" s="42"/>
    </row>
    <row r="1081" spans="1:43" ht="13">
      <c r="A1081" s="42"/>
      <c r="B1081" s="42"/>
      <c r="C1081" s="42"/>
      <c r="D1081" s="42"/>
      <c r="E1081" s="42"/>
      <c r="F1081" s="42"/>
      <c r="G1081" s="42"/>
      <c r="H1081" s="42"/>
      <c r="I1081" s="42"/>
      <c r="J1081" s="42"/>
      <c r="K1081" s="42"/>
      <c r="L1081" s="42"/>
      <c r="M1081" s="42"/>
      <c r="N1081" s="42"/>
      <c r="O1081" s="42"/>
      <c r="P1081" s="42"/>
      <c r="Q1081" s="42"/>
      <c r="R1081" s="42"/>
      <c r="S1081" s="42"/>
      <c r="T1081" s="42"/>
      <c r="U1081" s="42"/>
      <c r="V1081" s="42"/>
      <c r="W1081" s="42"/>
      <c r="X1081" s="42"/>
      <c r="Y1081" s="42"/>
      <c r="Z1081" s="42"/>
      <c r="AA1081" s="42"/>
      <c r="AB1081" s="42"/>
      <c r="AC1081" s="42"/>
      <c r="AD1081" s="42"/>
      <c r="AE1081" s="42"/>
      <c r="AF1081" s="42"/>
      <c r="AG1081" s="42"/>
      <c r="AH1081" s="42"/>
      <c r="AI1081" s="42"/>
      <c r="AJ1081" s="42"/>
      <c r="AK1081" s="42"/>
      <c r="AL1081" s="42"/>
      <c r="AM1081" s="42"/>
      <c r="AN1081" s="42"/>
      <c r="AO1081" s="42"/>
      <c r="AP1081" s="42"/>
      <c r="AQ1081" s="42"/>
    </row>
    <row r="1082" spans="1:43" ht="13">
      <c r="A1082" s="42"/>
      <c r="B1082" s="42"/>
      <c r="C1082" s="42"/>
      <c r="D1082" s="42"/>
      <c r="E1082" s="42"/>
      <c r="F1082" s="42"/>
      <c r="G1082" s="42"/>
      <c r="H1082" s="42"/>
      <c r="I1082" s="42"/>
      <c r="J1082" s="42"/>
      <c r="K1082" s="42"/>
      <c r="L1082" s="42"/>
      <c r="M1082" s="42"/>
      <c r="N1082" s="42"/>
      <c r="O1082" s="42"/>
      <c r="P1082" s="42"/>
      <c r="Q1082" s="42"/>
      <c r="R1082" s="42"/>
      <c r="S1082" s="42"/>
      <c r="T1082" s="42"/>
      <c r="U1082" s="42"/>
      <c r="V1082" s="42"/>
      <c r="W1082" s="42"/>
      <c r="X1082" s="42"/>
      <c r="Y1082" s="42"/>
      <c r="Z1082" s="42"/>
      <c r="AA1082" s="42"/>
      <c r="AB1082" s="42"/>
      <c r="AC1082" s="42"/>
      <c r="AD1082" s="42"/>
      <c r="AE1082" s="42"/>
      <c r="AF1082" s="42"/>
      <c r="AG1082" s="42"/>
      <c r="AH1082" s="42"/>
      <c r="AI1082" s="42"/>
      <c r="AJ1082" s="42"/>
      <c r="AK1082" s="42"/>
      <c r="AL1082" s="42"/>
      <c r="AM1082" s="42"/>
      <c r="AN1082" s="42"/>
      <c r="AO1082" s="42"/>
      <c r="AP1082" s="42"/>
      <c r="AQ1082" s="42"/>
    </row>
    <row r="1083" spans="1:43" ht="13">
      <c r="A1083" s="42"/>
      <c r="B1083" s="42"/>
      <c r="C1083" s="42"/>
      <c r="D1083" s="42"/>
      <c r="E1083" s="42"/>
      <c r="F1083" s="42"/>
      <c r="G1083" s="42"/>
      <c r="H1083" s="42"/>
      <c r="I1083" s="42"/>
      <c r="J1083" s="42"/>
      <c r="K1083" s="42"/>
      <c r="L1083" s="42"/>
      <c r="M1083" s="42"/>
      <c r="N1083" s="42"/>
      <c r="O1083" s="42"/>
      <c r="P1083" s="42"/>
      <c r="Q1083" s="42"/>
      <c r="R1083" s="42"/>
      <c r="S1083" s="42"/>
      <c r="T1083" s="42"/>
      <c r="U1083" s="42"/>
      <c r="V1083" s="42"/>
      <c r="W1083" s="42"/>
      <c r="X1083" s="42"/>
      <c r="Y1083" s="42"/>
      <c r="Z1083" s="42"/>
      <c r="AA1083" s="42"/>
      <c r="AB1083" s="42"/>
      <c r="AC1083" s="42"/>
      <c r="AD1083" s="42"/>
      <c r="AE1083" s="42"/>
      <c r="AF1083" s="42"/>
      <c r="AG1083" s="42"/>
      <c r="AH1083" s="42"/>
      <c r="AI1083" s="42"/>
      <c r="AJ1083" s="42"/>
      <c r="AK1083" s="42"/>
      <c r="AL1083" s="42"/>
      <c r="AM1083" s="42"/>
      <c r="AN1083" s="42"/>
      <c r="AO1083" s="42"/>
      <c r="AP1083" s="42"/>
      <c r="AQ1083" s="42"/>
    </row>
    <row r="1084" spans="1:43" ht="13">
      <c r="A1084" s="42"/>
      <c r="B1084" s="42"/>
      <c r="C1084" s="42"/>
      <c r="D1084" s="42"/>
      <c r="E1084" s="42"/>
      <c r="F1084" s="42"/>
      <c r="G1084" s="42"/>
      <c r="H1084" s="42"/>
      <c r="I1084" s="42"/>
      <c r="J1084" s="42"/>
      <c r="K1084" s="42"/>
      <c r="L1084" s="42"/>
      <c r="M1084" s="42"/>
      <c r="N1084" s="42"/>
      <c r="O1084" s="42"/>
      <c r="P1084" s="42"/>
      <c r="Q1084" s="42"/>
      <c r="R1084" s="42"/>
      <c r="S1084" s="42"/>
      <c r="T1084" s="42"/>
      <c r="U1084" s="42"/>
      <c r="V1084" s="42"/>
      <c r="W1084" s="42"/>
      <c r="X1084" s="42"/>
      <c r="Y1084" s="42"/>
      <c r="Z1084" s="42"/>
      <c r="AA1084" s="42"/>
      <c r="AB1084" s="42"/>
      <c r="AC1084" s="42"/>
      <c r="AD1084" s="42"/>
      <c r="AE1084" s="42"/>
      <c r="AF1084" s="42"/>
      <c r="AG1084" s="42"/>
      <c r="AH1084" s="42"/>
      <c r="AI1084" s="42"/>
      <c r="AJ1084" s="42"/>
      <c r="AK1084" s="42"/>
      <c r="AL1084" s="42"/>
      <c r="AM1084" s="42"/>
      <c r="AN1084" s="42"/>
      <c r="AO1084" s="42"/>
      <c r="AP1084" s="42"/>
      <c r="AQ1084" s="42"/>
    </row>
    <row r="1085" spans="1:43" ht="13">
      <c r="A1085" s="42"/>
      <c r="B1085" s="42"/>
      <c r="C1085" s="42"/>
      <c r="D1085" s="42"/>
      <c r="E1085" s="42"/>
      <c r="F1085" s="42"/>
      <c r="G1085" s="42"/>
      <c r="H1085" s="42"/>
      <c r="I1085" s="42"/>
      <c r="J1085" s="42"/>
      <c r="K1085" s="42"/>
      <c r="L1085" s="42"/>
      <c r="M1085" s="42"/>
      <c r="N1085" s="42"/>
      <c r="O1085" s="42"/>
      <c r="P1085" s="42"/>
      <c r="Q1085" s="42"/>
      <c r="R1085" s="42"/>
      <c r="S1085" s="42"/>
      <c r="T1085" s="42"/>
      <c r="U1085" s="42"/>
      <c r="V1085" s="42"/>
      <c r="W1085" s="42"/>
      <c r="X1085" s="42"/>
      <c r="Y1085" s="42"/>
      <c r="Z1085" s="42"/>
      <c r="AA1085" s="42"/>
      <c r="AB1085" s="42"/>
      <c r="AC1085" s="42"/>
      <c r="AD1085" s="42"/>
      <c r="AE1085" s="42"/>
      <c r="AF1085" s="42"/>
      <c r="AG1085" s="42"/>
      <c r="AH1085" s="42"/>
      <c r="AI1085" s="42"/>
      <c r="AJ1085" s="42"/>
      <c r="AK1085" s="42"/>
      <c r="AL1085" s="42"/>
      <c r="AM1085" s="42"/>
      <c r="AN1085" s="42"/>
      <c r="AO1085" s="42"/>
      <c r="AP1085" s="42"/>
      <c r="AQ1085" s="42"/>
    </row>
    <row r="1086" spans="1:43" ht="13">
      <c r="A1086" s="42"/>
      <c r="B1086" s="42"/>
      <c r="C1086" s="42"/>
      <c r="D1086" s="42"/>
      <c r="E1086" s="42"/>
      <c r="F1086" s="42"/>
      <c r="G1086" s="42"/>
      <c r="H1086" s="42"/>
      <c r="I1086" s="42"/>
      <c r="J1086" s="42"/>
      <c r="K1086" s="42"/>
      <c r="L1086" s="42"/>
      <c r="M1086" s="42"/>
      <c r="N1086" s="42"/>
      <c r="O1086" s="42"/>
      <c r="P1086" s="42"/>
      <c r="Q1086" s="42"/>
      <c r="R1086" s="42"/>
      <c r="S1086" s="42"/>
      <c r="T1086" s="42"/>
      <c r="U1086" s="42"/>
      <c r="V1086" s="42"/>
      <c r="W1086" s="42"/>
      <c r="X1086" s="42"/>
      <c r="Y1086" s="42"/>
      <c r="Z1086" s="42"/>
      <c r="AA1086" s="42"/>
      <c r="AB1086" s="42"/>
      <c r="AC1086" s="42"/>
      <c r="AD1086" s="42"/>
      <c r="AE1086" s="42"/>
      <c r="AF1086" s="42"/>
      <c r="AG1086" s="42"/>
      <c r="AH1086" s="42"/>
      <c r="AI1086" s="42"/>
      <c r="AJ1086" s="42"/>
      <c r="AK1086" s="42"/>
      <c r="AL1086" s="42"/>
      <c r="AM1086" s="42"/>
      <c r="AN1086" s="42"/>
      <c r="AO1086" s="42"/>
      <c r="AP1086" s="42"/>
      <c r="AQ1086" s="42"/>
    </row>
    <row r="1087" spans="1:43" ht="13">
      <c r="A1087" s="42"/>
      <c r="B1087" s="42"/>
      <c r="C1087" s="42"/>
      <c r="D1087" s="42"/>
      <c r="E1087" s="42"/>
      <c r="F1087" s="42"/>
      <c r="G1087" s="42"/>
      <c r="H1087" s="42"/>
      <c r="I1087" s="42"/>
      <c r="J1087" s="42"/>
      <c r="K1087" s="42"/>
      <c r="L1087" s="42"/>
      <c r="M1087" s="42"/>
      <c r="N1087" s="42"/>
      <c r="O1087" s="42"/>
      <c r="P1087" s="42"/>
      <c r="Q1087" s="42"/>
      <c r="R1087" s="42"/>
      <c r="S1087" s="42"/>
      <c r="T1087" s="42"/>
      <c r="U1087" s="42"/>
      <c r="V1087" s="42"/>
      <c r="W1087" s="42"/>
      <c r="X1087" s="42"/>
      <c r="Y1087" s="42"/>
      <c r="Z1087" s="42"/>
      <c r="AA1087" s="42"/>
      <c r="AB1087" s="42"/>
      <c r="AC1087" s="42"/>
      <c r="AD1087" s="42"/>
      <c r="AE1087" s="42"/>
      <c r="AF1087" s="42"/>
      <c r="AG1087" s="42"/>
      <c r="AH1087" s="42"/>
      <c r="AI1087" s="42"/>
      <c r="AJ1087" s="42"/>
      <c r="AK1087" s="42"/>
      <c r="AL1087" s="42"/>
      <c r="AM1087" s="42"/>
      <c r="AN1087" s="42"/>
      <c r="AO1087" s="42"/>
      <c r="AP1087" s="42"/>
      <c r="AQ1087" s="42"/>
    </row>
    <row r="1088" spans="1:43" ht="13">
      <c r="A1088" s="42"/>
      <c r="B1088" s="42"/>
      <c r="C1088" s="42"/>
      <c r="D1088" s="42"/>
      <c r="E1088" s="42"/>
      <c r="F1088" s="42"/>
      <c r="G1088" s="42"/>
      <c r="H1088" s="42"/>
      <c r="I1088" s="42"/>
      <c r="J1088" s="42"/>
      <c r="K1088" s="42"/>
      <c r="L1088" s="42"/>
      <c r="M1088" s="42"/>
      <c r="N1088" s="42"/>
      <c r="O1088" s="42"/>
      <c r="P1088" s="42"/>
      <c r="Q1088" s="42"/>
      <c r="R1088" s="42"/>
      <c r="S1088" s="42"/>
      <c r="T1088" s="42"/>
      <c r="U1088" s="42"/>
      <c r="V1088" s="42"/>
      <c r="W1088" s="42"/>
      <c r="X1088" s="42"/>
      <c r="Y1088" s="42"/>
      <c r="Z1088" s="42"/>
      <c r="AA1088" s="42"/>
      <c r="AB1088" s="42"/>
      <c r="AC1088" s="42"/>
      <c r="AD1088" s="42"/>
      <c r="AE1088" s="42"/>
      <c r="AF1088" s="42"/>
      <c r="AG1088" s="42"/>
      <c r="AH1088" s="42"/>
      <c r="AI1088" s="42"/>
      <c r="AJ1088" s="42"/>
      <c r="AK1088" s="42"/>
      <c r="AL1088" s="42"/>
      <c r="AM1088" s="42"/>
      <c r="AN1088" s="42"/>
      <c r="AO1088" s="42"/>
      <c r="AP1088" s="42"/>
      <c r="AQ1088" s="42"/>
    </row>
    <row r="1089" spans="1:43" ht="13">
      <c r="A1089" s="42"/>
      <c r="B1089" s="42"/>
      <c r="C1089" s="42"/>
      <c r="D1089" s="42"/>
      <c r="E1089" s="42"/>
      <c r="F1089" s="42"/>
      <c r="G1089" s="42"/>
      <c r="H1089" s="42"/>
      <c r="I1089" s="42"/>
      <c r="J1089" s="42"/>
      <c r="K1089" s="42"/>
      <c r="L1089" s="42"/>
      <c r="M1089" s="42"/>
      <c r="N1089" s="42"/>
      <c r="O1089" s="42"/>
      <c r="P1089" s="42"/>
      <c r="Q1089" s="42"/>
      <c r="R1089" s="42"/>
      <c r="S1089" s="42"/>
      <c r="T1089" s="42"/>
      <c r="U1089" s="42"/>
      <c r="V1089" s="42"/>
      <c r="W1089" s="42"/>
      <c r="X1089" s="42"/>
      <c r="Y1089" s="42"/>
      <c r="Z1089" s="42"/>
      <c r="AA1089" s="42"/>
      <c r="AB1089" s="42"/>
      <c r="AC1089" s="42"/>
      <c r="AD1089" s="42"/>
      <c r="AE1089" s="42"/>
      <c r="AF1089" s="42"/>
      <c r="AG1089" s="42"/>
      <c r="AH1089" s="42"/>
      <c r="AI1089" s="42"/>
      <c r="AJ1089" s="42"/>
      <c r="AK1089" s="42"/>
      <c r="AL1089" s="42"/>
      <c r="AM1089" s="42"/>
      <c r="AN1089" s="42"/>
      <c r="AO1089" s="42"/>
      <c r="AP1089" s="42"/>
      <c r="AQ1089" s="42"/>
    </row>
    <row r="1090" spans="1:43" ht="13">
      <c r="A1090" s="42"/>
      <c r="B1090" s="42"/>
      <c r="C1090" s="42"/>
      <c r="D1090" s="42"/>
      <c r="E1090" s="42"/>
      <c r="F1090" s="42"/>
      <c r="G1090" s="42"/>
      <c r="H1090" s="42"/>
      <c r="I1090" s="42"/>
      <c r="J1090" s="42"/>
      <c r="K1090" s="42"/>
      <c r="L1090" s="42"/>
      <c r="M1090" s="42"/>
      <c r="N1090" s="42"/>
      <c r="O1090" s="42"/>
      <c r="P1090" s="42"/>
      <c r="Q1090" s="42"/>
      <c r="R1090" s="42"/>
      <c r="S1090" s="42"/>
      <c r="T1090" s="42"/>
      <c r="U1090" s="42"/>
      <c r="V1090" s="42"/>
      <c r="W1090" s="42"/>
      <c r="X1090" s="42"/>
      <c r="Y1090" s="42"/>
      <c r="Z1090" s="42"/>
      <c r="AA1090" s="42"/>
      <c r="AB1090" s="42"/>
      <c r="AC1090" s="42"/>
      <c r="AD1090" s="42"/>
      <c r="AE1090" s="42"/>
      <c r="AF1090" s="42"/>
      <c r="AG1090" s="42"/>
      <c r="AH1090" s="42"/>
      <c r="AI1090" s="42"/>
      <c r="AJ1090" s="42"/>
      <c r="AK1090" s="42"/>
      <c r="AL1090" s="42"/>
      <c r="AM1090" s="42"/>
      <c r="AN1090" s="42"/>
      <c r="AO1090" s="42"/>
      <c r="AP1090" s="42"/>
      <c r="AQ1090" s="42"/>
    </row>
    <row r="1091" spans="1:43" ht="13">
      <c r="A1091" s="42"/>
      <c r="B1091" s="42"/>
      <c r="C1091" s="42"/>
      <c r="D1091" s="42"/>
      <c r="E1091" s="42"/>
      <c r="F1091" s="42"/>
      <c r="G1091" s="42"/>
      <c r="H1091" s="42"/>
      <c r="I1091" s="42"/>
      <c r="J1091" s="42"/>
      <c r="K1091" s="42"/>
      <c r="L1091" s="42"/>
      <c r="M1091" s="42"/>
      <c r="N1091" s="42"/>
      <c r="O1091" s="42"/>
      <c r="P1091" s="42"/>
      <c r="Q1091" s="42"/>
      <c r="R1091" s="42"/>
      <c r="S1091" s="42"/>
      <c r="T1091" s="42"/>
      <c r="U1091" s="42"/>
      <c r="V1091" s="42"/>
      <c r="W1091" s="42"/>
      <c r="X1091" s="42"/>
      <c r="Y1091" s="42"/>
      <c r="Z1091" s="42"/>
      <c r="AA1091" s="42"/>
      <c r="AB1091" s="42"/>
      <c r="AC1091" s="42"/>
      <c r="AD1091" s="42"/>
      <c r="AE1091" s="42"/>
      <c r="AF1091" s="42"/>
      <c r="AG1091" s="42"/>
      <c r="AH1091" s="42"/>
      <c r="AI1091" s="42"/>
      <c r="AJ1091" s="42"/>
      <c r="AK1091" s="42"/>
      <c r="AL1091" s="42"/>
      <c r="AM1091" s="42"/>
      <c r="AN1091" s="42"/>
      <c r="AO1091" s="42"/>
      <c r="AP1091" s="42"/>
      <c r="AQ1091" s="42"/>
    </row>
    <row r="1092" spans="1:43" ht="13">
      <c r="A1092" s="42"/>
      <c r="B1092" s="42"/>
      <c r="C1092" s="42"/>
      <c r="D1092" s="42"/>
      <c r="E1092" s="42"/>
      <c r="F1092" s="42"/>
      <c r="G1092" s="42"/>
      <c r="H1092" s="42"/>
      <c r="I1092" s="42"/>
      <c r="J1092" s="42"/>
      <c r="K1092" s="42"/>
      <c r="L1092" s="42"/>
      <c r="M1092" s="42"/>
      <c r="N1092" s="42"/>
      <c r="O1092" s="42"/>
      <c r="P1092" s="42"/>
      <c r="Q1092" s="42"/>
      <c r="R1092" s="42"/>
      <c r="S1092" s="42"/>
      <c r="T1092" s="42"/>
      <c r="U1092" s="42"/>
      <c r="V1092" s="42"/>
      <c r="W1092" s="42"/>
      <c r="X1092" s="42"/>
      <c r="Y1092" s="42"/>
      <c r="Z1092" s="42"/>
      <c r="AA1092" s="42"/>
      <c r="AB1092" s="42"/>
      <c r="AC1092" s="42"/>
      <c r="AD1092" s="42"/>
      <c r="AE1092" s="42"/>
      <c r="AF1092" s="42"/>
      <c r="AG1092" s="42"/>
      <c r="AH1092" s="42"/>
      <c r="AI1092" s="42"/>
      <c r="AJ1092" s="42"/>
      <c r="AK1092" s="42"/>
      <c r="AL1092" s="42"/>
      <c r="AM1092" s="42"/>
      <c r="AN1092" s="42"/>
      <c r="AO1092" s="42"/>
      <c r="AP1092" s="42"/>
      <c r="AQ1092" s="42"/>
    </row>
    <row r="1093" spans="1:43" ht="13">
      <c r="A1093" s="42"/>
      <c r="B1093" s="42"/>
      <c r="C1093" s="42"/>
      <c r="D1093" s="42"/>
      <c r="E1093" s="42"/>
      <c r="F1093" s="42"/>
      <c r="G1093" s="42"/>
      <c r="H1093" s="42"/>
      <c r="I1093" s="42"/>
      <c r="J1093" s="42"/>
      <c r="K1093" s="42"/>
      <c r="L1093" s="42"/>
      <c r="M1093" s="42"/>
      <c r="N1093" s="42"/>
      <c r="O1093" s="42"/>
      <c r="P1093" s="42"/>
      <c r="Q1093" s="42"/>
      <c r="R1093" s="42"/>
      <c r="S1093" s="42"/>
      <c r="T1093" s="42"/>
      <c r="U1093" s="42"/>
      <c r="V1093" s="42"/>
      <c r="W1093" s="42"/>
      <c r="X1093" s="42"/>
      <c r="Y1093" s="42"/>
      <c r="Z1093" s="42"/>
      <c r="AA1093" s="42"/>
      <c r="AB1093" s="42"/>
      <c r="AC1093" s="42"/>
      <c r="AD1093" s="42"/>
      <c r="AE1093" s="42"/>
      <c r="AF1093" s="42"/>
      <c r="AG1093" s="42"/>
      <c r="AH1093" s="42"/>
      <c r="AI1093" s="42"/>
      <c r="AJ1093" s="42"/>
      <c r="AK1093" s="42"/>
      <c r="AL1093" s="42"/>
      <c r="AM1093" s="42"/>
      <c r="AN1093" s="42"/>
      <c r="AO1093" s="42"/>
      <c r="AP1093" s="42"/>
      <c r="AQ1093" s="42"/>
    </row>
    <row r="1094" spans="1:43" ht="13">
      <c r="A1094" s="42"/>
      <c r="B1094" s="42"/>
      <c r="C1094" s="42"/>
      <c r="D1094" s="42"/>
      <c r="E1094" s="42"/>
      <c r="F1094" s="42"/>
      <c r="G1094" s="42"/>
      <c r="H1094" s="42"/>
      <c r="I1094" s="42"/>
      <c r="J1094" s="42"/>
      <c r="K1094" s="42"/>
      <c r="L1094" s="42"/>
      <c r="M1094" s="42"/>
      <c r="N1094" s="42"/>
      <c r="O1094" s="42"/>
      <c r="P1094" s="42"/>
      <c r="Q1094" s="42"/>
      <c r="R1094" s="42"/>
      <c r="S1094" s="42"/>
      <c r="T1094" s="42"/>
      <c r="U1094" s="42"/>
      <c r="V1094" s="42"/>
      <c r="W1094" s="42"/>
      <c r="X1094" s="42"/>
      <c r="Y1094" s="42"/>
      <c r="Z1094" s="42"/>
      <c r="AA1094" s="42"/>
      <c r="AB1094" s="42"/>
      <c r="AC1094" s="42"/>
      <c r="AD1094" s="42"/>
      <c r="AE1094" s="42"/>
      <c r="AF1094" s="42"/>
      <c r="AG1094" s="42"/>
      <c r="AH1094" s="42"/>
      <c r="AI1094" s="42"/>
      <c r="AJ1094" s="42"/>
      <c r="AK1094" s="42"/>
      <c r="AL1094" s="42"/>
      <c r="AM1094" s="42"/>
      <c r="AN1094" s="42"/>
      <c r="AO1094" s="42"/>
      <c r="AP1094" s="42"/>
      <c r="AQ1094" s="42"/>
    </row>
    <row r="1095" spans="1:43" ht="13">
      <c r="A1095" s="42"/>
      <c r="B1095" s="42"/>
      <c r="C1095" s="42"/>
      <c r="D1095" s="42"/>
      <c r="E1095" s="42"/>
      <c r="F1095" s="42"/>
      <c r="G1095" s="42"/>
      <c r="H1095" s="42"/>
      <c r="I1095" s="42"/>
      <c r="J1095" s="42"/>
      <c r="K1095" s="42"/>
      <c r="L1095" s="42"/>
      <c r="M1095" s="42"/>
      <c r="N1095" s="42"/>
      <c r="O1095" s="42"/>
      <c r="P1095" s="42"/>
      <c r="Q1095" s="42"/>
      <c r="R1095" s="42"/>
      <c r="S1095" s="42"/>
      <c r="T1095" s="42"/>
      <c r="U1095" s="42"/>
      <c r="V1095" s="42"/>
      <c r="W1095" s="42"/>
      <c r="X1095" s="42"/>
      <c r="Y1095" s="42"/>
      <c r="Z1095" s="42"/>
      <c r="AA1095" s="42"/>
      <c r="AB1095" s="42"/>
      <c r="AC1095" s="42"/>
      <c r="AD1095" s="42"/>
      <c r="AE1095" s="42"/>
      <c r="AF1095" s="42"/>
      <c r="AG1095" s="42"/>
      <c r="AH1095" s="42"/>
      <c r="AI1095" s="42"/>
      <c r="AJ1095" s="42"/>
      <c r="AK1095" s="42"/>
      <c r="AL1095" s="42"/>
      <c r="AM1095" s="42"/>
      <c r="AN1095" s="42"/>
      <c r="AO1095" s="42"/>
      <c r="AP1095" s="42"/>
      <c r="AQ1095" s="42"/>
    </row>
    <row r="1096" spans="1:43" ht="13">
      <c r="A1096" s="42"/>
      <c r="B1096" s="42"/>
      <c r="C1096" s="42"/>
      <c r="D1096" s="42"/>
      <c r="E1096" s="42"/>
      <c r="F1096" s="42"/>
      <c r="G1096" s="42"/>
      <c r="H1096" s="42"/>
      <c r="I1096" s="42"/>
      <c r="J1096" s="42"/>
      <c r="K1096" s="42"/>
      <c r="L1096" s="42"/>
      <c r="M1096" s="42"/>
      <c r="N1096" s="42"/>
      <c r="O1096" s="42"/>
      <c r="P1096" s="42"/>
      <c r="Q1096" s="42"/>
      <c r="R1096" s="42"/>
      <c r="S1096" s="42"/>
      <c r="T1096" s="42"/>
      <c r="U1096" s="42"/>
      <c r="V1096" s="42"/>
      <c r="W1096" s="42"/>
      <c r="X1096" s="42"/>
      <c r="Y1096" s="42"/>
      <c r="Z1096" s="42"/>
      <c r="AA1096" s="42"/>
      <c r="AB1096" s="42"/>
      <c r="AC1096" s="42"/>
      <c r="AD1096" s="42"/>
      <c r="AE1096" s="42"/>
      <c r="AF1096" s="42"/>
      <c r="AG1096" s="42"/>
      <c r="AH1096" s="42"/>
      <c r="AI1096" s="42"/>
      <c r="AJ1096" s="42"/>
      <c r="AK1096" s="42"/>
      <c r="AL1096" s="42"/>
      <c r="AM1096" s="42"/>
      <c r="AN1096" s="42"/>
      <c r="AO1096" s="42"/>
      <c r="AP1096" s="42"/>
      <c r="AQ1096" s="42"/>
    </row>
    <row r="1097" spans="1:43" ht="13">
      <c r="A1097" s="42"/>
      <c r="B1097" s="42"/>
      <c r="C1097" s="42"/>
      <c r="D1097" s="42"/>
      <c r="E1097" s="42"/>
      <c r="F1097" s="42"/>
      <c r="G1097" s="42"/>
      <c r="H1097" s="42"/>
      <c r="I1097" s="42"/>
      <c r="J1097" s="42"/>
      <c r="K1097" s="42"/>
      <c r="L1097" s="42"/>
      <c r="M1097" s="42"/>
      <c r="N1097" s="42"/>
      <c r="O1097" s="42"/>
      <c r="P1097" s="42"/>
      <c r="Q1097" s="42"/>
      <c r="R1097" s="42"/>
      <c r="S1097" s="42"/>
      <c r="T1097" s="42"/>
      <c r="U1097" s="42"/>
      <c r="V1097" s="42"/>
      <c r="W1097" s="42"/>
      <c r="X1097" s="42"/>
      <c r="Y1097" s="42"/>
      <c r="Z1097" s="42"/>
      <c r="AA1097" s="42"/>
      <c r="AB1097" s="42"/>
      <c r="AC1097" s="42"/>
      <c r="AD1097" s="42"/>
      <c r="AE1097" s="42"/>
      <c r="AF1097" s="42"/>
      <c r="AG1097" s="42"/>
      <c r="AH1097" s="42"/>
      <c r="AI1097" s="42"/>
      <c r="AJ1097" s="42"/>
      <c r="AK1097" s="42"/>
      <c r="AL1097" s="42"/>
      <c r="AM1097" s="42"/>
      <c r="AN1097" s="42"/>
      <c r="AO1097" s="42"/>
      <c r="AP1097" s="42"/>
      <c r="AQ1097" s="42"/>
    </row>
    <row r="1098" spans="1:43" ht="13">
      <c r="A1098" s="42"/>
      <c r="B1098" s="42"/>
      <c r="C1098" s="42"/>
      <c r="D1098" s="42"/>
      <c r="E1098" s="42"/>
      <c r="F1098" s="42"/>
      <c r="G1098" s="42"/>
      <c r="H1098" s="42"/>
      <c r="I1098" s="42"/>
      <c r="J1098" s="42"/>
      <c r="K1098" s="42"/>
      <c r="L1098" s="42"/>
      <c r="M1098" s="42"/>
      <c r="N1098" s="42"/>
      <c r="O1098" s="42"/>
      <c r="P1098" s="42"/>
      <c r="Q1098" s="42"/>
      <c r="R1098" s="42"/>
      <c r="S1098" s="42"/>
      <c r="T1098" s="42"/>
      <c r="U1098" s="42"/>
      <c r="V1098" s="42"/>
      <c r="W1098" s="42"/>
      <c r="X1098" s="42"/>
      <c r="Y1098" s="42"/>
      <c r="Z1098" s="42"/>
      <c r="AA1098" s="42"/>
      <c r="AB1098" s="42"/>
      <c r="AC1098" s="42"/>
      <c r="AD1098" s="42"/>
      <c r="AE1098" s="42"/>
      <c r="AF1098" s="42"/>
      <c r="AG1098" s="42"/>
      <c r="AH1098" s="42"/>
      <c r="AI1098" s="42"/>
      <c r="AJ1098" s="42"/>
      <c r="AK1098" s="42"/>
      <c r="AL1098" s="42"/>
      <c r="AM1098" s="42"/>
      <c r="AN1098" s="42"/>
      <c r="AO1098" s="42"/>
      <c r="AP1098" s="42"/>
      <c r="AQ1098" s="42"/>
    </row>
    <row r="1099" spans="1:43" ht="13">
      <c r="A1099" s="42"/>
      <c r="B1099" s="42"/>
      <c r="C1099" s="42"/>
      <c r="D1099" s="42"/>
      <c r="E1099" s="42"/>
      <c r="F1099" s="42"/>
      <c r="G1099" s="42"/>
      <c r="H1099" s="42"/>
      <c r="I1099" s="42"/>
      <c r="J1099" s="42"/>
      <c r="K1099" s="42"/>
      <c r="L1099" s="42"/>
      <c r="M1099" s="42"/>
      <c r="N1099" s="42"/>
      <c r="O1099" s="42"/>
      <c r="P1099" s="42"/>
      <c r="Q1099" s="42"/>
      <c r="R1099" s="42"/>
      <c r="S1099" s="42"/>
      <c r="T1099" s="42"/>
      <c r="U1099" s="42"/>
      <c r="V1099" s="42"/>
      <c r="W1099" s="42"/>
      <c r="X1099" s="42"/>
      <c r="Y1099" s="42"/>
      <c r="Z1099" s="42"/>
      <c r="AA1099" s="42"/>
      <c r="AB1099" s="42"/>
      <c r="AC1099" s="42"/>
      <c r="AD1099" s="42"/>
      <c r="AE1099" s="42"/>
      <c r="AF1099" s="42"/>
      <c r="AG1099" s="42"/>
      <c r="AH1099" s="42"/>
      <c r="AI1099" s="42"/>
      <c r="AJ1099" s="42"/>
      <c r="AK1099" s="42"/>
      <c r="AL1099" s="42"/>
      <c r="AM1099" s="42"/>
      <c r="AN1099" s="42"/>
      <c r="AO1099" s="42"/>
      <c r="AP1099" s="42"/>
      <c r="AQ1099" s="42"/>
    </row>
    <row r="1100" spans="1:43" ht="13">
      <c r="A1100" s="42"/>
      <c r="B1100" s="42"/>
      <c r="C1100" s="42"/>
      <c r="D1100" s="42"/>
      <c r="E1100" s="42"/>
      <c r="F1100" s="42"/>
      <c r="G1100" s="42"/>
      <c r="H1100" s="42"/>
      <c r="I1100" s="42"/>
      <c r="J1100" s="42"/>
      <c r="K1100" s="42"/>
      <c r="L1100" s="42"/>
      <c r="M1100" s="42"/>
      <c r="N1100" s="42"/>
      <c r="O1100" s="42"/>
      <c r="P1100" s="42"/>
      <c r="Q1100" s="42"/>
      <c r="R1100" s="42"/>
      <c r="S1100" s="42"/>
      <c r="T1100" s="42"/>
      <c r="U1100" s="42"/>
      <c r="V1100" s="42"/>
      <c r="W1100" s="42"/>
      <c r="X1100" s="42"/>
      <c r="Y1100" s="42"/>
      <c r="Z1100" s="42"/>
      <c r="AA1100" s="42"/>
      <c r="AB1100" s="42"/>
      <c r="AC1100" s="42"/>
      <c r="AD1100" s="42"/>
      <c r="AE1100" s="42"/>
      <c r="AF1100" s="42"/>
      <c r="AG1100" s="42"/>
      <c r="AH1100" s="42"/>
      <c r="AI1100" s="42"/>
      <c r="AJ1100" s="42"/>
      <c r="AK1100" s="42"/>
      <c r="AL1100" s="42"/>
      <c r="AM1100" s="42"/>
      <c r="AN1100" s="42"/>
      <c r="AO1100" s="42"/>
      <c r="AP1100" s="42"/>
      <c r="AQ1100" s="42"/>
    </row>
    <row r="1101" spans="1:43" ht="13">
      <c r="A1101" s="42"/>
      <c r="B1101" s="42"/>
      <c r="C1101" s="42"/>
      <c r="D1101" s="42"/>
      <c r="E1101" s="42"/>
      <c r="F1101" s="42"/>
      <c r="G1101" s="42"/>
      <c r="H1101" s="42"/>
      <c r="I1101" s="42"/>
      <c r="J1101" s="42"/>
      <c r="K1101" s="42"/>
      <c r="L1101" s="42"/>
      <c r="M1101" s="42"/>
      <c r="N1101" s="42"/>
      <c r="O1101" s="42"/>
      <c r="P1101" s="42"/>
      <c r="Q1101" s="42"/>
      <c r="R1101" s="42"/>
      <c r="S1101" s="42"/>
      <c r="T1101" s="42"/>
      <c r="U1101" s="42"/>
      <c r="V1101" s="42"/>
      <c r="W1101" s="42"/>
      <c r="X1101" s="42"/>
      <c r="Y1101" s="42"/>
      <c r="Z1101" s="42"/>
      <c r="AA1101" s="42"/>
      <c r="AB1101" s="42"/>
      <c r="AC1101" s="42"/>
      <c r="AD1101" s="42"/>
      <c r="AE1101" s="42"/>
      <c r="AF1101" s="42"/>
      <c r="AG1101" s="42"/>
      <c r="AH1101" s="42"/>
      <c r="AI1101" s="42"/>
      <c r="AJ1101" s="42"/>
      <c r="AK1101" s="42"/>
      <c r="AL1101" s="42"/>
      <c r="AM1101" s="42"/>
      <c r="AN1101" s="42"/>
      <c r="AO1101" s="42"/>
      <c r="AP1101" s="42"/>
      <c r="AQ1101" s="42"/>
    </row>
    <row r="1102" spans="1:43" ht="13">
      <c r="A1102" s="42"/>
      <c r="B1102" s="42"/>
      <c r="C1102" s="42"/>
      <c r="D1102" s="42"/>
      <c r="E1102" s="42"/>
      <c r="F1102" s="42"/>
      <c r="G1102" s="42"/>
      <c r="H1102" s="42"/>
      <c r="I1102" s="42"/>
      <c r="J1102" s="42"/>
      <c r="K1102" s="42"/>
      <c r="L1102" s="42"/>
      <c r="M1102" s="42"/>
      <c r="N1102" s="42"/>
      <c r="O1102" s="42"/>
      <c r="P1102" s="42"/>
      <c r="Q1102" s="42"/>
      <c r="R1102" s="42"/>
      <c r="S1102" s="42"/>
      <c r="T1102" s="42"/>
      <c r="U1102" s="42"/>
      <c r="V1102" s="42"/>
      <c r="W1102" s="42"/>
      <c r="X1102" s="42"/>
      <c r="Y1102" s="42"/>
      <c r="Z1102" s="42"/>
      <c r="AA1102" s="42"/>
      <c r="AB1102" s="42"/>
      <c r="AC1102" s="42"/>
      <c r="AD1102" s="42"/>
      <c r="AE1102" s="42"/>
      <c r="AF1102" s="42"/>
      <c r="AG1102" s="42"/>
      <c r="AH1102" s="42"/>
      <c r="AI1102" s="42"/>
      <c r="AJ1102" s="42"/>
      <c r="AK1102" s="42"/>
      <c r="AL1102" s="42"/>
      <c r="AM1102" s="42"/>
      <c r="AN1102" s="42"/>
      <c r="AO1102" s="42"/>
      <c r="AP1102" s="42"/>
      <c r="AQ1102" s="42"/>
    </row>
    <row r="1103" spans="1:43" ht="13">
      <c r="A1103" s="42"/>
      <c r="B1103" s="42"/>
      <c r="C1103" s="42"/>
      <c r="D1103" s="42"/>
      <c r="E1103" s="42"/>
      <c r="F1103" s="42"/>
      <c r="G1103" s="42"/>
      <c r="H1103" s="42"/>
      <c r="I1103" s="42"/>
      <c r="J1103" s="42"/>
      <c r="K1103" s="42"/>
      <c r="L1103" s="42"/>
      <c r="M1103" s="42"/>
      <c r="N1103" s="42"/>
      <c r="O1103" s="42"/>
      <c r="P1103" s="42"/>
      <c r="Q1103" s="42"/>
      <c r="R1103" s="42"/>
      <c r="S1103" s="42"/>
      <c r="T1103" s="42"/>
      <c r="U1103" s="42"/>
      <c r="V1103" s="42"/>
      <c r="W1103" s="42"/>
      <c r="X1103" s="42"/>
      <c r="Y1103" s="42"/>
      <c r="Z1103" s="42"/>
      <c r="AA1103" s="42"/>
      <c r="AB1103" s="42"/>
      <c r="AC1103" s="42"/>
      <c r="AD1103" s="42"/>
      <c r="AE1103" s="42"/>
      <c r="AF1103" s="42"/>
      <c r="AG1103" s="42"/>
      <c r="AH1103" s="42"/>
      <c r="AI1103" s="42"/>
      <c r="AJ1103" s="42"/>
      <c r="AK1103" s="42"/>
      <c r="AL1103" s="42"/>
      <c r="AM1103" s="42"/>
      <c r="AN1103" s="42"/>
      <c r="AO1103" s="42"/>
      <c r="AP1103" s="42"/>
      <c r="AQ1103" s="42"/>
    </row>
    <row r="1104" spans="1:43" ht="13">
      <c r="A1104" s="42"/>
      <c r="B1104" s="42"/>
      <c r="C1104" s="42"/>
      <c r="D1104" s="42"/>
      <c r="E1104" s="42"/>
      <c r="F1104" s="42"/>
      <c r="G1104" s="42"/>
      <c r="H1104" s="42"/>
      <c r="I1104" s="42"/>
      <c r="J1104" s="42"/>
      <c r="K1104" s="42"/>
      <c r="L1104" s="42"/>
      <c r="M1104" s="42"/>
      <c r="N1104" s="42"/>
      <c r="O1104" s="42"/>
      <c r="P1104" s="42"/>
      <c r="Q1104" s="42"/>
      <c r="R1104" s="42"/>
      <c r="S1104" s="42"/>
      <c r="T1104" s="42"/>
      <c r="U1104" s="42"/>
      <c r="V1104" s="42"/>
      <c r="W1104" s="42"/>
      <c r="X1104" s="42"/>
      <c r="Y1104" s="42"/>
      <c r="Z1104" s="42"/>
      <c r="AA1104" s="42"/>
      <c r="AB1104" s="42"/>
      <c r="AC1104" s="42"/>
      <c r="AD1104" s="42"/>
      <c r="AE1104" s="42"/>
      <c r="AF1104" s="42"/>
      <c r="AG1104" s="42"/>
      <c r="AH1104" s="42"/>
      <c r="AI1104" s="42"/>
      <c r="AJ1104" s="42"/>
      <c r="AK1104" s="42"/>
      <c r="AL1104" s="42"/>
      <c r="AM1104" s="42"/>
      <c r="AN1104" s="42"/>
      <c r="AO1104" s="42"/>
      <c r="AP1104" s="42"/>
      <c r="AQ1104" s="42"/>
    </row>
    <row r="1105" spans="1:43" ht="13">
      <c r="A1105" s="42"/>
      <c r="B1105" s="42"/>
      <c r="C1105" s="42"/>
      <c r="D1105" s="42"/>
      <c r="E1105" s="42"/>
      <c r="F1105" s="42"/>
      <c r="G1105" s="42"/>
      <c r="H1105" s="42"/>
      <c r="I1105" s="42"/>
      <c r="J1105" s="42"/>
      <c r="K1105" s="42"/>
      <c r="L1105" s="42"/>
      <c r="M1105" s="42"/>
      <c r="N1105" s="42"/>
      <c r="O1105" s="42"/>
      <c r="P1105" s="42"/>
      <c r="Q1105" s="42"/>
      <c r="R1105" s="42"/>
      <c r="S1105" s="42"/>
      <c r="T1105" s="42"/>
      <c r="U1105" s="42"/>
      <c r="V1105" s="42"/>
      <c r="W1105" s="42"/>
      <c r="X1105" s="42"/>
      <c r="Y1105" s="42"/>
      <c r="Z1105" s="42"/>
      <c r="AA1105" s="42"/>
      <c r="AB1105" s="42"/>
      <c r="AC1105" s="42"/>
      <c r="AD1105" s="42"/>
      <c r="AE1105" s="42"/>
      <c r="AF1105" s="42"/>
      <c r="AG1105" s="42"/>
      <c r="AH1105" s="42"/>
      <c r="AI1105" s="42"/>
      <c r="AJ1105" s="42"/>
      <c r="AK1105" s="42"/>
      <c r="AL1105" s="42"/>
      <c r="AM1105" s="42"/>
      <c r="AN1105" s="42"/>
      <c r="AO1105" s="42"/>
      <c r="AP1105" s="42"/>
      <c r="AQ1105" s="42"/>
    </row>
    <row r="1106" spans="1:43" ht="13">
      <c r="A1106" s="42"/>
      <c r="B1106" s="42"/>
      <c r="C1106" s="42"/>
      <c r="D1106" s="42"/>
      <c r="E1106" s="42"/>
      <c r="F1106" s="42"/>
      <c r="G1106" s="42"/>
      <c r="H1106" s="42"/>
      <c r="I1106" s="42"/>
      <c r="J1106" s="42"/>
      <c r="K1106" s="42"/>
      <c r="L1106" s="42"/>
      <c r="M1106" s="42"/>
      <c r="N1106" s="42"/>
      <c r="O1106" s="42"/>
      <c r="P1106" s="42"/>
      <c r="Q1106" s="42"/>
      <c r="R1106" s="42"/>
      <c r="S1106" s="42"/>
      <c r="T1106" s="42"/>
      <c r="U1106" s="42"/>
      <c r="V1106" s="42"/>
      <c r="W1106" s="42"/>
      <c r="X1106" s="42"/>
      <c r="Y1106" s="42"/>
      <c r="Z1106" s="42"/>
      <c r="AA1106" s="42"/>
      <c r="AB1106" s="42"/>
      <c r="AC1106" s="42"/>
      <c r="AD1106" s="42"/>
      <c r="AE1106" s="42"/>
      <c r="AF1106" s="42"/>
      <c r="AG1106" s="42"/>
      <c r="AH1106" s="42"/>
      <c r="AI1106" s="42"/>
      <c r="AJ1106" s="42"/>
      <c r="AK1106" s="42"/>
      <c r="AL1106" s="42"/>
      <c r="AM1106" s="42"/>
      <c r="AN1106" s="42"/>
      <c r="AO1106" s="42"/>
      <c r="AP1106" s="42"/>
      <c r="AQ1106" s="42"/>
    </row>
    <row r="1107" spans="1:43" ht="13">
      <c r="A1107" s="42"/>
      <c r="B1107" s="42"/>
      <c r="C1107" s="42"/>
      <c r="D1107" s="42"/>
      <c r="E1107" s="42"/>
      <c r="F1107" s="42"/>
      <c r="G1107" s="42"/>
      <c r="H1107" s="42"/>
      <c r="I1107" s="42"/>
      <c r="J1107" s="42"/>
      <c r="K1107" s="42"/>
      <c r="L1107" s="42"/>
      <c r="M1107" s="42"/>
      <c r="N1107" s="42"/>
      <c r="O1107" s="42"/>
      <c r="P1107" s="42"/>
      <c r="Q1107" s="42"/>
      <c r="R1107" s="42"/>
      <c r="S1107" s="42"/>
      <c r="T1107" s="42"/>
      <c r="U1107" s="42"/>
      <c r="V1107" s="42"/>
      <c r="W1107" s="42"/>
      <c r="X1107" s="42"/>
      <c r="Y1107" s="42"/>
      <c r="Z1107" s="42"/>
      <c r="AA1107" s="42"/>
      <c r="AB1107" s="42"/>
      <c r="AC1107" s="42"/>
      <c r="AD1107" s="42"/>
      <c r="AE1107" s="42"/>
      <c r="AF1107" s="42"/>
      <c r="AG1107" s="42"/>
      <c r="AH1107" s="42"/>
      <c r="AI1107" s="42"/>
      <c r="AJ1107" s="42"/>
      <c r="AK1107" s="42"/>
      <c r="AL1107" s="42"/>
      <c r="AM1107" s="42"/>
      <c r="AN1107" s="42"/>
      <c r="AO1107" s="42"/>
      <c r="AP1107" s="42"/>
      <c r="AQ1107" s="42"/>
    </row>
    <row r="1108" spans="1:43" ht="13">
      <c r="A1108" s="42"/>
      <c r="B1108" s="42"/>
      <c r="C1108" s="42"/>
      <c r="D1108" s="42"/>
      <c r="E1108" s="42"/>
      <c r="F1108" s="42"/>
      <c r="G1108" s="42"/>
      <c r="H1108" s="42"/>
      <c r="I1108" s="42"/>
      <c r="J1108" s="42"/>
      <c r="K1108" s="42"/>
      <c r="L1108" s="42"/>
      <c r="M1108" s="42"/>
      <c r="N1108" s="42"/>
      <c r="O1108" s="42"/>
      <c r="P1108" s="42"/>
      <c r="Q1108" s="42"/>
      <c r="R1108" s="42"/>
      <c r="S1108" s="42"/>
      <c r="T1108" s="42"/>
      <c r="U1108" s="42"/>
      <c r="V1108" s="42"/>
      <c r="W1108" s="42"/>
      <c r="X1108" s="42"/>
      <c r="Y1108" s="42"/>
      <c r="Z1108" s="42"/>
      <c r="AA1108" s="42"/>
      <c r="AB1108" s="42"/>
      <c r="AC1108" s="42"/>
      <c r="AD1108" s="42"/>
      <c r="AE1108" s="42"/>
      <c r="AF1108" s="42"/>
      <c r="AG1108" s="42"/>
      <c r="AH1108" s="42"/>
      <c r="AI1108" s="42"/>
      <c r="AJ1108" s="42"/>
      <c r="AK1108" s="42"/>
      <c r="AL1108" s="42"/>
      <c r="AM1108" s="42"/>
      <c r="AN1108" s="42"/>
      <c r="AO1108" s="42"/>
      <c r="AP1108" s="42"/>
      <c r="AQ1108" s="42"/>
    </row>
    <row r="1109" spans="1:43" ht="13">
      <c r="A1109" s="42"/>
      <c r="B1109" s="42"/>
      <c r="C1109" s="42"/>
      <c r="D1109" s="42"/>
      <c r="E1109" s="42"/>
      <c r="F1109" s="42"/>
      <c r="G1109" s="42"/>
      <c r="H1109" s="42"/>
      <c r="I1109" s="42"/>
      <c r="J1109" s="42"/>
      <c r="K1109" s="42"/>
      <c r="L1109" s="42"/>
      <c r="M1109" s="42"/>
      <c r="N1109" s="42"/>
      <c r="O1109" s="42"/>
      <c r="P1109" s="42"/>
      <c r="Q1109" s="42"/>
      <c r="R1109" s="42"/>
      <c r="S1109" s="42"/>
      <c r="T1109" s="42"/>
      <c r="U1109" s="42"/>
      <c r="V1109" s="42"/>
      <c r="W1109" s="42"/>
      <c r="X1109" s="42"/>
      <c r="Y1109" s="42"/>
      <c r="Z1109" s="42"/>
      <c r="AA1109" s="42"/>
      <c r="AB1109" s="42"/>
      <c r="AC1109" s="42"/>
      <c r="AD1109" s="42"/>
      <c r="AE1109" s="42"/>
      <c r="AF1109" s="42"/>
      <c r="AG1109" s="42"/>
      <c r="AH1109" s="42"/>
      <c r="AI1109" s="42"/>
      <c r="AJ1109" s="42"/>
      <c r="AK1109" s="42"/>
      <c r="AL1109" s="42"/>
      <c r="AM1109" s="42"/>
      <c r="AN1109" s="42"/>
      <c r="AO1109" s="42"/>
      <c r="AP1109" s="42"/>
      <c r="AQ1109" s="42"/>
    </row>
    <row r="1110" spans="1:43" ht="13">
      <c r="A1110" s="42"/>
      <c r="B1110" s="42"/>
      <c r="C1110" s="42"/>
      <c r="D1110" s="42"/>
      <c r="E1110" s="42"/>
      <c r="F1110" s="42"/>
      <c r="G1110" s="42"/>
      <c r="H1110" s="42"/>
      <c r="I1110" s="42"/>
      <c r="J1110" s="42"/>
      <c r="K1110" s="42"/>
      <c r="L1110" s="42"/>
      <c r="M1110" s="42"/>
      <c r="N1110" s="42"/>
      <c r="O1110" s="42"/>
      <c r="P1110" s="42"/>
      <c r="Q1110" s="42"/>
      <c r="R1110" s="42"/>
      <c r="S1110" s="42"/>
      <c r="T1110" s="42"/>
      <c r="U1110" s="42"/>
      <c r="V1110" s="42"/>
      <c r="W1110" s="42"/>
      <c r="X1110" s="42"/>
      <c r="Y1110" s="42"/>
      <c r="Z1110" s="42"/>
      <c r="AA1110" s="42"/>
      <c r="AB1110" s="42"/>
      <c r="AC1110" s="42"/>
      <c r="AD1110" s="42"/>
      <c r="AE1110" s="42"/>
      <c r="AF1110" s="42"/>
      <c r="AG1110" s="42"/>
      <c r="AH1110" s="42"/>
      <c r="AI1110" s="42"/>
      <c r="AJ1110" s="42"/>
      <c r="AK1110" s="42"/>
      <c r="AL1110" s="42"/>
      <c r="AM1110" s="42"/>
      <c r="AN1110" s="42"/>
      <c r="AO1110" s="42"/>
      <c r="AP1110" s="42"/>
      <c r="AQ1110" s="42"/>
    </row>
    <row r="1111" spans="1:43" ht="13">
      <c r="A1111" s="42"/>
      <c r="B1111" s="42"/>
      <c r="C1111" s="42"/>
      <c r="D1111" s="42"/>
      <c r="E1111" s="42"/>
      <c r="F1111" s="42"/>
      <c r="G1111" s="42"/>
      <c r="H1111" s="42"/>
      <c r="I1111" s="42"/>
      <c r="J1111" s="42"/>
      <c r="K1111" s="42"/>
      <c r="L1111" s="42"/>
      <c r="M1111" s="42"/>
      <c r="N1111" s="42"/>
      <c r="O1111" s="42"/>
      <c r="P1111" s="42"/>
      <c r="Q1111" s="42"/>
      <c r="R1111" s="42"/>
      <c r="S1111" s="42"/>
      <c r="T1111" s="42"/>
      <c r="U1111" s="42"/>
      <c r="V1111" s="42"/>
      <c r="W1111" s="42"/>
      <c r="X1111" s="42"/>
      <c r="Y1111" s="42"/>
      <c r="Z1111" s="42"/>
      <c r="AA1111" s="42"/>
      <c r="AB1111" s="42"/>
      <c r="AC1111" s="42"/>
      <c r="AD1111" s="42"/>
      <c r="AE1111" s="42"/>
      <c r="AF1111" s="42"/>
      <c r="AG1111" s="42"/>
      <c r="AH1111" s="42"/>
      <c r="AI1111" s="42"/>
      <c r="AJ1111" s="42"/>
      <c r="AK1111" s="42"/>
      <c r="AL1111" s="42"/>
      <c r="AM1111" s="42"/>
      <c r="AN1111" s="42"/>
      <c r="AO1111" s="42"/>
      <c r="AP1111" s="42"/>
      <c r="AQ1111" s="42"/>
    </row>
    <row r="1112" spans="1:43" ht="13">
      <c r="A1112" s="42"/>
      <c r="B1112" s="42"/>
      <c r="C1112" s="42"/>
      <c r="D1112" s="42"/>
      <c r="E1112" s="42"/>
      <c r="F1112" s="42"/>
      <c r="G1112" s="42"/>
      <c r="H1112" s="42"/>
      <c r="I1112" s="42"/>
      <c r="J1112" s="42"/>
      <c r="K1112" s="42"/>
      <c r="L1112" s="42"/>
      <c r="M1112" s="42"/>
      <c r="N1112" s="42"/>
      <c r="O1112" s="42"/>
      <c r="P1112" s="42"/>
      <c r="Q1112" s="42"/>
      <c r="R1112" s="42"/>
      <c r="S1112" s="42"/>
      <c r="T1112" s="42"/>
      <c r="U1112" s="42"/>
      <c r="V1112" s="42"/>
      <c r="W1112" s="42"/>
      <c r="X1112" s="42"/>
      <c r="Y1112" s="42"/>
      <c r="Z1112" s="42"/>
      <c r="AA1112" s="42"/>
      <c r="AB1112" s="42"/>
      <c r="AC1112" s="42"/>
      <c r="AD1112" s="42"/>
      <c r="AE1112" s="42"/>
      <c r="AF1112" s="42"/>
      <c r="AG1112" s="42"/>
      <c r="AH1112" s="42"/>
      <c r="AI1112" s="42"/>
      <c r="AJ1112" s="42"/>
      <c r="AK1112" s="42"/>
      <c r="AL1112" s="42"/>
      <c r="AM1112" s="42"/>
      <c r="AN1112" s="42"/>
      <c r="AO1112" s="42"/>
      <c r="AP1112" s="42"/>
      <c r="AQ1112" s="42"/>
    </row>
    <row r="1113" spans="1:43" ht="13">
      <c r="A1113" s="42"/>
      <c r="B1113" s="42"/>
      <c r="C1113" s="42"/>
      <c r="D1113" s="42"/>
      <c r="E1113" s="42"/>
      <c r="F1113" s="42"/>
      <c r="G1113" s="42"/>
      <c r="H1113" s="42"/>
      <c r="I1113" s="42"/>
      <c r="J1113" s="42"/>
      <c r="K1113" s="42"/>
      <c r="L1113" s="42"/>
      <c r="M1113" s="42"/>
      <c r="N1113" s="42"/>
      <c r="O1113" s="42"/>
      <c r="P1113" s="42"/>
      <c r="Q1113" s="42"/>
      <c r="R1113" s="42"/>
      <c r="S1113" s="42"/>
      <c r="T1113" s="42"/>
      <c r="U1113" s="42"/>
      <c r="V1113" s="42"/>
      <c r="W1113" s="42"/>
      <c r="X1113" s="42"/>
      <c r="Y1113" s="42"/>
      <c r="Z1113" s="42"/>
      <c r="AA1113" s="42"/>
      <c r="AB1113" s="42"/>
      <c r="AC1113" s="42"/>
      <c r="AD1113" s="42"/>
      <c r="AE1113" s="42"/>
      <c r="AF1113" s="42"/>
      <c r="AG1113" s="42"/>
      <c r="AH1113" s="42"/>
      <c r="AI1113" s="42"/>
      <c r="AJ1113" s="42"/>
      <c r="AK1113" s="42"/>
      <c r="AL1113" s="42"/>
      <c r="AM1113" s="42"/>
      <c r="AN1113" s="42"/>
      <c r="AO1113" s="42"/>
      <c r="AP1113" s="42"/>
      <c r="AQ1113" s="42"/>
    </row>
    <row r="1114" spans="1:43" ht="13">
      <c r="A1114" s="42"/>
      <c r="B1114" s="42"/>
      <c r="C1114" s="42"/>
      <c r="D1114" s="42"/>
      <c r="E1114" s="42"/>
      <c r="F1114" s="42"/>
      <c r="G1114" s="42"/>
      <c r="H1114" s="42"/>
      <c r="I1114" s="42"/>
      <c r="J1114" s="42"/>
      <c r="K1114" s="42"/>
      <c r="L1114" s="42"/>
      <c r="M1114" s="42"/>
      <c r="N1114" s="42"/>
      <c r="O1114" s="42"/>
      <c r="P1114" s="42"/>
      <c r="Q1114" s="42"/>
      <c r="R1114" s="42"/>
      <c r="S1114" s="42"/>
      <c r="T1114" s="42"/>
      <c r="U1114" s="42"/>
      <c r="V1114" s="42"/>
      <c r="W1114" s="42"/>
      <c r="X1114" s="42"/>
      <c r="Y1114" s="42"/>
      <c r="Z1114" s="42"/>
      <c r="AA1114" s="42"/>
      <c r="AB1114" s="42"/>
      <c r="AC1114" s="42"/>
      <c r="AD1114" s="42"/>
      <c r="AE1114" s="42"/>
      <c r="AF1114" s="42"/>
      <c r="AG1114" s="42"/>
      <c r="AH1114" s="42"/>
      <c r="AI1114" s="42"/>
      <c r="AJ1114" s="42"/>
      <c r="AK1114" s="42"/>
      <c r="AL1114" s="42"/>
      <c r="AM1114" s="42"/>
      <c r="AN1114" s="42"/>
      <c r="AO1114" s="42"/>
      <c r="AP1114" s="42"/>
      <c r="AQ1114" s="42"/>
    </row>
    <row r="1115" spans="1:43" ht="13">
      <c r="A1115" s="42"/>
      <c r="B1115" s="42"/>
      <c r="C1115" s="42"/>
      <c r="D1115" s="42"/>
      <c r="E1115" s="42"/>
      <c r="F1115" s="42"/>
      <c r="G1115" s="42"/>
      <c r="H1115" s="42"/>
      <c r="I1115" s="42"/>
      <c r="J1115" s="42"/>
      <c r="K1115" s="42"/>
      <c r="L1115" s="42"/>
      <c r="M1115" s="42"/>
      <c r="N1115" s="42"/>
      <c r="O1115" s="42"/>
      <c r="P1115" s="42"/>
      <c r="Q1115" s="42"/>
      <c r="R1115" s="42"/>
      <c r="S1115" s="42"/>
      <c r="T1115" s="42"/>
      <c r="U1115" s="42"/>
      <c r="V1115" s="42"/>
      <c r="W1115" s="42"/>
      <c r="X1115" s="42"/>
      <c r="Y1115" s="42"/>
      <c r="Z1115" s="42"/>
      <c r="AA1115" s="42"/>
      <c r="AB1115" s="42"/>
      <c r="AC1115" s="42"/>
      <c r="AD1115" s="42"/>
      <c r="AE1115" s="42"/>
      <c r="AF1115" s="42"/>
      <c r="AG1115" s="42"/>
      <c r="AH1115" s="42"/>
      <c r="AI1115" s="42"/>
      <c r="AJ1115" s="42"/>
      <c r="AK1115" s="42"/>
      <c r="AL1115" s="42"/>
      <c r="AM1115" s="42"/>
      <c r="AN1115" s="42"/>
      <c r="AO1115" s="42"/>
      <c r="AP1115" s="42"/>
      <c r="AQ1115" s="42"/>
    </row>
    <row r="1116" spans="1:43" ht="13">
      <c r="A1116" s="42"/>
      <c r="B1116" s="42"/>
      <c r="C1116" s="42"/>
      <c r="D1116" s="42"/>
      <c r="E1116" s="42"/>
      <c r="F1116" s="42"/>
      <c r="G1116" s="42"/>
      <c r="H1116" s="42"/>
      <c r="I1116" s="42"/>
      <c r="J1116" s="42"/>
      <c r="K1116" s="42"/>
      <c r="L1116" s="42"/>
      <c r="M1116" s="42"/>
      <c r="N1116" s="42"/>
      <c r="O1116" s="42"/>
      <c r="P1116" s="42"/>
      <c r="Q1116" s="42"/>
      <c r="R1116" s="42"/>
      <c r="S1116" s="42"/>
      <c r="T1116" s="42"/>
      <c r="U1116" s="42"/>
      <c r="V1116" s="42"/>
      <c r="W1116" s="42"/>
      <c r="X1116" s="42"/>
      <c r="Y1116" s="42"/>
      <c r="Z1116" s="42"/>
      <c r="AA1116" s="42"/>
      <c r="AB1116" s="42"/>
      <c r="AC1116" s="42"/>
      <c r="AD1116" s="42"/>
      <c r="AE1116" s="42"/>
      <c r="AF1116" s="42"/>
      <c r="AG1116" s="42"/>
      <c r="AH1116" s="42"/>
      <c r="AI1116" s="42"/>
      <c r="AJ1116" s="42"/>
      <c r="AK1116" s="42"/>
      <c r="AL1116" s="42"/>
      <c r="AM1116" s="42"/>
      <c r="AN1116" s="42"/>
      <c r="AO1116" s="42"/>
      <c r="AP1116" s="42"/>
      <c r="AQ1116" s="42"/>
    </row>
    <row r="1117" spans="1:43" ht="13">
      <c r="A1117" s="42"/>
      <c r="B1117" s="42"/>
      <c r="C1117" s="42"/>
      <c r="D1117" s="42"/>
      <c r="E1117" s="42"/>
      <c r="F1117" s="42"/>
      <c r="G1117" s="42"/>
      <c r="H1117" s="42"/>
      <c r="I1117" s="42"/>
      <c r="J1117" s="42"/>
      <c r="K1117" s="42"/>
      <c r="L1117" s="42"/>
      <c r="M1117" s="42"/>
      <c r="N1117" s="42"/>
      <c r="O1117" s="42"/>
      <c r="P1117" s="42"/>
      <c r="Q1117" s="42"/>
      <c r="R1117" s="42"/>
      <c r="S1117" s="42"/>
      <c r="T1117" s="42"/>
      <c r="U1117" s="42"/>
      <c r="V1117" s="42"/>
      <c r="W1117" s="42"/>
      <c r="X1117" s="42"/>
      <c r="Y1117" s="42"/>
      <c r="Z1117" s="42"/>
      <c r="AA1117" s="42"/>
      <c r="AB1117" s="42"/>
      <c r="AC1117" s="42"/>
      <c r="AD1117" s="42"/>
      <c r="AE1117" s="42"/>
      <c r="AF1117" s="42"/>
      <c r="AG1117" s="42"/>
      <c r="AH1117" s="42"/>
      <c r="AI1117" s="42"/>
      <c r="AJ1117" s="42"/>
      <c r="AK1117" s="42"/>
      <c r="AL1117" s="42"/>
      <c r="AM1117" s="42"/>
      <c r="AN1117" s="42"/>
      <c r="AO1117" s="42"/>
      <c r="AP1117" s="42"/>
      <c r="AQ1117" s="42"/>
    </row>
    <row r="1118" spans="1:43" ht="13">
      <c r="A1118" s="42"/>
      <c r="B1118" s="42"/>
      <c r="C1118" s="42"/>
      <c r="D1118" s="42"/>
      <c r="E1118" s="42"/>
      <c r="F1118" s="42"/>
      <c r="G1118" s="42"/>
      <c r="H1118" s="42"/>
      <c r="I1118" s="42"/>
      <c r="J1118" s="42"/>
      <c r="K1118" s="42"/>
      <c r="L1118" s="42"/>
      <c r="M1118" s="42"/>
      <c r="N1118" s="42"/>
      <c r="O1118" s="42"/>
      <c r="P1118" s="42"/>
      <c r="Q1118" s="42"/>
      <c r="R1118" s="42"/>
      <c r="S1118" s="42"/>
      <c r="T1118" s="42"/>
      <c r="U1118" s="42"/>
      <c r="V1118" s="42"/>
      <c r="W1118" s="42"/>
      <c r="X1118" s="42"/>
      <c r="Y1118" s="42"/>
      <c r="Z1118" s="42"/>
      <c r="AA1118" s="42"/>
      <c r="AB1118" s="42"/>
      <c r="AC1118" s="42"/>
      <c r="AD1118" s="42"/>
      <c r="AE1118" s="42"/>
      <c r="AF1118" s="42"/>
      <c r="AG1118" s="42"/>
      <c r="AH1118" s="42"/>
      <c r="AI1118" s="42"/>
      <c r="AJ1118" s="42"/>
      <c r="AK1118" s="42"/>
      <c r="AL1118" s="42"/>
      <c r="AM1118" s="42"/>
      <c r="AN1118" s="42"/>
      <c r="AO1118" s="42"/>
      <c r="AP1118" s="42"/>
      <c r="AQ1118" s="42"/>
    </row>
    <row r="1119" spans="1:43" ht="13">
      <c r="A1119" s="42"/>
      <c r="B1119" s="42"/>
      <c r="C1119" s="42"/>
      <c r="D1119" s="42"/>
      <c r="E1119" s="42"/>
      <c r="F1119" s="42"/>
      <c r="G1119" s="42"/>
      <c r="H1119" s="42"/>
      <c r="I1119" s="42"/>
      <c r="J1119" s="42"/>
      <c r="K1119" s="42"/>
      <c r="L1119" s="42"/>
      <c r="M1119" s="42"/>
      <c r="N1119" s="42"/>
      <c r="O1119" s="42"/>
      <c r="P1119" s="42"/>
      <c r="Q1119" s="42"/>
      <c r="R1119" s="42"/>
      <c r="S1119" s="42"/>
      <c r="T1119" s="42"/>
      <c r="U1119" s="42"/>
      <c r="V1119" s="42"/>
      <c r="W1119" s="42"/>
      <c r="X1119" s="42"/>
      <c r="Y1119" s="42"/>
      <c r="Z1119" s="42"/>
      <c r="AA1119" s="42"/>
      <c r="AB1119" s="42"/>
      <c r="AC1119" s="42"/>
      <c r="AD1119" s="42"/>
      <c r="AE1119" s="42"/>
      <c r="AF1119" s="42"/>
      <c r="AG1119" s="42"/>
      <c r="AH1119" s="42"/>
      <c r="AI1119" s="42"/>
      <c r="AJ1119" s="42"/>
      <c r="AK1119" s="42"/>
      <c r="AL1119" s="42"/>
      <c r="AM1119" s="42"/>
      <c r="AN1119" s="42"/>
      <c r="AO1119" s="42"/>
      <c r="AP1119" s="42"/>
      <c r="AQ1119" s="42"/>
    </row>
    <row r="1120" spans="1:43" ht="13">
      <c r="A1120" s="42"/>
      <c r="B1120" s="42"/>
      <c r="C1120" s="42"/>
      <c r="D1120" s="42"/>
      <c r="E1120" s="42"/>
      <c r="F1120" s="42"/>
      <c r="G1120" s="42"/>
      <c r="H1120" s="42"/>
      <c r="I1120" s="42"/>
      <c r="J1120" s="42"/>
      <c r="K1120" s="42"/>
      <c r="L1120" s="42"/>
      <c r="M1120" s="42"/>
      <c r="N1120" s="42"/>
      <c r="O1120" s="42"/>
      <c r="P1120" s="42"/>
      <c r="Q1120" s="42"/>
      <c r="R1120" s="42"/>
      <c r="S1120" s="42"/>
      <c r="T1120" s="42"/>
      <c r="U1120" s="42"/>
      <c r="V1120" s="42"/>
      <c r="W1120" s="42"/>
      <c r="X1120" s="42"/>
      <c r="Y1120" s="42"/>
      <c r="Z1120" s="42"/>
      <c r="AA1120" s="42"/>
      <c r="AB1120" s="42"/>
      <c r="AC1120" s="42"/>
      <c r="AD1120" s="42"/>
      <c r="AE1120" s="42"/>
      <c r="AF1120" s="42"/>
      <c r="AG1120" s="42"/>
      <c r="AH1120" s="42"/>
      <c r="AI1120" s="42"/>
      <c r="AJ1120" s="42"/>
      <c r="AK1120" s="42"/>
      <c r="AL1120" s="42"/>
      <c r="AM1120" s="42"/>
      <c r="AN1120" s="42"/>
      <c r="AO1120" s="42"/>
      <c r="AP1120" s="42"/>
      <c r="AQ1120" s="42"/>
    </row>
    <row r="1121" spans="1:43" ht="13">
      <c r="A1121" s="42"/>
      <c r="B1121" s="42"/>
      <c r="C1121" s="42"/>
      <c r="D1121" s="42"/>
      <c r="E1121" s="42"/>
      <c r="F1121" s="42"/>
      <c r="G1121" s="42"/>
      <c r="H1121" s="42"/>
      <c r="I1121" s="42"/>
      <c r="J1121" s="42"/>
      <c r="K1121" s="42"/>
      <c r="L1121" s="42"/>
      <c r="M1121" s="42"/>
      <c r="N1121" s="42"/>
      <c r="O1121" s="42"/>
      <c r="P1121" s="42"/>
      <c r="Q1121" s="42"/>
      <c r="R1121" s="42"/>
      <c r="S1121" s="42"/>
      <c r="T1121" s="42"/>
      <c r="U1121" s="42"/>
      <c r="V1121" s="42"/>
      <c r="W1121" s="42"/>
      <c r="X1121" s="42"/>
      <c r="Y1121" s="42"/>
      <c r="Z1121" s="42"/>
      <c r="AA1121" s="42"/>
      <c r="AB1121" s="42"/>
      <c r="AC1121" s="42"/>
      <c r="AD1121" s="42"/>
      <c r="AE1121" s="42"/>
      <c r="AF1121" s="42"/>
      <c r="AG1121" s="42"/>
      <c r="AH1121" s="42"/>
      <c r="AI1121" s="42"/>
      <c r="AJ1121" s="42"/>
      <c r="AK1121" s="42"/>
      <c r="AL1121" s="42"/>
      <c r="AM1121" s="42"/>
      <c r="AN1121" s="42"/>
      <c r="AO1121" s="42"/>
      <c r="AP1121" s="42"/>
      <c r="AQ1121" s="42"/>
    </row>
    <row r="1122" spans="1:43" ht="13">
      <c r="A1122" s="42"/>
      <c r="B1122" s="42"/>
      <c r="C1122" s="42"/>
      <c r="D1122" s="42"/>
      <c r="E1122" s="42"/>
      <c r="F1122" s="42"/>
      <c r="G1122" s="42"/>
      <c r="H1122" s="42"/>
      <c r="I1122" s="42"/>
      <c r="J1122" s="42"/>
      <c r="K1122" s="42"/>
      <c r="L1122" s="42"/>
      <c r="M1122" s="42"/>
      <c r="N1122" s="42"/>
      <c r="O1122" s="42"/>
      <c r="P1122" s="42"/>
      <c r="Q1122" s="42"/>
      <c r="R1122" s="42"/>
      <c r="S1122" s="42"/>
      <c r="T1122" s="42"/>
      <c r="U1122" s="42"/>
      <c r="V1122" s="42"/>
      <c r="W1122" s="42"/>
      <c r="X1122" s="42"/>
      <c r="Y1122" s="42"/>
      <c r="Z1122" s="42"/>
      <c r="AA1122" s="42"/>
      <c r="AB1122" s="42"/>
      <c r="AC1122" s="42"/>
      <c r="AD1122" s="42"/>
      <c r="AE1122" s="42"/>
      <c r="AF1122" s="42"/>
      <c r="AG1122" s="42"/>
      <c r="AH1122" s="42"/>
      <c r="AI1122" s="42"/>
      <c r="AJ1122" s="42"/>
      <c r="AK1122" s="42"/>
      <c r="AL1122" s="42"/>
      <c r="AM1122" s="42"/>
      <c r="AN1122" s="42"/>
      <c r="AO1122" s="42"/>
      <c r="AP1122" s="42"/>
      <c r="AQ1122" s="42"/>
    </row>
    <row r="1123" spans="1:43" ht="13">
      <c r="A1123" s="42"/>
      <c r="B1123" s="42"/>
      <c r="C1123" s="42"/>
      <c r="D1123" s="42"/>
      <c r="E1123" s="42"/>
      <c r="F1123" s="42"/>
      <c r="G1123" s="42"/>
      <c r="H1123" s="42"/>
      <c r="I1123" s="42"/>
      <c r="J1123" s="42"/>
      <c r="K1123" s="42"/>
      <c r="L1123" s="42"/>
      <c r="M1123" s="42"/>
      <c r="N1123" s="42"/>
      <c r="O1123" s="42"/>
      <c r="P1123" s="42"/>
      <c r="Q1123" s="42"/>
      <c r="R1123" s="42"/>
      <c r="S1123" s="42"/>
      <c r="T1123" s="42"/>
      <c r="U1123" s="42"/>
      <c r="V1123" s="42"/>
      <c r="W1123" s="42"/>
      <c r="X1123" s="42"/>
      <c r="Y1123" s="42"/>
      <c r="Z1123" s="42"/>
      <c r="AA1123" s="42"/>
      <c r="AB1123" s="42"/>
      <c r="AC1123" s="42"/>
      <c r="AD1123" s="42"/>
      <c r="AE1123" s="42"/>
      <c r="AF1123" s="42"/>
      <c r="AG1123" s="42"/>
      <c r="AH1123" s="42"/>
      <c r="AI1123" s="42"/>
      <c r="AJ1123" s="42"/>
      <c r="AK1123" s="42"/>
      <c r="AL1123" s="42"/>
      <c r="AM1123" s="42"/>
      <c r="AN1123" s="42"/>
      <c r="AO1123" s="42"/>
      <c r="AP1123" s="42"/>
      <c r="AQ1123" s="42"/>
    </row>
    <row r="1124" spans="1:43" ht="13">
      <c r="A1124" s="42"/>
      <c r="B1124" s="42"/>
      <c r="C1124" s="42"/>
      <c r="D1124" s="42"/>
      <c r="E1124" s="42"/>
      <c r="F1124" s="42"/>
      <c r="G1124" s="42"/>
      <c r="H1124" s="42"/>
      <c r="I1124" s="42"/>
      <c r="J1124" s="42"/>
      <c r="K1124" s="42"/>
      <c r="L1124" s="42"/>
      <c r="M1124" s="42"/>
      <c r="N1124" s="42"/>
      <c r="O1124" s="42"/>
      <c r="P1124" s="42"/>
      <c r="Q1124" s="42"/>
      <c r="R1124" s="42"/>
      <c r="S1124" s="42"/>
      <c r="T1124" s="42"/>
      <c r="U1124" s="42"/>
      <c r="V1124" s="42"/>
      <c r="W1124" s="42"/>
      <c r="X1124" s="42"/>
      <c r="Y1124" s="42"/>
      <c r="Z1124" s="42"/>
      <c r="AA1124" s="42"/>
      <c r="AB1124" s="42"/>
      <c r="AC1124" s="42"/>
      <c r="AD1124" s="42"/>
      <c r="AE1124" s="42"/>
      <c r="AF1124" s="42"/>
      <c r="AG1124" s="42"/>
      <c r="AH1124" s="42"/>
      <c r="AI1124" s="42"/>
      <c r="AJ1124" s="42"/>
      <c r="AK1124" s="42"/>
      <c r="AL1124" s="42"/>
      <c r="AM1124" s="42"/>
      <c r="AN1124" s="42"/>
      <c r="AO1124" s="42"/>
      <c r="AP1124" s="42"/>
      <c r="AQ1124" s="42"/>
    </row>
    <row r="1125" spans="1:43" ht="13">
      <c r="A1125" s="42"/>
      <c r="B1125" s="42"/>
      <c r="C1125" s="42"/>
      <c r="D1125" s="42"/>
      <c r="E1125" s="42"/>
      <c r="F1125" s="42"/>
      <c r="G1125" s="42"/>
      <c r="H1125" s="42"/>
      <c r="I1125" s="42"/>
      <c r="J1125" s="42"/>
      <c r="K1125" s="42"/>
      <c r="L1125" s="42"/>
      <c r="M1125" s="42"/>
      <c r="N1125" s="42"/>
      <c r="O1125" s="42"/>
      <c r="P1125" s="42"/>
      <c r="Q1125" s="42"/>
      <c r="R1125" s="42"/>
      <c r="S1125" s="42"/>
      <c r="T1125" s="42"/>
      <c r="U1125" s="42"/>
      <c r="V1125" s="42"/>
      <c r="W1125" s="42"/>
      <c r="X1125" s="42"/>
      <c r="Y1125" s="42"/>
      <c r="Z1125" s="42"/>
      <c r="AA1125" s="42"/>
      <c r="AB1125" s="42"/>
      <c r="AC1125" s="42"/>
      <c r="AD1125" s="42"/>
      <c r="AE1125" s="42"/>
      <c r="AF1125" s="42"/>
      <c r="AG1125" s="42"/>
      <c r="AH1125" s="42"/>
      <c r="AI1125" s="42"/>
      <c r="AJ1125" s="42"/>
      <c r="AK1125" s="42"/>
      <c r="AL1125" s="42"/>
      <c r="AM1125" s="42"/>
      <c r="AN1125" s="42"/>
      <c r="AO1125" s="42"/>
      <c r="AP1125" s="42"/>
      <c r="AQ1125" s="42"/>
    </row>
    <row r="1126" spans="1:43" ht="13">
      <c r="A1126" s="42"/>
      <c r="B1126" s="42"/>
      <c r="C1126" s="42"/>
      <c r="D1126" s="42"/>
      <c r="E1126" s="42"/>
      <c r="F1126" s="42"/>
      <c r="G1126" s="42"/>
      <c r="H1126" s="42"/>
      <c r="I1126" s="42"/>
      <c r="J1126" s="42"/>
      <c r="K1126" s="42"/>
      <c r="L1126" s="42"/>
      <c r="M1126" s="42"/>
      <c r="N1126" s="42"/>
      <c r="O1126" s="42"/>
      <c r="P1126" s="42"/>
      <c r="Q1126" s="42"/>
      <c r="R1126" s="42"/>
      <c r="S1126" s="42"/>
      <c r="T1126" s="42"/>
      <c r="U1126" s="42"/>
      <c r="V1126" s="42"/>
      <c r="W1126" s="42"/>
      <c r="X1126" s="42"/>
      <c r="Y1126" s="42"/>
      <c r="Z1126" s="42"/>
      <c r="AA1126" s="42"/>
      <c r="AB1126" s="42"/>
      <c r="AC1126" s="42"/>
      <c r="AD1126" s="42"/>
      <c r="AE1126" s="42"/>
      <c r="AF1126" s="42"/>
      <c r="AG1126" s="42"/>
      <c r="AH1126" s="42"/>
      <c r="AI1126" s="42"/>
      <c r="AJ1126" s="42"/>
      <c r="AK1126" s="42"/>
      <c r="AL1126" s="42"/>
      <c r="AM1126" s="42"/>
      <c r="AN1126" s="42"/>
      <c r="AO1126" s="42"/>
      <c r="AP1126" s="42"/>
      <c r="AQ1126" s="42"/>
    </row>
    <row r="1127" spans="1:43" ht="13">
      <c r="A1127" s="42"/>
      <c r="B1127" s="42"/>
      <c r="C1127" s="42"/>
      <c r="D1127" s="42"/>
      <c r="E1127" s="42"/>
      <c r="F1127" s="42"/>
      <c r="G1127" s="42"/>
      <c r="H1127" s="42"/>
      <c r="I1127" s="42"/>
      <c r="J1127" s="42"/>
      <c r="K1127" s="42"/>
      <c r="L1127" s="42"/>
      <c r="M1127" s="42"/>
      <c r="N1127" s="42"/>
      <c r="O1127" s="42"/>
      <c r="P1127" s="42"/>
      <c r="Q1127" s="42"/>
      <c r="R1127" s="42"/>
      <c r="S1127" s="42"/>
      <c r="T1127" s="42"/>
      <c r="U1127" s="42"/>
      <c r="V1127" s="42"/>
      <c r="W1127" s="42"/>
      <c r="X1127" s="42"/>
      <c r="Y1127" s="42"/>
      <c r="Z1127" s="42"/>
      <c r="AA1127" s="42"/>
      <c r="AB1127" s="42"/>
      <c r="AC1127" s="42"/>
      <c r="AD1127" s="42"/>
      <c r="AE1127" s="42"/>
      <c r="AF1127" s="42"/>
      <c r="AG1127" s="42"/>
      <c r="AH1127" s="42"/>
      <c r="AI1127" s="42"/>
      <c r="AJ1127" s="42"/>
      <c r="AK1127" s="42"/>
      <c r="AL1127" s="42"/>
      <c r="AM1127" s="42"/>
      <c r="AN1127" s="42"/>
      <c r="AO1127" s="42"/>
      <c r="AP1127" s="42"/>
      <c r="AQ1127" s="42"/>
    </row>
    <row r="1128" spans="1:43" ht="13">
      <c r="A1128" s="42"/>
      <c r="B1128" s="42"/>
      <c r="C1128" s="42"/>
      <c r="D1128" s="42"/>
      <c r="E1128" s="42"/>
      <c r="F1128" s="42"/>
      <c r="G1128" s="42"/>
      <c r="H1128" s="42"/>
      <c r="I1128" s="42"/>
      <c r="J1128" s="42"/>
      <c r="K1128" s="42"/>
      <c r="L1128" s="42"/>
      <c r="M1128" s="42"/>
      <c r="N1128" s="42"/>
      <c r="O1128" s="42"/>
      <c r="P1128" s="42"/>
      <c r="Q1128" s="42"/>
      <c r="R1128" s="42"/>
      <c r="S1128" s="42"/>
      <c r="T1128" s="42"/>
      <c r="U1128" s="42"/>
      <c r="V1128" s="42"/>
      <c r="W1128" s="42"/>
      <c r="X1128" s="42"/>
      <c r="Y1128" s="42"/>
      <c r="Z1128" s="42"/>
      <c r="AA1128" s="42"/>
      <c r="AB1128" s="42"/>
      <c r="AC1128" s="42"/>
      <c r="AD1128" s="42"/>
      <c r="AE1128" s="42"/>
      <c r="AF1128" s="42"/>
      <c r="AG1128" s="42"/>
      <c r="AH1128" s="42"/>
      <c r="AI1128" s="42"/>
      <c r="AJ1128" s="42"/>
      <c r="AK1128" s="42"/>
      <c r="AL1128" s="42"/>
      <c r="AM1128" s="42"/>
      <c r="AN1128" s="42"/>
      <c r="AO1128" s="42"/>
      <c r="AP1128" s="42"/>
      <c r="AQ1128" s="42"/>
    </row>
    <row r="1129" spans="1:43" ht="13">
      <c r="A1129" s="42"/>
      <c r="B1129" s="42"/>
      <c r="C1129" s="42"/>
      <c r="D1129" s="42"/>
      <c r="E1129" s="42"/>
      <c r="F1129" s="42"/>
      <c r="G1129" s="42"/>
      <c r="H1129" s="42"/>
      <c r="I1129" s="42"/>
      <c r="J1129" s="42"/>
      <c r="K1129" s="42"/>
      <c r="L1129" s="42"/>
      <c r="M1129" s="42"/>
      <c r="N1129" s="42"/>
      <c r="O1129" s="42"/>
      <c r="P1129" s="42"/>
      <c r="Q1129" s="42"/>
      <c r="R1129" s="42"/>
      <c r="S1129" s="42"/>
      <c r="T1129" s="42"/>
      <c r="U1129" s="42"/>
      <c r="V1129" s="42"/>
      <c r="W1129" s="42"/>
      <c r="X1129" s="42"/>
      <c r="Y1129" s="42"/>
      <c r="Z1129" s="42"/>
      <c r="AA1129" s="42"/>
      <c r="AB1129" s="42"/>
      <c r="AC1129" s="42"/>
      <c r="AD1129" s="42"/>
      <c r="AE1129" s="42"/>
      <c r="AF1129" s="42"/>
      <c r="AG1129" s="42"/>
      <c r="AH1129" s="42"/>
      <c r="AI1129" s="42"/>
      <c r="AJ1129" s="42"/>
      <c r="AK1129" s="42"/>
      <c r="AL1129" s="42"/>
      <c r="AM1129" s="42"/>
      <c r="AN1129" s="42"/>
      <c r="AO1129" s="42"/>
      <c r="AP1129" s="42"/>
      <c r="AQ1129" s="42"/>
    </row>
    <row r="1130" spans="1:43" ht="13">
      <c r="A1130" s="42"/>
      <c r="B1130" s="42"/>
      <c r="C1130" s="42"/>
      <c r="D1130" s="42"/>
      <c r="E1130" s="42"/>
      <c r="F1130" s="42"/>
      <c r="G1130" s="42"/>
      <c r="H1130" s="42"/>
      <c r="I1130" s="42"/>
      <c r="J1130" s="42"/>
      <c r="K1130" s="42"/>
      <c r="L1130" s="42"/>
      <c r="M1130" s="42"/>
      <c r="N1130" s="42"/>
      <c r="O1130" s="42"/>
      <c r="P1130" s="42"/>
      <c r="Q1130" s="42"/>
      <c r="R1130" s="42"/>
      <c r="S1130" s="42"/>
      <c r="T1130" s="42"/>
      <c r="U1130" s="42"/>
      <c r="V1130" s="42"/>
      <c r="W1130" s="42"/>
      <c r="X1130" s="42"/>
      <c r="Y1130" s="42"/>
      <c r="Z1130" s="42"/>
      <c r="AA1130" s="42"/>
      <c r="AB1130" s="42"/>
      <c r="AC1130" s="42"/>
      <c r="AD1130" s="42"/>
      <c r="AE1130" s="42"/>
      <c r="AF1130" s="42"/>
      <c r="AG1130" s="42"/>
      <c r="AH1130" s="42"/>
      <c r="AI1130" s="42"/>
      <c r="AJ1130" s="42"/>
      <c r="AK1130" s="42"/>
      <c r="AL1130" s="42"/>
      <c r="AM1130" s="42"/>
      <c r="AN1130" s="42"/>
      <c r="AO1130" s="42"/>
      <c r="AP1130" s="42"/>
      <c r="AQ1130" s="42"/>
    </row>
    <row r="1131" spans="1:43" ht="13">
      <c r="A1131" s="42"/>
      <c r="B1131" s="42"/>
      <c r="C1131" s="42"/>
      <c r="D1131" s="42"/>
      <c r="E1131" s="42"/>
      <c r="F1131" s="42"/>
      <c r="G1131" s="42"/>
      <c r="H1131" s="42"/>
      <c r="I1131" s="42"/>
      <c r="J1131" s="42"/>
      <c r="K1131" s="42"/>
      <c r="L1131" s="42"/>
      <c r="M1131" s="42"/>
      <c r="N1131" s="42"/>
      <c r="O1131" s="42"/>
      <c r="P1131" s="42"/>
      <c r="Q1131" s="42"/>
      <c r="R1131" s="42"/>
      <c r="S1131" s="42"/>
      <c r="T1131" s="42"/>
      <c r="U1131" s="42"/>
      <c r="V1131" s="42"/>
      <c r="W1131" s="42"/>
      <c r="X1131" s="42"/>
      <c r="Y1131" s="42"/>
      <c r="Z1131" s="42"/>
      <c r="AA1131" s="42"/>
      <c r="AB1131" s="42"/>
      <c r="AC1131" s="42"/>
      <c r="AD1131" s="42"/>
      <c r="AE1131" s="42"/>
      <c r="AF1131" s="42"/>
      <c r="AG1131" s="42"/>
      <c r="AH1131" s="42"/>
      <c r="AI1131" s="42"/>
      <c r="AJ1131" s="42"/>
      <c r="AK1131" s="42"/>
      <c r="AL1131" s="42"/>
      <c r="AM1131" s="42"/>
      <c r="AN1131" s="42"/>
      <c r="AO1131" s="42"/>
      <c r="AP1131" s="42"/>
      <c r="AQ1131" s="42"/>
    </row>
    <row r="1132" spans="1:43" ht="13">
      <c r="A1132" s="42"/>
      <c r="B1132" s="42"/>
      <c r="C1132" s="42"/>
      <c r="D1132" s="42"/>
      <c r="E1132" s="42"/>
      <c r="F1132" s="42"/>
      <c r="G1132" s="42"/>
      <c r="H1132" s="42"/>
      <c r="I1132" s="42"/>
      <c r="J1132" s="42"/>
      <c r="K1132" s="42"/>
      <c r="L1132" s="42"/>
      <c r="M1132" s="42"/>
      <c r="N1132" s="42"/>
      <c r="O1132" s="42"/>
      <c r="P1132" s="42"/>
      <c r="Q1132" s="42"/>
      <c r="R1132" s="42"/>
      <c r="S1132" s="42"/>
      <c r="T1132" s="42"/>
      <c r="U1132" s="42"/>
      <c r="V1132" s="42"/>
      <c r="W1132" s="42"/>
      <c r="X1132" s="42"/>
      <c r="Y1132" s="42"/>
      <c r="Z1132" s="42"/>
      <c r="AA1132" s="42"/>
      <c r="AB1132" s="42"/>
      <c r="AC1132" s="42"/>
      <c r="AD1132" s="42"/>
      <c r="AE1132" s="42"/>
      <c r="AF1132" s="42"/>
      <c r="AG1132" s="42"/>
      <c r="AH1132" s="42"/>
      <c r="AI1132" s="42"/>
      <c r="AJ1132" s="42"/>
      <c r="AK1132" s="42"/>
      <c r="AL1132" s="42"/>
      <c r="AM1132" s="42"/>
      <c r="AN1132" s="42"/>
      <c r="AO1132" s="42"/>
      <c r="AP1132" s="42"/>
      <c r="AQ1132" s="42"/>
    </row>
    <row r="1133" spans="1:43" ht="13">
      <c r="A1133" s="42"/>
      <c r="B1133" s="42"/>
      <c r="C1133" s="42"/>
      <c r="D1133" s="42"/>
      <c r="E1133" s="42"/>
      <c r="F1133" s="42"/>
      <c r="G1133" s="42"/>
      <c r="H1133" s="42"/>
      <c r="I1133" s="42"/>
      <c r="J1133" s="42"/>
      <c r="K1133" s="42"/>
      <c r="L1133" s="42"/>
      <c r="M1133" s="42"/>
      <c r="N1133" s="42"/>
      <c r="O1133" s="42"/>
      <c r="P1133" s="42"/>
      <c r="Q1133" s="42"/>
      <c r="R1133" s="42"/>
      <c r="S1133" s="42"/>
      <c r="T1133" s="42"/>
      <c r="U1133" s="42"/>
      <c r="V1133" s="42"/>
      <c r="W1133" s="42"/>
      <c r="X1133" s="42"/>
      <c r="Y1133" s="42"/>
      <c r="Z1133" s="42"/>
      <c r="AA1133" s="42"/>
      <c r="AB1133" s="42"/>
      <c r="AC1133" s="42"/>
      <c r="AD1133" s="42"/>
      <c r="AE1133" s="42"/>
      <c r="AF1133" s="42"/>
      <c r="AG1133" s="42"/>
      <c r="AH1133" s="42"/>
      <c r="AI1133" s="42"/>
      <c r="AJ1133" s="42"/>
      <c r="AK1133" s="42"/>
      <c r="AL1133" s="42"/>
      <c r="AM1133" s="42"/>
      <c r="AN1133" s="42"/>
      <c r="AO1133" s="42"/>
      <c r="AP1133" s="42"/>
      <c r="AQ1133" s="42"/>
    </row>
    <row r="1134" spans="1:43" ht="13">
      <c r="A1134" s="42"/>
      <c r="B1134" s="42"/>
      <c r="C1134" s="42"/>
      <c r="D1134" s="42"/>
      <c r="E1134" s="42"/>
      <c r="F1134" s="42"/>
      <c r="G1134" s="42"/>
      <c r="H1134" s="42"/>
      <c r="I1134" s="42"/>
      <c r="J1134" s="42"/>
      <c r="K1134" s="42"/>
      <c r="L1134" s="42"/>
      <c r="M1134" s="42"/>
      <c r="N1134" s="42"/>
      <c r="O1134" s="42"/>
      <c r="P1134" s="42"/>
      <c r="Q1134" s="42"/>
      <c r="R1134" s="42"/>
      <c r="S1134" s="42"/>
      <c r="T1134" s="42"/>
      <c r="U1134" s="42"/>
      <c r="V1134" s="42"/>
      <c r="W1134" s="42"/>
      <c r="X1134" s="42"/>
      <c r="Y1134" s="42"/>
      <c r="Z1134" s="42"/>
      <c r="AA1134" s="42"/>
      <c r="AB1134" s="42"/>
      <c r="AC1134" s="42"/>
      <c r="AD1134" s="42"/>
      <c r="AE1134" s="42"/>
      <c r="AF1134" s="42"/>
      <c r="AG1134" s="42"/>
      <c r="AH1134" s="42"/>
      <c r="AI1134" s="42"/>
      <c r="AJ1134" s="42"/>
      <c r="AK1134" s="42"/>
      <c r="AL1134" s="42"/>
      <c r="AM1134" s="42"/>
      <c r="AN1134" s="42"/>
      <c r="AO1134" s="42"/>
      <c r="AP1134" s="42"/>
      <c r="AQ1134" s="42"/>
    </row>
    <row r="1135" spans="1:43" ht="13">
      <c r="A1135" s="42"/>
      <c r="B1135" s="42"/>
      <c r="C1135" s="42"/>
      <c r="D1135" s="42"/>
      <c r="E1135" s="42"/>
      <c r="F1135" s="42"/>
      <c r="G1135" s="42"/>
      <c r="H1135" s="42"/>
      <c r="I1135" s="42"/>
      <c r="J1135" s="42"/>
      <c r="K1135" s="42"/>
      <c r="L1135" s="42"/>
      <c r="M1135" s="42"/>
      <c r="N1135" s="42"/>
      <c r="O1135" s="42"/>
      <c r="P1135" s="42"/>
      <c r="Q1135" s="42"/>
      <c r="R1135" s="42"/>
      <c r="S1135" s="42"/>
      <c r="T1135" s="42"/>
      <c r="U1135" s="42"/>
      <c r="V1135" s="42"/>
      <c r="W1135" s="42"/>
      <c r="X1135" s="42"/>
      <c r="Y1135" s="42"/>
      <c r="Z1135" s="42"/>
      <c r="AA1135" s="42"/>
      <c r="AB1135" s="42"/>
      <c r="AC1135" s="42"/>
      <c r="AD1135" s="42"/>
      <c r="AE1135" s="42"/>
      <c r="AF1135" s="42"/>
      <c r="AG1135" s="42"/>
      <c r="AH1135" s="42"/>
      <c r="AI1135" s="42"/>
      <c r="AJ1135" s="42"/>
      <c r="AK1135" s="42"/>
      <c r="AL1135" s="42"/>
      <c r="AM1135" s="42"/>
      <c r="AN1135" s="42"/>
      <c r="AO1135" s="42"/>
      <c r="AP1135" s="42"/>
      <c r="AQ1135" s="42"/>
    </row>
    <row r="1136" spans="1:43" ht="13">
      <c r="A1136" s="42"/>
      <c r="B1136" s="42"/>
      <c r="C1136" s="42"/>
      <c r="D1136" s="42"/>
      <c r="E1136" s="42"/>
      <c r="F1136" s="42"/>
      <c r="G1136" s="42"/>
      <c r="H1136" s="42"/>
      <c r="I1136" s="42"/>
      <c r="J1136" s="42"/>
      <c r="K1136" s="42"/>
      <c r="L1136" s="42"/>
      <c r="M1136" s="42"/>
      <c r="N1136" s="42"/>
      <c r="O1136" s="42"/>
      <c r="P1136" s="42"/>
      <c r="Q1136" s="42"/>
      <c r="R1136" s="42"/>
      <c r="S1136" s="42"/>
      <c r="T1136" s="42"/>
      <c r="U1136" s="42"/>
      <c r="V1136" s="42"/>
      <c r="W1136" s="42"/>
      <c r="X1136" s="42"/>
      <c r="Y1136" s="42"/>
      <c r="Z1136" s="42"/>
      <c r="AA1136" s="42"/>
      <c r="AB1136" s="42"/>
      <c r="AC1136" s="42"/>
      <c r="AD1136" s="42"/>
      <c r="AE1136" s="42"/>
      <c r="AF1136" s="42"/>
      <c r="AG1136" s="42"/>
      <c r="AH1136" s="42"/>
      <c r="AI1136" s="42"/>
      <c r="AJ1136" s="42"/>
      <c r="AK1136" s="42"/>
      <c r="AL1136" s="42"/>
      <c r="AM1136" s="42"/>
      <c r="AN1136" s="42"/>
      <c r="AO1136" s="42"/>
      <c r="AP1136" s="42"/>
      <c r="AQ1136" s="42"/>
    </row>
    <row r="1137" spans="1:43" ht="13">
      <c r="A1137" s="42"/>
      <c r="B1137" s="42"/>
      <c r="C1137" s="42"/>
      <c r="D1137" s="42"/>
      <c r="E1137" s="42"/>
      <c r="F1137" s="42"/>
      <c r="G1137" s="42"/>
      <c r="H1137" s="42"/>
      <c r="I1137" s="42"/>
      <c r="J1137" s="42"/>
      <c r="K1137" s="42"/>
      <c r="L1137" s="42"/>
      <c r="M1137" s="42"/>
      <c r="N1137" s="42"/>
      <c r="O1137" s="42"/>
      <c r="P1137" s="42"/>
      <c r="Q1137" s="42"/>
      <c r="R1137" s="42"/>
      <c r="S1137" s="42"/>
      <c r="T1137" s="42"/>
      <c r="U1137" s="42"/>
      <c r="V1137" s="42"/>
      <c r="W1137" s="42"/>
      <c r="X1137" s="42"/>
      <c r="Y1137" s="42"/>
      <c r="Z1137" s="42"/>
      <c r="AA1137" s="42"/>
      <c r="AB1137" s="42"/>
      <c r="AC1137" s="42"/>
      <c r="AD1137" s="42"/>
      <c r="AE1137" s="42"/>
      <c r="AF1137" s="42"/>
      <c r="AG1137" s="42"/>
      <c r="AH1137" s="42"/>
      <c r="AI1137" s="42"/>
      <c r="AJ1137" s="42"/>
      <c r="AK1137" s="42"/>
      <c r="AL1137" s="42"/>
      <c r="AM1137" s="42"/>
      <c r="AN1137" s="42"/>
      <c r="AO1137" s="42"/>
      <c r="AP1137" s="42"/>
      <c r="AQ1137" s="42"/>
    </row>
    <row r="1138" spans="1:43" ht="13">
      <c r="A1138" s="42"/>
      <c r="B1138" s="42"/>
      <c r="C1138" s="42"/>
      <c r="D1138" s="42"/>
      <c r="E1138" s="42"/>
      <c r="F1138" s="42"/>
      <c r="G1138" s="42"/>
      <c r="H1138" s="42"/>
      <c r="I1138" s="42"/>
      <c r="J1138" s="42"/>
      <c r="K1138" s="42"/>
      <c r="L1138" s="42"/>
      <c r="M1138" s="42"/>
      <c r="N1138" s="42"/>
      <c r="O1138" s="42"/>
      <c r="P1138" s="42"/>
      <c r="Q1138" s="42"/>
      <c r="R1138" s="42"/>
      <c r="S1138" s="42"/>
      <c r="T1138" s="42"/>
      <c r="U1138" s="42"/>
      <c r="V1138" s="42"/>
      <c r="W1138" s="42"/>
      <c r="X1138" s="42"/>
      <c r="Y1138" s="42"/>
      <c r="Z1138" s="42"/>
      <c r="AA1138" s="42"/>
      <c r="AB1138" s="42"/>
      <c r="AC1138" s="42"/>
      <c r="AD1138" s="42"/>
      <c r="AE1138" s="42"/>
      <c r="AF1138" s="42"/>
      <c r="AG1138" s="42"/>
      <c r="AH1138" s="42"/>
      <c r="AI1138" s="42"/>
      <c r="AJ1138" s="42"/>
      <c r="AK1138" s="42"/>
      <c r="AL1138" s="42"/>
      <c r="AM1138" s="42"/>
      <c r="AN1138" s="42"/>
      <c r="AO1138" s="42"/>
      <c r="AP1138" s="42"/>
      <c r="AQ1138" s="42"/>
    </row>
    <row r="1139" spans="1:43" ht="13">
      <c r="A1139" s="42"/>
      <c r="B1139" s="42"/>
      <c r="C1139" s="42"/>
      <c r="D1139" s="42"/>
      <c r="E1139" s="42"/>
      <c r="F1139" s="42"/>
      <c r="G1139" s="42"/>
      <c r="H1139" s="42"/>
      <c r="I1139" s="42"/>
      <c r="J1139" s="42"/>
      <c r="K1139" s="42"/>
      <c r="L1139" s="42"/>
      <c r="M1139" s="42"/>
      <c r="N1139" s="42"/>
      <c r="O1139" s="42"/>
      <c r="P1139" s="42"/>
      <c r="Q1139" s="42"/>
      <c r="R1139" s="42"/>
      <c r="S1139" s="42"/>
      <c r="T1139" s="42"/>
      <c r="U1139" s="42"/>
      <c r="V1139" s="42"/>
      <c r="W1139" s="42"/>
      <c r="X1139" s="42"/>
      <c r="Y1139" s="42"/>
      <c r="Z1139" s="42"/>
      <c r="AA1139" s="42"/>
      <c r="AB1139" s="42"/>
      <c r="AC1139" s="42"/>
      <c r="AD1139" s="42"/>
      <c r="AE1139" s="42"/>
      <c r="AF1139" s="42"/>
      <c r="AG1139" s="42"/>
      <c r="AH1139" s="42"/>
      <c r="AI1139" s="42"/>
      <c r="AJ1139" s="42"/>
      <c r="AK1139" s="42"/>
      <c r="AL1139" s="42"/>
      <c r="AM1139" s="42"/>
      <c r="AN1139" s="42"/>
      <c r="AO1139" s="42"/>
      <c r="AP1139" s="42"/>
      <c r="AQ1139" s="42"/>
    </row>
    <row r="1140" spans="1:43" ht="13">
      <c r="A1140" s="42"/>
      <c r="B1140" s="42"/>
      <c r="C1140" s="42"/>
      <c r="D1140" s="42"/>
      <c r="E1140" s="42"/>
      <c r="F1140" s="42"/>
      <c r="G1140" s="42"/>
      <c r="H1140" s="42"/>
      <c r="I1140" s="42"/>
      <c r="J1140" s="42"/>
      <c r="K1140" s="42"/>
      <c r="L1140" s="42"/>
      <c r="M1140" s="42"/>
      <c r="N1140" s="42"/>
      <c r="O1140" s="42"/>
      <c r="P1140" s="42"/>
      <c r="Q1140" s="42"/>
      <c r="R1140" s="42"/>
      <c r="S1140" s="42"/>
      <c r="T1140" s="42"/>
      <c r="U1140" s="42"/>
      <c r="V1140" s="42"/>
      <c r="W1140" s="42"/>
      <c r="X1140" s="42"/>
      <c r="Y1140" s="42"/>
      <c r="Z1140" s="42"/>
      <c r="AA1140" s="42"/>
      <c r="AB1140" s="42"/>
      <c r="AC1140" s="42"/>
      <c r="AD1140" s="42"/>
      <c r="AE1140" s="42"/>
      <c r="AF1140" s="42"/>
      <c r="AG1140" s="42"/>
      <c r="AH1140" s="42"/>
      <c r="AI1140" s="42"/>
      <c r="AJ1140" s="42"/>
      <c r="AK1140" s="42"/>
      <c r="AL1140" s="42"/>
      <c r="AM1140" s="42"/>
      <c r="AN1140" s="42"/>
      <c r="AO1140" s="42"/>
      <c r="AP1140" s="42"/>
      <c r="AQ1140" s="42"/>
    </row>
    <row r="1141" spans="1:43" ht="13">
      <c r="A1141" s="42"/>
      <c r="B1141" s="42"/>
      <c r="C1141" s="42"/>
      <c r="D1141" s="42"/>
      <c r="E1141" s="42"/>
      <c r="F1141" s="42"/>
      <c r="G1141" s="42"/>
      <c r="H1141" s="42"/>
      <c r="I1141" s="42"/>
      <c r="J1141" s="42"/>
      <c r="K1141" s="42"/>
      <c r="L1141" s="42"/>
      <c r="M1141" s="42"/>
      <c r="N1141" s="42"/>
      <c r="O1141" s="42"/>
      <c r="P1141" s="42"/>
      <c r="Q1141" s="42"/>
      <c r="R1141" s="42"/>
      <c r="S1141" s="42"/>
      <c r="T1141" s="42"/>
      <c r="U1141" s="42"/>
      <c r="V1141" s="42"/>
      <c r="W1141" s="42"/>
      <c r="X1141" s="42"/>
      <c r="Y1141" s="42"/>
      <c r="Z1141" s="42"/>
      <c r="AA1141" s="42"/>
      <c r="AB1141" s="42"/>
      <c r="AC1141" s="42"/>
      <c r="AD1141" s="42"/>
      <c r="AE1141" s="42"/>
      <c r="AF1141" s="42"/>
      <c r="AG1141" s="42"/>
      <c r="AH1141" s="42"/>
      <c r="AI1141" s="42"/>
      <c r="AJ1141" s="42"/>
      <c r="AK1141" s="42"/>
      <c r="AL1141" s="42"/>
      <c r="AM1141" s="42"/>
      <c r="AN1141" s="42"/>
      <c r="AO1141" s="42"/>
      <c r="AP1141" s="42"/>
      <c r="AQ1141" s="42"/>
    </row>
    <row r="1142" spans="1:43" ht="13">
      <c r="A1142" s="42"/>
      <c r="B1142" s="42"/>
      <c r="C1142" s="42"/>
      <c r="D1142" s="42"/>
      <c r="E1142" s="42"/>
      <c r="F1142" s="42"/>
      <c r="G1142" s="42"/>
      <c r="H1142" s="42"/>
      <c r="I1142" s="42"/>
      <c r="J1142" s="42"/>
      <c r="K1142" s="42"/>
      <c r="L1142" s="42"/>
      <c r="M1142" s="42"/>
      <c r="N1142" s="42"/>
      <c r="O1142" s="42"/>
      <c r="P1142" s="42"/>
      <c r="Q1142" s="42"/>
      <c r="R1142" s="42"/>
      <c r="S1142" s="42"/>
      <c r="T1142" s="42"/>
      <c r="U1142" s="42"/>
      <c r="V1142" s="42"/>
      <c r="W1142" s="42"/>
      <c r="X1142" s="42"/>
      <c r="Y1142" s="42"/>
      <c r="Z1142" s="42"/>
      <c r="AA1142" s="42"/>
      <c r="AB1142" s="42"/>
      <c r="AC1142" s="42"/>
      <c r="AD1142" s="42"/>
      <c r="AE1142" s="42"/>
      <c r="AF1142" s="42"/>
      <c r="AG1142" s="42"/>
      <c r="AH1142" s="42"/>
      <c r="AI1142" s="42"/>
      <c r="AJ1142" s="42"/>
      <c r="AK1142" s="42"/>
      <c r="AL1142" s="42"/>
      <c r="AM1142" s="42"/>
      <c r="AN1142" s="42"/>
      <c r="AO1142" s="42"/>
      <c r="AP1142" s="42"/>
      <c r="AQ1142" s="42"/>
    </row>
    <row r="1143" spans="1:43" ht="13">
      <c r="A1143" s="42"/>
      <c r="B1143" s="42"/>
      <c r="C1143" s="42"/>
      <c r="D1143" s="42"/>
      <c r="E1143" s="42"/>
      <c r="F1143" s="42"/>
      <c r="G1143" s="42"/>
      <c r="H1143" s="42"/>
      <c r="I1143" s="42"/>
      <c r="J1143" s="42"/>
      <c r="K1143" s="42"/>
      <c r="L1143" s="42"/>
      <c r="M1143" s="42"/>
      <c r="N1143" s="42"/>
      <c r="O1143" s="42"/>
      <c r="P1143" s="42"/>
      <c r="Q1143" s="42"/>
      <c r="R1143" s="42"/>
      <c r="S1143" s="42"/>
      <c r="T1143" s="42"/>
      <c r="U1143" s="42"/>
      <c r="V1143" s="42"/>
      <c r="W1143" s="42"/>
      <c r="X1143" s="42"/>
      <c r="Y1143" s="42"/>
      <c r="Z1143" s="42"/>
      <c r="AA1143" s="42"/>
      <c r="AB1143" s="42"/>
      <c r="AC1143" s="42"/>
      <c r="AD1143" s="42"/>
      <c r="AE1143" s="42"/>
      <c r="AF1143" s="42"/>
      <c r="AG1143" s="42"/>
      <c r="AH1143" s="42"/>
      <c r="AI1143" s="42"/>
      <c r="AJ1143" s="42"/>
      <c r="AK1143" s="42"/>
      <c r="AL1143" s="42"/>
      <c r="AM1143" s="42"/>
      <c r="AN1143" s="42"/>
      <c r="AO1143" s="42"/>
      <c r="AP1143" s="42"/>
      <c r="AQ1143" s="42"/>
    </row>
    <row r="1144" spans="1:43" ht="13">
      <c r="A1144" s="42"/>
      <c r="B1144" s="42"/>
      <c r="C1144" s="42"/>
      <c r="D1144" s="42"/>
      <c r="E1144" s="42"/>
      <c r="F1144" s="42"/>
      <c r="G1144" s="42"/>
      <c r="H1144" s="42"/>
      <c r="I1144" s="42"/>
      <c r="J1144" s="42"/>
      <c r="K1144" s="42"/>
      <c r="L1144" s="42"/>
      <c r="M1144" s="42"/>
      <c r="N1144" s="42"/>
      <c r="O1144" s="42"/>
      <c r="P1144" s="42"/>
      <c r="Q1144" s="42"/>
      <c r="R1144" s="42"/>
      <c r="S1144" s="42"/>
      <c r="T1144" s="42"/>
      <c r="U1144" s="42"/>
      <c r="V1144" s="42"/>
      <c r="W1144" s="42"/>
      <c r="X1144" s="42"/>
      <c r="Y1144" s="42"/>
      <c r="Z1144" s="42"/>
      <c r="AA1144" s="42"/>
      <c r="AB1144" s="42"/>
      <c r="AC1144" s="42"/>
      <c r="AD1144" s="42"/>
      <c r="AE1144" s="42"/>
      <c r="AF1144" s="42"/>
      <c r="AG1144" s="42"/>
      <c r="AH1144" s="42"/>
      <c r="AI1144" s="42"/>
      <c r="AJ1144" s="42"/>
      <c r="AK1144" s="42"/>
      <c r="AL1144" s="42"/>
      <c r="AM1144" s="42"/>
      <c r="AN1144" s="42"/>
      <c r="AO1144" s="42"/>
      <c r="AP1144" s="42"/>
      <c r="AQ1144" s="42"/>
    </row>
    <row r="1145" spans="1:43" ht="13">
      <c r="A1145" s="42"/>
      <c r="B1145" s="42"/>
      <c r="C1145" s="42"/>
      <c r="D1145" s="42"/>
      <c r="E1145" s="42"/>
      <c r="F1145" s="42"/>
      <c r="G1145" s="42"/>
      <c r="H1145" s="42"/>
      <c r="I1145" s="42"/>
      <c r="J1145" s="42"/>
      <c r="K1145" s="42"/>
      <c r="L1145" s="42"/>
      <c r="M1145" s="42"/>
      <c r="N1145" s="42"/>
      <c r="O1145" s="42"/>
      <c r="P1145" s="42"/>
      <c r="Q1145" s="42"/>
      <c r="R1145" s="42"/>
      <c r="S1145" s="42"/>
      <c r="T1145" s="42"/>
      <c r="U1145" s="42"/>
      <c r="V1145" s="42"/>
      <c r="W1145" s="42"/>
      <c r="X1145" s="42"/>
      <c r="Y1145" s="42"/>
      <c r="Z1145" s="42"/>
      <c r="AA1145" s="42"/>
      <c r="AB1145" s="42"/>
      <c r="AC1145" s="42"/>
      <c r="AD1145" s="42"/>
      <c r="AE1145" s="42"/>
      <c r="AF1145" s="42"/>
      <c r="AG1145" s="42"/>
      <c r="AH1145" s="42"/>
      <c r="AI1145" s="42"/>
      <c r="AJ1145" s="42"/>
      <c r="AK1145" s="42"/>
      <c r="AL1145" s="42"/>
      <c r="AM1145" s="42"/>
      <c r="AN1145" s="42"/>
      <c r="AO1145" s="42"/>
      <c r="AP1145" s="42"/>
      <c r="AQ1145" s="42"/>
    </row>
    <row r="1146" spans="1:43" ht="13">
      <c r="A1146" s="42"/>
      <c r="B1146" s="42"/>
      <c r="C1146" s="42"/>
      <c r="D1146" s="42"/>
      <c r="E1146" s="42"/>
      <c r="F1146" s="42"/>
      <c r="G1146" s="42"/>
      <c r="H1146" s="42"/>
      <c r="I1146" s="42"/>
      <c r="J1146" s="42"/>
      <c r="K1146" s="42"/>
      <c r="L1146" s="42"/>
      <c r="M1146" s="42"/>
      <c r="N1146" s="42"/>
      <c r="O1146" s="42"/>
      <c r="P1146" s="42"/>
      <c r="Q1146" s="42"/>
      <c r="R1146" s="42"/>
      <c r="S1146" s="42"/>
      <c r="T1146" s="42"/>
      <c r="U1146" s="42"/>
      <c r="V1146" s="42"/>
      <c r="W1146" s="42"/>
      <c r="X1146" s="42"/>
      <c r="Y1146" s="42"/>
      <c r="Z1146" s="42"/>
      <c r="AA1146" s="42"/>
      <c r="AB1146" s="42"/>
      <c r="AC1146" s="42"/>
      <c r="AD1146" s="42"/>
      <c r="AE1146" s="42"/>
      <c r="AF1146" s="42"/>
      <c r="AG1146" s="42"/>
      <c r="AH1146" s="42"/>
      <c r="AI1146" s="42"/>
      <c r="AJ1146" s="42"/>
      <c r="AK1146" s="42"/>
      <c r="AL1146" s="42"/>
      <c r="AM1146" s="42"/>
      <c r="AN1146" s="42"/>
      <c r="AO1146" s="42"/>
      <c r="AP1146" s="42"/>
      <c r="AQ1146" s="42"/>
    </row>
    <row r="1147" spans="1:43" ht="13">
      <c r="A1147" s="42"/>
      <c r="B1147" s="42"/>
      <c r="C1147" s="42"/>
      <c r="D1147" s="42"/>
      <c r="E1147" s="42"/>
      <c r="F1147" s="42"/>
      <c r="G1147" s="42"/>
      <c r="H1147" s="42"/>
      <c r="I1147" s="42"/>
      <c r="J1147" s="42"/>
      <c r="K1147" s="42"/>
      <c r="L1147" s="42"/>
      <c r="M1147" s="42"/>
      <c r="N1147" s="42"/>
      <c r="O1147" s="42"/>
      <c r="P1147" s="42"/>
      <c r="Q1147" s="42"/>
      <c r="R1147" s="42"/>
      <c r="S1147" s="42"/>
      <c r="T1147" s="42"/>
      <c r="U1147" s="42"/>
      <c r="V1147" s="42"/>
      <c r="W1147" s="42"/>
      <c r="X1147" s="42"/>
      <c r="Y1147" s="42"/>
      <c r="Z1147" s="42"/>
      <c r="AA1147" s="42"/>
      <c r="AB1147" s="42"/>
      <c r="AC1147" s="42"/>
      <c r="AD1147" s="42"/>
      <c r="AE1147" s="42"/>
      <c r="AF1147" s="42"/>
      <c r="AG1147" s="42"/>
      <c r="AH1147" s="42"/>
      <c r="AI1147" s="42"/>
      <c r="AJ1147" s="42"/>
      <c r="AK1147" s="42"/>
      <c r="AL1147" s="42"/>
      <c r="AM1147" s="42"/>
      <c r="AN1147" s="42"/>
      <c r="AO1147" s="42"/>
      <c r="AP1147" s="42"/>
      <c r="AQ1147" s="42"/>
    </row>
    <row r="1148" spans="1:43" ht="13">
      <c r="A1148" s="42"/>
      <c r="B1148" s="42"/>
      <c r="C1148" s="42"/>
      <c r="D1148" s="42"/>
      <c r="E1148" s="42"/>
      <c r="F1148" s="42"/>
      <c r="G1148" s="42"/>
      <c r="H1148" s="42"/>
      <c r="I1148" s="42"/>
      <c r="J1148" s="42"/>
      <c r="K1148" s="42"/>
      <c r="L1148" s="42"/>
      <c r="M1148" s="42"/>
      <c r="N1148" s="42"/>
      <c r="O1148" s="42"/>
      <c r="P1148" s="42"/>
      <c r="Q1148" s="42"/>
      <c r="R1148" s="42"/>
      <c r="S1148" s="42"/>
      <c r="T1148" s="42"/>
      <c r="U1148" s="42"/>
      <c r="V1148" s="42"/>
      <c r="W1148" s="42"/>
      <c r="X1148" s="42"/>
      <c r="Y1148" s="42"/>
      <c r="Z1148" s="42"/>
      <c r="AA1148" s="42"/>
      <c r="AB1148" s="42"/>
      <c r="AC1148" s="42"/>
      <c r="AD1148" s="42"/>
      <c r="AE1148" s="42"/>
      <c r="AF1148" s="42"/>
      <c r="AG1148" s="42"/>
      <c r="AH1148" s="42"/>
      <c r="AI1148" s="42"/>
      <c r="AJ1148" s="42"/>
      <c r="AK1148" s="42"/>
      <c r="AL1148" s="42"/>
      <c r="AM1148" s="42"/>
      <c r="AN1148" s="42"/>
      <c r="AO1148" s="42"/>
      <c r="AP1148" s="42"/>
      <c r="AQ1148" s="42"/>
    </row>
    <row r="1149" spans="1:43" ht="13">
      <c r="A1149" s="42"/>
      <c r="B1149" s="42"/>
      <c r="C1149" s="42"/>
      <c r="D1149" s="42"/>
      <c r="E1149" s="42"/>
      <c r="F1149" s="42"/>
      <c r="G1149" s="42"/>
      <c r="H1149" s="42"/>
      <c r="I1149" s="42"/>
      <c r="J1149" s="42"/>
      <c r="K1149" s="42"/>
      <c r="L1149" s="42"/>
      <c r="M1149" s="42"/>
      <c r="N1149" s="42"/>
      <c r="O1149" s="42"/>
      <c r="P1149" s="42"/>
      <c r="Q1149" s="42"/>
      <c r="R1149" s="42"/>
      <c r="S1149" s="42"/>
      <c r="T1149" s="42"/>
      <c r="U1149" s="42"/>
      <c r="V1149" s="42"/>
      <c r="W1149" s="42"/>
      <c r="X1149" s="42"/>
      <c r="Y1149" s="42"/>
      <c r="Z1149" s="42"/>
      <c r="AA1149" s="42"/>
      <c r="AB1149" s="42"/>
      <c r="AC1149" s="42"/>
      <c r="AD1149" s="42"/>
      <c r="AE1149" s="42"/>
      <c r="AF1149" s="42"/>
      <c r="AG1149" s="42"/>
      <c r="AH1149" s="42"/>
      <c r="AI1149" s="42"/>
      <c r="AJ1149" s="42"/>
      <c r="AK1149" s="42"/>
      <c r="AL1149" s="42"/>
      <c r="AM1149" s="42"/>
      <c r="AN1149" s="42"/>
      <c r="AO1149" s="42"/>
      <c r="AP1149" s="42"/>
      <c r="AQ1149" s="42"/>
    </row>
    <row r="1150" spans="1:43" ht="13">
      <c r="A1150" s="42"/>
      <c r="B1150" s="42"/>
      <c r="C1150" s="42"/>
      <c r="D1150" s="42"/>
      <c r="E1150" s="42"/>
      <c r="F1150" s="42"/>
      <c r="G1150" s="42"/>
      <c r="H1150" s="42"/>
      <c r="I1150" s="42"/>
      <c r="J1150" s="42"/>
      <c r="K1150" s="42"/>
      <c r="L1150" s="42"/>
      <c r="M1150" s="42"/>
      <c r="N1150" s="42"/>
      <c r="O1150" s="42"/>
      <c r="P1150" s="42"/>
      <c r="Q1150" s="42"/>
      <c r="R1150" s="42"/>
      <c r="S1150" s="42"/>
      <c r="T1150" s="42"/>
      <c r="U1150" s="42"/>
      <c r="V1150" s="42"/>
      <c r="W1150" s="42"/>
      <c r="X1150" s="42"/>
      <c r="Y1150" s="42"/>
      <c r="Z1150" s="42"/>
      <c r="AA1150" s="42"/>
      <c r="AB1150" s="42"/>
      <c r="AC1150" s="42"/>
      <c r="AD1150" s="42"/>
      <c r="AE1150" s="42"/>
      <c r="AF1150" s="42"/>
      <c r="AG1150" s="42"/>
      <c r="AH1150" s="42"/>
      <c r="AI1150" s="42"/>
      <c r="AJ1150" s="42"/>
      <c r="AK1150" s="42"/>
      <c r="AL1150" s="42"/>
      <c r="AM1150" s="42"/>
      <c r="AN1150" s="42"/>
      <c r="AO1150" s="42"/>
      <c r="AP1150" s="42"/>
      <c r="AQ1150" s="42"/>
    </row>
    <row r="1151" spans="1:43" ht="13">
      <c r="A1151" s="42"/>
      <c r="B1151" s="42"/>
      <c r="C1151" s="42"/>
      <c r="D1151" s="42"/>
      <c r="E1151" s="42"/>
      <c r="F1151" s="42"/>
      <c r="G1151" s="42"/>
      <c r="H1151" s="42"/>
      <c r="I1151" s="42"/>
      <c r="J1151" s="42"/>
      <c r="K1151" s="42"/>
      <c r="L1151" s="42"/>
      <c r="M1151" s="42"/>
      <c r="N1151" s="42"/>
      <c r="O1151" s="42"/>
      <c r="P1151" s="42"/>
      <c r="Q1151" s="42"/>
      <c r="R1151" s="42"/>
      <c r="S1151" s="42"/>
      <c r="T1151" s="42"/>
      <c r="U1151" s="42"/>
      <c r="V1151" s="42"/>
      <c r="W1151" s="42"/>
      <c r="X1151" s="42"/>
      <c r="Y1151" s="42"/>
      <c r="Z1151" s="42"/>
      <c r="AA1151" s="42"/>
      <c r="AB1151" s="42"/>
      <c r="AC1151" s="42"/>
      <c r="AD1151" s="42"/>
      <c r="AE1151" s="42"/>
      <c r="AF1151" s="42"/>
      <c r="AG1151" s="42"/>
      <c r="AH1151" s="42"/>
      <c r="AI1151" s="42"/>
      <c r="AJ1151" s="42"/>
      <c r="AK1151" s="42"/>
      <c r="AL1151" s="42"/>
      <c r="AM1151" s="42"/>
      <c r="AN1151" s="42"/>
      <c r="AO1151" s="42"/>
      <c r="AP1151" s="42"/>
      <c r="AQ1151" s="42"/>
    </row>
    <row r="1152" spans="1:43" ht="13">
      <c r="A1152" s="42"/>
      <c r="B1152" s="42"/>
      <c r="C1152" s="42"/>
      <c r="D1152" s="42"/>
      <c r="E1152" s="42"/>
      <c r="F1152" s="42"/>
      <c r="G1152" s="42"/>
      <c r="H1152" s="42"/>
      <c r="I1152" s="42"/>
      <c r="J1152" s="42"/>
      <c r="K1152" s="42"/>
      <c r="L1152" s="42"/>
      <c r="M1152" s="42"/>
      <c r="N1152" s="42"/>
      <c r="O1152" s="42"/>
      <c r="P1152" s="42"/>
      <c r="Q1152" s="42"/>
      <c r="R1152" s="42"/>
      <c r="S1152" s="42"/>
      <c r="T1152" s="42"/>
      <c r="U1152" s="42"/>
      <c r="V1152" s="42"/>
      <c r="W1152" s="42"/>
      <c r="X1152" s="42"/>
      <c r="Y1152" s="42"/>
      <c r="Z1152" s="42"/>
      <c r="AA1152" s="42"/>
      <c r="AB1152" s="42"/>
      <c r="AC1152" s="42"/>
      <c r="AD1152" s="42"/>
      <c r="AE1152" s="42"/>
      <c r="AF1152" s="42"/>
      <c r="AG1152" s="42"/>
      <c r="AH1152" s="42"/>
      <c r="AI1152" s="42"/>
      <c r="AJ1152" s="42"/>
      <c r="AK1152" s="42"/>
      <c r="AL1152" s="42"/>
      <c r="AM1152" s="42"/>
      <c r="AN1152" s="42"/>
      <c r="AO1152" s="42"/>
      <c r="AP1152" s="42"/>
      <c r="AQ1152" s="42"/>
    </row>
    <row r="1153" spans="1:43" ht="13">
      <c r="A1153" s="42"/>
      <c r="B1153" s="42"/>
      <c r="C1153" s="42"/>
      <c r="D1153" s="42"/>
      <c r="E1153" s="42"/>
      <c r="F1153" s="42"/>
      <c r="G1153" s="42"/>
      <c r="H1153" s="42"/>
      <c r="I1153" s="42"/>
      <c r="J1153" s="42"/>
      <c r="K1153" s="42"/>
      <c r="L1153" s="42"/>
      <c r="M1153" s="42"/>
      <c r="N1153" s="42"/>
      <c r="O1153" s="42"/>
      <c r="P1153" s="42"/>
      <c r="Q1153" s="42"/>
      <c r="R1153" s="42"/>
      <c r="S1153" s="42"/>
      <c r="T1153" s="42"/>
      <c r="U1153" s="42"/>
      <c r="V1153" s="42"/>
      <c r="W1153" s="42"/>
      <c r="X1153" s="42"/>
      <c r="Y1153" s="42"/>
      <c r="Z1153" s="42"/>
      <c r="AA1153" s="42"/>
      <c r="AB1153" s="42"/>
      <c r="AC1153" s="42"/>
      <c r="AD1153" s="42"/>
      <c r="AE1153" s="42"/>
      <c r="AF1153" s="42"/>
      <c r="AG1153" s="42"/>
      <c r="AH1153" s="42"/>
      <c r="AI1153" s="42"/>
      <c r="AJ1153" s="42"/>
      <c r="AK1153" s="42"/>
      <c r="AL1153" s="42"/>
      <c r="AM1153" s="42"/>
      <c r="AN1153" s="42"/>
      <c r="AO1153" s="42"/>
      <c r="AP1153" s="42"/>
      <c r="AQ1153" s="42"/>
    </row>
    <row r="1154" spans="1:43" ht="13">
      <c r="A1154" s="42"/>
      <c r="B1154" s="42"/>
      <c r="C1154" s="42"/>
      <c r="D1154" s="42"/>
      <c r="E1154" s="42"/>
      <c r="F1154" s="42"/>
      <c r="G1154" s="42"/>
      <c r="H1154" s="42"/>
      <c r="I1154" s="42"/>
      <c r="J1154" s="42"/>
      <c r="K1154" s="42"/>
      <c r="L1154" s="42"/>
      <c r="M1154" s="42"/>
      <c r="N1154" s="42"/>
      <c r="O1154" s="42"/>
      <c r="P1154" s="42"/>
      <c r="Q1154" s="42"/>
      <c r="R1154" s="42"/>
      <c r="S1154" s="42"/>
      <c r="T1154" s="42"/>
      <c r="U1154" s="42"/>
      <c r="V1154" s="42"/>
      <c r="W1154" s="42"/>
      <c r="X1154" s="42"/>
      <c r="Y1154" s="42"/>
      <c r="Z1154" s="42"/>
      <c r="AA1154" s="42"/>
      <c r="AB1154" s="42"/>
      <c r="AC1154" s="42"/>
      <c r="AD1154" s="42"/>
      <c r="AE1154" s="42"/>
      <c r="AF1154" s="42"/>
      <c r="AG1154" s="42"/>
      <c r="AH1154" s="42"/>
      <c r="AI1154" s="42"/>
      <c r="AJ1154" s="42"/>
      <c r="AK1154" s="42"/>
      <c r="AL1154" s="42"/>
      <c r="AM1154" s="42"/>
      <c r="AN1154" s="42"/>
      <c r="AO1154" s="42"/>
      <c r="AP1154" s="42"/>
      <c r="AQ1154" s="42"/>
    </row>
    <row r="1155" spans="1:43" ht="13">
      <c r="A1155" s="42"/>
      <c r="B1155" s="42"/>
      <c r="C1155" s="42"/>
      <c r="D1155" s="42"/>
      <c r="E1155" s="42"/>
      <c r="F1155" s="42"/>
      <c r="G1155" s="42"/>
      <c r="H1155" s="42"/>
      <c r="I1155" s="42"/>
      <c r="J1155" s="42"/>
      <c r="K1155" s="42"/>
      <c r="L1155" s="42"/>
      <c r="M1155" s="42"/>
      <c r="N1155" s="42"/>
      <c r="O1155" s="42"/>
      <c r="P1155" s="42"/>
      <c r="Q1155" s="42"/>
      <c r="R1155" s="42"/>
      <c r="S1155" s="42"/>
      <c r="T1155" s="42"/>
      <c r="U1155" s="42"/>
      <c r="V1155" s="42"/>
      <c r="W1155" s="42"/>
      <c r="X1155" s="42"/>
      <c r="Y1155" s="42"/>
      <c r="Z1155" s="42"/>
      <c r="AA1155" s="42"/>
      <c r="AB1155" s="42"/>
      <c r="AC1155" s="42"/>
      <c r="AD1155" s="42"/>
      <c r="AE1155" s="42"/>
      <c r="AF1155" s="42"/>
      <c r="AG1155" s="42"/>
      <c r="AH1155" s="42"/>
      <c r="AI1155" s="42"/>
      <c r="AJ1155" s="42"/>
      <c r="AK1155" s="42"/>
      <c r="AL1155" s="42"/>
      <c r="AM1155" s="42"/>
      <c r="AN1155" s="42"/>
      <c r="AO1155" s="42"/>
      <c r="AP1155" s="42"/>
      <c r="AQ1155" s="42"/>
    </row>
    <row r="1156" spans="1:43" ht="13">
      <c r="A1156" s="42"/>
      <c r="B1156" s="42"/>
      <c r="C1156" s="42"/>
      <c r="D1156" s="42"/>
      <c r="E1156" s="42"/>
      <c r="F1156" s="42"/>
      <c r="G1156" s="42"/>
      <c r="H1156" s="42"/>
      <c r="I1156" s="42"/>
      <c r="J1156" s="42"/>
      <c r="K1156" s="42"/>
      <c r="L1156" s="42"/>
      <c r="M1156" s="42"/>
      <c r="N1156" s="42"/>
      <c r="O1156" s="42"/>
      <c r="P1156" s="42"/>
      <c r="Q1156" s="42"/>
      <c r="R1156" s="42"/>
      <c r="S1156" s="42"/>
      <c r="T1156" s="42"/>
      <c r="U1156" s="42"/>
      <c r="V1156" s="42"/>
      <c r="W1156" s="42"/>
      <c r="X1156" s="42"/>
      <c r="Y1156" s="42"/>
      <c r="Z1156" s="42"/>
      <c r="AA1156" s="42"/>
      <c r="AB1156" s="42"/>
      <c r="AC1156" s="42"/>
      <c r="AD1156" s="42"/>
      <c r="AE1156" s="42"/>
      <c r="AF1156" s="42"/>
      <c r="AG1156" s="42"/>
      <c r="AH1156" s="42"/>
      <c r="AI1156" s="42"/>
      <c r="AJ1156" s="42"/>
      <c r="AK1156" s="42"/>
      <c r="AL1156" s="42"/>
      <c r="AM1156" s="42"/>
      <c r="AN1156" s="42"/>
      <c r="AO1156" s="42"/>
      <c r="AP1156" s="42"/>
      <c r="AQ1156" s="42"/>
    </row>
    <row r="1157" spans="1:43" ht="13">
      <c r="A1157" s="42"/>
      <c r="B1157" s="42"/>
      <c r="C1157" s="42"/>
      <c r="D1157" s="42"/>
      <c r="E1157" s="42"/>
      <c r="F1157" s="42"/>
      <c r="G1157" s="42"/>
      <c r="H1157" s="42"/>
      <c r="I1157" s="42"/>
      <c r="J1157" s="42"/>
      <c r="K1157" s="42"/>
      <c r="L1157" s="42"/>
      <c r="M1157" s="42"/>
      <c r="N1157" s="42"/>
      <c r="O1157" s="42"/>
      <c r="P1157" s="42"/>
      <c r="Q1157" s="42"/>
      <c r="R1157" s="42"/>
      <c r="S1157" s="42"/>
      <c r="T1157" s="42"/>
      <c r="U1157" s="42"/>
      <c r="V1157" s="42"/>
      <c r="W1157" s="42"/>
      <c r="X1157" s="42"/>
      <c r="Y1157" s="42"/>
      <c r="Z1157" s="42"/>
      <c r="AA1157" s="42"/>
      <c r="AB1157" s="42"/>
      <c r="AC1157" s="42"/>
      <c r="AD1157" s="42"/>
      <c r="AE1157" s="42"/>
      <c r="AF1157" s="42"/>
      <c r="AG1157" s="42"/>
      <c r="AH1157" s="42"/>
      <c r="AI1157" s="42"/>
      <c r="AJ1157" s="42"/>
      <c r="AK1157" s="42"/>
      <c r="AL1157" s="42"/>
      <c r="AM1157" s="42"/>
      <c r="AN1157" s="42"/>
      <c r="AO1157" s="42"/>
      <c r="AP1157" s="42"/>
      <c r="AQ1157" s="42"/>
    </row>
    <row r="1158" spans="1:43" ht="13">
      <c r="A1158" s="42"/>
      <c r="B1158" s="42"/>
      <c r="C1158" s="42"/>
      <c r="D1158" s="42"/>
      <c r="E1158" s="42"/>
      <c r="F1158" s="42"/>
      <c r="G1158" s="42"/>
      <c r="H1158" s="42"/>
      <c r="I1158" s="42"/>
      <c r="J1158" s="42"/>
      <c r="K1158" s="42"/>
      <c r="L1158" s="42"/>
      <c r="M1158" s="42"/>
      <c r="N1158" s="42"/>
      <c r="O1158" s="42"/>
      <c r="P1158" s="42"/>
      <c r="Q1158" s="42"/>
      <c r="R1158" s="42"/>
      <c r="S1158" s="42"/>
      <c r="T1158" s="42"/>
      <c r="U1158" s="42"/>
      <c r="V1158" s="42"/>
      <c r="W1158" s="42"/>
      <c r="X1158" s="42"/>
      <c r="Y1158" s="42"/>
      <c r="Z1158" s="42"/>
      <c r="AA1158" s="42"/>
      <c r="AB1158" s="42"/>
      <c r="AC1158" s="42"/>
      <c r="AD1158" s="42"/>
      <c r="AE1158" s="42"/>
      <c r="AF1158" s="42"/>
      <c r="AG1158" s="42"/>
      <c r="AH1158" s="42"/>
      <c r="AI1158" s="42"/>
      <c r="AJ1158" s="42"/>
      <c r="AK1158" s="42"/>
      <c r="AL1158" s="42"/>
      <c r="AM1158" s="42"/>
      <c r="AN1158" s="42"/>
      <c r="AO1158" s="42"/>
      <c r="AP1158" s="42"/>
      <c r="AQ1158" s="42"/>
    </row>
    <row r="1159" spans="1:43" ht="13">
      <c r="A1159" s="42"/>
      <c r="B1159" s="42"/>
      <c r="C1159" s="42"/>
      <c r="D1159" s="42"/>
      <c r="E1159" s="42"/>
      <c r="F1159" s="42"/>
      <c r="G1159" s="42"/>
      <c r="H1159" s="42"/>
      <c r="I1159" s="42"/>
      <c r="J1159" s="42"/>
      <c r="K1159" s="42"/>
      <c r="L1159" s="42"/>
      <c r="M1159" s="42"/>
      <c r="N1159" s="42"/>
      <c r="O1159" s="42"/>
      <c r="P1159" s="42"/>
      <c r="Q1159" s="42"/>
      <c r="R1159" s="42"/>
      <c r="S1159" s="42"/>
      <c r="T1159" s="42"/>
      <c r="U1159" s="42"/>
      <c r="V1159" s="42"/>
      <c r="W1159" s="42"/>
      <c r="X1159" s="42"/>
      <c r="Y1159" s="42"/>
      <c r="Z1159" s="42"/>
      <c r="AA1159" s="42"/>
      <c r="AB1159" s="42"/>
      <c r="AC1159" s="42"/>
      <c r="AD1159" s="42"/>
      <c r="AE1159" s="42"/>
      <c r="AF1159" s="42"/>
      <c r="AG1159" s="42"/>
      <c r="AH1159" s="42"/>
      <c r="AI1159" s="42"/>
      <c r="AJ1159" s="42"/>
      <c r="AK1159" s="42"/>
      <c r="AL1159" s="42"/>
      <c r="AM1159" s="42"/>
      <c r="AN1159" s="42"/>
      <c r="AO1159" s="42"/>
      <c r="AP1159" s="42"/>
      <c r="AQ1159" s="42"/>
    </row>
    <row r="1160" spans="1:43" ht="13">
      <c r="A1160" s="42"/>
      <c r="B1160" s="42"/>
      <c r="C1160" s="42"/>
      <c r="D1160" s="42"/>
      <c r="E1160" s="42"/>
      <c r="F1160" s="42"/>
      <c r="G1160" s="42"/>
      <c r="H1160" s="42"/>
      <c r="I1160" s="42"/>
      <c r="J1160" s="42"/>
      <c r="K1160" s="42"/>
      <c r="L1160" s="42"/>
      <c r="M1160" s="42"/>
      <c r="N1160" s="42"/>
      <c r="O1160" s="42"/>
      <c r="P1160" s="42"/>
      <c r="Q1160" s="42"/>
      <c r="R1160" s="42"/>
      <c r="S1160" s="42"/>
      <c r="T1160" s="42"/>
      <c r="U1160" s="42"/>
      <c r="V1160" s="42"/>
      <c r="W1160" s="42"/>
      <c r="X1160" s="42"/>
      <c r="Y1160" s="42"/>
      <c r="Z1160" s="42"/>
      <c r="AA1160" s="42"/>
      <c r="AB1160" s="42"/>
      <c r="AC1160" s="42"/>
      <c r="AD1160" s="42"/>
      <c r="AE1160" s="42"/>
      <c r="AF1160" s="42"/>
      <c r="AG1160" s="42"/>
      <c r="AH1160" s="42"/>
      <c r="AI1160" s="42"/>
      <c r="AJ1160" s="42"/>
      <c r="AK1160" s="42"/>
      <c r="AL1160" s="42"/>
      <c r="AM1160" s="42"/>
      <c r="AN1160" s="42"/>
      <c r="AO1160" s="42"/>
      <c r="AP1160" s="42"/>
      <c r="AQ1160" s="42"/>
    </row>
    <row r="1161" spans="1:43" ht="13">
      <c r="A1161" s="42"/>
      <c r="B1161" s="42"/>
      <c r="C1161" s="42"/>
      <c r="D1161" s="42"/>
      <c r="E1161" s="42"/>
      <c r="F1161" s="42"/>
      <c r="G1161" s="42"/>
      <c r="H1161" s="42"/>
      <c r="I1161" s="42"/>
      <c r="J1161" s="42"/>
      <c r="K1161" s="42"/>
      <c r="L1161" s="42"/>
      <c r="M1161" s="42"/>
      <c r="N1161" s="42"/>
      <c r="O1161" s="42"/>
      <c r="P1161" s="42"/>
      <c r="Q1161" s="42"/>
      <c r="R1161" s="42"/>
      <c r="S1161" s="42"/>
      <c r="T1161" s="42"/>
      <c r="U1161" s="42"/>
      <c r="V1161" s="42"/>
      <c r="W1161" s="42"/>
      <c r="X1161" s="42"/>
      <c r="Y1161" s="42"/>
      <c r="Z1161" s="42"/>
      <c r="AA1161" s="42"/>
      <c r="AB1161" s="42"/>
      <c r="AC1161" s="42"/>
      <c r="AD1161" s="42"/>
      <c r="AE1161" s="42"/>
      <c r="AF1161" s="42"/>
      <c r="AG1161" s="42"/>
      <c r="AH1161" s="42"/>
      <c r="AI1161" s="42"/>
      <c r="AJ1161" s="42"/>
      <c r="AK1161" s="42"/>
      <c r="AL1161" s="42"/>
      <c r="AM1161" s="42"/>
      <c r="AN1161" s="42"/>
      <c r="AO1161" s="42"/>
      <c r="AP1161" s="42"/>
      <c r="AQ1161" s="42"/>
    </row>
    <row r="1162" spans="1:43" ht="13">
      <c r="A1162" s="42"/>
      <c r="B1162" s="42"/>
      <c r="C1162" s="42"/>
      <c r="D1162" s="42"/>
      <c r="E1162" s="42"/>
      <c r="F1162" s="42"/>
      <c r="G1162" s="42"/>
      <c r="H1162" s="42"/>
      <c r="I1162" s="42"/>
      <c r="J1162" s="42"/>
      <c r="K1162" s="42"/>
      <c r="L1162" s="42"/>
      <c r="M1162" s="42"/>
      <c r="N1162" s="42"/>
      <c r="O1162" s="42"/>
      <c r="P1162" s="42"/>
      <c r="Q1162" s="42"/>
      <c r="R1162" s="42"/>
      <c r="S1162" s="42"/>
      <c r="T1162" s="42"/>
      <c r="U1162" s="42"/>
      <c r="V1162" s="42"/>
      <c r="W1162" s="42"/>
      <c r="X1162" s="42"/>
      <c r="Y1162" s="42"/>
      <c r="Z1162" s="42"/>
      <c r="AA1162" s="42"/>
      <c r="AB1162" s="42"/>
      <c r="AC1162" s="42"/>
      <c r="AD1162" s="42"/>
      <c r="AE1162" s="42"/>
      <c r="AF1162" s="42"/>
      <c r="AG1162" s="42"/>
      <c r="AH1162" s="42"/>
      <c r="AI1162" s="42"/>
      <c r="AJ1162" s="42"/>
      <c r="AK1162" s="42"/>
      <c r="AL1162" s="42"/>
      <c r="AM1162" s="42"/>
      <c r="AN1162" s="42"/>
      <c r="AO1162" s="42"/>
      <c r="AP1162" s="42"/>
      <c r="AQ1162" s="42"/>
    </row>
    <row r="1163" spans="1:43" ht="13">
      <c r="A1163" s="42"/>
      <c r="B1163" s="42"/>
      <c r="C1163" s="42"/>
      <c r="D1163" s="42"/>
      <c r="E1163" s="42"/>
      <c r="F1163" s="42"/>
      <c r="G1163" s="42"/>
      <c r="H1163" s="42"/>
      <c r="I1163" s="42"/>
      <c r="J1163" s="42"/>
      <c r="K1163" s="42"/>
      <c r="L1163" s="42"/>
      <c r="M1163" s="42"/>
      <c r="N1163" s="42"/>
      <c r="O1163" s="42"/>
      <c r="P1163" s="42"/>
      <c r="Q1163" s="42"/>
      <c r="R1163" s="42"/>
      <c r="S1163" s="42"/>
      <c r="T1163" s="42"/>
      <c r="U1163" s="42"/>
      <c r="V1163" s="42"/>
      <c r="W1163" s="42"/>
      <c r="X1163" s="42"/>
      <c r="Y1163" s="42"/>
      <c r="Z1163" s="42"/>
      <c r="AA1163" s="42"/>
      <c r="AB1163" s="42"/>
      <c r="AC1163" s="42"/>
      <c r="AD1163" s="42"/>
      <c r="AE1163" s="42"/>
      <c r="AF1163" s="42"/>
      <c r="AG1163" s="42"/>
      <c r="AH1163" s="42"/>
      <c r="AI1163" s="42"/>
      <c r="AJ1163" s="42"/>
      <c r="AK1163" s="42"/>
      <c r="AL1163" s="42"/>
      <c r="AM1163" s="42"/>
      <c r="AN1163" s="42"/>
      <c r="AO1163" s="42"/>
      <c r="AP1163" s="42"/>
      <c r="AQ1163" s="42"/>
    </row>
    <row r="1164" spans="1:43" ht="13">
      <c r="A1164" s="42"/>
      <c r="B1164" s="42"/>
      <c r="C1164" s="42"/>
      <c r="D1164" s="42"/>
      <c r="E1164" s="42"/>
      <c r="F1164" s="42"/>
      <c r="G1164" s="42"/>
      <c r="H1164" s="42"/>
      <c r="I1164" s="42"/>
      <c r="J1164" s="42"/>
      <c r="K1164" s="42"/>
      <c r="L1164" s="42"/>
      <c r="M1164" s="42"/>
      <c r="N1164" s="42"/>
      <c r="O1164" s="42"/>
      <c r="P1164" s="42"/>
      <c r="Q1164" s="42"/>
      <c r="R1164" s="42"/>
      <c r="S1164" s="42"/>
      <c r="T1164" s="42"/>
      <c r="U1164" s="42"/>
      <c r="V1164" s="42"/>
      <c r="W1164" s="42"/>
      <c r="X1164" s="42"/>
      <c r="Y1164" s="42"/>
      <c r="Z1164" s="42"/>
      <c r="AA1164" s="42"/>
      <c r="AB1164" s="42"/>
      <c r="AC1164" s="42"/>
      <c r="AD1164" s="42"/>
      <c r="AE1164" s="42"/>
      <c r="AF1164" s="42"/>
      <c r="AG1164" s="42"/>
      <c r="AH1164" s="42"/>
      <c r="AI1164" s="42"/>
      <c r="AJ1164" s="42"/>
      <c r="AK1164" s="42"/>
      <c r="AL1164" s="42"/>
      <c r="AM1164" s="42"/>
      <c r="AN1164" s="42"/>
      <c r="AO1164" s="42"/>
      <c r="AP1164" s="42"/>
      <c r="AQ1164" s="42"/>
    </row>
    <row r="1165" spans="1:43" ht="13">
      <c r="A1165" s="42"/>
      <c r="B1165" s="42"/>
      <c r="C1165" s="42"/>
      <c r="D1165" s="42"/>
      <c r="E1165" s="42"/>
      <c r="F1165" s="42"/>
      <c r="G1165" s="42"/>
      <c r="H1165" s="42"/>
      <c r="I1165" s="42"/>
      <c r="J1165" s="42"/>
      <c r="K1165" s="42"/>
      <c r="L1165" s="42"/>
      <c r="M1165" s="42"/>
      <c r="N1165" s="42"/>
      <c r="O1165" s="42"/>
      <c r="P1165" s="42"/>
      <c r="Q1165" s="42"/>
      <c r="R1165" s="42"/>
      <c r="S1165" s="42"/>
      <c r="T1165" s="42"/>
      <c r="U1165" s="42"/>
      <c r="V1165" s="42"/>
      <c r="W1165" s="42"/>
      <c r="X1165" s="42"/>
      <c r="Y1165" s="42"/>
      <c r="Z1165" s="42"/>
      <c r="AA1165" s="42"/>
      <c r="AB1165" s="42"/>
      <c r="AC1165" s="42"/>
      <c r="AD1165" s="42"/>
      <c r="AE1165" s="42"/>
      <c r="AF1165" s="42"/>
      <c r="AG1165" s="42"/>
      <c r="AH1165" s="42"/>
      <c r="AI1165" s="42"/>
      <c r="AJ1165" s="42"/>
      <c r="AK1165" s="42"/>
      <c r="AL1165" s="42"/>
      <c r="AM1165" s="42"/>
      <c r="AN1165" s="42"/>
      <c r="AO1165" s="42"/>
      <c r="AP1165" s="42"/>
      <c r="AQ1165" s="42"/>
    </row>
    <row r="1166" spans="1:43" ht="13">
      <c r="A1166" s="42"/>
      <c r="B1166" s="42"/>
      <c r="C1166" s="42"/>
      <c r="D1166" s="42"/>
      <c r="E1166" s="42"/>
      <c r="F1166" s="42"/>
      <c r="G1166" s="42"/>
      <c r="H1166" s="42"/>
      <c r="I1166" s="42"/>
      <c r="J1166" s="42"/>
      <c r="K1166" s="42"/>
      <c r="L1166" s="42"/>
      <c r="M1166" s="42"/>
      <c r="N1166" s="42"/>
      <c r="O1166" s="42"/>
      <c r="P1166" s="42"/>
      <c r="Q1166" s="42"/>
      <c r="R1166" s="42"/>
      <c r="S1166" s="42"/>
      <c r="T1166" s="42"/>
      <c r="U1166" s="42"/>
      <c r="V1166" s="42"/>
      <c r="W1166" s="42"/>
      <c r="X1166" s="42"/>
      <c r="Y1166" s="42"/>
      <c r="Z1166" s="42"/>
      <c r="AA1166" s="42"/>
      <c r="AB1166" s="42"/>
      <c r="AC1166" s="42"/>
      <c r="AD1166" s="42"/>
      <c r="AE1166" s="42"/>
      <c r="AF1166" s="42"/>
      <c r="AG1166" s="42"/>
      <c r="AH1166" s="42"/>
      <c r="AI1166" s="42"/>
      <c r="AJ1166" s="42"/>
      <c r="AK1166" s="42"/>
      <c r="AL1166" s="42"/>
      <c r="AM1166" s="42"/>
      <c r="AN1166" s="42"/>
      <c r="AO1166" s="42"/>
      <c r="AP1166" s="42"/>
      <c r="AQ1166" s="42"/>
    </row>
    <row r="1167" spans="1:43" ht="13">
      <c r="A1167" s="42"/>
      <c r="B1167" s="42"/>
      <c r="C1167" s="42"/>
      <c r="D1167" s="42"/>
      <c r="E1167" s="42"/>
      <c r="F1167" s="42"/>
      <c r="G1167" s="42"/>
      <c r="H1167" s="42"/>
      <c r="I1167" s="42"/>
      <c r="J1167" s="42"/>
      <c r="K1167" s="42"/>
      <c r="L1167" s="42"/>
      <c r="M1167" s="42"/>
      <c r="N1167" s="42"/>
      <c r="O1167" s="42"/>
      <c r="P1167" s="42"/>
      <c r="Q1167" s="42"/>
      <c r="R1167" s="42"/>
      <c r="S1167" s="42"/>
      <c r="T1167" s="42"/>
      <c r="U1167" s="42"/>
      <c r="V1167" s="42"/>
      <c r="W1167" s="42"/>
      <c r="X1167" s="42"/>
      <c r="Y1167" s="42"/>
      <c r="Z1167" s="42"/>
      <c r="AA1167" s="42"/>
      <c r="AB1167" s="42"/>
      <c r="AC1167" s="42"/>
      <c r="AD1167" s="42"/>
      <c r="AE1167" s="42"/>
      <c r="AF1167" s="42"/>
      <c r="AG1167" s="42"/>
      <c r="AH1167" s="42"/>
      <c r="AI1167" s="42"/>
      <c r="AJ1167" s="42"/>
      <c r="AK1167" s="42"/>
      <c r="AL1167" s="42"/>
      <c r="AM1167" s="42"/>
      <c r="AN1167" s="42"/>
      <c r="AO1167" s="42"/>
      <c r="AP1167" s="42"/>
      <c r="AQ1167" s="42"/>
    </row>
    <row r="1168" spans="1:43" ht="13">
      <c r="A1168" s="42"/>
      <c r="B1168" s="42"/>
      <c r="C1168" s="42"/>
      <c r="D1168" s="42"/>
      <c r="E1168" s="42"/>
      <c r="F1168" s="42"/>
      <c r="G1168" s="42"/>
      <c r="H1168" s="42"/>
      <c r="I1168" s="42"/>
      <c r="J1168" s="42"/>
      <c r="K1168" s="42"/>
      <c r="L1168" s="42"/>
      <c r="M1168" s="42"/>
      <c r="N1168" s="42"/>
      <c r="O1168" s="42"/>
      <c r="P1168" s="42"/>
      <c r="Q1168" s="42"/>
      <c r="R1168" s="42"/>
      <c r="S1168" s="42"/>
      <c r="T1168" s="42"/>
      <c r="U1168" s="42"/>
      <c r="V1168" s="42"/>
      <c r="W1168" s="42"/>
      <c r="X1168" s="42"/>
      <c r="Y1168" s="42"/>
      <c r="Z1168" s="42"/>
      <c r="AA1168" s="42"/>
      <c r="AB1168" s="42"/>
      <c r="AC1168" s="42"/>
      <c r="AD1168" s="42"/>
      <c r="AE1168" s="42"/>
      <c r="AF1168" s="42"/>
      <c r="AG1168" s="42"/>
      <c r="AH1168" s="42"/>
      <c r="AI1168" s="42"/>
      <c r="AJ1168" s="42"/>
      <c r="AK1168" s="42"/>
      <c r="AL1168" s="42"/>
      <c r="AM1168" s="42"/>
      <c r="AN1168" s="42"/>
      <c r="AO1168" s="42"/>
      <c r="AP1168" s="42"/>
      <c r="AQ1168" s="42"/>
    </row>
    <row r="1169" spans="1:43" ht="13">
      <c r="A1169" s="42"/>
      <c r="B1169" s="42"/>
      <c r="C1169" s="42"/>
      <c r="D1169" s="42"/>
      <c r="E1169" s="42"/>
      <c r="F1169" s="42"/>
      <c r="G1169" s="42"/>
      <c r="H1169" s="42"/>
      <c r="I1169" s="42"/>
      <c r="J1169" s="42"/>
      <c r="K1169" s="42"/>
      <c r="L1169" s="42"/>
      <c r="M1169" s="42"/>
      <c r="N1169" s="42"/>
      <c r="O1169" s="42"/>
      <c r="P1169" s="42"/>
      <c r="Q1169" s="42"/>
      <c r="R1169" s="42"/>
      <c r="S1169" s="42"/>
      <c r="T1169" s="42"/>
      <c r="U1169" s="42"/>
      <c r="V1169" s="42"/>
      <c r="W1169" s="42"/>
      <c r="X1169" s="42"/>
      <c r="Y1169" s="42"/>
      <c r="Z1169" s="42"/>
      <c r="AA1169" s="42"/>
      <c r="AB1169" s="42"/>
      <c r="AC1169" s="42"/>
      <c r="AD1169" s="42"/>
      <c r="AE1169" s="42"/>
      <c r="AF1169" s="42"/>
      <c r="AG1169" s="42"/>
      <c r="AH1169" s="42"/>
      <c r="AI1169" s="42"/>
      <c r="AJ1169" s="42"/>
      <c r="AK1169" s="42"/>
      <c r="AL1169" s="42"/>
      <c r="AM1169" s="42"/>
      <c r="AN1169" s="42"/>
      <c r="AO1169" s="42"/>
      <c r="AP1169" s="42"/>
      <c r="AQ1169" s="42"/>
    </row>
    <row r="1170" spans="1:43" ht="13">
      <c r="A1170" s="42"/>
      <c r="B1170" s="42"/>
      <c r="C1170" s="42"/>
      <c r="D1170" s="42"/>
      <c r="E1170" s="42"/>
      <c r="F1170" s="42"/>
      <c r="G1170" s="42"/>
      <c r="H1170" s="42"/>
      <c r="I1170" s="42"/>
      <c r="J1170" s="42"/>
      <c r="K1170" s="42"/>
      <c r="L1170" s="42"/>
      <c r="M1170" s="42"/>
      <c r="N1170" s="42"/>
      <c r="O1170" s="42"/>
      <c r="P1170" s="42"/>
      <c r="Q1170" s="42"/>
      <c r="R1170" s="42"/>
      <c r="S1170" s="42"/>
      <c r="T1170" s="42"/>
      <c r="U1170" s="42"/>
      <c r="V1170" s="42"/>
      <c r="W1170" s="42"/>
      <c r="X1170" s="42"/>
      <c r="Y1170" s="42"/>
      <c r="Z1170" s="42"/>
      <c r="AA1170" s="42"/>
      <c r="AB1170" s="42"/>
      <c r="AC1170" s="42"/>
      <c r="AD1170" s="42"/>
      <c r="AE1170" s="42"/>
      <c r="AF1170" s="42"/>
      <c r="AG1170" s="42"/>
      <c r="AH1170" s="42"/>
      <c r="AI1170" s="42"/>
      <c r="AJ1170" s="42"/>
      <c r="AK1170" s="42"/>
      <c r="AL1170" s="42"/>
      <c r="AM1170" s="42"/>
      <c r="AN1170" s="42"/>
      <c r="AO1170" s="42"/>
      <c r="AP1170" s="42"/>
      <c r="AQ1170" s="42"/>
    </row>
    <row r="1171" spans="1:43" ht="13">
      <c r="A1171" s="42"/>
      <c r="B1171" s="42"/>
      <c r="C1171" s="42"/>
      <c r="D1171" s="42"/>
      <c r="E1171" s="42"/>
      <c r="F1171" s="42"/>
      <c r="G1171" s="42"/>
      <c r="H1171" s="42"/>
      <c r="I1171" s="42"/>
      <c r="J1171" s="42"/>
      <c r="K1171" s="42"/>
      <c r="L1171" s="42"/>
      <c r="M1171" s="42"/>
      <c r="N1171" s="42"/>
      <c r="O1171" s="42"/>
      <c r="P1171" s="42"/>
      <c r="Q1171" s="42"/>
      <c r="R1171" s="42"/>
      <c r="S1171" s="42"/>
      <c r="T1171" s="42"/>
      <c r="U1171" s="42"/>
      <c r="V1171" s="42"/>
      <c r="W1171" s="42"/>
      <c r="X1171" s="42"/>
      <c r="Y1171" s="42"/>
      <c r="Z1171" s="42"/>
      <c r="AA1171" s="42"/>
      <c r="AB1171" s="42"/>
      <c r="AC1171" s="42"/>
      <c r="AD1171" s="42"/>
      <c r="AE1171" s="42"/>
      <c r="AF1171" s="42"/>
      <c r="AG1171" s="42"/>
      <c r="AH1171" s="42"/>
      <c r="AI1171" s="42"/>
      <c r="AJ1171" s="42"/>
      <c r="AK1171" s="42"/>
      <c r="AL1171" s="42"/>
      <c r="AM1171" s="42"/>
      <c r="AN1171" s="42"/>
      <c r="AO1171" s="42"/>
      <c r="AP1171" s="42"/>
      <c r="AQ1171" s="42"/>
    </row>
    <row r="1172" spans="1:43" ht="13">
      <c r="A1172" s="42"/>
      <c r="B1172" s="42"/>
      <c r="C1172" s="42"/>
      <c r="D1172" s="42"/>
      <c r="E1172" s="42"/>
      <c r="F1172" s="42"/>
      <c r="G1172" s="42"/>
      <c r="H1172" s="42"/>
      <c r="I1172" s="42"/>
      <c r="J1172" s="42"/>
      <c r="K1172" s="42"/>
      <c r="L1172" s="42"/>
      <c r="M1172" s="42"/>
      <c r="N1172" s="42"/>
      <c r="O1172" s="42"/>
      <c r="P1172" s="42"/>
      <c r="Q1172" s="42"/>
      <c r="R1172" s="42"/>
      <c r="S1172" s="42"/>
      <c r="T1172" s="42"/>
      <c r="U1172" s="42"/>
      <c r="V1172" s="42"/>
      <c r="W1172" s="42"/>
      <c r="X1172" s="42"/>
      <c r="Y1172" s="42"/>
      <c r="Z1172" s="42"/>
      <c r="AA1172" s="42"/>
      <c r="AB1172" s="42"/>
      <c r="AC1172" s="42"/>
      <c r="AD1172" s="42"/>
      <c r="AE1172" s="42"/>
      <c r="AF1172" s="42"/>
      <c r="AG1172" s="42"/>
      <c r="AH1172" s="42"/>
      <c r="AI1172" s="42"/>
      <c r="AJ1172" s="42"/>
      <c r="AK1172" s="42"/>
      <c r="AL1172" s="42"/>
      <c r="AM1172" s="42"/>
      <c r="AN1172" s="42"/>
      <c r="AO1172" s="42"/>
      <c r="AP1172" s="42"/>
      <c r="AQ1172" s="42"/>
    </row>
    <row r="1173" spans="1:43" ht="13">
      <c r="A1173" s="42"/>
      <c r="B1173" s="42"/>
      <c r="C1173" s="42"/>
      <c r="D1173" s="42"/>
      <c r="E1173" s="42"/>
      <c r="F1173" s="42"/>
      <c r="G1173" s="42"/>
      <c r="H1173" s="42"/>
      <c r="I1173" s="42"/>
      <c r="J1173" s="42"/>
      <c r="K1173" s="42"/>
      <c r="L1173" s="42"/>
      <c r="M1173" s="42"/>
      <c r="N1173" s="42"/>
      <c r="O1173" s="42"/>
      <c r="P1173" s="42"/>
      <c r="Q1173" s="42"/>
      <c r="R1173" s="42"/>
      <c r="S1173" s="42"/>
      <c r="T1173" s="42"/>
      <c r="U1173" s="42"/>
      <c r="V1173" s="42"/>
      <c r="W1173" s="42"/>
      <c r="X1173" s="42"/>
      <c r="Y1173" s="42"/>
      <c r="Z1173" s="42"/>
      <c r="AA1173" s="42"/>
      <c r="AB1173" s="42"/>
      <c r="AC1173" s="42"/>
      <c r="AD1173" s="42"/>
      <c r="AE1173" s="42"/>
      <c r="AF1173" s="42"/>
      <c r="AG1173" s="42"/>
      <c r="AH1173" s="42"/>
      <c r="AI1173" s="42"/>
      <c r="AJ1173" s="42"/>
      <c r="AK1173" s="42"/>
      <c r="AL1173" s="42"/>
      <c r="AM1173" s="42"/>
      <c r="AN1173" s="42"/>
      <c r="AO1173" s="42"/>
      <c r="AP1173" s="42"/>
      <c r="AQ1173" s="42"/>
    </row>
    <row r="1174" spans="1:43" ht="13">
      <c r="A1174" s="42"/>
      <c r="B1174" s="42"/>
      <c r="C1174" s="42"/>
      <c r="D1174" s="42"/>
      <c r="E1174" s="42"/>
      <c r="F1174" s="42"/>
      <c r="G1174" s="42"/>
      <c r="H1174" s="42"/>
      <c r="I1174" s="42"/>
      <c r="J1174" s="42"/>
      <c r="K1174" s="42"/>
      <c r="L1174" s="42"/>
      <c r="M1174" s="42"/>
      <c r="N1174" s="42"/>
      <c r="O1174" s="42"/>
      <c r="P1174" s="42"/>
      <c r="Q1174" s="42"/>
      <c r="R1174" s="42"/>
      <c r="S1174" s="42"/>
      <c r="T1174" s="42"/>
      <c r="U1174" s="42"/>
      <c r="V1174" s="42"/>
      <c r="W1174" s="42"/>
      <c r="X1174" s="42"/>
      <c r="Y1174" s="42"/>
      <c r="Z1174" s="42"/>
      <c r="AA1174" s="42"/>
      <c r="AB1174" s="42"/>
      <c r="AC1174" s="42"/>
      <c r="AD1174" s="42"/>
      <c r="AE1174" s="42"/>
      <c r="AF1174" s="42"/>
      <c r="AG1174" s="42"/>
      <c r="AH1174" s="42"/>
      <c r="AI1174" s="42"/>
      <c r="AJ1174" s="42"/>
      <c r="AK1174" s="42"/>
      <c r="AL1174" s="42"/>
      <c r="AM1174" s="42"/>
      <c r="AN1174" s="42"/>
      <c r="AO1174" s="42"/>
      <c r="AP1174" s="42"/>
      <c r="AQ1174" s="42"/>
    </row>
    <row r="1175" spans="1:43" ht="13">
      <c r="A1175" s="42"/>
      <c r="B1175" s="42"/>
      <c r="C1175" s="42"/>
      <c r="D1175" s="42"/>
      <c r="E1175" s="42"/>
      <c r="F1175" s="42"/>
      <c r="G1175" s="42"/>
      <c r="H1175" s="42"/>
      <c r="I1175" s="42"/>
      <c r="J1175" s="42"/>
      <c r="K1175" s="42"/>
      <c r="L1175" s="42"/>
      <c r="M1175" s="42"/>
      <c r="N1175" s="42"/>
      <c r="O1175" s="42"/>
      <c r="P1175" s="42"/>
      <c r="Q1175" s="42"/>
      <c r="R1175" s="42"/>
      <c r="S1175" s="42"/>
      <c r="T1175" s="42"/>
      <c r="U1175" s="42"/>
      <c r="V1175" s="42"/>
      <c r="W1175" s="42"/>
      <c r="X1175" s="42"/>
      <c r="Y1175" s="42"/>
      <c r="Z1175" s="42"/>
      <c r="AA1175" s="42"/>
      <c r="AB1175" s="42"/>
      <c r="AC1175" s="42"/>
      <c r="AD1175" s="42"/>
      <c r="AE1175" s="42"/>
      <c r="AF1175" s="42"/>
      <c r="AG1175" s="42"/>
      <c r="AH1175" s="42"/>
      <c r="AI1175" s="42"/>
      <c r="AJ1175" s="42"/>
      <c r="AK1175" s="42"/>
      <c r="AL1175" s="42"/>
      <c r="AM1175" s="42"/>
      <c r="AN1175" s="42"/>
      <c r="AO1175" s="42"/>
      <c r="AP1175" s="42"/>
      <c r="AQ1175" s="42"/>
    </row>
    <row r="1176" spans="1:43" ht="13">
      <c r="A1176" s="42"/>
      <c r="B1176" s="42"/>
      <c r="C1176" s="42"/>
      <c r="D1176" s="42"/>
      <c r="E1176" s="42"/>
      <c r="F1176" s="42"/>
      <c r="G1176" s="42"/>
      <c r="H1176" s="42"/>
      <c r="I1176" s="42"/>
      <c r="J1176" s="42"/>
      <c r="K1176" s="42"/>
      <c r="L1176" s="42"/>
      <c r="M1176" s="42"/>
      <c r="N1176" s="42"/>
      <c r="O1176" s="42"/>
      <c r="P1176" s="42"/>
      <c r="Q1176" s="42"/>
      <c r="R1176" s="42"/>
      <c r="S1176" s="42"/>
      <c r="T1176" s="42"/>
      <c r="U1176" s="42"/>
      <c r="V1176" s="42"/>
      <c r="W1176" s="42"/>
      <c r="X1176" s="42"/>
      <c r="Y1176" s="42"/>
      <c r="Z1176" s="42"/>
      <c r="AA1176" s="42"/>
      <c r="AB1176" s="42"/>
      <c r="AC1176" s="42"/>
      <c r="AD1176" s="42"/>
      <c r="AE1176" s="42"/>
      <c r="AF1176" s="42"/>
      <c r="AG1176" s="42"/>
      <c r="AH1176" s="42"/>
      <c r="AI1176" s="42"/>
      <c r="AJ1176" s="42"/>
      <c r="AK1176" s="42"/>
      <c r="AL1176" s="42"/>
      <c r="AM1176" s="42"/>
      <c r="AN1176" s="42"/>
      <c r="AO1176" s="42"/>
      <c r="AP1176" s="42"/>
      <c r="AQ1176" s="42"/>
    </row>
    <row r="1177" spans="1:43" ht="13">
      <c r="A1177" s="42"/>
      <c r="B1177" s="42"/>
      <c r="C1177" s="42"/>
      <c r="D1177" s="42"/>
      <c r="E1177" s="42"/>
      <c r="F1177" s="42"/>
      <c r="G1177" s="42"/>
      <c r="H1177" s="42"/>
      <c r="I1177" s="42"/>
      <c r="J1177" s="42"/>
      <c r="K1177" s="42"/>
      <c r="L1177" s="42"/>
      <c r="M1177" s="42"/>
      <c r="N1177" s="42"/>
      <c r="O1177" s="42"/>
      <c r="P1177" s="42"/>
      <c r="Q1177" s="42"/>
      <c r="R1177" s="42"/>
      <c r="S1177" s="42"/>
      <c r="T1177" s="42"/>
      <c r="U1177" s="42"/>
      <c r="V1177" s="42"/>
      <c r="W1177" s="42"/>
      <c r="X1177" s="42"/>
      <c r="Y1177" s="42"/>
      <c r="Z1177" s="42"/>
      <c r="AA1177" s="42"/>
      <c r="AB1177" s="42"/>
      <c r="AC1177" s="42"/>
      <c r="AD1177" s="42"/>
      <c r="AE1177" s="42"/>
      <c r="AF1177" s="42"/>
      <c r="AG1177" s="42"/>
      <c r="AH1177" s="42"/>
      <c r="AI1177" s="42"/>
      <c r="AJ1177" s="42"/>
      <c r="AK1177" s="42"/>
      <c r="AL1177" s="42"/>
      <c r="AM1177" s="42"/>
      <c r="AN1177" s="42"/>
      <c r="AO1177" s="42"/>
      <c r="AP1177" s="42"/>
      <c r="AQ1177" s="42"/>
    </row>
    <row r="1178" spans="1:43" ht="13">
      <c r="A1178" s="42"/>
      <c r="B1178" s="42"/>
      <c r="C1178" s="42"/>
      <c r="D1178" s="42"/>
      <c r="E1178" s="42"/>
      <c r="F1178" s="42"/>
      <c r="G1178" s="42"/>
      <c r="H1178" s="42"/>
      <c r="I1178" s="42"/>
      <c r="J1178" s="42"/>
      <c r="K1178" s="42"/>
      <c r="L1178" s="42"/>
      <c r="M1178" s="42"/>
      <c r="N1178" s="42"/>
      <c r="O1178" s="42"/>
      <c r="P1178" s="42"/>
      <c r="Q1178" s="42"/>
      <c r="R1178" s="42"/>
      <c r="S1178" s="42"/>
      <c r="T1178" s="42"/>
      <c r="U1178" s="42"/>
      <c r="V1178" s="42"/>
      <c r="W1178" s="42"/>
      <c r="X1178" s="42"/>
      <c r="Y1178" s="42"/>
      <c r="Z1178" s="42"/>
      <c r="AA1178" s="42"/>
      <c r="AB1178" s="42"/>
      <c r="AC1178" s="42"/>
      <c r="AD1178" s="42"/>
      <c r="AE1178" s="42"/>
      <c r="AF1178" s="42"/>
      <c r="AG1178" s="42"/>
      <c r="AH1178" s="42"/>
      <c r="AI1178" s="42"/>
      <c r="AJ1178" s="42"/>
      <c r="AK1178" s="42"/>
      <c r="AL1178" s="42"/>
      <c r="AM1178" s="42"/>
      <c r="AN1178" s="42"/>
      <c r="AO1178" s="42"/>
      <c r="AP1178" s="42"/>
      <c r="AQ1178" s="42"/>
    </row>
    <row r="1179" spans="1:43" ht="13">
      <c r="A1179" s="42"/>
      <c r="B1179" s="42"/>
      <c r="C1179" s="42"/>
      <c r="D1179" s="42"/>
      <c r="E1179" s="42"/>
      <c r="F1179" s="42"/>
      <c r="G1179" s="42"/>
      <c r="H1179" s="42"/>
      <c r="I1179" s="42"/>
      <c r="J1179" s="42"/>
      <c r="K1179" s="42"/>
      <c r="L1179" s="42"/>
      <c r="M1179" s="42"/>
      <c r="N1179" s="42"/>
      <c r="O1179" s="42"/>
      <c r="P1179" s="42"/>
      <c r="Q1179" s="42"/>
      <c r="R1179" s="42"/>
      <c r="S1179" s="42"/>
      <c r="T1179" s="42"/>
      <c r="U1179" s="42"/>
      <c r="V1179" s="42"/>
      <c r="W1179" s="42"/>
      <c r="X1179" s="42"/>
      <c r="Y1179" s="42"/>
      <c r="Z1179" s="42"/>
      <c r="AA1179" s="42"/>
      <c r="AB1179" s="42"/>
      <c r="AC1179" s="42"/>
      <c r="AD1179" s="42"/>
      <c r="AE1179" s="42"/>
      <c r="AF1179" s="42"/>
      <c r="AG1179" s="42"/>
      <c r="AH1179" s="42"/>
      <c r="AI1179" s="42"/>
      <c r="AJ1179" s="42"/>
      <c r="AK1179" s="42"/>
      <c r="AL1179" s="42"/>
      <c r="AM1179" s="42"/>
      <c r="AN1179" s="42"/>
      <c r="AO1179" s="42"/>
      <c r="AP1179" s="42"/>
      <c r="AQ1179" s="42"/>
    </row>
    <row r="1180" spans="1:43" ht="13">
      <c r="A1180" s="42"/>
      <c r="B1180" s="42"/>
      <c r="C1180" s="42"/>
      <c r="D1180" s="42"/>
      <c r="E1180" s="42"/>
      <c r="F1180" s="42"/>
      <c r="G1180" s="42"/>
      <c r="H1180" s="42"/>
      <c r="I1180" s="42"/>
      <c r="J1180" s="42"/>
      <c r="K1180" s="42"/>
      <c r="L1180" s="42"/>
      <c r="M1180" s="42"/>
      <c r="N1180" s="42"/>
      <c r="O1180" s="42"/>
      <c r="P1180" s="42"/>
      <c r="Q1180" s="42"/>
      <c r="R1180" s="42"/>
      <c r="S1180" s="42"/>
      <c r="T1180" s="42"/>
      <c r="U1180" s="42"/>
      <c r="V1180" s="42"/>
      <c r="W1180" s="42"/>
      <c r="X1180" s="42"/>
      <c r="Y1180" s="42"/>
      <c r="Z1180" s="42"/>
      <c r="AA1180" s="42"/>
      <c r="AB1180" s="42"/>
      <c r="AC1180" s="42"/>
      <c r="AD1180" s="42"/>
      <c r="AE1180" s="42"/>
      <c r="AF1180" s="42"/>
      <c r="AG1180" s="42"/>
      <c r="AH1180" s="42"/>
      <c r="AI1180" s="42"/>
      <c r="AJ1180" s="42"/>
      <c r="AK1180" s="42"/>
      <c r="AL1180" s="42"/>
      <c r="AM1180" s="42"/>
      <c r="AN1180" s="42"/>
      <c r="AO1180" s="42"/>
      <c r="AP1180" s="42"/>
      <c r="AQ1180" s="42"/>
    </row>
    <row r="1181" spans="1:43" ht="13">
      <c r="A1181" s="42"/>
      <c r="B1181" s="42"/>
      <c r="C1181" s="42"/>
      <c r="D1181" s="42"/>
      <c r="E1181" s="42"/>
      <c r="F1181" s="42"/>
      <c r="G1181" s="42"/>
      <c r="H1181" s="42"/>
      <c r="I1181" s="42"/>
      <c r="J1181" s="42"/>
      <c r="K1181" s="42"/>
      <c r="L1181" s="42"/>
      <c r="M1181" s="42"/>
      <c r="N1181" s="42"/>
      <c r="O1181" s="42"/>
      <c r="P1181" s="42"/>
      <c r="Q1181" s="42"/>
      <c r="R1181" s="42"/>
      <c r="S1181" s="42"/>
      <c r="T1181" s="42"/>
      <c r="U1181" s="42"/>
      <c r="V1181" s="42"/>
      <c r="W1181" s="42"/>
      <c r="X1181" s="42"/>
      <c r="Y1181" s="42"/>
      <c r="Z1181" s="42"/>
      <c r="AA1181" s="42"/>
      <c r="AB1181" s="42"/>
      <c r="AC1181" s="42"/>
      <c r="AD1181" s="42"/>
      <c r="AE1181" s="42"/>
      <c r="AF1181" s="42"/>
      <c r="AG1181" s="42"/>
      <c r="AH1181" s="42"/>
      <c r="AI1181" s="42"/>
      <c r="AJ1181" s="42"/>
      <c r="AK1181" s="42"/>
      <c r="AL1181" s="42"/>
      <c r="AM1181" s="42"/>
      <c r="AN1181" s="42"/>
      <c r="AO1181" s="42"/>
      <c r="AP1181" s="42"/>
      <c r="AQ1181" s="42"/>
    </row>
    <row r="1182" spans="1:43" ht="13">
      <c r="A1182" s="42"/>
      <c r="B1182" s="42"/>
      <c r="C1182" s="42"/>
      <c r="D1182" s="42"/>
      <c r="E1182" s="42"/>
      <c r="F1182" s="42"/>
      <c r="G1182" s="42"/>
      <c r="H1182" s="42"/>
      <c r="I1182" s="42"/>
      <c r="J1182" s="42"/>
      <c r="K1182" s="42"/>
      <c r="L1182" s="42"/>
      <c r="M1182" s="42"/>
      <c r="N1182" s="42"/>
      <c r="O1182" s="42"/>
      <c r="P1182" s="42"/>
      <c r="Q1182" s="42"/>
      <c r="R1182" s="42"/>
      <c r="S1182" s="42"/>
      <c r="T1182" s="42"/>
      <c r="U1182" s="42"/>
      <c r="V1182" s="42"/>
      <c r="W1182" s="42"/>
      <c r="X1182" s="42"/>
      <c r="Y1182" s="42"/>
      <c r="Z1182" s="42"/>
      <c r="AA1182" s="42"/>
      <c r="AB1182" s="42"/>
      <c r="AC1182" s="42"/>
      <c r="AD1182" s="42"/>
      <c r="AE1182" s="42"/>
      <c r="AF1182" s="42"/>
      <c r="AG1182" s="42"/>
      <c r="AH1182" s="42"/>
      <c r="AI1182" s="42"/>
      <c r="AJ1182" s="42"/>
      <c r="AK1182" s="42"/>
      <c r="AL1182" s="42"/>
      <c r="AM1182" s="42"/>
      <c r="AN1182" s="42"/>
      <c r="AO1182" s="42"/>
      <c r="AP1182" s="42"/>
      <c r="AQ1182" s="42"/>
    </row>
    <row r="1183" spans="1:43" ht="13">
      <c r="A1183" s="42"/>
      <c r="B1183" s="42"/>
      <c r="C1183" s="42"/>
      <c r="D1183" s="42"/>
      <c r="E1183" s="42"/>
      <c r="F1183" s="42"/>
      <c r="G1183" s="42"/>
      <c r="H1183" s="42"/>
      <c r="I1183" s="42"/>
      <c r="J1183" s="42"/>
      <c r="K1183" s="42"/>
      <c r="L1183" s="42"/>
      <c r="M1183" s="42"/>
      <c r="N1183" s="42"/>
      <c r="O1183" s="42"/>
      <c r="P1183" s="42"/>
      <c r="Q1183" s="42"/>
      <c r="R1183" s="42"/>
      <c r="S1183" s="42"/>
      <c r="T1183" s="42"/>
      <c r="U1183" s="42"/>
      <c r="V1183" s="42"/>
      <c r="W1183" s="42"/>
      <c r="X1183" s="42"/>
      <c r="Y1183" s="42"/>
      <c r="Z1183" s="42"/>
      <c r="AA1183" s="42"/>
      <c r="AB1183" s="42"/>
      <c r="AC1183" s="42"/>
      <c r="AD1183" s="42"/>
      <c r="AE1183" s="42"/>
      <c r="AF1183" s="42"/>
      <c r="AG1183" s="42"/>
      <c r="AH1183" s="42"/>
      <c r="AI1183" s="42"/>
      <c r="AJ1183" s="42"/>
      <c r="AK1183" s="42"/>
      <c r="AL1183" s="42"/>
      <c r="AM1183" s="42"/>
      <c r="AN1183" s="42"/>
      <c r="AO1183" s="42"/>
      <c r="AP1183" s="42"/>
      <c r="AQ1183" s="42"/>
    </row>
    <row r="1184" spans="1:43" ht="13">
      <c r="A1184" s="42"/>
      <c r="B1184" s="42"/>
      <c r="C1184" s="42"/>
      <c r="D1184" s="42"/>
      <c r="E1184" s="42"/>
      <c r="F1184" s="42"/>
      <c r="G1184" s="42"/>
      <c r="H1184" s="42"/>
      <c r="I1184" s="42"/>
      <c r="J1184" s="42"/>
      <c r="K1184" s="42"/>
      <c r="L1184" s="42"/>
      <c r="M1184" s="42"/>
      <c r="N1184" s="42"/>
      <c r="O1184" s="42"/>
      <c r="P1184" s="42"/>
      <c r="Q1184" s="42"/>
      <c r="R1184" s="42"/>
      <c r="S1184" s="42"/>
      <c r="T1184" s="42"/>
      <c r="U1184" s="42"/>
      <c r="V1184" s="42"/>
      <c r="W1184" s="42"/>
      <c r="X1184" s="42"/>
      <c r="Y1184" s="42"/>
      <c r="Z1184" s="42"/>
      <c r="AA1184" s="42"/>
      <c r="AB1184" s="42"/>
      <c r="AC1184" s="42"/>
      <c r="AD1184" s="42"/>
      <c r="AE1184" s="42"/>
      <c r="AF1184" s="42"/>
      <c r="AG1184" s="42"/>
      <c r="AH1184" s="42"/>
      <c r="AI1184" s="42"/>
      <c r="AJ1184" s="42"/>
      <c r="AK1184" s="42"/>
      <c r="AL1184" s="42"/>
      <c r="AM1184" s="42"/>
      <c r="AN1184" s="42"/>
      <c r="AO1184" s="42"/>
      <c r="AP1184" s="42"/>
      <c r="AQ1184" s="42"/>
    </row>
    <row r="1185" spans="1:43" ht="13">
      <c r="A1185" s="42"/>
      <c r="B1185" s="42"/>
      <c r="C1185" s="42"/>
      <c r="D1185" s="42"/>
      <c r="E1185" s="42"/>
      <c r="F1185" s="42"/>
      <c r="G1185" s="42"/>
      <c r="H1185" s="42"/>
      <c r="I1185" s="42"/>
      <c r="J1185" s="42"/>
      <c r="K1185" s="42"/>
      <c r="L1185" s="42"/>
      <c r="M1185" s="42"/>
      <c r="N1185" s="42"/>
      <c r="O1185" s="42"/>
      <c r="P1185" s="42"/>
      <c r="Q1185" s="42"/>
      <c r="R1185" s="42"/>
      <c r="S1185" s="42"/>
      <c r="T1185" s="42"/>
      <c r="U1185" s="42"/>
      <c r="V1185" s="42"/>
      <c r="W1185" s="42"/>
      <c r="X1185" s="42"/>
      <c r="Y1185" s="42"/>
      <c r="Z1185" s="42"/>
      <c r="AA1185" s="42"/>
      <c r="AB1185" s="42"/>
      <c r="AC1185" s="42"/>
      <c r="AD1185" s="42"/>
      <c r="AE1185" s="42"/>
      <c r="AF1185" s="42"/>
      <c r="AG1185" s="42"/>
      <c r="AH1185" s="42"/>
      <c r="AI1185" s="42"/>
      <c r="AJ1185" s="42"/>
      <c r="AK1185" s="42"/>
      <c r="AL1185" s="42"/>
      <c r="AM1185" s="42"/>
      <c r="AN1185" s="42"/>
      <c r="AO1185" s="42"/>
      <c r="AP1185" s="42"/>
      <c r="AQ1185" s="42"/>
    </row>
    <row r="1186" spans="1:43" ht="13">
      <c r="A1186" s="42"/>
      <c r="B1186" s="42"/>
      <c r="C1186" s="42"/>
      <c r="D1186" s="42"/>
      <c r="E1186" s="42"/>
      <c r="F1186" s="42"/>
      <c r="G1186" s="42"/>
      <c r="H1186" s="42"/>
      <c r="I1186" s="42"/>
      <c r="J1186" s="42"/>
      <c r="K1186" s="42"/>
      <c r="L1186" s="42"/>
      <c r="M1186" s="42"/>
      <c r="N1186" s="42"/>
      <c r="O1186" s="42"/>
      <c r="P1186" s="42"/>
      <c r="Q1186" s="42"/>
      <c r="R1186" s="42"/>
      <c r="S1186" s="42"/>
      <c r="T1186" s="42"/>
      <c r="U1186" s="42"/>
      <c r="V1186" s="42"/>
      <c r="W1186" s="42"/>
      <c r="X1186" s="42"/>
      <c r="Y1186" s="42"/>
      <c r="Z1186" s="42"/>
      <c r="AA1186" s="42"/>
      <c r="AB1186" s="42"/>
      <c r="AC1186" s="42"/>
      <c r="AD1186" s="42"/>
      <c r="AE1186" s="42"/>
      <c r="AF1186" s="42"/>
      <c r="AG1186" s="42"/>
      <c r="AH1186" s="42"/>
      <c r="AI1186" s="42"/>
      <c r="AJ1186" s="42"/>
      <c r="AK1186" s="42"/>
      <c r="AL1186" s="42"/>
      <c r="AM1186" s="42"/>
      <c r="AN1186" s="42"/>
      <c r="AO1186" s="42"/>
      <c r="AP1186" s="42"/>
      <c r="AQ1186" s="42"/>
    </row>
    <row r="1187" spans="1:43" ht="13">
      <c r="A1187" s="42"/>
      <c r="B1187" s="42"/>
      <c r="C1187" s="42"/>
      <c r="D1187" s="42"/>
      <c r="E1187" s="42"/>
      <c r="F1187" s="42"/>
      <c r="G1187" s="42"/>
      <c r="H1187" s="42"/>
      <c r="I1187" s="42"/>
      <c r="J1187" s="42"/>
      <c r="K1187" s="42"/>
      <c r="L1187" s="42"/>
      <c r="M1187" s="42"/>
      <c r="N1187" s="42"/>
      <c r="O1187" s="42"/>
      <c r="P1187" s="42"/>
      <c r="Q1187" s="42"/>
      <c r="R1187" s="42"/>
      <c r="S1187" s="42"/>
      <c r="T1187" s="42"/>
      <c r="U1187" s="42"/>
      <c r="V1187" s="42"/>
      <c r="W1187" s="42"/>
      <c r="X1187" s="42"/>
      <c r="Y1187" s="42"/>
      <c r="Z1187" s="42"/>
      <c r="AA1187" s="42"/>
      <c r="AB1187" s="42"/>
      <c r="AC1187" s="42"/>
      <c r="AD1187" s="42"/>
      <c r="AE1187" s="42"/>
      <c r="AF1187" s="42"/>
      <c r="AG1187" s="42"/>
      <c r="AH1187" s="42"/>
      <c r="AI1187" s="42"/>
      <c r="AJ1187" s="42"/>
      <c r="AK1187" s="42"/>
      <c r="AL1187" s="42"/>
      <c r="AM1187" s="42"/>
      <c r="AN1187" s="42"/>
      <c r="AO1187" s="42"/>
      <c r="AP1187" s="42"/>
      <c r="AQ1187" s="42"/>
    </row>
    <row r="1188" spans="1:43" ht="13">
      <c r="A1188" s="42"/>
      <c r="B1188" s="42"/>
      <c r="C1188" s="42"/>
      <c r="D1188" s="42"/>
      <c r="E1188" s="42"/>
      <c r="F1188" s="42"/>
      <c r="G1188" s="42"/>
      <c r="H1188" s="42"/>
      <c r="I1188" s="42"/>
      <c r="J1188" s="42"/>
      <c r="K1188" s="42"/>
      <c r="L1188" s="42"/>
      <c r="M1188" s="42"/>
      <c r="N1188" s="42"/>
      <c r="O1188" s="42"/>
      <c r="P1188" s="42"/>
      <c r="Q1188" s="42"/>
      <c r="R1188" s="42"/>
      <c r="S1188" s="42"/>
      <c r="T1188" s="42"/>
      <c r="U1188" s="42"/>
      <c r="V1188" s="42"/>
      <c r="W1188" s="42"/>
      <c r="X1188" s="42"/>
      <c r="Y1188" s="42"/>
      <c r="Z1188" s="42"/>
      <c r="AA1188" s="42"/>
      <c r="AB1188" s="42"/>
      <c r="AC1188" s="42"/>
      <c r="AD1188" s="42"/>
      <c r="AE1188" s="42"/>
      <c r="AF1188" s="42"/>
      <c r="AG1188" s="42"/>
      <c r="AH1188" s="42"/>
      <c r="AI1188" s="42"/>
      <c r="AJ1188" s="42"/>
      <c r="AK1188" s="42"/>
      <c r="AL1188" s="42"/>
      <c r="AM1188" s="42"/>
      <c r="AN1188" s="42"/>
      <c r="AO1188" s="42"/>
      <c r="AP1188" s="42"/>
      <c r="AQ1188" s="42"/>
    </row>
    <row r="1189" spans="1:43" ht="13">
      <c r="A1189" s="42"/>
      <c r="B1189" s="42"/>
      <c r="C1189" s="42"/>
      <c r="D1189" s="42"/>
      <c r="E1189" s="42"/>
      <c r="F1189" s="42"/>
      <c r="G1189" s="42"/>
      <c r="H1189" s="42"/>
      <c r="I1189" s="42"/>
      <c r="J1189" s="42"/>
      <c r="K1189" s="42"/>
      <c r="L1189" s="42"/>
      <c r="M1189" s="42"/>
      <c r="N1189" s="42"/>
      <c r="O1189" s="42"/>
      <c r="P1189" s="42"/>
      <c r="Q1189" s="42"/>
      <c r="R1189" s="42"/>
      <c r="S1189" s="42"/>
      <c r="T1189" s="42"/>
      <c r="U1189" s="42"/>
      <c r="V1189" s="42"/>
      <c r="W1189" s="42"/>
      <c r="X1189" s="42"/>
      <c r="Y1189" s="42"/>
      <c r="Z1189" s="42"/>
      <c r="AA1189" s="42"/>
      <c r="AB1189" s="42"/>
      <c r="AC1189" s="42"/>
      <c r="AD1189" s="42"/>
      <c r="AE1189" s="42"/>
      <c r="AF1189" s="42"/>
      <c r="AG1189" s="42"/>
      <c r="AH1189" s="42"/>
      <c r="AI1189" s="42"/>
      <c r="AJ1189" s="42"/>
      <c r="AK1189" s="42"/>
      <c r="AL1189" s="42"/>
      <c r="AM1189" s="42"/>
      <c r="AN1189" s="42"/>
      <c r="AO1189" s="42"/>
      <c r="AP1189" s="42"/>
      <c r="AQ1189" s="42"/>
    </row>
    <row r="1190" spans="1:43" ht="13">
      <c r="A1190" s="42"/>
      <c r="B1190" s="42"/>
      <c r="C1190" s="42"/>
      <c r="D1190" s="42"/>
      <c r="E1190" s="42"/>
      <c r="F1190" s="42"/>
      <c r="G1190" s="42"/>
      <c r="H1190" s="42"/>
      <c r="I1190" s="42"/>
      <c r="J1190" s="42"/>
      <c r="K1190" s="42"/>
      <c r="L1190" s="42"/>
      <c r="M1190" s="42"/>
      <c r="N1190" s="42"/>
      <c r="O1190" s="42"/>
      <c r="P1190" s="42"/>
      <c r="Q1190" s="42"/>
      <c r="R1190" s="42"/>
      <c r="S1190" s="42"/>
      <c r="T1190" s="42"/>
      <c r="U1190" s="42"/>
      <c r="V1190" s="42"/>
      <c r="W1190" s="42"/>
      <c r="X1190" s="42"/>
      <c r="Y1190" s="42"/>
      <c r="Z1190" s="42"/>
      <c r="AA1190" s="42"/>
      <c r="AB1190" s="42"/>
      <c r="AC1190" s="42"/>
      <c r="AD1190" s="42"/>
      <c r="AE1190" s="42"/>
      <c r="AF1190" s="42"/>
      <c r="AG1190" s="42"/>
      <c r="AH1190" s="42"/>
      <c r="AI1190" s="42"/>
      <c r="AJ1190" s="42"/>
      <c r="AK1190" s="42"/>
      <c r="AL1190" s="42"/>
      <c r="AM1190" s="42"/>
      <c r="AN1190" s="42"/>
      <c r="AO1190" s="42"/>
      <c r="AP1190" s="42"/>
      <c r="AQ1190" s="42"/>
    </row>
    <row r="1191" spans="1:43" ht="13">
      <c r="A1191" s="42"/>
      <c r="B1191" s="42"/>
      <c r="C1191" s="42"/>
      <c r="D1191" s="42"/>
      <c r="E1191" s="42"/>
      <c r="F1191" s="42"/>
      <c r="G1191" s="42"/>
      <c r="H1191" s="42"/>
      <c r="I1191" s="42"/>
      <c r="J1191" s="42"/>
      <c r="K1191" s="42"/>
      <c r="L1191" s="42"/>
      <c r="M1191" s="42"/>
      <c r="N1191" s="42"/>
      <c r="O1191" s="42"/>
      <c r="P1191" s="42"/>
      <c r="Q1191" s="42"/>
      <c r="R1191" s="42"/>
      <c r="S1191" s="42"/>
      <c r="T1191" s="42"/>
      <c r="U1191" s="42"/>
      <c r="V1191" s="42"/>
      <c r="W1191" s="42"/>
      <c r="X1191" s="42"/>
      <c r="Y1191" s="42"/>
      <c r="Z1191" s="42"/>
      <c r="AA1191" s="42"/>
      <c r="AB1191" s="42"/>
      <c r="AC1191" s="42"/>
      <c r="AD1191" s="42"/>
      <c r="AE1191" s="42"/>
      <c r="AF1191" s="42"/>
      <c r="AG1191" s="42"/>
      <c r="AH1191" s="42"/>
      <c r="AI1191" s="42"/>
      <c r="AJ1191" s="42"/>
      <c r="AK1191" s="42"/>
      <c r="AL1191" s="42"/>
      <c r="AM1191" s="42"/>
      <c r="AN1191" s="42"/>
      <c r="AO1191" s="42"/>
      <c r="AP1191" s="42"/>
      <c r="AQ1191" s="42"/>
    </row>
    <row r="1192" spans="1:43" ht="13">
      <c r="A1192" s="42"/>
      <c r="B1192" s="42"/>
      <c r="C1192" s="42"/>
      <c r="D1192" s="42"/>
      <c r="E1192" s="42"/>
      <c r="F1192" s="42"/>
      <c r="G1192" s="42"/>
      <c r="H1192" s="42"/>
      <c r="I1192" s="42"/>
      <c r="J1192" s="42"/>
      <c r="K1192" s="42"/>
      <c r="L1192" s="42"/>
      <c r="M1192" s="42"/>
      <c r="N1192" s="42"/>
      <c r="O1192" s="42"/>
      <c r="P1192" s="42"/>
      <c r="Q1192" s="42"/>
      <c r="R1192" s="42"/>
      <c r="S1192" s="42"/>
      <c r="T1192" s="42"/>
      <c r="U1192" s="42"/>
      <c r="V1192" s="42"/>
      <c r="W1192" s="42"/>
      <c r="X1192" s="42"/>
      <c r="Y1192" s="42"/>
      <c r="Z1192" s="42"/>
      <c r="AA1192" s="42"/>
      <c r="AB1192" s="42"/>
      <c r="AC1192" s="42"/>
      <c r="AD1192" s="42"/>
      <c r="AE1192" s="42"/>
      <c r="AF1192" s="42"/>
      <c r="AG1192" s="42"/>
      <c r="AH1192" s="42"/>
      <c r="AI1192" s="42"/>
      <c r="AJ1192" s="42"/>
      <c r="AK1192" s="42"/>
      <c r="AL1192" s="42"/>
      <c r="AM1192" s="42"/>
      <c r="AN1192" s="42"/>
      <c r="AO1192" s="42"/>
      <c r="AP1192" s="42"/>
      <c r="AQ1192" s="42"/>
    </row>
    <row r="1193" spans="1:43" ht="13">
      <c r="A1193" s="42"/>
      <c r="B1193" s="42"/>
      <c r="C1193" s="42"/>
      <c r="D1193" s="42"/>
      <c r="E1193" s="42"/>
      <c r="F1193" s="42"/>
      <c r="G1193" s="42"/>
      <c r="H1193" s="42"/>
      <c r="I1193" s="42"/>
      <c r="J1193" s="42"/>
      <c r="K1193" s="42"/>
      <c r="L1193" s="42"/>
      <c r="M1193" s="42"/>
      <c r="N1193" s="42"/>
      <c r="O1193" s="42"/>
      <c r="P1193" s="42"/>
      <c r="Q1193" s="42"/>
      <c r="R1193" s="42"/>
      <c r="S1193" s="42"/>
      <c r="T1193" s="42"/>
      <c r="U1193" s="42"/>
      <c r="V1193" s="42"/>
      <c r="W1193" s="42"/>
      <c r="X1193" s="42"/>
      <c r="Y1193" s="42"/>
      <c r="Z1193" s="42"/>
      <c r="AA1193" s="42"/>
      <c r="AB1193" s="42"/>
      <c r="AC1193" s="42"/>
      <c r="AD1193" s="42"/>
      <c r="AE1193" s="42"/>
      <c r="AF1193" s="42"/>
      <c r="AG1193" s="42"/>
      <c r="AH1193" s="42"/>
      <c r="AI1193" s="42"/>
      <c r="AJ1193" s="42"/>
      <c r="AK1193" s="42"/>
      <c r="AL1193" s="42"/>
      <c r="AM1193" s="42"/>
      <c r="AN1193" s="42"/>
      <c r="AO1193" s="42"/>
      <c r="AP1193" s="42"/>
      <c r="AQ1193" s="42"/>
    </row>
    <row r="1194" spans="1:43" ht="13">
      <c r="A1194" s="42"/>
      <c r="B1194" s="42"/>
      <c r="C1194" s="42"/>
      <c r="D1194" s="42"/>
      <c r="E1194" s="42"/>
      <c r="F1194" s="42"/>
      <c r="G1194" s="42"/>
      <c r="H1194" s="42"/>
      <c r="I1194" s="42"/>
      <c r="J1194" s="42"/>
      <c r="K1194" s="42"/>
      <c r="L1194" s="42"/>
      <c r="M1194" s="42"/>
      <c r="N1194" s="42"/>
      <c r="O1194" s="42"/>
      <c r="P1194" s="42"/>
      <c r="Q1194" s="42"/>
      <c r="R1194" s="42"/>
      <c r="S1194" s="42"/>
      <c r="T1194" s="42"/>
      <c r="U1194" s="42"/>
      <c r="V1194" s="42"/>
      <c r="W1194" s="42"/>
      <c r="X1194" s="42"/>
      <c r="Y1194" s="42"/>
      <c r="Z1194" s="42"/>
      <c r="AA1194" s="42"/>
      <c r="AB1194" s="42"/>
      <c r="AC1194" s="42"/>
      <c r="AD1194" s="42"/>
      <c r="AE1194" s="42"/>
      <c r="AF1194" s="42"/>
      <c r="AG1194" s="42"/>
      <c r="AH1194" s="42"/>
      <c r="AI1194" s="42"/>
      <c r="AJ1194" s="42"/>
      <c r="AK1194" s="42"/>
      <c r="AL1194" s="42"/>
      <c r="AM1194" s="42"/>
      <c r="AN1194" s="42"/>
      <c r="AO1194" s="42"/>
      <c r="AP1194" s="42"/>
      <c r="AQ1194" s="42"/>
    </row>
    <row r="1195" spans="1:43" ht="13">
      <c r="A1195" s="42"/>
      <c r="B1195" s="42"/>
      <c r="C1195" s="42"/>
      <c r="D1195" s="42"/>
      <c r="E1195" s="42"/>
      <c r="F1195" s="42"/>
      <c r="G1195" s="42"/>
      <c r="H1195" s="42"/>
      <c r="I1195" s="42"/>
      <c r="J1195" s="42"/>
      <c r="K1195" s="42"/>
      <c r="L1195" s="42"/>
      <c r="M1195" s="42"/>
      <c r="N1195" s="42"/>
      <c r="O1195" s="42"/>
      <c r="P1195" s="42"/>
      <c r="Q1195" s="42"/>
      <c r="R1195" s="42"/>
      <c r="S1195" s="42"/>
      <c r="T1195" s="42"/>
      <c r="U1195" s="42"/>
      <c r="V1195" s="42"/>
      <c r="W1195" s="42"/>
      <c r="X1195" s="42"/>
      <c r="Y1195" s="42"/>
      <c r="Z1195" s="42"/>
      <c r="AA1195" s="42"/>
      <c r="AB1195" s="42"/>
      <c r="AC1195" s="42"/>
      <c r="AD1195" s="42"/>
      <c r="AE1195" s="42"/>
      <c r="AF1195" s="42"/>
      <c r="AG1195" s="42"/>
      <c r="AH1195" s="42"/>
      <c r="AI1195" s="42"/>
      <c r="AJ1195" s="42"/>
      <c r="AK1195" s="42"/>
      <c r="AL1195" s="42"/>
      <c r="AM1195" s="42"/>
      <c r="AN1195" s="42"/>
      <c r="AO1195" s="42"/>
      <c r="AP1195" s="42"/>
      <c r="AQ1195" s="42"/>
    </row>
    <row r="1196" spans="1:43" ht="13">
      <c r="A1196" s="42"/>
      <c r="B1196" s="42"/>
      <c r="C1196" s="42"/>
      <c r="D1196" s="42"/>
      <c r="E1196" s="42"/>
      <c r="F1196" s="42"/>
      <c r="G1196" s="42"/>
      <c r="H1196" s="42"/>
      <c r="I1196" s="42"/>
      <c r="J1196" s="42"/>
      <c r="K1196" s="42"/>
      <c r="L1196" s="42"/>
      <c r="M1196" s="42"/>
      <c r="N1196" s="42"/>
      <c r="O1196" s="42"/>
      <c r="P1196" s="42"/>
      <c r="Q1196" s="42"/>
      <c r="R1196" s="42"/>
      <c r="S1196" s="42"/>
      <c r="T1196" s="42"/>
      <c r="U1196" s="42"/>
      <c r="V1196" s="42"/>
      <c r="W1196" s="42"/>
      <c r="X1196" s="42"/>
      <c r="Y1196" s="42"/>
      <c r="Z1196" s="42"/>
      <c r="AA1196" s="42"/>
      <c r="AB1196" s="42"/>
      <c r="AC1196" s="42"/>
      <c r="AD1196" s="42"/>
      <c r="AE1196" s="42"/>
      <c r="AF1196" s="42"/>
      <c r="AG1196" s="42"/>
      <c r="AH1196" s="42"/>
      <c r="AI1196" s="42"/>
      <c r="AJ1196" s="42"/>
      <c r="AK1196" s="42"/>
      <c r="AL1196" s="42"/>
      <c r="AM1196" s="42"/>
      <c r="AN1196" s="42"/>
      <c r="AO1196" s="42"/>
      <c r="AP1196" s="42"/>
      <c r="AQ1196" s="42"/>
    </row>
    <row r="1197" spans="1:43" ht="13">
      <c r="A1197" s="42"/>
      <c r="B1197" s="42"/>
      <c r="C1197" s="42"/>
      <c r="D1197" s="42"/>
      <c r="E1197" s="42"/>
      <c r="F1197" s="42"/>
      <c r="G1197" s="42"/>
      <c r="H1197" s="42"/>
      <c r="I1197" s="42"/>
      <c r="J1197" s="42"/>
      <c r="K1197" s="42"/>
      <c r="L1197" s="42"/>
      <c r="M1197" s="42"/>
      <c r="N1197" s="42"/>
      <c r="O1197" s="42"/>
      <c r="P1197" s="42"/>
      <c r="Q1197" s="42"/>
      <c r="R1197" s="42"/>
      <c r="S1197" s="42"/>
      <c r="T1197" s="42"/>
      <c r="U1197" s="42"/>
      <c r="V1197" s="42"/>
      <c r="W1197" s="42"/>
      <c r="X1197" s="42"/>
      <c r="Y1197" s="42"/>
      <c r="Z1197" s="42"/>
      <c r="AA1197" s="42"/>
      <c r="AB1197" s="42"/>
      <c r="AC1197" s="42"/>
      <c r="AD1197" s="42"/>
      <c r="AE1197" s="42"/>
      <c r="AF1197" s="42"/>
      <c r="AG1197" s="42"/>
      <c r="AH1197" s="42"/>
      <c r="AI1197" s="42"/>
      <c r="AJ1197" s="42"/>
      <c r="AK1197" s="42"/>
      <c r="AL1197" s="42"/>
      <c r="AM1197" s="42"/>
      <c r="AN1197" s="42"/>
      <c r="AO1197" s="42"/>
      <c r="AP1197" s="42"/>
      <c r="AQ1197" s="42"/>
    </row>
    <row r="1198" spans="1:43" ht="13">
      <c r="A1198" s="42"/>
      <c r="B1198" s="42"/>
      <c r="C1198" s="42"/>
      <c r="D1198" s="42"/>
      <c r="E1198" s="42"/>
      <c r="F1198" s="42"/>
      <c r="G1198" s="42"/>
      <c r="H1198" s="42"/>
      <c r="I1198" s="42"/>
      <c r="J1198" s="42"/>
      <c r="K1198" s="42"/>
      <c r="L1198" s="42"/>
      <c r="M1198" s="42"/>
      <c r="N1198" s="42"/>
      <c r="O1198" s="42"/>
      <c r="P1198" s="42"/>
      <c r="Q1198" s="42"/>
      <c r="R1198" s="42"/>
      <c r="S1198" s="42"/>
      <c r="T1198" s="42"/>
      <c r="U1198" s="42"/>
      <c r="V1198" s="42"/>
      <c r="W1198" s="42"/>
      <c r="X1198" s="42"/>
      <c r="Y1198" s="42"/>
      <c r="Z1198" s="42"/>
      <c r="AA1198" s="42"/>
      <c r="AB1198" s="42"/>
      <c r="AC1198" s="42"/>
      <c r="AD1198" s="42"/>
      <c r="AE1198" s="42"/>
      <c r="AF1198" s="42"/>
      <c r="AG1198" s="42"/>
      <c r="AH1198" s="42"/>
      <c r="AI1198" s="42"/>
      <c r="AJ1198" s="42"/>
      <c r="AK1198" s="42"/>
      <c r="AL1198" s="42"/>
      <c r="AM1198" s="42"/>
      <c r="AN1198" s="42"/>
      <c r="AO1198" s="42"/>
      <c r="AP1198" s="42"/>
      <c r="AQ1198" s="42"/>
    </row>
    <row r="1199" spans="1:43" ht="13">
      <c r="A1199" s="42"/>
      <c r="B1199" s="42"/>
      <c r="C1199" s="42"/>
      <c r="D1199" s="42"/>
      <c r="E1199" s="42"/>
      <c r="F1199" s="42"/>
      <c r="G1199" s="42"/>
      <c r="H1199" s="42"/>
      <c r="I1199" s="42"/>
      <c r="J1199" s="42"/>
      <c r="K1199" s="42"/>
      <c r="L1199" s="42"/>
      <c r="M1199" s="42"/>
      <c r="N1199" s="42"/>
      <c r="O1199" s="42"/>
      <c r="P1199" s="42"/>
      <c r="Q1199" s="42"/>
      <c r="R1199" s="42"/>
      <c r="S1199" s="42"/>
      <c r="T1199" s="42"/>
      <c r="U1199" s="42"/>
      <c r="V1199" s="42"/>
      <c r="W1199" s="42"/>
      <c r="X1199" s="42"/>
      <c r="Y1199" s="42"/>
      <c r="Z1199" s="42"/>
      <c r="AA1199" s="42"/>
      <c r="AB1199" s="42"/>
      <c r="AC1199" s="42"/>
      <c r="AD1199" s="42"/>
      <c r="AE1199" s="42"/>
      <c r="AF1199" s="42"/>
      <c r="AG1199" s="42"/>
      <c r="AH1199" s="42"/>
      <c r="AI1199" s="42"/>
      <c r="AJ1199" s="42"/>
      <c r="AK1199" s="42"/>
      <c r="AL1199" s="42"/>
      <c r="AM1199" s="42"/>
      <c r="AN1199" s="42"/>
      <c r="AO1199" s="42"/>
      <c r="AP1199" s="42"/>
      <c r="AQ1199" s="42"/>
    </row>
    <row r="1200" spans="1:43" ht="13">
      <c r="A1200" s="42"/>
      <c r="B1200" s="42"/>
      <c r="C1200" s="42"/>
      <c r="D1200" s="42"/>
      <c r="E1200" s="42"/>
      <c r="F1200" s="42"/>
      <c r="G1200" s="42"/>
      <c r="H1200" s="42"/>
      <c r="I1200" s="42"/>
      <c r="J1200" s="42"/>
      <c r="K1200" s="42"/>
      <c r="L1200" s="42"/>
      <c r="M1200" s="42"/>
      <c r="N1200" s="42"/>
      <c r="O1200" s="42"/>
      <c r="P1200" s="42"/>
      <c r="Q1200" s="42"/>
      <c r="R1200" s="42"/>
      <c r="S1200" s="42"/>
      <c r="T1200" s="42"/>
      <c r="U1200" s="42"/>
      <c r="V1200" s="42"/>
      <c r="W1200" s="42"/>
      <c r="X1200" s="42"/>
      <c r="Y1200" s="42"/>
      <c r="Z1200" s="42"/>
      <c r="AA1200" s="42"/>
      <c r="AB1200" s="42"/>
      <c r="AC1200" s="42"/>
      <c r="AD1200" s="42"/>
      <c r="AE1200" s="42"/>
      <c r="AF1200" s="42"/>
      <c r="AG1200" s="42"/>
      <c r="AH1200" s="42"/>
      <c r="AI1200" s="42"/>
      <c r="AJ1200" s="42"/>
      <c r="AK1200" s="42"/>
      <c r="AL1200" s="42"/>
      <c r="AM1200" s="42"/>
      <c r="AN1200" s="42"/>
      <c r="AO1200" s="42"/>
      <c r="AP1200" s="42"/>
      <c r="AQ1200" s="42"/>
    </row>
    <row r="1201" spans="1:43" ht="13">
      <c r="A1201" s="42"/>
      <c r="B1201" s="42"/>
      <c r="C1201" s="42"/>
      <c r="D1201" s="42"/>
      <c r="E1201" s="42"/>
      <c r="F1201" s="42"/>
      <c r="G1201" s="42"/>
      <c r="H1201" s="42"/>
      <c r="I1201" s="42"/>
      <c r="J1201" s="42"/>
      <c r="K1201" s="42"/>
      <c r="L1201" s="42"/>
      <c r="M1201" s="42"/>
      <c r="N1201" s="42"/>
      <c r="O1201" s="42"/>
      <c r="P1201" s="42"/>
      <c r="Q1201" s="42"/>
      <c r="R1201" s="42"/>
      <c r="S1201" s="42"/>
      <c r="T1201" s="42"/>
      <c r="U1201" s="42"/>
      <c r="V1201" s="42"/>
      <c r="W1201" s="42"/>
      <c r="X1201" s="42"/>
      <c r="Y1201" s="42"/>
      <c r="Z1201" s="42"/>
      <c r="AA1201" s="42"/>
      <c r="AB1201" s="42"/>
      <c r="AC1201" s="42"/>
      <c r="AD1201" s="42"/>
      <c r="AE1201" s="42"/>
      <c r="AF1201" s="42"/>
      <c r="AG1201" s="42"/>
      <c r="AH1201" s="42"/>
      <c r="AI1201" s="42"/>
      <c r="AJ1201" s="42"/>
      <c r="AK1201" s="42"/>
      <c r="AL1201" s="42"/>
      <c r="AM1201" s="42"/>
      <c r="AN1201" s="42"/>
      <c r="AO1201" s="42"/>
      <c r="AP1201" s="42"/>
      <c r="AQ1201" s="42"/>
    </row>
    <row r="1202" spans="1:43" ht="13">
      <c r="A1202" s="42"/>
      <c r="B1202" s="42"/>
      <c r="C1202" s="42"/>
      <c r="D1202" s="42"/>
      <c r="E1202" s="42"/>
      <c r="F1202" s="42"/>
      <c r="G1202" s="42"/>
      <c r="H1202" s="42"/>
      <c r="I1202" s="42"/>
      <c r="J1202" s="42"/>
      <c r="K1202" s="42"/>
      <c r="L1202" s="42"/>
      <c r="M1202" s="42"/>
      <c r="N1202" s="42"/>
      <c r="O1202" s="42"/>
      <c r="P1202" s="42"/>
      <c r="Q1202" s="42"/>
      <c r="R1202" s="42"/>
      <c r="S1202" s="42"/>
      <c r="T1202" s="42"/>
      <c r="U1202" s="42"/>
      <c r="V1202" s="42"/>
      <c r="W1202" s="42"/>
      <c r="X1202" s="42"/>
      <c r="Y1202" s="42"/>
      <c r="Z1202" s="42"/>
      <c r="AA1202" s="42"/>
      <c r="AB1202" s="42"/>
      <c r="AC1202" s="42"/>
      <c r="AD1202" s="42"/>
      <c r="AE1202" s="42"/>
      <c r="AF1202" s="42"/>
      <c r="AG1202" s="42"/>
      <c r="AH1202" s="42"/>
      <c r="AI1202" s="42"/>
      <c r="AJ1202" s="42"/>
      <c r="AK1202" s="42"/>
      <c r="AL1202" s="42"/>
      <c r="AM1202" s="42"/>
      <c r="AN1202" s="42"/>
      <c r="AO1202" s="42"/>
      <c r="AP1202" s="42"/>
      <c r="AQ1202" s="42"/>
    </row>
    <row r="1203" spans="1:43" ht="13">
      <c r="A1203" s="42"/>
      <c r="B1203" s="42"/>
      <c r="C1203" s="42"/>
      <c r="D1203" s="42"/>
      <c r="E1203" s="42"/>
      <c r="F1203" s="42"/>
      <c r="G1203" s="42"/>
      <c r="H1203" s="42"/>
      <c r="I1203" s="42"/>
      <c r="J1203" s="42"/>
      <c r="K1203" s="42"/>
      <c r="L1203" s="42"/>
      <c r="M1203" s="42"/>
      <c r="N1203" s="42"/>
      <c r="O1203" s="42"/>
      <c r="P1203" s="42"/>
      <c r="Q1203" s="42"/>
      <c r="R1203" s="42"/>
      <c r="S1203" s="42"/>
      <c r="T1203" s="42"/>
      <c r="U1203" s="42"/>
      <c r="V1203" s="42"/>
      <c r="W1203" s="42"/>
      <c r="X1203" s="42"/>
      <c r="Y1203" s="42"/>
      <c r="Z1203" s="42"/>
      <c r="AA1203" s="42"/>
      <c r="AB1203" s="42"/>
      <c r="AC1203" s="42"/>
      <c r="AD1203" s="42"/>
      <c r="AE1203" s="42"/>
      <c r="AF1203" s="42"/>
      <c r="AG1203" s="42"/>
      <c r="AH1203" s="42"/>
      <c r="AI1203" s="42"/>
      <c r="AJ1203" s="42"/>
      <c r="AK1203" s="42"/>
      <c r="AL1203" s="42"/>
      <c r="AM1203" s="42"/>
      <c r="AN1203" s="42"/>
      <c r="AO1203" s="42"/>
      <c r="AP1203" s="42"/>
      <c r="AQ1203" s="42"/>
    </row>
    <row r="1204" spans="1:43" ht="13">
      <c r="A1204" s="42"/>
      <c r="B1204" s="42"/>
      <c r="C1204" s="42"/>
      <c r="D1204" s="42"/>
      <c r="E1204" s="42"/>
      <c r="F1204" s="42"/>
      <c r="G1204" s="42"/>
      <c r="H1204" s="42"/>
      <c r="I1204" s="42"/>
      <c r="J1204" s="42"/>
      <c r="K1204" s="42"/>
      <c r="L1204" s="42"/>
      <c r="M1204" s="42"/>
      <c r="N1204" s="42"/>
      <c r="O1204" s="42"/>
      <c r="P1204" s="42"/>
      <c r="Q1204" s="42"/>
      <c r="R1204" s="42"/>
      <c r="S1204" s="42"/>
      <c r="T1204" s="42"/>
      <c r="U1204" s="42"/>
      <c r="V1204" s="42"/>
      <c r="W1204" s="42"/>
      <c r="X1204" s="42"/>
      <c r="Y1204" s="42"/>
      <c r="Z1204" s="42"/>
      <c r="AA1204" s="42"/>
      <c r="AB1204" s="42"/>
      <c r="AC1204" s="42"/>
      <c r="AD1204" s="42"/>
      <c r="AE1204" s="42"/>
      <c r="AF1204" s="42"/>
      <c r="AG1204" s="42"/>
      <c r="AH1204" s="42"/>
      <c r="AI1204" s="42"/>
      <c r="AJ1204" s="42"/>
      <c r="AK1204" s="42"/>
      <c r="AL1204" s="42"/>
      <c r="AM1204" s="42"/>
      <c r="AN1204" s="42"/>
      <c r="AO1204" s="42"/>
      <c r="AP1204" s="42"/>
      <c r="AQ1204" s="42"/>
    </row>
    <row r="1205" spans="1:43" ht="13">
      <c r="A1205" s="42"/>
      <c r="B1205" s="42"/>
      <c r="C1205" s="42"/>
      <c r="D1205" s="42"/>
      <c r="E1205" s="42"/>
      <c r="F1205" s="42"/>
      <c r="G1205" s="42"/>
      <c r="H1205" s="42"/>
      <c r="I1205" s="42"/>
      <c r="J1205" s="42"/>
      <c r="K1205" s="42"/>
      <c r="L1205" s="42"/>
      <c r="M1205" s="42"/>
      <c r="N1205" s="42"/>
      <c r="O1205" s="42"/>
      <c r="P1205" s="42"/>
      <c r="Q1205" s="42"/>
      <c r="R1205" s="42"/>
      <c r="S1205" s="42"/>
      <c r="T1205" s="42"/>
      <c r="U1205" s="42"/>
      <c r="V1205" s="42"/>
      <c r="W1205" s="42"/>
      <c r="X1205" s="42"/>
      <c r="Y1205" s="42"/>
      <c r="Z1205" s="42"/>
      <c r="AA1205" s="42"/>
      <c r="AB1205" s="42"/>
      <c r="AC1205" s="42"/>
      <c r="AD1205" s="42"/>
      <c r="AE1205" s="42"/>
      <c r="AF1205" s="42"/>
      <c r="AG1205" s="42"/>
      <c r="AH1205" s="42"/>
      <c r="AI1205" s="42"/>
      <c r="AJ1205" s="42"/>
      <c r="AK1205" s="42"/>
      <c r="AL1205" s="42"/>
      <c r="AM1205" s="42"/>
      <c r="AN1205" s="42"/>
      <c r="AO1205" s="42"/>
      <c r="AP1205" s="42"/>
      <c r="AQ1205" s="42"/>
    </row>
    <row r="1206" spans="1:43" ht="13">
      <c r="A1206" s="42"/>
      <c r="B1206" s="42"/>
      <c r="C1206" s="42"/>
      <c r="D1206" s="42"/>
      <c r="E1206" s="42"/>
      <c r="F1206" s="42"/>
      <c r="G1206" s="42"/>
      <c r="H1206" s="42"/>
      <c r="I1206" s="42"/>
      <c r="J1206" s="42"/>
      <c r="K1206" s="42"/>
      <c r="L1206" s="42"/>
      <c r="M1206" s="42"/>
      <c r="N1206" s="42"/>
      <c r="O1206" s="42"/>
      <c r="P1206" s="42"/>
      <c r="Q1206" s="42"/>
      <c r="R1206" s="42"/>
      <c r="S1206" s="42"/>
      <c r="T1206" s="42"/>
      <c r="U1206" s="42"/>
      <c r="V1206" s="42"/>
      <c r="W1206" s="42"/>
      <c r="X1206" s="42"/>
      <c r="Y1206" s="42"/>
      <c r="Z1206" s="42"/>
      <c r="AA1206" s="42"/>
      <c r="AB1206" s="42"/>
      <c r="AC1206" s="42"/>
      <c r="AD1206" s="42"/>
      <c r="AE1206" s="42"/>
      <c r="AF1206" s="42"/>
      <c r="AG1206" s="42"/>
      <c r="AH1206" s="42"/>
      <c r="AI1206" s="42"/>
      <c r="AJ1206" s="42"/>
      <c r="AK1206" s="42"/>
      <c r="AL1206" s="42"/>
      <c r="AM1206" s="42"/>
      <c r="AN1206" s="42"/>
      <c r="AO1206" s="42"/>
      <c r="AP1206" s="42"/>
      <c r="AQ1206" s="42"/>
    </row>
    <row r="1207" spans="1:43" ht="13">
      <c r="A1207" s="42"/>
      <c r="B1207" s="42"/>
      <c r="C1207" s="42"/>
      <c r="D1207" s="42"/>
      <c r="E1207" s="42"/>
      <c r="F1207" s="42"/>
      <c r="G1207" s="42"/>
      <c r="H1207" s="42"/>
      <c r="I1207" s="42"/>
      <c r="J1207" s="42"/>
      <c r="K1207" s="42"/>
      <c r="L1207" s="42"/>
      <c r="M1207" s="42"/>
      <c r="N1207" s="42"/>
      <c r="O1207" s="42"/>
      <c r="P1207" s="42"/>
      <c r="Q1207" s="42"/>
      <c r="R1207" s="42"/>
      <c r="S1207" s="42"/>
      <c r="T1207" s="42"/>
      <c r="U1207" s="42"/>
      <c r="V1207" s="42"/>
      <c r="W1207" s="42"/>
      <c r="X1207" s="42"/>
      <c r="Y1207" s="42"/>
      <c r="Z1207" s="42"/>
      <c r="AA1207" s="42"/>
      <c r="AB1207" s="42"/>
      <c r="AC1207" s="42"/>
      <c r="AD1207" s="42"/>
      <c r="AE1207" s="42"/>
      <c r="AF1207" s="42"/>
      <c r="AG1207" s="42"/>
      <c r="AH1207" s="42"/>
      <c r="AI1207" s="42"/>
      <c r="AJ1207" s="42"/>
      <c r="AK1207" s="42"/>
      <c r="AL1207" s="42"/>
      <c r="AM1207" s="42"/>
      <c r="AN1207" s="42"/>
      <c r="AO1207" s="42"/>
      <c r="AP1207" s="42"/>
      <c r="AQ1207" s="42"/>
    </row>
    <row r="1208" spans="1:43" ht="13">
      <c r="A1208" s="42"/>
      <c r="B1208" s="42"/>
      <c r="C1208" s="42"/>
      <c r="D1208" s="42"/>
      <c r="E1208" s="42"/>
      <c r="F1208" s="42"/>
      <c r="G1208" s="42"/>
      <c r="H1208" s="42"/>
      <c r="I1208" s="42"/>
      <c r="J1208" s="42"/>
      <c r="K1208" s="42"/>
      <c r="L1208" s="42"/>
      <c r="M1208" s="42"/>
      <c r="N1208" s="42"/>
      <c r="O1208" s="42"/>
      <c r="P1208" s="42"/>
      <c r="Q1208" s="42"/>
      <c r="R1208" s="42"/>
      <c r="S1208" s="42"/>
      <c r="T1208" s="42"/>
      <c r="U1208" s="42"/>
      <c r="V1208" s="42"/>
      <c r="W1208" s="42"/>
      <c r="X1208" s="42"/>
      <c r="Y1208" s="42"/>
      <c r="Z1208" s="42"/>
      <c r="AA1208" s="42"/>
      <c r="AB1208" s="42"/>
      <c r="AC1208" s="42"/>
      <c r="AD1208" s="42"/>
      <c r="AE1208" s="42"/>
      <c r="AF1208" s="42"/>
      <c r="AG1208" s="42"/>
      <c r="AH1208" s="42"/>
      <c r="AI1208" s="42"/>
      <c r="AJ1208" s="42"/>
      <c r="AK1208" s="42"/>
      <c r="AL1208" s="42"/>
      <c r="AM1208" s="42"/>
      <c r="AN1208" s="42"/>
      <c r="AO1208" s="42"/>
      <c r="AP1208" s="42"/>
      <c r="AQ1208" s="42"/>
    </row>
    <row r="1209" spans="1:43" ht="13">
      <c r="A1209" s="42"/>
      <c r="B1209" s="42"/>
      <c r="C1209" s="42"/>
      <c r="D1209" s="42"/>
      <c r="E1209" s="42"/>
      <c r="F1209" s="42"/>
      <c r="G1209" s="42"/>
      <c r="H1209" s="42"/>
      <c r="I1209" s="42"/>
      <c r="J1209" s="42"/>
      <c r="K1209" s="42"/>
      <c r="L1209" s="42"/>
      <c r="M1209" s="42"/>
      <c r="N1209" s="42"/>
      <c r="O1209" s="42"/>
      <c r="P1209" s="42"/>
      <c r="Q1209" s="42"/>
      <c r="R1209" s="42"/>
      <c r="S1209" s="42"/>
      <c r="T1209" s="42"/>
      <c r="U1209" s="42"/>
      <c r="V1209" s="42"/>
      <c r="W1209" s="42"/>
      <c r="X1209" s="42"/>
      <c r="Y1209" s="42"/>
      <c r="Z1209" s="42"/>
      <c r="AA1209" s="42"/>
      <c r="AB1209" s="42"/>
      <c r="AC1209" s="42"/>
      <c r="AD1209" s="42"/>
      <c r="AE1209" s="42"/>
      <c r="AF1209" s="42"/>
      <c r="AG1209" s="42"/>
      <c r="AH1209" s="42"/>
      <c r="AI1209" s="42"/>
      <c r="AJ1209" s="42"/>
      <c r="AK1209" s="42"/>
      <c r="AL1209" s="42"/>
      <c r="AM1209" s="42"/>
      <c r="AN1209" s="42"/>
      <c r="AO1209" s="42"/>
      <c r="AP1209" s="42"/>
      <c r="AQ1209" s="42"/>
    </row>
    <row r="1210" spans="1:43" ht="13">
      <c r="A1210" s="42"/>
      <c r="B1210" s="42"/>
      <c r="C1210" s="42"/>
      <c r="D1210" s="42"/>
      <c r="E1210" s="42"/>
      <c r="F1210" s="42"/>
      <c r="G1210" s="42"/>
      <c r="H1210" s="42"/>
      <c r="I1210" s="42"/>
      <c r="J1210" s="42"/>
      <c r="K1210" s="42"/>
      <c r="L1210" s="42"/>
      <c r="M1210" s="42"/>
      <c r="N1210" s="42"/>
      <c r="O1210" s="42"/>
      <c r="P1210" s="42"/>
      <c r="Q1210" s="42"/>
      <c r="R1210" s="42"/>
      <c r="S1210" s="42"/>
      <c r="T1210" s="42"/>
      <c r="U1210" s="42"/>
      <c r="V1210" s="42"/>
      <c r="W1210" s="42"/>
      <c r="X1210" s="42"/>
      <c r="Y1210" s="42"/>
      <c r="Z1210" s="42"/>
      <c r="AA1210" s="42"/>
      <c r="AB1210" s="42"/>
      <c r="AC1210" s="42"/>
      <c r="AD1210" s="42"/>
      <c r="AE1210" s="42"/>
      <c r="AF1210" s="42"/>
      <c r="AG1210" s="42"/>
      <c r="AH1210" s="42"/>
      <c r="AI1210" s="42"/>
      <c r="AJ1210" s="42"/>
      <c r="AK1210" s="42"/>
      <c r="AL1210" s="42"/>
      <c r="AM1210" s="42"/>
      <c r="AN1210" s="42"/>
      <c r="AO1210" s="42"/>
      <c r="AP1210" s="42"/>
      <c r="AQ1210" s="42"/>
    </row>
    <row r="1211" spans="1:43" ht="13">
      <c r="A1211" s="42"/>
      <c r="B1211" s="42"/>
      <c r="C1211" s="42"/>
      <c r="D1211" s="42"/>
      <c r="E1211" s="42"/>
      <c r="F1211" s="42"/>
      <c r="G1211" s="42"/>
      <c r="H1211" s="42"/>
      <c r="I1211" s="42"/>
      <c r="J1211" s="42"/>
      <c r="K1211" s="42"/>
      <c r="L1211" s="42"/>
      <c r="M1211" s="42"/>
      <c r="N1211" s="42"/>
      <c r="O1211" s="42"/>
      <c r="P1211" s="42"/>
      <c r="Q1211" s="42"/>
      <c r="R1211" s="42"/>
      <c r="S1211" s="42"/>
      <c r="T1211" s="42"/>
      <c r="U1211" s="42"/>
      <c r="V1211" s="42"/>
      <c r="W1211" s="42"/>
      <c r="X1211" s="42"/>
      <c r="Y1211" s="42"/>
      <c r="Z1211" s="42"/>
      <c r="AA1211" s="42"/>
      <c r="AB1211" s="42"/>
      <c r="AC1211" s="42"/>
      <c r="AD1211" s="42"/>
      <c r="AE1211" s="42"/>
      <c r="AF1211" s="42"/>
      <c r="AG1211" s="42"/>
      <c r="AH1211" s="42"/>
      <c r="AI1211" s="42"/>
      <c r="AJ1211" s="42"/>
      <c r="AK1211" s="42"/>
      <c r="AL1211" s="42"/>
      <c r="AM1211" s="42"/>
      <c r="AN1211" s="42"/>
      <c r="AO1211" s="42"/>
      <c r="AP1211" s="42"/>
      <c r="AQ1211" s="42"/>
    </row>
    <row r="1212" spans="1:43" ht="13">
      <c r="A1212" s="42"/>
      <c r="B1212" s="42"/>
      <c r="C1212" s="42"/>
      <c r="D1212" s="42"/>
      <c r="E1212" s="42"/>
      <c r="F1212" s="42"/>
      <c r="G1212" s="42"/>
      <c r="H1212" s="42"/>
      <c r="I1212" s="42"/>
      <c r="J1212" s="42"/>
      <c r="K1212" s="42"/>
      <c r="L1212" s="42"/>
      <c r="M1212" s="42"/>
      <c r="N1212" s="42"/>
      <c r="O1212" s="42"/>
      <c r="P1212" s="42"/>
      <c r="Q1212" s="42"/>
      <c r="R1212" s="42"/>
      <c r="S1212" s="42"/>
      <c r="T1212" s="42"/>
      <c r="U1212" s="42"/>
      <c r="V1212" s="42"/>
      <c r="W1212" s="42"/>
      <c r="X1212" s="42"/>
      <c r="Y1212" s="42"/>
      <c r="Z1212" s="42"/>
      <c r="AA1212" s="42"/>
      <c r="AB1212" s="42"/>
      <c r="AC1212" s="42"/>
      <c r="AD1212" s="42"/>
      <c r="AE1212" s="42"/>
      <c r="AF1212" s="42"/>
      <c r="AG1212" s="42"/>
      <c r="AH1212" s="42"/>
      <c r="AI1212" s="42"/>
      <c r="AJ1212" s="42"/>
      <c r="AK1212" s="42"/>
      <c r="AL1212" s="42"/>
      <c r="AM1212" s="42"/>
      <c r="AN1212" s="42"/>
      <c r="AO1212" s="42"/>
      <c r="AP1212" s="42"/>
      <c r="AQ1212" s="42"/>
    </row>
    <row r="1213" spans="1:43" ht="13">
      <c r="A1213" s="42"/>
      <c r="B1213" s="42"/>
      <c r="C1213" s="42"/>
      <c r="D1213" s="42"/>
      <c r="E1213" s="42"/>
      <c r="F1213" s="42"/>
      <c r="G1213" s="42"/>
      <c r="H1213" s="42"/>
      <c r="I1213" s="42"/>
      <c r="J1213" s="42"/>
      <c r="K1213" s="42"/>
      <c r="L1213" s="42"/>
      <c r="M1213" s="42"/>
      <c r="N1213" s="42"/>
      <c r="O1213" s="42"/>
      <c r="P1213" s="42"/>
      <c r="Q1213" s="42"/>
      <c r="R1213" s="42"/>
      <c r="S1213" s="42"/>
      <c r="T1213" s="42"/>
      <c r="U1213" s="42"/>
      <c r="V1213" s="42"/>
      <c r="W1213" s="42"/>
      <c r="X1213" s="42"/>
      <c r="Y1213" s="42"/>
      <c r="Z1213" s="42"/>
      <c r="AA1213" s="42"/>
      <c r="AB1213" s="42"/>
      <c r="AC1213" s="42"/>
      <c r="AD1213" s="42"/>
      <c r="AE1213" s="42"/>
      <c r="AF1213" s="42"/>
      <c r="AG1213" s="42"/>
      <c r="AH1213" s="42"/>
      <c r="AI1213" s="42"/>
      <c r="AJ1213" s="42"/>
      <c r="AK1213" s="42"/>
      <c r="AL1213" s="42"/>
      <c r="AM1213" s="42"/>
      <c r="AN1213" s="42"/>
      <c r="AO1213" s="42"/>
      <c r="AP1213" s="42"/>
      <c r="AQ1213" s="42"/>
    </row>
    <row r="1214" spans="1:43" ht="13">
      <c r="A1214" s="42"/>
      <c r="B1214" s="42"/>
      <c r="C1214" s="42"/>
      <c r="D1214" s="42"/>
      <c r="E1214" s="42"/>
      <c r="F1214" s="42"/>
      <c r="G1214" s="42"/>
      <c r="H1214" s="42"/>
      <c r="I1214" s="42"/>
      <c r="J1214" s="42"/>
      <c r="K1214" s="42"/>
      <c r="L1214" s="42"/>
      <c r="M1214" s="42"/>
      <c r="N1214" s="42"/>
      <c r="O1214" s="42"/>
      <c r="P1214" s="42"/>
      <c r="Q1214" s="42"/>
      <c r="R1214" s="42"/>
      <c r="S1214" s="42"/>
      <c r="T1214" s="42"/>
      <c r="U1214" s="42"/>
      <c r="V1214" s="42"/>
      <c r="W1214" s="42"/>
      <c r="X1214" s="42"/>
      <c r="Y1214" s="42"/>
      <c r="Z1214" s="42"/>
      <c r="AA1214" s="42"/>
      <c r="AB1214" s="42"/>
      <c r="AC1214" s="42"/>
      <c r="AD1214" s="42"/>
      <c r="AE1214" s="42"/>
      <c r="AF1214" s="42"/>
      <c r="AG1214" s="42"/>
      <c r="AH1214" s="42"/>
      <c r="AI1214" s="42"/>
      <c r="AJ1214" s="42"/>
      <c r="AK1214" s="42"/>
      <c r="AL1214" s="42"/>
      <c r="AM1214" s="42"/>
      <c r="AN1214" s="42"/>
      <c r="AO1214" s="42"/>
      <c r="AP1214" s="42"/>
      <c r="AQ1214" s="42"/>
    </row>
    <row r="1215" spans="1:43" ht="13">
      <c r="A1215" s="42"/>
      <c r="B1215" s="42"/>
      <c r="C1215" s="42"/>
      <c r="D1215" s="42"/>
      <c r="E1215" s="42"/>
      <c r="F1215" s="42"/>
      <c r="G1215" s="42"/>
      <c r="H1215" s="42"/>
      <c r="I1215" s="42"/>
      <c r="J1215" s="42"/>
      <c r="K1215" s="42"/>
      <c r="L1215" s="42"/>
      <c r="M1215" s="42"/>
      <c r="N1215" s="42"/>
      <c r="O1215" s="42"/>
      <c r="P1215" s="42"/>
      <c r="Q1215" s="42"/>
      <c r="R1215" s="42"/>
      <c r="S1215" s="42"/>
      <c r="T1215" s="42"/>
      <c r="U1215" s="42"/>
      <c r="V1215" s="42"/>
      <c r="W1215" s="42"/>
      <c r="X1215" s="42"/>
      <c r="Y1215" s="42"/>
      <c r="Z1215" s="42"/>
      <c r="AA1215" s="42"/>
      <c r="AB1215" s="42"/>
      <c r="AC1215" s="42"/>
      <c r="AD1215" s="42"/>
      <c r="AE1215" s="42"/>
      <c r="AF1215" s="42"/>
      <c r="AG1215" s="42"/>
      <c r="AH1215" s="42"/>
      <c r="AI1215" s="42"/>
      <c r="AJ1215" s="42"/>
      <c r="AK1215" s="42"/>
      <c r="AL1215" s="42"/>
      <c r="AM1215" s="42"/>
      <c r="AN1215" s="42"/>
      <c r="AO1215" s="42"/>
      <c r="AP1215" s="42"/>
      <c r="AQ1215" s="42"/>
    </row>
    <row r="1216" spans="1:43" ht="13">
      <c r="A1216" s="42"/>
      <c r="B1216" s="42"/>
      <c r="C1216" s="42"/>
      <c r="D1216" s="42"/>
      <c r="E1216" s="42"/>
      <c r="F1216" s="42"/>
      <c r="G1216" s="42"/>
      <c r="H1216" s="42"/>
      <c r="I1216" s="42"/>
      <c r="J1216" s="42"/>
      <c r="K1216" s="42"/>
      <c r="L1216" s="42"/>
      <c r="M1216" s="42"/>
      <c r="N1216" s="42"/>
      <c r="O1216" s="42"/>
      <c r="P1216" s="42"/>
      <c r="Q1216" s="42"/>
      <c r="R1216" s="42"/>
      <c r="S1216" s="42"/>
      <c r="T1216" s="42"/>
      <c r="U1216" s="42"/>
      <c r="V1216" s="42"/>
      <c r="W1216" s="42"/>
      <c r="X1216" s="42"/>
      <c r="Y1216" s="42"/>
      <c r="Z1216" s="42"/>
      <c r="AA1216" s="42"/>
      <c r="AB1216" s="42"/>
      <c r="AC1216" s="42"/>
      <c r="AD1216" s="42"/>
      <c r="AE1216" s="42"/>
      <c r="AF1216" s="42"/>
      <c r="AG1216" s="42"/>
      <c r="AH1216" s="42"/>
      <c r="AI1216" s="42"/>
      <c r="AJ1216" s="42"/>
      <c r="AK1216" s="42"/>
      <c r="AL1216" s="42"/>
      <c r="AM1216" s="42"/>
      <c r="AN1216" s="42"/>
      <c r="AO1216" s="42"/>
      <c r="AP1216" s="42"/>
      <c r="AQ1216" s="42"/>
    </row>
    <row r="1217" spans="1:43" ht="13">
      <c r="A1217" s="42"/>
      <c r="B1217" s="42"/>
      <c r="C1217" s="42"/>
      <c r="D1217" s="42"/>
      <c r="E1217" s="42"/>
      <c r="F1217" s="42"/>
      <c r="G1217" s="42"/>
      <c r="H1217" s="42"/>
      <c r="I1217" s="42"/>
      <c r="J1217" s="42"/>
      <c r="K1217" s="42"/>
      <c r="L1217" s="42"/>
      <c r="M1217" s="42"/>
      <c r="N1217" s="42"/>
      <c r="O1217" s="42"/>
      <c r="P1217" s="42"/>
      <c r="Q1217" s="42"/>
      <c r="R1217" s="42"/>
      <c r="S1217" s="42"/>
      <c r="T1217" s="42"/>
      <c r="U1217" s="42"/>
      <c r="V1217" s="42"/>
      <c r="W1217" s="42"/>
      <c r="X1217" s="42"/>
      <c r="Y1217" s="42"/>
      <c r="Z1217" s="42"/>
      <c r="AA1217" s="42"/>
      <c r="AB1217" s="42"/>
      <c r="AC1217" s="42"/>
      <c r="AD1217" s="42"/>
      <c r="AE1217" s="42"/>
      <c r="AF1217" s="42"/>
      <c r="AG1217" s="42"/>
      <c r="AH1217" s="42"/>
      <c r="AI1217" s="42"/>
      <c r="AJ1217" s="42"/>
      <c r="AK1217" s="42"/>
      <c r="AL1217" s="42"/>
      <c r="AM1217" s="42"/>
      <c r="AN1217" s="42"/>
      <c r="AO1217" s="42"/>
      <c r="AP1217" s="42"/>
      <c r="AQ1217" s="42"/>
    </row>
    <row r="1218" spans="1:43" ht="13">
      <c r="A1218" s="42"/>
      <c r="B1218" s="42"/>
      <c r="C1218" s="42"/>
      <c r="D1218" s="42"/>
      <c r="E1218" s="42"/>
      <c r="F1218" s="42"/>
      <c r="G1218" s="42"/>
      <c r="H1218" s="42"/>
      <c r="I1218" s="42"/>
      <c r="J1218" s="42"/>
      <c r="K1218" s="42"/>
      <c r="L1218" s="42"/>
      <c r="M1218" s="42"/>
      <c r="N1218" s="42"/>
      <c r="O1218" s="42"/>
      <c r="P1218" s="42"/>
      <c r="Q1218" s="42"/>
      <c r="R1218" s="42"/>
      <c r="S1218" s="42"/>
      <c r="T1218" s="42"/>
      <c r="U1218" s="42"/>
      <c r="V1218" s="42"/>
      <c r="W1218" s="42"/>
      <c r="X1218" s="42"/>
      <c r="Y1218" s="42"/>
      <c r="Z1218" s="42"/>
      <c r="AA1218" s="42"/>
      <c r="AB1218" s="42"/>
      <c r="AC1218" s="42"/>
      <c r="AD1218" s="42"/>
      <c r="AE1218" s="42"/>
      <c r="AF1218" s="42"/>
      <c r="AG1218" s="42"/>
      <c r="AH1218" s="42"/>
      <c r="AI1218" s="42"/>
      <c r="AJ1218" s="42"/>
      <c r="AK1218" s="42"/>
      <c r="AL1218" s="42"/>
      <c r="AM1218" s="42"/>
      <c r="AN1218" s="42"/>
      <c r="AO1218" s="42"/>
      <c r="AP1218" s="42"/>
      <c r="AQ1218" s="42"/>
    </row>
    <row r="1219" spans="1:43" ht="13">
      <c r="A1219" s="42"/>
      <c r="B1219" s="42"/>
      <c r="C1219" s="42"/>
      <c r="D1219" s="42"/>
      <c r="E1219" s="42"/>
      <c r="F1219" s="42"/>
      <c r="G1219" s="42"/>
      <c r="H1219" s="42"/>
      <c r="I1219" s="42"/>
      <c r="J1219" s="42"/>
      <c r="K1219" s="42"/>
      <c r="L1219" s="42"/>
      <c r="M1219" s="42"/>
      <c r="N1219" s="42"/>
      <c r="O1219" s="42"/>
      <c r="P1219" s="42"/>
      <c r="Q1219" s="42"/>
      <c r="R1219" s="42"/>
      <c r="S1219" s="42"/>
      <c r="T1219" s="42"/>
      <c r="U1219" s="42"/>
      <c r="V1219" s="42"/>
      <c r="W1219" s="42"/>
      <c r="X1219" s="42"/>
      <c r="Y1219" s="42"/>
      <c r="Z1219" s="42"/>
      <c r="AA1219" s="42"/>
      <c r="AB1219" s="42"/>
      <c r="AC1219" s="42"/>
      <c r="AD1219" s="42"/>
      <c r="AE1219" s="42"/>
      <c r="AF1219" s="42"/>
      <c r="AG1219" s="42"/>
      <c r="AH1219" s="42"/>
      <c r="AI1219" s="42"/>
      <c r="AJ1219" s="42"/>
      <c r="AK1219" s="42"/>
      <c r="AL1219" s="42"/>
      <c r="AM1219" s="42"/>
      <c r="AN1219" s="42"/>
      <c r="AO1219" s="42"/>
      <c r="AP1219" s="42"/>
      <c r="AQ1219" s="42"/>
    </row>
    <row r="1220" spans="1:43" ht="13">
      <c r="A1220" s="42"/>
      <c r="B1220" s="42"/>
      <c r="C1220" s="42"/>
      <c r="D1220" s="42"/>
      <c r="E1220" s="42"/>
      <c r="F1220" s="42"/>
      <c r="G1220" s="42"/>
      <c r="H1220" s="42"/>
      <c r="I1220" s="42"/>
      <c r="J1220" s="42"/>
      <c r="K1220" s="42"/>
      <c r="L1220" s="42"/>
      <c r="M1220" s="42"/>
      <c r="N1220" s="42"/>
      <c r="O1220" s="42"/>
      <c r="P1220" s="42"/>
      <c r="Q1220" s="42"/>
      <c r="R1220" s="42"/>
      <c r="S1220" s="42"/>
      <c r="T1220" s="42"/>
      <c r="U1220" s="42"/>
      <c r="V1220" s="42"/>
      <c r="W1220" s="42"/>
      <c r="X1220" s="42"/>
      <c r="Y1220" s="42"/>
      <c r="Z1220" s="42"/>
      <c r="AA1220" s="42"/>
      <c r="AB1220" s="42"/>
      <c r="AC1220" s="42"/>
      <c r="AD1220" s="42"/>
      <c r="AE1220" s="42"/>
      <c r="AF1220" s="42"/>
      <c r="AG1220" s="42"/>
      <c r="AH1220" s="42"/>
      <c r="AI1220" s="42"/>
      <c r="AJ1220" s="42"/>
      <c r="AK1220" s="42"/>
      <c r="AL1220" s="42"/>
      <c r="AM1220" s="42"/>
      <c r="AN1220" s="42"/>
      <c r="AO1220" s="42"/>
      <c r="AP1220" s="42"/>
      <c r="AQ1220" s="42"/>
    </row>
    <row r="1221" spans="1:43" ht="13">
      <c r="A1221" s="42"/>
      <c r="B1221" s="42"/>
      <c r="C1221" s="42"/>
      <c r="D1221" s="42"/>
      <c r="E1221" s="42"/>
      <c r="F1221" s="42"/>
      <c r="G1221" s="42"/>
      <c r="H1221" s="42"/>
      <c r="I1221" s="42"/>
      <c r="J1221" s="42"/>
      <c r="K1221" s="42"/>
      <c r="L1221" s="42"/>
      <c r="M1221" s="42"/>
      <c r="N1221" s="42"/>
      <c r="O1221" s="42"/>
      <c r="P1221" s="42"/>
      <c r="Q1221" s="42"/>
      <c r="R1221" s="42"/>
      <c r="S1221" s="42"/>
      <c r="T1221" s="42"/>
      <c r="U1221" s="42"/>
      <c r="V1221" s="42"/>
      <c r="W1221" s="42"/>
      <c r="X1221" s="42"/>
      <c r="Y1221" s="42"/>
      <c r="Z1221" s="42"/>
      <c r="AA1221" s="42"/>
      <c r="AB1221" s="42"/>
      <c r="AC1221" s="42"/>
      <c r="AD1221" s="42"/>
      <c r="AE1221" s="42"/>
      <c r="AF1221" s="42"/>
      <c r="AG1221" s="42"/>
      <c r="AH1221" s="42"/>
      <c r="AI1221" s="42"/>
      <c r="AJ1221" s="42"/>
      <c r="AK1221" s="42"/>
      <c r="AL1221" s="42"/>
      <c r="AM1221" s="42"/>
      <c r="AN1221" s="42"/>
      <c r="AO1221" s="42"/>
      <c r="AP1221" s="42"/>
      <c r="AQ1221" s="42"/>
    </row>
    <row r="1222" spans="1:43" ht="13">
      <c r="A1222" s="42"/>
      <c r="B1222" s="42"/>
      <c r="C1222" s="42"/>
      <c r="D1222" s="42"/>
      <c r="E1222" s="42"/>
      <c r="F1222" s="42"/>
      <c r="G1222" s="42"/>
      <c r="H1222" s="42"/>
      <c r="I1222" s="42"/>
      <c r="J1222" s="42"/>
      <c r="K1222" s="42"/>
      <c r="L1222" s="42"/>
      <c r="M1222" s="42"/>
      <c r="N1222" s="42"/>
      <c r="O1222" s="42"/>
      <c r="P1222" s="42"/>
      <c r="Q1222" s="42"/>
      <c r="R1222" s="42"/>
      <c r="S1222" s="42"/>
      <c r="T1222" s="42"/>
      <c r="U1222" s="42"/>
      <c r="V1222" s="42"/>
      <c r="W1222" s="42"/>
      <c r="X1222" s="42"/>
      <c r="Y1222" s="42"/>
      <c r="Z1222" s="42"/>
      <c r="AA1222" s="42"/>
      <c r="AB1222" s="42"/>
      <c r="AC1222" s="42"/>
      <c r="AD1222" s="42"/>
      <c r="AE1222" s="42"/>
      <c r="AF1222" s="42"/>
      <c r="AG1222" s="42"/>
      <c r="AH1222" s="42"/>
      <c r="AI1222" s="42"/>
      <c r="AJ1222" s="42"/>
      <c r="AK1222" s="42"/>
      <c r="AL1222" s="42"/>
      <c r="AM1222" s="42"/>
      <c r="AN1222" s="42"/>
      <c r="AO1222" s="42"/>
      <c r="AP1222" s="42"/>
      <c r="AQ1222" s="42"/>
    </row>
    <row r="1223" spans="1:43" ht="13">
      <c r="A1223" s="42"/>
      <c r="B1223" s="42"/>
      <c r="C1223" s="42"/>
      <c r="D1223" s="42"/>
      <c r="E1223" s="42"/>
      <c r="F1223" s="42"/>
      <c r="G1223" s="42"/>
      <c r="H1223" s="42"/>
      <c r="I1223" s="42"/>
      <c r="J1223" s="42"/>
      <c r="K1223" s="42"/>
      <c r="L1223" s="42"/>
      <c r="M1223" s="42"/>
      <c r="N1223" s="42"/>
      <c r="O1223" s="42"/>
      <c r="P1223" s="42"/>
      <c r="Q1223" s="42"/>
      <c r="R1223" s="42"/>
      <c r="S1223" s="42"/>
      <c r="T1223" s="42"/>
      <c r="U1223" s="42"/>
      <c r="V1223" s="42"/>
      <c r="W1223" s="42"/>
      <c r="X1223" s="42"/>
      <c r="Y1223" s="42"/>
      <c r="Z1223" s="42"/>
      <c r="AA1223" s="42"/>
      <c r="AB1223" s="42"/>
      <c r="AC1223" s="42"/>
      <c r="AD1223" s="42"/>
      <c r="AE1223" s="42"/>
      <c r="AF1223" s="42"/>
      <c r="AG1223" s="42"/>
      <c r="AH1223" s="42"/>
      <c r="AI1223" s="42"/>
      <c r="AJ1223" s="42"/>
      <c r="AK1223" s="42"/>
      <c r="AL1223" s="42"/>
      <c r="AM1223" s="42"/>
      <c r="AN1223" s="42"/>
      <c r="AO1223" s="42"/>
      <c r="AP1223" s="42"/>
      <c r="AQ1223" s="42"/>
    </row>
    <row r="1224" spans="1:43" ht="13">
      <c r="A1224" s="42"/>
      <c r="B1224" s="42"/>
      <c r="C1224" s="42"/>
      <c r="D1224" s="42"/>
      <c r="E1224" s="42"/>
      <c r="F1224" s="42"/>
      <c r="G1224" s="42"/>
      <c r="H1224" s="42"/>
      <c r="I1224" s="42"/>
      <c r="J1224" s="42"/>
      <c r="K1224" s="42"/>
      <c r="L1224" s="42"/>
      <c r="M1224" s="42"/>
      <c r="N1224" s="42"/>
      <c r="O1224" s="42"/>
      <c r="P1224" s="42"/>
      <c r="Q1224" s="42"/>
      <c r="R1224" s="42"/>
      <c r="S1224" s="42"/>
      <c r="T1224" s="42"/>
      <c r="U1224" s="42"/>
      <c r="V1224" s="42"/>
      <c r="W1224" s="42"/>
      <c r="X1224" s="42"/>
      <c r="Y1224" s="42"/>
      <c r="Z1224" s="42"/>
      <c r="AA1224" s="42"/>
      <c r="AB1224" s="42"/>
      <c r="AC1224" s="42"/>
      <c r="AD1224" s="42"/>
      <c r="AE1224" s="42"/>
      <c r="AF1224" s="42"/>
      <c r="AG1224" s="42"/>
      <c r="AH1224" s="42"/>
      <c r="AI1224" s="42"/>
      <c r="AJ1224" s="42"/>
      <c r="AK1224" s="42"/>
      <c r="AL1224" s="42"/>
      <c r="AM1224" s="42"/>
      <c r="AN1224" s="42"/>
      <c r="AO1224" s="42"/>
      <c r="AP1224" s="42"/>
      <c r="AQ1224" s="42"/>
    </row>
    <row r="1225" spans="1:43" ht="13">
      <c r="A1225" s="42"/>
      <c r="B1225" s="42"/>
      <c r="C1225" s="42"/>
      <c r="D1225" s="42"/>
      <c r="E1225" s="42"/>
      <c r="F1225" s="42"/>
      <c r="G1225" s="42"/>
      <c r="H1225" s="42"/>
      <c r="I1225" s="42"/>
      <c r="J1225" s="42"/>
      <c r="K1225" s="42"/>
      <c r="L1225" s="42"/>
      <c r="M1225" s="42"/>
      <c r="N1225" s="42"/>
      <c r="O1225" s="42"/>
      <c r="P1225" s="42"/>
      <c r="Q1225" s="42"/>
      <c r="R1225" s="42"/>
      <c r="S1225" s="42"/>
      <c r="T1225" s="42"/>
      <c r="U1225" s="42"/>
      <c r="V1225" s="42"/>
      <c r="W1225" s="42"/>
      <c r="X1225" s="42"/>
      <c r="Y1225" s="42"/>
      <c r="Z1225" s="42"/>
      <c r="AA1225" s="42"/>
      <c r="AB1225" s="42"/>
      <c r="AC1225" s="42"/>
      <c r="AD1225" s="42"/>
      <c r="AE1225" s="42"/>
      <c r="AF1225" s="42"/>
      <c r="AG1225" s="42"/>
      <c r="AH1225" s="42"/>
      <c r="AI1225" s="42"/>
      <c r="AJ1225" s="42"/>
      <c r="AK1225" s="42"/>
      <c r="AL1225" s="42"/>
      <c r="AM1225" s="42"/>
      <c r="AN1225" s="42"/>
      <c r="AO1225" s="42"/>
      <c r="AP1225" s="42"/>
      <c r="AQ1225" s="42"/>
    </row>
    <row r="1226" spans="1:43" ht="13">
      <c r="A1226" s="42"/>
      <c r="B1226" s="42"/>
      <c r="C1226" s="42"/>
      <c r="D1226" s="42"/>
      <c r="E1226" s="42"/>
      <c r="F1226" s="42"/>
      <c r="G1226" s="42"/>
      <c r="H1226" s="42"/>
      <c r="I1226" s="42"/>
      <c r="J1226" s="42"/>
      <c r="K1226" s="42"/>
      <c r="L1226" s="42"/>
      <c r="M1226" s="42"/>
      <c r="N1226" s="42"/>
      <c r="O1226" s="42"/>
      <c r="P1226" s="42"/>
      <c r="Q1226" s="42"/>
      <c r="R1226" s="42"/>
      <c r="S1226" s="42"/>
      <c r="T1226" s="42"/>
      <c r="U1226" s="42"/>
      <c r="V1226" s="42"/>
      <c r="W1226" s="42"/>
      <c r="X1226" s="42"/>
      <c r="Y1226" s="42"/>
      <c r="Z1226" s="42"/>
      <c r="AA1226" s="42"/>
      <c r="AB1226" s="42"/>
      <c r="AC1226" s="42"/>
      <c r="AD1226" s="42"/>
      <c r="AE1226" s="42"/>
      <c r="AF1226" s="42"/>
      <c r="AG1226" s="42"/>
      <c r="AH1226" s="42"/>
      <c r="AI1226" s="42"/>
      <c r="AJ1226" s="42"/>
      <c r="AK1226" s="42"/>
      <c r="AL1226" s="42"/>
      <c r="AM1226" s="42"/>
      <c r="AN1226" s="42"/>
      <c r="AO1226" s="42"/>
      <c r="AP1226" s="42"/>
      <c r="AQ1226" s="42"/>
    </row>
    <row r="1227" spans="1:43" ht="13">
      <c r="A1227" s="42"/>
      <c r="B1227" s="42"/>
      <c r="C1227" s="42"/>
      <c r="D1227" s="42"/>
      <c r="E1227" s="42"/>
      <c r="F1227" s="42"/>
      <c r="G1227" s="42"/>
      <c r="H1227" s="42"/>
      <c r="I1227" s="42"/>
      <c r="J1227" s="42"/>
      <c r="K1227" s="42"/>
      <c r="L1227" s="42"/>
      <c r="M1227" s="42"/>
      <c r="N1227" s="42"/>
      <c r="O1227" s="42"/>
      <c r="P1227" s="42"/>
      <c r="Q1227" s="42"/>
      <c r="R1227" s="42"/>
      <c r="S1227" s="42"/>
      <c r="T1227" s="42"/>
      <c r="U1227" s="42"/>
      <c r="V1227" s="42"/>
      <c r="W1227" s="42"/>
      <c r="X1227" s="42"/>
      <c r="Y1227" s="42"/>
      <c r="Z1227" s="42"/>
      <c r="AA1227" s="42"/>
      <c r="AB1227" s="42"/>
      <c r="AC1227" s="42"/>
      <c r="AD1227" s="42"/>
      <c r="AE1227" s="42"/>
      <c r="AF1227" s="42"/>
      <c r="AG1227" s="42"/>
      <c r="AH1227" s="42"/>
      <c r="AI1227" s="42"/>
      <c r="AJ1227" s="42"/>
      <c r="AK1227" s="42"/>
      <c r="AL1227" s="42"/>
      <c r="AM1227" s="42"/>
      <c r="AN1227" s="42"/>
      <c r="AO1227" s="42"/>
      <c r="AP1227" s="42"/>
      <c r="AQ1227" s="42"/>
    </row>
    <row r="1228" spans="1:43" ht="13">
      <c r="A1228" s="42"/>
      <c r="B1228" s="42"/>
      <c r="C1228" s="42"/>
      <c r="D1228" s="42"/>
      <c r="E1228" s="42"/>
      <c r="F1228" s="42"/>
      <c r="G1228" s="42"/>
      <c r="H1228" s="42"/>
      <c r="I1228" s="42"/>
      <c r="J1228" s="42"/>
      <c r="K1228" s="42"/>
      <c r="L1228" s="42"/>
      <c r="M1228" s="42"/>
      <c r="N1228" s="42"/>
      <c r="O1228" s="42"/>
      <c r="P1228" s="42"/>
      <c r="Q1228" s="42"/>
      <c r="R1228" s="42"/>
      <c r="S1228" s="42"/>
      <c r="T1228" s="42"/>
      <c r="U1228" s="42"/>
      <c r="V1228" s="42"/>
      <c r="W1228" s="42"/>
      <c r="X1228" s="42"/>
      <c r="Y1228" s="42"/>
      <c r="Z1228" s="42"/>
      <c r="AA1228" s="42"/>
      <c r="AB1228" s="42"/>
      <c r="AC1228" s="42"/>
      <c r="AD1228" s="42"/>
      <c r="AE1228" s="42"/>
      <c r="AF1228" s="42"/>
      <c r="AG1228" s="42"/>
      <c r="AH1228" s="42"/>
      <c r="AI1228" s="42"/>
      <c r="AJ1228" s="42"/>
      <c r="AK1228" s="42"/>
      <c r="AL1228" s="42"/>
      <c r="AM1228" s="42"/>
      <c r="AN1228" s="42"/>
      <c r="AO1228" s="42"/>
      <c r="AP1228" s="42"/>
      <c r="AQ1228" s="42"/>
    </row>
    <row r="1229" spans="1:43" ht="13">
      <c r="A1229" s="42"/>
      <c r="B1229" s="42"/>
      <c r="C1229" s="42"/>
      <c r="D1229" s="42"/>
      <c r="E1229" s="42"/>
      <c r="F1229" s="42"/>
      <c r="G1229" s="42"/>
      <c r="H1229" s="42"/>
      <c r="I1229" s="42"/>
      <c r="J1229" s="42"/>
      <c r="K1229" s="42"/>
      <c r="L1229" s="42"/>
      <c r="M1229" s="42"/>
      <c r="N1229" s="42"/>
      <c r="O1229" s="42"/>
      <c r="P1229" s="42"/>
      <c r="Q1229" s="42"/>
      <c r="R1229" s="42"/>
      <c r="S1229" s="42"/>
      <c r="T1229" s="42"/>
      <c r="U1229" s="42"/>
      <c r="V1229" s="42"/>
      <c r="W1229" s="42"/>
      <c r="X1229" s="42"/>
      <c r="Y1229" s="42"/>
      <c r="Z1229" s="42"/>
      <c r="AA1229" s="42"/>
      <c r="AB1229" s="42"/>
      <c r="AC1229" s="42"/>
      <c r="AD1229" s="42"/>
      <c r="AE1229" s="42"/>
      <c r="AF1229" s="42"/>
      <c r="AG1229" s="42"/>
      <c r="AH1229" s="42"/>
      <c r="AI1229" s="42"/>
      <c r="AJ1229" s="42"/>
      <c r="AK1229" s="42"/>
      <c r="AL1229" s="42"/>
      <c r="AM1229" s="42"/>
      <c r="AN1229" s="42"/>
      <c r="AO1229" s="42"/>
      <c r="AP1229" s="42"/>
      <c r="AQ1229" s="42"/>
    </row>
    <row r="1230" spans="1:43" ht="13">
      <c r="A1230" s="42"/>
      <c r="B1230" s="42"/>
      <c r="C1230" s="42"/>
      <c r="D1230" s="42"/>
      <c r="E1230" s="42"/>
      <c r="F1230" s="42"/>
      <c r="G1230" s="42"/>
      <c r="H1230" s="42"/>
      <c r="I1230" s="42"/>
      <c r="J1230" s="42"/>
      <c r="K1230" s="42"/>
      <c r="L1230" s="42"/>
      <c r="M1230" s="42"/>
      <c r="N1230" s="42"/>
      <c r="O1230" s="42"/>
      <c r="P1230" s="42"/>
      <c r="Q1230" s="42"/>
      <c r="R1230" s="42"/>
      <c r="S1230" s="42"/>
      <c r="T1230" s="42"/>
      <c r="U1230" s="42"/>
      <c r="V1230" s="42"/>
      <c r="W1230" s="42"/>
      <c r="X1230" s="42"/>
      <c r="Y1230" s="42"/>
      <c r="Z1230" s="42"/>
      <c r="AA1230" s="42"/>
      <c r="AB1230" s="42"/>
      <c r="AC1230" s="42"/>
      <c r="AD1230" s="42"/>
      <c r="AE1230" s="42"/>
      <c r="AF1230" s="42"/>
      <c r="AG1230" s="42"/>
      <c r="AH1230" s="42"/>
      <c r="AI1230" s="42"/>
      <c r="AJ1230" s="42"/>
      <c r="AK1230" s="42"/>
      <c r="AL1230" s="42"/>
      <c r="AM1230" s="42"/>
      <c r="AN1230" s="42"/>
      <c r="AO1230" s="42"/>
      <c r="AP1230" s="42"/>
      <c r="AQ1230" s="42"/>
    </row>
    <row r="1231" spans="1:43" ht="13">
      <c r="A1231" s="42"/>
      <c r="B1231" s="42"/>
      <c r="C1231" s="42"/>
      <c r="D1231" s="42"/>
      <c r="E1231" s="42"/>
      <c r="F1231" s="42"/>
      <c r="G1231" s="42"/>
      <c r="H1231" s="42"/>
      <c r="I1231" s="42"/>
      <c r="J1231" s="42"/>
      <c r="K1231" s="42"/>
      <c r="L1231" s="42"/>
      <c r="M1231" s="42"/>
      <c r="N1231" s="42"/>
      <c r="O1231" s="42"/>
      <c r="P1231" s="42"/>
      <c r="Q1231" s="42"/>
      <c r="R1231" s="42"/>
      <c r="S1231" s="42"/>
      <c r="T1231" s="42"/>
      <c r="U1231" s="42"/>
      <c r="V1231" s="42"/>
      <c r="W1231" s="42"/>
      <c r="X1231" s="42"/>
      <c r="Y1231" s="42"/>
      <c r="Z1231" s="42"/>
      <c r="AA1231" s="42"/>
      <c r="AB1231" s="42"/>
      <c r="AC1231" s="42"/>
      <c r="AD1231" s="42"/>
      <c r="AE1231" s="42"/>
      <c r="AF1231" s="42"/>
      <c r="AG1231" s="42"/>
      <c r="AH1231" s="42"/>
      <c r="AI1231" s="42"/>
      <c r="AJ1231" s="42"/>
      <c r="AK1231" s="42"/>
      <c r="AL1231" s="42"/>
      <c r="AM1231" s="42"/>
      <c r="AN1231" s="42"/>
      <c r="AO1231" s="42"/>
      <c r="AP1231" s="42"/>
      <c r="AQ1231" s="42"/>
    </row>
    <row r="1232" spans="1:43" ht="13">
      <c r="A1232" s="42"/>
      <c r="B1232" s="42"/>
      <c r="C1232" s="42"/>
      <c r="D1232" s="42"/>
      <c r="E1232" s="42"/>
      <c r="F1232" s="42"/>
      <c r="G1232" s="42"/>
      <c r="H1232" s="42"/>
      <c r="I1232" s="42"/>
      <c r="J1232" s="42"/>
      <c r="K1232" s="42"/>
      <c r="L1232" s="42"/>
      <c r="M1232" s="42"/>
      <c r="N1232" s="42"/>
      <c r="O1232" s="42"/>
      <c r="P1232" s="42"/>
      <c r="Q1232" s="42"/>
      <c r="R1232" s="42"/>
      <c r="S1232" s="42"/>
      <c r="T1232" s="42"/>
      <c r="U1232" s="42"/>
      <c r="V1232" s="42"/>
      <c r="W1232" s="42"/>
      <c r="X1232" s="42"/>
      <c r="Y1232" s="42"/>
      <c r="Z1232" s="42"/>
      <c r="AA1232" s="42"/>
      <c r="AB1232" s="42"/>
      <c r="AC1232" s="42"/>
      <c r="AD1232" s="42"/>
      <c r="AE1232" s="42"/>
      <c r="AF1232" s="42"/>
      <c r="AG1232" s="42"/>
      <c r="AH1232" s="42"/>
      <c r="AI1232" s="42"/>
      <c r="AJ1232" s="42"/>
      <c r="AK1232" s="42"/>
      <c r="AL1232" s="42"/>
      <c r="AM1232" s="42"/>
      <c r="AN1232" s="42"/>
      <c r="AO1232" s="42"/>
      <c r="AP1232" s="42"/>
      <c r="AQ1232" s="42"/>
    </row>
    <row r="1233" spans="1:43" ht="13">
      <c r="A1233" s="42"/>
      <c r="B1233" s="42"/>
      <c r="C1233" s="42"/>
      <c r="D1233" s="42"/>
      <c r="E1233" s="42"/>
      <c r="F1233" s="42"/>
      <c r="G1233" s="42"/>
      <c r="H1233" s="42"/>
      <c r="I1233" s="42"/>
      <c r="J1233" s="42"/>
      <c r="K1233" s="42"/>
      <c r="L1233" s="42"/>
      <c r="M1233" s="42"/>
      <c r="N1233" s="42"/>
      <c r="O1233" s="42"/>
      <c r="P1233" s="42"/>
      <c r="Q1233" s="42"/>
      <c r="R1233" s="42"/>
      <c r="S1233" s="42"/>
      <c r="T1233" s="42"/>
      <c r="U1233" s="42"/>
      <c r="V1233" s="42"/>
      <c r="W1233" s="42"/>
      <c r="X1233" s="42"/>
      <c r="Y1233" s="42"/>
      <c r="Z1233" s="42"/>
      <c r="AA1233" s="42"/>
      <c r="AB1233" s="42"/>
      <c r="AC1233" s="42"/>
      <c r="AD1233" s="42"/>
      <c r="AE1233" s="42"/>
      <c r="AF1233" s="42"/>
      <c r="AG1233" s="42"/>
      <c r="AH1233" s="42"/>
      <c r="AI1233" s="42"/>
      <c r="AJ1233" s="42"/>
      <c r="AK1233" s="42"/>
      <c r="AL1233" s="42"/>
      <c r="AM1233" s="42"/>
      <c r="AN1233" s="42"/>
      <c r="AO1233" s="42"/>
      <c r="AP1233" s="42"/>
      <c r="AQ1233" s="42"/>
    </row>
    <row r="1234" spans="1:43" ht="13">
      <c r="A1234" s="42"/>
      <c r="B1234" s="42"/>
      <c r="C1234" s="42"/>
      <c r="D1234" s="42"/>
      <c r="E1234" s="42"/>
      <c r="F1234" s="42"/>
      <c r="G1234" s="42"/>
      <c r="H1234" s="42"/>
      <c r="I1234" s="42"/>
      <c r="J1234" s="42"/>
      <c r="K1234" s="42"/>
      <c r="L1234" s="42"/>
      <c r="M1234" s="42"/>
      <c r="N1234" s="42"/>
      <c r="O1234" s="42"/>
      <c r="P1234" s="42"/>
      <c r="Q1234" s="42"/>
      <c r="R1234" s="42"/>
      <c r="S1234" s="42"/>
      <c r="T1234" s="42"/>
      <c r="U1234" s="42"/>
      <c r="V1234" s="42"/>
      <c r="W1234" s="42"/>
      <c r="X1234" s="42"/>
      <c r="Y1234" s="42"/>
      <c r="Z1234" s="42"/>
      <c r="AA1234" s="42"/>
      <c r="AB1234" s="42"/>
      <c r="AC1234" s="42"/>
      <c r="AD1234" s="42"/>
      <c r="AE1234" s="42"/>
      <c r="AF1234" s="42"/>
      <c r="AG1234" s="42"/>
      <c r="AH1234" s="42"/>
      <c r="AI1234" s="42"/>
      <c r="AJ1234" s="42"/>
      <c r="AK1234" s="42"/>
      <c r="AL1234" s="42"/>
      <c r="AM1234" s="42"/>
      <c r="AN1234" s="42"/>
      <c r="AO1234" s="42"/>
      <c r="AP1234" s="42"/>
      <c r="AQ1234" s="42"/>
    </row>
    <row r="1235" spans="1:43" ht="13">
      <c r="A1235" s="42"/>
      <c r="B1235" s="42"/>
      <c r="C1235" s="42"/>
      <c r="D1235" s="42"/>
      <c r="E1235" s="42"/>
      <c r="F1235" s="42"/>
      <c r="G1235" s="42"/>
      <c r="H1235" s="42"/>
      <c r="I1235" s="42"/>
      <c r="J1235" s="42"/>
      <c r="K1235" s="42"/>
      <c r="L1235" s="42"/>
      <c r="M1235" s="42"/>
      <c r="N1235" s="42"/>
      <c r="O1235" s="42"/>
      <c r="P1235" s="42"/>
      <c r="Q1235" s="42"/>
      <c r="R1235" s="42"/>
      <c r="S1235" s="42"/>
      <c r="T1235" s="42"/>
      <c r="U1235" s="42"/>
      <c r="V1235" s="42"/>
      <c r="W1235" s="42"/>
      <c r="X1235" s="42"/>
      <c r="Y1235" s="42"/>
      <c r="Z1235" s="42"/>
      <c r="AA1235" s="42"/>
      <c r="AB1235" s="42"/>
      <c r="AC1235" s="42"/>
      <c r="AD1235" s="42"/>
      <c r="AE1235" s="42"/>
      <c r="AF1235" s="42"/>
      <c r="AG1235" s="42"/>
      <c r="AH1235" s="42"/>
      <c r="AI1235" s="42"/>
      <c r="AJ1235" s="42"/>
      <c r="AK1235" s="42"/>
      <c r="AL1235" s="42"/>
      <c r="AM1235" s="42"/>
      <c r="AN1235" s="42"/>
      <c r="AO1235" s="42"/>
      <c r="AP1235" s="42"/>
      <c r="AQ1235" s="42"/>
    </row>
    <row r="1236" spans="1:43" ht="13">
      <c r="A1236" s="42"/>
      <c r="B1236" s="42"/>
      <c r="C1236" s="42"/>
      <c r="D1236" s="42"/>
      <c r="E1236" s="42"/>
      <c r="F1236" s="42"/>
      <c r="G1236" s="42"/>
      <c r="H1236" s="42"/>
      <c r="I1236" s="42"/>
      <c r="J1236" s="42"/>
      <c r="K1236" s="42"/>
      <c r="L1236" s="42"/>
      <c r="M1236" s="42"/>
      <c r="N1236" s="42"/>
      <c r="O1236" s="42"/>
      <c r="P1236" s="42"/>
      <c r="Q1236" s="42"/>
      <c r="R1236" s="42"/>
      <c r="S1236" s="42"/>
      <c r="T1236" s="42"/>
      <c r="U1236" s="42"/>
      <c r="V1236" s="42"/>
      <c r="W1236" s="42"/>
      <c r="X1236" s="42"/>
      <c r="Y1236" s="42"/>
      <c r="Z1236" s="42"/>
      <c r="AA1236" s="42"/>
      <c r="AB1236" s="42"/>
      <c r="AC1236" s="42"/>
      <c r="AD1236" s="42"/>
      <c r="AE1236" s="42"/>
      <c r="AF1236" s="42"/>
      <c r="AG1236" s="42"/>
      <c r="AH1236" s="42"/>
      <c r="AI1236" s="42"/>
      <c r="AJ1236" s="42"/>
      <c r="AK1236" s="42"/>
      <c r="AL1236" s="42"/>
      <c r="AM1236" s="42"/>
      <c r="AN1236" s="42"/>
      <c r="AO1236" s="42"/>
      <c r="AP1236" s="42"/>
      <c r="AQ1236" s="42"/>
    </row>
    <row r="1237" spans="1:43" ht="13">
      <c r="A1237" s="42"/>
      <c r="B1237" s="42"/>
      <c r="C1237" s="42"/>
      <c r="D1237" s="42"/>
      <c r="E1237" s="42"/>
      <c r="F1237" s="42"/>
      <c r="G1237" s="42"/>
      <c r="H1237" s="42"/>
      <c r="I1237" s="42"/>
      <c r="J1237" s="42"/>
      <c r="K1237" s="42"/>
      <c r="L1237" s="42"/>
      <c r="M1237" s="42"/>
      <c r="N1237" s="42"/>
      <c r="O1237" s="42"/>
      <c r="P1237" s="42"/>
      <c r="Q1237" s="42"/>
      <c r="R1237" s="42"/>
      <c r="S1237" s="42"/>
      <c r="T1237" s="42"/>
      <c r="U1237" s="42"/>
      <c r="V1237" s="42"/>
      <c r="W1237" s="42"/>
      <c r="X1237" s="42"/>
      <c r="Y1237" s="42"/>
      <c r="Z1237" s="42"/>
      <c r="AA1237" s="42"/>
      <c r="AB1237" s="42"/>
      <c r="AC1237" s="42"/>
      <c r="AD1237" s="42"/>
      <c r="AE1237" s="42"/>
      <c r="AF1237" s="42"/>
      <c r="AG1237" s="42"/>
      <c r="AH1237" s="42"/>
      <c r="AI1237" s="42"/>
      <c r="AJ1237" s="42"/>
      <c r="AK1237" s="42"/>
      <c r="AL1237" s="42"/>
      <c r="AM1237" s="42"/>
      <c r="AN1237" s="42"/>
      <c r="AO1237" s="42"/>
      <c r="AP1237" s="42"/>
      <c r="AQ1237" s="42"/>
    </row>
    <row r="1238" spans="1:43" ht="13">
      <c r="A1238" s="42"/>
      <c r="B1238" s="42"/>
      <c r="C1238" s="42"/>
      <c r="D1238" s="42"/>
      <c r="E1238" s="42"/>
      <c r="F1238" s="42"/>
      <c r="G1238" s="42"/>
      <c r="H1238" s="42"/>
      <c r="I1238" s="42"/>
      <c r="J1238" s="42"/>
      <c r="K1238" s="42"/>
      <c r="L1238" s="42"/>
      <c r="M1238" s="42"/>
      <c r="N1238" s="42"/>
      <c r="O1238" s="42"/>
      <c r="P1238" s="42"/>
      <c r="Q1238" s="42"/>
      <c r="R1238" s="42"/>
      <c r="S1238" s="42"/>
      <c r="T1238" s="42"/>
      <c r="U1238" s="42"/>
      <c r="V1238" s="42"/>
      <c r="W1238" s="42"/>
      <c r="X1238" s="42"/>
      <c r="Y1238" s="42"/>
      <c r="Z1238" s="42"/>
      <c r="AA1238" s="42"/>
      <c r="AB1238" s="42"/>
      <c r="AC1238" s="42"/>
      <c r="AD1238" s="42"/>
      <c r="AE1238" s="42"/>
      <c r="AF1238" s="42"/>
      <c r="AG1238" s="42"/>
      <c r="AH1238" s="42"/>
      <c r="AI1238" s="42"/>
      <c r="AJ1238" s="42"/>
      <c r="AK1238" s="42"/>
      <c r="AL1238" s="42"/>
      <c r="AM1238" s="42"/>
      <c r="AN1238" s="42"/>
      <c r="AO1238" s="42"/>
      <c r="AP1238" s="42"/>
      <c r="AQ1238" s="42"/>
    </row>
    <row r="1239" spans="1:43" ht="13">
      <c r="A1239" s="42"/>
      <c r="B1239" s="42"/>
      <c r="C1239" s="42"/>
      <c r="D1239" s="42"/>
      <c r="E1239" s="42"/>
      <c r="F1239" s="42"/>
      <c r="G1239" s="42"/>
      <c r="H1239" s="42"/>
      <c r="I1239" s="42"/>
      <c r="J1239" s="42"/>
      <c r="K1239" s="42"/>
      <c r="L1239" s="42"/>
      <c r="M1239" s="42"/>
      <c r="N1239" s="42"/>
      <c r="O1239" s="42"/>
      <c r="P1239" s="42"/>
      <c r="Q1239" s="42"/>
      <c r="R1239" s="42"/>
      <c r="S1239" s="42"/>
      <c r="T1239" s="42"/>
      <c r="U1239" s="42"/>
      <c r="V1239" s="42"/>
      <c r="W1239" s="42"/>
      <c r="X1239" s="42"/>
      <c r="Y1239" s="42"/>
      <c r="Z1239" s="42"/>
      <c r="AA1239" s="42"/>
      <c r="AB1239" s="42"/>
      <c r="AC1239" s="42"/>
      <c r="AD1239" s="42"/>
      <c r="AE1239" s="42"/>
      <c r="AF1239" s="42"/>
      <c r="AG1239" s="42"/>
      <c r="AH1239" s="42"/>
      <c r="AI1239" s="42"/>
      <c r="AJ1239" s="42"/>
      <c r="AK1239" s="42"/>
      <c r="AL1239" s="42"/>
      <c r="AM1239" s="42"/>
      <c r="AN1239" s="42"/>
      <c r="AO1239" s="42"/>
      <c r="AP1239" s="42"/>
      <c r="AQ1239" s="42"/>
    </row>
    <row r="1240" spans="1:43" ht="13">
      <c r="A1240" s="42"/>
      <c r="B1240" s="42"/>
      <c r="C1240" s="42"/>
      <c r="D1240" s="42"/>
      <c r="E1240" s="42"/>
      <c r="F1240" s="42"/>
      <c r="G1240" s="42"/>
      <c r="H1240" s="42"/>
      <c r="I1240" s="42"/>
      <c r="J1240" s="42"/>
      <c r="K1240" s="42"/>
      <c r="L1240" s="42"/>
      <c r="M1240" s="42"/>
      <c r="N1240" s="42"/>
      <c r="O1240" s="42"/>
      <c r="P1240" s="42"/>
      <c r="Q1240" s="42"/>
      <c r="R1240" s="42"/>
      <c r="S1240" s="42"/>
      <c r="T1240" s="42"/>
      <c r="U1240" s="42"/>
      <c r="V1240" s="42"/>
      <c r="W1240" s="42"/>
      <c r="X1240" s="42"/>
      <c r="Y1240" s="42"/>
      <c r="Z1240" s="42"/>
      <c r="AA1240" s="42"/>
      <c r="AB1240" s="42"/>
      <c r="AC1240" s="42"/>
      <c r="AD1240" s="42"/>
      <c r="AE1240" s="42"/>
      <c r="AF1240" s="42"/>
      <c r="AG1240" s="42"/>
      <c r="AH1240" s="42"/>
      <c r="AI1240" s="42"/>
      <c r="AJ1240" s="42"/>
      <c r="AK1240" s="42"/>
      <c r="AL1240" s="42"/>
      <c r="AM1240" s="42"/>
      <c r="AN1240" s="42"/>
      <c r="AO1240" s="42"/>
      <c r="AP1240" s="42"/>
      <c r="AQ1240" s="42"/>
    </row>
    <row r="1241" spans="1:43" ht="13">
      <c r="A1241" s="42"/>
      <c r="B1241" s="42"/>
      <c r="C1241" s="42"/>
      <c r="D1241" s="42"/>
      <c r="E1241" s="42"/>
      <c r="F1241" s="42"/>
      <c r="G1241" s="42"/>
      <c r="H1241" s="42"/>
      <c r="I1241" s="42"/>
      <c r="J1241" s="42"/>
      <c r="K1241" s="42"/>
      <c r="L1241" s="42"/>
      <c r="M1241" s="42"/>
      <c r="N1241" s="42"/>
      <c r="O1241" s="42"/>
      <c r="P1241" s="42"/>
      <c r="Q1241" s="42"/>
      <c r="R1241" s="42"/>
      <c r="S1241" s="42"/>
      <c r="T1241" s="42"/>
      <c r="U1241" s="42"/>
      <c r="V1241" s="42"/>
      <c r="W1241" s="42"/>
      <c r="X1241" s="42"/>
      <c r="Y1241" s="42"/>
      <c r="Z1241" s="42"/>
      <c r="AA1241" s="42"/>
      <c r="AB1241" s="42"/>
      <c r="AC1241" s="42"/>
      <c r="AD1241" s="42"/>
      <c r="AE1241" s="42"/>
      <c r="AF1241" s="42"/>
      <c r="AG1241" s="42"/>
      <c r="AH1241" s="42"/>
      <c r="AI1241" s="42"/>
      <c r="AJ1241" s="42"/>
      <c r="AK1241" s="42"/>
      <c r="AL1241" s="42"/>
      <c r="AM1241" s="42"/>
      <c r="AN1241" s="42"/>
      <c r="AO1241" s="42"/>
      <c r="AP1241" s="42"/>
      <c r="AQ1241" s="42"/>
    </row>
    <row r="1242" spans="1:43" ht="13">
      <c r="A1242" s="42"/>
      <c r="B1242" s="42"/>
      <c r="C1242" s="42"/>
      <c r="D1242" s="42"/>
      <c r="E1242" s="42"/>
      <c r="F1242" s="42"/>
      <c r="G1242" s="42"/>
      <c r="H1242" s="42"/>
      <c r="I1242" s="42"/>
      <c r="J1242" s="42"/>
      <c r="K1242" s="42"/>
      <c r="L1242" s="42"/>
      <c r="M1242" s="42"/>
      <c r="N1242" s="42"/>
      <c r="O1242" s="42"/>
      <c r="P1242" s="42"/>
      <c r="Q1242" s="42"/>
      <c r="R1242" s="42"/>
      <c r="S1242" s="42"/>
      <c r="T1242" s="42"/>
      <c r="U1242" s="42"/>
      <c r="V1242" s="42"/>
      <c r="W1242" s="42"/>
      <c r="X1242" s="42"/>
      <c r="Y1242" s="42"/>
      <c r="Z1242" s="42"/>
      <c r="AA1242" s="42"/>
      <c r="AB1242" s="42"/>
      <c r="AC1242" s="42"/>
      <c r="AD1242" s="42"/>
      <c r="AE1242" s="42"/>
      <c r="AF1242" s="42"/>
      <c r="AG1242" s="42"/>
      <c r="AH1242" s="42"/>
      <c r="AI1242" s="42"/>
      <c r="AJ1242" s="42"/>
      <c r="AK1242" s="42"/>
      <c r="AL1242" s="42"/>
      <c r="AM1242" s="42"/>
      <c r="AN1242" s="42"/>
      <c r="AO1242" s="42"/>
      <c r="AP1242" s="42"/>
      <c r="AQ1242" s="42"/>
    </row>
    <row r="1243" spans="1:43" ht="13">
      <c r="A1243" s="42"/>
      <c r="B1243" s="42"/>
      <c r="C1243" s="42"/>
      <c r="D1243" s="42"/>
      <c r="E1243" s="42"/>
      <c r="F1243" s="42"/>
      <c r="G1243" s="42"/>
      <c r="H1243" s="42"/>
      <c r="I1243" s="42"/>
      <c r="J1243" s="42"/>
      <c r="K1243" s="42"/>
      <c r="L1243" s="42"/>
      <c r="M1243" s="42"/>
      <c r="N1243" s="42"/>
      <c r="O1243" s="42"/>
      <c r="P1243" s="42"/>
      <c r="Q1243" s="42"/>
      <c r="R1243" s="42"/>
      <c r="S1243" s="42"/>
      <c r="T1243" s="42"/>
      <c r="U1243" s="42"/>
      <c r="V1243" s="42"/>
      <c r="W1243" s="42"/>
      <c r="X1243" s="42"/>
      <c r="Y1243" s="42"/>
      <c r="Z1243" s="42"/>
      <c r="AA1243" s="42"/>
      <c r="AB1243" s="42"/>
      <c r="AC1243" s="42"/>
      <c r="AD1243" s="42"/>
      <c r="AE1243" s="42"/>
      <c r="AF1243" s="42"/>
      <c r="AG1243" s="42"/>
      <c r="AH1243" s="42"/>
      <c r="AI1243" s="42"/>
      <c r="AJ1243" s="42"/>
      <c r="AK1243" s="42"/>
      <c r="AL1243" s="42"/>
      <c r="AM1243" s="42"/>
      <c r="AN1243" s="42"/>
      <c r="AO1243" s="42"/>
      <c r="AP1243" s="42"/>
      <c r="AQ1243" s="42"/>
    </row>
    <row r="1244" spans="1:43" ht="13">
      <c r="A1244" s="42"/>
      <c r="B1244" s="42"/>
      <c r="C1244" s="42"/>
      <c r="D1244" s="42"/>
      <c r="E1244" s="42"/>
      <c r="F1244" s="42"/>
      <c r="G1244" s="42"/>
      <c r="H1244" s="42"/>
      <c r="I1244" s="42"/>
      <c r="J1244" s="42"/>
      <c r="K1244" s="42"/>
      <c r="L1244" s="42"/>
      <c r="M1244" s="42"/>
      <c r="N1244" s="42"/>
      <c r="O1244" s="42"/>
      <c r="P1244" s="42"/>
      <c r="Q1244" s="42"/>
      <c r="R1244" s="42"/>
      <c r="S1244" s="42"/>
      <c r="T1244" s="42"/>
      <c r="U1244" s="42"/>
      <c r="V1244" s="42"/>
      <c r="W1244" s="42"/>
      <c r="X1244" s="42"/>
      <c r="Y1244" s="42"/>
      <c r="Z1244" s="42"/>
      <c r="AA1244" s="42"/>
      <c r="AB1244" s="42"/>
      <c r="AC1244" s="42"/>
      <c r="AD1244" s="42"/>
      <c r="AE1244" s="42"/>
      <c r="AF1244" s="42"/>
      <c r="AG1244" s="42"/>
      <c r="AH1244" s="42"/>
      <c r="AI1244" s="42"/>
      <c r="AJ1244" s="42"/>
      <c r="AK1244" s="42"/>
      <c r="AL1244" s="42"/>
      <c r="AM1244" s="42"/>
      <c r="AN1244" s="42"/>
      <c r="AO1244" s="42"/>
      <c r="AP1244" s="42"/>
      <c r="AQ1244" s="42"/>
    </row>
    <row r="1245" spans="1:43" ht="13">
      <c r="A1245" s="42"/>
      <c r="B1245" s="42"/>
      <c r="C1245" s="42"/>
      <c r="D1245" s="42"/>
      <c r="E1245" s="42"/>
      <c r="F1245" s="42"/>
      <c r="G1245" s="42"/>
      <c r="H1245" s="42"/>
      <c r="I1245" s="42"/>
      <c r="J1245" s="42"/>
      <c r="K1245" s="42"/>
      <c r="L1245" s="42"/>
      <c r="M1245" s="42"/>
      <c r="N1245" s="42"/>
      <c r="O1245" s="42"/>
      <c r="P1245" s="42"/>
      <c r="Q1245" s="42"/>
      <c r="R1245" s="42"/>
      <c r="S1245" s="42"/>
      <c r="T1245" s="42"/>
      <c r="U1245" s="42"/>
      <c r="V1245" s="42"/>
      <c r="W1245" s="42"/>
      <c r="X1245" s="42"/>
      <c r="Y1245" s="42"/>
      <c r="Z1245" s="42"/>
      <c r="AA1245" s="42"/>
      <c r="AB1245" s="42"/>
      <c r="AC1245" s="42"/>
      <c r="AD1245" s="42"/>
      <c r="AE1245" s="42"/>
      <c r="AF1245" s="42"/>
      <c r="AG1245" s="42"/>
      <c r="AH1245" s="42"/>
      <c r="AI1245" s="42"/>
      <c r="AJ1245" s="42"/>
      <c r="AK1245" s="42"/>
      <c r="AL1245" s="42"/>
      <c r="AM1245" s="42"/>
      <c r="AN1245" s="42"/>
      <c r="AO1245" s="42"/>
      <c r="AP1245" s="42"/>
      <c r="AQ1245" s="42"/>
    </row>
    <row r="1246" spans="1:43" ht="13">
      <c r="A1246" s="42"/>
      <c r="B1246" s="42"/>
      <c r="C1246" s="42"/>
      <c r="D1246" s="42"/>
      <c r="E1246" s="42"/>
      <c r="F1246" s="42"/>
      <c r="G1246" s="42"/>
      <c r="H1246" s="42"/>
      <c r="I1246" s="42"/>
      <c r="J1246" s="42"/>
      <c r="K1246" s="42"/>
      <c r="L1246" s="42"/>
      <c r="M1246" s="42"/>
      <c r="N1246" s="42"/>
      <c r="O1246" s="42"/>
      <c r="P1246" s="42"/>
      <c r="Q1246" s="42"/>
      <c r="R1246" s="42"/>
      <c r="S1246" s="42"/>
      <c r="T1246" s="42"/>
      <c r="U1246" s="42"/>
      <c r="V1246" s="42"/>
      <c r="W1246" s="42"/>
      <c r="X1246" s="42"/>
      <c r="Y1246" s="42"/>
      <c r="Z1246" s="42"/>
      <c r="AA1246" s="42"/>
      <c r="AB1246" s="42"/>
      <c r="AC1246" s="42"/>
      <c r="AD1246" s="42"/>
      <c r="AE1246" s="42"/>
      <c r="AF1246" s="42"/>
      <c r="AG1246" s="42"/>
      <c r="AH1246" s="42"/>
      <c r="AI1246" s="42"/>
      <c r="AJ1246" s="42"/>
      <c r="AK1246" s="42"/>
      <c r="AL1246" s="42"/>
      <c r="AM1246" s="42"/>
      <c r="AN1246" s="42"/>
      <c r="AO1246" s="42"/>
      <c r="AP1246" s="42"/>
      <c r="AQ1246" s="42"/>
    </row>
    <row r="1247" spans="1:43" ht="13">
      <c r="A1247" s="42"/>
      <c r="B1247" s="42"/>
      <c r="C1247" s="42"/>
      <c r="D1247" s="42"/>
      <c r="E1247" s="42"/>
      <c r="F1247" s="42"/>
      <c r="G1247" s="42"/>
      <c r="H1247" s="42"/>
      <c r="I1247" s="42"/>
      <c r="J1247" s="42"/>
      <c r="K1247" s="42"/>
      <c r="L1247" s="42"/>
      <c r="M1247" s="42"/>
      <c r="N1247" s="42"/>
      <c r="O1247" s="42"/>
      <c r="P1247" s="42"/>
      <c r="Q1247" s="42"/>
      <c r="R1247" s="42"/>
      <c r="S1247" s="42"/>
      <c r="T1247" s="42"/>
      <c r="U1247" s="42"/>
      <c r="V1247" s="42"/>
      <c r="W1247" s="42"/>
      <c r="X1247" s="42"/>
      <c r="Y1247" s="42"/>
      <c r="Z1247" s="42"/>
      <c r="AA1247" s="42"/>
      <c r="AB1247" s="42"/>
      <c r="AC1247" s="42"/>
      <c r="AD1247" s="42"/>
      <c r="AE1247" s="42"/>
      <c r="AF1247" s="42"/>
      <c r="AG1247" s="42"/>
      <c r="AH1247" s="42"/>
      <c r="AI1247" s="42"/>
      <c r="AJ1247" s="42"/>
      <c r="AK1247" s="42"/>
      <c r="AL1247" s="42"/>
      <c r="AM1247" s="42"/>
      <c r="AN1247" s="42"/>
      <c r="AO1247" s="42"/>
      <c r="AP1247" s="42"/>
      <c r="AQ1247" s="42"/>
    </row>
    <row r="1248" spans="1:43" ht="13">
      <c r="A1248" s="42"/>
      <c r="B1248" s="42"/>
      <c r="C1248" s="42"/>
      <c r="D1248" s="42"/>
      <c r="E1248" s="42"/>
      <c r="F1248" s="42"/>
      <c r="G1248" s="42"/>
      <c r="H1248" s="42"/>
      <c r="I1248" s="42"/>
      <c r="J1248" s="42"/>
      <c r="K1248" s="42"/>
      <c r="L1248" s="42"/>
      <c r="M1248" s="42"/>
      <c r="N1248" s="42"/>
      <c r="O1248" s="42"/>
      <c r="P1248" s="42"/>
      <c r="Q1248" s="42"/>
      <c r="R1248" s="42"/>
      <c r="S1248" s="42"/>
      <c r="T1248" s="42"/>
      <c r="U1248" s="42"/>
      <c r="V1248" s="42"/>
      <c r="W1248" s="42"/>
      <c r="X1248" s="42"/>
      <c r="Y1248" s="42"/>
      <c r="Z1248" s="42"/>
      <c r="AA1248" s="42"/>
      <c r="AB1248" s="42"/>
      <c r="AC1248" s="42"/>
      <c r="AD1248" s="42"/>
      <c r="AE1248" s="42"/>
      <c r="AF1248" s="42"/>
      <c r="AG1248" s="42"/>
      <c r="AH1248" s="42"/>
      <c r="AI1248" s="42"/>
      <c r="AJ1248" s="42"/>
      <c r="AK1248" s="42"/>
      <c r="AL1248" s="42"/>
      <c r="AM1248" s="42"/>
      <c r="AN1248" s="42"/>
      <c r="AO1248" s="42"/>
      <c r="AP1248" s="42"/>
      <c r="AQ1248" s="42"/>
    </row>
    <row r="1249" spans="1:43" ht="13">
      <c r="A1249" s="42"/>
      <c r="B1249" s="42"/>
      <c r="C1249" s="42"/>
      <c r="D1249" s="42"/>
      <c r="E1249" s="42"/>
      <c r="F1249" s="42"/>
      <c r="G1249" s="42"/>
      <c r="H1249" s="42"/>
      <c r="I1249" s="42"/>
      <c r="J1249" s="42"/>
      <c r="K1249" s="42"/>
      <c r="L1249" s="42"/>
      <c r="M1249" s="42"/>
      <c r="N1249" s="42"/>
      <c r="O1249" s="42"/>
      <c r="P1249" s="42"/>
      <c r="Q1249" s="42"/>
      <c r="R1249" s="42"/>
      <c r="S1249" s="42"/>
      <c r="T1249" s="42"/>
      <c r="U1249" s="42"/>
      <c r="V1249" s="42"/>
      <c r="W1249" s="42"/>
      <c r="X1249" s="42"/>
      <c r="Y1249" s="42"/>
      <c r="Z1249" s="42"/>
      <c r="AA1249" s="42"/>
      <c r="AB1249" s="42"/>
      <c r="AC1249" s="42"/>
      <c r="AD1249" s="42"/>
      <c r="AE1249" s="42"/>
      <c r="AF1249" s="42"/>
      <c r="AG1249" s="42"/>
      <c r="AH1249" s="42"/>
      <c r="AI1249" s="42"/>
      <c r="AJ1249" s="42"/>
      <c r="AK1249" s="42"/>
      <c r="AL1249" s="42"/>
      <c r="AM1249" s="42"/>
      <c r="AN1249" s="42"/>
      <c r="AO1249" s="42"/>
      <c r="AP1249" s="42"/>
      <c r="AQ1249" s="42"/>
    </row>
    <row r="1250" spans="1:43" ht="13">
      <c r="A1250" s="42"/>
      <c r="B1250" s="42"/>
      <c r="C1250" s="42"/>
      <c r="D1250" s="42"/>
      <c r="E1250" s="42"/>
      <c r="F1250" s="42"/>
      <c r="G1250" s="42"/>
      <c r="H1250" s="42"/>
      <c r="I1250" s="42"/>
      <c r="J1250" s="42"/>
      <c r="K1250" s="42"/>
      <c r="L1250" s="42"/>
      <c r="M1250" s="42"/>
      <c r="N1250" s="42"/>
      <c r="O1250" s="42"/>
      <c r="P1250" s="42"/>
      <c r="Q1250" s="42"/>
      <c r="R1250" s="42"/>
      <c r="S1250" s="42"/>
      <c r="T1250" s="42"/>
      <c r="U1250" s="42"/>
      <c r="V1250" s="42"/>
      <c r="W1250" s="42"/>
      <c r="X1250" s="42"/>
      <c r="Y1250" s="42"/>
      <c r="Z1250" s="42"/>
      <c r="AA1250" s="42"/>
      <c r="AB1250" s="42"/>
      <c r="AC1250" s="42"/>
      <c r="AD1250" s="42"/>
      <c r="AE1250" s="42"/>
      <c r="AF1250" s="42"/>
      <c r="AG1250" s="42"/>
      <c r="AH1250" s="42"/>
      <c r="AI1250" s="42"/>
      <c r="AJ1250" s="42"/>
      <c r="AK1250" s="42"/>
      <c r="AL1250" s="42"/>
      <c r="AM1250" s="42"/>
      <c r="AN1250" s="42"/>
      <c r="AO1250" s="42"/>
      <c r="AP1250" s="42"/>
      <c r="AQ1250" s="42"/>
    </row>
    <row r="1251" spans="1:43" ht="13">
      <c r="A1251" s="42"/>
      <c r="B1251" s="42"/>
      <c r="C1251" s="42"/>
      <c r="D1251" s="42"/>
      <c r="E1251" s="42"/>
      <c r="F1251" s="42"/>
      <c r="G1251" s="42"/>
      <c r="H1251" s="42"/>
      <c r="I1251" s="42"/>
      <c r="J1251" s="42"/>
      <c r="K1251" s="42"/>
      <c r="L1251" s="42"/>
      <c r="M1251" s="42"/>
      <c r="N1251" s="42"/>
      <c r="O1251" s="42"/>
      <c r="P1251" s="42"/>
      <c r="Q1251" s="42"/>
      <c r="R1251" s="42"/>
      <c r="S1251" s="42"/>
      <c r="T1251" s="42"/>
      <c r="U1251" s="42"/>
      <c r="V1251" s="42"/>
      <c r="W1251" s="42"/>
      <c r="X1251" s="42"/>
      <c r="Y1251" s="42"/>
      <c r="Z1251" s="42"/>
      <c r="AA1251" s="42"/>
      <c r="AB1251" s="42"/>
      <c r="AC1251" s="42"/>
      <c r="AD1251" s="42"/>
      <c r="AE1251" s="42"/>
      <c r="AF1251" s="42"/>
      <c r="AG1251" s="42"/>
      <c r="AH1251" s="42"/>
      <c r="AI1251" s="42"/>
      <c r="AJ1251" s="42"/>
      <c r="AK1251" s="42"/>
      <c r="AL1251" s="42"/>
      <c r="AM1251" s="42"/>
      <c r="AN1251" s="42"/>
      <c r="AO1251" s="42"/>
      <c r="AP1251" s="42"/>
      <c r="AQ1251" s="42"/>
    </row>
    <row r="1252" spans="1:43" ht="13">
      <c r="A1252" s="42"/>
      <c r="B1252" s="42"/>
      <c r="C1252" s="42"/>
      <c r="D1252" s="42"/>
      <c r="E1252" s="42"/>
      <c r="F1252" s="42"/>
      <c r="G1252" s="42"/>
      <c r="H1252" s="42"/>
      <c r="I1252" s="42"/>
      <c r="J1252" s="42"/>
      <c r="K1252" s="42"/>
      <c r="L1252" s="42"/>
      <c r="M1252" s="42"/>
      <c r="N1252" s="42"/>
      <c r="O1252" s="42"/>
      <c r="P1252" s="42"/>
      <c r="Q1252" s="42"/>
      <c r="R1252" s="42"/>
      <c r="S1252" s="42"/>
      <c r="T1252" s="42"/>
      <c r="U1252" s="42"/>
      <c r="V1252" s="42"/>
      <c r="W1252" s="42"/>
      <c r="X1252" s="42"/>
      <c r="Y1252" s="42"/>
      <c r="Z1252" s="42"/>
      <c r="AA1252" s="42"/>
      <c r="AB1252" s="42"/>
      <c r="AC1252" s="42"/>
      <c r="AD1252" s="42"/>
      <c r="AE1252" s="42"/>
      <c r="AF1252" s="42"/>
      <c r="AG1252" s="42"/>
      <c r="AH1252" s="42"/>
      <c r="AI1252" s="42"/>
      <c r="AJ1252" s="42"/>
      <c r="AK1252" s="42"/>
      <c r="AL1252" s="42"/>
      <c r="AM1252" s="42"/>
      <c r="AN1252" s="42"/>
      <c r="AO1252" s="42"/>
      <c r="AP1252" s="42"/>
      <c r="AQ1252" s="42"/>
    </row>
    <row r="1253" spans="1:43" ht="13">
      <c r="A1253" s="42"/>
      <c r="B1253" s="42"/>
      <c r="C1253" s="42"/>
      <c r="D1253" s="42"/>
      <c r="E1253" s="42"/>
      <c r="F1253" s="42"/>
      <c r="G1253" s="42"/>
      <c r="H1253" s="42"/>
      <c r="I1253" s="42"/>
      <c r="J1253" s="42"/>
      <c r="K1253" s="42"/>
      <c r="L1253" s="42"/>
      <c r="M1253" s="42"/>
      <c r="N1253" s="42"/>
      <c r="O1253" s="42"/>
      <c r="P1253" s="42"/>
      <c r="Q1253" s="42"/>
      <c r="R1253" s="42"/>
      <c r="S1253" s="42"/>
      <c r="T1253" s="42"/>
      <c r="U1253" s="42"/>
      <c r="V1253" s="42"/>
      <c r="W1253" s="42"/>
      <c r="X1253" s="42"/>
      <c r="Y1253" s="42"/>
      <c r="Z1253" s="42"/>
      <c r="AA1253" s="42"/>
      <c r="AB1253" s="42"/>
      <c r="AC1253" s="42"/>
      <c r="AD1253" s="42"/>
      <c r="AE1253" s="42"/>
      <c r="AF1253" s="42"/>
      <c r="AG1253" s="42"/>
      <c r="AH1253" s="42"/>
      <c r="AI1253" s="42"/>
      <c r="AJ1253" s="42"/>
      <c r="AK1253" s="42"/>
      <c r="AL1253" s="42"/>
      <c r="AM1253" s="42"/>
      <c r="AN1253" s="42"/>
      <c r="AO1253" s="42"/>
      <c r="AP1253" s="42"/>
      <c r="AQ1253" s="42"/>
    </row>
    <row r="1254" spans="1:43" ht="13">
      <c r="A1254" s="42"/>
      <c r="B1254" s="42"/>
      <c r="C1254" s="42"/>
      <c r="D1254" s="42"/>
      <c r="E1254" s="42"/>
      <c r="F1254" s="42"/>
      <c r="G1254" s="42"/>
      <c r="H1254" s="42"/>
      <c r="I1254" s="42"/>
      <c r="J1254" s="42"/>
      <c r="K1254" s="42"/>
      <c r="L1254" s="42"/>
      <c r="M1254" s="42"/>
      <c r="N1254" s="42"/>
      <c r="O1254" s="42"/>
      <c r="P1254" s="42"/>
      <c r="Q1254" s="42"/>
      <c r="R1254" s="42"/>
      <c r="S1254" s="42"/>
      <c r="T1254" s="42"/>
      <c r="U1254" s="42"/>
      <c r="V1254" s="42"/>
      <c r="W1254" s="42"/>
      <c r="X1254" s="42"/>
      <c r="Y1254" s="42"/>
      <c r="Z1254" s="42"/>
      <c r="AA1254" s="42"/>
      <c r="AB1254" s="42"/>
      <c r="AC1254" s="42"/>
      <c r="AD1254" s="42"/>
      <c r="AE1254" s="42"/>
      <c r="AF1254" s="42"/>
      <c r="AG1254" s="42"/>
      <c r="AH1254" s="42"/>
      <c r="AI1254" s="42"/>
      <c r="AJ1254" s="42"/>
      <c r="AK1254" s="42"/>
      <c r="AL1254" s="42"/>
      <c r="AM1254" s="42"/>
      <c r="AN1254" s="42"/>
      <c r="AO1254" s="42"/>
      <c r="AP1254" s="42"/>
      <c r="AQ1254" s="42"/>
    </row>
    <row r="1255" spans="1:43" ht="13">
      <c r="A1255" s="42"/>
      <c r="B1255" s="42"/>
      <c r="C1255" s="42"/>
      <c r="D1255" s="42"/>
      <c r="E1255" s="42"/>
      <c r="F1255" s="42"/>
      <c r="G1255" s="42"/>
      <c r="H1255" s="42"/>
      <c r="I1255" s="42"/>
      <c r="J1255" s="42"/>
      <c r="K1255" s="42"/>
      <c r="L1255" s="42"/>
      <c r="M1255" s="42"/>
      <c r="N1255" s="42"/>
      <c r="O1255" s="42"/>
      <c r="P1255" s="42"/>
      <c r="Q1255" s="42"/>
      <c r="R1255" s="42"/>
      <c r="S1255" s="42"/>
      <c r="T1255" s="42"/>
      <c r="U1255" s="42"/>
      <c r="V1255" s="42"/>
      <c r="W1255" s="42"/>
      <c r="X1255" s="42"/>
      <c r="Y1255" s="42"/>
      <c r="Z1255" s="42"/>
      <c r="AA1255" s="42"/>
      <c r="AB1255" s="42"/>
      <c r="AC1255" s="42"/>
      <c r="AD1255" s="42"/>
      <c r="AE1255" s="42"/>
      <c r="AF1255" s="42"/>
      <c r="AG1255" s="42"/>
      <c r="AH1255" s="42"/>
      <c r="AI1255" s="42"/>
      <c r="AJ1255" s="42"/>
      <c r="AK1255" s="42"/>
      <c r="AL1255" s="42"/>
      <c r="AM1255" s="42"/>
      <c r="AN1255" s="42"/>
      <c r="AO1255" s="42"/>
      <c r="AP1255" s="42"/>
      <c r="AQ1255" s="42"/>
    </row>
    <row r="1256" spans="1:43" ht="13">
      <c r="A1256" s="42"/>
      <c r="B1256" s="42"/>
      <c r="C1256" s="42"/>
      <c r="D1256" s="42"/>
      <c r="E1256" s="42"/>
      <c r="F1256" s="42"/>
      <c r="G1256" s="42"/>
      <c r="H1256" s="42"/>
      <c r="I1256" s="42"/>
      <c r="J1256" s="42"/>
      <c r="K1256" s="42"/>
      <c r="L1256" s="42"/>
      <c r="M1256" s="42"/>
      <c r="N1256" s="42"/>
      <c r="O1256" s="42"/>
      <c r="P1256" s="42"/>
      <c r="Q1256" s="42"/>
      <c r="R1256" s="42"/>
      <c r="S1256" s="42"/>
      <c r="T1256" s="42"/>
      <c r="U1256" s="42"/>
      <c r="V1256" s="42"/>
      <c r="W1256" s="42"/>
      <c r="X1256" s="42"/>
      <c r="Y1256" s="42"/>
      <c r="Z1256" s="42"/>
      <c r="AA1256" s="42"/>
      <c r="AB1256" s="42"/>
      <c r="AC1256" s="42"/>
      <c r="AD1256" s="42"/>
      <c r="AE1256" s="42"/>
      <c r="AF1256" s="42"/>
      <c r="AG1256" s="42"/>
      <c r="AH1256" s="42"/>
      <c r="AI1256" s="42"/>
      <c r="AJ1256" s="42"/>
      <c r="AK1256" s="42"/>
      <c r="AL1256" s="42"/>
      <c r="AM1256" s="42"/>
      <c r="AN1256" s="42"/>
      <c r="AO1256" s="42"/>
      <c r="AP1256" s="42"/>
      <c r="AQ1256" s="42"/>
    </row>
    <row r="1257" spans="1:43" ht="13">
      <c r="A1257" s="42"/>
      <c r="B1257" s="42"/>
      <c r="C1257" s="42"/>
      <c r="D1257" s="42"/>
      <c r="E1257" s="42"/>
      <c r="F1257" s="42"/>
      <c r="G1257" s="42"/>
      <c r="H1257" s="42"/>
      <c r="I1257" s="42"/>
      <c r="J1257" s="42"/>
      <c r="K1257" s="42"/>
      <c r="L1257" s="42"/>
      <c r="M1257" s="42"/>
      <c r="N1257" s="42"/>
      <c r="O1257" s="42"/>
      <c r="P1257" s="42"/>
      <c r="Q1257" s="42"/>
      <c r="R1257" s="42"/>
      <c r="S1257" s="42"/>
      <c r="T1257" s="42"/>
      <c r="U1257" s="42"/>
      <c r="V1257" s="42"/>
      <c r="W1257" s="42"/>
      <c r="X1257" s="42"/>
      <c r="Y1257" s="42"/>
      <c r="Z1257" s="42"/>
      <c r="AA1257" s="42"/>
      <c r="AB1257" s="42"/>
      <c r="AC1257" s="42"/>
      <c r="AD1257" s="42"/>
      <c r="AE1257" s="42"/>
      <c r="AF1257" s="42"/>
      <c r="AG1257" s="42"/>
      <c r="AH1257" s="42"/>
      <c r="AI1257" s="42"/>
      <c r="AJ1257" s="42"/>
      <c r="AK1257" s="42"/>
      <c r="AL1257" s="42"/>
      <c r="AM1257" s="42"/>
      <c r="AN1257" s="42"/>
      <c r="AO1257" s="42"/>
      <c r="AP1257" s="42"/>
      <c r="AQ1257" s="42"/>
    </row>
    <row r="1258" spans="1:43" ht="13">
      <c r="A1258" s="42"/>
      <c r="B1258" s="42"/>
      <c r="C1258" s="42"/>
      <c r="D1258" s="42"/>
      <c r="E1258" s="42"/>
      <c r="F1258" s="42"/>
      <c r="G1258" s="42"/>
      <c r="H1258" s="42"/>
      <c r="I1258" s="42"/>
      <c r="J1258" s="42"/>
      <c r="K1258" s="42"/>
      <c r="L1258" s="42"/>
      <c r="M1258" s="42"/>
      <c r="N1258" s="42"/>
      <c r="O1258" s="42"/>
      <c r="P1258" s="42"/>
      <c r="Q1258" s="42"/>
      <c r="R1258" s="42"/>
      <c r="S1258" s="42"/>
      <c r="T1258" s="42"/>
      <c r="U1258" s="42"/>
      <c r="V1258" s="42"/>
      <c r="W1258" s="42"/>
      <c r="X1258" s="42"/>
      <c r="Y1258" s="42"/>
      <c r="Z1258" s="42"/>
      <c r="AA1258" s="42"/>
      <c r="AB1258" s="42"/>
      <c r="AC1258" s="42"/>
      <c r="AD1258" s="42"/>
      <c r="AE1258" s="42"/>
      <c r="AF1258" s="42"/>
      <c r="AG1258" s="42"/>
      <c r="AH1258" s="42"/>
      <c r="AI1258" s="42"/>
      <c r="AJ1258" s="42"/>
      <c r="AK1258" s="42"/>
      <c r="AL1258" s="42"/>
      <c r="AM1258" s="42"/>
      <c r="AN1258" s="42"/>
      <c r="AO1258" s="42"/>
      <c r="AP1258" s="42"/>
      <c r="AQ1258" s="42"/>
    </row>
    <row r="1259" spans="1:43" ht="13">
      <c r="A1259" s="42"/>
      <c r="B1259" s="42"/>
      <c r="C1259" s="42"/>
      <c r="D1259" s="42"/>
      <c r="E1259" s="42"/>
      <c r="F1259" s="42"/>
      <c r="G1259" s="42"/>
      <c r="H1259" s="42"/>
      <c r="I1259" s="42"/>
      <c r="J1259" s="42"/>
      <c r="K1259" s="42"/>
      <c r="L1259" s="42"/>
      <c r="M1259" s="42"/>
      <c r="N1259" s="42"/>
      <c r="O1259" s="42"/>
      <c r="P1259" s="42"/>
      <c r="Q1259" s="42"/>
      <c r="R1259" s="42"/>
      <c r="S1259" s="42"/>
      <c r="T1259" s="42"/>
      <c r="U1259" s="42"/>
      <c r="V1259" s="42"/>
      <c r="W1259" s="42"/>
      <c r="X1259" s="42"/>
      <c r="Y1259" s="42"/>
      <c r="Z1259" s="42"/>
      <c r="AA1259" s="42"/>
      <c r="AB1259" s="42"/>
      <c r="AC1259" s="42"/>
      <c r="AD1259" s="42"/>
      <c r="AE1259" s="42"/>
      <c r="AF1259" s="42"/>
      <c r="AG1259" s="42"/>
      <c r="AH1259" s="42"/>
      <c r="AI1259" s="42"/>
      <c r="AJ1259" s="42"/>
      <c r="AK1259" s="42"/>
      <c r="AL1259" s="42"/>
      <c r="AM1259" s="42"/>
      <c r="AN1259" s="42"/>
      <c r="AO1259" s="42"/>
      <c r="AP1259" s="42"/>
      <c r="AQ1259" s="42"/>
    </row>
    <row r="1260" spans="1:43" ht="13">
      <c r="A1260" s="42"/>
      <c r="B1260" s="42"/>
      <c r="C1260" s="42"/>
      <c r="D1260" s="42"/>
      <c r="E1260" s="42"/>
      <c r="F1260" s="42"/>
      <c r="G1260" s="42"/>
      <c r="H1260" s="42"/>
      <c r="I1260" s="42"/>
      <c r="J1260" s="42"/>
      <c r="K1260" s="42"/>
      <c r="L1260" s="42"/>
      <c r="M1260" s="42"/>
      <c r="N1260" s="42"/>
      <c r="O1260" s="42"/>
      <c r="P1260" s="42"/>
      <c r="Q1260" s="42"/>
      <c r="R1260" s="42"/>
      <c r="S1260" s="42"/>
      <c r="T1260" s="42"/>
      <c r="U1260" s="42"/>
      <c r="V1260" s="42"/>
      <c r="W1260" s="42"/>
      <c r="X1260" s="42"/>
      <c r="Y1260" s="42"/>
      <c r="Z1260" s="42"/>
      <c r="AA1260" s="42"/>
      <c r="AB1260" s="42"/>
      <c r="AC1260" s="42"/>
      <c r="AD1260" s="42"/>
      <c r="AE1260" s="42"/>
      <c r="AF1260" s="42"/>
      <c r="AG1260" s="42"/>
      <c r="AH1260" s="42"/>
      <c r="AI1260" s="42"/>
      <c r="AJ1260" s="42"/>
      <c r="AK1260" s="42"/>
      <c r="AL1260" s="42"/>
      <c r="AM1260" s="42"/>
      <c r="AN1260" s="42"/>
      <c r="AO1260" s="42"/>
      <c r="AP1260" s="42"/>
      <c r="AQ1260" s="42"/>
    </row>
    <row r="1261" spans="1:43" ht="13">
      <c r="A1261" s="42"/>
      <c r="B1261" s="42"/>
      <c r="C1261" s="42"/>
      <c r="D1261" s="42"/>
      <c r="E1261" s="42"/>
      <c r="F1261" s="42"/>
      <c r="G1261" s="42"/>
      <c r="H1261" s="42"/>
      <c r="I1261" s="42"/>
      <c r="J1261" s="42"/>
      <c r="K1261" s="42"/>
      <c r="L1261" s="42"/>
      <c r="M1261" s="42"/>
      <c r="N1261" s="42"/>
      <c r="O1261" s="42"/>
      <c r="P1261" s="42"/>
      <c r="Q1261" s="42"/>
      <c r="R1261" s="42"/>
      <c r="S1261" s="42"/>
      <c r="T1261" s="42"/>
      <c r="U1261" s="42"/>
      <c r="V1261" s="42"/>
      <c r="W1261" s="42"/>
      <c r="X1261" s="42"/>
      <c r="Y1261" s="42"/>
      <c r="Z1261" s="42"/>
      <c r="AA1261" s="42"/>
      <c r="AB1261" s="42"/>
      <c r="AC1261" s="42"/>
      <c r="AD1261" s="42"/>
      <c r="AE1261" s="42"/>
      <c r="AF1261" s="42"/>
      <c r="AG1261" s="42"/>
      <c r="AH1261" s="42"/>
      <c r="AI1261" s="42"/>
      <c r="AJ1261" s="42"/>
      <c r="AK1261" s="42"/>
      <c r="AL1261" s="42"/>
      <c r="AM1261" s="42"/>
      <c r="AN1261" s="42"/>
      <c r="AO1261" s="42"/>
      <c r="AP1261" s="42"/>
      <c r="AQ1261" s="42"/>
    </row>
    <row r="1262" spans="1:43" ht="13">
      <c r="A1262" s="42"/>
      <c r="B1262" s="42"/>
      <c r="C1262" s="42"/>
      <c r="D1262" s="42"/>
      <c r="E1262" s="42"/>
      <c r="F1262" s="42"/>
      <c r="G1262" s="42"/>
      <c r="H1262" s="42"/>
      <c r="I1262" s="42"/>
      <c r="J1262" s="42"/>
      <c r="K1262" s="42"/>
      <c r="L1262" s="42"/>
      <c r="M1262" s="42"/>
      <c r="N1262" s="42"/>
      <c r="O1262" s="42"/>
      <c r="P1262" s="42"/>
      <c r="Q1262" s="42"/>
      <c r="R1262" s="42"/>
      <c r="S1262" s="42"/>
      <c r="T1262" s="42"/>
      <c r="U1262" s="42"/>
      <c r="V1262" s="42"/>
      <c r="W1262" s="42"/>
      <c r="X1262" s="42"/>
      <c r="Y1262" s="42"/>
      <c r="Z1262" s="42"/>
      <c r="AA1262" s="42"/>
      <c r="AB1262" s="42"/>
      <c r="AC1262" s="42"/>
      <c r="AD1262" s="42"/>
      <c r="AE1262" s="42"/>
      <c r="AF1262" s="42"/>
      <c r="AG1262" s="42"/>
      <c r="AH1262" s="42"/>
      <c r="AI1262" s="42"/>
      <c r="AJ1262" s="42"/>
      <c r="AK1262" s="42"/>
      <c r="AL1262" s="42"/>
      <c r="AM1262" s="42"/>
      <c r="AN1262" s="42"/>
      <c r="AO1262" s="42"/>
      <c r="AP1262" s="42"/>
      <c r="AQ1262" s="42"/>
    </row>
    <row r="1263" spans="1:43" ht="13">
      <c r="A1263" s="42"/>
      <c r="B1263" s="42"/>
      <c r="C1263" s="42"/>
      <c r="D1263" s="42"/>
      <c r="E1263" s="42"/>
      <c r="F1263" s="42"/>
      <c r="G1263" s="42"/>
      <c r="H1263" s="42"/>
      <c r="I1263" s="42"/>
      <c r="J1263" s="42"/>
      <c r="K1263" s="42"/>
      <c r="L1263" s="42"/>
      <c r="M1263" s="42"/>
      <c r="N1263" s="42"/>
      <c r="O1263" s="42"/>
      <c r="P1263" s="42"/>
      <c r="Q1263" s="42"/>
      <c r="R1263" s="42"/>
      <c r="S1263" s="42"/>
      <c r="T1263" s="42"/>
      <c r="U1263" s="42"/>
      <c r="V1263" s="42"/>
      <c r="W1263" s="42"/>
      <c r="X1263" s="42"/>
      <c r="Y1263" s="42"/>
      <c r="Z1263" s="42"/>
      <c r="AA1263" s="42"/>
      <c r="AB1263" s="42"/>
      <c r="AC1263" s="42"/>
      <c r="AD1263" s="42"/>
      <c r="AE1263" s="42"/>
      <c r="AF1263" s="42"/>
      <c r="AG1263" s="42"/>
      <c r="AH1263" s="42"/>
      <c r="AI1263" s="42"/>
      <c r="AJ1263" s="42"/>
      <c r="AK1263" s="42"/>
      <c r="AL1263" s="42"/>
      <c r="AM1263" s="42"/>
      <c r="AN1263" s="42"/>
      <c r="AO1263" s="42"/>
      <c r="AP1263" s="42"/>
      <c r="AQ1263" s="42"/>
    </row>
    <row r="1264" spans="1:43" ht="13">
      <c r="A1264" s="42"/>
      <c r="B1264" s="42"/>
      <c r="C1264" s="42"/>
      <c r="D1264" s="42"/>
      <c r="E1264" s="42"/>
      <c r="F1264" s="42"/>
      <c r="G1264" s="42"/>
      <c r="H1264" s="42"/>
      <c r="I1264" s="42"/>
      <c r="J1264" s="42"/>
      <c r="K1264" s="42"/>
      <c r="L1264" s="42"/>
      <c r="M1264" s="42"/>
      <c r="N1264" s="42"/>
      <c r="O1264" s="42"/>
      <c r="P1264" s="42"/>
      <c r="Q1264" s="42"/>
      <c r="R1264" s="42"/>
      <c r="S1264" s="42"/>
      <c r="T1264" s="42"/>
      <c r="U1264" s="42"/>
      <c r="V1264" s="42"/>
      <c r="W1264" s="42"/>
      <c r="X1264" s="42"/>
      <c r="Y1264" s="42"/>
      <c r="Z1264" s="42"/>
      <c r="AA1264" s="42"/>
      <c r="AB1264" s="42"/>
      <c r="AC1264" s="42"/>
      <c r="AD1264" s="42"/>
      <c r="AE1264" s="42"/>
      <c r="AF1264" s="42"/>
      <c r="AG1264" s="42"/>
      <c r="AH1264" s="42"/>
      <c r="AI1264" s="42"/>
      <c r="AJ1264" s="42"/>
      <c r="AK1264" s="42"/>
      <c r="AL1264" s="42"/>
      <c r="AM1264" s="42"/>
      <c r="AN1264" s="42"/>
      <c r="AO1264" s="42"/>
      <c r="AP1264" s="42"/>
      <c r="AQ1264" s="42"/>
    </row>
    <row r="1265" spans="1:43" ht="13">
      <c r="A1265" s="42"/>
      <c r="B1265" s="42"/>
      <c r="C1265" s="42"/>
      <c r="D1265" s="42"/>
      <c r="E1265" s="42"/>
      <c r="F1265" s="42"/>
      <c r="G1265" s="42"/>
      <c r="H1265" s="42"/>
      <c r="I1265" s="42"/>
      <c r="J1265" s="42"/>
      <c r="K1265" s="42"/>
      <c r="L1265" s="42"/>
      <c r="M1265" s="42"/>
      <c r="N1265" s="42"/>
      <c r="O1265" s="42"/>
      <c r="P1265" s="42"/>
      <c r="Q1265" s="42"/>
      <c r="R1265" s="42"/>
      <c r="S1265" s="42"/>
      <c r="T1265" s="42"/>
      <c r="U1265" s="42"/>
      <c r="V1265" s="42"/>
      <c r="W1265" s="42"/>
      <c r="X1265" s="42"/>
      <c r="Y1265" s="42"/>
      <c r="Z1265" s="42"/>
      <c r="AA1265" s="42"/>
      <c r="AB1265" s="42"/>
      <c r="AC1265" s="42"/>
      <c r="AD1265" s="42"/>
      <c r="AE1265" s="42"/>
      <c r="AF1265" s="42"/>
      <c r="AG1265" s="42"/>
      <c r="AH1265" s="42"/>
      <c r="AI1265" s="42"/>
      <c r="AJ1265" s="42"/>
      <c r="AK1265" s="42"/>
      <c r="AL1265" s="42"/>
      <c r="AM1265" s="42"/>
      <c r="AN1265" s="42"/>
      <c r="AO1265" s="42"/>
      <c r="AP1265" s="42"/>
      <c r="AQ1265" s="42"/>
    </row>
    <row r="1266" spans="1:43" ht="13">
      <c r="A1266" s="42"/>
      <c r="B1266" s="42"/>
      <c r="C1266" s="42"/>
      <c r="D1266" s="42"/>
      <c r="E1266" s="42"/>
      <c r="F1266" s="42"/>
      <c r="G1266" s="42"/>
      <c r="H1266" s="42"/>
      <c r="I1266" s="42"/>
      <c r="J1266" s="42"/>
      <c r="K1266" s="42"/>
      <c r="L1266" s="42"/>
      <c r="M1266" s="42"/>
      <c r="N1266" s="42"/>
      <c r="O1266" s="42"/>
      <c r="P1266" s="42"/>
      <c r="Q1266" s="42"/>
      <c r="R1266" s="42"/>
      <c r="S1266" s="42"/>
      <c r="T1266" s="42"/>
      <c r="U1266" s="42"/>
      <c r="V1266" s="42"/>
      <c r="W1266" s="42"/>
      <c r="X1266" s="42"/>
      <c r="Y1266" s="42"/>
      <c r="Z1266" s="42"/>
      <c r="AA1266" s="42"/>
      <c r="AB1266" s="42"/>
      <c r="AC1266" s="42"/>
      <c r="AD1266" s="42"/>
      <c r="AE1266" s="42"/>
      <c r="AF1266" s="42"/>
      <c r="AG1266" s="42"/>
      <c r="AH1266" s="42"/>
      <c r="AI1266" s="42"/>
      <c r="AJ1266" s="42"/>
      <c r="AK1266" s="42"/>
      <c r="AL1266" s="42"/>
      <c r="AM1266" s="42"/>
      <c r="AN1266" s="42"/>
      <c r="AO1266" s="42"/>
      <c r="AP1266" s="42"/>
      <c r="AQ1266" s="42"/>
    </row>
    <row r="1267" spans="1:43" ht="13">
      <c r="A1267" s="42"/>
      <c r="B1267" s="42"/>
      <c r="C1267" s="42"/>
      <c r="D1267" s="42"/>
      <c r="E1267" s="42"/>
      <c r="F1267" s="42"/>
      <c r="G1267" s="42"/>
      <c r="H1267" s="42"/>
      <c r="I1267" s="42"/>
      <c r="J1267" s="42"/>
      <c r="K1267" s="42"/>
      <c r="L1267" s="42"/>
      <c r="M1267" s="42"/>
      <c r="N1267" s="42"/>
      <c r="O1267" s="42"/>
      <c r="P1267" s="42"/>
      <c r="Q1267" s="42"/>
      <c r="R1267" s="42"/>
      <c r="S1267" s="42"/>
      <c r="T1267" s="42"/>
      <c r="U1267" s="42"/>
      <c r="V1267" s="42"/>
      <c r="W1267" s="42"/>
      <c r="X1267" s="42"/>
      <c r="Y1267" s="42"/>
      <c r="Z1267" s="42"/>
      <c r="AA1267" s="42"/>
      <c r="AB1267" s="42"/>
      <c r="AC1267" s="42"/>
      <c r="AD1267" s="42"/>
      <c r="AE1267" s="42"/>
      <c r="AF1267" s="42"/>
      <c r="AG1267" s="42"/>
      <c r="AH1267" s="42"/>
      <c r="AI1267" s="42"/>
      <c r="AJ1267" s="42"/>
      <c r="AK1267" s="42"/>
      <c r="AL1267" s="42"/>
      <c r="AM1267" s="42"/>
      <c r="AN1267" s="42"/>
      <c r="AO1267" s="42"/>
      <c r="AP1267" s="42"/>
      <c r="AQ1267" s="42"/>
    </row>
    <row r="1268" spans="1:43" ht="13">
      <c r="A1268" s="42"/>
      <c r="B1268" s="42"/>
      <c r="C1268" s="42"/>
      <c r="D1268" s="42"/>
      <c r="E1268" s="42"/>
      <c r="F1268" s="42"/>
      <c r="G1268" s="42"/>
      <c r="H1268" s="42"/>
      <c r="I1268" s="42"/>
      <c r="J1268" s="42"/>
      <c r="K1268" s="42"/>
      <c r="L1268" s="42"/>
      <c r="M1268" s="42"/>
      <c r="N1268" s="42"/>
      <c r="O1268" s="42"/>
      <c r="P1268" s="42"/>
      <c r="Q1268" s="42"/>
      <c r="R1268" s="42"/>
      <c r="S1268" s="42"/>
      <c r="T1268" s="42"/>
      <c r="U1268" s="42"/>
      <c r="V1268" s="42"/>
      <c r="W1268" s="42"/>
      <c r="X1268" s="42"/>
      <c r="Y1268" s="42"/>
      <c r="Z1268" s="42"/>
      <c r="AA1268" s="42"/>
      <c r="AB1268" s="42"/>
      <c r="AC1268" s="42"/>
      <c r="AD1268" s="42"/>
      <c r="AE1268" s="42"/>
      <c r="AF1268" s="42"/>
      <c r="AG1268" s="42"/>
      <c r="AH1268" s="42"/>
      <c r="AI1268" s="42"/>
      <c r="AJ1268" s="42"/>
      <c r="AK1268" s="42"/>
      <c r="AL1268" s="42"/>
      <c r="AM1268" s="42"/>
      <c r="AN1268" s="42"/>
      <c r="AO1268" s="42"/>
      <c r="AP1268" s="42"/>
      <c r="AQ1268" s="42"/>
    </row>
    <row r="1269" spans="1:43" ht="13">
      <c r="A1269" s="42"/>
      <c r="B1269" s="42"/>
      <c r="C1269" s="42"/>
      <c r="D1269" s="42"/>
      <c r="E1269" s="42"/>
      <c r="F1269" s="42"/>
      <c r="G1269" s="42"/>
      <c r="H1269" s="42"/>
      <c r="I1269" s="42"/>
      <c r="J1269" s="42"/>
      <c r="K1269" s="42"/>
      <c r="L1269" s="42"/>
      <c r="M1269" s="42"/>
      <c r="N1269" s="42"/>
      <c r="O1269" s="42"/>
      <c r="P1269" s="42"/>
      <c r="Q1269" s="42"/>
      <c r="R1269" s="42"/>
      <c r="S1269" s="42"/>
      <c r="T1269" s="42"/>
      <c r="U1269" s="42"/>
      <c r="V1269" s="42"/>
      <c r="W1269" s="42"/>
      <c r="X1269" s="42"/>
      <c r="Y1269" s="42"/>
      <c r="Z1269" s="42"/>
      <c r="AA1269" s="42"/>
      <c r="AB1269" s="42"/>
      <c r="AC1269" s="42"/>
      <c r="AD1269" s="42"/>
      <c r="AE1269" s="42"/>
      <c r="AF1269" s="42"/>
      <c r="AG1269" s="42"/>
      <c r="AH1269" s="42"/>
      <c r="AI1269" s="42"/>
      <c r="AJ1269" s="42"/>
      <c r="AK1269" s="42"/>
      <c r="AL1269" s="42"/>
      <c r="AM1269" s="42"/>
      <c r="AN1269" s="42"/>
      <c r="AO1269" s="42"/>
      <c r="AP1269" s="42"/>
      <c r="AQ1269" s="42"/>
    </row>
    <row r="1270" spans="1:43" ht="13">
      <c r="A1270" s="42"/>
      <c r="B1270" s="42"/>
      <c r="C1270" s="42"/>
      <c r="D1270" s="42"/>
      <c r="E1270" s="42"/>
      <c r="F1270" s="42"/>
      <c r="G1270" s="42"/>
      <c r="H1270" s="42"/>
      <c r="I1270" s="42"/>
      <c r="J1270" s="42"/>
      <c r="K1270" s="42"/>
      <c r="L1270" s="42"/>
      <c r="M1270" s="42"/>
      <c r="N1270" s="42"/>
      <c r="O1270" s="42"/>
      <c r="P1270" s="42"/>
      <c r="Q1270" s="42"/>
      <c r="R1270" s="42"/>
      <c r="S1270" s="42"/>
      <c r="T1270" s="42"/>
      <c r="U1270" s="42"/>
      <c r="V1270" s="42"/>
      <c r="W1270" s="42"/>
      <c r="X1270" s="42"/>
      <c r="Y1270" s="42"/>
      <c r="Z1270" s="42"/>
      <c r="AA1270" s="42"/>
      <c r="AB1270" s="42"/>
      <c r="AC1270" s="42"/>
      <c r="AD1270" s="42"/>
      <c r="AE1270" s="42"/>
      <c r="AF1270" s="42"/>
      <c r="AG1270" s="42"/>
      <c r="AH1270" s="42"/>
      <c r="AI1270" s="42"/>
      <c r="AJ1270" s="42"/>
      <c r="AK1270" s="42"/>
      <c r="AL1270" s="42"/>
      <c r="AM1270" s="42"/>
      <c r="AN1270" s="42"/>
      <c r="AO1270" s="42"/>
      <c r="AP1270" s="42"/>
      <c r="AQ1270" s="42"/>
    </row>
    <row r="1271" spans="1:43" ht="13">
      <c r="A1271" s="42"/>
      <c r="B1271" s="42"/>
      <c r="C1271" s="42"/>
      <c r="D1271" s="42"/>
      <c r="E1271" s="42"/>
      <c r="F1271" s="42"/>
      <c r="G1271" s="42"/>
      <c r="H1271" s="42"/>
      <c r="I1271" s="42"/>
      <c r="J1271" s="42"/>
      <c r="K1271" s="42"/>
      <c r="L1271" s="42"/>
      <c r="M1271" s="42"/>
      <c r="N1271" s="42"/>
      <c r="O1271" s="42"/>
      <c r="P1271" s="42"/>
      <c r="Q1271" s="42"/>
      <c r="R1271" s="42"/>
      <c r="S1271" s="42"/>
      <c r="T1271" s="42"/>
      <c r="U1271" s="42"/>
      <c r="V1271" s="42"/>
      <c r="W1271" s="42"/>
      <c r="X1271" s="42"/>
      <c r="Y1271" s="42"/>
      <c r="Z1271" s="42"/>
      <c r="AA1271" s="42"/>
      <c r="AB1271" s="42"/>
      <c r="AC1271" s="42"/>
      <c r="AD1271" s="42"/>
      <c r="AE1271" s="42"/>
      <c r="AF1271" s="42"/>
      <c r="AG1271" s="42"/>
      <c r="AH1271" s="42"/>
      <c r="AI1271" s="42"/>
      <c r="AJ1271" s="42"/>
      <c r="AK1271" s="42"/>
      <c r="AL1271" s="42"/>
      <c r="AM1271" s="42"/>
      <c r="AN1271" s="42"/>
      <c r="AO1271" s="42"/>
      <c r="AP1271" s="42"/>
      <c r="AQ1271" s="42"/>
    </row>
    <row r="1272" spans="1:43" ht="13">
      <c r="A1272" s="42"/>
      <c r="B1272" s="42"/>
      <c r="C1272" s="42"/>
      <c r="D1272" s="42"/>
      <c r="E1272" s="42"/>
      <c r="F1272" s="42"/>
      <c r="G1272" s="42"/>
      <c r="H1272" s="42"/>
      <c r="I1272" s="42"/>
      <c r="J1272" s="42"/>
      <c r="K1272" s="42"/>
      <c r="L1272" s="42"/>
      <c r="M1272" s="42"/>
      <c r="N1272" s="42"/>
      <c r="O1272" s="42"/>
      <c r="P1272" s="42"/>
      <c r="Q1272" s="42"/>
      <c r="R1272" s="42"/>
      <c r="S1272" s="42"/>
      <c r="T1272" s="42"/>
      <c r="U1272" s="42"/>
      <c r="V1272" s="42"/>
      <c r="W1272" s="42"/>
      <c r="X1272" s="42"/>
      <c r="Y1272" s="42"/>
      <c r="Z1272" s="42"/>
      <c r="AA1272" s="42"/>
      <c r="AB1272" s="42"/>
      <c r="AC1272" s="42"/>
      <c r="AD1272" s="42"/>
      <c r="AE1272" s="42"/>
      <c r="AF1272" s="42"/>
      <c r="AG1272" s="42"/>
      <c r="AH1272" s="42"/>
      <c r="AI1272" s="42"/>
      <c r="AJ1272" s="42"/>
      <c r="AK1272" s="42"/>
      <c r="AL1272" s="42"/>
      <c r="AM1272" s="42"/>
      <c r="AN1272" s="42"/>
      <c r="AO1272" s="42"/>
      <c r="AP1272" s="42"/>
      <c r="AQ1272" s="42"/>
    </row>
    <row r="1273" spans="1:43" ht="13">
      <c r="A1273" s="42"/>
      <c r="B1273" s="42"/>
      <c r="C1273" s="42"/>
      <c r="D1273" s="42"/>
      <c r="E1273" s="42"/>
      <c r="F1273" s="42"/>
      <c r="G1273" s="42"/>
      <c r="H1273" s="42"/>
      <c r="I1273" s="42"/>
      <c r="J1273" s="42"/>
      <c r="K1273" s="42"/>
      <c r="L1273" s="42"/>
      <c r="M1273" s="42"/>
      <c r="N1273" s="42"/>
      <c r="O1273" s="42"/>
      <c r="P1273" s="42"/>
      <c r="Q1273" s="42"/>
      <c r="R1273" s="42"/>
      <c r="S1273" s="42"/>
      <c r="T1273" s="42"/>
      <c r="U1273" s="42"/>
      <c r="V1273" s="42"/>
      <c r="W1273" s="42"/>
      <c r="X1273" s="42"/>
      <c r="Y1273" s="42"/>
      <c r="Z1273" s="42"/>
      <c r="AA1273" s="42"/>
      <c r="AB1273" s="42"/>
      <c r="AC1273" s="42"/>
      <c r="AD1273" s="42"/>
      <c r="AE1273" s="42"/>
      <c r="AF1273" s="42"/>
      <c r="AG1273" s="42"/>
      <c r="AH1273" s="42"/>
      <c r="AI1273" s="42"/>
      <c r="AJ1273" s="42"/>
      <c r="AK1273" s="42"/>
      <c r="AL1273" s="42"/>
      <c r="AM1273" s="42"/>
      <c r="AN1273" s="42"/>
      <c r="AO1273" s="42"/>
      <c r="AP1273" s="42"/>
      <c r="AQ1273" s="42"/>
    </row>
    <row r="1274" spans="1:43" ht="13">
      <c r="A1274" s="42"/>
      <c r="B1274" s="42"/>
      <c r="C1274" s="42"/>
      <c r="D1274" s="42"/>
      <c r="E1274" s="42"/>
      <c r="F1274" s="42"/>
      <c r="G1274" s="42"/>
      <c r="H1274" s="42"/>
      <c r="I1274" s="42"/>
      <c r="J1274" s="42"/>
      <c r="K1274" s="42"/>
      <c r="L1274" s="42"/>
      <c r="M1274" s="42"/>
      <c r="N1274" s="42"/>
      <c r="O1274" s="42"/>
      <c r="P1274" s="42"/>
      <c r="Q1274" s="42"/>
      <c r="R1274" s="42"/>
      <c r="S1274" s="42"/>
      <c r="T1274" s="42"/>
      <c r="U1274" s="42"/>
      <c r="V1274" s="42"/>
      <c r="W1274" s="42"/>
      <c r="X1274" s="42"/>
      <c r="Y1274" s="42"/>
      <c r="Z1274" s="42"/>
      <c r="AA1274" s="42"/>
      <c r="AB1274" s="42"/>
      <c r="AC1274" s="42"/>
      <c r="AD1274" s="42"/>
      <c r="AE1274" s="42"/>
      <c r="AF1274" s="42"/>
      <c r="AG1274" s="42"/>
      <c r="AH1274" s="42"/>
      <c r="AI1274" s="42"/>
      <c r="AJ1274" s="42"/>
      <c r="AK1274" s="42"/>
      <c r="AL1274" s="42"/>
      <c r="AM1274" s="42"/>
      <c r="AN1274" s="42"/>
      <c r="AO1274" s="42"/>
      <c r="AP1274" s="42"/>
      <c r="AQ1274" s="42"/>
    </row>
    <row r="1275" spans="1:43" ht="13">
      <c r="A1275" s="42"/>
      <c r="B1275" s="42"/>
      <c r="C1275" s="42"/>
      <c r="D1275" s="42"/>
      <c r="E1275" s="42"/>
      <c r="F1275" s="42"/>
      <c r="G1275" s="42"/>
      <c r="H1275" s="42"/>
      <c r="I1275" s="42"/>
      <c r="J1275" s="42"/>
      <c r="K1275" s="42"/>
      <c r="L1275" s="42"/>
      <c r="M1275" s="42"/>
      <c r="N1275" s="42"/>
      <c r="O1275" s="42"/>
      <c r="P1275" s="42"/>
      <c r="Q1275" s="42"/>
      <c r="R1275" s="42"/>
      <c r="S1275" s="42"/>
      <c r="T1275" s="42"/>
      <c r="U1275" s="42"/>
      <c r="V1275" s="42"/>
      <c r="W1275" s="42"/>
      <c r="X1275" s="42"/>
      <c r="Y1275" s="42"/>
      <c r="Z1275" s="42"/>
      <c r="AA1275" s="42"/>
      <c r="AB1275" s="42"/>
      <c r="AC1275" s="42"/>
      <c r="AD1275" s="42"/>
      <c r="AE1275" s="42"/>
      <c r="AF1275" s="42"/>
      <c r="AG1275" s="42"/>
      <c r="AH1275" s="42"/>
      <c r="AI1275" s="42"/>
      <c r="AJ1275" s="42"/>
      <c r="AK1275" s="42"/>
      <c r="AL1275" s="42"/>
      <c r="AM1275" s="42"/>
      <c r="AN1275" s="42"/>
      <c r="AO1275" s="42"/>
      <c r="AP1275" s="42"/>
      <c r="AQ1275" s="42"/>
    </row>
    <row r="1276" spans="1:43" ht="13">
      <c r="A1276" s="42"/>
      <c r="B1276" s="42"/>
      <c r="C1276" s="42"/>
      <c r="D1276" s="42"/>
      <c r="E1276" s="42"/>
      <c r="F1276" s="42"/>
      <c r="G1276" s="42"/>
      <c r="H1276" s="42"/>
      <c r="I1276" s="42"/>
      <c r="J1276" s="42"/>
      <c r="K1276" s="42"/>
      <c r="L1276" s="42"/>
      <c r="M1276" s="42"/>
      <c r="N1276" s="42"/>
      <c r="O1276" s="42"/>
      <c r="P1276" s="42"/>
      <c r="Q1276" s="42"/>
      <c r="R1276" s="42"/>
      <c r="S1276" s="42"/>
      <c r="T1276" s="42"/>
      <c r="U1276" s="42"/>
      <c r="V1276" s="42"/>
      <c r="W1276" s="42"/>
      <c r="X1276" s="42"/>
      <c r="Y1276" s="42"/>
      <c r="Z1276" s="42"/>
      <c r="AA1276" s="42"/>
      <c r="AB1276" s="42"/>
      <c r="AC1276" s="42"/>
      <c r="AD1276" s="42"/>
      <c r="AE1276" s="42"/>
      <c r="AF1276" s="42"/>
      <c r="AG1276" s="42"/>
      <c r="AH1276" s="42"/>
      <c r="AI1276" s="42"/>
      <c r="AJ1276" s="42"/>
      <c r="AK1276" s="42"/>
      <c r="AL1276" s="42"/>
      <c r="AM1276" s="42"/>
      <c r="AN1276" s="42"/>
      <c r="AO1276" s="42"/>
      <c r="AP1276" s="42"/>
      <c r="AQ1276" s="42"/>
    </row>
    <row r="1277" spans="1:43" ht="13">
      <c r="A1277" s="42"/>
      <c r="B1277" s="42"/>
      <c r="C1277" s="42"/>
      <c r="D1277" s="42"/>
      <c r="E1277" s="42"/>
      <c r="F1277" s="42"/>
      <c r="G1277" s="42"/>
      <c r="H1277" s="42"/>
      <c r="I1277" s="42"/>
      <c r="J1277" s="42"/>
      <c r="K1277" s="42"/>
      <c r="L1277" s="42"/>
      <c r="M1277" s="42"/>
      <c r="N1277" s="42"/>
      <c r="O1277" s="42"/>
      <c r="P1277" s="42"/>
      <c r="Q1277" s="42"/>
      <c r="R1277" s="42"/>
      <c r="S1277" s="42"/>
      <c r="T1277" s="42"/>
      <c r="U1277" s="42"/>
      <c r="V1277" s="42"/>
      <c r="W1277" s="42"/>
      <c r="X1277" s="42"/>
      <c r="Y1277" s="42"/>
      <c r="Z1277" s="42"/>
      <c r="AA1277" s="42"/>
      <c r="AB1277" s="42"/>
      <c r="AC1277" s="42"/>
      <c r="AD1277" s="42"/>
      <c r="AE1277" s="42"/>
      <c r="AF1277" s="42"/>
      <c r="AG1277" s="42"/>
      <c r="AH1277" s="42"/>
      <c r="AI1277" s="42"/>
      <c r="AJ1277" s="42"/>
      <c r="AK1277" s="42"/>
      <c r="AL1277" s="42"/>
      <c r="AM1277" s="42"/>
      <c r="AN1277" s="42"/>
      <c r="AO1277" s="42"/>
      <c r="AP1277" s="42"/>
      <c r="AQ1277" s="42"/>
    </row>
    <row r="1278" spans="1:43" ht="13">
      <c r="A1278" s="42"/>
      <c r="B1278" s="42"/>
      <c r="C1278" s="42"/>
      <c r="D1278" s="42"/>
      <c r="E1278" s="42"/>
      <c r="F1278" s="42"/>
      <c r="G1278" s="42"/>
      <c r="H1278" s="42"/>
      <c r="I1278" s="42"/>
      <c r="J1278" s="42"/>
      <c r="K1278" s="42"/>
      <c r="L1278" s="42"/>
      <c r="M1278" s="42"/>
      <c r="N1278" s="42"/>
      <c r="O1278" s="42"/>
      <c r="P1278" s="42"/>
      <c r="Q1278" s="42"/>
      <c r="R1278" s="42"/>
      <c r="S1278" s="42"/>
      <c r="T1278" s="42"/>
      <c r="U1278" s="42"/>
      <c r="V1278" s="42"/>
      <c r="W1278" s="42"/>
      <c r="X1278" s="42"/>
      <c r="Y1278" s="42"/>
      <c r="Z1278" s="42"/>
      <c r="AA1278" s="42"/>
      <c r="AB1278" s="42"/>
      <c r="AC1278" s="42"/>
      <c r="AD1278" s="42"/>
      <c r="AE1278" s="42"/>
      <c r="AF1278" s="42"/>
      <c r="AG1278" s="42"/>
      <c r="AH1278" s="42"/>
      <c r="AI1278" s="42"/>
      <c r="AJ1278" s="42"/>
      <c r="AK1278" s="42"/>
      <c r="AL1278" s="42"/>
      <c r="AM1278" s="42"/>
      <c r="AN1278" s="42"/>
      <c r="AO1278" s="42"/>
      <c r="AP1278" s="42"/>
      <c r="AQ1278" s="42"/>
    </row>
    <row r="1279" spans="1:43" ht="13">
      <c r="A1279" s="42"/>
      <c r="B1279" s="42"/>
      <c r="C1279" s="42"/>
      <c r="D1279" s="42"/>
      <c r="E1279" s="42"/>
      <c r="F1279" s="42"/>
      <c r="G1279" s="42"/>
      <c r="H1279" s="42"/>
      <c r="I1279" s="42"/>
      <c r="J1279" s="42"/>
      <c r="K1279" s="42"/>
      <c r="L1279" s="42"/>
      <c r="M1279" s="42"/>
      <c r="N1279" s="42"/>
      <c r="O1279" s="42"/>
      <c r="P1279" s="42"/>
      <c r="Q1279" s="42"/>
      <c r="R1279" s="42"/>
      <c r="S1279" s="42"/>
      <c r="T1279" s="42"/>
      <c r="U1279" s="42"/>
      <c r="V1279" s="42"/>
      <c r="W1279" s="42"/>
      <c r="X1279" s="42"/>
      <c r="Y1279" s="42"/>
      <c r="Z1279" s="42"/>
      <c r="AA1279" s="42"/>
      <c r="AB1279" s="42"/>
      <c r="AC1279" s="42"/>
      <c r="AD1279" s="42"/>
      <c r="AE1279" s="42"/>
      <c r="AF1279" s="42"/>
      <c r="AG1279" s="42"/>
      <c r="AH1279" s="42"/>
      <c r="AI1279" s="42"/>
      <c r="AJ1279" s="42"/>
      <c r="AK1279" s="42"/>
      <c r="AL1279" s="42"/>
      <c r="AM1279" s="42"/>
      <c r="AN1279" s="42"/>
      <c r="AO1279" s="42"/>
      <c r="AP1279" s="42"/>
      <c r="AQ1279" s="42"/>
    </row>
    <row r="1280" spans="1:43" ht="13">
      <c r="A1280" s="42"/>
      <c r="B1280" s="42"/>
      <c r="C1280" s="42"/>
      <c r="D1280" s="42"/>
      <c r="E1280" s="42"/>
      <c r="F1280" s="42"/>
      <c r="G1280" s="42"/>
      <c r="H1280" s="42"/>
      <c r="I1280" s="42"/>
      <c r="J1280" s="42"/>
      <c r="K1280" s="42"/>
      <c r="L1280" s="42"/>
      <c r="M1280" s="42"/>
      <c r="N1280" s="42"/>
      <c r="O1280" s="42"/>
      <c r="P1280" s="42"/>
      <c r="Q1280" s="42"/>
      <c r="R1280" s="42"/>
      <c r="S1280" s="42"/>
      <c r="T1280" s="42"/>
      <c r="U1280" s="42"/>
      <c r="V1280" s="42"/>
      <c r="W1280" s="42"/>
      <c r="X1280" s="42"/>
      <c r="Y1280" s="42"/>
      <c r="Z1280" s="42"/>
      <c r="AA1280" s="42"/>
      <c r="AB1280" s="42"/>
      <c r="AC1280" s="42"/>
      <c r="AD1280" s="42"/>
      <c r="AE1280" s="42"/>
      <c r="AF1280" s="42"/>
      <c r="AG1280" s="42"/>
      <c r="AH1280" s="42"/>
      <c r="AI1280" s="42"/>
      <c r="AJ1280" s="42"/>
      <c r="AK1280" s="42"/>
      <c r="AL1280" s="42"/>
      <c r="AM1280" s="42"/>
      <c r="AN1280" s="42"/>
      <c r="AO1280" s="42"/>
      <c r="AP1280" s="42"/>
      <c r="AQ1280" s="42"/>
    </row>
    <row r="1281" spans="1:43" ht="13">
      <c r="A1281" s="42"/>
      <c r="B1281" s="42"/>
      <c r="C1281" s="42"/>
      <c r="D1281" s="42"/>
      <c r="E1281" s="42"/>
      <c r="F1281" s="42"/>
      <c r="G1281" s="42"/>
      <c r="H1281" s="42"/>
      <c r="I1281" s="42"/>
      <c r="J1281" s="42"/>
      <c r="K1281" s="42"/>
      <c r="L1281" s="42"/>
      <c r="M1281" s="42"/>
      <c r="N1281" s="42"/>
      <c r="O1281" s="42"/>
      <c r="P1281" s="42"/>
      <c r="Q1281" s="42"/>
      <c r="R1281" s="42"/>
      <c r="S1281" s="42"/>
      <c r="T1281" s="42"/>
      <c r="U1281" s="42"/>
      <c r="V1281" s="42"/>
      <c r="W1281" s="42"/>
      <c r="X1281" s="42"/>
      <c r="Y1281" s="42"/>
      <c r="Z1281" s="42"/>
      <c r="AA1281" s="42"/>
      <c r="AB1281" s="42"/>
      <c r="AC1281" s="42"/>
      <c r="AD1281" s="42"/>
      <c r="AE1281" s="42"/>
      <c r="AF1281" s="42"/>
      <c r="AG1281" s="42"/>
      <c r="AH1281" s="42"/>
      <c r="AI1281" s="42"/>
      <c r="AJ1281" s="42"/>
      <c r="AK1281" s="42"/>
      <c r="AL1281" s="42"/>
      <c r="AM1281" s="42"/>
      <c r="AN1281" s="42"/>
      <c r="AO1281" s="42"/>
      <c r="AP1281" s="42"/>
      <c r="AQ1281" s="42"/>
    </row>
    <row r="1282" spans="1:43" ht="13">
      <c r="A1282" s="42"/>
      <c r="B1282" s="42"/>
      <c r="C1282" s="42"/>
      <c r="D1282" s="42"/>
      <c r="E1282" s="42"/>
      <c r="F1282" s="42"/>
      <c r="G1282" s="42"/>
      <c r="H1282" s="42"/>
      <c r="I1282" s="42"/>
      <c r="J1282" s="42"/>
      <c r="K1282" s="42"/>
      <c r="L1282" s="42"/>
      <c r="M1282" s="42"/>
      <c r="N1282" s="42"/>
      <c r="O1282" s="42"/>
      <c r="P1282" s="42"/>
      <c r="Q1282" s="42"/>
      <c r="R1282" s="42"/>
      <c r="S1282" s="42"/>
      <c r="T1282" s="42"/>
      <c r="U1282" s="42"/>
      <c r="V1282" s="42"/>
      <c r="W1282" s="42"/>
      <c r="X1282" s="42"/>
      <c r="Y1282" s="42"/>
      <c r="Z1282" s="42"/>
      <c r="AA1282" s="42"/>
      <c r="AB1282" s="42"/>
      <c r="AC1282" s="42"/>
      <c r="AD1282" s="42"/>
      <c r="AE1282" s="42"/>
      <c r="AF1282" s="42"/>
      <c r="AG1282" s="42"/>
      <c r="AH1282" s="42"/>
      <c r="AI1282" s="42"/>
      <c r="AJ1282" s="42"/>
      <c r="AK1282" s="42"/>
      <c r="AL1282" s="42"/>
      <c r="AM1282" s="42"/>
      <c r="AN1282" s="42"/>
      <c r="AO1282" s="42"/>
      <c r="AP1282" s="42"/>
      <c r="AQ1282" s="42"/>
    </row>
    <row r="1283" spans="1:43" ht="13">
      <c r="A1283" s="42"/>
      <c r="B1283" s="42"/>
      <c r="C1283" s="42"/>
      <c r="D1283" s="42"/>
      <c r="E1283" s="42"/>
      <c r="F1283" s="42"/>
      <c r="G1283" s="42"/>
      <c r="H1283" s="42"/>
      <c r="I1283" s="42"/>
      <c r="J1283" s="42"/>
      <c r="K1283" s="42"/>
      <c r="L1283" s="42"/>
      <c r="M1283" s="42"/>
      <c r="N1283" s="42"/>
      <c r="O1283" s="42"/>
      <c r="P1283" s="42"/>
      <c r="Q1283" s="42"/>
      <c r="R1283" s="42"/>
      <c r="S1283" s="42"/>
      <c r="T1283" s="42"/>
      <c r="U1283" s="42"/>
      <c r="V1283" s="42"/>
      <c r="W1283" s="42"/>
      <c r="X1283" s="42"/>
      <c r="Y1283" s="42"/>
      <c r="Z1283" s="42"/>
      <c r="AA1283" s="42"/>
      <c r="AB1283" s="42"/>
      <c r="AC1283" s="42"/>
      <c r="AD1283" s="42"/>
      <c r="AE1283" s="42"/>
      <c r="AF1283" s="42"/>
      <c r="AG1283" s="42"/>
      <c r="AH1283" s="42"/>
      <c r="AI1283" s="42"/>
      <c r="AJ1283" s="42"/>
      <c r="AK1283" s="42"/>
      <c r="AL1283" s="42"/>
      <c r="AM1283" s="42"/>
      <c r="AN1283" s="42"/>
      <c r="AO1283" s="42"/>
      <c r="AP1283" s="42"/>
      <c r="AQ1283" s="42"/>
    </row>
    <row r="1284" spans="1:43" ht="13">
      <c r="A1284" s="42"/>
      <c r="B1284" s="42"/>
      <c r="C1284" s="42"/>
      <c r="D1284" s="42"/>
      <c r="E1284" s="42"/>
      <c r="F1284" s="42"/>
      <c r="G1284" s="42"/>
      <c r="H1284" s="42"/>
      <c r="I1284" s="42"/>
      <c r="J1284" s="42"/>
      <c r="K1284" s="42"/>
      <c r="L1284" s="42"/>
      <c r="M1284" s="42"/>
      <c r="N1284" s="42"/>
      <c r="O1284" s="42"/>
      <c r="P1284" s="42"/>
      <c r="Q1284" s="42"/>
      <c r="R1284" s="42"/>
      <c r="S1284" s="42"/>
      <c r="T1284" s="42"/>
      <c r="U1284" s="42"/>
      <c r="V1284" s="42"/>
      <c r="W1284" s="42"/>
      <c r="X1284" s="42"/>
      <c r="Y1284" s="42"/>
      <c r="Z1284" s="42"/>
      <c r="AA1284" s="42"/>
      <c r="AB1284" s="42"/>
      <c r="AC1284" s="42"/>
      <c r="AD1284" s="42"/>
      <c r="AE1284" s="42"/>
      <c r="AF1284" s="42"/>
      <c r="AG1284" s="42"/>
      <c r="AH1284" s="42"/>
      <c r="AI1284" s="42"/>
      <c r="AJ1284" s="42"/>
      <c r="AK1284" s="42"/>
      <c r="AL1284" s="42"/>
      <c r="AM1284" s="42"/>
      <c r="AN1284" s="42"/>
      <c r="AO1284" s="42"/>
      <c r="AP1284" s="42"/>
      <c r="AQ1284" s="42"/>
    </row>
    <row r="1285" spans="1:43" ht="13">
      <c r="A1285" s="42"/>
      <c r="B1285" s="42"/>
      <c r="C1285" s="42"/>
      <c r="D1285" s="42"/>
      <c r="E1285" s="42"/>
      <c r="F1285" s="42"/>
      <c r="G1285" s="42"/>
      <c r="H1285" s="42"/>
      <c r="I1285" s="42"/>
      <c r="J1285" s="42"/>
      <c r="K1285" s="42"/>
      <c r="L1285" s="42"/>
      <c r="M1285" s="42"/>
      <c r="N1285" s="42"/>
      <c r="O1285" s="42"/>
      <c r="P1285" s="42"/>
      <c r="Q1285" s="42"/>
      <c r="R1285" s="42"/>
      <c r="S1285" s="42"/>
      <c r="T1285" s="42"/>
      <c r="U1285" s="42"/>
      <c r="V1285" s="42"/>
      <c r="W1285" s="42"/>
      <c r="X1285" s="42"/>
      <c r="Y1285" s="42"/>
      <c r="Z1285" s="42"/>
      <c r="AA1285" s="42"/>
      <c r="AB1285" s="42"/>
      <c r="AC1285" s="42"/>
      <c r="AD1285" s="42"/>
      <c r="AE1285" s="42"/>
      <c r="AF1285" s="42"/>
      <c r="AG1285" s="42"/>
      <c r="AH1285" s="42"/>
      <c r="AI1285" s="42"/>
      <c r="AJ1285" s="42"/>
      <c r="AK1285" s="42"/>
      <c r="AL1285" s="42"/>
      <c r="AM1285" s="42"/>
      <c r="AN1285" s="42"/>
      <c r="AO1285" s="42"/>
      <c r="AP1285" s="42"/>
      <c r="AQ1285" s="42"/>
    </row>
    <row r="1286" spans="1:43" ht="13">
      <c r="A1286" s="42"/>
      <c r="B1286" s="42"/>
      <c r="C1286" s="42"/>
      <c r="D1286" s="42"/>
      <c r="E1286" s="42"/>
      <c r="F1286" s="42"/>
      <c r="G1286" s="42"/>
      <c r="H1286" s="42"/>
      <c r="I1286" s="42"/>
      <c r="J1286" s="42"/>
      <c r="K1286" s="42"/>
      <c r="L1286" s="42"/>
      <c r="M1286" s="42"/>
      <c r="N1286" s="42"/>
      <c r="O1286" s="42"/>
      <c r="P1286" s="42"/>
      <c r="Q1286" s="42"/>
      <c r="R1286" s="42"/>
      <c r="S1286" s="42"/>
      <c r="T1286" s="42"/>
      <c r="U1286" s="42"/>
      <c r="V1286" s="42"/>
      <c r="W1286" s="42"/>
      <c r="X1286" s="42"/>
      <c r="Y1286" s="42"/>
      <c r="Z1286" s="42"/>
      <c r="AA1286" s="42"/>
      <c r="AB1286" s="42"/>
      <c r="AC1286" s="42"/>
      <c r="AD1286" s="42"/>
      <c r="AE1286" s="42"/>
      <c r="AF1286" s="42"/>
      <c r="AG1286" s="42"/>
      <c r="AH1286" s="42"/>
      <c r="AI1286" s="42"/>
      <c r="AJ1286" s="42"/>
      <c r="AK1286" s="42"/>
      <c r="AL1286" s="42"/>
      <c r="AM1286" s="42"/>
      <c r="AN1286" s="42"/>
      <c r="AO1286" s="42"/>
      <c r="AP1286" s="42"/>
      <c r="AQ1286" s="42"/>
    </row>
    <row r="1287" spans="1:43" ht="13">
      <c r="A1287" s="42"/>
      <c r="B1287" s="42"/>
      <c r="C1287" s="42"/>
      <c r="D1287" s="42"/>
      <c r="E1287" s="42"/>
      <c r="F1287" s="42"/>
      <c r="G1287" s="42"/>
      <c r="H1287" s="42"/>
      <c r="I1287" s="42"/>
      <c r="J1287" s="42"/>
      <c r="K1287" s="42"/>
      <c r="L1287" s="42"/>
      <c r="M1287" s="42"/>
      <c r="N1287" s="42"/>
      <c r="O1287" s="42"/>
      <c r="P1287" s="42"/>
      <c r="Q1287" s="42"/>
      <c r="R1287" s="42"/>
      <c r="S1287" s="42"/>
      <c r="T1287" s="42"/>
      <c r="U1287" s="42"/>
      <c r="V1287" s="42"/>
      <c r="W1287" s="42"/>
      <c r="X1287" s="42"/>
      <c r="Y1287" s="42"/>
      <c r="Z1287" s="42"/>
      <c r="AA1287" s="42"/>
      <c r="AB1287" s="42"/>
      <c r="AC1287" s="42"/>
      <c r="AD1287" s="42"/>
      <c r="AE1287" s="42"/>
      <c r="AF1287" s="42"/>
      <c r="AG1287" s="42"/>
      <c r="AH1287" s="42"/>
      <c r="AI1287" s="42"/>
      <c r="AJ1287" s="42"/>
      <c r="AK1287" s="42"/>
      <c r="AL1287" s="42"/>
      <c r="AM1287" s="42"/>
      <c r="AN1287" s="42"/>
      <c r="AO1287" s="42"/>
      <c r="AP1287" s="42"/>
      <c r="AQ1287" s="42"/>
    </row>
    <row r="1288" spans="1:43" ht="13">
      <c r="A1288" s="42"/>
      <c r="B1288" s="42"/>
      <c r="C1288" s="42"/>
      <c r="D1288" s="42"/>
      <c r="E1288" s="42"/>
      <c r="F1288" s="42"/>
      <c r="G1288" s="42"/>
      <c r="H1288" s="42"/>
      <c r="I1288" s="42"/>
      <c r="J1288" s="42"/>
      <c r="K1288" s="42"/>
      <c r="L1288" s="42"/>
      <c r="M1288" s="42"/>
      <c r="N1288" s="42"/>
      <c r="O1288" s="42"/>
      <c r="P1288" s="42"/>
      <c r="Q1288" s="42"/>
      <c r="R1288" s="42"/>
      <c r="S1288" s="42"/>
      <c r="T1288" s="42"/>
      <c r="U1288" s="42"/>
      <c r="V1288" s="42"/>
      <c r="W1288" s="42"/>
      <c r="X1288" s="42"/>
      <c r="Y1288" s="42"/>
      <c r="Z1288" s="42"/>
      <c r="AA1288" s="42"/>
      <c r="AB1288" s="42"/>
      <c r="AC1288" s="42"/>
      <c r="AD1288" s="42"/>
      <c r="AE1288" s="42"/>
      <c r="AF1288" s="42"/>
      <c r="AG1288" s="42"/>
      <c r="AH1288" s="42"/>
      <c r="AI1288" s="42"/>
      <c r="AJ1288" s="42"/>
      <c r="AK1288" s="42"/>
      <c r="AL1288" s="42"/>
      <c r="AM1288" s="42"/>
      <c r="AN1288" s="42"/>
      <c r="AO1288" s="42"/>
      <c r="AP1288" s="42"/>
      <c r="AQ1288" s="42"/>
    </row>
    <row r="1289" spans="1:43" ht="13">
      <c r="A1289" s="42"/>
      <c r="B1289" s="42"/>
      <c r="C1289" s="42"/>
      <c r="D1289" s="42"/>
      <c r="E1289" s="42"/>
      <c r="F1289" s="42"/>
      <c r="G1289" s="42"/>
      <c r="H1289" s="42"/>
      <c r="I1289" s="42"/>
      <c r="J1289" s="42"/>
      <c r="K1289" s="42"/>
      <c r="L1289" s="42"/>
      <c r="M1289" s="42"/>
      <c r="N1289" s="42"/>
      <c r="O1289" s="42"/>
      <c r="P1289" s="42"/>
      <c r="Q1289" s="42"/>
      <c r="R1289" s="42"/>
      <c r="S1289" s="42"/>
      <c r="T1289" s="42"/>
      <c r="U1289" s="42"/>
      <c r="V1289" s="42"/>
      <c r="W1289" s="42"/>
      <c r="X1289" s="42"/>
      <c r="Y1289" s="42"/>
      <c r="Z1289" s="42"/>
      <c r="AA1289" s="42"/>
      <c r="AB1289" s="42"/>
      <c r="AC1289" s="42"/>
      <c r="AD1289" s="42"/>
      <c r="AE1289" s="42"/>
      <c r="AF1289" s="42"/>
      <c r="AG1289" s="42"/>
      <c r="AH1289" s="42"/>
      <c r="AI1289" s="42"/>
      <c r="AJ1289" s="42"/>
      <c r="AK1289" s="42"/>
      <c r="AL1289" s="42"/>
      <c r="AM1289" s="42"/>
      <c r="AN1289" s="42"/>
      <c r="AO1289" s="42"/>
      <c r="AP1289" s="42"/>
      <c r="AQ1289" s="42"/>
    </row>
    <row r="1290" spans="1:43" ht="13">
      <c r="A1290" s="42"/>
      <c r="B1290" s="42"/>
      <c r="C1290" s="42"/>
      <c r="D1290" s="42"/>
      <c r="E1290" s="42"/>
      <c r="F1290" s="42"/>
      <c r="G1290" s="42"/>
      <c r="H1290" s="42"/>
      <c r="I1290" s="42"/>
      <c r="J1290" s="42"/>
      <c r="K1290" s="42"/>
      <c r="L1290" s="42"/>
      <c r="M1290" s="42"/>
      <c r="N1290" s="42"/>
      <c r="O1290" s="42"/>
      <c r="P1290" s="42"/>
      <c r="Q1290" s="42"/>
      <c r="R1290" s="42"/>
      <c r="S1290" s="42"/>
      <c r="T1290" s="42"/>
      <c r="U1290" s="42"/>
      <c r="V1290" s="42"/>
      <c r="W1290" s="42"/>
      <c r="X1290" s="42"/>
      <c r="Y1290" s="42"/>
      <c r="Z1290" s="42"/>
      <c r="AA1290" s="42"/>
      <c r="AB1290" s="42"/>
      <c r="AC1290" s="42"/>
      <c r="AD1290" s="42"/>
      <c r="AE1290" s="42"/>
      <c r="AF1290" s="42"/>
      <c r="AG1290" s="42"/>
      <c r="AH1290" s="42"/>
      <c r="AI1290" s="42"/>
      <c r="AJ1290" s="42"/>
      <c r="AK1290" s="42"/>
      <c r="AL1290" s="42"/>
      <c r="AM1290" s="42"/>
      <c r="AN1290" s="42"/>
      <c r="AO1290" s="42"/>
      <c r="AP1290" s="42"/>
      <c r="AQ1290" s="42"/>
    </row>
    <row r="1291" spans="1:43" ht="13">
      <c r="A1291" s="42"/>
      <c r="B1291" s="42"/>
      <c r="C1291" s="42"/>
      <c r="D1291" s="42"/>
      <c r="E1291" s="42"/>
      <c r="F1291" s="42"/>
      <c r="G1291" s="42"/>
      <c r="H1291" s="42"/>
      <c r="I1291" s="42"/>
      <c r="J1291" s="42"/>
      <c r="K1291" s="42"/>
      <c r="L1291" s="42"/>
      <c r="M1291" s="42"/>
      <c r="N1291" s="42"/>
      <c r="O1291" s="42"/>
      <c r="P1291" s="42"/>
      <c r="Q1291" s="42"/>
      <c r="R1291" s="42"/>
      <c r="S1291" s="42"/>
      <c r="T1291" s="42"/>
      <c r="U1291" s="42"/>
      <c r="V1291" s="42"/>
      <c r="W1291" s="42"/>
      <c r="X1291" s="42"/>
      <c r="Y1291" s="42"/>
      <c r="Z1291" s="42"/>
      <c r="AA1291" s="42"/>
      <c r="AB1291" s="42"/>
      <c r="AC1291" s="42"/>
      <c r="AD1291" s="42"/>
      <c r="AE1291" s="42"/>
      <c r="AF1291" s="42"/>
      <c r="AG1291" s="42"/>
      <c r="AH1291" s="42"/>
      <c r="AI1291" s="42"/>
      <c r="AJ1291" s="42"/>
      <c r="AK1291" s="42"/>
      <c r="AL1291" s="42"/>
      <c r="AM1291" s="42"/>
      <c r="AN1291" s="42"/>
      <c r="AO1291" s="42"/>
      <c r="AP1291" s="42"/>
      <c r="AQ1291" s="42"/>
    </row>
    <row r="1292" spans="1:43" ht="13">
      <c r="A1292" s="42"/>
      <c r="B1292" s="42"/>
      <c r="C1292" s="42"/>
      <c r="D1292" s="42"/>
      <c r="E1292" s="42"/>
      <c r="F1292" s="42"/>
      <c r="G1292" s="42"/>
      <c r="H1292" s="42"/>
      <c r="I1292" s="42"/>
      <c r="J1292" s="42"/>
      <c r="K1292" s="42"/>
      <c r="L1292" s="42"/>
      <c r="M1292" s="42"/>
      <c r="N1292" s="42"/>
      <c r="O1292" s="42"/>
      <c r="P1292" s="42"/>
      <c r="Q1292" s="42"/>
      <c r="R1292" s="42"/>
      <c r="S1292" s="42"/>
      <c r="T1292" s="42"/>
      <c r="U1292" s="42"/>
      <c r="V1292" s="42"/>
      <c r="W1292" s="42"/>
      <c r="X1292" s="42"/>
      <c r="Y1292" s="42"/>
      <c r="Z1292" s="42"/>
      <c r="AA1292" s="42"/>
      <c r="AB1292" s="42"/>
      <c r="AC1292" s="42"/>
      <c r="AD1292" s="42"/>
      <c r="AE1292" s="42"/>
      <c r="AF1292" s="42"/>
      <c r="AG1292" s="42"/>
      <c r="AH1292" s="42"/>
      <c r="AI1292" s="42"/>
      <c r="AJ1292" s="42"/>
      <c r="AK1292" s="42"/>
      <c r="AL1292" s="42"/>
      <c r="AM1292" s="42"/>
      <c r="AN1292" s="42"/>
      <c r="AO1292" s="42"/>
      <c r="AP1292" s="42"/>
      <c r="AQ1292" s="42"/>
    </row>
    <row r="1293" spans="1:43" ht="13">
      <c r="A1293" s="42"/>
      <c r="B1293" s="42"/>
      <c r="C1293" s="42"/>
      <c r="D1293" s="42"/>
      <c r="E1293" s="42"/>
      <c r="F1293" s="42"/>
      <c r="G1293" s="42"/>
      <c r="H1293" s="42"/>
      <c r="I1293" s="42"/>
      <c r="J1293" s="42"/>
      <c r="K1293" s="42"/>
      <c r="L1293" s="42"/>
      <c r="M1293" s="42"/>
      <c r="N1293" s="42"/>
      <c r="O1293" s="42"/>
      <c r="P1293" s="42"/>
      <c r="Q1293" s="42"/>
      <c r="R1293" s="42"/>
      <c r="S1293" s="42"/>
      <c r="T1293" s="42"/>
      <c r="U1293" s="42"/>
      <c r="V1293" s="42"/>
      <c r="W1293" s="42"/>
      <c r="X1293" s="42"/>
      <c r="Y1293" s="42"/>
      <c r="Z1293" s="42"/>
      <c r="AA1293" s="42"/>
      <c r="AB1293" s="42"/>
      <c r="AC1293" s="42"/>
      <c r="AD1293" s="42"/>
      <c r="AE1293" s="42"/>
      <c r="AF1293" s="42"/>
      <c r="AG1293" s="42"/>
      <c r="AH1293" s="42"/>
      <c r="AI1293" s="42"/>
      <c r="AJ1293" s="42"/>
      <c r="AK1293" s="42"/>
      <c r="AL1293" s="42"/>
      <c r="AM1293" s="42"/>
      <c r="AN1293" s="42"/>
      <c r="AO1293" s="42"/>
      <c r="AP1293" s="42"/>
      <c r="AQ1293" s="42"/>
    </row>
    <row r="1294" spans="1:43" ht="13">
      <c r="A1294" s="42"/>
      <c r="B1294" s="42"/>
      <c r="C1294" s="42"/>
      <c r="D1294" s="42"/>
      <c r="E1294" s="42"/>
      <c r="F1294" s="42"/>
      <c r="G1294" s="42"/>
      <c r="H1294" s="42"/>
      <c r="I1294" s="42"/>
      <c r="J1294" s="42"/>
      <c r="K1294" s="42"/>
      <c r="L1294" s="42"/>
      <c r="M1294" s="42"/>
      <c r="N1294" s="42"/>
      <c r="O1294" s="42"/>
      <c r="P1294" s="42"/>
      <c r="Q1294" s="42"/>
      <c r="R1294" s="42"/>
      <c r="S1294" s="42"/>
      <c r="T1294" s="42"/>
      <c r="U1294" s="42"/>
      <c r="V1294" s="42"/>
      <c r="W1294" s="42"/>
      <c r="X1294" s="42"/>
      <c r="Y1294" s="42"/>
      <c r="Z1294" s="42"/>
      <c r="AA1294" s="42"/>
      <c r="AB1294" s="42"/>
      <c r="AC1294" s="42"/>
      <c r="AD1294" s="42"/>
      <c r="AE1294" s="42"/>
      <c r="AF1294" s="42"/>
      <c r="AG1294" s="42"/>
      <c r="AH1294" s="42"/>
      <c r="AI1294" s="42"/>
      <c r="AJ1294" s="42"/>
      <c r="AK1294" s="42"/>
      <c r="AL1294" s="42"/>
      <c r="AM1294" s="42"/>
      <c r="AN1294" s="42"/>
      <c r="AO1294" s="42"/>
      <c r="AP1294" s="42"/>
      <c r="AQ1294" s="42"/>
    </row>
    <row r="1295" spans="1:43" ht="13">
      <c r="A1295" s="42"/>
      <c r="B1295" s="42"/>
      <c r="C1295" s="42"/>
      <c r="D1295" s="42"/>
      <c r="E1295" s="42"/>
      <c r="F1295" s="42"/>
      <c r="G1295" s="42"/>
      <c r="H1295" s="42"/>
      <c r="I1295" s="42"/>
      <c r="J1295" s="42"/>
      <c r="K1295" s="42"/>
      <c r="L1295" s="42"/>
      <c r="M1295" s="42"/>
      <c r="N1295" s="42"/>
      <c r="O1295" s="42"/>
      <c r="P1295" s="42"/>
      <c r="Q1295" s="42"/>
      <c r="R1295" s="42"/>
      <c r="S1295" s="42"/>
      <c r="T1295" s="42"/>
      <c r="U1295" s="42"/>
      <c r="V1295" s="42"/>
      <c r="W1295" s="42"/>
      <c r="X1295" s="42"/>
      <c r="Y1295" s="42"/>
      <c r="Z1295" s="42"/>
      <c r="AA1295" s="42"/>
      <c r="AB1295" s="42"/>
      <c r="AC1295" s="42"/>
      <c r="AD1295" s="42"/>
      <c r="AE1295" s="42"/>
      <c r="AF1295" s="42"/>
      <c r="AG1295" s="42"/>
      <c r="AH1295" s="42"/>
      <c r="AI1295" s="42"/>
      <c r="AJ1295" s="42"/>
      <c r="AK1295" s="42"/>
      <c r="AL1295" s="42"/>
      <c r="AM1295" s="42"/>
      <c r="AN1295" s="42"/>
      <c r="AO1295" s="42"/>
      <c r="AP1295" s="42"/>
      <c r="AQ1295" s="42"/>
    </row>
    <row r="1296" spans="1:43" ht="13">
      <c r="A1296" s="42"/>
      <c r="B1296" s="42"/>
      <c r="C1296" s="42"/>
      <c r="D1296" s="42"/>
      <c r="E1296" s="42"/>
      <c r="F1296" s="42"/>
      <c r="G1296" s="42"/>
      <c r="H1296" s="42"/>
      <c r="I1296" s="42"/>
      <c r="J1296" s="42"/>
      <c r="K1296" s="42"/>
      <c r="L1296" s="42"/>
      <c r="M1296" s="42"/>
      <c r="N1296" s="42"/>
      <c r="O1296" s="42"/>
      <c r="P1296" s="42"/>
      <c r="Q1296" s="42"/>
      <c r="R1296" s="42"/>
      <c r="S1296" s="42"/>
      <c r="T1296" s="42"/>
      <c r="U1296" s="42"/>
      <c r="V1296" s="42"/>
      <c r="W1296" s="42"/>
      <c r="X1296" s="42"/>
      <c r="Y1296" s="42"/>
      <c r="Z1296" s="42"/>
      <c r="AA1296" s="42"/>
      <c r="AB1296" s="42"/>
      <c r="AC1296" s="42"/>
      <c r="AD1296" s="42"/>
      <c r="AE1296" s="42"/>
      <c r="AF1296" s="42"/>
      <c r="AG1296" s="42"/>
      <c r="AH1296" s="42"/>
      <c r="AI1296" s="42"/>
      <c r="AJ1296" s="42"/>
      <c r="AK1296" s="42"/>
      <c r="AL1296" s="42"/>
      <c r="AM1296" s="42"/>
      <c r="AN1296" s="42"/>
      <c r="AO1296" s="42"/>
      <c r="AP1296" s="42"/>
      <c r="AQ1296" s="42"/>
    </row>
    <row r="1297" spans="1:43" ht="13">
      <c r="A1297" s="42"/>
      <c r="B1297" s="42"/>
      <c r="C1297" s="42"/>
      <c r="D1297" s="42"/>
      <c r="E1297" s="42"/>
      <c r="F1297" s="42"/>
      <c r="G1297" s="42"/>
      <c r="H1297" s="42"/>
      <c r="I1297" s="42"/>
      <c r="J1297" s="42"/>
      <c r="K1297" s="42"/>
      <c r="L1297" s="42"/>
      <c r="M1297" s="42"/>
      <c r="N1297" s="42"/>
      <c r="O1297" s="42"/>
      <c r="P1297" s="42"/>
      <c r="Q1297" s="42"/>
      <c r="R1297" s="42"/>
      <c r="S1297" s="42"/>
      <c r="T1297" s="42"/>
      <c r="U1297" s="42"/>
      <c r="V1297" s="42"/>
      <c r="W1297" s="42"/>
      <c r="X1297" s="42"/>
      <c r="Y1297" s="42"/>
      <c r="Z1297" s="42"/>
      <c r="AA1297" s="42"/>
      <c r="AB1297" s="42"/>
      <c r="AC1297" s="42"/>
      <c r="AD1297" s="42"/>
      <c r="AE1297" s="42"/>
      <c r="AF1297" s="42"/>
      <c r="AG1297" s="42"/>
      <c r="AH1297" s="42"/>
      <c r="AI1297" s="42"/>
      <c r="AJ1297" s="42"/>
      <c r="AK1297" s="42"/>
      <c r="AL1297" s="42"/>
      <c r="AM1297" s="42"/>
      <c r="AN1297" s="42"/>
      <c r="AO1297" s="42"/>
      <c r="AP1297" s="42"/>
      <c r="AQ1297" s="42"/>
    </row>
    <row r="1298" spans="1:43" ht="13">
      <c r="A1298" s="42"/>
      <c r="B1298" s="42"/>
      <c r="C1298" s="42"/>
      <c r="D1298" s="42"/>
      <c r="E1298" s="42"/>
      <c r="F1298" s="42"/>
      <c r="G1298" s="42"/>
      <c r="H1298" s="42"/>
      <c r="I1298" s="42"/>
      <c r="J1298" s="42"/>
      <c r="K1298" s="42"/>
      <c r="L1298" s="42"/>
      <c r="M1298" s="42"/>
      <c r="N1298" s="42"/>
      <c r="O1298" s="42"/>
      <c r="P1298" s="42"/>
      <c r="Q1298" s="42"/>
      <c r="R1298" s="42"/>
      <c r="S1298" s="42"/>
      <c r="T1298" s="42"/>
      <c r="U1298" s="42"/>
      <c r="V1298" s="42"/>
      <c r="W1298" s="42"/>
      <c r="X1298" s="42"/>
      <c r="Y1298" s="42"/>
      <c r="Z1298" s="42"/>
      <c r="AA1298" s="42"/>
      <c r="AB1298" s="42"/>
      <c r="AC1298" s="42"/>
      <c r="AD1298" s="42"/>
      <c r="AE1298" s="42"/>
      <c r="AF1298" s="42"/>
      <c r="AG1298" s="42"/>
      <c r="AH1298" s="42"/>
      <c r="AI1298" s="42"/>
      <c r="AJ1298" s="42"/>
      <c r="AK1298" s="42"/>
      <c r="AL1298" s="42"/>
      <c r="AM1298" s="42"/>
      <c r="AN1298" s="42"/>
      <c r="AO1298" s="42"/>
      <c r="AP1298" s="42"/>
      <c r="AQ1298" s="42"/>
    </row>
    <row r="1299" spans="1:43" ht="13">
      <c r="A1299" s="42"/>
      <c r="B1299" s="42"/>
      <c r="C1299" s="42"/>
      <c r="D1299" s="42"/>
      <c r="E1299" s="42"/>
      <c r="F1299" s="42"/>
      <c r="G1299" s="42"/>
      <c r="H1299" s="42"/>
      <c r="I1299" s="42"/>
      <c r="J1299" s="42"/>
      <c r="K1299" s="42"/>
      <c r="L1299" s="42"/>
      <c r="M1299" s="42"/>
      <c r="N1299" s="42"/>
      <c r="O1299" s="42"/>
      <c r="P1299" s="42"/>
      <c r="Q1299" s="42"/>
      <c r="R1299" s="42"/>
      <c r="S1299" s="42"/>
      <c r="T1299" s="42"/>
      <c r="U1299" s="42"/>
      <c r="V1299" s="42"/>
      <c r="W1299" s="42"/>
      <c r="X1299" s="42"/>
      <c r="Y1299" s="42"/>
      <c r="Z1299" s="42"/>
      <c r="AA1299" s="42"/>
      <c r="AB1299" s="42"/>
      <c r="AC1299" s="42"/>
      <c r="AD1299" s="42"/>
      <c r="AE1299" s="42"/>
      <c r="AF1299" s="42"/>
      <c r="AG1299" s="42"/>
      <c r="AH1299" s="42"/>
      <c r="AI1299" s="42"/>
      <c r="AJ1299" s="42"/>
      <c r="AK1299" s="42"/>
      <c r="AL1299" s="42"/>
      <c r="AM1299" s="42"/>
      <c r="AN1299" s="42"/>
      <c r="AO1299" s="42"/>
      <c r="AP1299" s="42"/>
      <c r="AQ1299" s="42"/>
    </row>
    <row r="1300" spans="1:43" ht="13">
      <c r="A1300" s="42"/>
      <c r="B1300" s="42"/>
      <c r="C1300" s="42"/>
      <c r="D1300" s="42"/>
      <c r="E1300" s="42"/>
      <c r="F1300" s="42"/>
      <c r="G1300" s="42"/>
      <c r="H1300" s="42"/>
      <c r="I1300" s="42"/>
      <c r="J1300" s="42"/>
      <c r="K1300" s="42"/>
      <c r="L1300" s="42"/>
      <c r="M1300" s="42"/>
      <c r="N1300" s="42"/>
      <c r="O1300" s="42"/>
      <c r="P1300" s="42"/>
      <c r="Q1300" s="42"/>
      <c r="R1300" s="42"/>
      <c r="S1300" s="42"/>
      <c r="T1300" s="42"/>
      <c r="U1300" s="42"/>
      <c r="V1300" s="42"/>
      <c r="W1300" s="42"/>
      <c r="X1300" s="42"/>
      <c r="Y1300" s="42"/>
      <c r="Z1300" s="42"/>
      <c r="AA1300" s="42"/>
      <c r="AB1300" s="42"/>
      <c r="AC1300" s="42"/>
      <c r="AD1300" s="42"/>
      <c r="AE1300" s="42"/>
      <c r="AF1300" s="42"/>
      <c r="AG1300" s="42"/>
      <c r="AH1300" s="42"/>
      <c r="AI1300" s="42"/>
      <c r="AJ1300" s="42"/>
      <c r="AK1300" s="42"/>
      <c r="AL1300" s="42"/>
      <c r="AM1300" s="42"/>
      <c r="AN1300" s="42"/>
      <c r="AO1300" s="42"/>
      <c r="AP1300" s="42"/>
      <c r="AQ1300" s="42"/>
    </row>
    <row r="1301" spans="1:43" ht="13">
      <c r="A1301" s="42"/>
      <c r="B1301" s="42"/>
      <c r="C1301" s="42"/>
      <c r="D1301" s="42"/>
      <c r="E1301" s="42"/>
      <c r="F1301" s="42"/>
      <c r="G1301" s="42"/>
      <c r="H1301" s="42"/>
      <c r="I1301" s="42"/>
      <c r="J1301" s="42"/>
      <c r="K1301" s="42"/>
      <c r="L1301" s="42"/>
      <c r="M1301" s="42"/>
      <c r="N1301" s="42"/>
      <c r="O1301" s="42"/>
      <c r="P1301" s="42"/>
      <c r="Q1301" s="42"/>
      <c r="R1301" s="42"/>
      <c r="S1301" s="42"/>
      <c r="T1301" s="42"/>
      <c r="U1301" s="42"/>
      <c r="V1301" s="42"/>
      <c r="W1301" s="42"/>
      <c r="X1301" s="42"/>
      <c r="Y1301" s="42"/>
      <c r="Z1301" s="42"/>
      <c r="AA1301" s="42"/>
      <c r="AB1301" s="42"/>
      <c r="AC1301" s="42"/>
      <c r="AD1301" s="42"/>
      <c r="AE1301" s="42"/>
      <c r="AF1301" s="42"/>
      <c r="AG1301" s="42"/>
      <c r="AH1301" s="42"/>
      <c r="AI1301" s="42"/>
      <c r="AJ1301" s="42"/>
      <c r="AK1301" s="42"/>
      <c r="AL1301" s="42"/>
      <c r="AM1301" s="42"/>
      <c r="AN1301" s="42"/>
      <c r="AO1301" s="42"/>
      <c r="AP1301" s="42"/>
      <c r="AQ1301" s="42"/>
    </row>
    <row r="1302" spans="1:43" ht="13">
      <c r="A1302" s="42"/>
      <c r="B1302" s="42"/>
      <c r="C1302" s="42"/>
      <c r="D1302" s="42"/>
      <c r="E1302" s="42"/>
      <c r="F1302" s="42"/>
      <c r="G1302" s="42"/>
      <c r="H1302" s="42"/>
      <c r="I1302" s="42"/>
      <c r="J1302" s="42"/>
      <c r="K1302" s="42"/>
      <c r="L1302" s="42"/>
      <c r="M1302" s="42"/>
      <c r="N1302" s="42"/>
      <c r="O1302" s="42"/>
      <c r="P1302" s="42"/>
      <c r="Q1302" s="42"/>
      <c r="R1302" s="42"/>
      <c r="S1302" s="42"/>
      <c r="T1302" s="42"/>
      <c r="U1302" s="42"/>
      <c r="V1302" s="42"/>
      <c r="W1302" s="42"/>
      <c r="X1302" s="42"/>
      <c r="Y1302" s="42"/>
      <c r="Z1302" s="42"/>
      <c r="AA1302" s="42"/>
      <c r="AB1302" s="42"/>
      <c r="AC1302" s="42"/>
      <c r="AD1302" s="42"/>
      <c r="AE1302" s="42"/>
      <c r="AF1302" s="42"/>
      <c r="AG1302" s="42"/>
      <c r="AH1302" s="42"/>
      <c r="AI1302" s="42"/>
      <c r="AJ1302" s="42"/>
      <c r="AK1302" s="42"/>
      <c r="AL1302" s="42"/>
      <c r="AM1302" s="42"/>
      <c r="AN1302" s="42"/>
      <c r="AO1302" s="42"/>
      <c r="AP1302" s="42"/>
      <c r="AQ1302" s="42"/>
    </row>
    <row r="1303" spans="1:43" ht="13">
      <c r="A1303" s="42"/>
      <c r="B1303" s="42"/>
      <c r="C1303" s="42"/>
      <c r="D1303" s="42"/>
      <c r="E1303" s="42"/>
      <c r="F1303" s="42"/>
      <c r="G1303" s="42"/>
      <c r="H1303" s="42"/>
      <c r="I1303" s="42"/>
      <c r="J1303" s="42"/>
      <c r="K1303" s="42"/>
      <c r="L1303" s="42"/>
      <c r="M1303" s="42"/>
      <c r="N1303" s="42"/>
      <c r="O1303" s="42"/>
      <c r="P1303" s="42"/>
      <c r="Q1303" s="42"/>
      <c r="R1303" s="42"/>
      <c r="S1303" s="42"/>
      <c r="T1303" s="42"/>
      <c r="U1303" s="42"/>
      <c r="V1303" s="42"/>
      <c r="W1303" s="42"/>
      <c r="X1303" s="42"/>
      <c r="Y1303" s="42"/>
      <c r="Z1303" s="42"/>
      <c r="AA1303" s="42"/>
      <c r="AB1303" s="42"/>
      <c r="AC1303" s="42"/>
      <c r="AD1303" s="42"/>
      <c r="AE1303" s="42"/>
      <c r="AF1303" s="42"/>
      <c r="AG1303" s="42"/>
      <c r="AH1303" s="42"/>
      <c r="AI1303" s="42"/>
      <c r="AJ1303" s="42"/>
      <c r="AK1303" s="42"/>
      <c r="AL1303" s="42"/>
      <c r="AM1303" s="42"/>
      <c r="AN1303" s="42"/>
      <c r="AO1303" s="42"/>
      <c r="AP1303" s="42"/>
      <c r="AQ1303" s="42"/>
    </row>
    <row r="1304" spans="1:43" ht="13">
      <c r="A1304" s="42"/>
      <c r="B1304" s="42"/>
      <c r="C1304" s="42"/>
      <c r="D1304" s="42"/>
      <c r="E1304" s="42"/>
      <c r="F1304" s="42"/>
      <c r="G1304" s="42"/>
      <c r="H1304" s="42"/>
      <c r="I1304" s="42"/>
      <c r="J1304" s="42"/>
      <c r="K1304" s="42"/>
      <c r="L1304" s="42"/>
      <c r="M1304" s="42"/>
      <c r="N1304" s="42"/>
      <c r="O1304" s="42"/>
      <c r="P1304" s="42"/>
      <c r="Q1304" s="42"/>
      <c r="R1304" s="42"/>
      <c r="S1304" s="42"/>
      <c r="T1304" s="42"/>
      <c r="U1304" s="42"/>
      <c r="V1304" s="42"/>
      <c r="W1304" s="42"/>
      <c r="X1304" s="42"/>
      <c r="Y1304" s="42"/>
      <c r="Z1304" s="42"/>
      <c r="AA1304" s="42"/>
      <c r="AB1304" s="42"/>
      <c r="AC1304" s="42"/>
      <c r="AD1304" s="42"/>
      <c r="AE1304" s="42"/>
      <c r="AF1304" s="42"/>
      <c r="AG1304" s="42"/>
      <c r="AH1304" s="42"/>
      <c r="AI1304" s="42"/>
      <c r="AJ1304" s="42"/>
      <c r="AK1304" s="42"/>
      <c r="AL1304" s="42"/>
      <c r="AM1304" s="42"/>
      <c r="AN1304" s="42"/>
      <c r="AO1304" s="42"/>
      <c r="AP1304" s="42"/>
      <c r="AQ1304" s="42"/>
    </row>
    <row r="1305" spans="1:43" ht="13">
      <c r="A1305" s="42"/>
      <c r="B1305" s="42"/>
      <c r="C1305" s="42"/>
      <c r="D1305" s="42"/>
      <c r="E1305" s="42"/>
      <c r="F1305" s="42"/>
      <c r="G1305" s="42"/>
      <c r="H1305" s="42"/>
      <c r="I1305" s="42"/>
      <c r="J1305" s="42"/>
      <c r="K1305" s="42"/>
      <c r="L1305" s="42"/>
      <c r="M1305" s="42"/>
      <c r="N1305" s="42"/>
      <c r="O1305" s="42"/>
      <c r="P1305" s="42"/>
      <c r="Q1305" s="42"/>
      <c r="R1305" s="42"/>
      <c r="S1305" s="42"/>
      <c r="T1305" s="42"/>
      <c r="U1305" s="42"/>
      <c r="V1305" s="42"/>
      <c r="W1305" s="42"/>
      <c r="X1305" s="42"/>
      <c r="Y1305" s="42"/>
      <c r="Z1305" s="42"/>
      <c r="AA1305" s="42"/>
      <c r="AB1305" s="42"/>
      <c r="AC1305" s="42"/>
      <c r="AD1305" s="42"/>
      <c r="AE1305" s="42"/>
      <c r="AF1305" s="42"/>
      <c r="AG1305" s="42"/>
      <c r="AH1305" s="42"/>
      <c r="AI1305" s="42"/>
      <c r="AJ1305" s="42"/>
      <c r="AK1305" s="42"/>
      <c r="AL1305" s="42"/>
      <c r="AM1305" s="42"/>
      <c r="AN1305" s="42"/>
      <c r="AO1305" s="42"/>
      <c r="AP1305" s="42"/>
      <c r="AQ1305" s="42"/>
    </row>
    <row r="1306" spans="1:43" ht="13">
      <c r="A1306" s="42"/>
      <c r="B1306" s="42"/>
      <c r="C1306" s="42"/>
      <c r="D1306" s="42"/>
      <c r="E1306" s="42"/>
      <c r="F1306" s="42"/>
      <c r="G1306" s="42"/>
      <c r="H1306" s="42"/>
      <c r="I1306" s="42"/>
      <c r="J1306" s="42"/>
      <c r="K1306" s="42"/>
      <c r="L1306" s="42"/>
      <c r="M1306" s="42"/>
      <c r="N1306" s="42"/>
      <c r="O1306" s="42"/>
      <c r="P1306" s="42"/>
      <c r="Q1306" s="42"/>
      <c r="R1306" s="42"/>
      <c r="S1306" s="42"/>
      <c r="T1306" s="42"/>
      <c r="U1306" s="42"/>
      <c r="V1306" s="42"/>
      <c r="W1306" s="42"/>
      <c r="X1306" s="42"/>
      <c r="Y1306" s="42"/>
      <c r="Z1306" s="42"/>
      <c r="AA1306" s="42"/>
      <c r="AB1306" s="42"/>
      <c r="AC1306" s="42"/>
      <c r="AD1306" s="42"/>
      <c r="AE1306" s="42"/>
      <c r="AF1306" s="42"/>
      <c r="AG1306" s="42"/>
      <c r="AH1306" s="42"/>
      <c r="AI1306" s="42"/>
      <c r="AJ1306" s="42"/>
      <c r="AK1306" s="42"/>
      <c r="AL1306" s="42"/>
      <c r="AM1306" s="42"/>
      <c r="AN1306" s="42"/>
      <c r="AO1306" s="42"/>
      <c r="AP1306" s="42"/>
      <c r="AQ1306" s="42"/>
    </row>
    <row r="1307" spans="1:43" ht="13">
      <c r="A1307" s="42"/>
      <c r="B1307" s="42"/>
      <c r="C1307" s="42"/>
      <c r="D1307" s="42"/>
      <c r="E1307" s="42"/>
      <c r="F1307" s="42"/>
      <c r="G1307" s="42"/>
      <c r="H1307" s="42"/>
      <c r="I1307" s="42"/>
      <c r="J1307" s="42"/>
      <c r="K1307" s="42"/>
      <c r="L1307" s="42"/>
      <c r="M1307" s="42"/>
      <c r="N1307" s="42"/>
      <c r="O1307" s="42"/>
      <c r="P1307" s="42"/>
      <c r="Q1307" s="42"/>
      <c r="R1307" s="42"/>
      <c r="S1307" s="42"/>
      <c r="T1307" s="42"/>
      <c r="U1307" s="42"/>
      <c r="V1307" s="42"/>
      <c r="W1307" s="42"/>
      <c r="X1307" s="42"/>
      <c r="Y1307" s="42"/>
      <c r="Z1307" s="42"/>
      <c r="AA1307" s="42"/>
      <c r="AB1307" s="42"/>
      <c r="AC1307" s="42"/>
      <c r="AD1307" s="42"/>
      <c r="AE1307" s="42"/>
      <c r="AF1307" s="42"/>
      <c r="AG1307" s="42"/>
      <c r="AH1307" s="42"/>
      <c r="AI1307" s="42"/>
      <c r="AJ1307" s="42"/>
      <c r="AK1307" s="42"/>
      <c r="AL1307" s="42"/>
      <c r="AM1307" s="42"/>
      <c r="AN1307" s="42"/>
      <c r="AO1307" s="42"/>
      <c r="AP1307" s="42"/>
      <c r="AQ1307" s="42"/>
    </row>
    <row r="1308" spans="1:43" ht="13">
      <c r="A1308" s="42"/>
      <c r="B1308" s="42"/>
      <c r="C1308" s="42"/>
      <c r="D1308" s="42"/>
      <c r="E1308" s="42"/>
      <c r="F1308" s="42"/>
      <c r="G1308" s="42"/>
      <c r="H1308" s="42"/>
      <c r="I1308" s="42"/>
      <c r="J1308" s="42"/>
      <c r="K1308" s="42"/>
      <c r="L1308" s="42"/>
      <c r="M1308" s="42"/>
      <c r="N1308" s="42"/>
      <c r="O1308" s="42"/>
      <c r="P1308" s="42"/>
      <c r="Q1308" s="42"/>
      <c r="R1308" s="42"/>
      <c r="S1308" s="42"/>
      <c r="T1308" s="42"/>
      <c r="U1308" s="42"/>
      <c r="V1308" s="42"/>
      <c r="W1308" s="42"/>
      <c r="X1308" s="42"/>
      <c r="Y1308" s="42"/>
      <c r="Z1308" s="42"/>
      <c r="AA1308" s="42"/>
      <c r="AB1308" s="42"/>
      <c r="AC1308" s="42"/>
      <c r="AD1308" s="42"/>
      <c r="AE1308" s="42"/>
      <c r="AF1308" s="42"/>
      <c r="AG1308" s="42"/>
      <c r="AH1308" s="42"/>
      <c r="AI1308" s="42"/>
      <c r="AJ1308" s="42"/>
      <c r="AK1308" s="42"/>
      <c r="AL1308" s="42"/>
      <c r="AM1308" s="42"/>
      <c r="AN1308" s="42"/>
      <c r="AO1308" s="42"/>
      <c r="AP1308" s="42"/>
      <c r="AQ1308" s="42"/>
    </row>
    <row r="1309" spans="1:43" ht="13">
      <c r="A1309" s="42"/>
      <c r="B1309" s="42"/>
      <c r="C1309" s="42"/>
      <c r="D1309" s="42"/>
      <c r="E1309" s="42"/>
      <c r="F1309" s="42"/>
      <c r="G1309" s="42"/>
      <c r="H1309" s="42"/>
      <c r="I1309" s="42"/>
      <c r="J1309" s="42"/>
      <c r="K1309" s="42"/>
      <c r="L1309" s="42"/>
      <c r="M1309" s="42"/>
      <c r="N1309" s="42"/>
      <c r="O1309" s="42"/>
      <c r="P1309" s="42"/>
      <c r="Q1309" s="42"/>
      <c r="R1309" s="42"/>
      <c r="S1309" s="42"/>
      <c r="T1309" s="42"/>
      <c r="U1309" s="42"/>
      <c r="V1309" s="42"/>
      <c r="W1309" s="42"/>
      <c r="X1309" s="42"/>
      <c r="Y1309" s="42"/>
      <c r="Z1309" s="42"/>
      <c r="AA1309" s="42"/>
      <c r="AB1309" s="42"/>
      <c r="AC1309" s="42"/>
      <c r="AD1309" s="42"/>
      <c r="AE1309" s="42"/>
      <c r="AF1309" s="42"/>
      <c r="AG1309" s="42"/>
      <c r="AH1309" s="42"/>
      <c r="AI1309" s="42"/>
      <c r="AJ1309" s="42"/>
      <c r="AK1309" s="42"/>
      <c r="AL1309" s="42"/>
      <c r="AM1309" s="42"/>
      <c r="AN1309" s="42"/>
      <c r="AO1309" s="42"/>
      <c r="AP1309" s="42"/>
      <c r="AQ1309" s="42"/>
    </row>
    <row r="1310" spans="1:43" ht="13">
      <c r="A1310" s="42"/>
      <c r="B1310" s="42"/>
      <c r="C1310" s="42"/>
      <c r="D1310" s="42"/>
      <c r="E1310" s="42"/>
      <c r="F1310" s="42"/>
      <c r="G1310" s="42"/>
      <c r="H1310" s="42"/>
      <c r="I1310" s="42"/>
      <c r="J1310" s="42"/>
      <c r="K1310" s="42"/>
      <c r="L1310" s="42"/>
      <c r="M1310" s="42"/>
      <c r="N1310" s="42"/>
      <c r="O1310" s="42"/>
      <c r="P1310" s="42"/>
      <c r="Q1310" s="42"/>
      <c r="R1310" s="42"/>
      <c r="S1310" s="42"/>
      <c r="T1310" s="42"/>
      <c r="U1310" s="42"/>
      <c r="V1310" s="42"/>
      <c r="W1310" s="42"/>
      <c r="X1310" s="42"/>
      <c r="Y1310" s="42"/>
      <c r="Z1310" s="42"/>
      <c r="AA1310" s="42"/>
      <c r="AB1310" s="42"/>
      <c r="AC1310" s="42"/>
      <c r="AD1310" s="42"/>
      <c r="AE1310" s="42"/>
      <c r="AF1310" s="42"/>
      <c r="AG1310" s="42"/>
      <c r="AH1310" s="42"/>
      <c r="AI1310" s="42"/>
      <c r="AJ1310" s="42"/>
      <c r="AK1310" s="42"/>
      <c r="AL1310" s="42"/>
      <c r="AM1310" s="42"/>
      <c r="AN1310" s="42"/>
      <c r="AO1310" s="42"/>
      <c r="AP1310" s="42"/>
      <c r="AQ1310" s="42"/>
    </row>
    <row r="1311" spans="1:43" ht="13">
      <c r="A1311" s="42"/>
      <c r="B1311" s="42"/>
      <c r="C1311" s="42"/>
      <c r="D1311" s="42"/>
      <c r="E1311" s="42"/>
      <c r="F1311" s="42"/>
      <c r="G1311" s="42"/>
      <c r="H1311" s="42"/>
      <c r="I1311" s="42"/>
      <c r="J1311" s="42"/>
      <c r="K1311" s="42"/>
      <c r="L1311" s="42"/>
      <c r="M1311" s="42"/>
      <c r="N1311" s="42"/>
      <c r="O1311" s="42"/>
      <c r="P1311" s="42"/>
      <c r="Q1311" s="42"/>
      <c r="R1311" s="42"/>
      <c r="S1311" s="42"/>
      <c r="T1311" s="42"/>
      <c r="U1311" s="42"/>
      <c r="V1311" s="42"/>
      <c r="W1311" s="42"/>
      <c r="X1311" s="42"/>
      <c r="Y1311" s="42"/>
      <c r="Z1311" s="42"/>
      <c r="AA1311" s="42"/>
      <c r="AB1311" s="42"/>
      <c r="AC1311" s="42"/>
      <c r="AD1311" s="42"/>
      <c r="AE1311" s="42"/>
      <c r="AF1311" s="42"/>
      <c r="AG1311" s="42"/>
      <c r="AH1311" s="42"/>
      <c r="AI1311" s="42"/>
      <c r="AJ1311" s="42"/>
      <c r="AK1311" s="42"/>
      <c r="AL1311" s="42"/>
      <c r="AM1311" s="42"/>
      <c r="AN1311" s="42"/>
      <c r="AO1311" s="42"/>
      <c r="AP1311" s="42"/>
      <c r="AQ1311" s="42"/>
    </row>
    <row r="1312" spans="1:43" ht="13">
      <c r="A1312" s="42"/>
      <c r="B1312" s="42"/>
      <c r="C1312" s="42"/>
      <c r="D1312" s="42"/>
      <c r="E1312" s="42"/>
      <c r="F1312" s="42"/>
      <c r="G1312" s="42"/>
      <c r="H1312" s="42"/>
      <c r="I1312" s="42"/>
      <c r="J1312" s="42"/>
      <c r="K1312" s="42"/>
      <c r="L1312" s="42"/>
      <c r="M1312" s="42"/>
      <c r="N1312" s="42"/>
      <c r="O1312" s="42"/>
      <c r="P1312" s="42"/>
      <c r="Q1312" s="42"/>
      <c r="R1312" s="42"/>
      <c r="S1312" s="42"/>
      <c r="T1312" s="42"/>
      <c r="U1312" s="42"/>
      <c r="V1312" s="42"/>
      <c r="W1312" s="42"/>
      <c r="X1312" s="42"/>
      <c r="Y1312" s="42"/>
      <c r="Z1312" s="42"/>
      <c r="AA1312" s="42"/>
      <c r="AB1312" s="42"/>
      <c r="AC1312" s="42"/>
      <c r="AD1312" s="42"/>
      <c r="AE1312" s="42"/>
      <c r="AF1312" s="42"/>
      <c r="AG1312" s="42"/>
      <c r="AH1312" s="42"/>
      <c r="AI1312" s="42"/>
      <c r="AJ1312" s="42"/>
      <c r="AK1312" s="42"/>
      <c r="AL1312" s="42"/>
      <c r="AM1312" s="42"/>
      <c r="AN1312" s="42"/>
      <c r="AO1312" s="42"/>
      <c r="AP1312" s="42"/>
      <c r="AQ1312" s="42"/>
    </row>
    <row r="1313" spans="1:43" ht="13">
      <c r="A1313" s="42"/>
      <c r="B1313" s="42"/>
      <c r="C1313" s="42"/>
      <c r="D1313" s="42"/>
      <c r="E1313" s="42"/>
      <c r="F1313" s="42"/>
      <c r="G1313" s="42"/>
      <c r="H1313" s="42"/>
      <c r="I1313" s="42"/>
      <c r="J1313" s="42"/>
      <c r="K1313" s="42"/>
      <c r="L1313" s="42"/>
      <c r="M1313" s="42"/>
      <c r="N1313" s="42"/>
      <c r="O1313" s="42"/>
      <c r="P1313" s="42"/>
      <c r="Q1313" s="42"/>
      <c r="R1313" s="42"/>
      <c r="S1313" s="42"/>
      <c r="T1313" s="42"/>
      <c r="U1313" s="42"/>
      <c r="V1313" s="42"/>
      <c r="W1313" s="42"/>
      <c r="X1313" s="42"/>
      <c r="Y1313" s="42"/>
      <c r="Z1313" s="42"/>
      <c r="AA1313" s="42"/>
      <c r="AB1313" s="42"/>
      <c r="AC1313" s="42"/>
      <c r="AD1313" s="42"/>
      <c r="AE1313" s="42"/>
      <c r="AF1313" s="42"/>
      <c r="AG1313" s="42"/>
      <c r="AH1313" s="42"/>
      <c r="AI1313" s="42"/>
      <c r="AJ1313" s="42"/>
      <c r="AK1313" s="42"/>
      <c r="AL1313" s="42"/>
      <c r="AM1313" s="42"/>
      <c r="AN1313" s="42"/>
      <c r="AO1313" s="42"/>
      <c r="AP1313" s="42"/>
      <c r="AQ1313" s="42"/>
    </row>
    <row r="1314" spans="1:43" ht="13">
      <c r="A1314" s="42"/>
      <c r="B1314" s="42"/>
      <c r="C1314" s="42"/>
      <c r="D1314" s="42"/>
      <c r="E1314" s="42"/>
      <c r="F1314" s="42"/>
      <c r="G1314" s="42"/>
      <c r="H1314" s="42"/>
      <c r="I1314" s="42"/>
      <c r="J1314" s="42"/>
      <c r="K1314" s="42"/>
      <c r="L1314" s="42"/>
      <c r="M1314" s="42"/>
      <c r="N1314" s="42"/>
      <c r="O1314" s="42"/>
      <c r="P1314" s="42"/>
      <c r="Q1314" s="42"/>
      <c r="R1314" s="42"/>
      <c r="S1314" s="42"/>
      <c r="T1314" s="42"/>
      <c r="U1314" s="42"/>
      <c r="V1314" s="42"/>
      <c r="W1314" s="42"/>
      <c r="X1314" s="42"/>
      <c r="Y1314" s="42"/>
      <c r="Z1314" s="42"/>
      <c r="AA1314" s="42"/>
      <c r="AB1314" s="42"/>
      <c r="AC1314" s="42"/>
      <c r="AD1314" s="42"/>
      <c r="AE1314" s="42"/>
      <c r="AF1314" s="42"/>
      <c r="AG1314" s="42"/>
      <c r="AH1314" s="42"/>
      <c r="AI1314" s="42"/>
      <c r="AJ1314" s="42"/>
      <c r="AK1314" s="42"/>
      <c r="AL1314" s="42"/>
      <c r="AM1314" s="42"/>
      <c r="AN1314" s="42"/>
      <c r="AO1314" s="42"/>
      <c r="AP1314" s="42"/>
      <c r="AQ1314" s="42"/>
    </row>
    <row r="1315" spans="1:43" ht="13">
      <c r="A1315" s="42"/>
      <c r="B1315" s="42"/>
      <c r="C1315" s="42"/>
      <c r="D1315" s="42"/>
      <c r="E1315" s="42"/>
      <c r="F1315" s="42"/>
      <c r="G1315" s="42"/>
      <c r="H1315" s="42"/>
      <c r="I1315" s="42"/>
      <c r="J1315" s="42"/>
      <c r="K1315" s="42"/>
      <c r="L1315" s="42"/>
      <c r="M1315" s="42"/>
      <c r="N1315" s="42"/>
      <c r="O1315" s="42"/>
      <c r="P1315" s="42"/>
      <c r="Q1315" s="42"/>
      <c r="R1315" s="42"/>
      <c r="S1315" s="42"/>
      <c r="T1315" s="42"/>
      <c r="U1315" s="42"/>
      <c r="V1315" s="42"/>
      <c r="W1315" s="42"/>
      <c r="X1315" s="42"/>
      <c r="Y1315" s="42"/>
      <c r="Z1315" s="42"/>
      <c r="AA1315" s="42"/>
      <c r="AB1315" s="42"/>
      <c r="AC1315" s="42"/>
      <c r="AD1315" s="42"/>
      <c r="AE1315" s="42"/>
      <c r="AF1315" s="42"/>
      <c r="AG1315" s="42"/>
      <c r="AH1315" s="42"/>
      <c r="AI1315" s="42"/>
      <c r="AJ1315" s="42"/>
      <c r="AK1315" s="42"/>
      <c r="AL1315" s="42"/>
      <c r="AM1315" s="42"/>
      <c r="AN1315" s="42"/>
      <c r="AO1315" s="42"/>
      <c r="AP1315" s="42"/>
      <c r="AQ1315" s="42"/>
    </row>
    <row r="1316" spans="1:43" ht="13">
      <c r="A1316" s="42"/>
      <c r="B1316" s="42"/>
      <c r="C1316" s="42"/>
      <c r="D1316" s="42"/>
      <c r="E1316" s="42"/>
      <c r="F1316" s="42"/>
      <c r="G1316" s="42"/>
      <c r="H1316" s="42"/>
      <c r="I1316" s="42"/>
      <c r="J1316" s="42"/>
      <c r="K1316" s="42"/>
      <c r="L1316" s="42"/>
      <c r="M1316" s="42"/>
      <c r="N1316" s="42"/>
      <c r="O1316" s="42"/>
      <c r="P1316" s="42"/>
      <c r="Q1316" s="42"/>
      <c r="R1316" s="42"/>
      <c r="S1316" s="42"/>
      <c r="T1316" s="42"/>
      <c r="U1316" s="42"/>
      <c r="V1316" s="42"/>
      <c r="W1316" s="42"/>
      <c r="X1316" s="42"/>
      <c r="Y1316" s="42"/>
      <c r="Z1316" s="42"/>
      <c r="AA1316" s="42"/>
      <c r="AB1316" s="42"/>
      <c r="AC1316" s="42"/>
      <c r="AD1316" s="42"/>
      <c r="AE1316" s="42"/>
      <c r="AF1316" s="42"/>
      <c r="AG1316" s="42"/>
      <c r="AH1316" s="42"/>
      <c r="AI1316" s="42"/>
      <c r="AJ1316" s="42"/>
      <c r="AK1316" s="42"/>
      <c r="AL1316" s="42"/>
      <c r="AM1316" s="42"/>
      <c r="AN1316" s="42"/>
      <c r="AO1316" s="42"/>
      <c r="AP1316" s="42"/>
      <c r="AQ1316" s="42"/>
    </row>
    <row r="1317" spans="1:43" ht="13">
      <c r="A1317" s="42"/>
      <c r="B1317" s="42"/>
      <c r="C1317" s="42"/>
      <c r="D1317" s="42"/>
      <c r="E1317" s="42"/>
      <c r="F1317" s="42"/>
      <c r="G1317" s="42"/>
      <c r="H1317" s="42"/>
      <c r="I1317" s="42"/>
      <c r="J1317" s="42"/>
      <c r="K1317" s="42"/>
      <c r="L1317" s="42"/>
      <c r="M1317" s="42"/>
      <c r="N1317" s="42"/>
      <c r="O1317" s="42"/>
      <c r="P1317" s="42"/>
      <c r="Q1317" s="42"/>
      <c r="R1317" s="42"/>
      <c r="S1317" s="42"/>
      <c r="T1317" s="42"/>
      <c r="U1317" s="42"/>
      <c r="V1317" s="42"/>
      <c r="W1317" s="42"/>
      <c r="X1317" s="42"/>
      <c r="Y1317" s="42"/>
      <c r="Z1317" s="42"/>
      <c r="AA1317" s="42"/>
      <c r="AB1317" s="42"/>
      <c r="AC1317" s="42"/>
      <c r="AD1317" s="42"/>
      <c r="AE1317" s="42"/>
      <c r="AF1317" s="42"/>
      <c r="AG1317" s="42"/>
      <c r="AH1317" s="42"/>
      <c r="AI1317" s="42"/>
      <c r="AJ1317" s="42"/>
      <c r="AK1317" s="42"/>
      <c r="AL1317" s="42"/>
      <c r="AM1317" s="42"/>
      <c r="AN1317" s="42"/>
      <c r="AO1317" s="42"/>
      <c r="AP1317" s="42"/>
      <c r="AQ1317" s="42"/>
    </row>
    <row r="1318" spans="1:43" ht="13">
      <c r="A1318" s="42"/>
      <c r="B1318" s="42"/>
      <c r="C1318" s="42"/>
      <c r="D1318" s="42"/>
      <c r="E1318" s="42"/>
      <c r="F1318" s="42"/>
      <c r="G1318" s="42"/>
      <c r="H1318" s="42"/>
      <c r="I1318" s="42"/>
      <c r="J1318" s="42"/>
      <c r="K1318" s="42"/>
      <c r="L1318" s="42"/>
      <c r="M1318" s="42"/>
      <c r="N1318" s="42"/>
      <c r="O1318" s="42"/>
      <c r="P1318" s="42"/>
      <c r="Q1318" s="42"/>
      <c r="R1318" s="42"/>
      <c r="S1318" s="42"/>
      <c r="T1318" s="42"/>
      <c r="U1318" s="42"/>
      <c r="V1318" s="42"/>
      <c r="W1318" s="42"/>
      <c r="X1318" s="42"/>
      <c r="Y1318" s="42"/>
      <c r="Z1318" s="42"/>
      <c r="AA1318" s="42"/>
      <c r="AB1318" s="42"/>
      <c r="AC1318" s="42"/>
      <c r="AD1318" s="42"/>
      <c r="AE1318" s="42"/>
      <c r="AF1318" s="42"/>
      <c r="AG1318" s="42"/>
      <c r="AH1318" s="42"/>
      <c r="AI1318" s="42"/>
      <c r="AJ1318" s="42"/>
      <c r="AK1318" s="42"/>
      <c r="AL1318" s="42"/>
      <c r="AM1318" s="42"/>
      <c r="AN1318" s="42"/>
      <c r="AO1318" s="42"/>
      <c r="AP1318" s="42"/>
      <c r="AQ1318" s="42"/>
    </row>
    <row r="1319" spans="1:43" ht="13">
      <c r="A1319" s="42"/>
      <c r="B1319" s="42"/>
      <c r="C1319" s="42"/>
      <c r="D1319" s="42"/>
      <c r="E1319" s="42"/>
      <c r="F1319" s="42"/>
      <c r="G1319" s="42"/>
      <c r="H1319" s="42"/>
      <c r="I1319" s="42"/>
      <c r="J1319" s="42"/>
      <c r="K1319" s="42"/>
      <c r="L1319" s="42"/>
      <c r="M1319" s="42"/>
      <c r="N1319" s="42"/>
      <c r="O1319" s="42"/>
      <c r="P1319" s="42"/>
      <c r="Q1319" s="42"/>
      <c r="R1319" s="42"/>
      <c r="S1319" s="42"/>
      <c r="T1319" s="42"/>
      <c r="U1319" s="42"/>
      <c r="V1319" s="42"/>
      <c r="W1319" s="42"/>
      <c r="X1319" s="42"/>
      <c r="Y1319" s="42"/>
      <c r="Z1319" s="42"/>
      <c r="AA1319" s="42"/>
      <c r="AB1319" s="42"/>
      <c r="AC1319" s="42"/>
      <c r="AD1319" s="42"/>
      <c r="AE1319" s="42"/>
      <c r="AF1319" s="42"/>
      <c r="AG1319" s="42"/>
      <c r="AH1319" s="42"/>
      <c r="AI1319" s="42"/>
      <c r="AJ1319" s="42"/>
      <c r="AK1319" s="42"/>
      <c r="AL1319" s="42"/>
      <c r="AM1319" s="42"/>
      <c r="AN1319" s="42"/>
      <c r="AO1319" s="42"/>
      <c r="AP1319" s="42"/>
      <c r="AQ1319" s="42"/>
    </row>
    <row r="1320" spans="1:43" ht="13">
      <c r="A1320" s="42"/>
      <c r="B1320" s="42"/>
      <c r="C1320" s="42"/>
      <c r="D1320" s="42"/>
      <c r="E1320" s="42"/>
      <c r="F1320" s="42"/>
      <c r="G1320" s="42"/>
      <c r="H1320" s="42"/>
      <c r="I1320" s="42"/>
      <c r="J1320" s="42"/>
      <c r="K1320" s="42"/>
      <c r="L1320" s="42"/>
      <c r="M1320" s="42"/>
      <c r="N1320" s="42"/>
      <c r="O1320" s="42"/>
      <c r="P1320" s="42"/>
      <c r="Q1320" s="42"/>
      <c r="R1320" s="42"/>
      <c r="S1320" s="42"/>
      <c r="T1320" s="42"/>
      <c r="U1320" s="42"/>
      <c r="V1320" s="42"/>
      <c r="W1320" s="42"/>
      <c r="X1320" s="42"/>
      <c r="Y1320" s="42"/>
      <c r="Z1320" s="42"/>
      <c r="AA1320" s="42"/>
      <c r="AB1320" s="42"/>
      <c r="AC1320" s="42"/>
      <c r="AD1320" s="42"/>
      <c r="AE1320" s="42"/>
      <c r="AF1320" s="42"/>
      <c r="AG1320" s="42"/>
      <c r="AH1320" s="42"/>
      <c r="AI1320" s="42"/>
      <c r="AJ1320" s="42"/>
      <c r="AK1320" s="42"/>
      <c r="AL1320" s="42"/>
      <c r="AM1320" s="42"/>
      <c r="AN1320" s="42"/>
      <c r="AO1320" s="42"/>
      <c r="AP1320" s="42"/>
      <c r="AQ1320" s="42"/>
    </row>
    <row r="1321" spans="1:43" ht="13">
      <c r="A1321" s="42"/>
      <c r="B1321" s="42"/>
      <c r="C1321" s="42"/>
      <c r="D1321" s="42"/>
      <c r="E1321" s="42"/>
      <c r="F1321" s="42"/>
      <c r="G1321" s="42"/>
      <c r="H1321" s="42"/>
      <c r="I1321" s="42"/>
      <c r="J1321" s="42"/>
      <c r="K1321" s="42"/>
      <c r="L1321" s="42"/>
      <c r="M1321" s="42"/>
      <c r="N1321" s="42"/>
      <c r="O1321" s="42"/>
      <c r="P1321" s="42"/>
      <c r="Q1321" s="42"/>
      <c r="R1321" s="42"/>
      <c r="S1321" s="42"/>
      <c r="T1321" s="42"/>
      <c r="U1321" s="42"/>
      <c r="V1321" s="42"/>
      <c r="W1321" s="42"/>
      <c r="X1321" s="42"/>
      <c r="Y1321" s="42"/>
      <c r="Z1321" s="42"/>
      <c r="AA1321" s="42"/>
      <c r="AB1321" s="42"/>
      <c r="AC1321" s="42"/>
      <c r="AD1321" s="42"/>
      <c r="AE1321" s="42"/>
      <c r="AF1321" s="42"/>
      <c r="AG1321" s="42"/>
      <c r="AH1321" s="42"/>
      <c r="AI1321" s="42"/>
      <c r="AJ1321" s="42"/>
      <c r="AK1321" s="42"/>
      <c r="AL1321" s="42"/>
      <c r="AM1321" s="42"/>
      <c r="AN1321" s="42"/>
      <c r="AO1321" s="42"/>
      <c r="AP1321" s="42"/>
      <c r="AQ1321" s="42"/>
    </row>
    <row r="1322" spans="1:43" ht="13">
      <c r="A1322" s="42"/>
      <c r="B1322" s="42"/>
      <c r="C1322" s="42"/>
      <c r="D1322" s="42"/>
      <c r="E1322" s="42"/>
      <c r="F1322" s="42"/>
      <c r="G1322" s="42"/>
      <c r="H1322" s="42"/>
      <c r="I1322" s="42"/>
      <c r="J1322" s="42"/>
      <c r="K1322" s="42"/>
      <c r="L1322" s="42"/>
      <c r="M1322" s="42"/>
      <c r="N1322" s="42"/>
      <c r="O1322" s="42"/>
      <c r="P1322" s="42"/>
      <c r="Q1322" s="42"/>
      <c r="R1322" s="42"/>
      <c r="S1322" s="42"/>
      <c r="T1322" s="42"/>
      <c r="U1322" s="42"/>
      <c r="V1322" s="42"/>
      <c r="W1322" s="42"/>
      <c r="X1322" s="42"/>
      <c r="Y1322" s="42"/>
      <c r="Z1322" s="42"/>
      <c r="AA1322" s="42"/>
      <c r="AB1322" s="42"/>
      <c r="AC1322" s="42"/>
      <c r="AD1322" s="42"/>
      <c r="AE1322" s="42"/>
      <c r="AF1322" s="42"/>
      <c r="AG1322" s="42"/>
      <c r="AH1322" s="42"/>
      <c r="AI1322" s="42"/>
      <c r="AJ1322" s="42"/>
      <c r="AK1322" s="42"/>
      <c r="AL1322" s="42"/>
      <c r="AM1322" s="42"/>
      <c r="AN1322" s="42"/>
      <c r="AO1322" s="42"/>
      <c r="AP1322" s="42"/>
      <c r="AQ1322" s="42"/>
    </row>
    <row r="1323" spans="1:43" ht="13">
      <c r="A1323" s="42"/>
      <c r="B1323" s="42"/>
      <c r="C1323" s="42"/>
      <c r="D1323" s="42"/>
      <c r="E1323" s="42"/>
      <c r="F1323" s="42"/>
      <c r="G1323" s="42"/>
      <c r="H1323" s="42"/>
      <c r="I1323" s="42"/>
      <c r="J1323" s="42"/>
      <c r="K1323" s="42"/>
      <c r="L1323" s="42"/>
      <c r="M1323" s="42"/>
      <c r="N1323" s="42"/>
      <c r="O1323" s="42"/>
      <c r="P1323" s="42"/>
      <c r="Q1323" s="42"/>
      <c r="R1323" s="42"/>
      <c r="S1323" s="42"/>
      <c r="T1323" s="42"/>
      <c r="U1323" s="42"/>
      <c r="V1323" s="42"/>
      <c r="W1323" s="42"/>
      <c r="X1323" s="42"/>
      <c r="Y1323" s="42"/>
      <c r="Z1323" s="42"/>
      <c r="AA1323" s="42"/>
      <c r="AB1323" s="42"/>
      <c r="AC1323" s="42"/>
      <c r="AD1323" s="42"/>
      <c r="AE1323" s="42"/>
      <c r="AF1323" s="42"/>
      <c r="AG1323" s="42"/>
      <c r="AH1323" s="42"/>
      <c r="AI1323" s="42"/>
      <c r="AJ1323" s="42"/>
      <c r="AK1323" s="42"/>
      <c r="AL1323" s="42"/>
      <c r="AM1323" s="42"/>
      <c r="AN1323" s="42"/>
      <c r="AO1323" s="42"/>
      <c r="AP1323" s="42"/>
      <c r="AQ1323" s="42"/>
    </row>
    <row r="1324" spans="1:43" ht="13">
      <c r="A1324" s="42"/>
      <c r="B1324" s="42"/>
      <c r="C1324" s="42"/>
      <c r="D1324" s="42"/>
      <c r="E1324" s="42"/>
      <c r="F1324" s="42"/>
      <c r="G1324" s="42"/>
      <c r="H1324" s="42"/>
      <c r="I1324" s="42"/>
      <c r="J1324" s="42"/>
      <c r="K1324" s="42"/>
      <c r="L1324" s="42"/>
      <c r="M1324" s="42"/>
      <c r="N1324" s="42"/>
      <c r="O1324" s="42"/>
      <c r="P1324" s="42"/>
      <c r="Q1324" s="42"/>
      <c r="R1324" s="42"/>
      <c r="S1324" s="42"/>
      <c r="T1324" s="42"/>
      <c r="U1324" s="42"/>
      <c r="V1324" s="42"/>
      <c r="W1324" s="42"/>
      <c r="X1324" s="42"/>
      <c r="Y1324" s="42"/>
      <c r="Z1324" s="42"/>
      <c r="AA1324" s="42"/>
      <c r="AB1324" s="42"/>
      <c r="AC1324" s="42"/>
      <c r="AD1324" s="42"/>
      <c r="AE1324" s="42"/>
      <c r="AF1324" s="42"/>
      <c r="AG1324" s="42"/>
      <c r="AH1324" s="42"/>
      <c r="AI1324" s="42"/>
      <c r="AJ1324" s="42"/>
      <c r="AK1324" s="42"/>
      <c r="AL1324" s="42"/>
      <c r="AM1324" s="42"/>
      <c r="AN1324" s="42"/>
      <c r="AO1324" s="42"/>
      <c r="AP1324" s="42"/>
      <c r="AQ1324" s="42"/>
    </row>
    <row r="1325" spans="1:43" ht="13">
      <c r="A1325" s="42"/>
      <c r="B1325" s="42"/>
      <c r="C1325" s="42"/>
      <c r="D1325" s="42"/>
      <c r="E1325" s="42"/>
      <c r="F1325" s="42"/>
      <c r="G1325" s="42"/>
      <c r="H1325" s="42"/>
      <c r="I1325" s="42"/>
      <c r="J1325" s="42"/>
      <c r="K1325" s="42"/>
      <c r="L1325" s="42"/>
      <c r="M1325" s="42"/>
      <c r="N1325" s="42"/>
      <c r="O1325" s="42"/>
      <c r="P1325" s="42"/>
      <c r="Q1325" s="42"/>
      <c r="R1325" s="42"/>
      <c r="S1325" s="42"/>
      <c r="T1325" s="42"/>
      <c r="U1325" s="42"/>
      <c r="V1325" s="42"/>
      <c r="W1325" s="42"/>
      <c r="X1325" s="42"/>
      <c r="Y1325" s="42"/>
      <c r="Z1325" s="42"/>
      <c r="AA1325" s="42"/>
      <c r="AB1325" s="42"/>
      <c r="AC1325" s="42"/>
      <c r="AD1325" s="42"/>
      <c r="AE1325" s="42"/>
      <c r="AF1325" s="42"/>
      <c r="AG1325" s="42"/>
      <c r="AH1325" s="42"/>
      <c r="AI1325" s="42"/>
      <c r="AJ1325" s="42"/>
      <c r="AK1325" s="42"/>
      <c r="AL1325" s="42"/>
      <c r="AM1325" s="42"/>
      <c r="AN1325" s="42"/>
      <c r="AO1325" s="42"/>
      <c r="AP1325" s="42"/>
      <c r="AQ1325" s="42"/>
    </row>
    <row r="1326" spans="1:43" ht="13">
      <c r="A1326" s="42"/>
      <c r="B1326" s="42"/>
      <c r="C1326" s="42"/>
      <c r="D1326" s="42"/>
      <c r="E1326" s="42"/>
      <c r="F1326" s="42"/>
      <c r="G1326" s="42"/>
      <c r="H1326" s="42"/>
      <c r="I1326" s="42"/>
      <c r="J1326" s="42"/>
      <c r="K1326" s="42"/>
      <c r="L1326" s="42"/>
      <c r="M1326" s="42"/>
      <c r="N1326" s="42"/>
      <c r="O1326" s="42"/>
      <c r="P1326" s="42"/>
      <c r="Q1326" s="42"/>
      <c r="R1326" s="42"/>
      <c r="S1326" s="42"/>
      <c r="T1326" s="42"/>
      <c r="U1326" s="42"/>
      <c r="V1326" s="42"/>
      <c r="W1326" s="42"/>
      <c r="X1326" s="42"/>
      <c r="Y1326" s="42"/>
      <c r="Z1326" s="42"/>
      <c r="AA1326" s="42"/>
      <c r="AB1326" s="42"/>
      <c r="AC1326" s="42"/>
      <c r="AD1326" s="42"/>
      <c r="AE1326" s="42"/>
      <c r="AF1326" s="42"/>
      <c r="AG1326" s="42"/>
      <c r="AH1326" s="42"/>
      <c r="AI1326" s="42"/>
      <c r="AJ1326" s="42"/>
      <c r="AK1326" s="42"/>
      <c r="AL1326" s="42"/>
      <c r="AM1326" s="42"/>
      <c r="AN1326" s="42"/>
      <c r="AO1326" s="42"/>
      <c r="AP1326" s="42"/>
      <c r="AQ1326" s="42"/>
    </row>
    <row r="1327" spans="1:43" ht="13">
      <c r="A1327" s="42"/>
      <c r="B1327" s="42"/>
      <c r="C1327" s="42"/>
      <c r="D1327" s="42"/>
      <c r="E1327" s="42"/>
      <c r="F1327" s="42"/>
      <c r="G1327" s="42"/>
      <c r="H1327" s="42"/>
      <c r="I1327" s="42"/>
      <c r="J1327" s="42"/>
      <c r="K1327" s="42"/>
      <c r="L1327" s="42"/>
      <c r="M1327" s="42"/>
      <c r="N1327" s="42"/>
      <c r="O1327" s="42"/>
      <c r="P1327" s="42"/>
      <c r="Q1327" s="42"/>
      <c r="R1327" s="42"/>
      <c r="S1327" s="42"/>
      <c r="T1327" s="42"/>
      <c r="U1327" s="42"/>
      <c r="V1327" s="42"/>
      <c r="W1327" s="42"/>
      <c r="X1327" s="42"/>
      <c r="Y1327" s="42"/>
      <c r="Z1327" s="42"/>
      <c r="AA1327" s="42"/>
      <c r="AB1327" s="42"/>
      <c r="AC1327" s="42"/>
      <c r="AD1327" s="42"/>
      <c r="AE1327" s="42"/>
      <c r="AF1327" s="42"/>
      <c r="AG1327" s="42"/>
      <c r="AH1327" s="42"/>
      <c r="AI1327" s="42"/>
      <c r="AJ1327" s="42"/>
      <c r="AK1327" s="42"/>
      <c r="AL1327" s="42"/>
      <c r="AM1327" s="42"/>
      <c r="AN1327" s="42"/>
      <c r="AO1327" s="42"/>
      <c r="AP1327" s="42"/>
      <c r="AQ1327" s="42"/>
    </row>
    <row r="1328" spans="1:43" ht="13">
      <c r="A1328" s="42"/>
      <c r="B1328" s="42"/>
      <c r="C1328" s="42"/>
      <c r="D1328" s="42"/>
      <c r="E1328" s="42"/>
      <c r="F1328" s="42"/>
      <c r="G1328" s="42"/>
      <c r="H1328" s="42"/>
      <c r="I1328" s="42"/>
      <c r="J1328" s="42"/>
      <c r="K1328" s="42"/>
      <c r="L1328" s="42"/>
      <c r="M1328" s="42"/>
      <c r="N1328" s="42"/>
      <c r="O1328" s="42"/>
      <c r="P1328" s="42"/>
      <c r="Q1328" s="42"/>
      <c r="R1328" s="42"/>
      <c r="S1328" s="42"/>
      <c r="T1328" s="42"/>
      <c r="U1328" s="42"/>
      <c r="V1328" s="42"/>
      <c r="W1328" s="42"/>
      <c r="X1328" s="42"/>
      <c r="Y1328" s="42"/>
      <c r="Z1328" s="42"/>
      <c r="AA1328" s="42"/>
      <c r="AB1328" s="42"/>
      <c r="AC1328" s="42"/>
      <c r="AD1328" s="42"/>
      <c r="AE1328" s="42"/>
      <c r="AF1328" s="42"/>
      <c r="AG1328" s="42"/>
      <c r="AH1328" s="42"/>
      <c r="AI1328" s="42"/>
      <c r="AJ1328" s="42"/>
      <c r="AK1328" s="42"/>
      <c r="AL1328" s="42"/>
      <c r="AM1328" s="42"/>
      <c r="AN1328" s="42"/>
      <c r="AO1328" s="42"/>
      <c r="AP1328" s="42"/>
      <c r="AQ1328" s="42"/>
    </row>
    <row r="1329" spans="1:43" ht="13">
      <c r="A1329" s="42"/>
      <c r="B1329" s="42"/>
      <c r="C1329" s="42"/>
      <c r="D1329" s="42"/>
      <c r="E1329" s="42"/>
      <c r="F1329" s="42"/>
      <c r="G1329" s="42"/>
      <c r="H1329" s="42"/>
      <c r="I1329" s="42"/>
      <c r="J1329" s="42"/>
      <c r="K1329" s="42"/>
      <c r="L1329" s="42"/>
      <c r="M1329" s="42"/>
      <c r="N1329" s="42"/>
      <c r="O1329" s="42"/>
      <c r="P1329" s="42"/>
      <c r="Q1329" s="42"/>
      <c r="R1329" s="42"/>
      <c r="S1329" s="42"/>
      <c r="T1329" s="42"/>
      <c r="U1329" s="42"/>
      <c r="V1329" s="42"/>
      <c r="W1329" s="42"/>
      <c r="X1329" s="42"/>
      <c r="Y1329" s="42"/>
      <c r="Z1329" s="42"/>
      <c r="AA1329" s="42"/>
      <c r="AB1329" s="42"/>
      <c r="AC1329" s="42"/>
      <c r="AD1329" s="42"/>
      <c r="AE1329" s="42"/>
      <c r="AF1329" s="42"/>
      <c r="AG1329" s="42"/>
      <c r="AH1329" s="42"/>
      <c r="AI1329" s="42"/>
      <c r="AJ1329" s="42"/>
      <c r="AK1329" s="42"/>
      <c r="AL1329" s="42"/>
      <c r="AM1329" s="42"/>
      <c r="AN1329" s="42"/>
      <c r="AO1329" s="42"/>
      <c r="AP1329" s="42"/>
      <c r="AQ1329" s="42"/>
    </row>
    <row r="1330" spans="1:43" ht="13">
      <c r="A1330" s="42"/>
      <c r="B1330" s="42"/>
      <c r="C1330" s="42"/>
      <c r="D1330" s="42"/>
      <c r="E1330" s="42"/>
      <c r="F1330" s="42"/>
      <c r="G1330" s="42"/>
      <c r="H1330" s="42"/>
      <c r="I1330" s="42"/>
      <c r="J1330" s="42"/>
      <c r="K1330" s="42"/>
      <c r="L1330" s="42"/>
      <c r="M1330" s="42"/>
      <c r="N1330" s="42"/>
      <c r="O1330" s="42"/>
      <c r="P1330" s="42"/>
      <c r="Q1330" s="42"/>
      <c r="R1330" s="42"/>
      <c r="S1330" s="42"/>
      <c r="T1330" s="42"/>
      <c r="U1330" s="42"/>
      <c r="V1330" s="42"/>
      <c r="W1330" s="42"/>
      <c r="X1330" s="42"/>
      <c r="Y1330" s="42"/>
      <c r="Z1330" s="42"/>
      <c r="AA1330" s="42"/>
      <c r="AB1330" s="42"/>
      <c r="AC1330" s="42"/>
      <c r="AD1330" s="42"/>
      <c r="AE1330" s="42"/>
      <c r="AF1330" s="42"/>
      <c r="AG1330" s="42"/>
      <c r="AH1330" s="42"/>
      <c r="AI1330" s="42"/>
      <c r="AJ1330" s="42"/>
      <c r="AK1330" s="42"/>
      <c r="AL1330" s="42"/>
      <c r="AM1330" s="42"/>
      <c r="AN1330" s="42"/>
      <c r="AO1330" s="42"/>
      <c r="AP1330" s="42"/>
      <c r="AQ1330" s="42"/>
    </row>
    <row r="1331" spans="1:43" ht="13">
      <c r="A1331" s="42"/>
      <c r="B1331" s="42"/>
      <c r="C1331" s="42"/>
      <c r="D1331" s="42"/>
      <c r="E1331" s="42"/>
      <c r="F1331" s="42"/>
      <c r="G1331" s="42"/>
      <c r="H1331" s="42"/>
      <c r="I1331" s="42"/>
      <c r="J1331" s="42"/>
      <c r="K1331" s="42"/>
      <c r="L1331" s="42"/>
      <c r="M1331" s="42"/>
      <c r="N1331" s="42"/>
      <c r="O1331" s="42"/>
      <c r="P1331" s="42"/>
      <c r="Q1331" s="42"/>
      <c r="R1331" s="42"/>
      <c r="S1331" s="42"/>
      <c r="T1331" s="42"/>
      <c r="U1331" s="42"/>
      <c r="V1331" s="42"/>
      <c r="W1331" s="42"/>
      <c r="X1331" s="42"/>
      <c r="Y1331" s="42"/>
      <c r="Z1331" s="42"/>
      <c r="AA1331" s="42"/>
      <c r="AB1331" s="42"/>
      <c r="AC1331" s="42"/>
      <c r="AD1331" s="42"/>
      <c r="AE1331" s="42"/>
      <c r="AF1331" s="42"/>
      <c r="AG1331" s="42"/>
      <c r="AH1331" s="42"/>
      <c r="AI1331" s="42"/>
      <c r="AJ1331" s="42"/>
      <c r="AK1331" s="42"/>
      <c r="AL1331" s="42"/>
      <c r="AM1331" s="42"/>
      <c r="AN1331" s="42"/>
      <c r="AO1331" s="42"/>
      <c r="AP1331" s="42"/>
      <c r="AQ1331" s="42"/>
    </row>
    <row r="1332" spans="1:43" ht="13">
      <c r="A1332" s="42"/>
      <c r="B1332" s="42"/>
      <c r="C1332" s="42"/>
      <c r="D1332" s="42"/>
      <c r="E1332" s="42"/>
      <c r="F1332" s="42"/>
      <c r="G1332" s="42"/>
      <c r="H1332" s="42"/>
      <c r="I1332" s="42"/>
      <c r="J1332" s="42"/>
      <c r="K1332" s="42"/>
      <c r="L1332" s="42"/>
      <c r="M1332" s="42"/>
      <c r="N1332" s="42"/>
      <c r="O1332" s="42"/>
      <c r="P1332" s="42"/>
      <c r="Q1332" s="42"/>
      <c r="R1332" s="42"/>
      <c r="S1332" s="42"/>
      <c r="T1332" s="42"/>
      <c r="U1332" s="42"/>
      <c r="V1332" s="42"/>
      <c r="W1332" s="42"/>
      <c r="X1332" s="42"/>
      <c r="Y1332" s="42"/>
      <c r="Z1332" s="42"/>
      <c r="AA1332" s="42"/>
      <c r="AB1332" s="42"/>
      <c r="AC1332" s="42"/>
      <c r="AD1332" s="42"/>
      <c r="AE1332" s="42"/>
      <c r="AF1332" s="42"/>
      <c r="AG1332" s="42"/>
      <c r="AH1332" s="42"/>
      <c r="AI1332" s="42"/>
      <c r="AJ1332" s="42"/>
      <c r="AK1332" s="42"/>
      <c r="AL1332" s="42"/>
      <c r="AM1332" s="42"/>
      <c r="AN1332" s="42"/>
      <c r="AO1332" s="42"/>
      <c r="AP1332" s="42"/>
      <c r="AQ1332" s="42"/>
    </row>
    <row r="1333" spans="1:43" ht="13">
      <c r="A1333" s="42"/>
      <c r="B1333" s="42"/>
      <c r="C1333" s="42"/>
      <c r="D1333" s="42"/>
      <c r="E1333" s="42"/>
      <c r="F1333" s="42"/>
      <c r="G1333" s="42"/>
      <c r="H1333" s="42"/>
      <c r="I1333" s="42"/>
      <c r="J1333" s="42"/>
      <c r="K1333" s="42"/>
      <c r="L1333" s="42"/>
      <c r="M1333" s="42"/>
      <c r="N1333" s="42"/>
      <c r="O1333" s="42"/>
      <c r="P1333" s="42"/>
      <c r="Q1333" s="42"/>
      <c r="R1333" s="42"/>
      <c r="S1333" s="42"/>
      <c r="T1333" s="42"/>
      <c r="U1333" s="42"/>
      <c r="V1333" s="42"/>
      <c r="W1333" s="42"/>
      <c r="X1333" s="42"/>
      <c r="Y1333" s="42"/>
      <c r="Z1333" s="42"/>
      <c r="AA1333" s="42"/>
      <c r="AB1333" s="42"/>
      <c r="AC1333" s="42"/>
      <c r="AD1333" s="42"/>
      <c r="AE1333" s="42"/>
      <c r="AF1333" s="42"/>
      <c r="AG1333" s="42"/>
      <c r="AH1333" s="42"/>
      <c r="AI1333" s="42"/>
      <c r="AJ1333" s="42"/>
      <c r="AK1333" s="42"/>
      <c r="AL1333" s="42"/>
      <c r="AM1333" s="42"/>
      <c r="AN1333" s="42"/>
      <c r="AO1333" s="42"/>
      <c r="AP1333" s="42"/>
      <c r="AQ1333" s="42"/>
    </row>
    <row r="1334" spans="1:43" ht="13">
      <c r="A1334" s="42"/>
      <c r="B1334" s="42"/>
      <c r="C1334" s="42"/>
      <c r="D1334" s="42"/>
      <c r="E1334" s="42"/>
      <c r="F1334" s="42"/>
      <c r="G1334" s="42"/>
      <c r="H1334" s="42"/>
      <c r="I1334" s="42"/>
      <c r="J1334" s="42"/>
      <c r="K1334" s="42"/>
      <c r="L1334" s="42"/>
      <c r="M1334" s="42"/>
      <c r="N1334" s="42"/>
      <c r="O1334" s="42"/>
      <c r="P1334" s="42"/>
      <c r="Q1334" s="42"/>
      <c r="R1334" s="42"/>
      <c r="S1334" s="42"/>
      <c r="T1334" s="42"/>
      <c r="U1334" s="42"/>
      <c r="V1334" s="42"/>
      <c r="W1334" s="42"/>
      <c r="X1334" s="42"/>
      <c r="Y1334" s="42"/>
      <c r="Z1334" s="42"/>
      <c r="AA1334" s="42"/>
      <c r="AB1334" s="42"/>
      <c r="AC1334" s="42"/>
      <c r="AD1334" s="42"/>
      <c r="AE1334" s="42"/>
      <c r="AF1334" s="42"/>
      <c r="AG1334" s="42"/>
      <c r="AH1334" s="42"/>
      <c r="AI1334" s="42"/>
      <c r="AJ1334" s="42"/>
      <c r="AK1334" s="42"/>
      <c r="AL1334" s="42"/>
      <c r="AM1334" s="42"/>
      <c r="AN1334" s="42"/>
      <c r="AO1334" s="42"/>
      <c r="AP1334" s="42"/>
      <c r="AQ1334" s="42"/>
    </row>
    <row r="1335" spans="1:43" ht="13">
      <c r="A1335" s="42"/>
      <c r="B1335" s="42"/>
      <c r="C1335" s="42"/>
      <c r="D1335" s="42"/>
      <c r="E1335" s="42"/>
      <c r="F1335" s="42"/>
      <c r="G1335" s="42"/>
      <c r="H1335" s="42"/>
      <c r="I1335" s="42"/>
      <c r="J1335" s="42"/>
      <c r="K1335" s="42"/>
      <c r="L1335" s="42"/>
      <c r="M1335" s="42"/>
      <c r="N1335" s="42"/>
      <c r="O1335" s="42"/>
      <c r="P1335" s="42"/>
      <c r="Q1335" s="42"/>
      <c r="R1335" s="42"/>
      <c r="S1335" s="42"/>
      <c r="T1335" s="42"/>
      <c r="U1335" s="42"/>
      <c r="V1335" s="42"/>
      <c r="W1335" s="42"/>
      <c r="X1335" s="42"/>
      <c r="Y1335" s="42"/>
      <c r="Z1335" s="42"/>
      <c r="AA1335" s="42"/>
      <c r="AB1335" s="42"/>
      <c r="AC1335" s="42"/>
      <c r="AD1335" s="42"/>
      <c r="AE1335" s="42"/>
      <c r="AF1335" s="42"/>
      <c r="AG1335" s="42"/>
      <c r="AH1335" s="42"/>
      <c r="AI1335" s="42"/>
      <c r="AJ1335" s="42"/>
      <c r="AK1335" s="42"/>
      <c r="AL1335" s="42"/>
      <c r="AM1335" s="42"/>
      <c r="AN1335" s="42"/>
      <c r="AO1335" s="42"/>
      <c r="AP1335" s="42"/>
      <c r="AQ1335" s="42"/>
    </row>
    <row r="1336" spans="1:43" ht="13">
      <c r="A1336" s="42"/>
      <c r="B1336" s="42"/>
      <c r="C1336" s="42"/>
      <c r="D1336" s="42"/>
      <c r="E1336" s="42"/>
      <c r="F1336" s="42"/>
      <c r="G1336" s="42"/>
      <c r="H1336" s="42"/>
      <c r="I1336" s="42"/>
      <c r="J1336" s="42"/>
      <c r="K1336" s="42"/>
      <c r="L1336" s="42"/>
      <c r="M1336" s="42"/>
      <c r="N1336" s="42"/>
      <c r="O1336" s="42"/>
      <c r="P1336" s="42"/>
      <c r="Q1336" s="42"/>
      <c r="R1336" s="42"/>
      <c r="S1336" s="42"/>
      <c r="T1336" s="42"/>
      <c r="U1336" s="42"/>
      <c r="V1336" s="42"/>
      <c r="W1336" s="42"/>
      <c r="X1336" s="42"/>
      <c r="Y1336" s="42"/>
      <c r="Z1336" s="42"/>
      <c r="AA1336" s="42"/>
      <c r="AB1336" s="42"/>
      <c r="AC1336" s="42"/>
      <c r="AD1336" s="42"/>
      <c r="AE1336" s="42"/>
      <c r="AF1336" s="42"/>
      <c r="AG1336" s="42"/>
      <c r="AH1336" s="42"/>
      <c r="AI1336" s="42"/>
      <c r="AJ1336" s="42"/>
      <c r="AK1336" s="42"/>
      <c r="AL1336" s="42"/>
      <c r="AM1336" s="42"/>
      <c r="AN1336" s="42"/>
      <c r="AO1336" s="42"/>
      <c r="AP1336" s="42"/>
      <c r="AQ1336" s="42"/>
    </row>
    <row r="1337" spans="1:43" ht="13">
      <c r="A1337" s="42"/>
      <c r="B1337" s="42"/>
      <c r="C1337" s="42"/>
      <c r="D1337" s="42"/>
      <c r="E1337" s="42"/>
      <c r="F1337" s="42"/>
      <c r="G1337" s="42"/>
      <c r="H1337" s="42"/>
      <c r="I1337" s="42"/>
      <c r="J1337" s="42"/>
      <c r="K1337" s="42"/>
      <c r="L1337" s="42"/>
      <c r="M1337" s="42"/>
      <c r="N1337" s="42"/>
      <c r="O1337" s="42"/>
      <c r="P1337" s="42"/>
      <c r="Q1337" s="42"/>
      <c r="R1337" s="42"/>
      <c r="S1337" s="42"/>
      <c r="T1337" s="42"/>
      <c r="U1337" s="42"/>
      <c r="V1337" s="42"/>
      <c r="W1337" s="42"/>
      <c r="X1337" s="42"/>
      <c r="Y1337" s="42"/>
      <c r="Z1337" s="42"/>
      <c r="AA1337" s="42"/>
      <c r="AB1337" s="42"/>
      <c r="AC1337" s="42"/>
      <c r="AD1337" s="42"/>
      <c r="AE1337" s="42"/>
      <c r="AF1337" s="42"/>
      <c r="AG1337" s="42"/>
      <c r="AH1337" s="42"/>
      <c r="AI1337" s="42"/>
      <c r="AJ1337" s="42"/>
      <c r="AK1337" s="42"/>
      <c r="AL1337" s="42"/>
      <c r="AM1337" s="42"/>
      <c r="AN1337" s="42"/>
      <c r="AO1337" s="42"/>
      <c r="AP1337" s="42"/>
      <c r="AQ1337" s="42"/>
    </row>
    <row r="1338" spans="1:43" ht="13">
      <c r="A1338" s="42"/>
      <c r="B1338" s="42"/>
      <c r="C1338" s="42"/>
      <c r="D1338" s="42"/>
      <c r="E1338" s="42"/>
      <c r="F1338" s="42"/>
      <c r="G1338" s="42"/>
      <c r="H1338" s="42"/>
      <c r="I1338" s="42"/>
      <c r="J1338" s="42"/>
      <c r="K1338" s="42"/>
      <c r="L1338" s="42"/>
      <c r="M1338" s="42"/>
      <c r="N1338" s="42"/>
      <c r="O1338" s="42"/>
      <c r="P1338" s="42"/>
      <c r="Q1338" s="42"/>
      <c r="R1338" s="42"/>
      <c r="S1338" s="42"/>
      <c r="T1338" s="42"/>
      <c r="U1338" s="42"/>
      <c r="V1338" s="42"/>
      <c r="W1338" s="42"/>
      <c r="X1338" s="42"/>
      <c r="Y1338" s="42"/>
      <c r="Z1338" s="42"/>
      <c r="AA1338" s="42"/>
      <c r="AB1338" s="42"/>
      <c r="AC1338" s="42"/>
      <c r="AD1338" s="42"/>
      <c r="AE1338" s="42"/>
      <c r="AF1338" s="42"/>
      <c r="AG1338" s="42"/>
      <c r="AH1338" s="42"/>
      <c r="AI1338" s="42"/>
      <c r="AJ1338" s="42"/>
      <c r="AK1338" s="42"/>
      <c r="AL1338" s="42"/>
      <c r="AM1338" s="42"/>
      <c r="AN1338" s="42"/>
      <c r="AO1338" s="42"/>
      <c r="AP1338" s="42"/>
      <c r="AQ1338" s="42"/>
    </row>
    <row r="1339" spans="1:43" ht="13">
      <c r="A1339" s="42"/>
      <c r="B1339" s="42"/>
      <c r="C1339" s="42"/>
      <c r="D1339" s="42"/>
      <c r="E1339" s="42"/>
      <c r="F1339" s="42"/>
      <c r="G1339" s="42"/>
      <c r="H1339" s="42"/>
      <c r="I1339" s="42"/>
      <c r="J1339" s="42"/>
      <c r="K1339" s="42"/>
      <c r="L1339" s="42"/>
      <c r="M1339" s="42"/>
      <c r="N1339" s="42"/>
      <c r="O1339" s="42"/>
      <c r="P1339" s="42"/>
      <c r="Q1339" s="42"/>
      <c r="R1339" s="42"/>
      <c r="S1339" s="42"/>
      <c r="T1339" s="42"/>
      <c r="U1339" s="42"/>
      <c r="V1339" s="42"/>
      <c r="W1339" s="42"/>
      <c r="X1339" s="42"/>
      <c r="Y1339" s="42"/>
      <c r="Z1339" s="42"/>
      <c r="AA1339" s="42"/>
      <c r="AB1339" s="42"/>
      <c r="AC1339" s="42"/>
      <c r="AD1339" s="42"/>
      <c r="AE1339" s="42"/>
      <c r="AF1339" s="42"/>
      <c r="AG1339" s="42"/>
      <c r="AH1339" s="42"/>
      <c r="AI1339" s="42"/>
      <c r="AJ1339" s="42"/>
      <c r="AK1339" s="42"/>
      <c r="AL1339" s="42"/>
      <c r="AM1339" s="42"/>
      <c r="AN1339" s="42"/>
      <c r="AO1339" s="42"/>
      <c r="AP1339" s="42"/>
      <c r="AQ1339" s="42"/>
    </row>
    <row r="1340" spans="1:43" ht="13">
      <c r="A1340" s="42"/>
      <c r="B1340" s="42"/>
      <c r="C1340" s="42"/>
      <c r="D1340" s="42"/>
      <c r="E1340" s="42"/>
      <c r="F1340" s="42"/>
      <c r="G1340" s="42"/>
      <c r="H1340" s="42"/>
      <c r="I1340" s="42"/>
      <c r="J1340" s="42"/>
      <c r="K1340" s="42"/>
      <c r="L1340" s="42"/>
      <c r="M1340" s="42"/>
      <c r="N1340" s="42"/>
      <c r="O1340" s="42"/>
      <c r="P1340" s="42"/>
      <c r="Q1340" s="42"/>
      <c r="R1340" s="42"/>
      <c r="S1340" s="42"/>
      <c r="T1340" s="42"/>
      <c r="U1340" s="42"/>
      <c r="V1340" s="42"/>
      <c r="W1340" s="42"/>
      <c r="X1340" s="42"/>
      <c r="Y1340" s="42"/>
      <c r="Z1340" s="42"/>
      <c r="AA1340" s="42"/>
      <c r="AB1340" s="42"/>
      <c r="AC1340" s="42"/>
      <c r="AD1340" s="42"/>
      <c r="AE1340" s="42"/>
      <c r="AF1340" s="42"/>
      <c r="AG1340" s="42"/>
      <c r="AH1340" s="42"/>
      <c r="AI1340" s="42"/>
      <c r="AJ1340" s="42"/>
      <c r="AK1340" s="42"/>
      <c r="AL1340" s="42"/>
      <c r="AM1340" s="42"/>
      <c r="AN1340" s="42"/>
      <c r="AO1340" s="42"/>
      <c r="AP1340" s="42"/>
      <c r="AQ1340" s="42"/>
    </row>
    <row r="1341" spans="1:43" ht="13">
      <c r="A1341" s="42"/>
      <c r="B1341" s="42"/>
      <c r="C1341" s="42"/>
      <c r="D1341" s="42"/>
      <c r="E1341" s="42"/>
      <c r="F1341" s="42"/>
      <c r="G1341" s="42"/>
      <c r="H1341" s="42"/>
      <c r="I1341" s="42"/>
      <c r="J1341" s="42"/>
      <c r="K1341" s="42"/>
      <c r="L1341" s="42"/>
      <c r="M1341" s="42"/>
      <c r="N1341" s="42"/>
      <c r="O1341" s="42"/>
      <c r="P1341" s="42"/>
      <c r="Q1341" s="42"/>
      <c r="R1341" s="42"/>
      <c r="S1341" s="42"/>
      <c r="T1341" s="42"/>
      <c r="U1341" s="42"/>
      <c r="V1341" s="42"/>
      <c r="W1341" s="42"/>
      <c r="X1341" s="42"/>
      <c r="Y1341" s="42"/>
      <c r="Z1341" s="42"/>
      <c r="AA1341" s="42"/>
      <c r="AB1341" s="42"/>
      <c r="AC1341" s="42"/>
      <c r="AD1341" s="42"/>
      <c r="AE1341" s="42"/>
      <c r="AF1341" s="42"/>
      <c r="AG1341" s="42"/>
      <c r="AH1341" s="42"/>
      <c r="AI1341" s="42"/>
      <c r="AJ1341" s="42"/>
      <c r="AK1341" s="42"/>
      <c r="AL1341" s="42"/>
      <c r="AM1341" s="42"/>
      <c r="AN1341" s="42"/>
      <c r="AO1341" s="42"/>
      <c r="AP1341" s="42"/>
      <c r="AQ1341" s="42"/>
    </row>
    <row r="1342" spans="1:43" ht="13">
      <c r="A1342" s="42"/>
      <c r="B1342" s="42"/>
      <c r="C1342" s="42"/>
      <c r="D1342" s="42"/>
      <c r="E1342" s="42"/>
      <c r="F1342" s="42"/>
      <c r="G1342" s="42"/>
      <c r="H1342" s="42"/>
      <c r="I1342" s="42"/>
      <c r="J1342" s="42"/>
      <c r="K1342" s="42"/>
      <c r="L1342" s="42"/>
      <c r="M1342" s="42"/>
      <c r="N1342" s="42"/>
      <c r="O1342" s="42"/>
      <c r="P1342" s="42"/>
      <c r="Q1342" s="42"/>
      <c r="R1342" s="42"/>
      <c r="S1342" s="42"/>
      <c r="T1342" s="42"/>
      <c r="U1342" s="42"/>
      <c r="V1342" s="42"/>
      <c r="W1342" s="42"/>
      <c r="X1342" s="42"/>
      <c r="Y1342" s="42"/>
      <c r="Z1342" s="42"/>
      <c r="AA1342" s="42"/>
      <c r="AB1342" s="42"/>
      <c r="AC1342" s="42"/>
      <c r="AD1342" s="42"/>
      <c r="AE1342" s="42"/>
      <c r="AF1342" s="42"/>
      <c r="AG1342" s="42"/>
      <c r="AH1342" s="42"/>
      <c r="AI1342" s="42"/>
      <c r="AJ1342" s="42"/>
      <c r="AK1342" s="42"/>
      <c r="AL1342" s="42"/>
      <c r="AM1342" s="42"/>
      <c r="AN1342" s="42"/>
      <c r="AO1342" s="42"/>
      <c r="AP1342" s="42"/>
      <c r="AQ1342" s="42"/>
    </row>
    <row r="1343" spans="1:43" ht="13">
      <c r="A1343" s="42"/>
      <c r="B1343" s="42"/>
      <c r="C1343" s="42"/>
      <c r="D1343" s="42"/>
      <c r="E1343" s="42"/>
      <c r="F1343" s="42"/>
      <c r="G1343" s="42"/>
      <c r="H1343" s="42"/>
      <c r="I1343" s="42"/>
      <c r="J1343" s="42"/>
      <c r="K1343" s="42"/>
      <c r="L1343" s="42"/>
      <c r="M1343" s="42"/>
      <c r="N1343" s="42"/>
      <c r="O1343" s="42"/>
      <c r="P1343" s="42"/>
      <c r="Q1343" s="42"/>
      <c r="R1343" s="42"/>
      <c r="S1343" s="42"/>
      <c r="T1343" s="42"/>
      <c r="U1343" s="42"/>
      <c r="V1343" s="42"/>
      <c r="W1343" s="42"/>
      <c r="X1343" s="42"/>
      <c r="Y1343" s="42"/>
      <c r="Z1343" s="42"/>
      <c r="AA1343" s="42"/>
      <c r="AB1343" s="42"/>
      <c r="AC1343" s="42"/>
      <c r="AD1343" s="42"/>
      <c r="AE1343" s="42"/>
      <c r="AF1343" s="42"/>
      <c r="AG1343" s="42"/>
      <c r="AH1343" s="42"/>
      <c r="AI1343" s="42"/>
      <c r="AJ1343" s="42"/>
      <c r="AK1343" s="42"/>
      <c r="AL1343" s="42"/>
      <c r="AM1343" s="42"/>
      <c r="AN1343" s="42"/>
      <c r="AO1343" s="42"/>
      <c r="AP1343" s="42"/>
      <c r="AQ1343" s="42"/>
    </row>
    <row r="1344" spans="1:43" ht="13">
      <c r="A1344" s="42"/>
      <c r="B1344" s="42"/>
      <c r="C1344" s="42"/>
      <c r="D1344" s="42"/>
      <c r="E1344" s="42"/>
      <c r="F1344" s="42"/>
      <c r="G1344" s="42"/>
      <c r="H1344" s="42"/>
      <c r="I1344" s="42"/>
      <c r="J1344" s="42"/>
      <c r="K1344" s="42"/>
      <c r="L1344" s="42"/>
      <c r="M1344" s="42"/>
      <c r="N1344" s="42"/>
      <c r="O1344" s="42"/>
      <c r="P1344" s="42"/>
      <c r="Q1344" s="42"/>
      <c r="R1344" s="42"/>
      <c r="S1344" s="42"/>
      <c r="T1344" s="42"/>
      <c r="U1344" s="42"/>
      <c r="V1344" s="42"/>
      <c r="W1344" s="42"/>
      <c r="X1344" s="42"/>
      <c r="Y1344" s="42"/>
      <c r="Z1344" s="42"/>
      <c r="AA1344" s="42"/>
      <c r="AB1344" s="42"/>
      <c r="AC1344" s="42"/>
      <c r="AD1344" s="42"/>
      <c r="AE1344" s="42"/>
      <c r="AF1344" s="42"/>
      <c r="AG1344" s="42"/>
      <c r="AH1344" s="42"/>
      <c r="AI1344" s="42"/>
      <c r="AJ1344" s="42"/>
      <c r="AK1344" s="42"/>
      <c r="AL1344" s="42"/>
      <c r="AM1344" s="42"/>
      <c r="AN1344" s="42"/>
      <c r="AO1344" s="42"/>
      <c r="AP1344" s="42"/>
      <c r="AQ1344" s="42"/>
    </row>
    <row r="1345" spans="1:43" ht="13">
      <c r="A1345" s="42"/>
      <c r="B1345" s="42"/>
      <c r="C1345" s="42"/>
      <c r="D1345" s="42"/>
      <c r="E1345" s="42"/>
      <c r="F1345" s="42"/>
      <c r="G1345" s="42"/>
      <c r="H1345" s="42"/>
      <c r="I1345" s="42"/>
      <c r="J1345" s="42"/>
      <c r="K1345" s="42"/>
      <c r="L1345" s="42"/>
      <c r="M1345" s="42"/>
      <c r="N1345" s="42"/>
      <c r="O1345" s="42"/>
      <c r="P1345" s="42"/>
      <c r="Q1345" s="42"/>
      <c r="R1345" s="42"/>
      <c r="S1345" s="42"/>
      <c r="T1345" s="42"/>
      <c r="U1345" s="42"/>
      <c r="V1345" s="42"/>
      <c r="W1345" s="42"/>
      <c r="X1345" s="42"/>
      <c r="Y1345" s="42"/>
      <c r="Z1345" s="42"/>
      <c r="AA1345" s="42"/>
      <c r="AB1345" s="42"/>
      <c r="AC1345" s="42"/>
      <c r="AD1345" s="42"/>
      <c r="AE1345" s="42"/>
      <c r="AF1345" s="42"/>
      <c r="AG1345" s="42"/>
      <c r="AH1345" s="42"/>
      <c r="AI1345" s="42"/>
      <c r="AJ1345" s="42"/>
      <c r="AK1345" s="42"/>
      <c r="AL1345" s="42"/>
      <c r="AM1345" s="42"/>
      <c r="AN1345" s="42"/>
      <c r="AO1345" s="42"/>
      <c r="AP1345" s="42"/>
      <c r="AQ1345" s="42"/>
    </row>
    <row r="1346" spans="1:43" ht="13">
      <c r="A1346" s="42"/>
      <c r="B1346" s="42"/>
      <c r="C1346" s="42"/>
      <c r="D1346" s="42"/>
      <c r="E1346" s="42"/>
      <c r="F1346" s="42"/>
      <c r="G1346" s="42"/>
      <c r="H1346" s="42"/>
      <c r="I1346" s="42"/>
      <c r="J1346" s="42"/>
      <c r="K1346" s="42"/>
      <c r="L1346" s="42"/>
      <c r="M1346" s="42"/>
      <c r="N1346" s="42"/>
      <c r="O1346" s="42"/>
      <c r="P1346" s="42"/>
      <c r="Q1346" s="42"/>
      <c r="R1346" s="42"/>
      <c r="S1346" s="42"/>
      <c r="T1346" s="42"/>
      <c r="U1346" s="42"/>
      <c r="V1346" s="42"/>
      <c r="W1346" s="42"/>
      <c r="X1346" s="42"/>
      <c r="Y1346" s="42"/>
      <c r="Z1346" s="42"/>
      <c r="AA1346" s="42"/>
      <c r="AB1346" s="42"/>
      <c r="AC1346" s="42"/>
      <c r="AD1346" s="42"/>
      <c r="AE1346" s="42"/>
      <c r="AF1346" s="42"/>
      <c r="AG1346" s="42"/>
      <c r="AH1346" s="42"/>
      <c r="AI1346" s="42"/>
      <c r="AJ1346" s="42"/>
      <c r="AK1346" s="42"/>
      <c r="AL1346" s="42"/>
      <c r="AM1346" s="42"/>
      <c r="AN1346" s="42"/>
      <c r="AO1346" s="42"/>
      <c r="AP1346" s="42"/>
      <c r="AQ1346" s="42"/>
    </row>
    <row r="1347" spans="1:43" ht="13">
      <c r="A1347" s="42"/>
      <c r="B1347" s="42"/>
      <c r="C1347" s="42"/>
      <c r="D1347" s="42"/>
      <c r="E1347" s="42"/>
      <c r="F1347" s="42"/>
      <c r="G1347" s="42"/>
      <c r="H1347" s="42"/>
      <c r="I1347" s="42"/>
      <c r="J1347" s="42"/>
      <c r="K1347" s="42"/>
      <c r="L1347" s="42"/>
      <c r="M1347" s="42"/>
      <c r="N1347" s="42"/>
      <c r="O1347" s="42"/>
      <c r="P1347" s="42"/>
      <c r="Q1347" s="42"/>
      <c r="R1347" s="42"/>
      <c r="S1347" s="42"/>
      <c r="T1347" s="42"/>
      <c r="U1347" s="42"/>
      <c r="V1347" s="42"/>
      <c r="W1347" s="42"/>
      <c r="X1347" s="42"/>
      <c r="Y1347" s="42"/>
      <c r="Z1347" s="42"/>
      <c r="AA1347" s="42"/>
      <c r="AB1347" s="42"/>
      <c r="AC1347" s="42"/>
      <c r="AD1347" s="42"/>
      <c r="AE1347" s="42"/>
      <c r="AF1347" s="42"/>
      <c r="AG1347" s="42"/>
      <c r="AH1347" s="42"/>
      <c r="AI1347" s="42"/>
      <c r="AJ1347" s="42"/>
      <c r="AK1347" s="42"/>
      <c r="AL1347" s="42"/>
      <c r="AM1347" s="42"/>
      <c r="AN1347" s="42"/>
      <c r="AO1347" s="42"/>
      <c r="AP1347" s="42"/>
      <c r="AQ1347" s="42"/>
    </row>
    <row r="1348" spans="1:43" ht="13">
      <c r="A1348" s="42"/>
      <c r="B1348" s="42"/>
      <c r="C1348" s="42"/>
      <c r="D1348" s="42"/>
      <c r="E1348" s="42"/>
      <c r="F1348" s="42"/>
      <c r="G1348" s="42"/>
      <c r="H1348" s="42"/>
      <c r="I1348" s="42"/>
      <c r="J1348" s="42"/>
      <c r="K1348" s="42"/>
      <c r="L1348" s="42"/>
      <c r="M1348" s="42"/>
      <c r="N1348" s="42"/>
      <c r="O1348" s="42"/>
      <c r="P1348" s="42"/>
      <c r="Q1348" s="42"/>
      <c r="R1348" s="42"/>
      <c r="S1348" s="42"/>
      <c r="T1348" s="42"/>
      <c r="U1348" s="42"/>
      <c r="V1348" s="42"/>
      <c r="W1348" s="42"/>
      <c r="X1348" s="42"/>
      <c r="Y1348" s="42"/>
      <c r="Z1348" s="42"/>
      <c r="AA1348" s="42"/>
      <c r="AB1348" s="42"/>
      <c r="AC1348" s="42"/>
      <c r="AD1348" s="42"/>
      <c r="AE1348" s="42"/>
      <c r="AF1348" s="42"/>
      <c r="AG1348" s="42"/>
      <c r="AH1348" s="42"/>
      <c r="AI1348" s="42"/>
      <c r="AJ1348" s="42"/>
      <c r="AK1348" s="42"/>
      <c r="AL1348" s="42"/>
      <c r="AM1348" s="42"/>
      <c r="AN1348" s="42"/>
      <c r="AO1348" s="42"/>
      <c r="AP1348" s="42"/>
      <c r="AQ1348" s="42"/>
    </row>
    <row r="1349" spans="1:43" ht="13">
      <c r="A1349" s="42"/>
      <c r="B1349" s="42"/>
      <c r="C1349" s="42"/>
      <c r="D1349" s="42"/>
      <c r="E1349" s="42"/>
      <c r="F1349" s="42"/>
      <c r="G1349" s="42"/>
      <c r="H1349" s="42"/>
      <c r="I1349" s="42"/>
      <c r="J1349" s="42"/>
      <c r="K1349" s="42"/>
      <c r="L1349" s="42"/>
      <c r="M1349" s="42"/>
      <c r="N1349" s="42"/>
      <c r="O1349" s="42"/>
      <c r="P1349" s="42"/>
      <c r="Q1349" s="42"/>
      <c r="R1349" s="42"/>
      <c r="S1349" s="42"/>
      <c r="T1349" s="42"/>
      <c r="U1349" s="42"/>
      <c r="V1349" s="42"/>
      <c r="W1349" s="42"/>
      <c r="X1349" s="42"/>
      <c r="Y1349" s="42"/>
      <c r="Z1349" s="42"/>
      <c r="AA1349" s="42"/>
      <c r="AB1349" s="42"/>
      <c r="AC1349" s="42"/>
      <c r="AD1349" s="42"/>
      <c r="AE1349" s="42"/>
      <c r="AF1349" s="42"/>
      <c r="AG1349" s="42"/>
      <c r="AH1349" s="42"/>
      <c r="AI1349" s="42"/>
      <c r="AJ1349" s="42"/>
      <c r="AK1349" s="42"/>
      <c r="AL1349" s="42"/>
      <c r="AM1349" s="42"/>
      <c r="AN1349" s="42"/>
      <c r="AO1349" s="42"/>
      <c r="AP1349" s="42"/>
      <c r="AQ1349" s="42"/>
    </row>
    <row r="1350" spans="1:43" ht="13">
      <c r="A1350" s="42"/>
      <c r="B1350" s="42"/>
      <c r="C1350" s="42"/>
      <c r="D1350" s="42"/>
      <c r="E1350" s="42"/>
      <c r="F1350" s="42"/>
      <c r="G1350" s="42"/>
      <c r="H1350" s="42"/>
      <c r="I1350" s="42"/>
      <c r="J1350" s="42"/>
      <c r="K1350" s="42"/>
      <c r="L1350" s="42"/>
      <c r="M1350" s="42"/>
      <c r="N1350" s="42"/>
      <c r="O1350" s="42"/>
      <c r="P1350" s="42"/>
      <c r="Q1350" s="42"/>
      <c r="R1350" s="42"/>
      <c r="S1350" s="42"/>
      <c r="T1350" s="42"/>
      <c r="U1350" s="42"/>
      <c r="V1350" s="42"/>
      <c r="W1350" s="42"/>
      <c r="X1350" s="42"/>
      <c r="Y1350" s="42"/>
      <c r="Z1350" s="42"/>
      <c r="AA1350" s="42"/>
      <c r="AB1350" s="42"/>
      <c r="AC1350" s="42"/>
      <c r="AD1350" s="42"/>
      <c r="AE1350" s="42"/>
      <c r="AF1350" s="42"/>
      <c r="AG1350" s="42"/>
      <c r="AH1350" s="42"/>
      <c r="AI1350" s="42"/>
      <c r="AJ1350" s="42"/>
      <c r="AK1350" s="42"/>
      <c r="AL1350" s="42"/>
      <c r="AM1350" s="42"/>
      <c r="AN1350" s="42"/>
      <c r="AO1350" s="42"/>
      <c r="AP1350" s="42"/>
      <c r="AQ1350" s="42"/>
    </row>
    <row r="1351" spans="1:43" ht="13">
      <c r="A1351" s="42"/>
      <c r="B1351" s="42"/>
      <c r="C1351" s="42"/>
      <c r="D1351" s="42"/>
      <c r="E1351" s="42"/>
      <c r="F1351" s="42"/>
      <c r="G1351" s="42"/>
      <c r="H1351" s="42"/>
      <c r="I1351" s="42"/>
      <c r="J1351" s="42"/>
      <c r="K1351" s="42"/>
      <c r="L1351" s="42"/>
      <c r="M1351" s="42"/>
      <c r="N1351" s="42"/>
      <c r="O1351" s="42"/>
      <c r="P1351" s="42"/>
      <c r="Q1351" s="42"/>
      <c r="R1351" s="42"/>
      <c r="S1351" s="42"/>
      <c r="T1351" s="42"/>
      <c r="U1351" s="42"/>
      <c r="V1351" s="42"/>
      <c r="W1351" s="42"/>
      <c r="X1351" s="42"/>
      <c r="Y1351" s="42"/>
      <c r="Z1351" s="42"/>
      <c r="AA1351" s="42"/>
      <c r="AB1351" s="42"/>
      <c r="AC1351" s="42"/>
      <c r="AD1351" s="42"/>
      <c r="AE1351" s="42"/>
      <c r="AF1351" s="42"/>
      <c r="AG1351" s="42"/>
      <c r="AH1351" s="42"/>
      <c r="AI1351" s="42"/>
      <c r="AJ1351" s="42"/>
      <c r="AK1351" s="42"/>
      <c r="AL1351" s="42"/>
      <c r="AM1351" s="42"/>
      <c r="AN1351" s="42"/>
      <c r="AO1351" s="42"/>
      <c r="AP1351" s="42"/>
      <c r="AQ1351" s="42"/>
    </row>
    <row r="1352" spans="1:43" ht="13">
      <c r="A1352" s="42"/>
      <c r="B1352" s="42"/>
      <c r="C1352" s="42"/>
      <c r="D1352" s="42"/>
      <c r="E1352" s="42"/>
      <c r="F1352" s="42"/>
      <c r="G1352" s="42"/>
      <c r="H1352" s="42"/>
      <c r="I1352" s="42"/>
      <c r="J1352" s="42"/>
      <c r="K1352" s="42"/>
      <c r="L1352" s="42"/>
      <c r="M1352" s="42"/>
      <c r="N1352" s="42"/>
      <c r="O1352" s="42"/>
      <c r="P1352" s="42"/>
      <c r="Q1352" s="42"/>
      <c r="R1352" s="42"/>
      <c r="S1352" s="42"/>
      <c r="T1352" s="42"/>
      <c r="U1352" s="42"/>
      <c r="V1352" s="42"/>
      <c r="W1352" s="42"/>
      <c r="X1352" s="42"/>
      <c r="Y1352" s="42"/>
      <c r="Z1352" s="42"/>
      <c r="AA1352" s="42"/>
      <c r="AB1352" s="42"/>
      <c r="AC1352" s="42"/>
      <c r="AD1352" s="42"/>
      <c r="AE1352" s="42"/>
      <c r="AF1352" s="42"/>
      <c r="AG1352" s="42"/>
      <c r="AH1352" s="42"/>
      <c r="AI1352" s="42"/>
      <c r="AJ1352" s="42"/>
      <c r="AK1352" s="42"/>
      <c r="AL1352" s="42"/>
      <c r="AM1352" s="42"/>
      <c r="AN1352" s="42"/>
      <c r="AO1352" s="42"/>
      <c r="AP1352" s="42"/>
      <c r="AQ1352" s="42"/>
    </row>
    <row r="1353" spans="1:43" ht="13">
      <c r="A1353" s="42"/>
      <c r="B1353" s="42"/>
      <c r="C1353" s="42"/>
      <c r="D1353" s="42"/>
      <c r="E1353" s="42"/>
      <c r="F1353" s="42"/>
      <c r="G1353" s="42"/>
      <c r="H1353" s="42"/>
      <c r="I1353" s="42"/>
      <c r="J1353" s="42"/>
      <c r="K1353" s="42"/>
      <c r="L1353" s="42"/>
      <c r="M1353" s="42"/>
      <c r="N1353" s="42"/>
      <c r="O1353" s="42"/>
      <c r="P1353" s="42"/>
      <c r="Q1353" s="42"/>
      <c r="R1353" s="42"/>
      <c r="S1353" s="42"/>
      <c r="T1353" s="42"/>
      <c r="U1353" s="42"/>
      <c r="V1353" s="42"/>
      <c r="W1353" s="42"/>
      <c r="X1353" s="42"/>
      <c r="Y1353" s="42"/>
      <c r="Z1353" s="42"/>
      <c r="AA1353" s="42"/>
      <c r="AB1353" s="42"/>
      <c r="AC1353" s="42"/>
      <c r="AD1353" s="42"/>
      <c r="AE1353" s="42"/>
      <c r="AF1353" s="42"/>
      <c r="AG1353" s="42"/>
      <c r="AH1353" s="42"/>
      <c r="AI1353" s="42"/>
      <c r="AJ1353" s="42"/>
      <c r="AK1353" s="42"/>
      <c r="AL1353" s="42"/>
      <c r="AM1353" s="42"/>
      <c r="AN1353" s="42"/>
      <c r="AO1353" s="42"/>
      <c r="AP1353" s="42"/>
      <c r="AQ1353" s="42"/>
    </row>
    <row r="1354" spans="1:43" ht="13">
      <c r="A1354" s="42"/>
      <c r="B1354" s="42"/>
      <c r="C1354" s="42"/>
      <c r="D1354" s="42"/>
      <c r="E1354" s="42"/>
      <c r="F1354" s="42"/>
      <c r="G1354" s="42"/>
      <c r="H1354" s="42"/>
      <c r="I1354" s="42"/>
      <c r="J1354" s="42"/>
      <c r="K1354" s="42"/>
      <c r="L1354" s="42"/>
      <c r="M1354" s="42"/>
      <c r="N1354" s="42"/>
      <c r="O1354" s="42"/>
      <c r="P1354" s="42"/>
      <c r="Q1354" s="42"/>
      <c r="R1354" s="42"/>
      <c r="S1354" s="42"/>
      <c r="T1354" s="42"/>
      <c r="U1354" s="42"/>
      <c r="V1354" s="42"/>
      <c r="W1354" s="42"/>
      <c r="X1354" s="42"/>
      <c r="Y1354" s="42"/>
      <c r="Z1354" s="42"/>
      <c r="AA1354" s="42"/>
      <c r="AB1354" s="42"/>
      <c r="AC1354" s="42"/>
      <c r="AD1354" s="42"/>
      <c r="AE1354" s="42"/>
      <c r="AF1354" s="42"/>
      <c r="AG1354" s="42"/>
      <c r="AH1354" s="42"/>
      <c r="AI1354" s="42"/>
      <c r="AJ1354" s="42"/>
      <c r="AK1354" s="42"/>
      <c r="AL1354" s="42"/>
      <c r="AM1354" s="42"/>
      <c r="AN1354" s="42"/>
      <c r="AO1354" s="42"/>
      <c r="AP1354" s="42"/>
      <c r="AQ1354" s="42"/>
    </row>
    <row r="1355" spans="1:43" ht="13">
      <c r="A1355" s="42"/>
      <c r="B1355" s="42"/>
      <c r="C1355" s="42"/>
      <c r="D1355" s="42"/>
      <c r="E1355" s="42"/>
      <c r="F1355" s="42"/>
      <c r="G1355" s="42"/>
      <c r="H1355" s="42"/>
      <c r="I1355" s="42"/>
      <c r="J1355" s="42"/>
      <c r="K1355" s="42"/>
      <c r="L1355" s="42"/>
      <c r="M1355" s="42"/>
      <c r="N1355" s="42"/>
      <c r="O1355" s="42"/>
      <c r="P1355" s="42"/>
      <c r="Q1355" s="42"/>
      <c r="R1355" s="42"/>
      <c r="S1355" s="42"/>
      <c r="T1355" s="42"/>
      <c r="U1355" s="42"/>
      <c r="V1355" s="42"/>
      <c r="W1355" s="42"/>
      <c r="X1355" s="42"/>
      <c r="Y1355" s="42"/>
      <c r="Z1355" s="42"/>
      <c r="AA1355" s="42"/>
      <c r="AB1355" s="42"/>
      <c r="AC1355" s="42"/>
      <c r="AD1355" s="42"/>
      <c r="AE1355" s="42"/>
      <c r="AF1355" s="42"/>
      <c r="AG1355" s="42"/>
      <c r="AH1355" s="42"/>
      <c r="AI1355" s="42"/>
      <c r="AJ1355" s="42"/>
      <c r="AK1355" s="42"/>
      <c r="AL1355" s="42"/>
      <c r="AM1355" s="42"/>
      <c r="AN1355" s="42"/>
      <c r="AO1355" s="42"/>
      <c r="AP1355" s="42"/>
      <c r="AQ1355" s="42"/>
    </row>
    <row r="1356" spans="1:43" ht="13">
      <c r="A1356" s="42"/>
      <c r="B1356" s="42"/>
      <c r="C1356" s="42"/>
      <c r="D1356" s="42"/>
      <c r="E1356" s="42"/>
      <c r="F1356" s="42"/>
      <c r="G1356" s="42"/>
      <c r="H1356" s="42"/>
      <c r="I1356" s="42"/>
      <c r="J1356" s="42"/>
      <c r="K1356" s="42"/>
      <c r="L1356" s="42"/>
      <c r="M1356" s="42"/>
      <c r="N1356" s="42"/>
      <c r="O1356" s="42"/>
      <c r="P1356" s="42"/>
      <c r="Q1356" s="42"/>
      <c r="R1356" s="42"/>
      <c r="S1356" s="42"/>
      <c r="T1356" s="42"/>
      <c r="U1356" s="42"/>
      <c r="V1356" s="42"/>
      <c r="W1356" s="42"/>
      <c r="X1356" s="42"/>
      <c r="Y1356" s="42"/>
      <c r="Z1356" s="42"/>
      <c r="AA1356" s="42"/>
      <c r="AB1356" s="42"/>
      <c r="AC1356" s="42"/>
      <c r="AD1356" s="42"/>
      <c r="AE1356" s="42"/>
      <c r="AF1356" s="42"/>
      <c r="AG1356" s="42"/>
      <c r="AH1356" s="42"/>
      <c r="AI1356" s="42"/>
      <c r="AJ1356" s="42"/>
      <c r="AK1356" s="42"/>
      <c r="AL1356" s="42"/>
      <c r="AM1356" s="42"/>
      <c r="AN1356" s="42"/>
      <c r="AO1356" s="42"/>
      <c r="AP1356" s="42"/>
      <c r="AQ1356" s="42"/>
    </row>
    <row r="1357" spans="1:43" ht="13">
      <c r="A1357" s="42"/>
      <c r="B1357" s="42"/>
      <c r="C1357" s="42"/>
      <c r="D1357" s="42"/>
      <c r="E1357" s="42"/>
      <c r="F1357" s="42"/>
      <c r="G1357" s="42"/>
      <c r="H1357" s="42"/>
      <c r="I1357" s="42"/>
      <c r="J1357" s="42"/>
      <c r="K1357" s="42"/>
      <c r="L1357" s="42"/>
      <c r="M1357" s="42"/>
      <c r="N1357" s="42"/>
      <c r="O1357" s="42"/>
      <c r="P1357" s="42"/>
      <c r="Q1357" s="42"/>
      <c r="R1357" s="42"/>
      <c r="S1357" s="42"/>
      <c r="T1357" s="42"/>
      <c r="U1357" s="42"/>
      <c r="V1357" s="42"/>
      <c r="W1357" s="42"/>
      <c r="X1357" s="42"/>
      <c r="Y1357" s="42"/>
      <c r="Z1357" s="42"/>
      <c r="AA1357" s="42"/>
      <c r="AB1357" s="42"/>
      <c r="AC1357" s="42"/>
      <c r="AD1357" s="42"/>
      <c r="AE1357" s="42"/>
      <c r="AF1357" s="42"/>
      <c r="AG1357" s="42"/>
      <c r="AH1357" s="42"/>
      <c r="AI1357" s="42"/>
      <c r="AJ1357" s="42"/>
      <c r="AK1357" s="42"/>
      <c r="AL1357" s="42"/>
      <c r="AM1357" s="42"/>
      <c r="AN1357" s="42"/>
      <c r="AO1357" s="42"/>
      <c r="AP1357" s="42"/>
      <c r="AQ1357" s="42"/>
    </row>
    <row r="1358" spans="1:43" ht="13">
      <c r="A1358" s="42"/>
      <c r="B1358" s="42"/>
      <c r="C1358" s="42"/>
      <c r="D1358" s="42"/>
      <c r="E1358" s="42"/>
      <c r="F1358" s="42"/>
      <c r="G1358" s="42"/>
      <c r="H1358" s="42"/>
      <c r="I1358" s="42"/>
      <c r="J1358" s="42"/>
      <c r="K1358" s="42"/>
      <c r="L1358" s="42"/>
      <c r="M1358" s="42"/>
      <c r="N1358" s="42"/>
      <c r="O1358" s="42"/>
      <c r="P1358" s="42"/>
      <c r="Q1358" s="42"/>
      <c r="R1358" s="42"/>
      <c r="S1358" s="42"/>
      <c r="T1358" s="42"/>
      <c r="U1358" s="42"/>
      <c r="V1358" s="42"/>
      <c r="W1358" s="42"/>
      <c r="X1358" s="42"/>
      <c r="Y1358" s="42"/>
      <c r="Z1358" s="42"/>
      <c r="AA1358" s="42"/>
      <c r="AB1358" s="42"/>
      <c r="AC1358" s="42"/>
      <c r="AD1358" s="42"/>
      <c r="AE1358" s="42"/>
      <c r="AF1358" s="42"/>
      <c r="AG1358" s="42"/>
      <c r="AH1358" s="42"/>
      <c r="AI1358" s="42"/>
      <c r="AJ1358" s="42"/>
      <c r="AK1358" s="42"/>
      <c r="AL1358" s="42"/>
      <c r="AM1358" s="42"/>
      <c r="AN1358" s="42"/>
      <c r="AO1358" s="42"/>
      <c r="AP1358" s="42"/>
      <c r="AQ1358" s="42"/>
    </row>
    <row r="1359" spans="1:43" ht="13">
      <c r="A1359" s="42"/>
      <c r="B1359" s="42"/>
      <c r="C1359" s="42"/>
      <c r="D1359" s="42"/>
      <c r="E1359" s="42"/>
      <c r="F1359" s="42"/>
      <c r="G1359" s="42"/>
      <c r="H1359" s="42"/>
      <c r="I1359" s="42"/>
      <c r="J1359" s="42"/>
      <c r="K1359" s="42"/>
      <c r="L1359" s="42"/>
      <c r="M1359" s="42"/>
      <c r="N1359" s="42"/>
      <c r="O1359" s="42"/>
      <c r="P1359" s="42"/>
      <c r="Q1359" s="42"/>
      <c r="R1359" s="42"/>
      <c r="S1359" s="42"/>
      <c r="T1359" s="42"/>
      <c r="U1359" s="42"/>
      <c r="V1359" s="42"/>
      <c r="W1359" s="42"/>
      <c r="X1359" s="42"/>
      <c r="Y1359" s="42"/>
      <c r="Z1359" s="42"/>
      <c r="AA1359" s="42"/>
      <c r="AB1359" s="42"/>
      <c r="AC1359" s="42"/>
      <c r="AD1359" s="42"/>
      <c r="AE1359" s="42"/>
      <c r="AF1359" s="42"/>
      <c r="AG1359" s="42"/>
      <c r="AH1359" s="42"/>
      <c r="AI1359" s="42"/>
      <c r="AJ1359" s="42"/>
      <c r="AK1359" s="42"/>
      <c r="AL1359" s="42"/>
      <c r="AM1359" s="42"/>
      <c r="AN1359" s="42"/>
      <c r="AO1359" s="42"/>
      <c r="AP1359" s="42"/>
      <c r="AQ1359" s="42"/>
    </row>
    <row r="1360" spans="1:43" ht="13">
      <c r="A1360" s="42"/>
      <c r="B1360" s="42"/>
      <c r="C1360" s="42"/>
      <c r="D1360" s="42"/>
      <c r="E1360" s="42"/>
      <c r="F1360" s="42"/>
      <c r="G1360" s="42"/>
      <c r="H1360" s="42"/>
      <c r="I1360" s="42"/>
      <c r="J1360" s="42"/>
      <c r="K1360" s="42"/>
      <c r="L1360" s="42"/>
      <c r="M1360" s="42"/>
      <c r="N1360" s="42"/>
      <c r="O1360" s="42"/>
      <c r="P1360" s="42"/>
      <c r="Q1360" s="42"/>
      <c r="R1360" s="42"/>
      <c r="S1360" s="42"/>
      <c r="T1360" s="42"/>
      <c r="U1360" s="42"/>
      <c r="V1360" s="42"/>
      <c r="W1360" s="42"/>
      <c r="X1360" s="42"/>
      <c r="Y1360" s="42"/>
      <c r="Z1360" s="42"/>
      <c r="AA1360" s="42"/>
      <c r="AB1360" s="42"/>
      <c r="AC1360" s="42"/>
      <c r="AD1360" s="42"/>
      <c r="AE1360" s="42"/>
      <c r="AF1360" s="42"/>
      <c r="AG1360" s="42"/>
      <c r="AH1360" s="42"/>
      <c r="AI1360" s="42"/>
      <c r="AJ1360" s="42"/>
      <c r="AK1360" s="42"/>
      <c r="AL1360" s="42"/>
      <c r="AM1360" s="42"/>
      <c r="AN1360" s="42"/>
      <c r="AO1360" s="42"/>
      <c r="AP1360" s="42"/>
      <c r="AQ1360" s="42"/>
    </row>
    <row r="1361" spans="1:43" ht="13">
      <c r="A1361" s="42"/>
      <c r="B1361" s="42"/>
      <c r="C1361" s="42"/>
      <c r="D1361" s="42"/>
      <c r="E1361" s="42"/>
      <c r="F1361" s="42"/>
      <c r="G1361" s="42"/>
      <c r="H1361" s="42"/>
      <c r="I1361" s="42"/>
      <c r="J1361" s="42"/>
      <c r="K1361" s="42"/>
      <c r="L1361" s="42"/>
      <c r="M1361" s="42"/>
      <c r="N1361" s="42"/>
      <c r="O1361" s="42"/>
      <c r="P1361" s="42"/>
      <c r="Q1361" s="42"/>
      <c r="R1361" s="42"/>
      <c r="S1361" s="42"/>
      <c r="T1361" s="42"/>
      <c r="U1361" s="42"/>
      <c r="V1361" s="42"/>
      <c r="W1361" s="42"/>
      <c r="X1361" s="42"/>
      <c r="Y1361" s="42"/>
      <c r="Z1361" s="42"/>
      <c r="AA1361" s="42"/>
      <c r="AB1361" s="42"/>
      <c r="AC1361" s="42"/>
      <c r="AD1361" s="42"/>
      <c r="AE1361" s="42"/>
      <c r="AF1361" s="42"/>
      <c r="AG1361" s="42"/>
      <c r="AH1361" s="42"/>
      <c r="AI1361" s="42"/>
      <c r="AJ1361" s="42"/>
      <c r="AK1361" s="42"/>
      <c r="AL1361" s="42"/>
      <c r="AM1361" s="42"/>
      <c r="AN1361" s="42"/>
      <c r="AO1361" s="42"/>
      <c r="AP1361" s="42"/>
      <c r="AQ1361" s="42"/>
    </row>
    <row r="1362" spans="1:43" ht="13">
      <c r="A1362" s="42"/>
      <c r="B1362" s="42"/>
      <c r="C1362" s="42"/>
      <c r="D1362" s="42"/>
      <c r="E1362" s="42"/>
      <c r="F1362" s="42"/>
      <c r="G1362" s="42"/>
      <c r="H1362" s="42"/>
      <c r="I1362" s="42"/>
      <c r="J1362" s="42"/>
      <c r="K1362" s="42"/>
      <c r="L1362" s="42"/>
      <c r="M1362" s="42"/>
      <c r="N1362" s="42"/>
      <c r="O1362" s="42"/>
      <c r="P1362" s="42"/>
      <c r="Q1362" s="42"/>
      <c r="R1362" s="42"/>
      <c r="S1362" s="42"/>
      <c r="T1362" s="42"/>
      <c r="U1362" s="42"/>
      <c r="V1362" s="42"/>
      <c r="W1362" s="42"/>
      <c r="X1362" s="42"/>
      <c r="Y1362" s="42"/>
      <c r="Z1362" s="42"/>
      <c r="AA1362" s="42"/>
      <c r="AB1362" s="42"/>
      <c r="AC1362" s="42"/>
      <c r="AD1362" s="42"/>
      <c r="AE1362" s="42"/>
      <c r="AF1362" s="42"/>
      <c r="AG1362" s="42"/>
      <c r="AH1362" s="42"/>
      <c r="AI1362" s="42"/>
      <c r="AJ1362" s="42"/>
      <c r="AK1362" s="42"/>
      <c r="AL1362" s="42"/>
      <c r="AM1362" s="42"/>
      <c r="AN1362" s="42"/>
      <c r="AO1362" s="42"/>
      <c r="AP1362" s="42"/>
      <c r="AQ1362" s="42"/>
    </row>
    <row r="1363" spans="1:43" ht="13">
      <c r="A1363" s="42"/>
      <c r="B1363" s="42"/>
      <c r="C1363" s="42"/>
      <c r="D1363" s="42"/>
      <c r="E1363" s="42"/>
      <c r="F1363" s="42"/>
      <c r="G1363" s="42"/>
      <c r="H1363" s="42"/>
      <c r="I1363" s="42"/>
      <c r="J1363" s="42"/>
      <c r="K1363" s="42"/>
      <c r="L1363" s="42"/>
      <c r="M1363" s="42"/>
      <c r="N1363" s="42"/>
      <c r="O1363" s="42"/>
      <c r="P1363" s="42"/>
      <c r="Q1363" s="42"/>
      <c r="R1363" s="42"/>
      <c r="S1363" s="42"/>
      <c r="T1363" s="42"/>
      <c r="U1363" s="42"/>
      <c r="V1363" s="42"/>
      <c r="W1363" s="42"/>
      <c r="X1363" s="42"/>
      <c r="Y1363" s="42"/>
      <c r="Z1363" s="42"/>
      <c r="AA1363" s="42"/>
      <c r="AB1363" s="42"/>
      <c r="AC1363" s="42"/>
      <c r="AD1363" s="42"/>
      <c r="AE1363" s="42"/>
      <c r="AF1363" s="42"/>
      <c r="AG1363" s="42"/>
      <c r="AH1363" s="42"/>
      <c r="AI1363" s="42"/>
      <c r="AJ1363" s="42"/>
      <c r="AK1363" s="42"/>
      <c r="AL1363" s="42"/>
      <c r="AM1363" s="42"/>
      <c r="AN1363" s="42"/>
      <c r="AO1363" s="42"/>
      <c r="AP1363" s="42"/>
      <c r="AQ1363" s="42"/>
    </row>
    <row r="1364" spans="1:43" ht="13">
      <c r="A1364" s="42"/>
      <c r="B1364" s="42"/>
      <c r="C1364" s="42"/>
      <c r="D1364" s="42"/>
      <c r="E1364" s="42"/>
      <c r="F1364" s="42"/>
      <c r="G1364" s="42"/>
      <c r="H1364" s="42"/>
      <c r="I1364" s="42"/>
      <c r="J1364" s="42"/>
      <c r="K1364" s="42"/>
      <c r="L1364" s="42"/>
      <c r="M1364" s="42"/>
      <c r="N1364" s="42"/>
      <c r="O1364" s="42"/>
      <c r="P1364" s="42"/>
      <c r="Q1364" s="42"/>
      <c r="R1364" s="42"/>
      <c r="S1364" s="42"/>
      <c r="T1364" s="42"/>
      <c r="U1364" s="42"/>
      <c r="V1364" s="42"/>
      <c r="W1364" s="42"/>
      <c r="X1364" s="42"/>
      <c r="Y1364" s="42"/>
      <c r="Z1364" s="42"/>
      <c r="AA1364" s="42"/>
      <c r="AB1364" s="42"/>
      <c r="AC1364" s="42"/>
      <c r="AD1364" s="42"/>
      <c r="AE1364" s="42"/>
      <c r="AF1364" s="42"/>
      <c r="AG1364" s="42"/>
      <c r="AH1364" s="42"/>
      <c r="AI1364" s="42"/>
      <c r="AJ1364" s="42"/>
      <c r="AK1364" s="42"/>
      <c r="AL1364" s="42"/>
      <c r="AM1364" s="42"/>
      <c r="AN1364" s="42"/>
      <c r="AO1364" s="42"/>
      <c r="AP1364" s="42"/>
      <c r="AQ1364" s="42"/>
    </row>
    <row r="1365" spans="1:43" ht="13">
      <c r="A1365" s="42"/>
      <c r="B1365" s="42"/>
      <c r="C1365" s="42"/>
      <c r="D1365" s="42"/>
      <c r="E1365" s="42"/>
      <c r="F1365" s="42"/>
      <c r="G1365" s="42"/>
      <c r="H1365" s="42"/>
      <c r="I1365" s="42"/>
      <c r="J1365" s="42"/>
      <c r="K1365" s="42"/>
      <c r="L1365" s="42"/>
      <c r="M1365" s="42"/>
      <c r="N1365" s="42"/>
      <c r="O1365" s="42"/>
      <c r="P1365" s="42"/>
      <c r="Q1365" s="42"/>
      <c r="R1365" s="42"/>
      <c r="S1365" s="42"/>
      <c r="T1365" s="42"/>
      <c r="U1365" s="42"/>
      <c r="V1365" s="42"/>
      <c r="W1365" s="42"/>
      <c r="X1365" s="42"/>
      <c r="Y1365" s="42"/>
      <c r="Z1365" s="42"/>
      <c r="AA1365" s="42"/>
      <c r="AB1365" s="42"/>
      <c r="AC1365" s="42"/>
      <c r="AD1365" s="42"/>
      <c r="AE1365" s="42"/>
      <c r="AF1365" s="42"/>
      <c r="AG1365" s="42"/>
      <c r="AH1365" s="42"/>
      <c r="AI1365" s="42"/>
      <c r="AJ1365" s="42"/>
      <c r="AK1365" s="42"/>
      <c r="AL1365" s="42"/>
      <c r="AM1365" s="42"/>
      <c r="AN1365" s="42"/>
      <c r="AO1365" s="42"/>
      <c r="AP1365" s="42"/>
      <c r="AQ1365" s="42"/>
    </row>
    <row r="1366" spans="1:43" ht="13">
      <c r="A1366" s="42"/>
      <c r="B1366" s="42"/>
      <c r="C1366" s="42"/>
      <c r="D1366" s="42"/>
      <c r="E1366" s="42"/>
      <c r="F1366" s="42"/>
      <c r="G1366" s="42"/>
      <c r="H1366" s="42"/>
      <c r="I1366" s="42"/>
      <c r="J1366" s="42"/>
      <c r="K1366" s="42"/>
      <c r="L1366" s="42"/>
      <c r="M1366" s="42"/>
      <c r="N1366" s="42"/>
      <c r="O1366" s="42"/>
      <c r="P1366" s="42"/>
      <c r="Q1366" s="42"/>
      <c r="R1366" s="42"/>
      <c r="S1366" s="42"/>
      <c r="T1366" s="42"/>
      <c r="U1366" s="42"/>
      <c r="V1366" s="42"/>
      <c r="W1366" s="42"/>
      <c r="X1366" s="42"/>
      <c r="Y1366" s="42"/>
      <c r="Z1366" s="42"/>
      <c r="AA1366" s="42"/>
      <c r="AB1366" s="42"/>
      <c r="AC1366" s="42"/>
      <c r="AD1366" s="42"/>
      <c r="AE1366" s="42"/>
      <c r="AF1366" s="42"/>
      <c r="AG1366" s="42"/>
      <c r="AH1366" s="42"/>
      <c r="AI1366" s="42"/>
      <c r="AJ1366" s="42"/>
      <c r="AK1366" s="42"/>
      <c r="AL1366" s="42"/>
      <c r="AM1366" s="42"/>
      <c r="AN1366" s="42"/>
      <c r="AO1366" s="42"/>
      <c r="AP1366" s="42"/>
      <c r="AQ1366" s="42"/>
    </row>
    <row r="1367" spans="1:43" ht="13">
      <c r="A1367" s="42"/>
      <c r="B1367" s="42"/>
      <c r="C1367" s="42"/>
      <c r="D1367" s="42"/>
      <c r="E1367" s="42"/>
      <c r="F1367" s="42"/>
      <c r="G1367" s="42"/>
      <c r="H1367" s="42"/>
      <c r="I1367" s="42"/>
      <c r="J1367" s="42"/>
      <c r="K1367" s="42"/>
      <c r="L1367" s="42"/>
      <c r="M1367" s="42"/>
      <c r="N1367" s="42"/>
      <c r="O1367" s="42"/>
      <c r="P1367" s="42"/>
      <c r="Q1367" s="42"/>
      <c r="R1367" s="42"/>
      <c r="S1367" s="42"/>
      <c r="T1367" s="42"/>
      <c r="U1367" s="42"/>
      <c r="V1367" s="42"/>
      <c r="W1367" s="42"/>
      <c r="X1367" s="42"/>
      <c r="Y1367" s="42"/>
      <c r="Z1367" s="42"/>
      <c r="AA1367" s="42"/>
      <c r="AB1367" s="42"/>
      <c r="AC1367" s="42"/>
      <c r="AD1367" s="42"/>
      <c r="AE1367" s="42"/>
      <c r="AF1367" s="42"/>
      <c r="AG1367" s="42"/>
      <c r="AH1367" s="42"/>
      <c r="AI1367" s="42"/>
      <c r="AJ1367" s="42"/>
      <c r="AK1367" s="42"/>
      <c r="AL1367" s="42"/>
      <c r="AM1367" s="42"/>
      <c r="AN1367" s="42"/>
      <c r="AO1367" s="42"/>
      <c r="AP1367" s="42"/>
      <c r="AQ1367" s="42"/>
    </row>
    <row r="1368" spans="1:43" ht="13">
      <c r="A1368" s="42"/>
      <c r="B1368" s="42"/>
      <c r="C1368" s="42"/>
      <c r="D1368" s="42"/>
      <c r="E1368" s="42"/>
      <c r="F1368" s="42"/>
      <c r="G1368" s="42"/>
      <c r="H1368" s="42"/>
      <c r="I1368" s="42"/>
      <c r="J1368" s="42"/>
      <c r="K1368" s="42"/>
      <c r="L1368" s="42"/>
      <c r="M1368" s="42"/>
      <c r="N1368" s="42"/>
      <c r="O1368" s="42"/>
      <c r="P1368" s="42"/>
      <c r="Q1368" s="42"/>
      <c r="R1368" s="42"/>
      <c r="S1368" s="42"/>
      <c r="T1368" s="42"/>
      <c r="U1368" s="42"/>
      <c r="V1368" s="42"/>
      <c r="W1368" s="42"/>
      <c r="X1368" s="42"/>
      <c r="Y1368" s="42"/>
      <c r="Z1368" s="42"/>
      <c r="AA1368" s="42"/>
      <c r="AB1368" s="42"/>
      <c r="AC1368" s="42"/>
      <c r="AD1368" s="42"/>
      <c r="AE1368" s="42"/>
      <c r="AF1368" s="42"/>
      <c r="AG1368" s="42"/>
      <c r="AH1368" s="42"/>
      <c r="AI1368" s="42"/>
      <c r="AJ1368" s="42"/>
      <c r="AK1368" s="42"/>
      <c r="AL1368" s="42"/>
      <c r="AM1368" s="42"/>
      <c r="AN1368" s="42"/>
      <c r="AO1368" s="42"/>
      <c r="AP1368" s="42"/>
      <c r="AQ1368" s="42"/>
    </row>
    <row r="1369" spans="1:43" ht="13">
      <c r="A1369" s="42"/>
      <c r="B1369" s="42"/>
      <c r="C1369" s="42"/>
      <c r="D1369" s="42"/>
      <c r="E1369" s="42"/>
      <c r="F1369" s="42"/>
      <c r="G1369" s="42"/>
      <c r="H1369" s="42"/>
      <c r="I1369" s="42"/>
      <c r="J1369" s="42"/>
      <c r="K1369" s="42"/>
      <c r="L1369" s="42"/>
      <c r="M1369" s="42"/>
      <c r="N1369" s="42"/>
      <c r="O1369" s="42"/>
      <c r="P1369" s="42"/>
      <c r="Q1369" s="42"/>
      <c r="R1369" s="42"/>
      <c r="S1369" s="42"/>
      <c r="T1369" s="42"/>
      <c r="U1369" s="42"/>
      <c r="V1369" s="42"/>
      <c r="W1369" s="42"/>
      <c r="X1369" s="42"/>
      <c r="Y1369" s="42"/>
      <c r="Z1369" s="42"/>
      <c r="AA1369" s="42"/>
      <c r="AB1369" s="42"/>
      <c r="AC1369" s="42"/>
      <c r="AD1369" s="42"/>
      <c r="AE1369" s="42"/>
      <c r="AF1369" s="42"/>
      <c r="AG1369" s="42"/>
      <c r="AH1369" s="42"/>
      <c r="AI1369" s="42"/>
      <c r="AJ1369" s="42"/>
      <c r="AK1369" s="42"/>
      <c r="AL1369" s="42"/>
      <c r="AM1369" s="42"/>
      <c r="AN1369" s="42"/>
      <c r="AO1369" s="42"/>
      <c r="AP1369" s="42"/>
      <c r="AQ1369" s="42"/>
    </row>
    <row r="1370" spans="1:43" ht="13">
      <c r="A1370" s="42"/>
      <c r="B1370" s="42"/>
      <c r="C1370" s="42"/>
      <c r="D1370" s="42"/>
      <c r="E1370" s="42"/>
      <c r="F1370" s="42"/>
      <c r="G1370" s="42"/>
      <c r="H1370" s="42"/>
      <c r="I1370" s="42"/>
      <c r="J1370" s="42"/>
      <c r="K1370" s="42"/>
      <c r="L1370" s="42"/>
      <c r="M1370" s="42"/>
      <c r="N1370" s="42"/>
      <c r="O1370" s="42"/>
      <c r="P1370" s="42"/>
      <c r="Q1370" s="42"/>
      <c r="R1370" s="42"/>
      <c r="S1370" s="42"/>
      <c r="T1370" s="42"/>
      <c r="U1370" s="42"/>
      <c r="V1370" s="42"/>
      <c r="W1370" s="42"/>
      <c r="X1370" s="42"/>
      <c r="Y1370" s="42"/>
      <c r="Z1370" s="42"/>
      <c r="AA1370" s="42"/>
      <c r="AB1370" s="42"/>
      <c r="AC1370" s="42"/>
      <c r="AD1370" s="42"/>
      <c r="AE1370" s="42"/>
      <c r="AF1370" s="42"/>
      <c r="AG1370" s="42"/>
      <c r="AH1370" s="42"/>
      <c r="AI1370" s="42"/>
      <c r="AJ1370" s="42"/>
      <c r="AK1370" s="42"/>
      <c r="AL1370" s="42"/>
      <c r="AM1370" s="42"/>
      <c r="AN1370" s="42"/>
      <c r="AO1370" s="42"/>
      <c r="AP1370" s="42"/>
      <c r="AQ1370" s="42"/>
    </row>
    <row r="1371" spans="1:43" ht="13">
      <c r="A1371" s="42"/>
      <c r="B1371" s="42"/>
      <c r="C1371" s="42"/>
      <c r="D1371" s="42"/>
      <c r="E1371" s="42"/>
      <c r="F1371" s="42"/>
      <c r="G1371" s="42"/>
      <c r="H1371" s="42"/>
      <c r="I1371" s="42"/>
      <c r="J1371" s="42"/>
      <c r="K1371" s="42"/>
      <c r="L1371" s="42"/>
      <c r="M1371" s="42"/>
      <c r="N1371" s="42"/>
      <c r="O1371" s="42"/>
      <c r="P1371" s="42"/>
      <c r="Q1371" s="42"/>
      <c r="R1371" s="42"/>
      <c r="S1371" s="42"/>
      <c r="T1371" s="42"/>
      <c r="U1371" s="42"/>
      <c r="V1371" s="42"/>
      <c r="W1371" s="42"/>
      <c r="X1371" s="42"/>
      <c r="Y1371" s="42"/>
      <c r="Z1371" s="42"/>
      <c r="AA1371" s="42"/>
      <c r="AB1371" s="42"/>
      <c r="AC1371" s="42"/>
      <c r="AD1371" s="42"/>
      <c r="AE1371" s="42"/>
      <c r="AF1371" s="42"/>
      <c r="AG1371" s="42"/>
      <c r="AH1371" s="42"/>
      <c r="AI1371" s="42"/>
      <c r="AJ1371" s="42"/>
      <c r="AK1371" s="42"/>
      <c r="AL1371" s="42"/>
      <c r="AM1371" s="42"/>
      <c r="AN1371" s="42"/>
      <c r="AO1371" s="42"/>
      <c r="AP1371" s="42"/>
      <c r="AQ1371" s="42"/>
    </row>
    <row r="1372" spans="1:43" ht="13">
      <c r="A1372" s="42"/>
      <c r="B1372" s="42"/>
      <c r="C1372" s="42"/>
      <c r="D1372" s="42"/>
      <c r="E1372" s="42"/>
      <c r="F1372" s="42"/>
      <c r="G1372" s="42"/>
      <c r="H1372" s="42"/>
      <c r="I1372" s="42"/>
      <c r="J1372" s="42"/>
      <c r="K1372" s="42"/>
      <c r="L1372" s="42"/>
      <c r="M1372" s="42"/>
      <c r="N1372" s="42"/>
      <c r="O1372" s="42"/>
      <c r="P1372" s="42"/>
      <c r="Q1372" s="42"/>
      <c r="R1372" s="42"/>
      <c r="S1372" s="42"/>
      <c r="T1372" s="42"/>
      <c r="U1372" s="42"/>
      <c r="V1372" s="42"/>
      <c r="W1372" s="42"/>
      <c r="X1372" s="42"/>
      <c r="Y1372" s="42"/>
      <c r="Z1372" s="42"/>
      <c r="AA1372" s="42"/>
      <c r="AB1372" s="42"/>
      <c r="AC1372" s="42"/>
      <c r="AD1372" s="42"/>
      <c r="AE1372" s="42"/>
      <c r="AF1372" s="42"/>
      <c r="AG1372" s="42"/>
      <c r="AH1372" s="42"/>
      <c r="AI1372" s="42"/>
      <c r="AJ1372" s="42"/>
      <c r="AK1372" s="42"/>
      <c r="AL1372" s="42"/>
      <c r="AM1372" s="42"/>
      <c r="AN1372" s="42"/>
      <c r="AO1372" s="42"/>
      <c r="AP1372" s="42"/>
      <c r="AQ1372" s="42"/>
    </row>
    <row r="1373" spans="1:43" ht="13">
      <c r="A1373" s="42"/>
      <c r="B1373" s="42"/>
      <c r="C1373" s="42"/>
      <c r="D1373" s="42"/>
      <c r="E1373" s="42"/>
      <c r="F1373" s="42"/>
      <c r="G1373" s="42"/>
      <c r="H1373" s="42"/>
      <c r="I1373" s="42"/>
      <c r="J1373" s="42"/>
      <c r="K1373" s="42"/>
      <c r="L1373" s="42"/>
      <c r="M1373" s="42"/>
      <c r="N1373" s="42"/>
      <c r="O1373" s="42"/>
      <c r="P1373" s="42"/>
      <c r="Q1373" s="42"/>
      <c r="R1373" s="42"/>
      <c r="S1373" s="42"/>
      <c r="T1373" s="42"/>
      <c r="U1373" s="42"/>
      <c r="V1373" s="42"/>
      <c r="W1373" s="42"/>
      <c r="X1373" s="42"/>
      <c r="Y1373" s="42"/>
      <c r="Z1373" s="42"/>
      <c r="AA1373" s="42"/>
      <c r="AB1373" s="42"/>
      <c r="AC1373" s="42"/>
      <c r="AD1373" s="42"/>
      <c r="AE1373" s="42"/>
      <c r="AF1373" s="42"/>
      <c r="AG1373" s="42"/>
      <c r="AH1373" s="42"/>
      <c r="AI1373" s="42"/>
      <c r="AJ1373" s="42"/>
      <c r="AK1373" s="42"/>
      <c r="AL1373" s="42"/>
      <c r="AM1373" s="42"/>
      <c r="AN1373" s="42"/>
      <c r="AO1373" s="42"/>
      <c r="AP1373" s="42"/>
      <c r="AQ1373" s="42"/>
    </row>
    <row r="1374" spans="1:43" ht="13">
      <c r="A1374" s="42"/>
      <c r="B1374" s="42"/>
      <c r="C1374" s="42"/>
      <c r="D1374" s="42"/>
      <c r="E1374" s="42"/>
      <c r="F1374" s="42"/>
      <c r="G1374" s="42"/>
      <c r="H1374" s="42"/>
      <c r="I1374" s="42"/>
      <c r="J1374" s="42"/>
      <c r="K1374" s="42"/>
      <c r="L1374" s="42"/>
      <c r="M1374" s="42"/>
      <c r="N1374" s="42"/>
      <c r="O1374" s="42"/>
      <c r="P1374" s="42"/>
      <c r="Q1374" s="42"/>
      <c r="R1374" s="42"/>
      <c r="S1374" s="42"/>
      <c r="T1374" s="42"/>
      <c r="U1374" s="42"/>
      <c r="V1374" s="42"/>
      <c r="W1374" s="42"/>
      <c r="X1374" s="42"/>
      <c r="Y1374" s="42"/>
      <c r="Z1374" s="42"/>
      <c r="AA1374" s="42"/>
      <c r="AB1374" s="42"/>
      <c r="AC1374" s="42"/>
      <c r="AD1374" s="42"/>
      <c r="AE1374" s="42"/>
      <c r="AF1374" s="42"/>
      <c r="AG1374" s="42"/>
      <c r="AH1374" s="42"/>
      <c r="AI1374" s="42"/>
      <c r="AJ1374" s="42"/>
      <c r="AK1374" s="42"/>
      <c r="AL1374" s="42"/>
      <c r="AM1374" s="42"/>
      <c r="AN1374" s="42"/>
      <c r="AO1374" s="42"/>
      <c r="AP1374" s="42"/>
      <c r="AQ1374" s="42"/>
    </row>
    <row r="1375" spans="1:43" ht="13">
      <c r="A1375" s="42"/>
      <c r="B1375" s="42"/>
      <c r="C1375" s="42"/>
      <c r="D1375" s="42"/>
      <c r="E1375" s="42"/>
      <c r="F1375" s="42"/>
      <c r="G1375" s="42"/>
      <c r="H1375" s="42"/>
      <c r="I1375" s="42"/>
      <c r="J1375" s="42"/>
      <c r="K1375" s="42"/>
      <c r="L1375" s="42"/>
      <c r="M1375" s="42"/>
      <c r="N1375" s="42"/>
      <c r="O1375" s="42"/>
      <c r="P1375" s="42"/>
      <c r="Q1375" s="42"/>
      <c r="R1375" s="42"/>
      <c r="S1375" s="42"/>
      <c r="T1375" s="42"/>
      <c r="U1375" s="42"/>
      <c r="V1375" s="42"/>
      <c r="W1375" s="42"/>
      <c r="X1375" s="42"/>
      <c r="Y1375" s="42"/>
      <c r="Z1375" s="42"/>
      <c r="AA1375" s="42"/>
      <c r="AB1375" s="42"/>
      <c r="AC1375" s="42"/>
      <c r="AD1375" s="42"/>
      <c r="AE1375" s="42"/>
      <c r="AF1375" s="42"/>
      <c r="AG1375" s="42"/>
      <c r="AH1375" s="42"/>
      <c r="AI1375" s="42"/>
      <c r="AJ1375" s="42"/>
      <c r="AK1375" s="42"/>
      <c r="AL1375" s="42"/>
      <c r="AM1375" s="42"/>
      <c r="AN1375" s="42"/>
      <c r="AO1375" s="42"/>
      <c r="AP1375" s="42"/>
      <c r="AQ1375" s="42"/>
    </row>
    <row r="1376" spans="1:43" ht="13">
      <c r="A1376" s="42"/>
      <c r="B1376" s="42"/>
      <c r="C1376" s="42"/>
      <c r="D1376" s="42"/>
      <c r="E1376" s="42"/>
      <c r="F1376" s="42"/>
      <c r="G1376" s="42"/>
      <c r="H1376" s="42"/>
      <c r="I1376" s="42"/>
      <c r="J1376" s="42"/>
      <c r="K1376" s="42"/>
      <c r="L1376" s="42"/>
      <c r="M1376" s="42"/>
      <c r="N1376" s="42"/>
      <c r="O1376" s="42"/>
      <c r="P1376" s="42"/>
      <c r="Q1376" s="42"/>
      <c r="R1376" s="42"/>
      <c r="S1376" s="42"/>
      <c r="T1376" s="42"/>
      <c r="U1376" s="42"/>
      <c r="V1376" s="42"/>
      <c r="W1376" s="42"/>
      <c r="X1376" s="42"/>
      <c r="Y1376" s="42"/>
      <c r="Z1376" s="42"/>
      <c r="AA1376" s="42"/>
      <c r="AB1376" s="42"/>
      <c r="AC1376" s="42"/>
      <c r="AD1376" s="42"/>
      <c r="AE1376" s="42"/>
      <c r="AF1376" s="42"/>
      <c r="AG1376" s="42"/>
      <c r="AH1376" s="42"/>
      <c r="AI1376" s="42"/>
      <c r="AJ1376" s="42"/>
      <c r="AK1376" s="42"/>
      <c r="AL1376" s="42"/>
      <c r="AM1376" s="42"/>
      <c r="AN1376" s="42"/>
      <c r="AO1376" s="42"/>
      <c r="AP1376" s="42"/>
      <c r="AQ1376" s="42"/>
    </row>
    <row r="1377" spans="1:43" ht="13">
      <c r="A1377" s="42"/>
      <c r="B1377" s="42"/>
      <c r="C1377" s="42"/>
      <c r="D1377" s="42"/>
      <c r="E1377" s="42"/>
      <c r="F1377" s="42"/>
      <c r="G1377" s="42"/>
      <c r="H1377" s="42"/>
      <c r="I1377" s="42"/>
      <c r="J1377" s="42"/>
      <c r="K1377" s="42"/>
      <c r="L1377" s="42"/>
      <c r="M1377" s="42"/>
      <c r="N1377" s="42"/>
      <c r="O1377" s="42"/>
      <c r="P1377" s="42"/>
      <c r="Q1377" s="42"/>
      <c r="R1377" s="42"/>
      <c r="S1377" s="42"/>
      <c r="T1377" s="42"/>
      <c r="U1377" s="42"/>
      <c r="V1377" s="42"/>
      <c r="W1377" s="42"/>
      <c r="X1377" s="42"/>
      <c r="Y1377" s="42"/>
      <c r="Z1377" s="42"/>
      <c r="AA1377" s="42"/>
      <c r="AB1377" s="42"/>
      <c r="AC1377" s="42"/>
      <c r="AD1377" s="42"/>
      <c r="AE1377" s="42"/>
      <c r="AF1377" s="42"/>
      <c r="AG1377" s="42"/>
      <c r="AH1377" s="42"/>
      <c r="AI1377" s="42"/>
      <c r="AJ1377" s="42"/>
      <c r="AK1377" s="42"/>
      <c r="AL1377" s="42"/>
      <c r="AM1377" s="42"/>
      <c r="AN1377" s="42"/>
      <c r="AO1377" s="42"/>
      <c r="AP1377" s="42"/>
      <c r="AQ1377" s="42"/>
    </row>
    <row r="1378" spans="1:43" ht="13">
      <c r="A1378" s="42"/>
      <c r="B1378" s="42"/>
      <c r="C1378" s="42"/>
      <c r="D1378" s="42"/>
      <c r="E1378" s="42"/>
      <c r="F1378" s="42"/>
      <c r="G1378" s="42"/>
      <c r="H1378" s="42"/>
      <c r="I1378" s="42"/>
      <c r="J1378" s="42"/>
      <c r="K1378" s="42"/>
      <c r="L1378" s="42"/>
      <c r="M1378" s="42"/>
      <c r="N1378" s="42"/>
      <c r="O1378" s="42"/>
      <c r="P1378" s="42"/>
      <c r="Q1378" s="42"/>
      <c r="R1378" s="42"/>
      <c r="S1378" s="42"/>
      <c r="T1378" s="42"/>
      <c r="U1378" s="42"/>
      <c r="V1378" s="42"/>
      <c r="W1378" s="42"/>
      <c r="X1378" s="42"/>
      <c r="Y1378" s="42"/>
      <c r="Z1378" s="42"/>
      <c r="AA1378" s="42"/>
      <c r="AB1378" s="42"/>
      <c r="AC1378" s="42"/>
      <c r="AD1378" s="42"/>
      <c r="AE1378" s="42"/>
      <c r="AF1378" s="42"/>
      <c r="AG1378" s="42"/>
      <c r="AH1378" s="42"/>
      <c r="AI1378" s="42"/>
      <c r="AJ1378" s="42"/>
      <c r="AK1378" s="42"/>
      <c r="AL1378" s="42"/>
      <c r="AM1378" s="42"/>
      <c r="AN1378" s="42"/>
      <c r="AO1378" s="42"/>
      <c r="AP1378" s="42"/>
      <c r="AQ1378" s="42"/>
    </row>
    <row r="1379" spans="1:43" ht="13">
      <c r="A1379" s="42"/>
      <c r="B1379" s="42"/>
      <c r="C1379" s="42"/>
      <c r="D1379" s="42"/>
      <c r="E1379" s="42"/>
      <c r="F1379" s="42"/>
      <c r="G1379" s="42"/>
      <c r="H1379" s="42"/>
      <c r="I1379" s="42"/>
      <c r="J1379" s="42"/>
      <c r="K1379" s="42"/>
      <c r="L1379" s="42"/>
      <c r="M1379" s="42"/>
      <c r="N1379" s="42"/>
      <c r="O1379" s="42"/>
      <c r="P1379" s="42"/>
      <c r="Q1379" s="42"/>
      <c r="R1379" s="42"/>
      <c r="S1379" s="42"/>
      <c r="T1379" s="42"/>
      <c r="U1379" s="42"/>
      <c r="V1379" s="42"/>
      <c r="W1379" s="42"/>
      <c r="X1379" s="42"/>
      <c r="Y1379" s="42"/>
      <c r="Z1379" s="42"/>
      <c r="AA1379" s="42"/>
      <c r="AB1379" s="42"/>
      <c r="AC1379" s="42"/>
      <c r="AD1379" s="42"/>
      <c r="AE1379" s="42"/>
      <c r="AF1379" s="42"/>
      <c r="AG1379" s="42"/>
      <c r="AH1379" s="42"/>
      <c r="AI1379" s="42"/>
      <c r="AJ1379" s="42"/>
      <c r="AK1379" s="42"/>
      <c r="AL1379" s="42"/>
      <c r="AM1379" s="42"/>
      <c r="AN1379" s="42"/>
      <c r="AO1379" s="42"/>
      <c r="AP1379" s="42"/>
      <c r="AQ1379" s="42"/>
    </row>
    <row r="1380" spans="1:43" ht="13">
      <c r="A1380" s="42"/>
      <c r="B1380" s="42"/>
      <c r="C1380" s="42"/>
      <c r="D1380" s="42"/>
      <c r="E1380" s="42"/>
      <c r="F1380" s="42"/>
      <c r="G1380" s="42"/>
      <c r="H1380" s="42"/>
      <c r="I1380" s="42"/>
      <c r="J1380" s="42"/>
      <c r="K1380" s="42"/>
      <c r="L1380" s="42"/>
      <c r="M1380" s="42"/>
      <c r="N1380" s="42"/>
      <c r="O1380" s="42"/>
      <c r="P1380" s="42"/>
      <c r="Q1380" s="42"/>
      <c r="R1380" s="42"/>
      <c r="S1380" s="42"/>
      <c r="T1380" s="42"/>
      <c r="U1380" s="42"/>
      <c r="V1380" s="42"/>
      <c r="W1380" s="42"/>
      <c r="X1380" s="42"/>
      <c r="Y1380" s="42"/>
      <c r="Z1380" s="42"/>
      <c r="AA1380" s="42"/>
      <c r="AB1380" s="42"/>
      <c r="AC1380" s="42"/>
      <c r="AD1380" s="42"/>
      <c r="AE1380" s="42"/>
      <c r="AF1380" s="42"/>
      <c r="AG1380" s="42"/>
      <c r="AH1380" s="42"/>
      <c r="AI1380" s="42"/>
      <c r="AJ1380" s="42"/>
      <c r="AK1380" s="42"/>
      <c r="AL1380" s="42"/>
      <c r="AM1380" s="42"/>
      <c r="AN1380" s="42"/>
      <c r="AO1380" s="42"/>
      <c r="AP1380" s="42"/>
      <c r="AQ1380" s="42"/>
    </row>
    <row r="1381" spans="1:43" ht="13">
      <c r="A1381" s="42"/>
      <c r="B1381" s="42"/>
      <c r="C1381" s="42"/>
      <c r="D1381" s="42"/>
      <c r="E1381" s="42"/>
      <c r="F1381" s="42"/>
      <c r="G1381" s="42"/>
      <c r="H1381" s="42"/>
      <c r="I1381" s="42"/>
      <c r="J1381" s="42"/>
      <c r="K1381" s="42"/>
      <c r="L1381" s="42"/>
      <c r="M1381" s="42"/>
      <c r="N1381" s="42"/>
      <c r="O1381" s="42"/>
      <c r="P1381" s="42"/>
      <c r="Q1381" s="42"/>
      <c r="R1381" s="42"/>
      <c r="S1381" s="42"/>
      <c r="T1381" s="42"/>
      <c r="U1381" s="42"/>
      <c r="V1381" s="42"/>
      <c r="W1381" s="42"/>
      <c r="X1381" s="42"/>
      <c r="Y1381" s="42"/>
      <c r="Z1381" s="42"/>
      <c r="AA1381" s="42"/>
      <c r="AB1381" s="42"/>
      <c r="AC1381" s="42"/>
      <c r="AD1381" s="42"/>
      <c r="AE1381" s="42"/>
      <c r="AF1381" s="42"/>
      <c r="AG1381" s="42"/>
      <c r="AH1381" s="42"/>
      <c r="AI1381" s="42"/>
      <c r="AJ1381" s="42"/>
      <c r="AK1381" s="42"/>
      <c r="AL1381" s="42"/>
      <c r="AM1381" s="42"/>
      <c r="AN1381" s="42"/>
      <c r="AO1381" s="42"/>
      <c r="AP1381" s="42"/>
      <c r="AQ1381" s="42"/>
    </row>
    <row r="1382" spans="1:43" ht="13">
      <c r="A1382" s="42"/>
      <c r="B1382" s="42"/>
      <c r="C1382" s="42"/>
      <c r="D1382" s="42"/>
      <c r="E1382" s="42"/>
      <c r="F1382" s="42"/>
      <c r="G1382" s="42"/>
      <c r="H1382" s="42"/>
      <c r="I1382" s="42"/>
      <c r="J1382" s="42"/>
      <c r="K1382" s="42"/>
      <c r="L1382" s="42"/>
      <c r="M1382" s="42"/>
      <c r="N1382" s="42"/>
      <c r="O1382" s="42"/>
      <c r="P1382" s="42"/>
      <c r="Q1382" s="42"/>
      <c r="R1382" s="42"/>
      <c r="S1382" s="42"/>
      <c r="T1382" s="42"/>
      <c r="U1382" s="42"/>
      <c r="V1382" s="42"/>
      <c r="W1382" s="42"/>
      <c r="X1382" s="42"/>
      <c r="Y1382" s="42"/>
      <c r="Z1382" s="42"/>
      <c r="AA1382" s="42"/>
      <c r="AB1382" s="42"/>
      <c r="AC1382" s="42"/>
      <c r="AD1382" s="42"/>
      <c r="AE1382" s="42"/>
      <c r="AF1382" s="42"/>
      <c r="AG1382" s="42"/>
      <c r="AH1382" s="42"/>
      <c r="AI1382" s="42"/>
      <c r="AJ1382" s="42"/>
      <c r="AK1382" s="42"/>
      <c r="AL1382" s="42"/>
      <c r="AM1382" s="42"/>
      <c r="AN1382" s="42"/>
      <c r="AO1382" s="42"/>
      <c r="AP1382" s="42"/>
      <c r="AQ1382" s="42"/>
    </row>
    <row r="1383" spans="1:43" ht="13">
      <c r="A1383" s="42"/>
      <c r="B1383" s="42"/>
      <c r="C1383" s="42"/>
      <c r="D1383" s="42"/>
      <c r="E1383" s="42"/>
      <c r="F1383" s="42"/>
      <c r="G1383" s="42"/>
      <c r="H1383" s="42"/>
      <c r="I1383" s="42"/>
      <c r="J1383" s="42"/>
      <c r="K1383" s="42"/>
      <c r="L1383" s="42"/>
      <c r="M1383" s="42"/>
      <c r="N1383" s="42"/>
      <c r="O1383" s="42"/>
      <c r="P1383" s="42"/>
      <c r="Q1383" s="42"/>
      <c r="R1383" s="42"/>
      <c r="S1383" s="42"/>
      <c r="T1383" s="42"/>
      <c r="U1383" s="42"/>
      <c r="V1383" s="42"/>
      <c r="W1383" s="42"/>
      <c r="X1383" s="42"/>
      <c r="Y1383" s="42"/>
      <c r="Z1383" s="42"/>
      <c r="AA1383" s="42"/>
      <c r="AB1383" s="42"/>
      <c r="AC1383" s="42"/>
      <c r="AD1383" s="42"/>
      <c r="AE1383" s="42"/>
      <c r="AF1383" s="42"/>
      <c r="AG1383" s="42"/>
      <c r="AH1383" s="42"/>
      <c r="AI1383" s="42"/>
      <c r="AJ1383" s="42"/>
      <c r="AK1383" s="42"/>
      <c r="AL1383" s="42"/>
      <c r="AM1383" s="42"/>
      <c r="AN1383" s="42"/>
      <c r="AO1383" s="42"/>
      <c r="AP1383" s="42"/>
      <c r="AQ1383" s="42"/>
    </row>
    <row r="1384" spans="1:43" ht="13">
      <c r="A1384" s="42"/>
      <c r="B1384" s="42"/>
      <c r="C1384" s="42"/>
      <c r="D1384" s="42"/>
      <c r="E1384" s="42"/>
      <c r="F1384" s="42"/>
      <c r="G1384" s="42"/>
      <c r="H1384" s="42"/>
      <c r="I1384" s="42"/>
      <c r="J1384" s="42"/>
      <c r="K1384" s="42"/>
      <c r="L1384" s="42"/>
      <c r="M1384" s="42"/>
      <c r="N1384" s="42"/>
      <c r="O1384" s="42"/>
      <c r="P1384" s="42"/>
      <c r="Q1384" s="42"/>
      <c r="R1384" s="42"/>
      <c r="S1384" s="42"/>
      <c r="T1384" s="42"/>
      <c r="U1384" s="42"/>
      <c r="V1384" s="42"/>
      <c r="W1384" s="42"/>
      <c r="X1384" s="42"/>
      <c r="Y1384" s="42"/>
      <c r="Z1384" s="42"/>
      <c r="AA1384" s="42"/>
      <c r="AB1384" s="42"/>
      <c r="AC1384" s="42"/>
      <c r="AD1384" s="42"/>
      <c r="AE1384" s="42"/>
      <c r="AF1384" s="42"/>
      <c r="AG1384" s="42"/>
      <c r="AH1384" s="42"/>
      <c r="AI1384" s="42"/>
      <c r="AJ1384" s="42"/>
      <c r="AK1384" s="42"/>
      <c r="AL1384" s="42"/>
      <c r="AM1384" s="42"/>
      <c r="AN1384" s="42"/>
      <c r="AO1384" s="42"/>
      <c r="AP1384" s="42"/>
      <c r="AQ1384" s="42"/>
    </row>
    <row r="1385" spans="1:43" ht="13">
      <c r="A1385" s="42"/>
      <c r="B1385" s="42"/>
      <c r="C1385" s="42"/>
      <c r="D1385" s="42"/>
      <c r="E1385" s="42"/>
      <c r="F1385" s="42"/>
      <c r="G1385" s="42"/>
      <c r="H1385" s="42"/>
      <c r="I1385" s="42"/>
      <c r="J1385" s="42"/>
      <c r="K1385" s="42"/>
      <c r="L1385" s="42"/>
      <c r="M1385" s="42"/>
      <c r="N1385" s="42"/>
      <c r="O1385" s="42"/>
      <c r="P1385" s="42"/>
      <c r="Q1385" s="42"/>
      <c r="R1385" s="42"/>
      <c r="S1385" s="42"/>
      <c r="T1385" s="42"/>
      <c r="U1385" s="42"/>
      <c r="V1385" s="42"/>
      <c r="W1385" s="42"/>
      <c r="X1385" s="42"/>
      <c r="Y1385" s="42"/>
      <c r="Z1385" s="42"/>
      <c r="AA1385" s="42"/>
      <c r="AB1385" s="42"/>
      <c r="AC1385" s="42"/>
      <c r="AD1385" s="42"/>
      <c r="AE1385" s="42"/>
      <c r="AF1385" s="42"/>
      <c r="AG1385" s="42"/>
      <c r="AH1385" s="42"/>
      <c r="AI1385" s="42"/>
      <c r="AJ1385" s="42"/>
      <c r="AK1385" s="42"/>
      <c r="AL1385" s="42"/>
      <c r="AM1385" s="42"/>
      <c r="AN1385" s="42"/>
      <c r="AO1385" s="42"/>
      <c r="AP1385" s="42"/>
      <c r="AQ1385" s="42"/>
    </row>
    <row r="1386" spans="1:43" ht="13">
      <c r="A1386" s="42"/>
      <c r="B1386" s="42"/>
      <c r="C1386" s="42"/>
      <c r="D1386" s="42"/>
      <c r="E1386" s="42"/>
      <c r="F1386" s="42"/>
      <c r="G1386" s="42"/>
      <c r="H1386" s="42"/>
      <c r="I1386" s="42"/>
      <c r="J1386" s="42"/>
      <c r="K1386" s="42"/>
      <c r="L1386" s="42"/>
      <c r="M1386" s="42"/>
      <c r="N1386" s="42"/>
      <c r="O1386" s="42"/>
      <c r="P1386" s="42"/>
      <c r="Q1386" s="42"/>
      <c r="R1386" s="42"/>
      <c r="S1386" s="42"/>
      <c r="T1386" s="42"/>
      <c r="U1386" s="42"/>
      <c r="V1386" s="42"/>
      <c r="W1386" s="42"/>
      <c r="X1386" s="42"/>
      <c r="Y1386" s="42"/>
      <c r="Z1386" s="42"/>
      <c r="AA1386" s="42"/>
      <c r="AB1386" s="42"/>
      <c r="AC1386" s="42"/>
      <c r="AD1386" s="42"/>
      <c r="AE1386" s="42"/>
      <c r="AF1386" s="42"/>
      <c r="AG1386" s="42"/>
      <c r="AH1386" s="42"/>
      <c r="AI1386" s="42"/>
      <c r="AJ1386" s="42"/>
      <c r="AK1386" s="42"/>
      <c r="AL1386" s="42"/>
      <c r="AM1386" s="42"/>
      <c r="AN1386" s="42"/>
      <c r="AO1386" s="42"/>
      <c r="AP1386" s="42"/>
      <c r="AQ1386" s="42"/>
    </row>
    <row r="1387" spans="1:43" ht="13">
      <c r="A1387" s="42"/>
      <c r="B1387" s="42"/>
      <c r="C1387" s="42"/>
      <c r="D1387" s="42"/>
      <c r="E1387" s="42"/>
      <c r="F1387" s="42"/>
      <c r="G1387" s="42"/>
      <c r="H1387" s="42"/>
      <c r="I1387" s="42"/>
      <c r="J1387" s="42"/>
      <c r="K1387" s="42"/>
      <c r="L1387" s="42"/>
      <c r="M1387" s="42"/>
      <c r="N1387" s="42"/>
      <c r="O1387" s="42"/>
      <c r="P1387" s="42"/>
      <c r="Q1387" s="42"/>
      <c r="R1387" s="42"/>
      <c r="S1387" s="42"/>
      <c r="T1387" s="42"/>
      <c r="U1387" s="42"/>
      <c r="V1387" s="42"/>
      <c r="W1387" s="42"/>
      <c r="X1387" s="42"/>
      <c r="Y1387" s="42"/>
      <c r="Z1387" s="42"/>
      <c r="AA1387" s="42"/>
      <c r="AB1387" s="42"/>
      <c r="AC1387" s="42"/>
      <c r="AD1387" s="42"/>
      <c r="AE1387" s="42"/>
      <c r="AF1387" s="42"/>
      <c r="AG1387" s="42"/>
      <c r="AH1387" s="42"/>
      <c r="AI1387" s="42"/>
      <c r="AJ1387" s="42"/>
      <c r="AK1387" s="42"/>
      <c r="AL1387" s="42"/>
      <c r="AM1387" s="42"/>
      <c r="AN1387" s="42"/>
      <c r="AO1387" s="42"/>
      <c r="AP1387" s="42"/>
      <c r="AQ1387" s="42"/>
    </row>
    <row r="1388" spans="1:43" ht="13">
      <c r="A1388" s="42"/>
      <c r="B1388" s="42"/>
      <c r="C1388" s="42"/>
      <c r="D1388" s="42"/>
      <c r="E1388" s="42"/>
      <c r="F1388" s="42"/>
      <c r="G1388" s="42"/>
      <c r="H1388" s="42"/>
      <c r="I1388" s="42"/>
      <c r="J1388" s="42"/>
      <c r="K1388" s="42"/>
      <c r="L1388" s="42"/>
      <c r="M1388" s="42"/>
      <c r="N1388" s="42"/>
      <c r="O1388" s="42"/>
      <c r="P1388" s="42"/>
      <c r="Q1388" s="42"/>
      <c r="R1388" s="42"/>
      <c r="S1388" s="42"/>
      <c r="T1388" s="42"/>
      <c r="U1388" s="42"/>
      <c r="V1388" s="42"/>
      <c r="W1388" s="42"/>
      <c r="X1388" s="42"/>
      <c r="Y1388" s="42"/>
      <c r="Z1388" s="42"/>
      <c r="AA1388" s="42"/>
      <c r="AB1388" s="42"/>
      <c r="AC1388" s="42"/>
      <c r="AD1388" s="42"/>
      <c r="AE1388" s="42"/>
      <c r="AF1388" s="42"/>
      <c r="AG1388" s="42"/>
      <c r="AH1388" s="42"/>
      <c r="AI1388" s="42"/>
      <c r="AJ1388" s="42"/>
      <c r="AK1388" s="42"/>
      <c r="AL1388" s="42"/>
      <c r="AM1388" s="42"/>
      <c r="AN1388" s="42"/>
      <c r="AO1388" s="42"/>
      <c r="AP1388" s="42"/>
      <c r="AQ1388" s="42"/>
    </row>
    <row r="1389" spans="1:43" ht="13">
      <c r="A1389" s="42"/>
      <c r="B1389" s="42"/>
      <c r="C1389" s="42"/>
      <c r="D1389" s="42"/>
      <c r="E1389" s="42"/>
      <c r="F1389" s="42"/>
      <c r="G1389" s="42"/>
      <c r="H1389" s="42"/>
      <c r="I1389" s="42"/>
      <c r="J1389" s="42"/>
      <c r="K1389" s="42"/>
      <c r="L1389" s="42"/>
      <c r="M1389" s="42"/>
      <c r="N1389" s="42"/>
      <c r="O1389" s="42"/>
      <c r="P1389" s="42"/>
      <c r="Q1389" s="42"/>
      <c r="R1389" s="42"/>
      <c r="S1389" s="42"/>
      <c r="T1389" s="42"/>
      <c r="U1389" s="42"/>
      <c r="V1389" s="42"/>
      <c r="W1389" s="42"/>
      <c r="X1389" s="42"/>
      <c r="Y1389" s="42"/>
      <c r="Z1389" s="42"/>
      <c r="AA1389" s="42"/>
      <c r="AB1389" s="42"/>
      <c r="AC1389" s="42"/>
      <c r="AD1389" s="42"/>
      <c r="AE1389" s="42"/>
      <c r="AF1389" s="42"/>
      <c r="AG1389" s="42"/>
      <c r="AH1389" s="42"/>
      <c r="AI1389" s="42"/>
      <c r="AJ1389" s="42"/>
      <c r="AK1389" s="42"/>
      <c r="AL1389" s="42"/>
      <c r="AM1389" s="42"/>
      <c r="AN1389" s="42"/>
      <c r="AO1389" s="42"/>
      <c r="AP1389" s="42"/>
      <c r="AQ1389" s="42"/>
    </row>
    <row r="1390" spans="1:43" ht="13">
      <c r="A1390" s="42"/>
      <c r="B1390" s="42"/>
      <c r="C1390" s="42"/>
      <c r="D1390" s="42"/>
      <c r="E1390" s="42"/>
      <c r="F1390" s="42"/>
      <c r="G1390" s="42"/>
      <c r="H1390" s="42"/>
      <c r="I1390" s="42"/>
      <c r="J1390" s="42"/>
      <c r="K1390" s="42"/>
      <c r="L1390" s="42"/>
      <c r="M1390" s="42"/>
      <c r="N1390" s="42"/>
      <c r="O1390" s="42"/>
      <c r="P1390" s="42"/>
      <c r="Q1390" s="42"/>
      <c r="R1390" s="42"/>
      <c r="S1390" s="42"/>
      <c r="T1390" s="42"/>
      <c r="U1390" s="42"/>
      <c r="V1390" s="42"/>
      <c r="W1390" s="42"/>
      <c r="X1390" s="42"/>
      <c r="Y1390" s="42"/>
      <c r="Z1390" s="42"/>
      <c r="AA1390" s="42"/>
      <c r="AB1390" s="42"/>
      <c r="AC1390" s="42"/>
      <c r="AD1390" s="42"/>
      <c r="AE1390" s="42"/>
      <c r="AF1390" s="42"/>
      <c r="AG1390" s="42"/>
      <c r="AH1390" s="42"/>
      <c r="AI1390" s="42"/>
      <c r="AJ1390" s="42"/>
      <c r="AK1390" s="42"/>
      <c r="AL1390" s="42"/>
      <c r="AM1390" s="42"/>
      <c r="AN1390" s="42"/>
      <c r="AO1390" s="42"/>
      <c r="AP1390" s="42"/>
      <c r="AQ1390" s="42"/>
    </row>
    <row r="1391" spans="1:43" ht="13">
      <c r="A1391" s="42"/>
      <c r="B1391" s="42"/>
      <c r="C1391" s="42"/>
      <c r="D1391" s="42"/>
      <c r="E1391" s="42"/>
      <c r="F1391" s="42"/>
      <c r="G1391" s="42"/>
      <c r="H1391" s="42"/>
      <c r="I1391" s="42"/>
      <c r="J1391" s="42"/>
      <c r="K1391" s="42"/>
      <c r="L1391" s="42"/>
      <c r="M1391" s="42"/>
      <c r="N1391" s="42"/>
      <c r="O1391" s="42"/>
      <c r="P1391" s="42"/>
      <c r="Q1391" s="42"/>
      <c r="R1391" s="42"/>
      <c r="S1391" s="42"/>
      <c r="T1391" s="42"/>
      <c r="U1391" s="42"/>
      <c r="V1391" s="42"/>
      <c r="W1391" s="42"/>
      <c r="X1391" s="42"/>
      <c r="Y1391" s="42"/>
      <c r="Z1391" s="42"/>
      <c r="AA1391" s="42"/>
      <c r="AB1391" s="42"/>
      <c r="AC1391" s="42"/>
      <c r="AD1391" s="42"/>
      <c r="AE1391" s="42"/>
      <c r="AF1391" s="42"/>
      <c r="AG1391" s="42"/>
      <c r="AH1391" s="42"/>
      <c r="AI1391" s="42"/>
      <c r="AJ1391" s="42"/>
      <c r="AK1391" s="42"/>
      <c r="AL1391" s="42"/>
      <c r="AM1391" s="42"/>
      <c r="AN1391" s="42"/>
      <c r="AO1391" s="42"/>
      <c r="AP1391" s="42"/>
      <c r="AQ1391" s="42"/>
    </row>
    <row r="1392" spans="1:43" ht="13">
      <c r="A1392" s="42"/>
      <c r="B1392" s="42"/>
      <c r="C1392" s="42"/>
      <c r="D1392" s="42"/>
      <c r="E1392" s="42"/>
      <c r="F1392" s="42"/>
      <c r="G1392" s="42"/>
      <c r="H1392" s="42"/>
      <c r="I1392" s="42"/>
      <c r="J1392" s="42"/>
      <c r="K1392" s="42"/>
      <c r="L1392" s="42"/>
      <c r="M1392" s="42"/>
      <c r="N1392" s="42"/>
      <c r="O1392" s="42"/>
      <c r="P1392" s="42"/>
      <c r="Q1392" s="42"/>
      <c r="R1392" s="42"/>
      <c r="S1392" s="42"/>
      <c r="T1392" s="42"/>
      <c r="U1392" s="42"/>
      <c r="V1392" s="42"/>
      <c r="W1392" s="42"/>
      <c r="X1392" s="42"/>
      <c r="Y1392" s="42"/>
      <c r="Z1392" s="42"/>
      <c r="AA1392" s="42"/>
      <c r="AB1392" s="42"/>
      <c r="AC1392" s="42"/>
      <c r="AD1392" s="42"/>
      <c r="AE1392" s="42"/>
      <c r="AF1392" s="42"/>
      <c r="AG1392" s="42"/>
      <c r="AH1392" s="42"/>
      <c r="AI1392" s="42"/>
      <c r="AJ1392" s="42"/>
      <c r="AK1392" s="42"/>
      <c r="AL1392" s="42"/>
      <c r="AM1392" s="42"/>
      <c r="AN1392" s="42"/>
      <c r="AO1392" s="42"/>
      <c r="AP1392" s="42"/>
      <c r="AQ1392" s="42"/>
    </row>
    <row r="1393" spans="1:43" ht="13">
      <c r="A1393" s="42"/>
      <c r="B1393" s="42"/>
      <c r="C1393" s="42"/>
      <c r="D1393" s="42"/>
      <c r="E1393" s="42"/>
      <c r="F1393" s="42"/>
      <c r="G1393" s="42"/>
      <c r="H1393" s="42"/>
      <c r="I1393" s="42"/>
      <c r="J1393" s="42"/>
      <c r="K1393" s="42"/>
      <c r="L1393" s="42"/>
      <c r="M1393" s="42"/>
      <c r="N1393" s="42"/>
      <c r="O1393" s="42"/>
      <c r="P1393" s="42"/>
      <c r="Q1393" s="42"/>
      <c r="R1393" s="42"/>
      <c r="S1393" s="42"/>
      <c r="T1393" s="42"/>
      <c r="U1393" s="42"/>
      <c r="V1393" s="42"/>
      <c r="W1393" s="42"/>
      <c r="X1393" s="42"/>
      <c r="Y1393" s="42"/>
      <c r="Z1393" s="42"/>
      <c r="AA1393" s="42"/>
      <c r="AB1393" s="42"/>
      <c r="AC1393" s="42"/>
      <c r="AD1393" s="42"/>
      <c r="AE1393" s="42"/>
      <c r="AF1393" s="42"/>
      <c r="AG1393" s="42"/>
      <c r="AH1393" s="42"/>
      <c r="AI1393" s="42"/>
      <c r="AJ1393" s="42"/>
      <c r="AK1393" s="42"/>
      <c r="AL1393" s="42"/>
      <c r="AM1393" s="42"/>
      <c r="AN1393" s="42"/>
      <c r="AO1393" s="42"/>
      <c r="AP1393" s="42"/>
      <c r="AQ1393" s="42"/>
    </row>
    <row r="1394" spans="1:43" ht="13">
      <c r="A1394" s="42"/>
      <c r="B1394" s="42"/>
      <c r="C1394" s="42"/>
      <c r="D1394" s="42"/>
      <c r="E1394" s="42"/>
      <c r="F1394" s="42"/>
      <c r="G1394" s="42"/>
      <c r="H1394" s="42"/>
      <c r="I1394" s="42"/>
      <c r="J1394" s="42"/>
      <c r="K1394" s="42"/>
      <c r="L1394" s="42"/>
      <c r="M1394" s="42"/>
      <c r="N1394" s="42"/>
      <c r="O1394" s="42"/>
      <c r="P1394" s="42"/>
      <c r="Q1394" s="42"/>
      <c r="R1394" s="42"/>
      <c r="S1394" s="42"/>
      <c r="T1394" s="42"/>
      <c r="U1394" s="42"/>
      <c r="V1394" s="42"/>
      <c r="W1394" s="42"/>
      <c r="X1394" s="42"/>
      <c r="Y1394" s="42"/>
      <c r="Z1394" s="42"/>
      <c r="AA1394" s="42"/>
      <c r="AB1394" s="42"/>
      <c r="AC1394" s="42"/>
      <c r="AD1394" s="42"/>
      <c r="AE1394" s="42"/>
      <c r="AF1394" s="42"/>
      <c r="AG1394" s="42"/>
      <c r="AH1394" s="42"/>
      <c r="AI1394" s="42"/>
      <c r="AJ1394" s="42"/>
      <c r="AK1394" s="42"/>
      <c r="AL1394" s="42"/>
      <c r="AM1394" s="42"/>
      <c r="AN1394" s="42"/>
      <c r="AO1394" s="42"/>
      <c r="AP1394" s="42"/>
      <c r="AQ1394" s="42"/>
    </row>
    <row r="1395" spans="1:43" ht="13">
      <c r="A1395" s="42"/>
      <c r="B1395" s="42"/>
      <c r="C1395" s="42"/>
      <c r="D1395" s="42"/>
      <c r="E1395" s="42"/>
      <c r="F1395" s="42"/>
      <c r="G1395" s="42"/>
      <c r="H1395" s="42"/>
      <c r="I1395" s="42"/>
      <c r="J1395" s="42"/>
      <c r="K1395" s="42"/>
      <c r="L1395" s="42"/>
      <c r="M1395" s="42"/>
      <c r="N1395" s="42"/>
      <c r="O1395" s="42"/>
      <c r="P1395" s="42"/>
      <c r="Q1395" s="42"/>
      <c r="R1395" s="42"/>
      <c r="S1395" s="42"/>
      <c r="T1395" s="42"/>
      <c r="U1395" s="42"/>
      <c r="V1395" s="42"/>
      <c r="W1395" s="42"/>
      <c r="X1395" s="42"/>
      <c r="Y1395" s="42"/>
      <c r="Z1395" s="42"/>
      <c r="AA1395" s="42"/>
      <c r="AB1395" s="42"/>
      <c r="AC1395" s="42"/>
      <c r="AD1395" s="42"/>
      <c r="AE1395" s="42"/>
      <c r="AF1395" s="42"/>
      <c r="AG1395" s="42"/>
      <c r="AH1395" s="42"/>
      <c r="AI1395" s="42"/>
      <c r="AJ1395" s="42"/>
      <c r="AK1395" s="42"/>
      <c r="AL1395" s="42"/>
      <c r="AM1395" s="42"/>
      <c r="AN1395" s="42"/>
      <c r="AO1395" s="42"/>
      <c r="AP1395" s="42"/>
      <c r="AQ1395" s="42"/>
    </row>
    <row r="1396" spans="1:43" ht="13">
      <c r="A1396" s="42"/>
      <c r="B1396" s="42"/>
      <c r="C1396" s="42"/>
      <c r="D1396" s="42"/>
      <c r="E1396" s="42"/>
      <c r="F1396" s="42"/>
      <c r="G1396" s="42"/>
      <c r="H1396" s="42"/>
      <c r="I1396" s="42"/>
      <c r="J1396" s="42"/>
      <c r="K1396" s="42"/>
      <c r="L1396" s="42"/>
      <c r="M1396" s="42"/>
      <c r="N1396" s="42"/>
      <c r="O1396" s="42"/>
      <c r="P1396" s="42"/>
      <c r="Q1396" s="42"/>
      <c r="R1396" s="42"/>
      <c r="S1396" s="42"/>
      <c r="T1396" s="42"/>
      <c r="U1396" s="42"/>
      <c r="V1396" s="42"/>
      <c r="W1396" s="42"/>
      <c r="X1396" s="42"/>
      <c r="Y1396" s="42"/>
      <c r="Z1396" s="42"/>
      <c r="AA1396" s="42"/>
      <c r="AB1396" s="42"/>
      <c r="AC1396" s="42"/>
      <c r="AD1396" s="42"/>
      <c r="AE1396" s="42"/>
      <c r="AF1396" s="42"/>
      <c r="AG1396" s="42"/>
      <c r="AH1396" s="42"/>
      <c r="AI1396" s="42"/>
      <c r="AJ1396" s="42"/>
      <c r="AK1396" s="42"/>
      <c r="AL1396" s="42"/>
      <c r="AM1396" s="42"/>
      <c r="AN1396" s="42"/>
      <c r="AO1396" s="42"/>
      <c r="AP1396" s="42"/>
      <c r="AQ1396" s="42"/>
    </row>
    <row r="1397" spans="1:43" ht="13">
      <c r="A1397" s="42"/>
      <c r="B1397" s="42"/>
      <c r="C1397" s="42"/>
      <c r="D1397" s="42"/>
      <c r="E1397" s="42"/>
      <c r="F1397" s="42"/>
      <c r="G1397" s="42"/>
      <c r="H1397" s="42"/>
      <c r="I1397" s="42"/>
      <c r="J1397" s="42"/>
      <c r="K1397" s="42"/>
      <c r="L1397" s="42"/>
      <c r="M1397" s="42"/>
      <c r="N1397" s="42"/>
      <c r="O1397" s="42"/>
      <c r="P1397" s="42"/>
      <c r="Q1397" s="42"/>
      <c r="R1397" s="42"/>
      <c r="S1397" s="42"/>
      <c r="T1397" s="42"/>
      <c r="U1397" s="42"/>
      <c r="V1397" s="42"/>
      <c r="W1397" s="42"/>
      <c r="X1397" s="42"/>
      <c r="Y1397" s="42"/>
      <c r="Z1397" s="42"/>
      <c r="AA1397" s="42"/>
      <c r="AB1397" s="42"/>
      <c r="AC1397" s="42"/>
      <c r="AD1397" s="42"/>
      <c r="AE1397" s="42"/>
      <c r="AF1397" s="42"/>
      <c r="AG1397" s="42"/>
      <c r="AH1397" s="42"/>
      <c r="AI1397" s="42"/>
      <c r="AJ1397" s="42"/>
      <c r="AK1397" s="42"/>
      <c r="AL1397" s="42"/>
      <c r="AM1397" s="42"/>
      <c r="AN1397" s="42"/>
      <c r="AO1397" s="42"/>
      <c r="AP1397" s="42"/>
      <c r="AQ1397" s="42"/>
    </row>
    <row r="1398" spans="1:43" ht="13">
      <c r="A1398" s="42"/>
      <c r="B1398" s="42"/>
      <c r="C1398" s="42"/>
      <c r="D1398" s="42"/>
      <c r="E1398" s="42"/>
      <c r="F1398" s="42"/>
      <c r="G1398" s="42"/>
      <c r="H1398" s="42"/>
      <c r="I1398" s="42"/>
      <c r="J1398" s="42"/>
      <c r="K1398" s="42"/>
      <c r="L1398" s="42"/>
      <c r="M1398" s="42"/>
      <c r="N1398" s="42"/>
      <c r="O1398" s="42"/>
      <c r="P1398" s="42"/>
      <c r="Q1398" s="42"/>
      <c r="R1398" s="42"/>
      <c r="S1398" s="42"/>
      <c r="T1398" s="42"/>
      <c r="U1398" s="42"/>
      <c r="V1398" s="42"/>
      <c r="W1398" s="42"/>
      <c r="X1398" s="42"/>
      <c r="Y1398" s="42"/>
      <c r="Z1398" s="42"/>
      <c r="AA1398" s="42"/>
      <c r="AB1398" s="42"/>
      <c r="AC1398" s="42"/>
      <c r="AD1398" s="42"/>
      <c r="AE1398" s="42"/>
      <c r="AF1398" s="42"/>
      <c r="AG1398" s="42"/>
      <c r="AH1398" s="42"/>
      <c r="AI1398" s="42"/>
      <c r="AJ1398" s="42"/>
      <c r="AK1398" s="42"/>
      <c r="AL1398" s="42"/>
      <c r="AM1398" s="42"/>
      <c r="AN1398" s="42"/>
      <c r="AO1398" s="42"/>
      <c r="AP1398" s="42"/>
      <c r="AQ1398" s="42"/>
    </row>
    <row r="1399" spans="1:43" ht="13">
      <c r="A1399" s="42"/>
      <c r="B1399" s="42"/>
      <c r="C1399" s="42"/>
      <c r="D1399" s="42"/>
      <c r="E1399" s="42"/>
      <c r="F1399" s="42"/>
      <c r="G1399" s="42"/>
      <c r="H1399" s="42"/>
      <c r="I1399" s="42"/>
      <c r="J1399" s="42"/>
      <c r="K1399" s="42"/>
      <c r="L1399" s="42"/>
      <c r="M1399" s="42"/>
      <c r="N1399" s="42"/>
      <c r="O1399" s="42"/>
      <c r="P1399" s="42"/>
      <c r="Q1399" s="42"/>
      <c r="R1399" s="42"/>
      <c r="S1399" s="42"/>
      <c r="T1399" s="42"/>
      <c r="U1399" s="42"/>
      <c r="V1399" s="42"/>
      <c r="W1399" s="42"/>
      <c r="X1399" s="42"/>
      <c r="Y1399" s="42"/>
      <c r="Z1399" s="42"/>
      <c r="AA1399" s="42"/>
      <c r="AB1399" s="42"/>
      <c r="AC1399" s="42"/>
      <c r="AD1399" s="42"/>
      <c r="AE1399" s="42"/>
      <c r="AF1399" s="42"/>
      <c r="AG1399" s="42"/>
      <c r="AH1399" s="42"/>
      <c r="AI1399" s="42"/>
      <c r="AJ1399" s="42"/>
      <c r="AK1399" s="42"/>
      <c r="AL1399" s="42"/>
      <c r="AM1399" s="42"/>
      <c r="AN1399" s="42"/>
      <c r="AO1399" s="42"/>
      <c r="AP1399" s="42"/>
      <c r="AQ1399" s="42"/>
    </row>
    <row r="1400" spans="1:43" ht="13">
      <c r="A1400" s="42"/>
      <c r="B1400" s="42"/>
      <c r="C1400" s="42"/>
      <c r="D1400" s="42"/>
      <c r="E1400" s="42"/>
      <c r="F1400" s="42"/>
      <c r="G1400" s="42"/>
      <c r="H1400" s="42"/>
      <c r="I1400" s="42"/>
      <c r="J1400" s="42"/>
      <c r="K1400" s="42"/>
      <c r="L1400" s="42"/>
      <c r="M1400" s="42"/>
      <c r="N1400" s="42"/>
      <c r="O1400" s="42"/>
      <c r="P1400" s="42"/>
      <c r="Q1400" s="42"/>
      <c r="R1400" s="42"/>
      <c r="S1400" s="42"/>
      <c r="T1400" s="42"/>
      <c r="U1400" s="42"/>
      <c r="V1400" s="42"/>
      <c r="W1400" s="42"/>
      <c r="X1400" s="42"/>
      <c r="Y1400" s="42"/>
      <c r="Z1400" s="42"/>
      <c r="AA1400" s="42"/>
      <c r="AB1400" s="42"/>
      <c r="AC1400" s="42"/>
      <c r="AD1400" s="42"/>
      <c r="AE1400" s="42"/>
      <c r="AF1400" s="42"/>
      <c r="AG1400" s="42"/>
      <c r="AH1400" s="42"/>
      <c r="AI1400" s="42"/>
      <c r="AJ1400" s="42"/>
      <c r="AK1400" s="42"/>
      <c r="AL1400" s="42"/>
      <c r="AM1400" s="42"/>
      <c r="AN1400" s="42"/>
      <c r="AO1400" s="42"/>
      <c r="AP1400" s="42"/>
      <c r="AQ1400" s="42"/>
    </row>
    <row r="1401" spans="1:43" ht="13">
      <c r="A1401" s="42"/>
      <c r="B1401" s="42"/>
      <c r="C1401" s="42"/>
      <c r="D1401" s="42"/>
      <c r="E1401" s="42"/>
      <c r="F1401" s="42"/>
      <c r="G1401" s="42"/>
      <c r="H1401" s="42"/>
      <c r="I1401" s="42"/>
      <c r="J1401" s="42"/>
      <c r="K1401" s="42"/>
      <c r="L1401" s="42"/>
      <c r="M1401" s="42"/>
      <c r="N1401" s="42"/>
      <c r="O1401" s="42"/>
      <c r="P1401" s="42"/>
      <c r="Q1401" s="42"/>
      <c r="R1401" s="42"/>
      <c r="S1401" s="42"/>
      <c r="T1401" s="42"/>
      <c r="U1401" s="42"/>
      <c r="V1401" s="42"/>
      <c r="W1401" s="42"/>
      <c r="X1401" s="42"/>
      <c r="Y1401" s="42"/>
      <c r="Z1401" s="42"/>
      <c r="AA1401" s="42"/>
      <c r="AB1401" s="42"/>
      <c r="AC1401" s="42"/>
      <c r="AD1401" s="42"/>
      <c r="AE1401" s="42"/>
      <c r="AF1401" s="42"/>
      <c r="AG1401" s="42"/>
      <c r="AH1401" s="42"/>
      <c r="AI1401" s="42"/>
      <c r="AJ1401" s="42"/>
      <c r="AK1401" s="42"/>
      <c r="AL1401" s="42"/>
      <c r="AM1401" s="42"/>
      <c r="AN1401" s="42"/>
      <c r="AO1401" s="42"/>
      <c r="AP1401" s="42"/>
      <c r="AQ1401" s="42"/>
    </row>
    <row r="1402" spans="1:43" ht="13">
      <c r="A1402" s="42"/>
      <c r="B1402" s="42"/>
      <c r="C1402" s="42"/>
      <c r="D1402" s="42"/>
      <c r="E1402" s="42"/>
      <c r="F1402" s="42"/>
      <c r="G1402" s="42"/>
      <c r="H1402" s="42"/>
      <c r="I1402" s="42"/>
      <c r="J1402" s="42"/>
      <c r="K1402" s="42"/>
      <c r="L1402" s="42"/>
      <c r="M1402" s="42"/>
      <c r="N1402" s="42"/>
      <c r="O1402" s="42"/>
      <c r="P1402" s="42"/>
      <c r="Q1402" s="42"/>
      <c r="R1402" s="42"/>
      <c r="S1402" s="42"/>
      <c r="T1402" s="42"/>
      <c r="U1402" s="42"/>
      <c r="V1402" s="42"/>
      <c r="W1402" s="42"/>
      <c r="X1402" s="42"/>
      <c r="Y1402" s="42"/>
      <c r="Z1402" s="42"/>
      <c r="AA1402" s="42"/>
      <c r="AB1402" s="42"/>
      <c r="AC1402" s="42"/>
      <c r="AD1402" s="42"/>
      <c r="AE1402" s="42"/>
      <c r="AF1402" s="42"/>
      <c r="AG1402" s="42"/>
      <c r="AH1402" s="42"/>
      <c r="AI1402" s="42"/>
      <c r="AJ1402" s="42"/>
      <c r="AK1402" s="42"/>
      <c r="AL1402" s="42"/>
      <c r="AM1402" s="42"/>
      <c r="AN1402" s="42"/>
      <c r="AO1402" s="42"/>
      <c r="AP1402" s="42"/>
      <c r="AQ1402" s="42"/>
    </row>
    <row r="1403" spans="1:43" ht="13">
      <c r="A1403" s="42"/>
      <c r="B1403" s="42"/>
      <c r="C1403" s="42"/>
      <c r="D1403" s="42"/>
      <c r="E1403" s="42"/>
      <c r="F1403" s="42"/>
      <c r="G1403" s="42"/>
      <c r="H1403" s="42"/>
      <c r="I1403" s="42"/>
      <c r="J1403" s="42"/>
      <c r="K1403" s="42"/>
      <c r="L1403" s="42"/>
      <c r="M1403" s="42"/>
      <c r="N1403" s="42"/>
      <c r="O1403" s="42"/>
      <c r="P1403" s="42"/>
      <c r="Q1403" s="42"/>
      <c r="R1403" s="42"/>
      <c r="S1403" s="42"/>
      <c r="T1403" s="42"/>
      <c r="U1403" s="42"/>
      <c r="V1403" s="42"/>
      <c r="W1403" s="42"/>
      <c r="X1403" s="42"/>
      <c r="Y1403" s="42"/>
      <c r="Z1403" s="42"/>
      <c r="AA1403" s="42"/>
      <c r="AB1403" s="42"/>
      <c r="AC1403" s="42"/>
      <c r="AD1403" s="42"/>
      <c r="AE1403" s="42"/>
      <c r="AF1403" s="42"/>
      <c r="AG1403" s="42"/>
      <c r="AH1403" s="42"/>
      <c r="AI1403" s="42"/>
      <c r="AJ1403" s="42"/>
      <c r="AK1403" s="42"/>
      <c r="AL1403" s="42"/>
      <c r="AM1403" s="42"/>
      <c r="AN1403" s="42"/>
      <c r="AO1403" s="42"/>
      <c r="AP1403" s="42"/>
      <c r="AQ1403" s="42"/>
    </row>
    <row r="1404" spans="1:43" ht="13">
      <c r="A1404" s="42"/>
      <c r="B1404" s="42"/>
      <c r="C1404" s="42"/>
      <c r="D1404" s="42"/>
      <c r="E1404" s="42"/>
      <c r="F1404" s="42"/>
      <c r="G1404" s="42"/>
      <c r="H1404" s="42"/>
      <c r="I1404" s="42"/>
      <c r="J1404" s="42"/>
      <c r="K1404" s="42"/>
      <c r="L1404" s="42"/>
      <c r="M1404" s="42"/>
      <c r="N1404" s="42"/>
      <c r="O1404" s="42"/>
      <c r="P1404" s="42"/>
      <c r="Q1404" s="42"/>
      <c r="R1404" s="42"/>
      <c r="S1404" s="42"/>
      <c r="T1404" s="42"/>
      <c r="U1404" s="42"/>
      <c r="V1404" s="42"/>
      <c r="W1404" s="42"/>
      <c r="X1404" s="42"/>
      <c r="Y1404" s="42"/>
      <c r="Z1404" s="42"/>
      <c r="AA1404" s="42"/>
      <c r="AB1404" s="42"/>
      <c r="AC1404" s="42"/>
      <c r="AD1404" s="42"/>
      <c r="AE1404" s="42"/>
      <c r="AF1404" s="42"/>
      <c r="AG1404" s="42"/>
      <c r="AH1404" s="42"/>
      <c r="AI1404" s="42"/>
      <c r="AJ1404" s="42"/>
      <c r="AK1404" s="42"/>
      <c r="AL1404" s="42"/>
      <c r="AM1404" s="42"/>
      <c r="AN1404" s="42"/>
      <c r="AO1404" s="42"/>
      <c r="AP1404" s="42"/>
      <c r="AQ1404" s="42"/>
    </row>
    <row r="1405" spans="1:43" ht="13">
      <c r="A1405" s="42"/>
      <c r="B1405" s="42"/>
      <c r="C1405" s="42"/>
      <c r="D1405" s="42"/>
      <c r="E1405" s="42"/>
      <c r="F1405" s="42"/>
      <c r="G1405" s="42"/>
      <c r="H1405" s="42"/>
      <c r="I1405" s="42"/>
      <c r="J1405" s="42"/>
      <c r="K1405" s="42"/>
      <c r="L1405" s="42"/>
      <c r="M1405" s="42"/>
      <c r="N1405" s="42"/>
      <c r="O1405" s="42"/>
      <c r="P1405" s="42"/>
      <c r="Q1405" s="42"/>
      <c r="R1405" s="42"/>
      <c r="S1405" s="42"/>
      <c r="T1405" s="42"/>
      <c r="U1405" s="42"/>
      <c r="V1405" s="42"/>
      <c r="W1405" s="42"/>
      <c r="X1405" s="42"/>
      <c r="Y1405" s="42"/>
      <c r="Z1405" s="42"/>
      <c r="AA1405" s="42"/>
      <c r="AB1405" s="42"/>
      <c r="AC1405" s="42"/>
      <c r="AD1405" s="42"/>
      <c r="AE1405" s="42"/>
      <c r="AF1405" s="42"/>
      <c r="AG1405" s="42"/>
      <c r="AH1405" s="42"/>
      <c r="AI1405" s="42"/>
      <c r="AJ1405" s="42"/>
      <c r="AK1405" s="42"/>
      <c r="AL1405" s="42"/>
      <c r="AM1405" s="42"/>
      <c r="AN1405" s="42"/>
      <c r="AO1405" s="42"/>
      <c r="AP1405" s="42"/>
      <c r="AQ1405" s="42"/>
    </row>
    <row r="1406" spans="1:43" ht="13">
      <c r="A1406" s="42"/>
      <c r="B1406" s="42"/>
      <c r="C1406" s="42"/>
      <c r="D1406" s="42"/>
      <c r="E1406" s="42"/>
      <c r="F1406" s="42"/>
      <c r="G1406" s="42"/>
      <c r="H1406" s="42"/>
      <c r="I1406" s="42"/>
      <c r="J1406" s="42"/>
      <c r="K1406" s="42"/>
      <c r="L1406" s="42"/>
      <c r="M1406" s="42"/>
      <c r="N1406" s="42"/>
      <c r="O1406" s="42"/>
      <c r="P1406" s="42"/>
      <c r="Q1406" s="42"/>
      <c r="R1406" s="42"/>
      <c r="S1406" s="42"/>
      <c r="T1406" s="42"/>
      <c r="U1406" s="42"/>
      <c r="V1406" s="42"/>
      <c r="W1406" s="42"/>
      <c r="X1406" s="42"/>
      <c r="Y1406" s="42"/>
      <c r="Z1406" s="42"/>
      <c r="AA1406" s="42"/>
      <c r="AB1406" s="42"/>
      <c r="AC1406" s="42"/>
      <c r="AD1406" s="42"/>
      <c r="AE1406" s="42"/>
      <c r="AF1406" s="42"/>
      <c r="AG1406" s="42"/>
      <c r="AH1406" s="42"/>
      <c r="AI1406" s="42"/>
      <c r="AJ1406" s="42"/>
      <c r="AK1406" s="42"/>
      <c r="AL1406" s="42"/>
      <c r="AM1406" s="42"/>
      <c r="AN1406" s="42"/>
      <c r="AO1406" s="42"/>
      <c r="AP1406" s="42"/>
      <c r="AQ1406" s="42"/>
    </row>
    <row r="1407" spans="1:43" ht="13">
      <c r="A1407" s="42"/>
      <c r="B1407" s="42"/>
      <c r="C1407" s="42"/>
      <c r="D1407" s="42"/>
      <c r="E1407" s="42"/>
      <c r="F1407" s="42"/>
      <c r="G1407" s="42"/>
      <c r="H1407" s="42"/>
      <c r="I1407" s="42"/>
      <c r="J1407" s="42"/>
      <c r="K1407" s="42"/>
      <c r="L1407" s="42"/>
      <c r="M1407" s="42"/>
      <c r="N1407" s="42"/>
      <c r="O1407" s="42"/>
      <c r="P1407" s="42"/>
      <c r="Q1407" s="42"/>
      <c r="R1407" s="42"/>
      <c r="S1407" s="42"/>
      <c r="T1407" s="42"/>
      <c r="U1407" s="42"/>
      <c r="V1407" s="42"/>
      <c r="W1407" s="42"/>
      <c r="X1407" s="42"/>
      <c r="Y1407" s="42"/>
      <c r="Z1407" s="42"/>
      <c r="AA1407" s="42"/>
      <c r="AB1407" s="42"/>
      <c r="AC1407" s="42"/>
      <c r="AD1407" s="42"/>
      <c r="AE1407" s="42"/>
      <c r="AF1407" s="42"/>
      <c r="AG1407" s="42"/>
      <c r="AH1407" s="42"/>
      <c r="AI1407" s="42"/>
      <c r="AJ1407" s="42"/>
      <c r="AK1407" s="42"/>
      <c r="AL1407" s="42"/>
      <c r="AM1407" s="42"/>
      <c r="AN1407" s="42"/>
      <c r="AO1407" s="42"/>
      <c r="AP1407" s="42"/>
      <c r="AQ1407" s="42"/>
    </row>
    <row r="1408" spans="1:43" ht="13">
      <c r="A1408" s="42"/>
      <c r="B1408" s="42"/>
      <c r="C1408" s="42"/>
      <c r="D1408" s="42"/>
      <c r="E1408" s="42"/>
      <c r="F1408" s="42"/>
      <c r="G1408" s="42"/>
      <c r="H1408" s="42"/>
      <c r="I1408" s="42"/>
      <c r="J1408" s="42"/>
      <c r="K1408" s="42"/>
      <c r="L1408" s="42"/>
      <c r="M1408" s="42"/>
      <c r="N1408" s="42"/>
      <c r="O1408" s="42"/>
      <c r="P1408" s="42"/>
      <c r="Q1408" s="42"/>
      <c r="R1408" s="42"/>
      <c r="S1408" s="42"/>
      <c r="T1408" s="42"/>
      <c r="U1408" s="42"/>
      <c r="V1408" s="42"/>
      <c r="W1408" s="42"/>
      <c r="X1408" s="42"/>
      <c r="Y1408" s="42"/>
      <c r="Z1408" s="42"/>
      <c r="AA1408" s="42"/>
      <c r="AB1408" s="42"/>
      <c r="AC1408" s="42"/>
      <c r="AD1408" s="42"/>
      <c r="AE1408" s="42"/>
      <c r="AF1408" s="42"/>
      <c r="AG1408" s="42"/>
      <c r="AH1408" s="42"/>
      <c r="AI1408" s="42"/>
      <c r="AJ1408" s="42"/>
      <c r="AK1408" s="42"/>
      <c r="AL1408" s="42"/>
      <c r="AM1408" s="42"/>
      <c r="AN1408" s="42"/>
      <c r="AO1408" s="42"/>
      <c r="AP1408" s="42"/>
      <c r="AQ1408" s="42"/>
    </row>
    <row r="1409" spans="1:43" ht="13">
      <c r="A1409" s="42"/>
      <c r="B1409" s="42"/>
      <c r="C1409" s="42"/>
      <c r="D1409" s="42"/>
      <c r="E1409" s="42"/>
      <c r="F1409" s="42"/>
      <c r="G1409" s="42"/>
      <c r="H1409" s="42"/>
      <c r="I1409" s="42"/>
      <c r="J1409" s="42"/>
      <c r="K1409" s="42"/>
      <c r="L1409" s="42"/>
      <c r="M1409" s="42"/>
      <c r="N1409" s="42"/>
      <c r="O1409" s="42"/>
      <c r="P1409" s="42"/>
      <c r="Q1409" s="42"/>
      <c r="R1409" s="42"/>
      <c r="S1409" s="42"/>
      <c r="T1409" s="42"/>
      <c r="U1409" s="42"/>
      <c r="V1409" s="42"/>
      <c r="W1409" s="42"/>
      <c r="X1409" s="42"/>
      <c r="Y1409" s="42"/>
      <c r="Z1409" s="42"/>
      <c r="AA1409" s="42"/>
      <c r="AB1409" s="42"/>
      <c r="AC1409" s="42"/>
      <c r="AD1409" s="42"/>
      <c r="AE1409" s="42"/>
      <c r="AF1409" s="42"/>
      <c r="AG1409" s="42"/>
      <c r="AH1409" s="42"/>
      <c r="AI1409" s="42"/>
      <c r="AJ1409" s="42"/>
      <c r="AK1409" s="42"/>
      <c r="AL1409" s="42"/>
      <c r="AM1409" s="42"/>
      <c r="AN1409" s="42"/>
      <c r="AO1409" s="42"/>
      <c r="AP1409" s="42"/>
      <c r="AQ1409" s="42"/>
    </row>
    <row r="1410" spans="1:43" ht="13">
      <c r="A1410" s="42"/>
      <c r="B1410" s="42"/>
      <c r="C1410" s="42"/>
      <c r="D1410" s="42"/>
      <c r="E1410" s="42"/>
      <c r="F1410" s="42"/>
      <c r="G1410" s="42"/>
      <c r="H1410" s="42"/>
      <c r="I1410" s="42"/>
      <c r="J1410" s="42"/>
      <c r="K1410" s="42"/>
      <c r="L1410" s="42"/>
      <c r="M1410" s="42"/>
      <c r="N1410" s="42"/>
      <c r="O1410" s="42"/>
      <c r="P1410" s="42"/>
      <c r="Q1410" s="42"/>
      <c r="R1410" s="42"/>
      <c r="S1410" s="42"/>
      <c r="T1410" s="42"/>
      <c r="U1410" s="42"/>
      <c r="V1410" s="42"/>
      <c r="W1410" s="42"/>
      <c r="X1410" s="42"/>
      <c r="Y1410" s="42"/>
      <c r="Z1410" s="42"/>
      <c r="AA1410" s="42"/>
      <c r="AB1410" s="42"/>
      <c r="AC1410" s="42"/>
      <c r="AD1410" s="42"/>
      <c r="AE1410" s="42"/>
      <c r="AF1410" s="42"/>
      <c r="AG1410" s="42"/>
      <c r="AH1410" s="42"/>
      <c r="AI1410" s="42"/>
      <c r="AJ1410" s="42"/>
      <c r="AK1410" s="42"/>
      <c r="AL1410" s="42"/>
      <c r="AM1410" s="42"/>
      <c r="AN1410" s="42"/>
      <c r="AO1410" s="42"/>
      <c r="AP1410" s="42"/>
      <c r="AQ1410" s="42"/>
    </row>
    <row r="1411" spans="1:43" ht="13">
      <c r="A1411" s="42"/>
      <c r="B1411" s="42"/>
      <c r="C1411" s="42"/>
      <c r="D1411" s="42"/>
      <c r="E1411" s="42"/>
      <c r="F1411" s="42"/>
      <c r="G1411" s="42"/>
      <c r="H1411" s="42"/>
      <c r="I1411" s="42"/>
      <c r="J1411" s="42"/>
      <c r="K1411" s="42"/>
      <c r="L1411" s="42"/>
      <c r="M1411" s="42"/>
      <c r="N1411" s="42"/>
      <c r="O1411" s="42"/>
      <c r="P1411" s="42"/>
      <c r="Q1411" s="42"/>
      <c r="R1411" s="42"/>
      <c r="S1411" s="42"/>
      <c r="T1411" s="42"/>
      <c r="U1411" s="42"/>
      <c r="V1411" s="42"/>
      <c r="W1411" s="42"/>
      <c r="X1411" s="42"/>
      <c r="Y1411" s="42"/>
      <c r="Z1411" s="42"/>
      <c r="AA1411" s="42"/>
      <c r="AB1411" s="42"/>
      <c r="AC1411" s="42"/>
      <c r="AD1411" s="42"/>
      <c r="AE1411" s="42"/>
      <c r="AF1411" s="42"/>
      <c r="AG1411" s="42"/>
      <c r="AH1411" s="42"/>
      <c r="AI1411" s="42"/>
      <c r="AJ1411" s="42"/>
      <c r="AK1411" s="42"/>
      <c r="AL1411" s="42"/>
      <c r="AM1411" s="42"/>
      <c r="AN1411" s="42"/>
      <c r="AO1411" s="42"/>
      <c r="AP1411" s="42"/>
      <c r="AQ1411" s="42"/>
    </row>
    <row r="1412" spans="1:43" ht="13">
      <c r="A1412" s="42"/>
      <c r="B1412" s="42"/>
      <c r="C1412" s="42"/>
      <c r="D1412" s="42"/>
      <c r="E1412" s="42"/>
      <c r="F1412" s="42"/>
      <c r="G1412" s="42"/>
      <c r="H1412" s="42"/>
      <c r="I1412" s="42"/>
      <c r="J1412" s="42"/>
      <c r="K1412" s="42"/>
      <c r="L1412" s="42"/>
      <c r="M1412" s="42"/>
      <c r="N1412" s="42"/>
      <c r="O1412" s="42"/>
      <c r="P1412" s="42"/>
      <c r="Q1412" s="42"/>
      <c r="R1412" s="42"/>
      <c r="S1412" s="42"/>
      <c r="T1412" s="42"/>
      <c r="U1412" s="42"/>
      <c r="V1412" s="42"/>
      <c r="W1412" s="42"/>
      <c r="X1412" s="42"/>
      <c r="Y1412" s="42"/>
      <c r="Z1412" s="42"/>
      <c r="AA1412" s="42"/>
      <c r="AB1412" s="42"/>
      <c r="AC1412" s="42"/>
      <c r="AD1412" s="42"/>
      <c r="AE1412" s="42"/>
      <c r="AF1412" s="42"/>
      <c r="AG1412" s="42"/>
      <c r="AH1412" s="42"/>
      <c r="AI1412" s="42"/>
      <c r="AJ1412" s="42"/>
      <c r="AK1412" s="42"/>
      <c r="AL1412" s="42"/>
      <c r="AM1412" s="42"/>
      <c r="AN1412" s="42"/>
      <c r="AO1412" s="42"/>
      <c r="AP1412" s="42"/>
      <c r="AQ1412" s="42"/>
    </row>
    <row r="1413" spans="1:43" ht="13">
      <c r="A1413" s="42"/>
      <c r="B1413" s="42"/>
      <c r="C1413" s="42"/>
      <c r="D1413" s="42"/>
      <c r="E1413" s="42"/>
      <c r="F1413" s="42"/>
      <c r="G1413" s="42"/>
      <c r="H1413" s="42"/>
      <c r="I1413" s="42"/>
      <c r="J1413" s="42"/>
      <c r="K1413" s="42"/>
      <c r="L1413" s="42"/>
      <c r="M1413" s="42"/>
      <c r="N1413" s="42"/>
      <c r="O1413" s="42"/>
      <c r="P1413" s="42"/>
      <c r="Q1413" s="42"/>
      <c r="R1413" s="42"/>
      <c r="S1413" s="42"/>
      <c r="T1413" s="42"/>
      <c r="U1413" s="42"/>
      <c r="V1413" s="42"/>
      <c r="W1413" s="42"/>
      <c r="X1413" s="42"/>
      <c r="Y1413" s="42"/>
      <c r="Z1413" s="42"/>
      <c r="AA1413" s="42"/>
      <c r="AB1413" s="42"/>
      <c r="AC1413" s="42"/>
      <c r="AD1413" s="42"/>
      <c r="AE1413" s="42"/>
      <c r="AF1413" s="42"/>
      <c r="AG1413" s="42"/>
      <c r="AH1413" s="42"/>
      <c r="AI1413" s="42"/>
      <c r="AJ1413" s="42"/>
      <c r="AK1413" s="42"/>
      <c r="AL1413" s="42"/>
      <c r="AM1413" s="42"/>
      <c r="AN1413" s="42"/>
      <c r="AO1413" s="42"/>
      <c r="AP1413" s="42"/>
      <c r="AQ1413" s="42"/>
    </row>
    <row r="1414" spans="1:43" ht="13">
      <c r="A1414" s="42"/>
      <c r="B1414" s="42"/>
      <c r="C1414" s="42"/>
      <c r="D1414" s="42"/>
      <c r="E1414" s="42"/>
      <c r="F1414" s="42"/>
      <c r="G1414" s="42"/>
      <c r="H1414" s="42"/>
      <c r="I1414" s="42"/>
      <c r="J1414" s="42"/>
      <c r="K1414" s="42"/>
      <c r="L1414" s="42"/>
      <c r="M1414" s="42"/>
      <c r="N1414" s="42"/>
      <c r="O1414" s="42"/>
      <c r="P1414" s="42"/>
      <c r="Q1414" s="42"/>
      <c r="R1414" s="42"/>
      <c r="S1414" s="42"/>
      <c r="T1414" s="42"/>
      <c r="U1414" s="42"/>
      <c r="V1414" s="42"/>
      <c r="W1414" s="42"/>
      <c r="X1414" s="42"/>
      <c r="Y1414" s="42"/>
      <c r="Z1414" s="42"/>
      <c r="AA1414" s="42"/>
      <c r="AB1414" s="42"/>
      <c r="AC1414" s="42"/>
      <c r="AD1414" s="42"/>
      <c r="AE1414" s="42"/>
      <c r="AF1414" s="42"/>
      <c r="AG1414" s="42"/>
      <c r="AH1414" s="42"/>
      <c r="AI1414" s="42"/>
      <c r="AJ1414" s="42"/>
      <c r="AK1414" s="42"/>
      <c r="AL1414" s="42"/>
      <c r="AM1414" s="42"/>
      <c r="AN1414" s="42"/>
      <c r="AO1414" s="42"/>
      <c r="AP1414" s="42"/>
      <c r="AQ1414" s="42"/>
    </row>
    <row r="1415" spans="1:43" ht="13">
      <c r="A1415" s="42"/>
      <c r="B1415" s="42"/>
      <c r="C1415" s="42"/>
      <c r="D1415" s="42"/>
      <c r="E1415" s="42"/>
      <c r="F1415" s="42"/>
      <c r="G1415" s="42"/>
      <c r="H1415" s="42"/>
      <c r="I1415" s="42"/>
      <c r="J1415" s="42"/>
      <c r="K1415" s="42"/>
      <c r="L1415" s="42"/>
      <c r="M1415" s="42"/>
      <c r="N1415" s="42"/>
      <c r="O1415" s="42"/>
      <c r="P1415" s="42"/>
      <c r="Q1415" s="42"/>
      <c r="R1415" s="42"/>
      <c r="S1415" s="42"/>
      <c r="T1415" s="42"/>
      <c r="U1415" s="42"/>
      <c r="V1415" s="42"/>
      <c r="W1415" s="42"/>
      <c r="X1415" s="42"/>
      <c r="Y1415" s="42"/>
      <c r="Z1415" s="42"/>
      <c r="AA1415" s="42"/>
      <c r="AB1415" s="42"/>
      <c r="AC1415" s="42"/>
      <c r="AD1415" s="42"/>
      <c r="AE1415" s="42"/>
      <c r="AF1415" s="42"/>
      <c r="AG1415" s="42"/>
      <c r="AH1415" s="42"/>
      <c r="AI1415" s="42"/>
      <c r="AJ1415" s="42"/>
      <c r="AK1415" s="42"/>
      <c r="AL1415" s="42"/>
      <c r="AM1415" s="42"/>
      <c r="AN1415" s="42"/>
      <c r="AO1415" s="42"/>
      <c r="AP1415" s="42"/>
      <c r="AQ1415" s="42"/>
    </row>
    <row r="1416" spans="1:43" ht="13">
      <c r="A1416" s="42"/>
      <c r="B1416" s="42"/>
      <c r="C1416" s="42"/>
      <c r="D1416" s="42"/>
      <c r="E1416" s="42"/>
      <c r="F1416" s="42"/>
      <c r="G1416" s="42"/>
      <c r="H1416" s="42"/>
      <c r="I1416" s="42"/>
      <c r="J1416" s="42"/>
      <c r="K1416" s="42"/>
      <c r="L1416" s="42"/>
      <c r="M1416" s="42"/>
      <c r="N1416" s="42"/>
      <c r="O1416" s="42"/>
      <c r="P1416" s="42"/>
      <c r="Q1416" s="42"/>
      <c r="R1416" s="42"/>
      <c r="S1416" s="42"/>
      <c r="T1416" s="42"/>
      <c r="U1416" s="42"/>
      <c r="V1416" s="42"/>
      <c r="W1416" s="42"/>
      <c r="X1416" s="42"/>
      <c r="Y1416" s="42"/>
      <c r="Z1416" s="42"/>
      <c r="AA1416" s="42"/>
      <c r="AB1416" s="42"/>
      <c r="AC1416" s="42"/>
      <c r="AD1416" s="42"/>
      <c r="AE1416" s="42"/>
      <c r="AF1416" s="42"/>
      <c r="AG1416" s="42"/>
      <c r="AH1416" s="42"/>
      <c r="AI1416" s="42"/>
      <c r="AJ1416" s="42"/>
      <c r="AK1416" s="42"/>
      <c r="AL1416" s="42"/>
      <c r="AM1416" s="42"/>
      <c r="AN1416" s="42"/>
      <c r="AO1416" s="42"/>
      <c r="AP1416" s="42"/>
      <c r="AQ1416" s="42"/>
    </row>
    <row r="1417" spans="1:43" ht="13">
      <c r="A1417" s="42"/>
      <c r="B1417" s="42"/>
      <c r="C1417" s="42"/>
      <c r="D1417" s="42"/>
      <c r="E1417" s="42"/>
      <c r="F1417" s="42"/>
      <c r="G1417" s="42"/>
      <c r="H1417" s="42"/>
      <c r="I1417" s="42"/>
      <c r="J1417" s="42"/>
      <c r="K1417" s="42"/>
      <c r="L1417" s="42"/>
      <c r="M1417" s="42"/>
      <c r="N1417" s="42"/>
      <c r="O1417" s="42"/>
      <c r="P1417" s="42"/>
      <c r="Q1417" s="42"/>
      <c r="R1417" s="42"/>
      <c r="S1417" s="42"/>
      <c r="T1417" s="42"/>
      <c r="U1417" s="42"/>
      <c r="V1417" s="42"/>
      <c r="W1417" s="42"/>
      <c r="X1417" s="42"/>
      <c r="Y1417" s="42"/>
      <c r="Z1417" s="42"/>
      <c r="AA1417" s="42"/>
      <c r="AB1417" s="42"/>
      <c r="AC1417" s="42"/>
      <c r="AD1417" s="42"/>
      <c r="AE1417" s="42"/>
      <c r="AF1417" s="42"/>
      <c r="AG1417" s="42"/>
      <c r="AH1417" s="42"/>
      <c r="AI1417" s="42"/>
      <c r="AJ1417" s="42"/>
      <c r="AK1417" s="42"/>
      <c r="AL1417" s="42"/>
      <c r="AM1417" s="42"/>
      <c r="AN1417" s="42"/>
      <c r="AO1417" s="42"/>
      <c r="AP1417" s="42"/>
      <c r="AQ1417" s="42"/>
    </row>
    <row r="1418" spans="1:43" ht="13">
      <c r="A1418" s="42"/>
      <c r="B1418" s="42"/>
      <c r="C1418" s="42"/>
      <c r="D1418" s="42"/>
      <c r="E1418" s="42"/>
      <c r="F1418" s="42"/>
      <c r="G1418" s="42"/>
      <c r="H1418" s="42"/>
      <c r="I1418" s="42"/>
      <c r="J1418" s="42"/>
      <c r="K1418" s="42"/>
      <c r="L1418" s="42"/>
      <c r="M1418" s="42"/>
      <c r="N1418" s="42"/>
      <c r="O1418" s="42"/>
      <c r="P1418" s="42"/>
      <c r="Q1418" s="42"/>
      <c r="R1418" s="42"/>
      <c r="S1418" s="42"/>
      <c r="T1418" s="42"/>
      <c r="U1418" s="42"/>
      <c r="V1418" s="42"/>
      <c r="W1418" s="42"/>
      <c r="X1418" s="42"/>
      <c r="Y1418" s="42"/>
      <c r="Z1418" s="42"/>
      <c r="AA1418" s="42"/>
      <c r="AB1418" s="42"/>
      <c r="AC1418" s="42"/>
      <c r="AD1418" s="42"/>
      <c r="AE1418" s="42"/>
      <c r="AF1418" s="42"/>
      <c r="AG1418" s="42"/>
      <c r="AH1418" s="42"/>
      <c r="AI1418" s="42"/>
      <c r="AJ1418" s="42"/>
      <c r="AK1418" s="42"/>
      <c r="AL1418" s="42"/>
      <c r="AM1418" s="42"/>
      <c r="AN1418" s="42"/>
      <c r="AO1418" s="42"/>
      <c r="AP1418" s="42"/>
      <c r="AQ1418" s="42"/>
    </row>
    <row r="1419" spans="1:43" ht="13">
      <c r="A1419" s="42"/>
      <c r="B1419" s="42"/>
      <c r="C1419" s="42"/>
      <c r="D1419" s="42"/>
      <c r="E1419" s="42"/>
      <c r="F1419" s="42"/>
      <c r="G1419" s="42"/>
      <c r="H1419" s="42"/>
      <c r="I1419" s="42"/>
      <c r="J1419" s="42"/>
      <c r="K1419" s="42"/>
      <c r="L1419" s="42"/>
      <c r="M1419" s="42"/>
      <c r="N1419" s="42"/>
      <c r="O1419" s="42"/>
      <c r="P1419" s="42"/>
      <c r="Q1419" s="42"/>
      <c r="R1419" s="42"/>
      <c r="S1419" s="42"/>
      <c r="T1419" s="42"/>
      <c r="U1419" s="42"/>
      <c r="V1419" s="42"/>
      <c r="W1419" s="42"/>
      <c r="X1419" s="42"/>
      <c r="Y1419" s="42"/>
      <c r="Z1419" s="42"/>
      <c r="AA1419" s="42"/>
      <c r="AB1419" s="42"/>
      <c r="AC1419" s="42"/>
      <c r="AD1419" s="42"/>
      <c r="AE1419" s="42"/>
      <c r="AF1419" s="42"/>
      <c r="AG1419" s="42"/>
      <c r="AH1419" s="42"/>
      <c r="AI1419" s="42"/>
      <c r="AJ1419" s="42"/>
      <c r="AK1419" s="42"/>
      <c r="AL1419" s="42"/>
      <c r="AM1419" s="42"/>
      <c r="AN1419" s="42"/>
      <c r="AO1419" s="42"/>
      <c r="AP1419" s="42"/>
      <c r="AQ1419" s="42"/>
    </row>
    <row r="1420" spans="1:43" ht="13">
      <c r="A1420" s="42"/>
      <c r="B1420" s="42"/>
      <c r="C1420" s="42"/>
      <c r="D1420" s="42"/>
      <c r="E1420" s="42"/>
      <c r="F1420" s="42"/>
      <c r="G1420" s="42"/>
      <c r="H1420" s="42"/>
      <c r="I1420" s="42"/>
      <c r="J1420" s="42"/>
      <c r="K1420" s="42"/>
      <c r="L1420" s="42"/>
      <c r="M1420" s="42"/>
      <c r="N1420" s="42"/>
      <c r="O1420" s="42"/>
      <c r="P1420" s="42"/>
      <c r="Q1420" s="42"/>
      <c r="R1420" s="42"/>
      <c r="S1420" s="42"/>
      <c r="T1420" s="42"/>
      <c r="U1420" s="42"/>
      <c r="V1420" s="42"/>
      <c r="W1420" s="42"/>
      <c r="X1420" s="42"/>
      <c r="Y1420" s="42"/>
      <c r="Z1420" s="42"/>
      <c r="AA1420" s="42"/>
      <c r="AB1420" s="42"/>
      <c r="AC1420" s="42"/>
      <c r="AD1420" s="42"/>
      <c r="AE1420" s="42"/>
      <c r="AF1420" s="42"/>
      <c r="AG1420" s="42"/>
      <c r="AH1420" s="42"/>
      <c r="AI1420" s="42"/>
      <c r="AJ1420" s="42"/>
      <c r="AK1420" s="42"/>
      <c r="AL1420" s="42"/>
      <c r="AM1420" s="42"/>
      <c r="AN1420" s="42"/>
      <c r="AO1420" s="42"/>
      <c r="AP1420" s="42"/>
      <c r="AQ1420" s="42"/>
    </row>
    <row r="1421" spans="1:43" ht="13">
      <c r="A1421" s="42"/>
      <c r="B1421" s="42"/>
      <c r="C1421" s="42"/>
      <c r="D1421" s="42"/>
      <c r="E1421" s="42"/>
      <c r="F1421" s="42"/>
      <c r="G1421" s="42"/>
      <c r="H1421" s="42"/>
      <c r="I1421" s="42"/>
      <c r="J1421" s="42"/>
      <c r="K1421" s="42"/>
      <c r="L1421" s="42"/>
      <c r="M1421" s="42"/>
      <c r="N1421" s="42"/>
      <c r="O1421" s="42"/>
      <c r="P1421" s="42"/>
      <c r="Q1421" s="42"/>
      <c r="R1421" s="42"/>
      <c r="S1421" s="42"/>
      <c r="T1421" s="42"/>
      <c r="U1421" s="42"/>
      <c r="V1421" s="42"/>
      <c r="W1421" s="42"/>
      <c r="X1421" s="42"/>
      <c r="Y1421" s="42"/>
      <c r="Z1421" s="42"/>
      <c r="AA1421" s="42"/>
      <c r="AB1421" s="42"/>
      <c r="AC1421" s="42"/>
      <c r="AD1421" s="42"/>
      <c r="AE1421" s="42"/>
      <c r="AF1421" s="42"/>
      <c r="AG1421" s="42"/>
      <c r="AH1421" s="42"/>
      <c r="AI1421" s="42"/>
      <c r="AJ1421" s="42"/>
      <c r="AK1421" s="42"/>
      <c r="AL1421" s="42"/>
      <c r="AM1421" s="42"/>
      <c r="AN1421" s="42"/>
      <c r="AO1421" s="42"/>
      <c r="AP1421" s="42"/>
      <c r="AQ1421" s="42"/>
    </row>
    <row r="1422" spans="1:43" ht="13">
      <c r="A1422" s="42"/>
      <c r="B1422" s="42"/>
      <c r="C1422" s="42"/>
      <c r="D1422" s="42"/>
      <c r="E1422" s="42"/>
      <c r="F1422" s="42"/>
      <c r="G1422" s="42"/>
      <c r="H1422" s="42"/>
      <c r="I1422" s="42"/>
      <c r="J1422" s="42"/>
      <c r="K1422" s="42"/>
      <c r="L1422" s="42"/>
      <c r="M1422" s="42"/>
      <c r="N1422" s="42"/>
      <c r="O1422" s="42"/>
      <c r="P1422" s="42"/>
      <c r="Q1422" s="42"/>
      <c r="R1422" s="42"/>
      <c r="S1422" s="42"/>
      <c r="T1422" s="42"/>
      <c r="U1422" s="42"/>
      <c r="V1422" s="42"/>
      <c r="W1422" s="42"/>
      <c r="X1422" s="42"/>
      <c r="Y1422" s="42"/>
      <c r="Z1422" s="42"/>
      <c r="AA1422" s="42"/>
      <c r="AB1422" s="42"/>
      <c r="AC1422" s="42"/>
      <c r="AD1422" s="42"/>
      <c r="AE1422" s="42"/>
      <c r="AF1422" s="42"/>
      <c r="AG1422" s="42"/>
      <c r="AH1422" s="42"/>
      <c r="AI1422" s="42"/>
      <c r="AJ1422" s="42"/>
      <c r="AK1422" s="42"/>
      <c r="AL1422" s="42"/>
      <c r="AM1422" s="42"/>
      <c r="AN1422" s="42"/>
      <c r="AO1422" s="42"/>
      <c r="AP1422" s="42"/>
      <c r="AQ1422" s="42"/>
    </row>
    <row r="1423" spans="1:43" ht="13">
      <c r="A1423" s="42"/>
      <c r="B1423" s="42"/>
      <c r="C1423" s="42"/>
      <c r="D1423" s="42"/>
      <c r="E1423" s="42"/>
      <c r="F1423" s="42"/>
      <c r="G1423" s="42"/>
      <c r="H1423" s="42"/>
      <c r="I1423" s="42"/>
      <c r="J1423" s="42"/>
      <c r="K1423" s="42"/>
      <c r="L1423" s="42"/>
      <c r="M1423" s="42"/>
      <c r="N1423" s="42"/>
      <c r="O1423" s="42"/>
      <c r="P1423" s="42"/>
      <c r="Q1423" s="42"/>
      <c r="R1423" s="42"/>
      <c r="S1423" s="42"/>
      <c r="T1423" s="42"/>
      <c r="U1423" s="42"/>
      <c r="V1423" s="42"/>
      <c r="W1423" s="42"/>
      <c r="X1423" s="42"/>
      <c r="Y1423" s="42"/>
      <c r="Z1423" s="42"/>
      <c r="AA1423" s="42"/>
      <c r="AB1423" s="42"/>
      <c r="AC1423" s="42"/>
      <c r="AD1423" s="42"/>
      <c r="AE1423" s="42"/>
      <c r="AF1423" s="42"/>
      <c r="AG1423" s="42"/>
      <c r="AH1423" s="42"/>
      <c r="AI1423" s="42"/>
      <c r="AJ1423" s="42"/>
      <c r="AK1423" s="42"/>
      <c r="AL1423" s="42"/>
      <c r="AM1423" s="42"/>
      <c r="AN1423" s="42"/>
      <c r="AO1423" s="42"/>
      <c r="AP1423" s="42"/>
      <c r="AQ1423" s="42"/>
    </row>
    <row r="1424" spans="1:43" ht="13">
      <c r="A1424" s="42"/>
      <c r="B1424" s="42"/>
      <c r="C1424" s="42"/>
      <c r="D1424" s="42"/>
      <c r="E1424" s="42"/>
      <c r="F1424" s="42"/>
      <c r="G1424" s="42"/>
      <c r="H1424" s="42"/>
      <c r="I1424" s="42"/>
      <c r="J1424" s="42"/>
      <c r="K1424" s="42"/>
      <c r="L1424" s="42"/>
      <c r="M1424" s="42"/>
      <c r="N1424" s="42"/>
      <c r="O1424" s="42"/>
      <c r="P1424" s="42"/>
      <c r="Q1424" s="42"/>
      <c r="R1424" s="42"/>
      <c r="S1424" s="42"/>
      <c r="T1424" s="42"/>
      <c r="U1424" s="42"/>
      <c r="V1424" s="42"/>
      <c r="W1424" s="42"/>
      <c r="X1424" s="42"/>
      <c r="Y1424" s="42"/>
      <c r="Z1424" s="42"/>
      <c r="AA1424" s="42"/>
      <c r="AB1424" s="42"/>
      <c r="AC1424" s="42"/>
      <c r="AD1424" s="42"/>
      <c r="AE1424" s="42"/>
      <c r="AF1424" s="42"/>
      <c r="AG1424" s="42"/>
      <c r="AH1424" s="42"/>
      <c r="AI1424" s="42"/>
      <c r="AJ1424" s="42"/>
      <c r="AK1424" s="42"/>
      <c r="AL1424" s="42"/>
      <c r="AM1424" s="42"/>
      <c r="AN1424" s="42"/>
      <c r="AO1424" s="42"/>
      <c r="AP1424" s="42"/>
      <c r="AQ1424" s="42"/>
    </row>
    <row r="1425" spans="1:43" ht="13">
      <c r="A1425" s="42"/>
      <c r="B1425" s="42"/>
      <c r="C1425" s="42"/>
      <c r="D1425" s="42"/>
      <c r="E1425" s="42"/>
      <c r="F1425" s="42"/>
      <c r="G1425" s="42"/>
      <c r="H1425" s="42"/>
      <c r="I1425" s="42"/>
      <c r="J1425" s="42"/>
      <c r="K1425" s="42"/>
      <c r="L1425" s="42"/>
      <c r="M1425" s="42"/>
      <c r="N1425" s="42"/>
      <c r="O1425" s="42"/>
      <c r="P1425" s="42"/>
      <c r="Q1425" s="42"/>
      <c r="R1425" s="42"/>
      <c r="S1425" s="42"/>
      <c r="T1425" s="42"/>
      <c r="U1425" s="42"/>
      <c r="V1425" s="42"/>
      <c r="W1425" s="42"/>
      <c r="X1425" s="42"/>
      <c r="Y1425" s="42"/>
      <c r="Z1425" s="42"/>
      <c r="AA1425" s="42"/>
      <c r="AB1425" s="42"/>
      <c r="AC1425" s="42"/>
      <c r="AD1425" s="42"/>
      <c r="AE1425" s="42"/>
      <c r="AF1425" s="42"/>
      <c r="AG1425" s="42"/>
      <c r="AH1425" s="42"/>
      <c r="AI1425" s="42"/>
      <c r="AJ1425" s="42"/>
      <c r="AK1425" s="42"/>
      <c r="AL1425" s="42"/>
      <c r="AM1425" s="42"/>
      <c r="AN1425" s="42"/>
      <c r="AO1425" s="42"/>
      <c r="AP1425" s="42"/>
      <c r="AQ1425" s="42"/>
    </row>
    <row r="1426" spans="1:43" ht="13">
      <c r="A1426" s="42"/>
      <c r="B1426" s="42"/>
      <c r="C1426" s="42"/>
      <c r="D1426" s="42"/>
      <c r="E1426" s="42"/>
      <c r="F1426" s="42"/>
      <c r="G1426" s="42"/>
      <c r="H1426" s="42"/>
      <c r="I1426" s="42"/>
      <c r="J1426" s="42"/>
      <c r="K1426" s="42"/>
      <c r="L1426" s="42"/>
      <c r="M1426" s="42"/>
      <c r="N1426" s="42"/>
      <c r="O1426" s="42"/>
      <c r="P1426" s="42"/>
      <c r="Q1426" s="42"/>
      <c r="R1426" s="42"/>
      <c r="S1426" s="42"/>
      <c r="T1426" s="42"/>
      <c r="U1426" s="42"/>
      <c r="V1426" s="42"/>
      <c r="W1426" s="42"/>
      <c r="X1426" s="42"/>
      <c r="Y1426" s="42"/>
      <c r="Z1426" s="42"/>
      <c r="AA1426" s="42"/>
      <c r="AB1426" s="42"/>
      <c r="AC1426" s="42"/>
      <c r="AD1426" s="42"/>
      <c r="AE1426" s="42"/>
      <c r="AF1426" s="42"/>
      <c r="AG1426" s="42"/>
      <c r="AH1426" s="42"/>
      <c r="AI1426" s="42"/>
      <c r="AJ1426" s="42"/>
      <c r="AK1426" s="42"/>
      <c r="AL1426" s="42"/>
      <c r="AM1426" s="42"/>
      <c r="AN1426" s="42"/>
      <c r="AO1426" s="42"/>
      <c r="AP1426" s="42"/>
      <c r="AQ1426" s="42"/>
    </row>
    <row r="1427" spans="1:43" ht="13">
      <c r="A1427" s="42"/>
      <c r="B1427" s="42"/>
      <c r="C1427" s="42"/>
      <c r="D1427" s="42"/>
      <c r="E1427" s="42"/>
      <c r="F1427" s="42"/>
      <c r="G1427" s="42"/>
      <c r="H1427" s="42"/>
      <c r="I1427" s="42"/>
      <c r="J1427" s="42"/>
      <c r="K1427" s="42"/>
      <c r="L1427" s="42"/>
      <c r="M1427" s="42"/>
      <c r="N1427" s="42"/>
      <c r="O1427" s="42"/>
      <c r="P1427" s="42"/>
      <c r="Q1427" s="42"/>
      <c r="R1427" s="42"/>
      <c r="S1427" s="42"/>
      <c r="T1427" s="42"/>
      <c r="U1427" s="42"/>
      <c r="V1427" s="42"/>
      <c r="W1427" s="42"/>
      <c r="X1427" s="42"/>
      <c r="Y1427" s="42"/>
      <c r="Z1427" s="42"/>
      <c r="AA1427" s="42"/>
      <c r="AB1427" s="42"/>
      <c r="AC1427" s="42"/>
      <c r="AD1427" s="42"/>
      <c r="AE1427" s="42"/>
      <c r="AF1427" s="42"/>
      <c r="AG1427" s="42"/>
      <c r="AH1427" s="42"/>
      <c r="AI1427" s="42"/>
      <c r="AJ1427" s="42"/>
      <c r="AK1427" s="42"/>
      <c r="AL1427" s="42"/>
      <c r="AM1427" s="42"/>
      <c r="AN1427" s="42"/>
      <c r="AO1427" s="42"/>
      <c r="AP1427" s="42"/>
      <c r="AQ1427" s="42"/>
    </row>
    <row r="1428" spans="1:43" ht="13">
      <c r="A1428" s="42"/>
      <c r="B1428" s="42"/>
      <c r="C1428" s="42"/>
      <c r="D1428" s="42"/>
      <c r="E1428" s="42"/>
      <c r="F1428" s="42"/>
      <c r="G1428" s="42"/>
      <c r="H1428" s="42"/>
      <c r="I1428" s="42"/>
      <c r="J1428" s="42"/>
      <c r="K1428" s="42"/>
      <c r="L1428" s="42"/>
      <c r="M1428" s="42"/>
      <c r="N1428" s="42"/>
      <c r="O1428" s="42"/>
      <c r="P1428" s="42"/>
      <c r="Q1428" s="42"/>
      <c r="R1428" s="42"/>
      <c r="S1428" s="42"/>
      <c r="T1428" s="42"/>
      <c r="U1428" s="42"/>
      <c r="V1428" s="42"/>
      <c r="W1428" s="42"/>
      <c r="X1428" s="42"/>
      <c r="Y1428" s="42"/>
      <c r="Z1428" s="42"/>
      <c r="AA1428" s="42"/>
      <c r="AB1428" s="42"/>
      <c r="AC1428" s="42"/>
      <c r="AD1428" s="42"/>
      <c r="AE1428" s="42"/>
      <c r="AF1428" s="42"/>
      <c r="AG1428" s="42"/>
      <c r="AH1428" s="42"/>
      <c r="AI1428" s="42"/>
      <c r="AJ1428" s="42"/>
      <c r="AK1428" s="42"/>
      <c r="AL1428" s="42"/>
      <c r="AM1428" s="42"/>
      <c r="AN1428" s="42"/>
      <c r="AO1428" s="42"/>
      <c r="AP1428" s="42"/>
      <c r="AQ1428" s="42"/>
    </row>
    <row r="1429" spans="1:43" ht="13">
      <c r="A1429" s="42"/>
      <c r="B1429" s="42"/>
      <c r="C1429" s="42"/>
      <c r="D1429" s="42"/>
      <c r="E1429" s="42"/>
      <c r="F1429" s="42"/>
      <c r="G1429" s="42"/>
      <c r="H1429" s="42"/>
      <c r="I1429" s="42"/>
      <c r="J1429" s="42"/>
      <c r="K1429" s="42"/>
      <c r="L1429" s="42"/>
      <c r="M1429" s="42"/>
      <c r="N1429" s="42"/>
      <c r="O1429" s="42"/>
      <c r="P1429" s="42"/>
      <c r="Q1429" s="42"/>
      <c r="R1429" s="42"/>
      <c r="S1429" s="42"/>
      <c r="T1429" s="42"/>
      <c r="U1429" s="42"/>
      <c r="V1429" s="42"/>
      <c r="W1429" s="42"/>
      <c r="X1429" s="42"/>
      <c r="Y1429" s="42"/>
      <c r="Z1429" s="42"/>
      <c r="AA1429" s="42"/>
      <c r="AB1429" s="42"/>
      <c r="AC1429" s="42"/>
      <c r="AD1429" s="42"/>
      <c r="AE1429" s="42"/>
      <c r="AF1429" s="42"/>
      <c r="AG1429" s="42"/>
      <c r="AH1429" s="42"/>
      <c r="AI1429" s="42"/>
      <c r="AJ1429" s="42"/>
      <c r="AK1429" s="42"/>
      <c r="AL1429" s="42"/>
      <c r="AM1429" s="42"/>
      <c r="AN1429" s="42"/>
      <c r="AO1429" s="42"/>
      <c r="AP1429" s="42"/>
      <c r="AQ1429" s="42"/>
    </row>
    <row r="1430" spans="1:43" ht="13">
      <c r="A1430" s="42"/>
      <c r="B1430" s="42"/>
      <c r="C1430" s="42"/>
      <c r="D1430" s="42"/>
      <c r="E1430" s="42"/>
      <c r="F1430" s="42"/>
      <c r="G1430" s="42"/>
      <c r="H1430" s="42"/>
      <c r="I1430" s="42"/>
      <c r="J1430" s="42"/>
      <c r="K1430" s="42"/>
      <c r="L1430" s="42"/>
      <c r="M1430" s="42"/>
      <c r="N1430" s="42"/>
      <c r="O1430" s="42"/>
      <c r="P1430" s="42"/>
      <c r="Q1430" s="42"/>
      <c r="R1430" s="42"/>
      <c r="S1430" s="42"/>
      <c r="T1430" s="42"/>
      <c r="U1430" s="42"/>
      <c r="V1430" s="42"/>
      <c r="W1430" s="42"/>
      <c r="X1430" s="42"/>
      <c r="Y1430" s="42"/>
      <c r="Z1430" s="42"/>
      <c r="AA1430" s="42"/>
      <c r="AB1430" s="42"/>
      <c r="AC1430" s="42"/>
      <c r="AD1430" s="42"/>
      <c r="AE1430" s="42"/>
      <c r="AF1430" s="42"/>
      <c r="AG1430" s="42"/>
      <c r="AH1430" s="42"/>
      <c r="AI1430" s="42"/>
      <c r="AJ1430" s="42"/>
      <c r="AK1430" s="42"/>
      <c r="AL1430" s="42"/>
      <c r="AM1430" s="42"/>
      <c r="AN1430" s="42"/>
      <c r="AO1430" s="42"/>
      <c r="AP1430" s="42"/>
      <c r="AQ1430" s="42"/>
    </row>
    <row r="1431" spans="1:43" ht="13">
      <c r="A1431" s="42"/>
      <c r="B1431" s="42"/>
      <c r="C1431" s="42"/>
      <c r="D1431" s="42"/>
      <c r="E1431" s="42"/>
      <c r="F1431" s="42"/>
      <c r="G1431" s="42"/>
      <c r="H1431" s="42"/>
      <c r="I1431" s="42"/>
      <c r="J1431" s="42"/>
      <c r="K1431" s="42"/>
      <c r="L1431" s="42"/>
      <c r="M1431" s="42"/>
      <c r="N1431" s="42"/>
      <c r="O1431" s="42"/>
      <c r="P1431" s="42"/>
      <c r="Q1431" s="42"/>
      <c r="R1431" s="42"/>
      <c r="S1431" s="42"/>
      <c r="T1431" s="42"/>
      <c r="U1431" s="42"/>
      <c r="V1431" s="42"/>
      <c r="W1431" s="42"/>
      <c r="X1431" s="42"/>
      <c r="Y1431" s="42"/>
      <c r="Z1431" s="42"/>
      <c r="AA1431" s="42"/>
      <c r="AB1431" s="42"/>
      <c r="AC1431" s="42"/>
      <c r="AD1431" s="42"/>
      <c r="AE1431" s="42"/>
      <c r="AF1431" s="42"/>
      <c r="AG1431" s="42"/>
      <c r="AH1431" s="42"/>
      <c r="AI1431" s="42"/>
      <c r="AJ1431" s="42"/>
      <c r="AK1431" s="42"/>
      <c r="AL1431" s="42"/>
      <c r="AM1431" s="42"/>
      <c r="AN1431" s="42"/>
      <c r="AO1431" s="42"/>
      <c r="AP1431" s="42"/>
      <c r="AQ1431" s="42"/>
    </row>
    <row r="1432" spans="1:43" ht="13">
      <c r="A1432" s="42"/>
      <c r="B1432" s="42"/>
      <c r="C1432" s="42"/>
      <c r="D1432" s="42"/>
      <c r="E1432" s="42"/>
      <c r="F1432" s="42"/>
      <c r="G1432" s="42"/>
      <c r="H1432" s="42"/>
      <c r="I1432" s="42"/>
      <c r="J1432" s="42"/>
      <c r="K1432" s="42"/>
      <c r="L1432" s="42"/>
      <c r="M1432" s="42"/>
      <c r="N1432" s="42"/>
      <c r="O1432" s="42"/>
      <c r="P1432" s="42"/>
      <c r="Q1432" s="42"/>
      <c r="R1432" s="42"/>
      <c r="S1432" s="42"/>
      <c r="T1432" s="42"/>
      <c r="U1432" s="42"/>
      <c r="V1432" s="42"/>
      <c r="W1432" s="42"/>
      <c r="X1432" s="42"/>
      <c r="Y1432" s="42"/>
      <c r="Z1432" s="42"/>
      <c r="AA1432" s="42"/>
      <c r="AB1432" s="42"/>
      <c r="AC1432" s="42"/>
      <c r="AD1432" s="42"/>
      <c r="AE1432" s="42"/>
      <c r="AF1432" s="42"/>
      <c r="AG1432" s="42"/>
      <c r="AH1432" s="42"/>
      <c r="AI1432" s="42"/>
      <c r="AJ1432" s="42"/>
      <c r="AK1432" s="42"/>
      <c r="AL1432" s="42"/>
      <c r="AM1432" s="42"/>
      <c r="AN1432" s="42"/>
      <c r="AO1432" s="42"/>
      <c r="AP1432" s="42"/>
      <c r="AQ1432" s="42"/>
    </row>
    <row r="1433" spans="1:43" ht="13">
      <c r="A1433" s="42"/>
      <c r="B1433" s="42"/>
      <c r="C1433" s="42"/>
      <c r="D1433" s="42"/>
      <c r="E1433" s="42"/>
      <c r="F1433" s="42"/>
      <c r="G1433" s="42"/>
      <c r="H1433" s="42"/>
      <c r="I1433" s="42"/>
      <c r="J1433" s="42"/>
      <c r="K1433" s="42"/>
      <c r="L1433" s="42"/>
      <c r="M1433" s="42"/>
      <c r="N1433" s="42"/>
      <c r="O1433" s="42"/>
      <c r="P1433" s="42"/>
      <c r="Q1433" s="42"/>
      <c r="R1433" s="42"/>
      <c r="S1433" s="42"/>
      <c r="T1433" s="42"/>
      <c r="U1433" s="42"/>
      <c r="V1433" s="42"/>
      <c r="W1433" s="42"/>
      <c r="X1433" s="42"/>
      <c r="Y1433" s="42"/>
      <c r="Z1433" s="42"/>
      <c r="AA1433" s="42"/>
      <c r="AB1433" s="42"/>
      <c r="AC1433" s="42"/>
      <c r="AD1433" s="42"/>
      <c r="AE1433" s="42"/>
      <c r="AF1433" s="42"/>
      <c r="AG1433" s="42"/>
      <c r="AH1433" s="42"/>
      <c r="AI1433" s="42"/>
      <c r="AJ1433" s="42"/>
      <c r="AK1433" s="42"/>
      <c r="AL1433" s="42"/>
      <c r="AM1433" s="42"/>
      <c r="AN1433" s="42"/>
      <c r="AO1433" s="42"/>
      <c r="AP1433" s="42"/>
      <c r="AQ1433" s="42"/>
    </row>
    <row r="1434" spans="1:43" ht="13">
      <c r="A1434" s="42"/>
      <c r="B1434" s="42"/>
      <c r="C1434" s="42"/>
      <c r="D1434" s="42"/>
      <c r="E1434" s="42"/>
      <c r="F1434" s="42"/>
      <c r="G1434" s="42"/>
      <c r="H1434" s="42"/>
      <c r="I1434" s="42"/>
      <c r="J1434" s="42"/>
      <c r="K1434" s="42"/>
      <c r="L1434" s="42"/>
      <c r="M1434" s="42"/>
      <c r="N1434" s="42"/>
      <c r="O1434" s="42"/>
      <c r="P1434" s="42"/>
      <c r="Q1434" s="42"/>
      <c r="R1434" s="42"/>
      <c r="S1434" s="42"/>
      <c r="T1434" s="42"/>
      <c r="U1434" s="42"/>
      <c r="V1434" s="42"/>
      <c r="W1434" s="42"/>
      <c r="X1434" s="42"/>
      <c r="Y1434" s="42"/>
      <c r="Z1434" s="42"/>
      <c r="AA1434" s="42"/>
      <c r="AB1434" s="42"/>
      <c r="AC1434" s="42"/>
      <c r="AD1434" s="42"/>
      <c r="AE1434" s="42"/>
      <c r="AF1434" s="42"/>
      <c r="AG1434" s="42"/>
      <c r="AH1434" s="42"/>
      <c r="AI1434" s="42"/>
      <c r="AJ1434" s="42"/>
      <c r="AK1434" s="42"/>
      <c r="AL1434" s="42"/>
      <c r="AM1434" s="42"/>
      <c r="AN1434" s="42"/>
      <c r="AO1434" s="42"/>
      <c r="AP1434" s="42"/>
      <c r="AQ1434" s="42"/>
    </row>
    <row r="1435" spans="1:43" ht="13">
      <c r="A1435" s="42"/>
      <c r="B1435" s="42"/>
      <c r="C1435" s="42"/>
      <c r="D1435" s="42"/>
      <c r="E1435" s="42"/>
      <c r="F1435" s="42"/>
      <c r="G1435" s="42"/>
      <c r="H1435" s="42"/>
      <c r="I1435" s="42"/>
      <c r="J1435" s="42"/>
      <c r="K1435" s="42"/>
      <c r="L1435" s="42"/>
      <c r="M1435" s="42"/>
      <c r="N1435" s="42"/>
      <c r="O1435" s="42"/>
      <c r="P1435" s="42"/>
      <c r="Q1435" s="42"/>
      <c r="R1435" s="42"/>
      <c r="S1435" s="42"/>
      <c r="T1435" s="42"/>
      <c r="U1435" s="42"/>
      <c r="V1435" s="42"/>
      <c r="W1435" s="42"/>
      <c r="X1435" s="42"/>
      <c r="Y1435" s="42"/>
      <c r="Z1435" s="42"/>
      <c r="AA1435" s="42"/>
      <c r="AB1435" s="42"/>
      <c r="AC1435" s="42"/>
      <c r="AD1435" s="42"/>
      <c r="AE1435" s="42"/>
      <c r="AF1435" s="42"/>
      <c r="AG1435" s="42"/>
      <c r="AH1435" s="42"/>
      <c r="AI1435" s="42"/>
      <c r="AJ1435" s="42"/>
      <c r="AK1435" s="42"/>
      <c r="AL1435" s="42"/>
      <c r="AM1435" s="42"/>
      <c r="AN1435" s="42"/>
      <c r="AO1435" s="42"/>
      <c r="AP1435" s="42"/>
      <c r="AQ1435" s="42"/>
    </row>
    <row r="1436" spans="1:43" ht="13">
      <c r="A1436" s="42"/>
      <c r="B1436" s="42"/>
      <c r="C1436" s="42"/>
      <c r="D1436" s="42"/>
      <c r="E1436" s="42"/>
      <c r="F1436" s="42"/>
      <c r="G1436" s="42"/>
      <c r="H1436" s="42"/>
      <c r="I1436" s="42"/>
      <c r="J1436" s="42"/>
      <c r="K1436" s="42"/>
      <c r="L1436" s="42"/>
      <c r="M1436" s="42"/>
      <c r="N1436" s="42"/>
      <c r="O1436" s="42"/>
      <c r="P1436" s="42"/>
      <c r="Q1436" s="42"/>
      <c r="R1436" s="42"/>
      <c r="S1436" s="42"/>
      <c r="T1436" s="42"/>
      <c r="U1436" s="42"/>
      <c r="V1436" s="42"/>
      <c r="W1436" s="42"/>
      <c r="X1436" s="42"/>
      <c r="Y1436" s="42"/>
      <c r="Z1436" s="42"/>
      <c r="AA1436" s="42"/>
      <c r="AB1436" s="42"/>
      <c r="AC1436" s="42"/>
      <c r="AD1436" s="42"/>
      <c r="AE1436" s="42"/>
      <c r="AF1436" s="42"/>
      <c r="AG1436" s="42"/>
      <c r="AH1436" s="42"/>
      <c r="AI1436" s="42"/>
      <c r="AJ1436" s="42"/>
      <c r="AK1436" s="42"/>
      <c r="AL1436" s="42"/>
      <c r="AM1436" s="42"/>
      <c r="AN1436" s="42"/>
      <c r="AO1436" s="42"/>
      <c r="AP1436" s="42"/>
      <c r="AQ1436" s="42"/>
    </row>
    <row r="1437" spans="1:43" ht="13">
      <c r="A1437" s="42"/>
      <c r="B1437" s="42"/>
      <c r="C1437" s="42"/>
      <c r="D1437" s="42"/>
      <c r="E1437" s="42"/>
      <c r="F1437" s="42"/>
      <c r="G1437" s="42"/>
      <c r="H1437" s="42"/>
      <c r="I1437" s="42"/>
      <c r="J1437" s="42"/>
      <c r="K1437" s="42"/>
      <c r="L1437" s="42"/>
      <c r="M1437" s="42"/>
      <c r="N1437" s="42"/>
      <c r="O1437" s="42"/>
      <c r="P1437" s="42"/>
      <c r="Q1437" s="42"/>
      <c r="R1437" s="42"/>
      <c r="S1437" s="42"/>
      <c r="T1437" s="42"/>
      <c r="U1437" s="42"/>
      <c r="V1437" s="42"/>
      <c r="W1437" s="42"/>
      <c r="X1437" s="42"/>
      <c r="Y1437" s="42"/>
      <c r="Z1437" s="42"/>
      <c r="AA1437" s="42"/>
      <c r="AB1437" s="42"/>
      <c r="AC1437" s="42"/>
      <c r="AD1437" s="42"/>
      <c r="AE1437" s="42"/>
      <c r="AF1437" s="42"/>
      <c r="AG1437" s="42"/>
      <c r="AH1437" s="42"/>
      <c r="AI1437" s="42"/>
      <c r="AJ1437" s="42"/>
      <c r="AK1437" s="42"/>
      <c r="AL1437" s="42"/>
      <c r="AM1437" s="42"/>
      <c r="AN1437" s="42"/>
      <c r="AO1437" s="42"/>
      <c r="AP1437" s="42"/>
      <c r="AQ1437" s="42"/>
    </row>
    <row r="1438" spans="1:43" ht="13">
      <c r="A1438" s="42"/>
      <c r="B1438" s="42"/>
      <c r="C1438" s="42"/>
      <c r="D1438" s="42"/>
      <c r="E1438" s="42"/>
      <c r="F1438" s="42"/>
      <c r="G1438" s="42"/>
      <c r="H1438" s="42"/>
      <c r="I1438" s="42"/>
      <c r="J1438" s="42"/>
      <c r="K1438" s="42"/>
      <c r="L1438" s="42"/>
      <c r="M1438" s="42"/>
      <c r="N1438" s="42"/>
      <c r="O1438" s="42"/>
      <c r="P1438" s="42"/>
      <c r="Q1438" s="42"/>
      <c r="R1438" s="42"/>
      <c r="S1438" s="42"/>
      <c r="T1438" s="42"/>
      <c r="U1438" s="42"/>
      <c r="V1438" s="42"/>
      <c r="W1438" s="42"/>
      <c r="X1438" s="42"/>
      <c r="Y1438" s="42"/>
      <c r="Z1438" s="42"/>
      <c r="AA1438" s="42"/>
      <c r="AB1438" s="42"/>
      <c r="AC1438" s="42"/>
      <c r="AD1438" s="42"/>
      <c r="AE1438" s="42"/>
      <c r="AF1438" s="42"/>
      <c r="AG1438" s="42"/>
      <c r="AH1438" s="42"/>
      <c r="AI1438" s="42"/>
      <c r="AJ1438" s="42"/>
      <c r="AK1438" s="42"/>
      <c r="AL1438" s="42"/>
      <c r="AM1438" s="42"/>
      <c r="AN1438" s="42"/>
      <c r="AO1438" s="42"/>
      <c r="AP1438" s="42"/>
      <c r="AQ1438" s="42"/>
    </row>
    <row r="1439" spans="1:43" ht="13">
      <c r="A1439" s="42"/>
      <c r="B1439" s="42"/>
      <c r="C1439" s="42"/>
      <c r="D1439" s="42"/>
      <c r="E1439" s="42"/>
      <c r="F1439" s="42"/>
      <c r="G1439" s="42"/>
      <c r="H1439" s="42"/>
      <c r="I1439" s="42"/>
      <c r="J1439" s="42"/>
      <c r="K1439" s="42"/>
      <c r="L1439" s="42"/>
      <c r="M1439" s="42"/>
      <c r="N1439" s="42"/>
      <c r="O1439" s="42"/>
      <c r="P1439" s="42"/>
      <c r="Q1439" s="42"/>
      <c r="R1439" s="42"/>
      <c r="S1439" s="42"/>
      <c r="T1439" s="42"/>
      <c r="U1439" s="42"/>
      <c r="V1439" s="42"/>
      <c r="W1439" s="42"/>
      <c r="X1439" s="42"/>
      <c r="Y1439" s="42"/>
      <c r="Z1439" s="42"/>
      <c r="AA1439" s="42"/>
      <c r="AB1439" s="42"/>
      <c r="AC1439" s="42"/>
      <c r="AD1439" s="42"/>
      <c r="AE1439" s="42"/>
      <c r="AF1439" s="42"/>
      <c r="AG1439" s="42"/>
      <c r="AH1439" s="42"/>
      <c r="AI1439" s="42"/>
      <c r="AJ1439" s="42"/>
      <c r="AK1439" s="42"/>
      <c r="AL1439" s="42"/>
      <c r="AM1439" s="42"/>
      <c r="AN1439" s="42"/>
      <c r="AO1439" s="42"/>
      <c r="AP1439" s="42"/>
      <c r="AQ1439" s="42"/>
    </row>
    <row r="1440" spans="1:43" ht="13">
      <c r="A1440" s="42"/>
      <c r="B1440" s="42"/>
      <c r="C1440" s="42"/>
      <c r="D1440" s="42"/>
      <c r="E1440" s="42"/>
      <c r="F1440" s="42"/>
      <c r="G1440" s="42"/>
      <c r="H1440" s="42"/>
      <c r="I1440" s="42"/>
      <c r="J1440" s="42"/>
      <c r="K1440" s="42"/>
      <c r="L1440" s="42"/>
      <c r="M1440" s="42"/>
      <c r="N1440" s="42"/>
      <c r="O1440" s="42"/>
      <c r="P1440" s="42"/>
      <c r="Q1440" s="42"/>
      <c r="R1440" s="42"/>
      <c r="S1440" s="42"/>
      <c r="T1440" s="42"/>
      <c r="U1440" s="42"/>
      <c r="V1440" s="42"/>
      <c r="W1440" s="42"/>
      <c r="X1440" s="42"/>
      <c r="Y1440" s="42"/>
      <c r="Z1440" s="42"/>
      <c r="AA1440" s="42"/>
      <c r="AB1440" s="42"/>
      <c r="AC1440" s="42"/>
      <c r="AD1440" s="42"/>
      <c r="AE1440" s="42"/>
      <c r="AF1440" s="42"/>
      <c r="AG1440" s="42"/>
      <c r="AH1440" s="42"/>
      <c r="AI1440" s="42"/>
      <c r="AJ1440" s="42"/>
      <c r="AK1440" s="42"/>
      <c r="AL1440" s="42"/>
      <c r="AM1440" s="42"/>
      <c r="AN1440" s="42"/>
      <c r="AO1440" s="42"/>
      <c r="AP1440" s="42"/>
      <c r="AQ1440" s="42"/>
    </row>
    <row r="1441" spans="1:43" ht="13">
      <c r="A1441" s="42"/>
      <c r="B1441" s="42"/>
      <c r="C1441" s="42"/>
      <c r="D1441" s="42"/>
      <c r="E1441" s="42"/>
      <c r="F1441" s="42"/>
      <c r="G1441" s="42"/>
      <c r="H1441" s="42"/>
      <c r="I1441" s="42"/>
      <c r="J1441" s="42"/>
      <c r="K1441" s="42"/>
      <c r="L1441" s="42"/>
      <c r="M1441" s="42"/>
      <c r="N1441" s="42"/>
      <c r="O1441" s="42"/>
      <c r="P1441" s="42"/>
      <c r="Q1441" s="42"/>
      <c r="R1441" s="42"/>
      <c r="S1441" s="42"/>
      <c r="T1441" s="42"/>
      <c r="U1441" s="42"/>
      <c r="V1441" s="42"/>
      <c r="W1441" s="42"/>
      <c r="X1441" s="42"/>
      <c r="Y1441" s="42"/>
      <c r="Z1441" s="42"/>
      <c r="AA1441" s="42"/>
      <c r="AB1441" s="42"/>
      <c r="AC1441" s="42"/>
      <c r="AD1441" s="42"/>
      <c r="AE1441" s="42"/>
      <c r="AF1441" s="42"/>
      <c r="AG1441" s="42"/>
      <c r="AH1441" s="42"/>
      <c r="AI1441" s="42"/>
      <c r="AJ1441" s="42"/>
      <c r="AK1441" s="42"/>
      <c r="AL1441" s="42"/>
      <c r="AM1441" s="42"/>
      <c r="AN1441" s="42"/>
      <c r="AO1441" s="42"/>
      <c r="AP1441" s="42"/>
      <c r="AQ1441" s="42"/>
    </row>
    <row r="1442" spans="1:43" ht="13">
      <c r="A1442" s="42"/>
      <c r="B1442" s="42"/>
      <c r="C1442" s="42"/>
      <c r="D1442" s="42"/>
      <c r="E1442" s="42"/>
      <c r="F1442" s="42"/>
      <c r="G1442" s="42"/>
      <c r="H1442" s="42"/>
      <c r="I1442" s="42"/>
      <c r="J1442" s="42"/>
      <c r="K1442" s="42"/>
      <c r="L1442" s="42"/>
      <c r="M1442" s="42"/>
      <c r="N1442" s="42"/>
      <c r="O1442" s="42"/>
      <c r="P1442" s="42"/>
      <c r="Q1442" s="42"/>
      <c r="R1442" s="42"/>
      <c r="S1442" s="42"/>
      <c r="T1442" s="42"/>
      <c r="U1442" s="42"/>
      <c r="V1442" s="42"/>
      <c r="W1442" s="42"/>
      <c r="X1442" s="42"/>
      <c r="Y1442" s="42"/>
      <c r="Z1442" s="42"/>
      <c r="AA1442" s="42"/>
      <c r="AB1442" s="42"/>
      <c r="AC1442" s="42"/>
      <c r="AD1442" s="42"/>
      <c r="AE1442" s="42"/>
      <c r="AF1442" s="42"/>
      <c r="AG1442" s="42"/>
      <c r="AH1442" s="42"/>
      <c r="AI1442" s="42"/>
      <c r="AJ1442" s="42"/>
      <c r="AK1442" s="42"/>
      <c r="AL1442" s="42"/>
      <c r="AM1442" s="42"/>
      <c r="AN1442" s="42"/>
      <c r="AO1442" s="42"/>
      <c r="AP1442" s="42"/>
      <c r="AQ1442" s="42"/>
    </row>
    <row r="1443" spans="1:43" ht="13">
      <c r="A1443" s="42"/>
      <c r="B1443" s="42"/>
      <c r="C1443" s="42"/>
      <c r="D1443" s="42"/>
      <c r="E1443" s="42"/>
      <c r="F1443" s="42"/>
      <c r="G1443" s="42"/>
      <c r="H1443" s="42"/>
      <c r="I1443" s="42"/>
      <c r="J1443" s="42"/>
      <c r="K1443" s="42"/>
      <c r="L1443" s="42"/>
      <c r="M1443" s="42"/>
      <c r="N1443" s="42"/>
      <c r="O1443" s="42"/>
      <c r="P1443" s="42"/>
      <c r="Q1443" s="42"/>
      <c r="R1443" s="42"/>
      <c r="S1443" s="42"/>
      <c r="T1443" s="42"/>
      <c r="U1443" s="42"/>
      <c r="V1443" s="42"/>
      <c r="W1443" s="42"/>
      <c r="X1443" s="42"/>
      <c r="Y1443" s="42"/>
      <c r="Z1443" s="42"/>
      <c r="AA1443" s="42"/>
      <c r="AB1443" s="42"/>
      <c r="AC1443" s="42"/>
      <c r="AD1443" s="42"/>
      <c r="AE1443" s="42"/>
      <c r="AF1443" s="42"/>
      <c r="AG1443" s="42"/>
      <c r="AH1443" s="42"/>
      <c r="AI1443" s="42"/>
      <c r="AJ1443" s="42"/>
      <c r="AK1443" s="42"/>
      <c r="AL1443" s="42"/>
      <c r="AM1443" s="42"/>
      <c r="AN1443" s="42"/>
      <c r="AO1443" s="42"/>
      <c r="AP1443" s="42"/>
      <c r="AQ1443" s="42"/>
    </row>
    <row r="1444" spans="1:43" ht="13">
      <c r="A1444" s="42"/>
      <c r="B1444" s="42"/>
      <c r="C1444" s="42"/>
      <c r="D1444" s="42"/>
      <c r="E1444" s="42"/>
      <c r="F1444" s="42"/>
      <c r="G1444" s="42"/>
      <c r="H1444" s="42"/>
      <c r="I1444" s="42"/>
      <c r="J1444" s="42"/>
      <c r="K1444" s="42"/>
      <c r="L1444" s="42"/>
      <c r="M1444" s="42"/>
      <c r="N1444" s="42"/>
      <c r="O1444" s="42"/>
      <c r="P1444" s="42"/>
      <c r="Q1444" s="42"/>
      <c r="R1444" s="42"/>
      <c r="S1444" s="42"/>
      <c r="T1444" s="42"/>
      <c r="U1444" s="42"/>
      <c r="V1444" s="42"/>
      <c r="W1444" s="42"/>
      <c r="X1444" s="42"/>
      <c r="Y1444" s="42"/>
      <c r="Z1444" s="42"/>
      <c r="AA1444" s="42"/>
      <c r="AB1444" s="42"/>
      <c r="AC1444" s="42"/>
      <c r="AD1444" s="42"/>
      <c r="AE1444" s="42"/>
      <c r="AF1444" s="42"/>
      <c r="AG1444" s="42"/>
      <c r="AH1444" s="42"/>
      <c r="AI1444" s="42"/>
      <c r="AJ1444" s="42"/>
      <c r="AK1444" s="42"/>
      <c r="AL1444" s="42"/>
      <c r="AM1444" s="42"/>
      <c r="AN1444" s="42"/>
      <c r="AO1444" s="42"/>
      <c r="AP1444" s="42"/>
      <c r="AQ1444" s="42"/>
    </row>
    <row r="1445" spans="1:43" ht="13">
      <c r="A1445" s="42"/>
      <c r="B1445" s="42"/>
      <c r="C1445" s="42"/>
      <c r="D1445" s="42"/>
      <c r="E1445" s="42"/>
      <c r="F1445" s="42"/>
      <c r="G1445" s="42"/>
      <c r="H1445" s="42"/>
      <c r="I1445" s="42"/>
      <c r="J1445" s="42"/>
      <c r="K1445" s="42"/>
      <c r="L1445" s="42"/>
      <c r="M1445" s="42"/>
      <c r="N1445" s="42"/>
      <c r="O1445" s="42"/>
      <c r="P1445" s="42"/>
      <c r="Q1445" s="42"/>
      <c r="R1445" s="42"/>
      <c r="S1445" s="42"/>
      <c r="T1445" s="42"/>
      <c r="U1445" s="42"/>
      <c r="V1445" s="42"/>
      <c r="W1445" s="42"/>
      <c r="X1445" s="42"/>
      <c r="Y1445" s="42"/>
      <c r="Z1445" s="42"/>
      <c r="AA1445" s="42"/>
      <c r="AB1445" s="42"/>
      <c r="AC1445" s="42"/>
      <c r="AD1445" s="42"/>
      <c r="AE1445" s="42"/>
      <c r="AF1445" s="42"/>
      <c r="AG1445" s="42"/>
      <c r="AH1445" s="42"/>
      <c r="AI1445" s="42"/>
      <c r="AJ1445" s="42"/>
      <c r="AK1445" s="42"/>
      <c r="AL1445" s="42"/>
      <c r="AM1445" s="42"/>
      <c r="AN1445" s="42"/>
      <c r="AO1445" s="42"/>
      <c r="AP1445" s="42"/>
      <c r="AQ1445" s="42"/>
    </row>
    <row r="1446" spans="1:43" ht="13">
      <c r="A1446" s="42"/>
      <c r="B1446" s="42"/>
      <c r="C1446" s="42"/>
      <c r="D1446" s="42"/>
      <c r="E1446" s="42"/>
      <c r="F1446" s="42"/>
      <c r="G1446" s="42"/>
      <c r="H1446" s="42"/>
      <c r="I1446" s="42"/>
      <c r="J1446" s="42"/>
      <c r="K1446" s="42"/>
      <c r="L1446" s="42"/>
      <c r="M1446" s="42"/>
      <c r="N1446" s="42"/>
      <c r="O1446" s="42"/>
      <c r="P1446" s="42"/>
      <c r="Q1446" s="42"/>
      <c r="R1446" s="42"/>
      <c r="S1446" s="42"/>
      <c r="T1446" s="42"/>
      <c r="U1446" s="42"/>
      <c r="V1446" s="42"/>
      <c r="W1446" s="42"/>
      <c r="X1446" s="42"/>
      <c r="Y1446" s="42"/>
      <c r="Z1446" s="42"/>
      <c r="AA1446" s="42"/>
      <c r="AB1446" s="42"/>
      <c r="AC1446" s="42"/>
      <c r="AD1446" s="42"/>
      <c r="AE1446" s="42"/>
      <c r="AF1446" s="42"/>
      <c r="AG1446" s="42"/>
      <c r="AH1446" s="42"/>
      <c r="AI1446" s="42"/>
      <c r="AJ1446" s="42"/>
      <c r="AK1446" s="42"/>
      <c r="AL1446" s="42"/>
      <c r="AM1446" s="42"/>
      <c r="AN1446" s="42"/>
      <c r="AO1446" s="42"/>
      <c r="AP1446" s="42"/>
      <c r="AQ1446" s="42"/>
    </row>
    <row r="1447" spans="1:43" ht="13">
      <c r="A1447" s="42"/>
      <c r="B1447" s="42"/>
      <c r="C1447" s="42"/>
      <c r="D1447" s="42"/>
      <c r="E1447" s="42"/>
      <c r="F1447" s="42"/>
      <c r="G1447" s="42"/>
      <c r="H1447" s="42"/>
      <c r="I1447" s="42"/>
      <c r="J1447" s="42"/>
      <c r="K1447" s="42"/>
      <c r="L1447" s="42"/>
      <c r="M1447" s="42"/>
      <c r="N1447" s="42"/>
      <c r="O1447" s="42"/>
      <c r="P1447" s="42"/>
      <c r="Q1447" s="42"/>
      <c r="R1447" s="42"/>
      <c r="S1447" s="42"/>
      <c r="T1447" s="42"/>
      <c r="U1447" s="42"/>
      <c r="V1447" s="42"/>
      <c r="W1447" s="42"/>
      <c r="X1447" s="42"/>
      <c r="Y1447" s="42"/>
      <c r="Z1447" s="42"/>
      <c r="AA1447" s="42"/>
      <c r="AB1447" s="42"/>
      <c r="AC1447" s="42"/>
      <c r="AD1447" s="42"/>
      <c r="AE1447" s="42"/>
      <c r="AF1447" s="42"/>
      <c r="AG1447" s="42"/>
      <c r="AH1447" s="42"/>
      <c r="AI1447" s="42"/>
      <c r="AJ1447" s="42"/>
      <c r="AK1447" s="42"/>
      <c r="AL1447" s="42"/>
      <c r="AM1447" s="42"/>
      <c r="AN1447" s="42"/>
      <c r="AO1447" s="42"/>
      <c r="AP1447" s="42"/>
      <c r="AQ1447" s="42"/>
    </row>
    <row r="1448" spans="1:43" ht="13">
      <c r="A1448" s="42"/>
      <c r="B1448" s="42"/>
      <c r="C1448" s="42"/>
      <c r="D1448" s="42"/>
      <c r="E1448" s="42"/>
      <c r="F1448" s="42"/>
      <c r="G1448" s="42"/>
      <c r="H1448" s="42"/>
      <c r="I1448" s="42"/>
      <c r="J1448" s="42"/>
      <c r="K1448" s="42"/>
      <c r="L1448" s="42"/>
      <c r="M1448" s="42"/>
      <c r="N1448" s="42"/>
      <c r="O1448" s="42"/>
      <c r="P1448" s="42"/>
      <c r="Q1448" s="42"/>
      <c r="R1448" s="42"/>
      <c r="S1448" s="42"/>
      <c r="T1448" s="42"/>
      <c r="U1448" s="42"/>
      <c r="V1448" s="42"/>
      <c r="W1448" s="42"/>
      <c r="X1448" s="42"/>
      <c r="Y1448" s="42"/>
      <c r="Z1448" s="42"/>
      <c r="AA1448" s="42"/>
      <c r="AB1448" s="42"/>
      <c r="AC1448" s="42"/>
      <c r="AD1448" s="42"/>
      <c r="AE1448" s="42"/>
      <c r="AF1448" s="42"/>
      <c r="AG1448" s="42"/>
      <c r="AH1448" s="42"/>
      <c r="AI1448" s="42"/>
      <c r="AJ1448" s="42"/>
      <c r="AK1448" s="42"/>
      <c r="AL1448" s="42"/>
      <c r="AM1448" s="42"/>
      <c r="AN1448" s="42"/>
      <c r="AO1448" s="42"/>
      <c r="AP1448" s="42"/>
      <c r="AQ1448" s="42"/>
    </row>
    <row r="1449" spans="1:43" ht="13">
      <c r="A1449" s="42"/>
      <c r="B1449" s="42"/>
      <c r="C1449" s="42"/>
      <c r="D1449" s="42"/>
      <c r="E1449" s="42"/>
      <c r="F1449" s="42"/>
      <c r="G1449" s="42"/>
      <c r="H1449" s="42"/>
      <c r="I1449" s="42"/>
      <c r="J1449" s="42"/>
      <c r="K1449" s="42"/>
      <c r="L1449" s="42"/>
      <c r="M1449" s="42"/>
      <c r="N1449" s="42"/>
      <c r="O1449" s="42"/>
      <c r="P1449" s="42"/>
      <c r="Q1449" s="42"/>
      <c r="R1449" s="42"/>
      <c r="S1449" s="42"/>
      <c r="T1449" s="42"/>
      <c r="U1449" s="42"/>
      <c r="V1449" s="42"/>
      <c r="W1449" s="42"/>
      <c r="X1449" s="42"/>
      <c r="Y1449" s="42"/>
      <c r="Z1449" s="42"/>
      <c r="AA1449" s="42"/>
      <c r="AB1449" s="42"/>
      <c r="AC1449" s="42"/>
      <c r="AD1449" s="42"/>
      <c r="AE1449" s="42"/>
      <c r="AF1449" s="42"/>
      <c r="AG1449" s="42"/>
      <c r="AH1449" s="42"/>
      <c r="AI1449" s="42"/>
      <c r="AJ1449" s="42"/>
      <c r="AK1449" s="42"/>
      <c r="AL1449" s="42"/>
      <c r="AM1449" s="42"/>
      <c r="AN1449" s="42"/>
      <c r="AO1449" s="42"/>
      <c r="AP1449" s="42"/>
      <c r="AQ1449" s="42"/>
    </row>
    <row r="1450" spans="1:43" ht="13">
      <c r="A1450" s="42"/>
      <c r="B1450" s="42"/>
      <c r="C1450" s="42"/>
      <c r="D1450" s="42"/>
      <c r="E1450" s="42"/>
      <c r="F1450" s="42"/>
      <c r="G1450" s="42"/>
      <c r="H1450" s="42"/>
      <c r="I1450" s="42"/>
      <c r="J1450" s="42"/>
      <c r="K1450" s="42"/>
      <c r="L1450" s="42"/>
      <c r="M1450" s="42"/>
      <c r="N1450" s="42"/>
      <c r="O1450" s="42"/>
      <c r="P1450" s="42"/>
      <c r="Q1450" s="42"/>
      <c r="R1450" s="42"/>
      <c r="S1450" s="42"/>
      <c r="T1450" s="42"/>
      <c r="U1450" s="42"/>
      <c r="V1450" s="42"/>
      <c r="W1450" s="42"/>
      <c r="X1450" s="42"/>
      <c r="Y1450" s="42"/>
      <c r="Z1450" s="42"/>
      <c r="AA1450" s="42"/>
      <c r="AB1450" s="42"/>
      <c r="AC1450" s="42"/>
      <c r="AD1450" s="42"/>
      <c r="AE1450" s="42"/>
      <c r="AF1450" s="42"/>
      <c r="AG1450" s="42"/>
      <c r="AH1450" s="42"/>
      <c r="AI1450" s="42"/>
      <c r="AJ1450" s="42"/>
      <c r="AK1450" s="42"/>
      <c r="AL1450" s="42"/>
      <c r="AM1450" s="42"/>
      <c r="AN1450" s="42"/>
      <c r="AO1450" s="42"/>
      <c r="AP1450" s="42"/>
      <c r="AQ1450" s="42"/>
    </row>
    <row r="1451" spans="1:43" ht="13">
      <c r="A1451" s="42"/>
      <c r="B1451" s="42"/>
      <c r="C1451" s="42"/>
      <c r="D1451" s="42"/>
      <c r="E1451" s="42"/>
      <c r="F1451" s="42"/>
      <c r="G1451" s="42"/>
      <c r="H1451" s="42"/>
      <c r="I1451" s="42"/>
      <c r="J1451" s="42"/>
      <c r="K1451" s="42"/>
      <c r="L1451" s="42"/>
      <c r="M1451" s="42"/>
      <c r="N1451" s="42"/>
      <c r="O1451" s="42"/>
      <c r="P1451" s="42"/>
      <c r="Q1451" s="42"/>
      <c r="R1451" s="42"/>
      <c r="S1451" s="42"/>
      <c r="T1451" s="42"/>
      <c r="U1451" s="42"/>
      <c r="V1451" s="42"/>
      <c r="W1451" s="42"/>
      <c r="X1451" s="42"/>
      <c r="Y1451" s="42"/>
      <c r="Z1451" s="42"/>
      <c r="AA1451" s="42"/>
      <c r="AB1451" s="42"/>
      <c r="AC1451" s="42"/>
      <c r="AD1451" s="42"/>
      <c r="AE1451" s="42"/>
      <c r="AF1451" s="42"/>
      <c r="AG1451" s="42"/>
      <c r="AH1451" s="42"/>
      <c r="AI1451" s="42"/>
      <c r="AJ1451" s="42"/>
      <c r="AK1451" s="42"/>
      <c r="AL1451" s="42"/>
      <c r="AM1451" s="42"/>
      <c r="AN1451" s="42"/>
      <c r="AO1451" s="42"/>
      <c r="AP1451" s="42"/>
      <c r="AQ1451" s="42"/>
    </row>
    <row r="1452" spans="1:43" ht="13">
      <c r="A1452" s="42"/>
      <c r="B1452" s="42"/>
      <c r="C1452" s="42"/>
      <c r="D1452" s="42"/>
      <c r="E1452" s="42"/>
      <c r="F1452" s="42"/>
      <c r="G1452" s="42"/>
      <c r="H1452" s="42"/>
      <c r="I1452" s="42"/>
      <c r="J1452" s="42"/>
      <c r="K1452" s="42"/>
      <c r="L1452" s="42"/>
      <c r="M1452" s="42"/>
      <c r="N1452" s="42"/>
      <c r="O1452" s="42"/>
      <c r="P1452" s="42"/>
      <c r="Q1452" s="42"/>
      <c r="R1452" s="42"/>
      <c r="S1452" s="42"/>
      <c r="T1452" s="42"/>
      <c r="U1452" s="42"/>
      <c r="V1452" s="42"/>
      <c r="W1452" s="42"/>
      <c r="X1452" s="42"/>
      <c r="Y1452" s="42"/>
      <c r="Z1452" s="42"/>
      <c r="AA1452" s="42"/>
      <c r="AB1452" s="42"/>
      <c r="AC1452" s="42"/>
      <c r="AD1452" s="42"/>
      <c r="AE1452" s="42"/>
      <c r="AF1452" s="42"/>
      <c r="AG1452" s="42"/>
      <c r="AH1452" s="42"/>
      <c r="AI1452" s="42"/>
      <c r="AJ1452" s="42"/>
      <c r="AK1452" s="42"/>
      <c r="AL1452" s="42"/>
      <c r="AM1452" s="42"/>
      <c r="AN1452" s="42"/>
      <c r="AO1452" s="42"/>
      <c r="AP1452" s="42"/>
      <c r="AQ1452" s="42"/>
    </row>
    <row r="1453" spans="1:43" ht="13">
      <c r="A1453" s="42"/>
      <c r="B1453" s="42"/>
      <c r="C1453" s="42"/>
      <c r="D1453" s="42"/>
      <c r="E1453" s="42"/>
      <c r="F1453" s="42"/>
      <c r="G1453" s="42"/>
      <c r="H1453" s="42"/>
      <c r="I1453" s="42"/>
      <c r="J1453" s="42"/>
      <c r="K1453" s="42"/>
      <c r="L1453" s="42"/>
      <c r="M1453" s="42"/>
      <c r="N1453" s="42"/>
      <c r="O1453" s="42"/>
      <c r="P1453" s="42"/>
      <c r="Q1453" s="42"/>
      <c r="R1453" s="42"/>
      <c r="S1453" s="42"/>
      <c r="T1453" s="42"/>
      <c r="U1453" s="42"/>
      <c r="V1453" s="42"/>
      <c r="W1453" s="42"/>
      <c r="X1453" s="42"/>
      <c r="Y1453" s="42"/>
      <c r="Z1453" s="42"/>
      <c r="AA1453" s="42"/>
      <c r="AB1453" s="42"/>
      <c r="AC1453" s="42"/>
      <c r="AD1453" s="42"/>
      <c r="AE1453" s="42"/>
      <c r="AF1453" s="42"/>
      <c r="AG1453" s="42"/>
      <c r="AH1453" s="42"/>
      <c r="AI1453" s="42"/>
      <c r="AJ1453" s="42"/>
      <c r="AK1453" s="42"/>
      <c r="AL1453" s="42"/>
      <c r="AM1453" s="42"/>
      <c r="AN1453" s="42"/>
      <c r="AO1453" s="42"/>
      <c r="AP1453" s="42"/>
      <c r="AQ1453" s="42"/>
    </row>
    <row r="1454" spans="1:43" ht="13">
      <c r="A1454" s="42"/>
      <c r="B1454" s="42"/>
      <c r="C1454" s="42"/>
      <c r="D1454" s="42"/>
      <c r="E1454" s="42"/>
      <c r="F1454" s="42"/>
      <c r="G1454" s="42"/>
      <c r="H1454" s="42"/>
      <c r="I1454" s="42"/>
      <c r="J1454" s="42"/>
      <c r="K1454" s="42"/>
      <c r="L1454" s="42"/>
      <c r="M1454" s="42"/>
      <c r="N1454" s="42"/>
      <c r="O1454" s="42"/>
      <c r="P1454" s="42"/>
      <c r="Q1454" s="42"/>
      <c r="R1454" s="42"/>
      <c r="S1454" s="42"/>
      <c r="T1454" s="42"/>
      <c r="U1454" s="42"/>
      <c r="V1454" s="42"/>
      <c r="W1454" s="42"/>
      <c r="X1454" s="42"/>
      <c r="Y1454" s="42"/>
      <c r="Z1454" s="42"/>
      <c r="AA1454" s="42"/>
      <c r="AB1454" s="42"/>
      <c r="AC1454" s="42"/>
      <c r="AD1454" s="42"/>
      <c r="AE1454" s="42"/>
      <c r="AF1454" s="42"/>
      <c r="AG1454" s="42"/>
      <c r="AH1454" s="42"/>
      <c r="AI1454" s="42"/>
      <c r="AJ1454" s="42"/>
      <c r="AK1454" s="42"/>
      <c r="AL1454" s="42"/>
      <c r="AM1454" s="42"/>
      <c r="AN1454" s="42"/>
      <c r="AO1454" s="42"/>
      <c r="AP1454" s="42"/>
      <c r="AQ1454" s="42"/>
    </row>
    <row r="1455" spans="1:43" ht="13">
      <c r="A1455" s="42"/>
      <c r="B1455" s="42"/>
      <c r="C1455" s="42"/>
      <c r="D1455" s="42"/>
      <c r="E1455" s="42"/>
      <c r="F1455" s="42"/>
      <c r="G1455" s="42"/>
      <c r="H1455" s="42"/>
      <c r="I1455" s="42"/>
      <c r="J1455" s="42"/>
      <c r="K1455" s="42"/>
      <c r="L1455" s="42"/>
      <c r="M1455" s="42"/>
      <c r="N1455" s="42"/>
      <c r="O1455" s="42"/>
      <c r="P1455" s="42"/>
      <c r="Q1455" s="42"/>
      <c r="R1455" s="42"/>
      <c r="S1455" s="42"/>
      <c r="T1455" s="42"/>
      <c r="U1455" s="42"/>
      <c r="V1455" s="42"/>
      <c r="W1455" s="42"/>
      <c r="X1455" s="42"/>
      <c r="Y1455" s="42"/>
      <c r="Z1455" s="42"/>
      <c r="AA1455" s="42"/>
      <c r="AB1455" s="42"/>
      <c r="AC1455" s="42"/>
      <c r="AD1455" s="42"/>
      <c r="AE1455" s="42"/>
      <c r="AF1455" s="42"/>
      <c r="AG1455" s="42"/>
      <c r="AH1455" s="42"/>
      <c r="AI1455" s="42"/>
      <c r="AJ1455" s="42"/>
      <c r="AK1455" s="42"/>
      <c r="AL1455" s="42"/>
      <c r="AM1455" s="42"/>
      <c r="AN1455" s="42"/>
      <c r="AO1455" s="42"/>
      <c r="AP1455" s="42"/>
      <c r="AQ1455" s="42"/>
    </row>
    <row r="1456" spans="1:43" ht="13">
      <c r="A1456" s="42"/>
      <c r="B1456" s="42"/>
      <c r="C1456" s="42"/>
      <c r="D1456" s="42"/>
      <c r="E1456" s="42"/>
      <c r="F1456" s="42"/>
      <c r="G1456" s="42"/>
      <c r="H1456" s="42"/>
      <c r="I1456" s="42"/>
      <c r="J1456" s="42"/>
      <c r="K1456" s="42"/>
      <c r="L1456" s="42"/>
      <c r="M1456" s="42"/>
      <c r="N1456" s="42"/>
      <c r="O1456" s="42"/>
      <c r="P1456" s="42"/>
      <c r="Q1456" s="42"/>
      <c r="R1456" s="42"/>
      <c r="S1456" s="42"/>
      <c r="T1456" s="42"/>
      <c r="U1456" s="42"/>
      <c r="V1456" s="42"/>
      <c r="W1456" s="42"/>
      <c r="X1456" s="42"/>
      <c r="Y1456" s="42"/>
      <c r="Z1456" s="42"/>
      <c r="AA1456" s="42"/>
      <c r="AB1456" s="42"/>
      <c r="AC1456" s="42"/>
      <c r="AD1456" s="42"/>
      <c r="AE1456" s="42"/>
      <c r="AF1456" s="42"/>
      <c r="AG1456" s="42"/>
      <c r="AH1456" s="42"/>
      <c r="AI1456" s="42"/>
      <c r="AJ1456" s="42"/>
      <c r="AK1456" s="42"/>
      <c r="AL1456" s="42"/>
      <c r="AM1456" s="42"/>
      <c r="AN1456" s="42"/>
      <c r="AO1456" s="42"/>
      <c r="AP1456" s="42"/>
      <c r="AQ1456" s="42"/>
    </row>
    <row r="1457" spans="1:43" ht="13">
      <c r="A1457" s="42"/>
      <c r="B1457" s="42"/>
      <c r="C1457" s="42"/>
      <c r="D1457" s="42"/>
      <c r="E1457" s="42"/>
      <c r="F1457" s="42"/>
      <c r="G1457" s="42"/>
      <c r="H1457" s="42"/>
      <c r="I1457" s="42"/>
      <c r="J1457" s="42"/>
      <c r="K1457" s="42"/>
      <c r="L1457" s="42"/>
      <c r="M1457" s="42"/>
      <c r="N1457" s="42"/>
      <c r="O1457" s="42"/>
      <c r="P1457" s="42"/>
      <c r="Q1457" s="42"/>
      <c r="R1457" s="42"/>
      <c r="S1457" s="42"/>
      <c r="T1457" s="42"/>
      <c r="U1457" s="42"/>
      <c r="V1457" s="42"/>
      <c r="W1457" s="42"/>
      <c r="X1457" s="42"/>
      <c r="Y1457" s="42"/>
      <c r="Z1457" s="42"/>
      <c r="AA1457" s="42"/>
      <c r="AB1457" s="42"/>
      <c r="AC1457" s="42"/>
      <c r="AD1457" s="42"/>
      <c r="AE1457" s="42"/>
      <c r="AF1457" s="42"/>
      <c r="AG1457" s="42"/>
      <c r="AH1457" s="42"/>
      <c r="AI1457" s="42"/>
      <c r="AJ1457" s="42"/>
      <c r="AK1457" s="42"/>
      <c r="AL1457" s="42"/>
      <c r="AM1457" s="42"/>
      <c r="AN1457" s="42"/>
      <c r="AO1457" s="42"/>
      <c r="AP1457" s="42"/>
      <c r="AQ1457" s="42"/>
    </row>
    <row r="1458" spans="1:43" ht="13">
      <c r="A1458" s="42"/>
      <c r="B1458" s="42"/>
      <c r="C1458" s="42"/>
      <c r="D1458" s="42"/>
      <c r="E1458" s="42"/>
      <c r="F1458" s="42"/>
      <c r="G1458" s="42"/>
      <c r="H1458" s="42"/>
      <c r="I1458" s="42"/>
      <c r="J1458" s="42"/>
      <c r="K1458" s="42"/>
      <c r="L1458" s="42"/>
      <c r="M1458" s="42"/>
      <c r="N1458" s="42"/>
      <c r="O1458" s="42"/>
      <c r="P1458" s="42"/>
      <c r="Q1458" s="42"/>
      <c r="R1458" s="42"/>
      <c r="S1458" s="42"/>
      <c r="T1458" s="42"/>
      <c r="U1458" s="42"/>
      <c r="V1458" s="42"/>
      <c r="W1458" s="42"/>
      <c r="X1458" s="42"/>
      <c r="Y1458" s="42"/>
      <c r="Z1458" s="42"/>
      <c r="AA1458" s="42"/>
      <c r="AB1458" s="42"/>
      <c r="AC1458" s="42"/>
      <c r="AD1458" s="42"/>
      <c r="AE1458" s="42"/>
      <c r="AF1458" s="42"/>
      <c r="AG1458" s="42"/>
      <c r="AH1458" s="42"/>
      <c r="AI1458" s="42"/>
      <c r="AJ1458" s="42"/>
      <c r="AK1458" s="42"/>
      <c r="AL1458" s="42"/>
      <c r="AM1458" s="42"/>
      <c r="AN1458" s="42"/>
      <c r="AO1458" s="42"/>
      <c r="AP1458" s="42"/>
      <c r="AQ1458" s="42"/>
    </row>
    <row r="1459" spans="1:43" ht="13">
      <c r="A1459" s="42"/>
      <c r="B1459" s="42"/>
      <c r="C1459" s="42"/>
      <c r="D1459" s="42"/>
      <c r="E1459" s="42"/>
      <c r="F1459" s="42"/>
      <c r="G1459" s="42"/>
      <c r="H1459" s="42"/>
      <c r="I1459" s="42"/>
      <c r="J1459" s="42"/>
      <c r="K1459" s="42"/>
      <c r="L1459" s="42"/>
      <c r="M1459" s="42"/>
      <c r="N1459" s="42"/>
      <c r="O1459" s="42"/>
      <c r="P1459" s="42"/>
      <c r="Q1459" s="42"/>
      <c r="R1459" s="42"/>
      <c r="S1459" s="42"/>
      <c r="T1459" s="42"/>
      <c r="U1459" s="42"/>
      <c r="V1459" s="42"/>
      <c r="W1459" s="42"/>
      <c r="X1459" s="42"/>
      <c r="Y1459" s="42"/>
      <c r="Z1459" s="42"/>
      <c r="AA1459" s="42"/>
      <c r="AB1459" s="42"/>
      <c r="AC1459" s="42"/>
      <c r="AD1459" s="42"/>
      <c r="AE1459" s="42"/>
      <c r="AF1459" s="42"/>
      <c r="AG1459" s="42"/>
      <c r="AH1459" s="42"/>
      <c r="AI1459" s="42"/>
      <c r="AJ1459" s="42"/>
      <c r="AK1459" s="42"/>
      <c r="AL1459" s="42"/>
      <c r="AM1459" s="42"/>
      <c r="AN1459" s="42"/>
      <c r="AO1459" s="42"/>
      <c r="AP1459" s="42"/>
      <c r="AQ1459" s="42"/>
    </row>
    <row r="1460" spans="1:43" ht="13">
      <c r="A1460" s="42"/>
      <c r="B1460" s="42"/>
      <c r="C1460" s="42"/>
      <c r="D1460" s="42"/>
      <c r="E1460" s="42"/>
      <c r="F1460" s="42"/>
      <c r="G1460" s="42"/>
      <c r="H1460" s="42"/>
      <c r="I1460" s="42"/>
      <c r="J1460" s="42"/>
      <c r="K1460" s="42"/>
      <c r="L1460" s="42"/>
      <c r="M1460" s="42"/>
      <c r="N1460" s="42"/>
      <c r="O1460" s="42"/>
      <c r="P1460" s="42"/>
      <c r="Q1460" s="42"/>
      <c r="R1460" s="42"/>
      <c r="S1460" s="42"/>
      <c r="T1460" s="42"/>
      <c r="U1460" s="42"/>
      <c r="V1460" s="42"/>
      <c r="W1460" s="42"/>
      <c r="X1460" s="42"/>
      <c r="Y1460" s="42"/>
      <c r="Z1460" s="42"/>
      <c r="AA1460" s="42"/>
      <c r="AB1460" s="42"/>
      <c r="AC1460" s="42"/>
      <c r="AD1460" s="42"/>
      <c r="AE1460" s="42"/>
      <c r="AF1460" s="42"/>
      <c r="AG1460" s="42"/>
      <c r="AH1460" s="42"/>
      <c r="AI1460" s="42"/>
      <c r="AJ1460" s="42"/>
      <c r="AK1460" s="42"/>
      <c r="AL1460" s="42"/>
      <c r="AM1460" s="42"/>
      <c r="AN1460" s="42"/>
      <c r="AO1460" s="42"/>
      <c r="AP1460" s="42"/>
      <c r="AQ1460" s="42"/>
    </row>
    <row r="1461" spans="1:43" ht="13">
      <c r="A1461" s="42"/>
      <c r="B1461" s="42"/>
      <c r="C1461" s="42"/>
      <c r="D1461" s="42"/>
      <c r="E1461" s="42"/>
      <c r="F1461" s="42"/>
      <c r="G1461" s="42"/>
      <c r="H1461" s="42"/>
      <c r="I1461" s="42"/>
      <c r="J1461" s="42"/>
      <c r="K1461" s="42"/>
      <c r="L1461" s="42"/>
      <c r="M1461" s="42"/>
      <c r="N1461" s="42"/>
      <c r="O1461" s="42"/>
      <c r="P1461" s="42"/>
      <c r="Q1461" s="42"/>
      <c r="R1461" s="42"/>
      <c r="S1461" s="42"/>
      <c r="T1461" s="42"/>
      <c r="U1461" s="42"/>
      <c r="V1461" s="42"/>
      <c r="W1461" s="42"/>
      <c r="X1461" s="42"/>
      <c r="Y1461" s="42"/>
      <c r="Z1461" s="42"/>
      <c r="AA1461" s="42"/>
      <c r="AB1461" s="42"/>
      <c r="AC1461" s="42"/>
      <c r="AD1461" s="42"/>
      <c r="AE1461" s="42"/>
      <c r="AF1461" s="42"/>
      <c r="AG1461" s="42"/>
      <c r="AH1461" s="42"/>
      <c r="AI1461" s="42"/>
      <c r="AJ1461" s="42"/>
      <c r="AK1461" s="42"/>
      <c r="AL1461" s="42"/>
      <c r="AM1461" s="42"/>
      <c r="AN1461" s="42"/>
      <c r="AO1461" s="42"/>
      <c r="AP1461" s="42"/>
      <c r="AQ1461" s="42"/>
    </row>
    <row r="1462" spans="1:43" ht="13">
      <c r="A1462" s="42"/>
      <c r="B1462" s="42"/>
      <c r="C1462" s="42"/>
      <c r="D1462" s="42"/>
      <c r="E1462" s="42"/>
      <c r="F1462" s="42"/>
      <c r="G1462" s="42"/>
      <c r="H1462" s="42"/>
      <c r="I1462" s="42"/>
      <c r="J1462" s="42"/>
      <c r="K1462" s="42"/>
      <c r="L1462" s="42"/>
      <c r="M1462" s="42"/>
      <c r="N1462" s="42"/>
      <c r="O1462" s="42"/>
      <c r="P1462" s="42"/>
      <c r="Q1462" s="42"/>
      <c r="R1462" s="42"/>
      <c r="S1462" s="42"/>
      <c r="T1462" s="42"/>
      <c r="U1462" s="42"/>
      <c r="V1462" s="42"/>
      <c r="W1462" s="42"/>
      <c r="X1462" s="42"/>
      <c r="Y1462" s="42"/>
      <c r="Z1462" s="42"/>
      <c r="AA1462" s="42"/>
      <c r="AB1462" s="42"/>
      <c r="AC1462" s="42"/>
      <c r="AD1462" s="42"/>
      <c r="AE1462" s="42"/>
      <c r="AF1462" s="42"/>
      <c r="AG1462" s="42"/>
      <c r="AH1462" s="42"/>
      <c r="AI1462" s="42"/>
      <c r="AJ1462" s="42"/>
      <c r="AK1462" s="42"/>
      <c r="AL1462" s="42"/>
      <c r="AM1462" s="42"/>
      <c r="AN1462" s="42"/>
      <c r="AO1462" s="42"/>
      <c r="AP1462" s="42"/>
      <c r="AQ1462" s="42"/>
    </row>
    <row r="1463" spans="1:43" ht="13">
      <c r="A1463" s="42"/>
      <c r="B1463" s="42"/>
      <c r="C1463" s="42"/>
      <c r="D1463" s="42"/>
      <c r="E1463" s="42"/>
      <c r="F1463" s="42"/>
      <c r="G1463" s="42"/>
      <c r="H1463" s="42"/>
      <c r="I1463" s="42"/>
      <c r="J1463" s="42"/>
      <c r="K1463" s="42"/>
      <c r="L1463" s="42"/>
      <c r="M1463" s="42"/>
      <c r="N1463" s="42"/>
      <c r="O1463" s="42"/>
      <c r="P1463" s="42"/>
      <c r="Q1463" s="42"/>
      <c r="R1463" s="42"/>
      <c r="S1463" s="42"/>
      <c r="T1463" s="42"/>
      <c r="U1463" s="42"/>
      <c r="V1463" s="42"/>
      <c r="W1463" s="42"/>
      <c r="X1463" s="42"/>
      <c r="Y1463" s="42"/>
      <c r="Z1463" s="42"/>
      <c r="AA1463" s="42"/>
      <c r="AB1463" s="42"/>
      <c r="AC1463" s="42"/>
      <c r="AD1463" s="42"/>
      <c r="AE1463" s="42"/>
      <c r="AF1463" s="42"/>
      <c r="AG1463" s="42"/>
      <c r="AH1463" s="42"/>
      <c r="AI1463" s="42"/>
      <c r="AJ1463" s="42"/>
      <c r="AK1463" s="42"/>
      <c r="AL1463" s="42"/>
      <c r="AM1463" s="42"/>
      <c r="AN1463" s="42"/>
      <c r="AO1463" s="42"/>
      <c r="AP1463" s="42"/>
      <c r="AQ1463" s="42"/>
    </row>
    <row r="1464" spans="1:43" ht="13">
      <c r="A1464" s="42"/>
      <c r="B1464" s="42"/>
      <c r="C1464" s="42"/>
      <c r="D1464" s="42"/>
      <c r="E1464" s="42"/>
      <c r="F1464" s="42"/>
      <c r="G1464" s="42"/>
      <c r="H1464" s="42"/>
      <c r="I1464" s="42"/>
      <c r="J1464" s="42"/>
      <c r="K1464" s="42"/>
      <c r="L1464" s="42"/>
      <c r="M1464" s="42"/>
      <c r="N1464" s="42"/>
      <c r="O1464" s="42"/>
      <c r="P1464" s="42"/>
      <c r="Q1464" s="42"/>
      <c r="R1464" s="42"/>
      <c r="S1464" s="42"/>
      <c r="T1464" s="42"/>
      <c r="U1464" s="42"/>
      <c r="V1464" s="42"/>
      <c r="W1464" s="42"/>
      <c r="X1464" s="42"/>
      <c r="Y1464" s="42"/>
      <c r="Z1464" s="42"/>
      <c r="AA1464" s="42"/>
      <c r="AB1464" s="42"/>
      <c r="AC1464" s="42"/>
      <c r="AD1464" s="42"/>
      <c r="AE1464" s="42"/>
      <c r="AF1464" s="42"/>
      <c r="AG1464" s="42"/>
      <c r="AH1464" s="42"/>
      <c r="AI1464" s="42"/>
      <c r="AJ1464" s="42"/>
      <c r="AK1464" s="42"/>
      <c r="AL1464" s="42"/>
      <c r="AM1464" s="42"/>
      <c r="AN1464" s="42"/>
      <c r="AO1464" s="42"/>
      <c r="AP1464" s="42"/>
      <c r="AQ1464" s="42"/>
    </row>
    <row r="1465" spans="1:43" ht="13">
      <c r="A1465" s="42"/>
      <c r="B1465" s="42"/>
      <c r="C1465" s="42"/>
      <c r="D1465" s="42"/>
      <c r="E1465" s="42"/>
      <c r="F1465" s="42"/>
      <c r="G1465" s="42"/>
      <c r="H1465" s="42"/>
      <c r="I1465" s="42"/>
      <c r="J1465" s="42"/>
      <c r="K1465" s="42"/>
      <c r="L1465" s="42"/>
      <c r="M1465" s="42"/>
      <c r="N1465" s="42"/>
      <c r="O1465" s="42"/>
      <c r="P1465" s="42"/>
      <c r="Q1465" s="42"/>
      <c r="R1465" s="42"/>
      <c r="S1465" s="42"/>
      <c r="T1465" s="42"/>
      <c r="U1465" s="42"/>
      <c r="V1465" s="42"/>
      <c r="W1465" s="42"/>
      <c r="X1465" s="42"/>
      <c r="Y1465" s="42"/>
      <c r="Z1465" s="42"/>
      <c r="AA1465" s="42"/>
      <c r="AB1465" s="42"/>
      <c r="AC1465" s="42"/>
      <c r="AD1465" s="42"/>
      <c r="AE1465" s="42"/>
      <c r="AF1465" s="42"/>
      <c r="AG1465" s="42"/>
      <c r="AH1465" s="42"/>
      <c r="AI1465" s="42"/>
      <c r="AJ1465" s="42"/>
      <c r="AK1465" s="42"/>
      <c r="AL1465" s="42"/>
      <c r="AM1465" s="42"/>
      <c r="AN1465" s="42"/>
      <c r="AO1465" s="42"/>
      <c r="AP1465" s="42"/>
      <c r="AQ1465" s="42"/>
    </row>
    <row r="1466" spans="1:43" ht="13">
      <c r="A1466" s="42"/>
      <c r="B1466" s="42"/>
      <c r="C1466" s="42"/>
      <c r="D1466" s="42"/>
      <c r="E1466" s="42"/>
      <c r="F1466" s="42"/>
      <c r="G1466" s="42"/>
      <c r="H1466" s="42"/>
      <c r="I1466" s="42"/>
      <c r="J1466" s="42"/>
      <c r="K1466" s="42"/>
      <c r="L1466" s="42"/>
      <c r="M1466" s="42"/>
      <c r="N1466" s="42"/>
      <c r="O1466" s="42"/>
      <c r="P1466" s="42"/>
      <c r="Q1466" s="42"/>
      <c r="R1466" s="42"/>
      <c r="S1466" s="42"/>
      <c r="T1466" s="42"/>
      <c r="U1466" s="42"/>
      <c r="V1466" s="42"/>
      <c r="W1466" s="42"/>
      <c r="X1466" s="42"/>
      <c r="Y1466" s="42"/>
      <c r="Z1466" s="42"/>
      <c r="AA1466" s="42"/>
      <c r="AB1466" s="42"/>
      <c r="AC1466" s="42"/>
      <c r="AD1466" s="42"/>
      <c r="AE1466" s="42"/>
      <c r="AF1466" s="42"/>
      <c r="AG1466" s="42"/>
      <c r="AH1466" s="42"/>
      <c r="AI1466" s="42"/>
      <c r="AJ1466" s="42"/>
      <c r="AK1466" s="42"/>
      <c r="AL1466" s="42"/>
      <c r="AM1466" s="42"/>
      <c r="AN1466" s="42"/>
      <c r="AO1466" s="42"/>
      <c r="AP1466" s="42"/>
      <c r="AQ1466" s="42"/>
    </row>
    <row r="1467" spans="1:43" ht="13">
      <c r="A1467" s="42"/>
      <c r="B1467" s="42"/>
      <c r="C1467" s="42"/>
      <c r="D1467" s="42"/>
      <c r="E1467" s="42"/>
      <c r="F1467" s="42"/>
      <c r="G1467" s="42"/>
      <c r="H1467" s="42"/>
      <c r="I1467" s="42"/>
      <c r="J1467" s="42"/>
      <c r="K1467" s="42"/>
      <c r="L1467" s="42"/>
      <c r="M1467" s="42"/>
      <c r="N1467" s="42"/>
      <c r="O1467" s="42"/>
      <c r="P1467" s="42"/>
      <c r="Q1467" s="42"/>
      <c r="R1467" s="42"/>
      <c r="S1467" s="42"/>
      <c r="T1467" s="42"/>
      <c r="U1467" s="42"/>
      <c r="V1467" s="42"/>
      <c r="W1467" s="42"/>
      <c r="X1467" s="42"/>
      <c r="Y1467" s="42"/>
      <c r="Z1467" s="42"/>
      <c r="AA1467" s="42"/>
      <c r="AB1467" s="42"/>
      <c r="AC1467" s="42"/>
      <c r="AD1467" s="42"/>
      <c r="AE1467" s="42"/>
      <c r="AF1467" s="42"/>
      <c r="AG1467" s="42"/>
      <c r="AH1467" s="42"/>
      <c r="AI1467" s="42"/>
      <c r="AJ1467" s="42"/>
      <c r="AK1467" s="42"/>
      <c r="AL1467" s="42"/>
      <c r="AM1467" s="42"/>
      <c r="AN1467" s="42"/>
      <c r="AO1467" s="42"/>
      <c r="AP1467" s="42"/>
      <c r="AQ1467" s="42"/>
    </row>
    <row r="1468" spans="1:43" ht="13">
      <c r="A1468" s="42"/>
      <c r="B1468" s="42"/>
      <c r="C1468" s="42"/>
      <c r="D1468" s="42"/>
      <c r="E1468" s="42"/>
      <c r="F1468" s="42"/>
      <c r="G1468" s="42"/>
      <c r="H1468" s="42"/>
      <c r="I1468" s="42"/>
      <c r="J1468" s="42"/>
      <c r="K1468" s="42"/>
      <c r="L1468" s="42"/>
      <c r="M1468" s="42"/>
      <c r="N1468" s="42"/>
      <c r="O1468" s="42"/>
      <c r="P1468" s="42"/>
      <c r="Q1468" s="42"/>
      <c r="R1468" s="42"/>
      <c r="S1468" s="42"/>
      <c r="T1468" s="42"/>
      <c r="U1468" s="42"/>
      <c r="V1468" s="42"/>
      <c r="W1468" s="42"/>
      <c r="X1468" s="42"/>
      <c r="Y1468" s="42"/>
      <c r="Z1468" s="42"/>
      <c r="AA1468" s="42"/>
      <c r="AB1468" s="42"/>
      <c r="AC1468" s="42"/>
      <c r="AD1468" s="42"/>
      <c r="AE1468" s="42"/>
      <c r="AF1468" s="42"/>
      <c r="AG1468" s="42"/>
      <c r="AH1468" s="42"/>
      <c r="AI1468" s="42"/>
      <c r="AJ1468" s="42"/>
      <c r="AK1468" s="42"/>
      <c r="AL1468" s="42"/>
      <c r="AM1468" s="42"/>
      <c r="AN1468" s="42"/>
      <c r="AO1468" s="42"/>
      <c r="AP1468" s="42"/>
      <c r="AQ1468" s="42"/>
    </row>
    <row r="1469" spans="1:43" ht="13">
      <c r="A1469" s="42"/>
      <c r="B1469" s="42"/>
      <c r="C1469" s="42"/>
      <c r="D1469" s="42"/>
      <c r="E1469" s="42"/>
      <c r="F1469" s="42"/>
      <c r="G1469" s="42"/>
      <c r="H1469" s="42"/>
      <c r="I1469" s="42"/>
      <c r="J1469" s="42"/>
      <c r="K1469" s="42"/>
      <c r="L1469" s="42"/>
      <c r="M1469" s="42"/>
      <c r="N1469" s="42"/>
      <c r="O1469" s="42"/>
      <c r="P1469" s="42"/>
      <c r="Q1469" s="42"/>
      <c r="R1469" s="42"/>
      <c r="S1469" s="42"/>
      <c r="T1469" s="42"/>
      <c r="U1469" s="42"/>
      <c r="V1469" s="42"/>
      <c r="W1469" s="42"/>
      <c r="X1469" s="42"/>
      <c r="Y1469" s="42"/>
      <c r="Z1469" s="42"/>
      <c r="AA1469" s="42"/>
      <c r="AB1469" s="42"/>
      <c r="AC1469" s="42"/>
      <c r="AD1469" s="42"/>
      <c r="AE1469" s="42"/>
      <c r="AF1469" s="42"/>
      <c r="AG1469" s="42"/>
      <c r="AH1469" s="42"/>
      <c r="AI1469" s="42"/>
      <c r="AJ1469" s="42"/>
      <c r="AK1469" s="42"/>
      <c r="AL1469" s="42"/>
      <c r="AM1469" s="42"/>
      <c r="AN1469" s="42"/>
      <c r="AO1469" s="42"/>
      <c r="AP1469" s="42"/>
      <c r="AQ1469" s="42"/>
    </row>
    <row r="1470" spans="1:43" ht="13">
      <c r="A1470" s="42"/>
      <c r="B1470" s="42"/>
      <c r="C1470" s="42"/>
      <c r="D1470" s="42"/>
      <c r="E1470" s="42"/>
      <c r="F1470" s="42"/>
      <c r="G1470" s="42"/>
      <c r="H1470" s="42"/>
      <c r="I1470" s="42"/>
      <c r="J1470" s="42"/>
      <c r="K1470" s="42"/>
      <c r="L1470" s="42"/>
      <c r="M1470" s="42"/>
      <c r="N1470" s="42"/>
      <c r="O1470" s="42"/>
      <c r="P1470" s="42"/>
      <c r="Q1470" s="42"/>
      <c r="R1470" s="42"/>
      <c r="S1470" s="42"/>
      <c r="T1470" s="42"/>
      <c r="U1470" s="42"/>
      <c r="V1470" s="42"/>
      <c r="W1470" s="42"/>
      <c r="X1470" s="42"/>
      <c r="Y1470" s="42"/>
      <c r="Z1470" s="42"/>
      <c r="AA1470" s="42"/>
      <c r="AB1470" s="42"/>
      <c r="AC1470" s="42"/>
      <c r="AD1470" s="42"/>
      <c r="AE1470" s="42"/>
      <c r="AF1470" s="42"/>
      <c r="AG1470" s="42"/>
      <c r="AH1470" s="42"/>
      <c r="AI1470" s="42"/>
      <c r="AJ1470" s="42"/>
      <c r="AK1470" s="42"/>
      <c r="AL1470" s="42"/>
      <c r="AM1470" s="42"/>
      <c r="AN1470" s="42"/>
      <c r="AO1470" s="42"/>
      <c r="AP1470" s="42"/>
      <c r="AQ1470" s="42"/>
    </row>
    <row r="1471" spans="1:43" ht="13">
      <c r="A1471" s="42"/>
      <c r="B1471" s="42"/>
      <c r="C1471" s="42"/>
      <c r="D1471" s="42"/>
      <c r="E1471" s="42"/>
      <c r="F1471" s="42"/>
      <c r="G1471" s="42"/>
      <c r="H1471" s="42"/>
      <c r="I1471" s="42"/>
      <c r="J1471" s="42"/>
      <c r="K1471" s="42"/>
      <c r="L1471" s="42"/>
      <c r="M1471" s="42"/>
      <c r="N1471" s="42"/>
      <c r="O1471" s="42"/>
      <c r="P1471" s="42"/>
      <c r="Q1471" s="42"/>
      <c r="R1471" s="42"/>
      <c r="S1471" s="42"/>
      <c r="T1471" s="42"/>
      <c r="U1471" s="42"/>
      <c r="V1471" s="42"/>
      <c r="W1471" s="42"/>
      <c r="X1471" s="42"/>
      <c r="Y1471" s="42"/>
      <c r="Z1471" s="42"/>
      <c r="AA1471" s="42"/>
      <c r="AB1471" s="42"/>
      <c r="AC1471" s="42"/>
      <c r="AD1471" s="42"/>
      <c r="AE1471" s="42"/>
      <c r="AF1471" s="42"/>
      <c r="AG1471" s="42"/>
      <c r="AH1471" s="42"/>
      <c r="AI1471" s="42"/>
      <c r="AJ1471" s="42"/>
      <c r="AK1471" s="42"/>
      <c r="AL1471" s="42"/>
      <c r="AM1471" s="42"/>
      <c r="AN1471" s="42"/>
      <c r="AO1471" s="42"/>
      <c r="AP1471" s="42"/>
      <c r="AQ1471" s="42"/>
    </row>
    <row r="1472" spans="1:43" ht="13">
      <c r="A1472" s="42"/>
      <c r="B1472" s="42"/>
      <c r="C1472" s="42"/>
      <c r="D1472" s="42"/>
      <c r="E1472" s="42"/>
      <c r="F1472" s="42"/>
      <c r="G1472" s="42"/>
      <c r="H1472" s="42"/>
      <c r="I1472" s="42"/>
      <c r="J1472" s="42"/>
      <c r="K1472" s="42"/>
      <c r="L1472" s="42"/>
      <c r="M1472" s="42"/>
      <c r="N1472" s="42"/>
      <c r="O1472" s="42"/>
      <c r="P1472" s="42"/>
      <c r="Q1472" s="42"/>
      <c r="R1472" s="42"/>
      <c r="S1472" s="42"/>
      <c r="T1472" s="42"/>
      <c r="U1472" s="42"/>
      <c r="V1472" s="42"/>
      <c r="W1472" s="42"/>
      <c r="X1472" s="42"/>
      <c r="Y1472" s="42"/>
      <c r="Z1472" s="42"/>
      <c r="AA1472" s="42"/>
      <c r="AB1472" s="42"/>
      <c r="AC1472" s="42"/>
      <c r="AD1472" s="42"/>
      <c r="AE1472" s="42"/>
      <c r="AF1472" s="42"/>
      <c r="AG1472" s="42"/>
      <c r="AH1472" s="42"/>
      <c r="AI1472" s="42"/>
      <c r="AJ1472" s="42"/>
      <c r="AK1472" s="42"/>
      <c r="AL1472" s="42"/>
      <c r="AM1472" s="42"/>
      <c r="AN1472" s="42"/>
      <c r="AO1472" s="42"/>
      <c r="AP1472" s="42"/>
      <c r="AQ1472" s="42"/>
    </row>
    <row r="1473" spans="1:43" ht="13">
      <c r="A1473" s="42"/>
      <c r="B1473" s="42"/>
      <c r="C1473" s="42"/>
      <c r="D1473" s="42"/>
      <c r="E1473" s="42"/>
      <c r="F1473" s="42"/>
      <c r="G1473" s="42"/>
      <c r="H1473" s="42"/>
      <c r="I1473" s="42"/>
      <c r="J1473" s="42"/>
      <c r="K1473" s="42"/>
      <c r="L1473" s="42"/>
      <c r="M1473" s="42"/>
      <c r="N1473" s="42"/>
      <c r="O1473" s="42"/>
      <c r="P1473" s="42"/>
      <c r="Q1473" s="42"/>
      <c r="R1473" s="42"/>
      <c r="S1473" s="42"/>
      <c r="T1473" s="42"/>
      <c r="U1473" s="42"/>
      <c r="V1473" s="42"/>
      <c r="W1473" s="42"/>
      <c r="X1473" s="42"/>
      <c r="Y1473" s="42"/>
      <c r="Z1473" s="42"/>
      <c r="AA1473" s="42"/>
      <c r="AB1473" s="42"/>
      <c r="AC1473" s="42"/>
      <c r="AD1473" s="42"/>
      <c r="AE1473" s="42"/>
      <c r="AF1473" s="42"/>
      <c r="AG1473" s="42"/>
      <c r="AH1473" s="42"/>
      <c r="AI1473" s="42"/>
      <c r="AJ1473" s="42"/>
      <c r="AK1473" s="42"/>
      <c r="AL1473" s="42"/>
      <c r="AM1473" s="42"/>
      <c r="AN1473" s="42"/>
      <c r="AO1473" s="42"/>
      <c r="AP1473" s="42"/>
      <c r="AQ1473" s="42"/>
    </row>
    <row r="1474" spans="1:43" ht="13">
      <c r="A1474" s="42"/>
      <c r="B1474" s="42"/>
      <c r="C1474" s="42"/>
      <c r="D1474" s="42"/>
      <c r="E1474" s="42"/>
      <c r="F1474" s="42"/>
      <c r="G1474" s="42"/>
      <c r="H1474" s="42"/>
      <c r="I1474" s="42"/>
      <c r="J1474" s="42"/>
      <c r="K1474" s="42"/>
      <c r="L1474" s="42"/>
      <c r="M1474" s="42"/>
      <c r="N1474" s="42"/>
      <c r="O1474" s="42"/>
      <c r="P1474" s="42"/>
      <c r="Q1474" s="42"/>
      <c r="R1474" s="42"/>
      <c r="S1474" s="42"/>
      <c r="T1474" s="42"/>
      <c r="U1474" s="42"/>
      <c r="V1474" s="42"/>
      <c r="W1474" s="42"/>
      <c r="X1474" s="42"/>
      <c r="Y1474" s="42"/>
      <c r="Z1474" s="42"/>
      <c r="AA1474" s="42"/>
      <c r="AB1474" s="42"/>
      <c r="AC1474" s="42"/>
      <c r="AD1474" s="42"/>
      <c r="AE1474" s="42"/>
      <c r="AF1474" s="42"/>
      <c r="AG1474" s="42"/>
      <c r="AH1474" s="42"/>
      <c r="AI1474" s="42"/>
      <c r="AJ1474" s="42"/>
      <c r="AK1474" s="42"/>
      <c r="AL1474" s="42"/>
      <c r="AM1474" s="42"/>
      <c r="AN1474" s="42"/>
      <c r="AO1474" s="42"/>
      <c r="AP1474" s="42"/>
      <c r="AQ1474" s="42"/>
    </row>
    <row r="1475" spans="1:43" ht="13">
      <c r="A1475" s="42"/>
      <c r="B1475" s="42"/>
      <c r="C1475" s="42"/>
      <c r="D1475" s="42"/>
      <c r="E1475" s="42"/>
      <c r="F1475" s="42"/>
      <c r="G1475" s="42"/>
      <c r="H1475" s="42"/>
      <c r="I1475" s="42"/>
      <c r="J1475" s="42"/>
      <c r="K1475" s="42"/>
      <c r="L1475" s="42"/>
      <c r="M1475" s="42"/>
      <c r="N1475" s="42"/>
      <c r="O1475" s="42"/>
      <c r="P1475" s="42"/>
      <c r="Q1475" s="42"/>
      <c r="R1475" s="42"/>
      <c r="S1475" s="42"/>
      <c r="T1475" s="42"/>
      <c r="U1475" s="42"/>
      <c r="V1475" s="42"/>
      <c r="W1475" s="42"/>
      <c r="X1475" s="42"/>
      <c r="Y1475" s="42"/>
      <c r="Z1475" s="42"/>
      <c r="AA1475" s="42"/>
      <c r="AB1475" s="42"/>
      <c r="AC1475" s="42"/>
      <c r="AD1475" s="42"/>
      <c r="AE1475" s="42"/>
      <c r="AF1475" s="42"/>
      <c r="AG1475" s="42"/>
      <c r="AH1475" s="42"/>
      <c r="AI1475" s="42"/>
      <c r="AJ1475" s="42"/>
      <c r="AK1475" s="42"/>
      <c r="AL1475" s="42"/>
      <c r="AM1475" s="42"/>
      <c r="AN1475" s="42"/>
      <c r="AO1475" s="42"/>
      <c r="AP1475" s="42"/>
      <c r="AQ1475" s="42"/>
    </row>
    <row r="1476" spans="1:43" ht="13">
      <c r="A1476" s="42"/>
      <c r="B1476" s="42"/>
      <c r="C1476" s="42"/>
      <c r="D1476" s="42"/>
      <c r="E1476" s="42"/>
      <c r="F1476" s="42"/>
      <c r="G1476" s="42"/>
      <c r="H1476" s="42"/>
      <c r="I1476" s="42"/>
      <c r="J1476" s="42"/>
      <c r="K1476" s="42"/>
      <c r="L1476" s="42"/>
      <c r="M1476" s="42"/>
      <c r="N1476" s="42"/>
      <c r="O1476" s="42"/>
      <c r="P1476" s="42"/>
      <c r="Q1476" s="42"/>
      <c r="R1476" s="42"/>
      <c r="S1476" s="42"/>
      <c r="T1476" s="42"/>
      <c r="U1476" s="42"/>
      <c r="V1476" s="42"/>
      <c r="W1476" s="42"/>
      <c r="X1476" s="42"/>
      <c r="Y1476" s="42"/>
      <c r="Z1476" s="42"/>
      <c r="AA1476" s="42"/>
      <c r="AB1476" s="42"/>
      <c r="AC1476" s="42"/>
      <c r="AD1476" s="42"/>
      <c r="AE1476" s="42"/>
      <c r="AF1476" s="42"/>
      <c r="AG1476" s="42"/>
      <c r="AH1476" s="42"/>
      <c r="AI1476" s="42"/>
      <c r="AJ1476" s="42"/>
      <c r="AK1476" s="42"/>
      <c r="AL1476" s="42"/>
      <c r="AM1476" s="42"/>
      <c r="AN1476" s="42"/>
      <c r="AO1476" s="42"/>
      <c r="AP1476" s="42"/>
      <c r="AQ1476" s="42"/>
    </row>
    <row r="1477" spans="1:43" ht="13">
      <c r="A1477" s="42"/>
      <c r="B1477" s="42"/>
      <c r="C1477" s="42"/>
      <c r="D1477" s="42"/>
      <c r="E1477" s="42"/>
      <c r="F1477" s="42"/>
      <c r="G1477" s="42"/>
      <c r="H1477" s="42"/>
      <c r="I1477" s="42"/>
      <c r="J1477" s="42"/>
      <c r="K1477" s="42"/>
      <c r="L1477" s="42"/>
      <c r="M1477" s="42"/>
      <c r="N1477" s="42"/>
      <c r="O1477" s="42"/>
      <c r="P1477" s="42"/>
      <c r="Q1477" s="42"/>
      <c r="R1477" s="42"/>
      <c r="S1477" s="42"/>
      <c r="T1477" s="42"/>
      <c r="U1477" s="42"/>
      <c r="V1477" s="42"/>
      <c r="W1477" s="42"/>
      <c r="X1477" s="42"/>
      <c r="Y1477" s="42"/>
      <c r="Z1477" s="42"/>
      <c r="AA1477" s="42"/>
      <c r="AB1477" s="42"/>
      <c r="AC1477" s="42"/>
      <c r="AD1477" s="42"/>
      <c r="AE1477" s="42"/>
      <c r="AF1477" s="42"/>
      <c r="AG1477" s="42"/>
      <c r="AH1477" s="42"/>
      <c r="AI1477" s="42"/>
      <c r="AJ1477" s="42"/>
      <c r="AK1477" s="42"/>
      <c r="AL1477" s="42"/>
      <c r="AM1477" s="42"/>
      <c r="AN1477" s="42"/>
      <c r="AO1477" s="42"/>
      <c r="AP1477" s="42"/>
      <c r="AQ1477" s="42"/>
    </row>
    <row r="1478" spans="1:43" ht="13">
      <c r="A1478" s="42"/>
      <c r="B1478" s="42"/>
      <c r="C1478" s="42"/>
      <c r="D1478" s="42"/>
      <c r="E1478" s="42"/>
      <c r="F1478" s="42"/>
      <c r="G1478" s="42"/>
      <c r="H1478" s="42"/>
      <c r="I1478" s="42"/>
      <c r="J1478" s="42"/>
      <c r="K1478" s="42"/>
      <c r="L1478" s="42"/>
      <c r="M1478" s="42"/>
      <c r="N1478" s="42"/>
      <c r="O1478" s="42"/>
      <c r="P1478" s="42"/>
      <c r="Q1478" s="42"/>
      <c r="R1478" s="42"/>
      <c r="S1478" s="42"/>
      <c r="T1478" s="42"/>
      <c r="U1478" s="42"/>
      <c r="V1478" s="42"/>
      <c r="W1478" s="42"/>
      <c r="X1478" s="42"/>
      <c r="Y1478" s="42"/>
      <c r="Z1478" s="42"/>
      <c r="AA1478" s="42"/>
      <c r="AB1478" s="42"/>
      <c r="AC1478" s="42"/>
      <c r="AD1478" s="42"/>
      <c r="AE1478" s="42"/>
      <c r="AF1478" s="42"/>
      <c r="AG1478" s="42"/>
      <c r="AH1478" s="42"/>
      <c r="AI1478" s="42"/>
      <c r="AJ1478" s="42"/>
      <c r="AK1478" s="42"/>
      <c r="AL1478" s="42"/>
      <c r="AM1478" s="42"/>
      <c r="AN1478" s="42"/>
      <c r="AO1478" s="42"/>
      <c r="AP1478" s="42"/>
      <c r="AQ1478" s="42"/>
    </row>
    <row r="1479" spans="1:43" ht="13">
      <c r="A1479" s="42"/>
      <c r="B1479" s="42"/>
      <c r="C1479" s="42"/>
      <c r="D1479" s="42"/>
      <c r="E1479" s="42"/>
      <c r="F1479" s="42"/>
      <c r="G1479" s="42"/>
      <c r="H1479" s="42"/>
      <c r="I1479" s="42"/>
      <c r="J1479" s="42"/>
      <c r="K1479" s="42"/>
      <c r="L1479" s="42"/>
      <c r="M1479" s="42"/>
      <c r="N1479" s="42"/>
      <c r="O1479" s="42"/>
      <c r="P1479" s="42"/>
      <c r="Q1479" s="42"/>
      <c r="R1479" s="42"/>
      <c r="S1479" s="42"/>
      <c r="T1479" s="42"/>
      <c r="U1479" s="42"/>
      <c r="V1479" s="42"/>
      <c r="W1479" s="42"/>
      <c r="X1479" s="42"/>
      <c r="Y1479" s="42"/>
      <c r="Z1479" s="42"/>
      <c r="AA1479" s="42"/>
      <c r="AB1479" s="42"/>
      <c r="AC1479" s="42"/>
      <c r="AD1479" s="42"/>
      <c r="AE1479" s="42"/>
      <c r="AF1479" s="42"/>
      <c r="AG1479" s="42"/>
      <c r="AH1479" s="42"/>
      <c r="AI1479" s="42"/>
      <c r="AJ1479" s="42"/>
      <c r="AK1479" s="42"/>
      <c r="AL1479" s="42"/>
      <c r="AM1479" s="42"/>
      <c r="AN1479" s="42"/>
      <c r="AO1479" s="42"/>
      <c r="AP1479" s="42"/>
      <c r="AQ1479" s="42"/>
    </row>
    <row r="1480" spans="1:43" ht="13">
      <c r="A1480" s="42"/>
      <c r="B1480" s="42"/>
      <c r="C1480" s="42"/>
      <c r="D1480" s="42"/>
      <c r="E1480" s="42"/>
      <c r="F1480" s="42"/>
      <c r="G1480" s="42"/>
      <c r="H1480" s="42"/>
      <c r="I1480" s="42"/>
      <c r="J1480" s="42"/>
      <c r="K1480" s="42"/>
      <c r="L1480" s="42"/>
      <c r="M1480" s="42"/>
      <c r="N1480" s="42"/>
      <c r="O1480" s="42"/>
      <c r="P1480" s="42"/>
      <c r="Q1480" s="42"/>
      <c r="R1480" s="42"/>
      <c r="S1480" s="42"/>
      <c r="T1480" s="42"/>
      <c r="U1480" s="42"/>
      <c r="V1480" s="42"/>
      <c r="W1480" s="42"/>
      <c r="X1480" s="42"/>
      <c r="Y1480" s="42"/>
      <c r="Z1480" s="42"/>
      <c r="AA1480" s="42"/>
      <c r="AB1480" s="42"/>
      <c r="AC1480" s="42"/>
      <c r="AD1480" s="42"/>
      <c r="AE1480" s="42"/>
      <c r="AF1480" s="42"/>
      <c r="AG1480" s="42"/>
      <c r="AH1480" s="42"/>
      <c r="AI1480" s="42"/>
      <c r="AJ1480" s="42"/>
      <c r="AK1480" s="42"/>
      <c r="AL1480" s="42"/>
      <c r="AM1480" s="42"/>
      <c r="AN1480" s="42"/>
      <c r="AO1480" s="42"/>
      <c r="AP1480" s="42"/>
      <c r="AQ1480" s="42"/>
    </row>
    <row r="1481" spans="1:43" ht="13">
      <c r="A1481" s="42"/>
      <c r="B1481" s="42"/>
      <c r="C1481" s="42"/>
      <c r="D1481" s="42"/>
      <c r="E1481" s="42"/>
      <c r="F1481" s="42"/>
      <c r="G1481" s="42"/>
      <c r="H1481" s="42"/>
      <c r="I1481" s="42"/>
      <c r="J1481" s="42"/>
      <c r="K1481" s="42"/>
      <c r="L1481" s="42"/>
      <c r="M1481" s="42"/>
      <c r="N1481" s="42"/>
      <c r="O1481" s="42"/>
      <c r="P1481" s="42"/>
      <c r="Q1481" s="42"/>
      <c r="R1481" s="42"/>
      <c r="S1481" s="42"/>
      <c r="T1481" s="42"/>
      <c r="U1481" s="42"/>
      <c r="V1481" s="42"/>
      <c r="W1481" s="42"/>
      <c r="X1481" s="42"/>
      <c r="Y1481" s="42"/>
      <c r="Z1481" s="42"/>
      <c r="AA1481" s="42"/>
      <c r="AB1481" s="42"/>
      <c r="AC1481" s="42"/>
      <c r="AD1481" s="42"/>
      <c r="AE1481" s="42"/>
      <c r="AF1481" s="42"/>
      <c r="AG1481" s="42"/>
      <c r="AH1481" s="42"/>
      <c r="AI1481" s="42"/>
      <c r="AJ1481" s="42"/>
      <c r="AK1481" s="42"/>
      <c r="AL1481" s="42"/>
      <c r="AM1481" s="42"/>
      <c r="AN1481" s="42"/>
      <c r="AO1481" s="42"/>
      <c r="AP1481" s="42"/>
      <c r="AQ1481" s="42"/>
    </row>
    <row r="1482" spans="1:43" ht="13">
      <c r="A1482" s="42"/>
      <c r="B1482" s="42"/>
      <c r="C1482" s="42"/>
      <c r="D1482" s="42"/>
      <c r="E1482" s="42"/>
      <c r="F1482" s="42"/>
      <c r="G1482" s="42"/>
      <c r="H1482" s="42"/>
      <c r="I1482" s="42"/>
      <c r="J1482" s="42"/>
      <c r="K1482" s="42"/>
      <c r="L1482" s="42"/>
      <c r="M1482" s="42"/>
      <c r="N1482" s="42"/>
      <c r="O1482" s="42"/>
      <c r="P1482" s="42"/>
      <c r="Q1482" s="42"/>
      <c r="R1482" s="42"/>
      <c r="S1482" s="42"/>
      <c r="T1482" s="42"/>
      <c r="U1482" s="42"/>
      <c r="V1482" s="42"/>
      <c r="W1482" s="42"/>
      <c r="X1482" s="42"/>
      <c r="Y1482" s="42"/>
      <c r="Z1482" s="42"/>
      <c r="AA1482" s="42"/>
      <c r="AB1482" s="42"/>
      <c r="AC1482" s="42"/>
      <c r="AD1482" s="42"/>
      <c r="AE1482" s="42"/>
      <c r="AF1482" s="42"/>
      <c r="AG1482" s="42"/>
      <c r="AH1482" s="42"/>
      <c r="AI1482" s="42"/>
      <c r="AJ1482" s="42"/>
      <c r="AK1482" s="42"/>
      <c r="AL1482" s="42"/>
      <c r="AM1482" s="42"/>
      <c r="AN1482" s="42"/>
      <c r="AO1482" s="42"/>
      <c r="AP1482" s="42"/>
      <c r="AQ1482" s="42"/>
    </row>
    <row r="1483" spans="1:43" ht="13">
      <c r="A1483" s="42"/>
      <c r="B1483" s="42"/>
      <c r="C1483" s="42"/>
      <c r="D1483" s="42"/>
      <c r="E1483" s="42"/>
      <c r="F1483" s="42"/>
      <c r="G1483" s="42"/>
      <c r="H1483" s="42"/>
      <c r="I1483" s="42"/>
      <c r="J1483" s="42"/>
      <c r="K1483" s="42"/>
      <c r="L1483" s="42"/>
      <c r="M1483" s="42"/>
      <c r="N1483" s="42"/>
      <c r="O1483" s="42"/>
      <c r="P1483" s="42"/>
      <c r="Q1483" s="42"/>
      <c r="R1483" s="42"/>
      <c r="S1483" s="42"/>
      <c r="T1483" s="42"/>
      <c r="U1483" s="42"/>
      <c r="V1483" s="42"/>
      <c r="W1483" s="42"/>
      <c r="X1483" s="42"/>
      <c r="Y1483" s="42"/>
      <c r="Z1483" s="42"/>
      <c r="AA1483" s="42"/>
      <c r="AB1483" s="42"/>
      <c r="AC1483" s="42"/>
      <c r="AD1483" s="42"/>
      <c r="AE1483" s="42"/>
      <c r="AF1483" s="42"/>
      <c r="AG1483" s="42"/>
      <c r="AH1483" s="42"/>
      <c r="AI1483" s="42"/>
      <c r="AJ1483" s="42"/>
      <c r="AK1483" s="42"/>
      <c r="AL1483" s="42"/>
      <c r="AM1483" s="42"/>
      <c r="AN1483" s="42"/>
      <c r="AO1483" s="42"/>
      <c r="AP1483" s="42"/>
      <c r="AQ1483" s="42"/>
    </row>
    <row r="1484" spans="1:43" ht="13">
      <c r="A1484" s="42"/>
      <c r="B1484" s="42"/>
      <c r="C1484" s="42"/>
      <c r="D1484" s="42"/>
      <c r="E1484" s="42"/>
      <c r="F1484" s="42"/>
      <c r="G1484" s="42"/>
      <c r="H1484" s="42"/>
      <c r="I1484" s="42"/>
      <c r="J1484" s="42"/>
      <c r="K1484" s="42"/>
      <c r="L1484" s="42"/>
      <c r="M1484" s="42"/>
      <c r="N1484" s="42"/>
      <c r="O1484" s="42"/>
      <c r="P1484" s="42"/>
      <c r="Q1484" s="42"/>
      <c r="R1484" s="42"/>
      <c r="S1484" s="42"/>
      <c r="T1484" s="42"/>
      <c r="U1484" s="42"/>
      <c r="V1484" s="42"/>
      <c r="W1484" s="42"/>
      <c r="X1484" s="42"/>
      <c r="Y1484" s="42"/>
      <c r="Z1484" s="42"/>
      <c r="AA1484" s="42"/>
      <c r="AB1484" s="42"/>
      <c r="AC1484" s="42"/>
      <c r="AD1484" s="42"/>
      <c r="AE1484" s="42"/>
      <c r="AF1484" s="42"/>
      <c r="AG1484" s="42"/>
      <c r="AH1484" s="42"/>
      <c r="AI1484" s="42"/>
      <c r="AJ1484" s="42"/>
      <c r="AK1484" s="42"/>
      <c r="AL1484" s="42"/>
      <c r="AM1484" s="42"/>
      <c r="AN1484" s="42"/>
      <c r="AO1484" s="42"/>
      <c r="AP1484" s="42"/>
      <c r="AQ1484" s="42"/>
    </row>
    <row r="1485" spans="1:43" ht="13">
      <c r="A1485" s="42"/>
      <c r="B1485" s="42"/>
      <c r="C1485" s="42"/>
      <c r="D1485" s="42"/>
      <c r="E1485" s="42"/>
      <c r="F1485" s="42"/>
      <c r="G1485" s="42"/>
      <c r="H1485" s="42"/>
      <c r="I1485" s="42"/>
      <c r="J1485" s="42"/>
      <c r="K1485" s="42"/>
      <c r="L1485" s="42"/>
      <c r="M1485" s="42"/>
      <c r="N1485" s="42"/>
      <c r="O1485" s="42"/>
      <c r="P1485" s="42"/>
      <c r="Q1485" s="42"/>
      <c r="R1485" s="42"/>
      <c r="S1485" s="42"/>
      <c r="T1485" s="42"/>
      <c r="U1485" s="42"/>
      <c r="V1485" s="42"/>
      <c r="W1485" s="42"/>
      <c r="X1485" s="42"/>
      <c r="Y1485" s="42"/>
      <c r="Z1485" s="42"/>
      <c r="AA1485" s="42"/>
      <c r="AB1485" s="42"/>
      <c r="AC1485" s="42"/>
      <c r="AD1485" s="42"/>
      <c r="AE1485" s="42"/>
      <c r="AF1485" s="42"/>
      <c r="AG1485" s="42"/>
      <c r="AH1485" s="42"/>
      <c r="AI1485" s="42"/>
      <c r="AJ1485" s="42"/>
      <c r="AK1485" s="42"/>
      <c r="AL1485" s="42"/>
      <c r="AM1485" s="42"/>
      <c r="AN1485" s="42"/>
      <c r="AO1485" s="42"/>
      <c r="AP1485" s="42"/>
      <c r="AQ1485" s="42"/>
    </row>
    <row r="1486" spans="1:43" ht="13">
      <c r="A1486" s="42"/>
      <c r="B1486" s="42"/>
      <c r="C1486" s="42"/>
      <c r="D1486" s="42"/>
      <c r="E1486" s="42"/>
      <c r="F1486" s="42"/>
      <c r="G1486" s="42"/>
      <c r="H1486" s="42"/>
      <c r="I1486" s="42"/>
      <c r="J1486" s="42"/>
      <c r="K1486" s="42"/>
      <c r="L1486" s="42"/>
      <c r="M1486" s="42"/>
      <c r="N1486" s="42"/>
      <c r="O1486" s="42"/>
      <c r="P1486" s="42"/>
      <c r="Q1486" s="42"/>
      <c r="R1486" s="42"/>
      <c r="S1486" s="42"/>
      <c r="T1486" s="42"/>
      <c r="U1486" s="42"/>
      <c r="V1486" s="42"/>
      <c r="W1486" s="42"/>
      <c r="X1486" s="42"/>
      <c r="Y1486" s="42"/>
      <c r="Z1486" s="42"/>
      <c r="AA1486" s="42"/>
      <c r="AB1486" s="42"/>
      <c r="AC1486" s="42"/>
      <c r="AD1486" s="42"/>
      <c r="AE1486" s="42"/>
      <c r="AF1486" s="42"/>
      <c r="AG1486" s="42"/>
      <c r="AH1486" s="42"/>
      <c r="AI1486" s="42"/>
      <c r="AJ1486" s="42"/>
      <c r="AK1486" s="42"/>
      <c r="AL1486" s="42"/>
      <c r="AM1486" s="42"/>
      <c r="AN1486" s="42"/>
      <c r="AO1486" s="42"/>
      <c r="AP1486" s="42"/>
      <c r="AQ1486" s="42"/>
    </row>
    <row r="1487" spans="1:43" ht="13">
      <c r="A1487" s="42"/>
      <c r="B1487" s="42"/>
      <c r="C1487" s="42"/>
      <c r="D1487" s="42"/>
      <c r="E1487" s="42"/>
      <c r="F1487" s="42"/>
      <c r="G1487" s="42"/>
      <c r="H1487" s="42"/>
      <c r="I1487" s="42"/>
      <c r="J1487" s="42"/>
      <c r="K1487" s="42"/>
      <c r="L1487" s="42"/>
      <c r="M1487" s="42"/>
      <c r="N1487" s="42"/>
      <c r="O1487" s="42"/>
      <c r="P1487" s="42"/>
      <c r="Q1487" s="42"/>
      <c r="R1487" s="42"/>
      <c r="S1487" s="42"/>
      <c r="T1487" s="42"/>
      <c r="U1487" s="42"/>
      <c r="V1487" s="42"/>
      <c r="W1487" s="42"/>
      <c r="X1487" s="42"/>
      <c r="Y1487" s="42"/>
      <c r="Z1487" s="42"/>
      <c r="AA1487" s="42"/>
      <c r="AB1487" s="42"/>
      <c r="AC1487" s="42"/>
      <c r="AD1487" s="42"/>
      <c r="AE1487" s="42"/>
      <c r="AF1487" s="42"/>
      <c r="AG1487" s="42"/>
      <c r="AH1487" s="42"/>
      <c r="AI1487" s="42"/>
      <c r="AJ1487" s="42"/>
      <c r="AK1487" s="42"/>
      <c r="AL1487" s="42"/>
      <c r="AM1487" s="42"/>
      <c r="AN1487" s="42"/>
      <c r="AO1487" s="42"/>
      <c r="AP1487" s="42"/>
      <c r="AQ1487" s="42"/>
    </row>
    <row r="1488" spans="1:43" ht="13">
      <c r="A1488" s="42"/>
      <c r="B1488" s="42"/>
      <c r="C1488" s="42"/>
      <c r="D1488" s="42"/>
      <c r="E1488" s="42"/>
      <c r="F1488" s="42"/>
      <c r="G1488" s="42"/>
      <c r="H1488" s="42"/>
      <c r="I1488" s="42"/>
      <c r="J1488" s="42"/>
      <c r="K1488" s="42"/>
      <c r="L1488" s="42"/>
      <c r="M1488" s="42"/>
      <c r="N1488" s="42"/>
      <c r="O1488" s="42"/>
      <c r="P1488" s="42"/>
      <c r="Q1488" s="42"/>
      <c r="R1488" s="42"/>
      <c r="S1488" s="42"/>
      <c r="T1488" s="42"/>
      <c r="U1488" s="42"/>
      <c r="V1488" s="42"/>
      <c r="W1488" s="42"/>
      <c r="X1488" s="42"/>
      <c r="Y1488" s="42"/>
      <c r="Z1488" s="42"/>
      <c r="AA1488" s="42"/>
      <c r="AB1488" s="42"/>
      <c r="AC1488" s="42"/>
      <c r="AD1488" s="42"/>
      <c r="AE1488" s="42"/>
      <c r="AF1488" s="42"/>
      <c r="AG1488" s="42"/>
      <c r="AH1488" s="42"/>
      <c r="AI1488" s="42"/>
      <c r="AJ1488" s="42"/>
      <c r="AK1488" s="42"/>
      <c r="AL1488" s="42"/>
      <c r="AM1488" s="42"/>
      <c r="AN1488" s="42"/>
      <c r="AO1488" s="42"/>
      <c r="AP1488" s="42"/>
      <c r="AQ1488" s="42"/>
    </row>
    <row r="1489" spans="1:43" ht="13">
      <c r="A1489" s="42"/>
      <c r="B1489" s="42"/>
      <c r="C1489" s="42"/>
      <c r="D1489" s="42"/>
      <c r="E1489" s="42"/>
      <c r="F1489" s="42"/>
      <c r="G1489" s="42"/>
      <c r="H1489" s="42"/>
      <c r="I1489" s="42"/>
      <c r="J1489" s="42"/>
      <c r="K1489" s="42"/>
      <c r="L1489" s="42"/>
      <c r="M1489" s="42"/>
      <c r="N1489" s="42"/>
      <c r="O1489" s="42"/>
      <c r="P1489" s="42"/>
      <c r="Q1489" s="42"/>
      <c r="R1489" s="42"/>
      <c r="S1489" s="42"/>
      <c r="T1489" s="42"/>
      <c r="U1489" s="42"/>
      <c r="V1489" s="42"/>
      <c r="W1489" s="42"/>
      <c r="X1489" s="42"/>
      <c r="Y1489" s="42"/>
      <c r="Z1489" s="42"/>
      <c r="AA1489" s="42"/>
      <c r="AB1489" s="42"/>
      <c r="AC1489" s="42"/>
      <c r="AD1489" s="42"/>
      <c r="AE1489" s="42"/>
      <c r="AF1489" s="42"/>
      <c r="AG1489" s="42"/>
      <c r="AH1489" s="42"/>
      <c r="AI1489" s="42"/>
      <c r="AJ1489" s="42"/>
      <c r="AK1489" s="42"/>
      <c r="AL1489" s="42"/>
      <c r="AM1489" s="42"/>
      <c r="AN1489" s="42"/>
      <c r="AO1489" s="42"/>
      <c r="AP1489" s="42"/>
      <c r="AQ1489" s="42"/>
    </row>
    <row r="1490" spans="1:43" ht="13">
      <c r="A1490" s="42"/>
      <c r="B1490" s="42"/>
      <c r="C1490" s="42"/>
      <c r="D1490" s="42"/>
      <c r="E1490" s="42"/>
      <c r="F1490" s="42"/>
      <c r="G1490" s="42"/>
      <c r="H1490" s="42"/>
      <c r="I1490" s="42"/>
      <c r="J1490" s="42"/>
      <c r="K1490" s="42"/>
      <c r="L1490" s="42"/>
      <c r="M1490" s="42"/>
      <c r="N1490" s="42"/>
      <c r="O1490" s="42"/>
      <c r="P1490" s="42"/>
      <c r="Q1490" s="42"/>
      <c r="R1490" s="42"/>
      <c r="S1490" s="42"/>
      <c r="T1490" s="42"/>
      <c r="U1490" s="42"/>
      <c r="V1490" s="42"/>
      <c r="W1490" s="42"/>
      <c r="X1490" s="42"/>
      <c r="Y1490" s="42"/>
      <c r="Z1490" s="42"/>
      <c r="AA1490" s="42"/>
      <c r="AB1490" s="42"/>
      <c r="AC1490" s="42"/>
      <c r="AD1490" s="42"/>
      <c r="AE1490" s="42"/>
      <c r="AF1490" s="42"/>
      <c r="AG1490" s="42"/>
      <c r="AH1490" s="42"/>
      <c r="AI1490" s="42"/>
      <c r="AJ1490" s="42"/>
      <c r="AK1490" s="42"/>
      <c r="AL1490" s="42"/>
      <c r="AM1490" s="42"/>
      <c r="AN1490" s="42"/>
      <c r="AO1490" s="42"/>
      <c r="AP1490" s="42"/>
      <c r="AQ1490" s="42"/>
    </row>
    <row r="1491" spans="1:43" ht="13">
      <c r="A1491" s="42"/>
      <c r="B1491" s="42"/>
      <c r="C1491" s="42"/>
      <c r="D1491" s="42"/>
      <c r="E1491" s="42"/>
      <c r="F1491" s="42"/>
      <c r="G1491" s="42"/>
      <c r="H1491" s="42"/>
      <c r="I1491" s="42"/>
      <c r="J1491" s="42"/>
      <c r="K1491" s="42"/>
      <c r="L1491" s="42"/>
      <c r="M1491" s="42"/>
      <c r="N1491" s="42"/>
      <c r="O1491" s="42"/>
      <c r="P1491" s="42"/>
      <c r="Q1491" s="42"/>
      <c r="R1491" s="42"/>
      <c r="S1491" s="42"/>
      <c r="T1491" s="42"/>
      <c r="U1491" s="42"/>
      <c r="V1491" s="42"/>
      <c r="W1491" s="42"/>
      <c r="X1491" s="42"/>
      <c r="Y1491" s="42"/>
      <c r="Z1491" s="42"/>
      <c r="AA1491" s="42"/>
      <c r="AB1491" s="42"/>
      <c r="AC1491" s="42"/>
      <c r="AD1491" s="42"/>
      <c r="AE1491" s="42"/>
      <c r="AF1491" s="42"/>
      <c r="AG1491" s="42"/>
      <c r="AH1491" s="42"/>
      <c r="AI1491" s="42"/>
      <c r="AJ1491" s="42"/>
      <c r="AK1491" s="42"/>
      <c r="AL1491" s="42"/>
      <c r="AM1491" s="42"/>
      <c r="AN1491" s="42"/>
      <c r="AO1491" s="42"/>
      <c r="AP1491" s="42"/>
      <c r="AQ1491" s="42"/>
    </row>
    <row r="1492" spans="1:43" ht="13">
      <c r="A1492" s="42"/>
      <c r="B1492" s="42"/>
      <c r="C1492" s="42"/>
      <c r="D1492" s="42"/>
      <c r="E1492" s="42"/>
      <c r="F1492" s="42"/>
      <c r="G1492" s="42"/>
      <c r="H1492" s="42"/>
      <c r="I1492" s="42"/>
      <c r="J1492" s="42"/>
      <c r="K1492" s="42"/>
      <c r="L1492" s="42"/>
      <c r="M1492" s="42"/>
      <c r="N1492" s="42"/>
      <c r="O1492" s="42"/>
      <c r="P1492" s="42"/>
      <c r="Q1492" s="42"/>
      <c r="R1492" s="42"/>
      <c r="S1492" s="42"/>
      <c r="T1492" s="42"/>
      <c r="U1492" s="42"/>
      <c r="V1492" s="42"/>
      <c r="W1492" s="42"/>
      <c r="X1492" s="42"/>
      <c r="Y1492" s="42"/>
      <c r="Z1492" s="42"/>
      <c r="AA1492" s="42"/>
      <c r="AB1492" s="42"/>
      <c r="AC1492" s="42"/>
      <c r="AD1492" s="42"/>
      <c r="AE1492" s="42"/>
      <c r="AF1492" s="42"/>
      <c r="AG1492" s="42"/>
      <c r="AH1492" s="42"/>
      <c r="AI1492" s="42"/>
      <c r="AJ1492" s="42"/>
      <c r="AK1492" s="42"/>
      <c r="AL1492" s="42"/>
      <c r="AM1492" s="42"/>
      <c r="AN1492" s="42"/>
      <c r="AO1492" s="42"/>
      <c r="AP1492" s="42"/>
      <c r="AQ1492" s="42"/>
    </row>
    <row r="1493" spans="1:43" ht="13">
      <c r="A1493" s="42"/>
      <c r="B1493" s="42"/>
      <c r="C1493" s="42"/>
      <c r="D1493" s="42"/>
      <c r="E1493" s="42"/>
      <c r="F1493" s="42"/>
      <c r="G1493" s="42"/>
      <c r="H1493" s="42"/>
      <c r="I1493" s="42"/>
      <c r="J1493" s="42"/>
      <c r="K1493" s="42"/>
      <c r="L1493" s="42"/>
      <c r="M1493" s="42"/>
      <c r="N1493" s="42"/>
      <c r="O1493" s="42"/>
      <c r="P1493" s="42"/>
      <c r="Q1493" s="42"/>
      <c r="R1493" s="42"/>
      <c r="S1493" s="42"/>
      <c r="T1493" s="42"/>
      <c r="U1493" s="42"/>
      <c r="V1493" s="42"/>
      <c r="W1493" s="42"/>
      <c r="X1493" s="42"/>
      <c r="Y1493" s="42"/>
      <c r="Z1493" s="42"/>
      <c r="AA1493" s="42"/>
      <c r="AB1493" s="42"/>
      <c r="AC1493" s="42"/>
      <c r="AD1493" s="42"/>
      <c r="AE1493" s="42"/>
      <c r="AF1493" s="42"/>
      <c r="AG1493" s="42"/>
      <c r="AH1493" s="42"/>
      <c r="AI1493" s="42"/>
      <c r="AJ1493" s="42"/>
      <c r="AK1493" s="42"/>
      <c r="AL1493" s="42"/>
      <c r="AM1493" s="42"/>
      <c r="AN1493" s="42"/>
      <c r="AO1493" s="42"/>
      <c r="AP1493" s="42"/>
      <c r="AQ1493" s="42"/>
    </row>
    <row r="1494" spans="1:43" ht="13">
      <c r="A1494" s="42"/>
      <c r="B1494" s="42"/>
      <c r="C1494" s="42"/>
      <c r="D1494" s="42"/>
      <c r="E1494" s="42"/>
      <c r="F1494" s="42"/>
      <c r="G1494" s="42"/>
      <c r="H1494" s="42"/>
      <c r="I1494" s="42"/>
      <c r="J1494" s="42"/>
      <c r="K1494" s="42"/>
      <c r="L1494" s="42"/>
      <c r="M1494" s="42"/>
      <c r="N1494" s="42"/>
      <c r="O1494" s="42"/>
      <c r="P1494" s="42"/>
      <c r="Q1494" s="42"/>
      <c r="R1494" s="42"/>
      <c r="S1494" s="42"/>
      <c r="T1494" s="42"/>
      <c r="U1494" s="42"/>
      <c r="V1494" s="42"/>
      <c r="W1494" s="42"/>
      <c r="X1494" s="42"/>
      <c r="Y1494" s="42"/>
      <c r="Z1494" s="42"/>
      <c r="AA1494" s="42"/>
      <c r="AB1494" s="42"/>
      <c r="AC1494" s="42"/>
      <c r="AD1494" s="42"/>
      <c r="AE1494" s="42"/>
      <c r="AF1494" s="42"/>
      <c r="AG1494" s="42"/>
      <c r="AH1494" s="42"/>
      <c r="AI1494" s="42"/>
      <c r="AJ1494" s="42"/>
      <c r="AK1494" s="42"/>
      <c r="AL1494" s="42"/>
      <c r="AM1494" s="42"/>
      <c r="AN1494" s="42"/>
      <c r="AO1494" s="42"/>
      <c r="AP1494" s="42"/>
      <c r="AQ1494" s="42"/>
    </row>
    <row r="1495" spans="1:43" ht="13">
      <c r="A1495" s="42"/>
      <c r="B1495" s="42"/>
      <c r="C1495" s="42"/>
      <c r="D1495" s="42"/>
      <c r="E1495" s="42"/>
      <c r="F1495" s="42"/>
      <c r="G1495" s="42"/>
      <c r="H1495" s="42"/>
      <c r="I1495" s="42"/>
      <c r="J1495" s="42"/>
      <c r="K1495" s="42"/>
      <c r="L1495" s="42"/>
      <c r="M1495" s="42"/>
      <c r="N1495" s="42"/>
      <c r="O1495" s="42"/>
      <c r="P1495" s="42"/>
      <c r="Q1495" s="42"/>
      <c r="R1495" s="42"/>
      <c r="S1495" s="42"/>
      <c r="T1495" s="42"/>
      <c r="U1495" s="42"/>
      <c r="V1495" s="42"/>
      <c r="W1495" s="42"/>
      <c r="X1495" s="42"/>
      <c r="Y1495" s="42"/>
      <c r="Z1495" s="42"/>
      <c r="AA1495" s="42"/>
      <c r="AB1495" s="42"/>
      <c r="AC1495" s="42"/>
      <c r="AD1495" s="42"/>
      <c r="AE1495" s="42"/>
      <c r="AF1495" s="42"/>
      <c r="AG1495" s="42"/>
      <c r="AH1495" s="42"/>
      <c r="AI1495" s="42"/>
      <c r="AJ1495" s="42"/>
      <c r="AK1495" s="42"/>
      <c r="AL1495" s="42"/>
      <c r="AM1495" s="42"/>
      <c r="AN1495" s="42"/>
      <c r="AO1495" s="42"/>
      <c r="AP1495" s="42"/>
      <c r="AQ1495" s="42"/>
    </row>
    <row r="1496" spans="1:43" ht="13">
      <c r="A1496" s="42"/>
      <c r="B1496" s="42"/>
      <c r="C1496" s="42"/>
      <c r="D1496" s="42"/>
      <c r="E1496" s="42"/>
      <c r="F1496" s="42"/>
      <c r="G1496" s="42"/>
      <c r="H1496" s="42"/>
      <c r="I1496" s="42"/>
      <c r="J1496" s="42"/>
      <c r="K1496" s="42"/>
      <c r="L1496" s="42"/>
      <c r="M1496" s="42"/>
      <c r="N1496" s="42"/>
      <c r="O1496" s="42"/>
      <c r="P1496" s="42"/>
      <c r="Q1496" s="42"/>
      <c r="R1496" s="42"/>
      <c r="S1496" s="42"/>
      <c r="T1496" s="42"/>
      <c r="U1496" s="42"/>
      <c r="V1496" s="42"/>
      <c r="W1496" s="42"/>
      <c r="X1496" s="42"/>
      <c r="Y1496" s="42"/>
      <c r="Z1496" s="42"/>
      <c r="AA1496" s="42"/>
      <c r="AB1496" s="42"/>
      <c r="AC1496" s="42"/>
      <c r="AD1496" s="42"/>
      <c r="AE1496" s="42"/>
      <c r="AF1496" s="42"/>
      <c r="AG1496" s="42"/>
      <c r="AH1496" s="42"/>
      <c r="AI1496" s="42"/>
      <c r="AJ1496" s="42"/>
      <c r="AK1496" s="42"/>
      <c r="AL1496" s="42"/>
      <c r="AM1496" s="42"/>
      <c r="AN1496" s="42"/>
      <c r="AO1496" s="42"/>
      <c r="AP1496" s="42"/>
      <c r="AQ1496" s="42"/>
    </row>
    <row r="1497" spans="1:43" ht="13">
      <c r="A1497" s="42"/>
      <c r="B1497" s="42"/>
      <c r="C1497" s="42"/>
      <c r="D1497" s="42"/>
      <c r="E1497" s="42"/>
      <c r="F1497" s="42"/>
      <c r="G1497" s="42"/>
      <c r="H1497" s="42"/>
      <c r="I1497" s="42"/>
      <c r="J1497" s="42"/>
      <c r="K1497" s="42"/>
      <c r="L1497" s="42"/>
      <c r="M1497" s="42"/>
      <c r="N1497" s="42"/>
      <c r="O1497" s="42"/>
      <c r="P1497" s="42"/>
      <c r="Q1497" s="42"/>
      <c r="R1497" s="42"/>
      <c r="S1497" s="42"/>
      <c r="T1497" s="42"/>
      <c r="U1497" s="42"/>
      <c r="V1497" s="42"/>
      <c r="W1497" s="42"/>
      <c r="X1497" s="42"/>
      <c r="Y1497" s="42"/>
      <c r="Z1497" s="42"/>
      <c r="AA1497" s="42"/>
      <c r="AB1497" s="42"/>
      <c r="AC1497" s="42"/>
      <c r="AD1497" s="42"/>
      <c r="AE1497" s="42"/>
      <c r="AF1497" s="42"/>
      <c r="AG1497" s="42"/>
      <c r="AH1497" s="42"/>
      <c r="AI1497" s="42"/>
      <c r="AJ1497" s="42"/>
      <c r="AK1497" s="42"/>
      <c r="AL1497" s="42"/>
      <c r="AM1497" s="42"/>
      <c r="AN1497" s="42"/>
      <c r="AO1497" s="42"/>
      <c r="AP1497" s="42"/>
      <c r="AQ1497" s="42"/>
    </row>
    <row r="1498" spans="1:43" ht="13">
      <c r="A1498" s="42"/>
      <c r="B1498" s="42"/>
      <c r="C1498" s="42"/>
      <c r="D1498" s="42"/>
      <c r="E1498" s="42"/>
      <c r="F1498" s="42"/>
      <c r="G1498" s="42"/>
      <c r="H1498" s="42"/>
      <c r="I1498" s="42"/>
      <c r="J1498" s="42"/>
      <c r="K1498" s="42"/>
      <c r="L1498" s="42"/>
      <c r="M1498" s="42"/>
      <c r="N1498" s="42"/>
      <c r="O1498" s="42"/>
      <c r="P1498" s="42"/>
      <c r="Q1498" s="42"/>
      <c r="R1498" s="42"/>
      <c r="S1498" s="42"/>
      <c r="T1498" s="42"/>
      <c r="U1498" s="42"/>
      <c r="V1498" s="42"/>
      <c r="W1498" s="42"/>
      <c r="X1498" s="42"/>
      <c r="Y1498" s="42"/>
      <c r="Z1498" s="42"/>
      <c r="AA1498" s="42"/>
      <c r="AB1498" s="42"/>
      <c r="AC1498" s="42"/>
      <c r="AD1498" s="42"/>
      <c r="AE1498" s="42"/>
      <c r="AF1498" s="42"/>
      <c r="AG1498" s="42"/>
      <c r="AH1498" s="42"/>
      <c r="AI1498" s="42"/>
      <c r="AJ1498" s="42"/>
      <c r="AK1498" s="42"/>
      <c r="AL1498" s="42"/>
      <c r="AM1498" s="42"/>
      <c r="AN1498" s="42"/>
      <c r="AO1498" s="42"/>
      <c r="AP1498" s="42"/>
      <c r="AQ1498" s="42"/>
    </row>
    <row r="1499" spans="1:43" ht="13">
      <c r="A1499" s="42"/>
      <c r="B1499" s="42"/>
      <c r="C1499" s="42"/>
      <c r="D1499" s="42"/>
      <c r="E1499" s="42"/>
      <c r="F1499" s="42"/>
      <c r="G1499" s="42"/>
      <c r="H1499" s="42"/>
      <c r="I1499" s="42"/>
      <c r="J1499" s="42"/>
      <c r="K1499" s="42"/>
      <c r="L1499" s="42"/>
      <c r="M1499" s="42"/>
      <c r="N1499" s="42"/>
      <c r="O1499" s="42"/>
      <c r="P1499" s="42"/>
      <c r="Q1499" s="42"/>
      <c r="R1499" s="42"/>
      <c r="S1499" s="42"/>
      <c r="T1499" s="42"/>
      <c r="U1499" s="42"/>
      <c r="V1499" s="42"/>
      <c r="W1499" s="42"/>
      <c r="X1499" s="42"/>
      <c r="Y1499" s="42"/>
      <c r="Z1499" s="42"/>
      <c r="AA1499" s="42"/>
      <c r="AB1499" s="42"/>
      <c r="AC1499" s="42"/>
      <c r="AD1499" s="42"/>
      <c r="AE1499" s="42"/>
      <c r="AF1499" s="42"/>
      <c r="AG1499" s="42"/>
      <c r="AH1499" s="42"/>
      <c r="AI1499" s="42"/>
      <c r="AJ1499" s="42"/>
      <c r="AK1499" s="42"/>
      <c r="AL1499" s="42"/>
      <c r="AM1499" s="42"/>
      <c r="AN1499" s="42"/>
      <c r="AO1499" s="42"/>
      <c r="AP1499" s="42"/>
      <c r="AQ1499" s="42"/>
    </row>
    <row r="1500" spans="1:43" ht="13">
      <c r="A1500" s="42"/>
      <c r="B1500" s="42"/>
      <c r="C1500" s="42"/>
      <c r="D1500" s="42"/>
      <c r="E1500" s="42"/>
      <c r="F1500" s="42"/>
      <c r="G1500" s="42"/>
      <c r="H1500" s="42"/>
      <c r="I1500" s="42"/>
      <c r="J1500" s="42"/>
      <c r="K1500" s="42"/>
      <c r="L1500" s="42"/>
      <c r="M1500" s="42"/>
      <c r="N1500" s="42"/>
      <c r="O1500" s="42"/>
      <c r="P1500" s="42"/>
      <c r="Q1500" s="42"/>
      <c r="R1500" s="42"/>
      <c r="S1500" s="42"/>
      <c r="T1500" s="42"/>
      <c r="U1500" s="42"/>
      <c r="V1500" s="42"/>
      <c r="W1500" s="42"/>
      <c r="X1500" s="42"/>
      <c r="Y1500" s="42"/>
      <c r="Z1500" s="42"/>
      <c r="AA1500" s="42"/>
      <c r="AB1500" s="42"/>
      <c r="AC1500" s="42"/>
      <c r="AD1500" s="42"/>
      <c r="AE1500" s="42"/>
      <c r="AF1500" s="42"/>
      <c r="AG1500" s="42"/>
      <c r="AH1500" s="42"/>
      <c r="AI1500" s="42"/>
      <c r="AJ1500" s="42"/>
      <c r="AK1500" s="42"/>
      <c r="AL1500" s="42"/>
      <c r="AM1500" s="42"/>
      <c r="AN1500" s="42"/>
      <c r="AO1500" s="42"/>
      <c r="AP1500" s="42"/>
      <c r="AQ1500" s="42"/>
    </row>
    <row r="1501" spans="1:43" ht="13">
      <c r="A1501" s="42"/>
      <c r="B1501" s="42"/>
      <c r="C1501" s="42"/>
      <c r="D1501" s="42"/>
      <c r="E1501" s="42"/>
      <c r="F1501" s="42"/>
      <c r="G1501" s="42"/>
      <c r="H1501" s="42"/>
      <c r="I1501" s="42"/>
      <c r="J1501" s="42"/>
      <c r="K1501" s="42"/>
      <c r="L1501" s="42"/>
      <c r="M1501" s="42"/>
      <c r="N1501" s="42"/>
      <c r="O1501" s="42"/>
      <c r="P1501" s="42"/>
      <c r="Q1501" s="42"/>
      <c r="R1501" s="42"/>
      <c r="S1501" s="42"/>
      <c r="T1501" s="42"/>
      <c r="U1501" s="42"/>
      <c r="V1501" s="42"/>
      <c r="W1501" s="42"/>
      <c r="X1501" s="42"/>
      <c r="Y1501" s="42"/>
      <c r="Z1501" s="42"/>
      <c r="AA1501" s="42"/>
      <c r="AB1501" s="42"/>
      <c r="AC1501" s="42"/>
      <c r="AD1501" s="42"/>
      <c r="AE1501" s="42"/>
      <c r="AF1501" s="42"/>
      <c r="AG1501" s="42"/>
      <c r="AH1501" s="42"/>
      <c r="AI1501" s="42"/>
      <c r="AJ1501" s="42"/>
      <c r="AK1501" s="42"/>
      <c r="AL1501" s="42"/>
      <c r="AM1501" s="42"/>
      <c r="AN1501" s="42"/>
      <c r="AO1501" s="42"/>
      <c r="AP1501" s="42"/>
      <c r="AQ1501" s="42"/>
    </row>
    <row r="1502" spans="1:43" ht="13">
      <c r="A1502" s="42"/>
      <c r="B1502" s="42"/>
      <c r="C1502" s="42"/>
      <c r="D1502" s="42"/>
      <c r="E1502" s="42"/>
      <c r="F1502" s="42"/>
      <c r="G1502" s="42"/>
      <c r="H1502" s="42"/>
      <c r="I1502" s="42"/>
      <c r="J1502" s="42"/>
      <c r="K1502" s="42"/>
      <c r="L1502" s="42"/>
      <c r="M1502" s="42"/>
      <c r="N1502" s="42"/>
      <c r="O1502" s="42"/>
      <c r="P1502" s="42"/>
      <c r="Q1502" s="42"/>
      <c r="R1502" s="42"/>
      <c r="S1502" s="42"/>
      <c r="T1502" s="42"/>
      <c r="U1502" s="42"/>
      <c r="V1502" s="42"/>
      <c r="W1502" s="42"/>
      <c r="X1502" s="42"/>
      <c r="Y1502" s="42"/>
      <c r="Z1502" s="42"/>
      <c r="AA1502" s="42"/>
      <c r="AB1502" s="42"/>
      <c r="AC1502" s="42"/>
      <c r="AD1502" s="42"/>
      <c r="AE1502" s="42"/>
      <c r="AF1502" s="42"/>
      <c r="AG1502" s="42"/>
      <c r="AH1502" s="42"/>
      <c r="AI1502" s="42"/>
      <c r="AJ1502" s="42"/>
      <c r="AK1502" s="42"/>
      <c r="AL1502" s="42"/>
      <c r="AM1502" s="42"/>
      <c r="AN1502" s="42"/>
      <c r="AO1502" s="42"/>
      <c r="AP1502" s="42"/>
      <c r="AQ1502" s="42"/>
    </row>
    <row r="1503" spans="1:43" ht="13">
      <c r="A1503" s="42"/>
      <c r="B1503" s="42"/>
      <c r="C1503" s="42"/>
      <c r="D1503" s="42"/>
      <c r="E1503" s="42"/>
      <c r="F1503" s="42"/>
      <c r="G1503" s="42"/>
      <c r="H1503" s="42"/>
      <c r="I1503" s="42"/>
      <c r="J1503" s="42"/>
      <c r="K1503" s="42"/>
      <c r="L1503" s="42"/>
      <c r="M1503" s="42"/>
      <c r="N1503" s="42"/>
      <c r="O1503" s="42"/>
      <c r="P1503" s="42"/>
      <c r="Q1503" s="42"/>
      <c r="R1503" s="42"/>
      <c r="S1503" s="42"/>
      <c r="T1503" s="42"/>
      <c r="U1503" s="42"/>
      <c r="V1503" s="42"/>
      <c r="W1503" s="42"/>
      <c r="X1503" s="42"/>
      <c r="Y1503" s="42"/>
      <c r="Z1503" s="42"/>
      <c r="AA1503" s="42"/>
      <c r="AB1503" s="42"/>
      <c r="AC1503" s="42"/>
      <c r="AD1503" s="42"/>
      <c r="AE1503" s="42"/>
      <c r="AF1503" s="42"/>
      <c r="AG1503" s="42"/>
      <c r="AH1503" s="42"/>
      <c r="AI1503" s="42"/>
      <c r="AJ1503" s="42"/>
      <c r="AK1503" s="42"/>
      <c r="AL1503" s="42"/>
      <c r="AM1503" s="42"/>
      <c r="AN1503" s="42"/>
      <c r="AO1503" s="42"/>
      <c r="AP1503" s="42"/>
      <c r="AQ1503" s="42"/>
    </row>
    <row r="1504" spans="1:43" ht="13">
      <c r="A1504" s="42"/>
      <c r="B1504" s="42"/>
      <c r="C1504" s="42"/>
      <c r="D1504" s="42"/>
      <c r="E1504" s="42"/>
      <c r="F1504" s="42"/>
      <c r="G1504" s="42"/>
      <c r="H1504" s="42"/>
      <c r="I1504" s="42"/>
      <c r="J1504" s="42"/>
      <c r="K1504" s="42"/>
      <c r="L1504" s="42"/>
      <c r="M1504" s="42"/>
      <c r="N1504" s="42"/>
      <c r="O1504" s="42"/>
      <c r="P1504" s="42"/>
      <c r="Q1504" s="42"/>
      <c r="R1504" s="42"/>
      <c r="S1504" s="42"/>
      <c r="T1504" s="42"/>
      <c r="U1504" s="42"/>
      <c r="V1504" s="42"/>
      <c r="W1504" s="42"/>
      <c r="X1504" s="42"/>
      <c r="Y1504" s="42"/>
      <c r="Z1504" s="42"/>
      <c r="AA1504" s="42"/>
      <c r="AB1504" s="42"/>
      <c r="AC1504" s="42"/>
      <c r="AD1504" s="42"/>
      <c r="AE1504" s="42"/>
      <c r="AF1504" s="42"/>
      <c r="AG1504" s="42"/>
      <c r="AH1504" s="42"/>
      <c r="AI1504" s="42"/>
      <c r="AJ1504" s="42"/>
      <c r="AK1504" s="42"/>
      <c r="AL1504" s="42"/>
      <c r="AM1504" s="42"/>
      <c r="AN1504" s="42"/>
      <c r="AO1504" s="42"/>
      <c r="AP1504" s="42"/>
      <c r="AQ1504" s="42"/>
    </row>
    <row r="1505" spans="1:43" ht="13">
      <c r="A1505" s="42"/>
      <c r="B1505" s="42"/>
      <c r="C1505" s="42"/>
      <c r="D1505" s="42"/>
      <c r="E1505" s="42"/>
      <c r="F1505" s="42"/>
      <c r="G1505" s="42"/>
      <c r="H1505" s="42"/>
      <c r="I1505" s="42"/>
      <c r="J1505" s="42"/>
      <c r="K1505" s="42"/>
      <c r="L1505" s="42"/>
      <c r="M1505" s="42"/>
      <c r="N1505" s="42"/>
      <c r="O1505" s="42"/>
      <c r="P1505" s="42"/>
      <c r="Q1505" s="42"/>
      <c r="R1505" s="42"/>
      <c r="S1505" s="42"/>
      <c r="T1505" s="42"/>
      <c r="U1505" s="42"/>
      <c r="V1505" s="42"/>
      <c r="W1505" s="42"/>
      <c r="X1505" s="42"/>
      <c r="Y1505" s="42"/>
      <c r="Z1505" s="42"/>
      <c r="AA1505" s="42"/>
      <c r="AB1505" s="42"/>
      <c r="AC1505" s="42"/>
      <c r="AD1505" s="42"/>
      <c r="AE1505" s="42"/>
      <c r="AF1505" s="42"/>
      <c r="AG1505" s="42"/>
      <c r="AH1505" s="42"/>
      <c r="AI1505" s="42"/>
      <c r="AJ1505" s="42"/>
      <c r="AK1505" s="42"/>
      <c r="AL1505" s="42"/>
      <c r="AM1505" s="42"/>
      <c r="AN1505" s="42"/>
      <c r="AO1505" s="42"/>
      <c r="AP1505" s="42"/>
      <c r="AQ1505" s="42"/>
    </row>
    <row r="1506" spans="1:43" ht="13">
      <c r="A1506" s="42"/>
      <c r="B1506" s="42"/>
      <c r="C1506" s="42"/>
      <c r="D1506" s="42"/>
      <c r="E1506" s="42"/>
      <c r="F1506" s="42"/>
      <c r="G1506" s="42"/>
      <c r="H1506" s="42"/>
      <c r="I1506" s="42"/>
      <c r="J1506" s="42"/>
      <c r="K1506" s="42"/>
      <c r="L1506" s="42"/>
      <c r="M1506" s="42"/>
      <c r="N1506" s="42"/>
      <c r="O1506" s="42"/>
      <c r="P1506" s="42"/>
      <c r="Q1506" s="42"/>
      <c r="R1506" s="42"/>
      <c r="S1506" s="42"/>
      <c r="T1506" s="42"/>
      <c r="U1506" s="42"/>
      <c r="V1506" s="42"/>
      <c r="W1506" s="42"/>
      <c r="X1506" s="42"/>
      <c r="Y1506" s="42"/>
      <c r="Z1506" s="42"/>
      <c r="AA1506" s="42"/>
      <c r="AB1506" s="42"/>
      <c r="AC1506" s="42"/>
      <c r="AD1506" s="42"/>
      <c r="AE1506" s="42"/>
      <c r="AF1506" s="42"/>
      <c r="AG1506" s="42"/>
      <c r="AH1506" s="42"/>
      <c r="AI1506" s="42"/>
      <c r="AJ1506" s="42"/>
      <c r="AK1506" s="42"/>
      <c r="AL1506" s="42"/>
      <c r="AM1506" s="42"/>
      <c r="AN1506" s="42"/>
      <c r="AO1506" s="42"/>
      <c r="AP1506" s="42"/>
      <c r="AQ1506" s="42"/>
    </row>
    <row r="1507" spans="1:43" ht="13">
      <c r="A1507" s="42"/>
      <c r="B1507" s="42"/>
      <c r="C1507" s="42"/>
      <c r="D1507" s="42"/>
      <c r="E1507" s="42"/>
      <c r="F1507" s="42"/>
      <c r="G1507" s="42"/>
      <c r="H1507" s="42"/>
      <c r="I1507" s="42"/>
      <c r="J1507" s="42"/>
      <c r="K1507" s="42"/>
      <c r="L1507" s="42"/>
      <c r="M1507" s="42"/>
      <c r="N1507" s="42"/>
      <c r="O1507" s="42"/>
      <c r="P1507" s="42"/>
      <c r="Q1507" s="42"/>
      <c r="R1507" s="42"/>
      <c r="S1507" s="42"/>
      <c r="T1507" s="42"/>
      <c r="U1507" s="42"/>
      <c r="V1507" s="42"/>
      <c r="W1507" s="42"/>
      <c r="X1507" s="42"/>
      <c r="Y1507" s="42"/>
      <c r="Z1507" s="42"/>
      <c r="AA1507" s="42"/>
      <c r="AB1507" s="42"/>
      <c r="AC1507" s="42"/>
      <c r="AD1507" s="42"/>
      <c r="AE1507" s="42"/>
      <c r="AF1507" s="42"/>
      <c r="AG1507" s="42"/>
      <c r="AH1507" s="42"/>
      <c r="AI1507" s="42"/>
      <c r="AJ1507" s="42"/>
      <c r="AK1507" s="42"/>
      <c r="AL1507" s="42"/>
      <c r="AM1507" s="42"/>
      <c r="AN1507" s="42"/>
      <c r="AO1507" s="42"/>
      <c r="AP1507" s="42"/>
      <c r="AQ1507" s="42"/>
    </row>
    <row r="1508" spans="1:43" ht="13">
      <c r="A1508" s="42"/>
      <c r="B1508" s="42"/>
      <c r="C1508" s="42"/>
      <c r="D1508" s="42"/>
      <c r="E1508" s="42"/>
      <c r="F1508" s="42"/>
      <c r="G1508" s="42"/>
      <c r="H1508" s="42"/>
      <c r="I1508" s="42"/>
      <c r="J1508" s="42"/>
      <c r="K1508" s="42"/>
      <c r="L1508" s="42"/>
      <c r="M1508" s="42"/>
      <c r="N1508" s="42"/>
      <c r="O1508" s="42"/>
      <c r="P1508" s="42"/>
      <c r="Q1508" s="42"/>
      <c r="R1508" s="42"/>
      <c r="S1508" s="42"/>
      <c r="T1508" s="42"/>
      <c r="U1508" s="42"/>
      <c r="V1508" s="42"/>
      <c r="W1508" s="42"/>
      <c r="X1508" s="42"/>
      <c r="Y1508" s="42"/>
      <c r="Z1508" s="42"/>
      <c r="AA1508" s="42"/>
      <c r="AB1508" s="42"/>
      <c r="AC1508" s="42"/>
      <c r="AD1508" s="42"/>
      <c r="AE1508" s="42"/>
      <c r="AF1508" s="42"/>
      <c r="AG1508" s="42"/>
      <c r="AH1508" s="42"/>
      <c r="AI1508" s="42"/>
      <c r="AJ1508" s="42"/>
      <c r="AK1508" s="42"/>
      <c r="AL1508" s="42"/>
      <c r="AM1508" s="42"/>
      <c r="AN1508" s="42"/>
      <c r="AO1508" s="42"/>
      <c r="AP1508" s="42"/>
      <c r="AQ1508" s="42"/>
    </row>
    <row r="1509" spans="1:43" ht="13">
      <c r="A1509" s="42"/>
      <c r="B1509" s="42"/>
      <c r="C1509" s="42"/>
      <c r="D1509" s="42"/>
      <c r="E1509" s="42"/>
      <c r="F1509" s="42"/>
      <c r="G1509" s="42"/>
      <c r="H1509" s="42"/>
      <c r="I1509" s="42"/>
      <c r="J1509" s="42"/>
      <c r="K1509" s="42"/>
      <c r="L1509" s="42"/>
      <c r="M1509" s="42"/>
      <c r="N1509" s="42"/>
      <c r="O1509" s="42"/>
      <c r="P1509" s="42"/>
      <c r="Q1509" s="42"/>
      <c r="R1509" s="42"/>
      <c r="S1509" s="42"/>
      <c r="T1509" s="42"/>
      <c r="U1509" s="42"/>
      <c r="V1509" s="42"/>
      <c r="W1509" s="42"/>
      <c r="X1509" s="42"/>
      <c r="Y1509" s="42"/>
      <c r="Z1509" s="42"/>
      <c r="AA1509" s="42"/>
      <c r="AB1509" s="42"/>
      <c r="AC1509" s="42"/>
      <c r="AD1509" s="42"/>
      <c r="AE1509" s="42"/>
      <c r="AF1509" s="42"/>
      <c r="AG1509" s="42"/>
      <c r="AH1509" s="42"/>
      <c r="AI1509" s="42"/>
      <c r="AJ1509" s="42"/>
      <c r="AK1509" s="42"/>
      <c r="AL1509" s="42"/>
      <c r="AM1509" s="42"/>
      <c r="AN1509" s="42"/>
      <c r="AO1509" s="42"/>
      <c r="AP1509" s="42"/>
      <c r="AQ1509" s="42"/>
    </row>
    <row r="1510" spans="1:43" ht="13">
      <c r="A1510" s="42"/>
      <c r="B1510" s="42"/>
      <c r="C1510" s="42"/>
      <c r="D1510" s="42"/>
      <c r="E1510" s="42"/>
      <c r="F1510" s="42"/>
      <c r="G1510" s="42"/>
      <c r="H1510" s="42"/>
      <c r="I1510" s="42"/>
      <c r="J1510" s="42"/>
      <c r="K1510" s="42"/>
      <c r="L1510" s="42"/>
      <c r="M1510" s="42"/>
      <c r="N1510" s="42"/>
      <c r="O1510" s="42"/>
      <c r="P1510" s="42"/>
      <c r="Q1510" s="42"/>
      <c r="R1510" s="42"/>
      <c r="S1510" s="42"/>
      <c r="T1510" s="42"/>
      <c r="U1510" s="42"/>
      <c r="V1510" s="42"/>
      <c r="W1510" s="42"/>
      <c r="X1510" s="42"/>
      <c r="Y1510" s="42"/>
      <c r="Z1510" s="42"/>
      <c r="AA1510" s="42"/>
      <c r="AB1510" s="42"/>
      <c r="AC1510" s="42"/>
      <c r="AD1510" s="42"/>
      <c r="AE1510" s="42"/>
      <c r="AF1510" s="42"/>
      <c r="AG1510" s="42"/>
      <c r="AH1510" s="42"/>
      <c r="AI1510" s="42"/>
      <c r="AJ1510" s="42"/>
      <c r="AK1510" s="42"/>
      <c r="AL1510" s="42"/>
      <c r="AM1510" s="42"/>
      <c r="AN1510" s="42"/>
      <c r="AO1510" s="42"/>
      <c r="AP1510" s="42"/>
      <c r="AQ1510" s="42"/>
    </row>
    <row r="1511" spans="1:43" ht="13">
      <c r="A1511" s="42"/>
      <c r="B1511" s="42"/>
      <c r="C1511" s="42"/>
      <c r="D1511" s="42"/>
      <c r="E1511" s="42"/>
      <c r="F1511" s="42"/>
      <c r="G1511" s="42"/>
      <c r="H1511" s="42"/>
      <c r="I1511" s="42"/>
      <c r="J1511" s="42"/>
      <c r="K1511" s="42"/>
      <c r="L1511" s="42"/>
      <c r="M1511" s="42"/>
      <c r="N1511" s="42"/>
      <c r="O1511" s="42"/>
      <c r="P1511" s="42"/>
      <c r="Q1511" s="42"/>
      <c r="R1511" s="42"/>
      <c r="S1511" s="42"/>
      <c r="T1511" s="42"/>
      <c r="U1511" s="42"/>
      <c r="V1511" s="42"/>
      <c r="W1511" s="42"/>
      <c r="X1511" s="42"/>
      <c r="Y1511" s="42"/>
      <c r="Z1511" s="42"/>
      <c r="AA1511" s="42"/>
      <c r="AB1511" s="42"/>
      <c r="AC1511" s="42"/>
      <c r="AD1511" s="42"/>
      <c r="AE1511" s="42"/>
      <c r="AF1511" s="42"/>
      <c r="AG1511" s="42"/>
      <c r="AH1511" s="42"/>
      <c r="AI1511" s="42"/>
      <c r="AJ1511" s="42"/>
      <c r="AK1511" s="42"/>
      <c r="AL1511" s="42"/>
      <c r="AM1511" s="42"/>
      <c r="AN1511" s="42"/>
      <c r="AO1511" s="42"/>
      <c r="AP1511" s="42"/>
      <c r="AQ1511" s="42"/>
    </row>
    <row r="1512" spans="1:43" ht="13">
      <c r="A1512" s="42"/>
      <c r="B1512" s="42"/>
      <c r="C1512" s="42"/>
      <c r="D1512" s="42"/>
      <c r="E1512" s="42"/>
      <c r="F1512" s="42"/>
      <c r="G1512" s="42"/>
      <c r="H1512" s="42"/>
      <c r="I1512" s="42"/>
      <c r="J1512" s="42"/>
      <c r="K1512" s="42"/>
      <c r="L1512" s="42"/>
      <c r="M1512" s="42"/>
      <c r="N1512" s="42"/>
      <c r="O1512" s="42"/>
      <c r="P1512" s="42"/>
      <c r="Q1512" s="42"/>
      <c r="R1512" s="42"/>
      <c r="S1512" s="42"/>
      <c r="T1512" s="42"/>
      <c r="U1512" s="42"/>
      <c r="V1512" s="42"/>
      <c r="W1512" s="42"/>
      <c r="X1512" s="42"/>
      <c r="Y1512" s="42"/>
      <c r="Z1512" s="42"/>
      <c r="AA1512" s="42"/>
      <c r="AB1512" s="42"/>
      <c r="AC1512" s="42"/>
      <c r="AD1512" s="42"/>
      <c r="AE1512" s="42"/>
      <c r="AF1512" s="42"/>
      <c r="AG1512" s="42"/>
      <c r="AH1512" s="42"/>
      <c r="AI1512" s="42"/>
      <c r="AJ1512" s="42"/>
      <c r="AK1512" s="42"/>
      <c r="AL1512" s="42"/>
      <c r="AM1512" s="42"/>
      <c r="AN1512" s="42"/>
      <c r="AO1512" s="42"/>
      <c r="AP1512" s="42"/>
      <c r="AQ1512" s="42"/>
    </row>
    <row r="1513" spans="1:43" ht="13">
      <c r="A1513" s="42"/>
      <c r="B1513" s="42"/>
      <c r="C1513" s="42"/>
      <c r="D1513" s="42"/>
      <c r="E1513" s="42"/>
      <c r="F1513" s="42"/>
      <c r="G1513" s="42"/>
      <c r="H1513" s="42"/>
      <c r="I1513" s="42"/>
      <c r="J1513" s="42"/>
      <c r="K1513" s="42"/>
      <c r="L1513" s="42"/>
      <c r="M1513" s="42"/>
      <c r="N1513" s="42"/>
      <c r="O1513" s="42"/>
      <c r="P1513" s="42"/>
      <c r="Q1513" s="42"/>
      <c r="R1513" s="42"/>
      <c r="S1513" s="42"/>
      <c r="T1513" s="42"/>
      <c r="U1513" s="42"/>
      <c r="V1513" s="42"/>
      <c r="W1513" s="42"/>
      <c r="X1513" s="42"/>
      <c r="Y1513" s="42"/>
      <c r="Z1513" s="42"/>
      <c r="AA1513" s="42"/>
      <c r="AB1513" s="42"/>
      <c r="AC1513" s="42"/>
      <c r="AD1513" s="42"/>
      <c r="AE1513" s="42"/>
      <c r="AF1513" s="42"/>
      <c r="AG1513" s="42"/>
      <c r="AH1513" s="42"/>
      <c r="AI1513" s="42"/>
      <c r="AJ1513" s="42"/>
      <c r="AK1513" s="42"/>
      <c r="AL1513" s="42"/>
      <c r="AM1513" s="42"/>
      <c r="AN1513" s="42"/>
      <c r="AO1513" s="42"/>
      <c r="AP1513" s="42"/>
      <c r="AQ1513" s="42"/>
    </row>
    <row r="1514" spans="1:43" ht="13">
      <c r="A1514" s="42"/>
      <c r="B1514" s="42"/>
      <c r="C1514" s="42"/>
      <c r="D1514" s="42"/>
      <c r="E1514" s="42"/>
      <c r="F1514" s="42"/>
      <c r="G1514" s="42"/>
      <c r="H1514" s="42"/>
      <c r="I1514" s="42"/>
      <c r="J1514" s="42"/>
      <c r="K1514" s="42"/>
      <c r="L1514" s="42"/>
      <c r="M1514" s="42"/>
      <c r="N1514" s="42"/>
      <c r="O1514" s="42"/>
      <c r="P1514" s="42"/>
      <c r="Q1514" s="42"/>
      <c r="R1514" s="42"/>
      <c r="S1514" s="42"/>
      <c r="T1514" s="42"/>
      <c r="U1514" s="42"/>
      <c r="V1514" s="42"/>
      <c r="W1514" s="42"/>
      <c r="X1514" s="42"/>
      <c r="Y1514" s="42"/>
      <c r="Z1514" s="42"/>
      <c r="AA1514" s="42"/>
      <c r="AB1514" s="42"/>
      <c r="AC1514" s="42"/>
      <c r="AD1514" s="42"/>
      <c r="AE1514" s="42"/>
      <c r="AF1514" s="42"/>
      <c r="AG1514" s="42"/>
      <c r="AH1514" s="42"/>
      <c r="AI1514" s="42"/>
      <c r="AJ1514" s="42"/>
      <c r="AK1514" s="42"/>
      <c r="AL1514" s="42"/>
      <c r="AM1514" s="42"/>
      <c r="AN1514" s="42"/>
      <c r="AO1514" s="42"/>
      <c r="AP1514" s="42"/>
      <c r="AQ1514" s="42"/>
    </row>
    <row r="1515" spans="1:43" ht="13">
      <c r="A1515" s="42"/>
      <c r="B1515" s="42"/>
      <c r="C1515" s="42"/>
      <c r="D1515" s="42"/>
      <c r="E1515" s="42"/>
      <c r="F1515" s="42"/>
      <c r="G1515" s="42"/>
      <c r="H1515" s="42"/>
      <c r="I1515" s="42"/>
      <c r="J1515" s="42"/>
      <c r="K1515" s="42"/>
      <c r="L1515" s="42"/>
      <c r="M1515" s="42"/>
      <c r="N1515" s="42"/>
      <c r="O1515" s="42"/>
      <c r="P1515" s="42"/>
      <c r="Q1515" s="42"/>
      <c r="R1515" s="42"/>
      <c r="S1515" s="42"/>
      <c r="T1515" s="42"/>
      <c r="U1515" s="42"/>
      <c r="V1515" s="42"/>
      <c r="W1515" s="42"/>
      <c r="X1515" s="42"/>
      <c r="Y1515" s="42"/>
      <c r="Z1515" s="42"/>
      <c r="AA1515" s="42"/>
      <c r="AB1515" s="42"/>
      <c r="AC1515" s="42"/>
      <c r="AD1515" s="42"/>
      <c r="AE1515" s="42"/>
      <c r="AF1515" s="42"/>
      <c r="AG1515" s="42"/>
      <c r="AH1515" s="42"/>
      <c r="AI1515" s="42"/>
      <c r="AJ1515" s="42"/>
      <c r="AK1515" s="42"/>
      <c r="AL1515" s="42"/>
      <c r="AM1515" s="42"/>
      <c r="AN1515" s="42"/>
      <c r="AO1515" s="42"/>
      <c r="AP1515" s="42"/>
      <c r="AQ1515" s="42"/>
    </row>
    <row r="1516" spans="1:43" ht="13">
      <c r="A1516" s="42"/>
      <c r="B1516" s="42"/>
      <c r="C1516" s="42"/>
      <c r="D1516" s="42"/>
      <c r="E1516" s="42"/>
      <c r="F1516" s="42"/>
      <c r="G1516" s="42"/>
      <c r="H1516" s="42"/>
      <c r="I1516" s="42"/>
      <c r="J1516" s="42"/>
      <c r="K1516" s="42"/>
      <c r="L1516" s="42"/>
      <c r="M1516" s="42"/>
      <c r="N1516" s="42"/>
      <c r="O1516" s="42"/>
      <c r="P1516" s="42"/>
      <c r="Q1516" s="42"/>
      <c r="R1516" s="42"/>
      <c r="S1516" s="42"/>
      <c r="T1516" s="42"/>
      <c r="U1516" s="42"/>
      <c r="V1516" s="42"/>
      <c r="W1516" s="42"/>
      <c r="X1516" s="42"/>
      <c r="Y1516" s="42"/>
      <c r="Z1516" s="42"/>
      <c r="AA1516" s="42"/>
      <c r="AB1516" s="42"/>
      <c r="AC1516" s="42"/>
      <c r="AD1516" s="42"/>
      <c r="AE1516" s="42"/>
      <c r="AF1516" s="42"/>
      <c r="AG1516" s="42"/>
      <c r="AH1516" s="42"/>
      <c r="AI1516" s="42"/>
      <c r="AJ1516" s="42"/>
      <c r="AK1516" s="42"/>
      <c r="AL1516" s="42"/>
      <c r="AM1516" s="42"/>
      <c r="AN1516" s="42"/>
      <c r="AO1516" s="42"/>
      <c r="AP1516" s="42"/>
      <c r="AQ1516" s="42"/>
    </row>
    <row r="1517" spans="1:43" ht="13">
      <c r="A1517" s="42"/>
      <c r="B1517" s="42"/>
      <c r="C1517" s="42"/>
      <c r="D1517" s="42"/>
      <c r="E1517" s="42"/>
      <c r="F1517" s="42"/>
      <c r="G1517" s="42"/>
      <c r="H1517" s="42"/>
      <c r="I1517" s="42"/>
      <c r="J1517" s="42"/>
      <c r="K1517" s="42"/>
      <c r="L1517" s="42"/>
      <c r="M1517" s="42"/>
      <c r="N1517" s="42"/>
      <c r="O1517" s="42"/>
      <c r="P1517" s="42"/>
      <c r="Q1517" s="42"/>
      <c r="R1517" s="42"/>
      <c r="S1517" s="42"/>
      <c r="T1517" s="42"/>
      <c r="U1517" s="42"/>
      <c r="V1517" s="42"/>
      <c r="W1517" s="42"/>
      <c r="X1517" s="42"/>
      <c r="Y1517" s="42"/>
      <c r="Z1517" s="42"/>
      <c r="AA1517" s="42"/>
      <c r="AB1517" s="42"/>
      <c r="AC1517" s="42"/>
      <c r="AD1517" s="42"/>
      <c r="AE1517" s="42"/>
      <c r="AF1517" s="42"/>
      <c r="AG1517" s="42"/>
      <c r="AH1517" s="42"/>
      <c r="AI1517" s="42"/>
      <c r="AJ1517" s="42"/>
      <c r="AK1517" s="42"/>
      <c r="AL1517" s="42"/>
      <c r="AM1517" s="42"/>
      <c r="AN1517" s="42"/>
      <c r="AO1517" s="42"/>
      <c r="AP1517" s="42"/>
      <c r="AQ1517" s="42"/>
    </row>
    <row r="1518" spans="1:43" ht="13">
      <c r="A1518" s="42"/>
      <c r="B1518" s="42"/>
      <c r="C1518" s="42"/>
      <c r="D1518" s="42"/>
      <c r="E1518" s="42"/>
      <c r="F1518" s="42"/>
      <c r="G1518" s="42"/>
      <c r="H1518" s="42"/>
      <c r="I1518" s="42"/>
      <c r="J1518" s="42"/>
      <c r="K1518" s="42"/>
      <c r="L1518" s="42"/>
      <c r="M1518" s="42"/>
      <c r="N1518" s="42"/>
      <c r="O1518" s="42"/>
      <c r="P1518" s="42"/>
      <c r="Q1518" s="42"/>
      <c r="R1518" s="42"/>
      <c r="S1518" s="42"/>
      <c r="T1518" s="42"/>
      <c r="U1518" s="42"/>
      <c r="V1518" s="42"/>
      <c r="W1518" s="42"/>
      <c r="X1518" s="42"/>
      <c r="Y1518" s="42"/>
      <c r="Z1518" s="42"/>
      <c r="AA1518" s="42"/>
      <c r="AB1518" s="42"/>
      <c r="AC1518" s="42"/>
      <c r="AD1518" s="42"/>
      <c r="AE1518" s="42"/>
      <c r="AF1518" s="42"/>
      <c r="AG1518" s="42"/>
      <c r="AH1518" s="42"/>
      <c r="AI1518" s="42"/>
      <c r="AJ1518" s="42"/>
      <c r="AK1518" s="42"/>
      <c r="AL1518" s="42"/>
      <c r="AM1518" s="42"/>
      <c r="AN1518" s="42"/>
      <c r="AO1518" s="42"/>
      <c r="AP1518" s="42"/>
      <c r="AQ1518" s="42"/>
    </row>
    <row r="1519" spans="1:43" ht="13">
      <c r="A1519" s="42"/>
      <c r="B1519" s="42"/>
      <c r="C1519" s="42"/>
      <c r="D1519" s="42"/>
      <c r="E1519" s="42"/>
      <c r="F1519" s="42"/>
      <c r="G1519" s="42"/>
      <c r="H1519" s="42"/>
      <c r="I1519" s="42"/>
      <c r="J1519" s="42"/>
      <c r="K1519" s="42"/>
      <c r="L1519" s="42"/>
      <c r="M1519" s="42"/>
      <c r="N1519" s="42"/>
      <c r="O1519" s="42"/>
      <c r="P1519" s="42"/>
      <c r="Q1519" s="42"/>
      <c r="R1519" s="42"/>
      <c r="S1519" s="42"/>
      <c r="T1519" s="42"/>
      <c r="U1519" s="42"/>
      <c r="V1519" s="42"/>
      <c r="W1519" s="42"/>
      <c r="X1519" s="42"/>
      <c r="Y1519" s="42"/>
      <c r="Z1519" s="42"/>
      <c r="AA1519" s="42"/>
      <c r="AB1519" s="42"/>
      <c r="AC1519" s="42"/>
      <c r="AD1519" s="42"/>
      <c r="AE1519" s="42"/>
      <c r="AF1519" s="42"/>
      <c r="AG1519" s="42"/>
      <c r="AH1519" s="42"/>
      <c r="AI1519" s="42"/>
      <c r="AJ1519" s="42"/>
      <c r="AK1519" s="42"/>
      <c r="AL1519" s="42"/>
      <c r="AM1519" s="42"/>
      <c r="AN1519" s="42"/>
      <c r="AO1519" s="42"/>
      <c r="AP1519" s="42"/>
      <c r="AQ1519" s="42"/>
    </row>
    <row r="1520" spans="1:43" ht="13">
      <c r="A1520" s="42"/>
      <c r="B1520" s="42"/>
      <c r="C1520" s="42"/>
      <c r="D1520" s="42"/>
      <c r="E1520" s="42"/>
      <c r="F1520" s="42"/>
      <c r="G1520" s="42"/>
      <c r="H1520" s="42"/>
      <c r="I1520" s="42"/>
      <c r="J1520" s="42"/>
      <c r="K1520" s="42"/>
      <c r="L1520" s="42"/>
      <c r="M1520" s="42"/>
      <c r="N1520" s="42"/>
      <c r="O1520" s="42"/>
      <c r="P1520" s="42"/>
      <c r="Q1520" s="42"/>
      <c r="R1520" s="42"/>
      <c r="S1520" s="42"/>
      <c r="T1520" s="42"/>
      <c r="U1520" s="42"/>
      <c r="V1520" s="42"/>
      <c r="W1520" s="42"/>
      <c r="X1520" s="42"/>
      <c r="Y1520" s="42"/>
      <c r="Z1520" s="42"/>
      <c r="AA1520" s="42"/>
      <c r="AB1520" s="42"/>
      <c r="AC1520" s="42"/>
      <c r="AD1520" s="42"/>
      <c r="AE1520" s="42"/>
      <c r="AF1520" s="42"/>
      <c r="AG1520" s="42"/>
      <c r="AH1520" s="42"/>
      <c r="AI1520" s="42"/>
      <c r="AJ1520" s="42"/>
      <c r="AK1520" s="42"/>
      <c r="AL1520" s="42"/>
      <c r="AM1520" s="42"/>
      <c r="AN1520" s="42"/>
      <c r="AO1520" s="42"/>
      <c r="AP1520" s="42"/>
      <c r="AQ1520" s="42"/>
    </row>
    <row r="1521" spans="1:43" ht="13">
      <c r="A1521" s="42"/>
      <c r="B1521" s="42"/>
      <c r="C1521" s="42"/>
      <c r="D1521" s="42"/>
      <c r="E1521" s="42"/>
      <c r="F1521" s="42"/>
      <c r="G1521" s="42"/>
      <c r="H1521" s="42"/>
      <c r="I1521" s="42"/>
      <c r="J1521" s="42"/>
      <c r="K1521" s="42"/>
      <c r="L1521" s="42"/>
      <c r="M1521" s="42"/>
      <c r="N1521" s="42"/>
      <c r="O1521" s="42"/>
      <c r="P1521" s="42"/>
      <c r="Q1521" s="42"/>
      <c r="R1521" s="42"/>
      <c r="S1521" s="42"/>
      <c r="T1521" s="42"/>
      <c r="U1521" s="42"/>
      <c r="V1521" s="42"/>
      <c r="W1521" s="42"/>
      <c r="X1521" s="42"/>
      <c r="Y1521" s="42"/>
      <c r="Z1521" s="42"/>
      <c r="AA1521" s="42"/>
      <c r="AB1521" s="42"/>
      <c r="AC1521" s="42"/>
      <c r="AD1521" s="42"/>
      <c r="AE1521" s="42"/>
      <c r="AF1521" s="42"/>
      <c r="AG1521" s="42"/>
      <c r="AH1521" s="42"/>
      <c r="AI1521" s="42"/>
      <c r="AJ1521" s="42"/>
      <c r="AK1521" s="42"/>
      <c r="AL1521" s="42"/>
      <c r="AM1521" s="42"/>
      <c r="AN1521" s="42"/>
      <c r="AO1521" s="42"/>
      <c r="AP1521" s="42"/>
      <c r="AQ1521" s="42"/>
    </row>
    <row r="1522" spans="1:43" ht="13">
      <c r="A1522" s="42"/>
      <c r="B1522" s="42"/>
      <c r="C1522" s="42"/>
      <c r="D1522" s="42"/>
      <c r="E1522" s="42"/>
      <c r="F1522" s="42"/>
      <c r="G1522" s="42"/>
      <c r="H1522" s="42"/>
      <c r="I1522" s="42"/>
      <c r="J1522" s="42"/>
      <c r="K1522" s="42"/>
      <c r="L1522" s="42"/>
      <c r="M1522" s="42"/>
      <c r="N1522" s="42"/>
      <c r="O1522" s="42"/>
      <c r="P1522" s="42"/>
      <c r="Q1522" s="42"/>
      <c r="R1522" s="42"/>
      <c r="S1522" s="42"/>
      <c r="T1522" s="42"/>
      <c r="U1522" s="42"/>
      <c r="V1522" s="42"/>
      <c r="W1522" s="42"/>
      <c r="X1522" s="42"/>
      <c r="Y1522" s="42"/>
      <c r="Z1522" s="42"/>
      <c r="AA1522" s="42"/>
      <c r="AB1522" s="42"/>
      <c r="AC1522" s="42"/>
      <c r="AD1522" s="42"/>
      <c r="AE1522" s="42"/>
      <c r="AF1522" s="42"/>
      <c r="AG1522" s="42"/>
      <c r="AH1522" s="42"/>
      <c r="AI1522" s="42"/>
      <c r="AJ1522" s="42"/>
      <c r="AK1522" s="42"/>
      <c r="AL1522" s="42"/>
      <c r="AM1522" s="42"/>
      <c r="AN1522" s="42"/>
      <c r="AO1522" s="42"/>
      <c r="AP1522" s="42"/>
      <c r="AQ1522" s="42"/>
    </row>
    <row r="1523" spans="1:43" ht="13">
      <c r="A1523" s="42"/>
      <c r="B1523" s="42"/>
      <c r="C1523" s="42"/>
      <c r="D1523" s="42"/>
      <c r="E1523" s="42"/>
      <c r="F1523" s="42"/>
      <c r="G1523" s="42"/>
      <c r="H1523" s="42"/>
      <c r="I1523" s="42"/>
      <c r="J1523" s="42"/>
      <c r="K1523" s="42"/>
      <c r="L1523" s="42"/>
      <c r="M1523" s="42"/>
      <c r="N1523" s="42"/>
      <c r="O1523" s="42"/>
      <c r="P1523" s="42"/>
      <c r="Q1523" s="42"/>
      <c r="R1523" s="42"/>
      <c r="S1523" s="42"/>
      <c r="T1523" s="42"/>
      <c r="U1523" s="42"/>
      <c r="V1523" s="42"/>
      <c r="W1523" s="42"/>
      <c r="X1523" s="42"/>
      <c r="Y1523" s="42"/>
      <c r="Z1523" s="42"/>
      <c r="AA1523" s="42"/>
      <c r="AB1523" s="42"/>
      <c r="AC1523" s="42"/>
      <c r="AD1523" s="42"/>
      <c r="AE1523" s="42"/>
      <c r="AF1523" s="42"/>
      <c r="AG1523" s="42"/>
      <c r="AH1523" s="42"/>
      <c r="AI1523" s="42"/>
      <c r="AJ1523" s="42"/>
      <c r="AK1523" s="42"/>
      <c r="AL1523" s="42"/>
      <c r="AM1523" s="42"/>
      <c r="AN1523" s="42"/>
      <c r="AO1523" s="42"/>
      <c r="AP1523" s="42"/>
      <c r="AQ1523" s="42"/>
    </row>
    <row r="1524" spans="1:43" ht="13">
      <c r="A1524" s="42"/>
      <c r="B1524" s="42"/>
      <c r="C1524" s="42"/>
      <c r="D1524" s="42"/>
      <c r="E1524" s="42"/>
      <c r="F1524" s="42"/>
      <c r="G1524" s="42"/>
      <c r="H1524" s="42"/>
      <c r="I1524" s="42"/>
      <c r="J1524" s="42"/>
      <c r="K1524" s="42"/>
      <c r="L1524" s="42"/>
      <c r="M1524" s="42"/>
      <c r="N1524" s="42"/>
      <c r="O1524" s="42"/>
      <c r="P1524" s="42"/>
      <c r="Q1524" s="42"/>
      <c r="R1524" s="42"/>
      <c r="S1524" s="42"/>
      <c r="T1524" s="42"/>
      <c r="U1524" s="42"/>
      <c r="V1524" s="42"/>
      <c r="W1524" s="42"/>
      <c r="X1524" s="42"/>
      <c r="Y1524" s="42"/>
      <c r="Z1524" s="42"/>
      <c r="AA1524" s="42"/>
      <c r="AB1524" s="42"/>
      <c r="AC1524" s="42"/>
      <c r="AD1524" s="42"/>
      <c r="AE1524" s="42"/>
      <c r="AF1524" s="42"/>
      <c r="AG1524" s="42"/>
      <c r="AH1524" s="42"/>
      <c r="AI1524" s="42"/>
      <c r="AJ1524" s="42"/>
      <c r="AK1524" s="42"/>
      <c r="AL1524" s="42"/>
      <c r="AM1524" s="42"/>
      <c r="AN1524" s="42"/>
      <c r="AO1524" s="42"/>
      <c r="AP1524" s="42"/>
      <c r="AQ1524" s="42"/>
    </row>
    <row r="1525" spans="1:43" ht="13">
      <c r="A1525" s="42"/>
      <c r="B1525" s="42"/>
      <c r="C1525" s="42"/>
      <c r="D1525" s="42"/>
      <c r="E1525" s="42"/>
      <c r="F1525" s="42"/>
      <c r="G1525" s="42"/>
      <c r="H1525" s="42"/>
      <c r="I1525" s="42"/>
      <c r="J1525" s="42"/>
      <c r="K1525" s="42"/>
      <c r="L1525" s="42"/>
      <c r="M1525" s="42"/>
      <c r="N1525" s="42"/>
      <c r="O1525" s="42"/>
      <c r="P1525" s="42"/>
      <c r="Q1525" s="42"/>
      <c r="R1525" s="42"/>
      <c r="S1525" s="42"/>
      <c r="T1525" s="42"/>
      <c r="U1525" s="42"/>
      <c r="V1525" s="42"/>
      <c r="W1525" s="42"/>
      <c r="X1525" s="42"/>
      <c r="Y1525" s="42"/>
      <c r="Z1525" s="42"/>
      <c r="AA1525" s="42"/>
      <c r="AB1525" s="42"/>
      <c r="AC1525" s="42"/>
      <c r="AD1525" s="42"/>
      <c r="AE1525" s="42"/>
      <c r="AF1525" s="42"/>
      <c r="AG1525" s="42"/>
      <c r="AH1525" s="42"/>
      <c r="AI1525" s="42"/>
      <c r="AJ1525" s="42"/>
      <c r="AK1525" s="42"/>
      <c r="AL1525" s="42"/>
      <c r="AM1525" s="42"/>
      <c r="AN1525" s="42"/>
      <c r="AO1525" s="42"/>
      <c r="AP1525" s="42"/>
      <c r="AQ1525" s="42"/>
    </row>
    <row r="1526" spans="1:43" ht="13">
      <c r="A1526" s="42"/>
      <c r="B1526" s="42"/>
      <c r="C1526" s="42"/>
      <c r="D1526" s="42"/>
      <c r="E1526" s="42"/>
      <c r="F1526" s="42"/>
      <c r="G1526" s="42"/>
      <c r="H1526" s="42"/>
      <c r="I1526" s="42"/>
      <c r="J1526" s="42"/>
      <c r="K1526" s="42"/>
      <c r="L1526" s="42"/>
      <c r="M1526" s="42"/>
      <c r="N1526" s="42"/>
      <c r="O1526" s="42"/>
      <c r="P1526" s="42"/>
      <c r="Q1526" s="42"/>
      <c r="R1526" s="42"/>
      <c r="S1526" s="42"/>
      <c r="T1526" s="42"/>
      <c r="U1526" s="42"/>
      <c r="V1526" s="42"/>
      <c r="W1526" s="42"/>
      <c r="X1526" s="42"/>
      <c r="Y1526" s="42"/>
      <c r="Z1526" s="42"/>
      <c r="AA1526" s="42"/>
      <c r="AB1526" s="42"/>
      <c r="AC1526" s="42"/>
      <c r="AD1526" s="42"/>
      <c r="AE1526" s="42"/>
      <c r="AF1526" s="42"/>
      <c r="AG1526" s="42"/>
      <c r="AH1526" s="42"/>
      <c r="AI1526" s="42"/>
      <c r="AJ1526" s="42"/>
      <c r="AK1526" s="42"/>
      <c r="AL1526" s="42"/>
      <c r="AM1526" s="42"/>
      <c r="AN1526" s="42"/>
      <c r="AO1526" s="42"/>
      <c r="AP1526" s="42"/>
      <c r="AQ1526" s="42"/>
    </row>
    <row r="1527" spans="1:43" ht="13">
      <c r="A1527" s="42"/>
      <c r="B1527" s="42"/>
      <c r="C1527" s="42"/>
      <c r="D1527" s="42"/>
      <c r="E1527" s="42"/>
      <c r="F1527" s="42"/>
      <c r="G1527" s="42"/>
      <c r="H1527" s="42"/>
      <c r="I1527" s="42"/>
      <c r="J1527" s="42"/>
      <c r="K1527" s="42"/>
      <c r="L1527" s="42"/>
      <c r="M1527" s="42"/>
      <c r="N1527" s="42"/>
      <c r="O1527" s="42"/>
      <c r="P1527" s="42"/>
      <c r="Q1527" s="42"/>
      <c r="R1527" s="42"/>
      <c r="S1527" s="42"/>
      <c r="T1527" s="42"/>
      <c r="U1527" s="42"/>
      <c r="V1527" s="42"/>
      <c r="W1527" s="42"/>
      <c r="X1527" s="42"/>
      <c r="Y1527" s="42"/>
      <c r="Z1527" s="42"/>
      <c r="AA1527" s="42"/>
      <c r="AB1527" s="42"/>
      <c r="AC1527" s="42"/>
      <c r="AD1527" s="42"/>
      <c r="AE1527" s="42"/>
      <c r="AF1527" s="42"/>
      <c r="AG1527" s="42"/>
      <c r="AH1527" s="42"/>
      <c r="AI1527" s="42"/>
      <c r="AJ1527" s="42"/>
      <c r="AK1527" s="42"/>
      <c r="AL1527" s="42"/>
      <c r="AM1527" s="42"/>
      <c r="AN1527" s="42"/>
      <c r="AO1527" s="42"/>
      <c r="AP1527" s="42"/>
      <c r="AQ1527" s="42"/>
    </row>
    <row r="1528" spans="1:43" ht="13">
      <c r="A1528" s="42"/>
      <c r="B1528" s="42"/>
      <c r="C1528" s="42"/>
      <c r="D1528" s="42"/>
      <c r="E1528" s="42"/>
      <c r="F1528" s="42"/>
      <c r="G1528" s="42"/>
      <c r="H1528" s="42"/>
      <c r="I1528" s="42"/>
      <c r="J1528" s="42"/>
      <c r="K1528" s="42"/>
      <c r="L1528" s="42"/>
      <c r="M1528" s="42"/>
      <c r="N1528" s="42"/>
      <c r="O1528" s="42"/>
      <c r="P1528" s="42"/>
      <c r="Q1528" s="42"/>
      <c r="R1528" s="42"/>
      <c r="S1528" s="42"/>
      <c r="T1528" s="42"/>
      <c r="U1528" s="42"/>
      <c r="V1528" s="42"/>
      <c r="W1528" s="42"/>
      <c r="X1528" s="42"/>
      <c r="Y1528" s="42"/>
      <c r="Z1528" s="42"/>
      <c r="AA1528" s="42"/>
      <c r="AB1528" s="42"/>
      <c r="AC1528" s="42"/>
      <c r="AD1528" s="42"/>
      <c r="AE1528" s="42"/>
      <c r="AF1528" s="42"/>
      <c r="AG1528" s="42"/>
      <c r="AH1528" s="42"/>
      <c r="AI1528" s="42"/>
      <c r="AJ1528" s="42"/>
      <c r="AK1528" s="42"/>
      <c r="AL1528" s="42"/>
      <c r="AM1528" s="42"/>
      <c r="AN1528" s="42"/>
      <c r="AO1528" s="42"/>
      <c r="AP1528" s="42"/>
      <c r="AQ1528" s="42"/>
    </row>
    <row r="1529" spans="1:43" ht="13">
      <c r="A1529" s="42"/>
      <c r="B1529" s="42"/>
      <c r="C1529" s="42"/>
      <c r="D1529" s="42"/>
      <c r="E1529" s="42"/>
      <c r="F1529" s="42"/>
      <c r="G1529" s="42"/>
      <c r="H1529" s="42"/>
      <c r="I1529" s="42"/>
      <c r="J1529" s="42"/>
      <c r="K1529" s="42"/>
      <c r="L1529" s="42"/>
      <c r="M1529" s="42"/>
      <c r="N1529" s="42"/>
      <c r="O1529" s="42"/>
      <c r="P1529" s="42"/>
      <c r="Q1529" s="42"/>
      <c r="R1529" s="42"/>
      <c r="S1529" s="42"/>
      <c r="T1529" s="42"/>
      <c r="U1529" s="42"/>
      <c r="V1529" s="42"/>
      <c r="W1529" s="42"/>
      <c r="X1529" s="42"/>
      <c r="Y1529" s="42"/>
      <c r="Z1529" s="42"/>
      <c r="AA1529" s="42"/>
      <c r="AB1529" s="42"/>
      <c r="AC1529" s="42"/>
      <c r="AD1529" s="42"/>
      <c r="AE1529" s="42"/>
      <c r="AF1529" s="42"/>
      <c r="AG1529" s="42"/>
      <c r="AH1529" s="42"/>
      <c r="AI1529" s="42"/>
      <c r="AJ1529" s="42"/>
      <c r="AK1529" s="42"/>
      <c r="AL1529" s="42"/>
      <c r="AM1529" s="42"/>
      <c r="AN1529" s="42"/>
      <c r="AO1529" s="42"/>
      <c r="AP1529" s="42"/>
      <c r="AQ1529" s="42"/>
    </row>
    <row r="1530" spans="1:43" ht="13">
      <c r="A1530" s="42"/>
      <c r="B1530" s="42"/>
      <c r="C1530" s="42"/>
      <c r="D1530" s="42"/>
      <c r="E1530" s="42"/>
      <c r="F1530" s="42"/>
      <c r="G1530" s="42"/>
      <c r="H1530" s="42"/>
      <c r="I1530" s="42"/>
      <c r="J1530" s="42"/>
      <c r="K1530" s="42"/>
      <c r="L1530" s="42"/>
      <c r="M1530" s="42"/>
      <c r="N1530" s="42"/>
      <c r="O1530" s="42"/>
      <c r="P1530" s="42"/>
      <c r="Q1530" s="42"/>
      <c r="R1530" s="42"/>
      <c r="S1530" s="42"/>
      <c r="T1530" s="42"/>
      <c r="U1530" s="42"/>
      <c r="V1530" s="42"/>
      <c r="W1530" s="42"/>
      <c r="X1530" s="42"/>
      <c r="Y1530" s="42"/>
      <c r="Z1530" s="42"/>
      <c r="AA1530" s="42"/>
      <c r="AB1530" s="42"/>
      <c r="AC1530" s="42"/>
      <c r="AD1530" s="42"/>
      <c r="AE1530" s="42"/>
      <c r="AF1530" s="42"/>
      <c r="AG1530" s="42"/>
      <c r="AH1530" s="42"/>
      <c r="AI1530" s="42"/>
      <c r="AJ1530" s="42"/>
      <c r="AK1530" s="42"/>
      <c r="AL1530" s="42"/>
      <c r="AM1530" s="42"/>
      <c r="AN1530" s="42"/>
      <c r="AO1530" s="42"/>
      <c r="AP1530" s="42"/>
      <c r="AQ1530" s="42"/>
    </row>
    <row r="1531" spans="1:43" ht="13">
      <c r="A1531" s="42"/>
      <c r="B1531" s="42"/>
      <c r="C1531" s="42"/>
      <c r="D1531" s="42"/>
      <c r="E1531" s="42"/>
      <c r="F1531" s="42"/>
      <c r="G1531" s="42"/>
      <c r="H1531" s="42"/>
      <c r="I1531" s="42"/>
      <c r="J1531" s="42"/>
      <c r="K1531" s="42"/>
      <c r="L1531" s="42"/>
      <c r="M1531" s="42"/>
      <c r="N1531" s="42"/>
      <c r="O1531" s="42"/>
      <c r="P1531" s="42"/>
      <c r="Q1531" s="42"/>
      <c r="R1531" s="42"/>
      <c r="S1531" s="42"/>
      <c r="T1531" s="42"/>
      <c r="U1531" s="42"/>
      <c r="V1531" s="42"/>
      <c r="W1531" s="42"/>
      <c r="X1531" s="42"/>
      <c r="Y1531" s="42"/>
      <c r="Z1531" s="42"/>
      <c r="AA1531" s="42"/>
      <c r="AB1531" s="42"/>
      <c r="AC1531" s="42"/>
      <c r="AD1531" s="42"/>
      <c r="AE1531" s="42"/>
      <c r="AF1531" s="42"/>
      <c r="AG1531" s="42"/>
      <c r="AH1531" s="42"/>
      <c r="AI1531" s="42"/>
      <c r="AJ1531" s="42"/>
      <c r="AK1531" s="42"/>
      <c r="AL1531" s="42"/>
      <c r="AM1531" s="42"/>
      <c r="AN1531" s="42"/>
      <c r="AO1531" s="42"/>
      <c r="AP1531" s="42"/>
      <c r="AQ1531" s="42"/>
    </row>
    <row r="1532" spans="1:43" ht="13">
      <c r="A1532" s="42"/>
      <c r="B1532" s="42"/>
      <c r="C1532" s="42"/>
      <c r="D1532" s="42"/>
      <c r="E1532" s="42"/>
      <c r="F1532" s="42"/>
      <c r="G1532" s="42"/>
      <c r="H1532" s="42"/>
      <c r="I1532" s="42"/>
      <c r="J1532" s="42"/>
      <c r="K1532" s="42"/>
      <c r="L1532" s="42"/>
      <c r="M1532" s="42"/>
      <c r="N1532" s="42"/>
      <c r="O1532" s="42"/>
      <c r="P1532" s="42"/>
      <c r="Q1532" s="42"/>
      <c r="R1532" s="42"/>
      <c r="S1532" s="42"/>
      <c r="T1532" s="42"/>
      <c r="U1532" s="42"/>
      <c r="V1532" s="42"/>
      <c r="W1532" s="42"/>
      <c r="X1532" s="42"/>
      <c r="Y1532" s="42"/>
      <c r="Z1532" s="42"/>
      <c r="AA1532" s="42"/>
      <c r="AB1532" s="42"/>
      <c r="AC1532" s="42"/>
      <c r="AD1532" s="42"/>
      <c r="AE1532" s="42"/>
      <c r="AF1532" s="42"/>
      <c r="AG1532" s="42"/>
      <c r="AH1532" s="42"/>
      <c r="AI1532" s="42"/>
      <c r="AJ1532" s="42"/>
      <c r="AK1532" s="42"/>
      <c r="AL1532" s="42"/>
      <c r="AM1532" s="42"/>
      <c r="AN1532" s="42"/>
      <c r="AO1532" s="42"/>
      <c r="AP1532" s="42"/>
      <c r="AQ1532" s="42"/>
    </row>
    <row r="1533" spans="1:43" ht="13">
      <c r="A1533" s="42"/>
      <c r="B1533" s="42"/>
      <c r="C1533" s="42"/>
      <c r="D1533" s="42"/>
      <c r="E1533" s="42"/>
      <c r="F1533" s="42"/>
      <c r="G1533" s="42"/>
      <c r="H1533" s="42"/>
      <c r="I1533" s="42"/>
      <c r="J1533" s="42"/>
      <c r="K1533" s="42"/>
      <c r="L1533" s="42"/>
      <c r="M1533" s="42"/>
      <c r="N1533" s="42"/>
      <c r="O1533" s="42"/>
      <c r="P1533" s="42"/>
      <c r="Q1533" s="42"/>
      <c r="R1533" s="42"/>
      <c r="S1533" s="42"/>
      <c r="T1533" s="42"/>
      <c r="U1533" s="42"/>
      <c r="V1533" s="42"/>
      <c r="W1533" s="42"/>
      <c r="X1533" s="42"/>
      <c r="Y1533" s="42"/>
      <c r="Z1533" s="42"/>
      <c r="AA1533" s="42"/>
      <c r="AB1533" s="42"/>
      <c r="AC1533" s="42"/>
      <c r="AD1533" s="42"/>
      <c r="AE1533" s="42"/>
      <c r="AF1533" s="42"/>
      <c r="AG1533" s="42"/>
      <c r="AH1533" s="42"/>
      <c r="AI1533" s="42"/>
      <c r="AJ1533" s="42"/>
      <c r="AK1533" s="42"/>
      <c r="AL1533" s="42"/>
      <c r="AM1533" s="42"/>
      <c r="AN1533" s="42"/>
      <c r="AO1533" s="42"/>
      <c r="AP1533" s="42"/>
      <c r="AQ1533" s="42"/>
    </row>
    <row r="1534" spans="1:43" ht="13">
      <c r="A1534" s="42"/>
      <c r="B1534" s="42"/>
      <c r="C1534" s="42"/>
      <c r="D1534" s="42"/>
      <c r="E1534" s="42"/>
      <c r="F1534" s="42"/>
      <c r="G1534" s="42"/>
      <c r="H1534" s="42"/>
      <c r="I1534" s="42"/>
      <c r="J1534" s="42"/>
      <c r="K1534" s="42"/>
      <c r="L1534" s="42"/>
      <c r="M1534" s="42"/>
      <c r="N1534" s="42"/>
      <c r="O1534" s="42"/>
      <c r="P1534" s="42"/>
      <c r="Q1534" s="42"/>
      <c r="R1534" s="42"/>
      <c r="S1534" s="42"/>
      <c r="T1534" s="42"/>
      <c r="U1534" s="42"/>
      <c r="V1534" s="42"/>
      <c r="W1534" s="42"/>
      <c r="X1534" s="42"/>
      <c r="Y1534" s="42"/>
      <c r="Z1534" s="42"/>
      <c r="AA1534" s="42"/>
      <c r="AB1534" s="42"/>
      <c r="AC1534" s="42"/>
      <c r="AD1534" s="42"/>
      <c r="AE1534" s="42"/>
      <c r="AF1534" s="42"/>
      <c r="AG1534" s="42"/>
      <c r="AH1534" s="42"/>
      <c r="AI1534" s="42"/>
      <c r="AJ1534" s="42"/>
      <c r="AK1534" s="42"/>
      <c r="AL1534" s="42"/>
      <c r="AM1534" s="42"/>
      <c r="AN1534" s="42"/>
      <c r="AO1534" s="42"/>
      <c r="AP1534" s="42"/>
      <c r="AQ1534" s="42"/>
    </row>
    <row r="1535" spans="1:43" ht="13">
      <c r="A1535" s="42"/>
      <c r="B1535" s="42"/>
      <c r="C1535" s="42"/>
      <c r="D1535" s="42"/>
      <c r="E1535" s="42"/>
      <c r="F1535" s="42"/>
      <c r="G1535" s="42"/>
      <c r="H1535" s="42"/>
      <c r="I1535" s="42"/>
      <c r="J1535" s="42"/>
      <c r="K1535" s="42"/>
      <c r="L1535" s="42"/>
      <c r="M1535" s="42"/>
      <c r="N1535" s="42"/>
      <c r="O1535" s="42"/>
      <c r="P1535" s="42"/>
      <c r="Q1535" s="42"/>
      <c r="R1535" s="42"/>
      <c r="S1535" s="42"/>
      <c r="T1535" s="42"/>
      <c r="U1535" s="42"/>
      <c r="V1535" s="42"/>
      <c r="W1535" s="42"/>
      <c r="X1535" s="42"/>
      <c r="Y1535" s="42"/>
      <c r="Z1535" s="42"/>
      <c r="AA1535" s="42"/>
      <c r="AB1535" s="42"/>
      <c r="AC1535" s="42"/>
      <c r="AD1535" s="42"/>
      <c r="AE1535" s="42"/>
      <c r="AF1535" s="42"/>
      <c r="AG1535" s="42"/>
      <c r="AH1535" s="42"/>
      <c r="AI1535" s="42"/>
      <c r="AJ1535" s="42"/>
      <c r="AK1535" s="42"/>
      <c r="AL1535" s="42"/>
      <c r="AM1535" s="42"/>
      <c r="AN1535" s="42"/>
      <c r="AO1535" s="42"/>
      <c r="AP1535" s="42"/>
      <c r="AQ1535" s="42"/>
    </row>
    <row r="1536" spans="1:43" ht="13">
      <c r="A1536" s="42"/>
      <c r="B1536" s="42"/>
      <c r="C1536" s="42"/>
      <c r="D1536" s="42"/>
      <c r="E1536" s="42"/>
      <c r="F1536" s="42"/>
      <c r="G1536" s="42"/>
      <c r="H1536" s="42"/>
      <c r="I1536" s="42"/>
      <c r="J1536" s="42"/>
      <c r="K1536" s="42"/>
      <c r="L1536" s="42"/>
      <c r="M1536" s="42"/>
      <c r="N1536" s="42"/>
      <c r="O1536" s="42"/>
      <c r="P1536" s="42"/>
      <c r="Q1536" s="42"/>
      <c r="R1536" s="42"/>
      <c r="S1536" s="42"/>
      <c r="T1536" s="42"/>
      <c r="U1536" s="42"/>
      <c r="V1536" s="42"/>
      <c r="W1536" s="42"/>
      <c r="X1536" s="42"/>
      <c r="Y1536" s="42"/>
      <c r="Z1536" s="42"/>
      <c r="AA1536" s="42"/>
      <c r="AB1536" s="42"/>
      <c r="AC1536" s="42"/>
      <c r="AD1536" s="42"/>
      <c r="AE1536" s="42"/>
      <c r="AF1536" s="42"/>
      <c r="AG1536" s="42"/>
      <c r="AH1536" s="42"/>
      <c r="AI1536" s="42"/>
      <c r="AJ1536" s="42"/>
      <c r="AK1536" s="42"/>
      <c r="AL1536" s="42"/>
      <c r="AM1536" s="42"/>
      <c r="AN1536" s="42"/>
      <c r="AO1536" s="42"/>
      <c r="AP1536" s="42"/>
      <c r="AQ1536" s="42"/>
    </row>
    <row r="1537" spans="1:43" ht="13">
      <c r="A1537" s="42"/>
      <c r="B1537" s="42"/>
      <c r="C1537" s="42"/>
      <c r="D1537" s="42"/>
      <c r="E1537" s="42"/>
      <c r="F1537" s="42"/>
      <c r="G1537" s="42"/>
      <c r="H1537" s="42"/>
      <c r="I1537" s="42"/>
      <c r="J1537" s="42"/>
      <c r="K1537" s="42"/>
      <c r="L1537" s="42"/>
      <c r="M1537" s="42"/>
      <c r="N1537" s="42"/>
      <c r="O1537" s="42"/>
      <c r="P1537" s="42"/>
      <c r="Q1537" s="42"/>
      <c r="R1537" s="42"/>
      <c r="S1537" s="42"/>
      <c r="T1537" s="42"/>
      <c r="U1537" s="42"/>
      <c r="V1537" s="42"/>
      <c r="W1537" s="42"/>
      <c r="X1537" s="42"/>
      <c r="Y1537" s="42"/>
      <c r="Z1537" s="42"/>
      <c r="AA1537" s="42"/>
      <c r="AB1537" s="42"/>
      <c r="AC1537" s="42"/>
      <c r="AD1537" s="42"/>
      <c r="AE1537" s="42"/>
      <c r="AF1537" s="42"/>
      <c r="AG1537" s="42"/>
      <c r="AH1537" s="42"/>
      <c r="AI1537" s="42"/>
      <c r="AJ1537" s="42"/>
      <c r="AK1537" s="42"/>
      <c r="AL1537" s="42"/>
      <c r="AM1537" s="42"/>
      <c r="AN1537" s="42"/>
      <c r="AO1537" s="42"/>
      <c r="AP1537" s="42"/>
      <c r="AQ1537" s="42"/>
    </row>
    <row r="1538" spans="1:43" ht="13">
      <c r="A1538" s="42"/>
      <c r="B1538" s="42"/>
      <c r="C1538" s="42"/>
      <c r="D1538" s="42"/>
      <c r="E1538" s="42"/>
      <c r="F1538" s="42"/>
      <c r="G1538" s="42"/>
      <c r="H1538" s="42"/>
      <c r="I1538" s="42"/>
      <c r="J1538" s="42"/>
      <c r="K1538" s="42"/>
      <c r="L1538" s="42"/>
      <c r="M1538" s="42"/>
      <c r="N1538" s="42"/>
      <c r="O1538" s="42"/>
      <c r="P1538" s="42"/>
      <c r="Q1538" s="42"/>
      <c r="R1538" s="42"/>
      <c r="S1538" s="42"/>
      <c r="T1538" s="42"/>
      <c r="U1538" s="42"/>
      <c r="V1538" s="42"/>
      <c r="W1538" s="42"/>
      <c r="X1538" s="42"/>
      <c r="Y1538" s="42"/>
      <c r="Z1538" s="42"/>
      <c r="AA1538" s="42"/>
      <c r="AB1538" s="42"/>
      <c r="AC1538" s="42"/>
      <c r="AD1538" s="42"/>
      <c r="AE1538" s="42"/>
      <c r="AF1538" s="42"/>
      <c r="AG1538" s="42"/>
      <c r="AH1538" s="42"/>
      <c r="AI1538" s="42"/>
      <c r="AJ1538" s="42"/>
      <c r="AK1538" s="42"/>
      <c r="AL1538" s="42"/>
      <c r="AM1538" s="42"/>
      <c r="AN1538" s="42"/>
      <c r="AO1538" s="42"/>
      <c r="AP1538" s="42"/>
      <c r="AQ1538" s="42"/>
    </row>
    <row r="1539" spans="1:43" ht="13">
      <c r="A1539" s="42"/>
      <c r="B1539" s="42"/>
      <c r="C1539" s="42"/>
      <c r="D1539" s="42"/>
      <c r="E1539" s="42"/>
      <c r="F1539" s="42"/>
      <c r="G1539" s="42"/>
      <c r="H1539" s="42"/>
      <c r="I1539" s="42"/>
      <c r="J1539" s="42"/>
      <c r="K1539" s="42"/>
      <c r="L1539" s="42"/>
      <c r="M1539" s="42"/>
      <c r="N1539" s="42"/>
      <c r="O1539" s="42"/>
      <c r="P1539" s="42"/>
      <c r="Q1539" s="42"/>
      <c r="R1539" s="42"/>
      <c r="S1539" s="42"/>
      <c r="T1539" s="42"/>
      <c r="U1539" s="42"/>
      <c r="V1539" s="42"/>
      <c r="W1539" s="42"/>
      <c r="X1539" s="42"/>
      <c r="Y1539" s="42"/>
      <c r="Z1539" s="42"/>
      <c r="AA1539" s="42"/>
      <c r="AB1539" s="42"/>
      <c r="AC1539" s="42"/>
      <c r="AD1539" s="42"/>
      <c r="AE1539" s="42"/>
      <c r="AF1539" s="42"/>
      <c r="AG1539" s="42"/>
      <c r="AH1539" s="42"/>
      <c r="AI1539" s="42"/>
      <c r="AJ1539" s="42"/>
      <c r="AK1539" s="42"/>
      <c r="AL1539" s="42"/>
      <c r="AM1539" s="42"/>
      <c r="AN1539" s="42"/>
      <c r="AO1539" s="42"/>
      <c r="AP1539" s="42"/>
      <c r="AQ1539" s="42"/>
    </row>
    <row r="1540" spans="1:43" ht="13">
      <c r="A1540" s="42"/>
      <c r="B1540" s="42"/>
      <c r="C1540" s="42"/>
      <c r="D1540" s="42"/>
      <c r="E1540" s="42"/>
      <c r="F1540" s="42"/>
      <c r="G1540" s="42"/>
      <c r="H1540" s="42"/>
      <c r="I1540" s="42"/>
      <c r="J1540" s="42"/>
      <c r="K1540" s="42"/>
      <c r="L1540" s="42"/>
      <c r="M1540" s="42"/>
      <c r="N1540" s="42"/>
      <c r="O1540" s="42"/>
      <c r="P1540" s="42"/>
      <c r="Q1540" s="42"/>
      <c r="R1540" s="42"/>
      <c r="S1540" s="42"/>
      <c r="T1540" s="42"/>
      <c r="U1540" s="42"/>
      <c r="V1540" s="42"/>
      <c r="W1540" s="42"/>
      <c r="X1540" s="42"/>
      <c r="Y1540" s="42"/>
      <c r="Z1540" s="42"/>
      <c r="AA1540" s="42"/>
      <c r="AB1540" s="42"/>
      <c r="AC1540" s="42"/>
      <c r="AD1540" s="42"/>
      <c r="AE1540" s="42"/>
      <c r="AF1540" s="42"/>
      <c r="AG1540" s="42"/>
      <c r="AH1540" s="42"/>
      <c r="AI1540" s="42"/>
      <c r="AJ1540" s="42"/>
      <c r="AK1540" s="42"/>
      <c r="AL1540" s="42"/>
      <c r="AM1540" s="42"/>
      <c r="AN1540" s="42"/>
      <c r="AO1540" s="42"/>
      <c r="AP1540" s="42"/>
      <c r="AQ1540" s="42"/>
    </row>
    <row r="1541" spans="1:43" ht="13">
      <c r="A1541" s="42"/>
      <c r="B1541" s="42"/>
      <c r="C1541" s="42"/>
      <c r="D1541" s="42"/>
      <c r="E1541" s="42"/>
      <c r="F1541" s="42"/>
      <c r="G1541" s="42"/>
      <c r="H1541" s="42"/>
      <c r="I1541" s="42"/>
      <c r="J1541" s="42"/>
      <c r="K1541" s="42"/>
      <c r="L1541" s="42"/>
      <c r="M1541" s="42"/>
      <c r="N1541" s="42"/>
      <c r="O1541" s="42"/>
      <c r="P1541" s="42"/>
      <c r="Q1541" s="42"/>
      <c r="R1541" s="42"/>
      <c r="S1541" s="42"/>
      <c r="T1541" s="42"/>
      <c r="U1541" s="42"/>
      <c r="V1541" s="42"/>
      <c r="W1541" s="42"/>
      <c r="X1541" s="42"/>
      <c r="Y1541" s="42"/>
      <c r="Z1541" s="42"/>
      <c r="AA1541" s="42"/>
      <c r="AB1541" s="42"/>
      <c r="AC1541" s="42"/>
      <c r="AD1541" s="42"/>
      <c r="AE1541" s="42"/>
      <c r="AF1541" s="42"/>
      <c r="AG1541" s="42"/>
      <c r="AH1541" s="42"/>
      <c r="AI1541" s="42"/>
      <c r="AJ1541" s="42"/>
      <c r="AK1541" s="42"/>
      <c r="AL1541" s="42"/>
      <c r="AM1541" s="42"/>
      <c r="AN1541" s="42"/>
      <c r="AO1541" s="42"/>
      <c r="AP1541" s="42"/>
      <c r="AQ1541" s="42"/>
    </row>
    <row r="1542" spans="1:43" ht="13">
      <c r="A1542" s="42"/>
      <c r="B1542" s="42"/>
      <c r="C1542" s="42"/>
      <c r="D1542" s="42"/>
      <c r="E1542" s="42"/>
      <c r="F1542" s="42"/>
      <c r="G1542" s="42"/>
      <c r="H1542" s="42"/>
      <c r="I1542" s="42"/>
      <c r="J1542" s="42"/>
      <c r="K1542" s="42"/>
      <c r="L1542" s="42"/>
      <c r="M1542" s="42"/>
      <c r="N1542" s="42"/>
      <c r="O1542" s="42"/>
      <c r="P1542" s="42"/>
      <c r="Q1542" s="42"/>
      <c r="R1542" s="42"/>
      <c r="S1542" s="42"/>
      <c r="T1542" s="42"/>
      <c r="U1542" s="42"/>
      <c r="V1542" s="42"/>
      <c r="W1542" s="42"/>
      <c r="X1542" s="42"/>
      <c r="Y1542" s="42"/>
      <c r="Z1542" s="42"/>
      <c r="AA1542" s="42"/>
      <c r="AB1542" s="42"/>
      <c r="AC1542" s="42"/>
      <c r="AD1542" s="42"/>
      <c r="AE1542" s="42"/>
      <c r="AF1542" s="42"/>
      <c r="AG1542" s="42"/>
      <c r="AH1542" s="42"/>
      <c r="AI1542" s="42"/>
      <c r="AJ1542" s="42"/>
      <c r="AK1542" s="42"/>
      <c r="AL1542" s="42"/>
      <c r="AM1542" s="42"/>
      <c r="AN1542" s="42"/>
      <c r="AO1542" s="42"/>
      <c r="AP1542" s="42"/>
      <c r="AQ1542" s="42"/>
    </row>
    <row r="1543" spans="1:43" ht="13">
      <c r="A1543" s="42"/>
      <c r="B1543" s="42"/>
      <c r="C1543" s="42"/>
      <c r="D1543" s="42"/>
      <c r="E1543" s="42"/>
      <c r="F1543" s="42"/>
      <c r="G1543" s="42"/>
      <c r="H1543" s="42"/>
      <c r="I1543" s="42"/>
      <c r="J1543" s="42"/>
      <c r="K1543" s="42"/>
      <c r="L1543" s="42"/>
      <c r="M1543" s="42"/>
      <c r="N1543" s="42"/>
      <c r="O1543" s="42"/>
      <c r="P1543" s="42"/>
      <c r="Q1543" s="42"/>
      <c r="R1543" s="42"/>
      <c r="S1543" s="42"/>
      <c r="T1543" s="42"/>
      <c r="U1543" s="42"/>
      <c r="V1543" s="42"/>
      <c r="W1543" s="42"/>
      <c r="X1543" s="42"/>
      <c r="Y1543" s="42"/>
      <c r="Z1543" s="42"/>
      <c r="AA1543" s="42"/>
      <c r="AB1543" s="42"/>
      <c r="AC1543" s="42"/>
      <c r="AD1543" s="42"/>
      <c r="AE1543" s="42"/>
      <c r="AF1543" s="42"/>
      <c r="AG1543" s="42"/>
      <c r="AH1543" s="42"/>
      <c r="AI1543" s="42"/>
      <c r="AJ1543" s="42"/>
      <c r="AK1543" s="42"/>
      <c r="AL1543" s="42"/>
      <c r="AM1543" s="42"/>
      <c r="AN1543" s="42"/>
      <c r="AO1543" s="42"/>
      <c r="AP1543" s="42"/>
      <c r="AQ1543" s="42"/>
    </row>
    <row r="1544" spans="1:43" ht="13">
      <c r="A1544" s="42"/>
      <c r="B1544" s="42"/>
      <c r="C1544" s="42"/>
      <c r="D1544" s="42"/>
      <c r="E1544" s="42"/>
      <c r="F1544" s="42"/>
      <c r="G1544" s="42"/>
      <c r="H1544" s="42"/>
      <c r="I1544" s="42"/>
      <c r="J1544" s="42"/>
      <c r="K1544" s="42"/>
      <c r="L1544" s="42"/>
      <c r="M1544" s="42"/>
      <c r="N1544" s="42"/>
      <c r="O1544" s="42"/>
      <c r="P1544" s="42"/>
      <c r="Q1544" s="42"/>
      <c r="R1544" s="42"/>
      <c r="S1544" s="42"/>
      <c r="T1544" s="42"/>
      <c r="U1544" s="42"/>
      <c r="V1544" s="42"/>
      <c r="W1544" s="42"/>
      <c r="X1544" s="42"/>
      <c r="Y1544" s="42"/>
      <c r="Z1544" s="42"/>
      <c r="AA1544" s="42"/>
      <c r="AB1544" s="42"/>
      <c r="AC1544" s="42"/>
      <c r="AD1544" s="42"/>
      <c r="AE1544" s="42"/>
      <c r="AF1544" s="42"/>
      <c r="AG1544" s="42"/>
      <c r="AH1544" s="42"/>
      <c r="AI1544" s="42"/>
      <c r="AJ1544" s="42"/>
      <c r="AK1544" s="42"/>
      <c r="AL1544" s="42"/>
      <c r="AM1544" s="42"/>
      <c r="AN1544" s="42"/>
      <c r="AO1544" s="42"/>
      <c r="AP1544" s="42"/>
      <c r="AQ1544" s="42"/>
    </row>
    <row r="1545" spans="1:43" ht="13">
      <c r="A1545" s="42"/>
      <c r="B1545" s="42"/>
      <c r="C1545" s="42"/>
      <c r="D1545" s="42"/>
      <c r="E1545" s="42"/>
      <c r="F1545" s="42"/>
      <c r="G1545" s="42"/>
      <c r="H1545" s="42"/>
      <c r="I1545" s="42"/>
      <c r="J1545" s="42"/>
      <c r="K1545" s="42"/>
      <c r="L1545" s="42"/>
      <c r="M1545" s="42"/>
      <c r="N1545" s="42"/>
      <c r="O1545" s="42"/>
      <c r="P1545" s="42"/>
      <c r="Q1545" s="42"/>
      <c r="R1545" s="42"/>
      <c r="S1545" s="42"/>
      <c r="T1545" s="42"/>
      <c r="U1545" s="42"/>
      <c r="V1545" s="42"/>
      <c r="W1545" s="42"/>
      <c r="X1545" s="42"/>
      <c r="Y1545" s="42"/>
      <c r="Z1545" s="42"/>
      <c r="AA1545" s="42"/>
      <c r="AB1545" s="42"/>
      <c r="AC1545" s="42"/>
      <c r="AD1545" s="42"/>
      <c r="AE1545" s="42"/>
      <c r="AF1545" s="42"/>
      <c r="AG1545" s="42"/>
      <c r="AH1545" s="42"/>
      <c r="AI1545" s="42"/>
      <c r="AJ1545" s="42"/>
      <c r="AK1545" s="42"/>
      <c r="AL1545" s="42"/>
      <c r="AM1545" s="42"/>
      <c r="AN1545" s="42"/>
      <c r="AO1545" s="42"/>
      <c r="AP1545" s="42"/>
      <c r="AQ1545" s="42"/>
    </row>
    <row r="1546" spans="1:43" ht="13">
      <c r="A1546" s="42"/>
      <c r="B1546" s="42"/>
      <c r="C1546" s="42"/>
      <c r="D1546" s="42"/>
      <c r="E1546" s="42"/>
      <c r="F1546" s="42"/>
      <c r="G1546" s="42"/>
      <c r="H1546" s="42"/>
      <c r="I1546" s="42"/>
      <c r="J1546" s="42"/>
      <c r="K1546" s="42"/>
      <c r="L1546" s="42"/>
      <c r="M1546" s="42"/>
      <c r="N1546" s="42"/>
      <c r="O1546" s="42"/>
      <c r="P1546" s="42"/>
      <c r="Q1546" s="42"/>
      <c r="R1546" s="42"/>
      <c r="S1546" s="42"/>
      <c r="T1546" s="42"/>
      <c r="U1546" s="42"/>
      <c r="V1546" s="42"/>
      <c r="W1546" s="42"/>
      <c r="X1546" s="42"/>
      <c r="Y1546" s="42"/>
      <c r="Z1546" s="42"/>
      <c r="AA1546" s="42"/>
      <c r="AB1546" s="42"/>
      <c r="AC1546" s="42"/>
      <c r="AD1546" s="42"/>
      <c r="AE1546" s="42"/>
      <c r="AF1546" s="42"/>
      <c r="AG1546" s="42"/>
      <c r="AH1546" s="42"/>
      <c r="AI1546" s="42"/>
      <c r="AJ1546" s="42"/>
      <c r="AK1546" s="42"/>
      <c r="AL1546" s="42"/>
      <c r="AM1546" s="42"/>
      <c r="AN1546" s="42"/>
      <c r="AO1546" s="42"/>
      <c r="AP1546" s="42"/>
      <c r="AQ1546" s="42"/>
    </row>
    <row r="1547" spans="1:43" ht="13">
      <c r="A1547" s="42"/>
      <c r="B1547" s="42"/>
      <c r="C1547" s="42"/>
      <c r="D1547" s="42"/>
      <c r="E1547" s="42"/>
      <c r="F1547" s="42"/>
      <c r="G1547" s="42"/>
      <c r="H1547" s="42"/>
      <c r="I1547" s="42"/>
      <c r="J1547" s="42"/>
      <c r="K1547" s="42"/>
      <c r="L1547" s="42"/>
      <c r="M1547" s="42"/>
      <c r="N1547" s="42"/>
      <c r="O1547" s="42"/>
      <c r="P1547" s="42"/>
      <c r="Q1547" s="42"/>
      <c r="R1547" s="42"/>
      <c r="S1547" s="42"/>
      <c r="T1547" s="42"/>
      <c r="U1547" s="42"/>
      <c r="V1547" s="42"/>
      <c r="W1547" s="42"/>
      <c r="X1547" s="42"/>
      <c r="Y1547" s="42"/>
      <c r="Z1547" s="42"/>
      <c r="AA1547" s="42"/>
      <c r="AB1547" s="42"/>
      <c r="AC1547" s="42"/>
      <c r="AD1547" s="42"/>
      <c r="AE1547" s="42"/>
      <c r="AF1547" s="42"/>
      <c r="AG1547" s="42"/>
      <c r="AH1547" s="42"/>
      <c r="AI1547" s="42"/>
      <c r="AJ1547" s="42"/>
      <c r="AK1547" s="42"/>
      <c r="AL1547" s="42"/>
      <c r="AM1547" s="42"/>
      <c r="AN1547" s="42"/>
      <c r="AO1547" s="42"/>
      <c r="AP1547" s="42"/>
      <c r="AQ1547" s="42"/>
    </row>
    <row r="1548" spans="1:43" ht="13">
      <c r="A1548" s="42"/>
      <c r="B1548" s="42"/>
      <c r="C1548" s="42"/>
      <c r="D1548" s="42"/>
      <c r="E1548" s="42"/>
      <c r="F1548" s="42"/>
      <c r="G1548" s="42"/>
      <c r="H1548" s="42"/>
      <c r="I1548" s="42"/>
      <c r="J1548" s="42"/>
      <c r="K1548" s="42"/>
      <c r="L1548" s="42"/>
      <c r="M1548" s="42"/>
      <c r="N1548" s="42"/>
      <c r="O1548" s="42"/>
      <c r="P1548" s="42"/>
      <c r="Q1548" s="42"/>
      <c r="R1548" s="42"/>
      <c r="S1548" s="42"/>
      <c r="T1548" s="42"/>
      <c r="U1548" s="42"/>
      <c r="V1548" s="42"/>
      <c r="W1548" s="42"/>
      <c r="X1548" s="42"/>
      <c r="Y1548" s="42"/>
      <c r="Z1548" s="42"/>
      <c r="AA1548" s="42"/>
      <c r="AB1548" s="42"/>
      <c r="AC1548" s="42"/>
      <c r="AD1548" s="42"/>
      <c r="AE1548" s="42"/>
      <c r="AF1548" s="42"/>
      <c r="AG1548" s="42"/>
      <c r="AH1548" s="42"/>
      <c r="AI1548" s="42"/>
      <c r="AJ1548" s="42"/>
      <c r="AK1548" s="42"/>
      <c r="AL1548" s="42"/>
      <c r="AM1548" s="42"/>
      <c r="AN1548" s="42"/>
      <c r="AO1548" s="42"/>
      <c r="AP1548" s="42"/>
      <c r="AQ1548" s="42"/>
    </row>
    <row r="1549" spans="1:43" ht="13">
      <c r="A1549" s="42"/>
      <c r="B1549" s="42"/>
      <c r="C1549" s="42"/>
      <c r="D1549" s="42"/>
      <c r="E1549" s="42"/>
      <c r="F1549" s="42"/>
      <c r="G1549" s="42"/>
      <c r="H1549" s="42"/>
      <c r="I1549" s="42"/>
      <c r="J1549" s="42"/>
      <c r="K1549" s="42"/>
      <c r="L1549" s="42"/>
      <c r="M1549" s="42"/>
      <c r="N1549" s="42"/>
      <c r="O1549" s="42"/>
      <c r="P1549" s="42"/>
      <c r="Q1549" s="42"/>
      <c r="R1549" s="42"/>
      <c r="S1549" s="42"/>
      <c r="T1549" s="42"/>
      <c r="U1549" s="42"/>
      <c r="V1549" s="42"/>
      <c r="W1549" s="42"/>
      <c r="X1549" s="42"/>
      <c r="Y1549" s="42"/>
      <c r="Z1549" s="42"/>
      <c r="AA1549" s="42"/>
      <c r="AB1549" s="42"/>
      <c r="AC1549" s="42"/>
      <c r="AD1549" s="42"/>
      <c r="AE1549" s="42"/>
      <c r="AF1549" s="42"/>
      <c r="AG1549" s="42"/>
      <c r="AH1549" s="42"/>
      <c r="AI1549" s="42"/>
      <c r="AJ1549" s="42"/>
      <c r="AK1549" s="42"/>
      <c r="AL1549" s="42"/>
      <c r="AM1549" s="42"/>
      <c r="AN1549" s="42"/>
      <c r="AO1549" s="42"/>
      <c r="AP1549" s="42"/>
      <c r="AQ1549" s="42"/>
    </row>
    <row r="1550" spans="1:43" ht="13">
      <c r="A1550" s="42"/>
      <c r="B1550" s="42"/>
      <c r="C1550" s="42"/>
      <c r="D1550" s="42"/>
      <c r="E1550" s="42"/>
      <c r="F1550" s="42"/>
      <c r="G1550" s="42"/>
      <c r="H1550" s="42"/>
      <c r="I1550" s="42"/>
      <c r="J1550" s="42"/>
      <c r="K1550" s="42"/>
      <c r="L1550" s="42"/>
      <c r="M1550" s="42"/>
      <c r="N1550" s="42"/>
      <c r="O1550" s="42"/>
      <c r="P1550" s="42"/>
      <c r="Q1550" s="42"/>
      <c r="R1550" s="42"/>
      <c r="S1550" s="42"/>
      <c r="T1550" s="42"/>
      <c r="U1550" s="42"/>
      <c r="V1550" s="42"/>
      <c r="W1550" s="42"/>
      <c r="X1550" s="42"/>
      <c r="Y1550" s="42"/>
      <c r="Z1550" s="42"/>
      <c r="AA1550" s="42"/>
      <c r="AB1550" s="42"/>
      <c r="AC1550" s="42"/>
      <c r="AD1550" s="42"/>
      <c r="AE1550" s="42"/>
      <c r="AF1550" s="42"/>
      <c r="AG1550" s="42"/>
      <c r="AH1550" s="42"/>
      <c r="AI1550" s="42"/>
      <c r="AJ1550" s="42"/>
      <c r="AK1550" s="42"/>
      <c r="AL1550" s="42"/>
      <c r="AM1550" s="42"/>
      <c r="AN1550" s="42"/>
      <c r="AO1550" s="42"/>
      <c r="AP1550" s="42"/>
      <c r="AQ1550" s="42"/>
    </row>
    <row r="1551" spans="1:43" ht="13">
      <c r="A1551" s="42"/>
      <c r="B1551" s="42"/>
      <c r="C1551" s="42"/>
      <c r="D1551" s="42"/>
      <c r="E1551" s="42"/>
      <c r="F1551" s="42"/>
      <c r="G1551" s="42"/>
      <c r="H1551" s="42"/>
      <c r="I1551" s="42"/>
      <c r="J1551" s="42"/>
      <c r="K1551" s="42"/>
      <c r="L1551" s="42"/>
      <c r="M1551" s="42"/>
      <c r="N1551" s="42"/>
      <c r="O1551" s="42"/>
      <c r="P1551" s="42"/>
      <c r="Q1551" s="42"/>
      <c r="R1551" s="42"/>
      <c r="S1551" s="42"/>
      <c r="T1551" s="42"/>
      <c r="U1551" s="42"/>
      <c r="V1551" s="42"/>
      <c r="W1551" s="42"/>
      <c r="X1551" s="42"/>
      <c r="Y1551" s="42"/>
      <c r="Z1551" s="42"/>
      <c r="AA1551" s="42"/>
      <c r="AB1551" s="42"/>
      <c r="AC1551" s="42"/>
      <c r="AD1551" s="42"/>
      <c r="AE1551" s="42"/>
      <c r="AF1551" s="42"/>
      <c r="AG1551" s="42"/>
      <c r="AH1551" s="42"/>
      <c r="AI1551" s="42"/>
      <c r="AJ1551" s="42"/>
      <c r="AK1551" s="42"/>
      <c r="AL1551" s="42"/>
      <c r="AM1551" s="42"/>
      <c r="AN1551" s="42"/>
      <c r="AO1551" s="42"/>
      <c r="AP1551" s="42"/>
      <c r="AQ1551" s="42"/>
    </row>
    <row r="1552" spans="1:43" ht="13">
      <c r="A1552" s="42"/>
      <c r="B1552" s="42"/>
      <c r="C1552" s="42"/>
      <c r="D1552" s="42"/>
      <c r="E1552" s="42"/>
      <c r="F1552" s="42"/>
      <c r="G1552" s="42"/>
      <c r="H1552" s="42"/>
      <c r="I1552" s="42"/>
      <c r="J1552" s="42"/>
      <c r="K1552" s="42"/>
      <c r="L1552" s="42"/>
      <c r="M1552" s="42"/>
      <c r="N1552" s="42"/>
      <c r="O1552" s="42"/>
      <c r="P1552" s="42"/>
      <c r="Q1552" s="42"/>
      <c r="R1552" s="42"/>
      <c r="S1552" s="42"/>
      <c r="T1552" s="42"/>
      <c r="U1552" s="42"/>
      <c r="V1552" s="42"/>
      <c r="W1552" s="42"/>
      <c r="X1552" s="42"/>
      <c r="Y1552" s="42"/>
      <c r="Z1552" s="42"/>
      <c r="AA1552" s="42"/>
      <c r="AB1552" s="42"/>
      <c r="AC1552" s="42"/>
      <c r="AD1552" s="42"/>
      <c r="AE1552" s="42"/>
      <c r="AF1552" s="42"/>
      <c r="AG1552" s="42"/>
      <c r="AH1552" s="42"/>
      <c r="AI1552" s="42"/>
      <c r="AJ1552" s="42"/>
      <c r="AK1552" s="42"/>
      <c r="AL1552" s="42"/>
      <c r="AM1552" s="42"/>
      <c r="AN1552" s="42"/>
      <c r="AO1552" s="42"/>
      <c r="AP1552" s="42"/>
      <c r="AQ1552" s="42"/>
    </row>
    <row r="1553" spans="1:43" ht="13">
      <c r="A1553" s="42"/>
      <c r="B1553" s="42"/>
      <c r="C1553" s="42"/>
      <c r="D1553" s="42"/>
      <c r="E1553" s="42"/>
      <c r="F1553" s="42"/>
      <c r="G1553" s="42"/>
      <c r="H1553" s="42"/>
      <c r="I1553" s="42"/>
      <c r="J1553" s="42"/>
      <c r="K1553" s="42"/>
      <c r="L1553" s="42"/>
      <c r="M1553" s="42"/>
      <c r="N1553" s="42"/>
      <c r="O1553" s="42"/>
      <c r="P1553" s="42"/>
      <c r="Q1553" s="42"/>
      <c r="R1553" s="42"/>
      <c r="S1553" s="42"/>
      <c r="T1553" s="42"/>
      <c r="U1553" s="42"/>
      <c r="V1553" s="42"/>
      <c r="W1553" s="42"/>
      <c r="X1553" s="42"/>
      <c r="Y1553" s="42"/>
      <c r="Z1553" s="42"/>
      <c r="AA1553" s="42"/>
      <c r="AB1553" s="42"/>
      <c r="AC1553" s="42"/>
      <c r="AD1553" s="42"/>
      <c r="AE1553" s="42"/>
      <c r="AF1553" s="42"/>
      <c r="AG1553" s="42"/>
      <c r="AH1553" s="42"/>
      <c r="AI1553" s="42"/>
      <c r="AJ1553" s="42"/>
      <c r="AK1553" s="42"/>
      <c r="AL1553" s="42"/>
      <c r="AM1553" s="42"/>
      <c r="AN1553" s="42"/>
      <c r="AO1553" s="42"/>
      <c r="AP1553" s="42"/>
      <c r="AQ1553" s="42"/>
    </row>
    <row r="1554" spans="1:43" ht="13">
      <c r="A1554" s="42"/>
      <c r="B1554" s="42"/>
      <c r="C1554" s="42"/>
      <c r="D1554" s="42"/>
      <c r="E1554" s="42"/>
      <c r="F1554" s="42"/>
      <c r="G1554" s="42"/>
      <c r="H1554" s="42"/>
      <c r="I1554" s="42"/>
      <c r="J1554" s="42"/>
      <c r="K1554" s="42"/>
      <c r="L1554" s="42"/>
      <c r="M1554" s="42"/>
      <c r="N1554" s="42"/>
      <c r="O1554" s="42"/>
      <c r="P1554" s="42"/>
      <c r="Q1554" s="42"/>
      <c r="R1554" s="42"/>
      <c r="S1554" s="42"/>
      <c r="T1554" s="42"/>
      <c r="U1554" s="42"/>
      <c r="V1554" s="42"/>
      <c r="W1554" s="42"/>
      <c r="X1554" s="42"/>
      <c r="Y1554" s="42"/>
      <c r="Z1554" s="42"/>
      <c r="AA1554" s="42"/>
      <c r="AB1554" s="42"/>
      <c r="AC1554" s="42"/>
      <c r="AD1554" s="42"/>
      <c r="AE1554" s="42"/>
      <c r="AF1554" s="42"/>
      <c r="AG1554" s="42"/>
      <c r="AH1554" s="42"/>
      <c r="AI1554" s="42"/>
      <c r="AJ1554" s="42"/>
      <c r="AK1554" s="42"/>
      <c r="AL1554" s="42"/>
      <c r="AM1554" s="42"/>
      <c r="AN1554" s="42"/>
      <c r="AO1554" s="42"/>
      <c r="AP1554" s="42"/>
      <c r="AQ1554" s="42"/>
    </row>
    <row r="1555" spans="1:43" ht="13">
      <c r="A1555" s="42"/>
      <c r="B1555" s="42"/>
      <c r="C1555" s="42"/>
      <c r="D1555" s="42"/>
      <c r="E1555" s="42"/>
      <c r="F1555" s="42"/>
      <c r="G1555" s="42"/>
      <c r="H1555" s="42"/>
      <c r="I1555" s="42"/>
      <c r="J1555" s="42"/>
      <c r="K1555" s="42"/>
      <c r="L1555" s="42"/>
      <c r="M1555" s="42"/>
      <c r="N1555" s="42"/>
      <c r="O1555" s="42"/>
      <c r="P1555" s="42"/>
      <c r="Q1555" s="42"/>
      <c r="R1555" s="42"/>
      <c r="S1555" s="42"/>
      <c r="T1555" s="42"/>
      <c r="U1555" s="42"/>
      <c r="V1555" s="42"/>
      <c r="W1555" s="42"/>
      <c r="X1555" s="42"/>
      <c r="Y1555" s="42"/>
      <c r="Z1555" s="42"/>
      <c r="AA1555" s="42"/>
      <c r="AB1555" s="42"/>
      <c r="AC1555" s="42"/>
      <c r="AD1555" s="42"/>
      <c r="AE1555" s="42"/>
      <c r="AF1555" s="42"/>
      <c r="AG1555" s="42"/>
      <c r="AH1555" s="42"/>
      <c r="AI1555" s="42"/>
      <c r="AJ1555" s="42"/>
      <c r="AK1555" s="42"/>
      <c r="AL1555" s="42"/>
      <c r="AM1555" s="42"/>
      <c r="AN1555" s="42"/>
      <c r="AO1555" s="42"/>
      <c r="AP1555" s="42"/>
      <c r="AQ1555" s="42"/>
    </row>
    <row r="1556" spans="1:43" ht="13">
      <c r="A1556" s="42"/>
      <c r="B1556" s="42"/>
      <c r="C1556" s="42"/>
      <c r="D1556" s="42"/>
      <c r="E1556" s="42"/>
      <c r="F1556" s="42"/>
      <c r="G1556" s="42"/>
      <c r="H1556" s="42"/>
      <c r="I1556" s="42"/>
      <c r="J1556" s="42"/>
      <c r="K1556" s="42"/>
      <c r="L1556" s="42"/>
      <c r="M1556" s="42"/>
      <c r="N1556" s="42"/>
      <c r="O1556" s="42"/>
      <c r="P1556" s="42"/>
      <c r="Q1556" s="42"/>
      <c r="R1556" s="42"/>
      <c r="S1556" s="42"/>
      <c r="T1556" s="42"/>
      <c r="U1556" s="42"/>
      <c r="V1556" s="42"/>
      <c r="W1556" s="42"/>
      <c r="X1556" s="42"/>
      <c r="Y1556" s="42"/>
      <c r="Z1556" s="42"/>
      <c r="AA1556" s="42"/>
      <c r="AB1556" s="42"/>
      <c r="AC1556" s="42"/>
      <c r="AD1556" s="42"/>
      <c r="AE1556" s="42"/>
      <c r="AF1556" s="42"/>
      <c r="AG1556" s="42"/>
      <c r="AH1556" s="42"/>
      <c r="AI1556" s="42"/>
      <c r="AJ1556" s="42"/>
      <c r="AK1556" s="42"/>
      <c r="AL1556" s="42"/>
      <c r="AM1556" s="42"/>
      <c r="AN1556" s="42"/>
      <c r="AO1556" s="42"/>
      <c r="AP1556" s="42"/>
      <c r="AQ1556" s="42"/>
    </row>
    <row r="1557" spans="1:43" ht="13">
      <c r="A1557" s="42"/>
      <c r="B1557" s="42"/>
      <c r="C1557" s="42"/>
      <c r="D1557" s="42"/>
      <c r="E1557" s="42"/>
      <c r="F1557" s="42"/>
      <c r="G1557" s="42"/>
      <c r="H1557" s="42"/>
      <c r="I1557" s="42"/>
      <c r="J1557" s="42"/>
      <c r="K1557" s="42"/>
      <c r="L1557" s="42"/>
      <c r="M1557" s="42"/>
      <c r="N1557" s="42"/>
      <c r="O1557" s="42"/>
      <c r="P1557" s="42"/>
      <c r="Q1557" s="42"/>
      <c r="R1557" s="42"/>
      <c r="S1557" s="42"/>
      <c r="T1557" s="42"/>
      <c r="U1557" s="42"/>
      <c r="V1557" s="42"/>
      <c r="W1557" s="42"/>
      <c r="X1557" s="42"/>
      <c r="Y1557" s="42"/>
      <c r="Z1557" s="42"/>
      <c r="AA1557" s="42"/>
      <c r="AB1557" s="42"/>
      <c r="AC1557" s="42"/>
      <c r="AD1557" s="42"/>
      <c r="AE1557" s="42"/>
      <c r="AF1557" s="42"/>
      <c r="AG1557" s="42"/>
      <c r="AH1557" s="42"/>
      <c r="AI1557" s="42"/>
      <c r="AJ1557" s="42"/>
      <c r="AK1557" s="42"/>
      <c r="AL1557" s="42"/>
      <c r="AM1557" s="42"/>
      <c r="AN1557" s="42"/>
      <c r="AO1557" s="42"/>
      <c r="AP1557" s="42"/>
      <c r="AQ1557" s="42"/>
    </row>
    <row r="1558" spans="1:43" ht="13">
      <c r="A1558" s="42"/>
      <c r="B1558" s="42"/>
      <c r="C1558" s="42"/>
      <c r="D1558" s="42"/>
      <c r="E1558" s="42"/>
      <c r="F1558" s="42"/>
      <c r="G1558" s="42"/>
      <c r="H1558" s="42"/>
      <c r="I1558" s="42"/>
      <c r="J1558" s="42"/>
      <c r="K1558" s="42"/>
      <c r="L1558" s="42"/>
      <c r="M1558" s="42"/>
      <c r="N1558" s="42"/>
      <c r="O1558" s="42"/>
      <c r="P1558" s="42"/>
      <c r="Q1558" s="42"/>
      <c r="R1558" s="42"/>
      <c r="S1558" s="42"/>
      <c r="T1558" s="42"/>
      <c r="U1558" s="42"/>
      <c r="V1558" s="42"/>
      <c r="W1558" s="42"/>
      <c r="X1558" s="42"/>
      <c r="Y1558" s="42"/>
      <c r="Z1558" s="42"/>
      <c r="AA1558" s="42"/>
      <c r="AB1558" s="42"/>
      <c r="AC1558" s="42"/>
      <c r="AD1558" s="42"/>
      <c r="AE1558" s="42"/>
      <c r="AF1558" s="42"/>
      <c r="AG1558" s="42"/>
      <c r="AH1558" s="42"/>
      <c r="AI1558" s="42"/>
      <c r="AJ1558" s="42"/>
      <c r="AK1558" s="42"/>
      <c r="AL1558" s="42"/>
      <c r="AM1558" s="42"/>
      <c r="AN1558" s="42"/>
      <c r="AO1558" s="42"/>
      <c r="AP1558" s="42"/>
      <c r="AQ1558" s="42"/>
    </row>
    <row r="1559" spans="1:43" ht="13">
      <c r="A1559" s="42"/>
      <c r="B1559" s="42"/>
      <c r="C1559" s="42"/>
      <c r="D1559" s="42"/>
      <c r="E1559" s="42"/>
      <c r="F1559" s="42"/>
      <c r="G1559" s="42"/>
      <c r="H1559" s="42"/>
      <c r="I1559" s="42"/>
      <c r="J1559" s="42"/>
      <c r="K1559" s="42"/>
      <c r="L1559" s="42"/>
      <c r="M1559" s="42"/>
      <c r="N1559" s="42"/>
      <c r="O1559" s="42"/>
      <c r="P1559" s="42"/>
      <c r="Q1559" s="42"/>
      <c r="R1559" s="42"/>
      <c r="S1559" s="42"/>
      <c r="T1559" s="42"/>
      <c r="U1559" s="42"/>
      <c r="V1559" s="42"/>
      <c r="W1559" s="42"/>
      <c r="X1559" s="42"/>
      <c r="Y1559" s="42"/>
      <c r="Z1559" s="42"/>
      <c r="AA1559" s="42"/>
      <c r="AB1559" s="42"/>
      <c r="AC1559" s="42"/>
      <c r="AD1559" s="42"/>
      <c r="AE1559" s="42"/>
      <c r="AF1559" s="42"/>
      <c r="AG1559" s="42"/>
      <c r="AH1559" s="42"/>
      <c r="AI1559" s="42"/>
      <c r="AJ1559" s="42"/>
      <c r="AK1559" s="42"/>
      <c r="AL1559" s="42"/>
      <c r="AM1559" s="42"/>
      <c r="AN1559" s="42"/>
      <c r="AO1559" s="42"/>
      <c r="AP1559" s="42"/>
      <c r="AQ1559" s="42"/>
    </row>
    <row r="1560" spans="1:43" ht="13">
      <c r="A1560" s="42"/>
      <c r="B1560" s="42"/>
      <c r="C1560" s="42"/>
      <c r="D1560" s="42"/>
      <c r="E1560" s="42"/>
      <c r="F1560" s="42"/>
      <c r="G1560" s="42"/>
      <c r="H1560" s="42"/>
      <c r="I1560" s="42"/>
      <c r="J1560" s="42"/>
      <c r="K1560" s="42"/>
      <c r="L1560" s="42"/>
      <c r="M1560" s="42"/>
      <c r="N1560" s="42"/>
      <c r="O1560" s="42"/>
      <c r="P1560" s="42"/>
      <c r="Q1560" s="42"/>
      <c r="R1560" s="42"/>
      <c r="S1560" s="42"/>
      <c r="T1560" s="42"/>
      <c r="U1560" s="42"/>
      <c r="V1560" s="42"/>
      <c r="W1560" s="42"/>
      <c r="X1560" s="42"/>
      <c r="Y1560" s="42"/>
      <c r="Z1560" s="42"/>
      <c r="AA1560" s="42"/>
      <c r="AB1560" s="42"/>
      <c r="AC1560" s="42"/>
      <c r="AD1560" s="42"/>
      <c r="AE1560" s="42"/>
      <c r="AF1560" s="42"/>
      <c r="AG1560" s="42"/>
      <c r="AH1560" s="42"/>
      <c r="AI1560" s="42"/>
      <c r="AJ1560" s="42"/>
      <c r="AK1560" s="42"/>
      <c r="AL1560" s="42"/>
      <c r="AM1560" s="42"/>
      <c r="AN1560" s="42"/>
      <c r="AO1560" s="42"/>
      <c r="AP1560" s="42"/>
      <c r="AQ1560" s="42"/>
    </row>
    <row r="1561" spans="1:43" ht="13">
      <c r="A1561" s="42"/>
      <c r="B1561" s="42"/>
      <c r="C1561" s="42"/>
      <c r="D1561" s="42"/>
      <c r="E1561" s="42"/>
      <c r="F1561" s="42"/>
      <c r="G1561" s="42"/>
      <c r="H1561" s="42"/>
      <c r="I1561" s="42"/>
      <c r="J1561" s="42"/>
      <c r="K1561" s="42"/>
      <c r="L1561" s="42"/>
      <c r="M1561" s="42"/>
      <c r="N1561" s="42"/>
      <c r="O1561" s="42"/>
      <c r="P1561" s="42"/>
      <c r="Q1561" s="42"/>
      <c r="R1561" s="42"/>
      <c r="S1561" s="42"/>
      <c r="T1561" s="42"/>
      <c r="U1561" s="42"/>
      <c r="V1561" s="42"/>
      <c r="W1561" s="42"/>
      <c r="X1561" s="42"/>
      <c r="Y1561" s="42"/>
      <c r="Z1561" s="42"/>
      <c r="AA1561" s="42"/>
      <c r="AB1561" s="42"/>
      <c r="AC1561" s="42"/>
      <c r="AD1561" s="42"/>
      <c r="AE1561" s="42"/>
      <c r="AF1561" s="42"/>
      <c r="AG1561" s="42"/>
      <c r="AH1561" s="42"/>
      <c r="AI1561" s="42"/>
      <c r="AJ1561" s="42"/>
      <c r="AK1561" s="42"/>
      <c r="AL1561" s="42"/>
      <c r="AM1561" s="42"/>
      <c r="AN1561" s="42"/>
      <c r="AO1561" s="42"/>
      <c r="AP1561" s="42"/>
      <c r="AQ1561" s="42"/>
    </row>
    <row r="1562" spans="1:43" ht="13">
      <c r="A1562" s="42"/>
      <c r="B1562" s="42"/>
      <c r="C1562" s="42"/>
      <c r="D1562" s="42"/>
      <c r="E1562" s="42"/>
      <c r="F1562" s="42"/>
      <c r="G1562" s="42"/>
      <c r="H1562" s="42"/>
      <c r="I1562" s="42"/>
      <c r="J1562" s="42"/>
      <c r="K1562" s="42"/>
      <c r="L1562" s="42"/>
      <c r="M1562" s="42"/>
      <c r="N1562" s="42"/>
      <c r="O1562" s="42"/>
      <c r="P1562" s="42"/>
      <c r="Q1562" s="42"/>
      <c r="R1562" s="42"/>
      <c r="S1562" s="42"/>
      <c r="T1562" s="42"/>
      <c r="U1562" s="42"/>
      <c r="V1562" s="42"/>
      <c r="W1562" s="42"/>
      <c r="X1562" s="42"/>
      <c r="Y1562" s="42"/>
      <c r="Z1562" s="42"/>
      <c r="AA1562" s="42"/>
      <c r="AB1562" s="42"/>
      <c r="AC1562" s="42"/>
      <c r="AD1562" s="42"/>
      <c r="AE1562" s="42"/>
      <c r="AF1562" s="42"/>
      <c r="AG1562" s="42"/>
      <c r="AH1562" s="42"/>
      <c r="AI1562" s="42"/>
      <c r="AJ1562" s="42"/>
      <c r="AK1562" s="42"/>
      <c r="AL1562" s="42"/>
      <c r="AM1562" s="42"/>
      <c r="AN1562" s="42"/>
      <c r="AO1562" s="42"/>
      <c r="AP1562" s="42"/>
      <c r="AQ1562" s="42"/>
    </row>
    <row r="1563" spans="1:43" ht="13">
      <c r="A1563" s="42"/>
      <c r="B1563" s="42"/>
      <c r="C1563" s="42"/>
      <c r="D1563" s="42"/>
      <c r="E1563" s="42"/>
      <c r="F1563" s="42"/>
      <c r="G1563" s="42"/>
      <c r="H1563" s="42"/>
      <c r="I1563" s="42"/>
      <c r="J1563" s="42"/>
      <c r="K1563" s="42"/>
      <c r="L1563" s="42"/>
      <c r="M1563" s="42"/>
      <c r="N1563" s="42"/>
      <c r="O1563" s="42"/>
      <c r="P1563" s="42"/>
      <c r="Q1563" s="42"/>
      <c r="R1563" s="42"/>
      <c r="S1563" s="42"/>
      <c r="T1563" s="42"/>
      <c r="U1563" s="42"/>
      <c r="V1563" s="42"/>
      <c r="W1563" s="42"/>
      <c r="X1563" s="42"/>
      <c r="Y1563" s="42"/>
      <c r="Z1563" s="42"/>
      <c r="AA1563" s="42"/>
      <c r="AB1563" s="42"/>
      <c r="AC1563" s="42"/>
      <c r="AD1563" s="42"/>
      <c r="AE1563" s="42"/>
      <c r="AF1563" s="42"/>
      <c r="AG1563" s="42"/>
      <c r="AH1563" s="42"/>
      <c r="AI1563" s="42"/>
      <c r="AJ1563" s="42"/>
      <c r="AK1563" s="42"/>
      <c r="AL1563" s="42"/>
      <c r="AM1563" s="42"/>
      <c r="AN1563" s="42"/>
      <c r="AO1563" s="42"/>
      <c r="AP1563" s="42"/>
      <c r="AQ1563" s="42"/>
    </row>
    <row r="1564" spans="1:43" ht="13">
      <c r="A1564" s="42"/>
      <c r="B1564" s="42"/>
      <c r="C1564" s="42"/>
      <c r="D1564" s="42"/>
      <c r="E1564" s="42"/>
      <c r="F1564" s="42"/>
      <c r="G1564" s="42"/>
      <c r="H1564" s="42"/>
      <c r="I1564" s="42"/>
      <c r="J1564" s="42"/>
      <c r="K1564" s="42"/>
      <c r="L1564" s="42"/>
      <c r="M1564" s="42"/>
      <c r="N1564" s="42"/>
      <c r="O1564" s="42"/>
      <c r="P1564" s="42"/>
      <c r="Q1564" s="42"/>
      <c r="R1564" s="42"/>
      <c r="S1564" s="42"/>
      <c r="T1564" s="42"/>
      <c r="U1564" s="42"/>
      <c r="V1564" s="42"/>
      <c r="W1564" s="42"/>
      <c r="X1564" s="42"/>
      <c r="Y1564" s="42"/>
      <c r="Z1564" s="42"/>
      <c r="AA1564" s="42"/>
      <c r="AB1564" s="42"/>
      <c r="AC1564" s="42"/>
      <c r="AD1564" s="42"/>
      <c r="AE1564" s="42"/>
      <c r="AF1564" s="42"/>
      <c r="AG1564" s="42"/>
      <c r="AH1564" s="42"/>
      <c r="AI1564" s="42"/>
      <c r="AJ1564" s="42"/>
      <c r="AK1564" s="42"/>
      <c r="AL1564" s="42"/>
      <c r="AM1564" s="42"/>
      <c r="AN1564" s="42"/>
      <c r="AO1564" s="42"/>
      <c r="AP1564" s="42"/>
      <c r="AQ1564" s="42"/>
    </row>
    <row r="1565" spans="1:43" ht="13">
      <c r="A1565" s="42"/>
      <c r="B1565" s="42"/>
      <c r="C1565" s="42"/>
      <c r="D1565" s="42"/>
      <c r="E1565" s="42"/>
      <c r="F1565" s="42"/>
      <c r="G1565" s="42"/>
      <c r="H1565" s="42"/>
      <c r="I1565" s="42"/>
      <c r="J1565" s="42"/>
      <c r="K1565" s="42"/>
      <c r="L1565" s="42"/>
      <c r="M1565" s="42"/>
      <c r="N1565" s="42"/>
      <c r="O1565" s="42"/>
      <c r="P1565" s="42"/>
      <c r="Q1565" s="42"/>
      <c r="R1565" s="42"/>
      <c r="S1565" s="42"/>
      <c r="T1565" s="42"/>
      <c r="U1565" s="42"/>
      <c r="V1565" s="42"/>
      <c r="W1565" s="42"/>
      <c r="X1565" s="42"/>
      <c r="Y1565" s="42"/>
      <c r="Z1565" s="42"/>
      <c r="AA1565" s="42"/>
      <c r="AB1565" s="42"/>
      <c r="AC1565" s="42"/>
      <c r="AD1565" s="42"/>
      <c r="AE1565" s="42"/>
      <c r="AF1565" s="42"/>
      <c r="AG1565" s="42"/>
      <c r="AH1565" s="42"/>
      <c r="AI1565" s="42"/>
      <c r="AJ1565" s="42"/>
      <c r="AK1565" s="42"/>
      <c r="AL1565" s="42"/>
      <c r="AM1565" s="42"/>
      <c r="AN1565" s="42"/>
      <c r="AO1565" s="42"/>
      <c r="AP1565" s="42"/>
      <c r="AQ1565" s="42"/>
    </row>
    <row r="1566" spans="1:43" ht="13">
      <c r="A1566" s="42"/>
      <c r="B1566" s="42"/>
      <c r="C1566" s="42"/>
      <c r="D1566" s="42"/>
      <c r="E1566" s="42"/>
      <c r="F1566" s="42"/>
      <c r="G1566" s="42"/>
      <c r="H1566" s="42"/>
      <c r="I1566" s="42"/>
      <c r="J1566" s="42"/>
      <c r="K1566" s="42"/>
      <c r="L1566" s="42"/>
      <c r="M1566" s="42"/>
      <c r="N1566" s="42"/>
      <c r="O1566" s="42"/>
      <c r="P1566" s="42"/>
      <c r="Q1566" s="42"/>
      <c r="R1566" s="42"/>
      <c r="S1566" s="42"/>
      <c r="T1566" s="42"/>
      <c r="U1566" s="42"/>
      <c r="V1566" s="42"/>
      <c r="W1566" s="42"/>
      <c r="X1566" s="42"/>
      <c r="Y1566" s="42"/>
      <c r="Z1566" s="42"/>
      <c r="AA1566" s="42"/>
      <c r="AB1566" s="42"/>
      <c r="AC1566" s="42"/>
      <c r="AD1566" s="42"/>
      <c r="AE1566" s="42"/>
      <c r="AF1566" s="42"/>
      <c r="AG1566" s="42"/>
      <c r="AH1566" s="42"/>
      <c r="AI1566" s="42"/>
      <c r="AJ1566" s="42"/>
      <c r="AK1566" s="42"/>
      <c r="AL1566" s="42"/>
      <c r="AM1566" s="42"/>
      <c r="AN1566" s="42"/>
      <c r="AO1566" s="42"/>
      <c r="AP1566" s="42"/>
      <c r="AQ1566" s="42"/>
    </row>
    <row r="1567" spans="1:43" ht="13">
      <c r="A1567" s="42"/>
      <c r="B1567" s="42"/>
      <c r="C1567" s="42"/>
      <c r="D1567" s="42"/>
      <c r="E1567" s="42"/>
      <c r="F1567" s="42"/>
      <c r="G1567" s="42"/>
      <c r="H1567" s="42"/>
      <c r="I1567" s="42"/>
      <c r="J1567" s="42"/>
      <c r="K1567" s="42"/>
      <c r="L1567" s="42"/>
      <c r="M1567" s="42"/>
      <c r="N1567" s="42"/>
      <c r="O1567" s="42"/>
      <c r="P1567" s="42"/>
      <c r="Q1567" s="42"/>
      <c r="R1567" s="42"/>
      <c r="S1567" s="42"/>
      <c r="T1567" s="42"/>
      <c r="U1567" s="42"/>
      <c r="V1567" s="42"/>
      <c r="W1567" s="42"/>
      <c r="X1567" s="42"/>
      <c r="Y1567" s="42"/>
      <c r="Z1567" s="42"/>
      <c r="AA1567" s="42"/>
      <c r="AB1567" s="42"/>
      <c r="AC1567" s="42"/>
      <c r="AD1567" s="42"/>
      <c r="AE1567" s="42"/>
      <c r="AF1567" s="42"/>
      <c r="AG1567" s="42"/>
      <c r="AH1567" s="42"/>
      <c r="AI1567" s="42"/>
      <c r="AJ1567" s="42"/>
      <c r="AK1567" s="42"/>
      <c r="AL1567" s="42"/>
      <c r="AM1567" s="42"/>
      <c r="AN1567" s="42"/>
      <c r="AO1567" s="42"/>
      <c r="AP1567" s="42"/>
      <c r="AQ1567" s="42"/>
    </row>
    <row r="1568" spans="1:43" ht="13">
      <c r="A1568" s="42"/>
      <c r="B1568" s="42"/>
      <c r="C1568" s="42"/>
      <c r="D1568" s="42"/>
      <c r="E1568" s="42"/>
      <c r="F1568" s="42"/>
      <c r="G1568" s="42"/>
      <c r="H1568" s="42"/>
      <c r="I1568" s="42"/>
      <c r="J1568" s="42"/>
      <c r="K1568" s="42"/>
      <c r="L1568" s="42"/>
      <c r="M1568" s="42"/>
      <c r="N1568" s="42"/>
      <c r="O1568" s="42"/>
      <c r="P1568" s="42"/>
      <c r="Q1568" s="42"/>
      <c r="R1568" s="42"/>
      <c r="S1568" s="42"/>
      <c r="T1568" s="42"/>
      <c r="U1568" s="42"/>
      <c r="V1568" s="42"/>
      <c r="W1568" s="42"/>
      <c r="X1568" s="42"/>
      <c r="Y1568" s="42"/>
      <c r="Z1568" s="42"/>
      <c r="AA1568" s="42"/>
      <c r="AB1568" s="42"/>
      <c r="AC1568" s="42"/>
      <c r="AD1568" s="42"/>
      <c r="AE1568" s="42"/>
      <c r="AF1568" s="42"/>
      <c r="AG1568" s="42"/>
      <c r="AH1568" s="42"/>
      <c r="AI1568" s="42"/>
      <c r="AJ1568" s="42"/>
      <c r="AK1568" s="42"/>
      <c r="AL1568" s="42"/>
      <c r="AM1568" s="42"/>
      <c r="AN1568" s="42"/>
      <c r="AO1568" s="42"/>
      <c r="AP1568" s="42"/>
      <c r="AQ1568" s="42"/>
    </row>
    <row r="1569" spans="1:43" ht="13">
      <c r="A1569" s="42"/>
      <c r="B1569" s="42"/>
      <c r="C1569" s="42"/>
      <c r="D1569" s="42"/>
      <c r="E1569" s="42"/>
      <c r="F1569" s="42"/>
      <c r="G1569" s="42"/>
      <c r="H1569" s="42"/>
      <c r="I1569" s="42"/>
      <c r="J1569" s="42"/>
      <c r="K1569" s="42"/>
      <c r="L1569" s="42"/>
      <c r="M1569" s="42"/>
      <c r="N1569" s="42"/>
      <c r="O1569" s="42"/>
      <c r="P1569" s="42"/>
      <c r="Q1569" s="42"/>
      <c r="R1569" s="42"/>
      <c r="S1569" s="42"/>
      <c r="T1569" s="42"/>
      <c r="U1569" s="42"/>
      <c r="V1569" s="42"/>
      <c r="W1569" s="42"/>
      <c r="X1569" s="42"/>
      <c r="Y1569" s="42"/>
      <c r="Z1569" s="42"/>
      <c r="AA1569" s="42"/>
      <c r="AB1569" s="42"/>
      <c r="AC1569" s="42"/>
      <c r="AD1569" s="42"/>
      <c r="AE1569" s="42"/>
      <c r="AF1569" s="42"/>
      <c r="AG1569" s="42"/>
      <c r="AH1569" s="42"/>
      <c r="AI1569" s="42"/>
      <c r="AJ1569" s="42"/>
      <c r="AK1569" s="42"/>
      <c r="AL1569" s="42"/>
      <c r="AM1569" s="42"/>
      <c r="AN1569" s="42"/>
      <c r="AO1569" s="42"/>
      <c r="AP1569" s="42"/>
      <c r="AQ1569" s="42"/>
    </row>
    <row r="1570" spans="1:43" ht="13">
      <c r="A1570" s="42"/>
      <c r="B1570" s="42"/>
      <c r="C1570" s="42"/>
      <c r="D1570" s="42"/>
      <c r="E1570" s="42"/>
      <c r="F1570" s="42"/>
      <c r="G1570" s="42"/>
      <c r="H1570" s="42"/>
      <c r="I1570" s="42"/>
      <c r="J1570" s="42"/>
      <c r="K1570" s="42"/>
      <c r="L1570" s="42"/>
      <c r="M1570" s="42"/>
      <c r="N1570" s="42"/>
      <c r="O1570" s="42"/>
      <c r="P1570" s="42"/>
      <c r="Q1570" s="42"/>
      <c r="R1570" s="42"/>
      <c r="S1570" s="42"/>
      <c r="T1570" s="42"/>
      <c r="U1570" s="42"/>
      <c r="V1570" s="42"/>
      <c r="W1570" s="42"/>
      <c r="X1570" s="42"/>
      <c r="Y1570" s="42"/>
      <c r="Z1570" s="42"/>
      <c r="AA1570" s="42"/>
      <c r="AB1570" s="42"/>
      <c r="AC1570" s="42"/>
      <c r="AD1570" s="42"/>
      <c r="AE1570" s="42"/>
      <c r="AF1570" s="42"/>
      <c r="AG1570" s="42"/>
      <c r="AH1570" s="42"/>
      <c r="AI1570" s="42"/>
      <c r="AJ1570" s="42"/>
      <c r="AK1570" s="42"/>
      <c r="AL1570" s="42"/>
      <c r="AM1570" s="42"/>
      <c r="AN1570" s="42"/>
      <c r="AO1570" s="42"/>
      <c r="AP1570" s="42"/>
      <c r="AQ1570" s="42"/>
    </row>
    <row r="1571" spans="1:43" ht="13">
      <c r="A1571" s="42"/>
      <c r="B1571" s="42"/>
      <c r="C1571" s="42"/>
      <c r="D1571" s="42"/>
      <c r="E1571" s="42"/>
      <c r="F1571" s="42"/>
      <c r="G1571" s="42"/>
      <c r="H1571" s="42"/>
      <c r="I1571" s="42"/>
      <c r="J1571" s="42"/>
      <c r="K1571" s="42"/>
      <c r="L1571" s="42"/>
      <c r="M1571" s="42"/>
      <c r="N1571" s="42"/>
      <c r="O1571" s="42"/>
      <c r="P1571" s="42"/>
      <c r="Q1571" s="42"/>
      <c r="R1571" s="42"/>
      <c r="S1571" s="42"/>
      <c r="T1571" s="42"/>
      <c r="U1571" s="42"/>
      <c r="V1571" s="42"/>
      <c r="W1571" s="42"/>
      <c r="X1571" s="42"/>
      <c r="Y1571" s="42"/>
      <c r="Z1571" s="42"/>
      <c r="AA1571" s="42"/>
      <c r="AB1571" s="42"/>
      <c r="AC1571" s="42"/>
      <c r="AD1571" s="42"/>
      <c r="AE1571" s="42"/>
      <c r="AF1571" s="42"/>
      <c r="AG1571" s="42"/>
      <c r="AH1571" s="42"/>
      <c r="AI1571" s="42"/>
      <c r="AJ1571" s="42"/>
      <c r="AK1571" s="42"/>
      <c r="AL1571" s="42"/>
      <c r="AM1571" s="42"/>
      <c r="AN1571" s="42"/>
      <c r="AO1571" s="42"/>
      <c r="AP1571" s="42"/>
      <c r="AQ1571" s="42"/>
    </row>
    <row r="1572" spans="1:43" ht="13">
      <c r="A1572" s="42"/>
      <c r="B1572" s="42"/>
      <c r="C1572" s="42"/>
      <c r="D1572" s="42"/>
      <c r="E1572" s="42"/>
      <c r="F1572" s="42"/>
      <c r="G1572" s="42"/>
      <c r="H1572" s="42"/>
      <c r="I1572" s="42"/>
      <c r="J1572" s="42"/>
      <c r="K1572" s="42"/>
      <c r="L1572" s="42"/>
      <c r="M1572" s="42"/>
      <c r="N1572" s="42"/>
      <c r="O1572" s="42"/>
      <c r="P1572" s="42"/>
      <c r="Q1572" s="42"/>
      <c r="R1572" s="42"/>
      <c r="S1572" s="42"/>
      <c r="T1572" s="42"/>
      <c r="U1572" s="42"/>
      <c r="V1572" s="42"/>
      <c r="W1572" s="42"/>
      <c r="X1572" s="42"/>
      <c r="Y1572" s="42"/>
      <c r="Z1572" s="42"/>
      <c r="AA1572" s="42"/>
      <c r="AB1572" s="42"/>
      <c r="AC1572" s="42"/>
      <c r="AD1572" s="42"/>
      <c r="AE1572" s="42"/>
      <c r="AF1572" s="42"/>
      <c r="AG1572" s="42"/>
      <c r="AH1572" s="42"/>
      <c r="AI1572" s="42"/>
      <c r="AJ1572" s="42"/>
      <c r="AK1572" s="42"/>
      <c r="AL1572" s="42"/>
      <c r="AM1572" s="42"/>
      <c r="AN1572" s="42"/>
      <c r="AO1572" s="42"/>
      <c r="AP1572" s="42"/>
      <c r="AQ1572" s="42"/>
    </row>
    <row r="1573" spans="1:43" ht="13">
      <c r="A1573" s="42"/>
      <c r="B1573" s="42"/>
      <c r="C1573" s="42"/>
      <c r="D1573" s="42"/>
      <c r="E1573" s="42"/>
      <c r="F1573" s="42"/>
      <c r="G1573" s="42"/>
      <c r="H1573" s="42"/>
      <c r="I1573" s="42"/>
      <c r="J1573" s="42"/>
      <c r="K1573" s="42"/>
      <c r="L1573" s="42"/>
      <c r="M1573" s="42"/>
      <c r="N1573" s="42"/>
      <c r="O1573" s="42"/>
      <c r="P1573" s="42"/>
      <c r="Q1573" s="42"/>
      <c r="R1573" s="42"/>
      <c r="S1573" s="42"/>
      <c r="T1573" s="42"/>
      <c r="U1573" s="42"/>
      <c r="V1573" s="42"/>
      <c r="W1573" s="42"/>
      <c r="X1573" s="42"/>
      <c r="Y1573" s="42"/>
      <c r="Z1573" s="42"/>
      <c r="AA1573" s="42"/>
      <c r="AB1573" s="42"/>
      <c r="AC1573" s="42"/>
      <c r="AD1573" s="42"/>
      <c r="AE1573" s="42"/>
      <c r="AF1573" s="42"/>
      <c r="AG1573" s="42"/>
      <c r="AH1573" s="42"/>
      <c r="AI1573" s="42"/>
      <c r="AJ1573" s="42"/>
      <c r="AK1573" s="42"/>
      <c r="AL1573" s="42"/>
      <c r="AM1573" s="42"/>
      <c r="AN1573" s="42"/>
      <c r="AO1573" s="42"/>
      <c r="AP1573" s="42"/>
      <c r="AQ1573" s="42"/>
    </row>
    <row r="1574" spans="1:43" ht="13">
      <c r="A1574" s="42"/>
      <c r="B1574" s="42"/>
      <c r="C1574" s="42"/>
      <c r="D1574" s="42"/>
      <c r="E1574" s="42"/>
      <c r="F1574" s="42"/>
      <c r="G1574" s="42"/>
      <c r="H1574" s="42"/>
      <c r="I1574" s="42"/>
      <c r="J1574" s="42"/>
      <c r="K1574" s="42"/>
      <c r="L1574" s="42"/>
      <c r="M1574" s="42"/>
      <c r="N1574" s="42"/>
      <c r="O1574" s="42"/>
      <c r="P1574" s="42"/>
      <c r="Q1574" s="42"/>
      <c r="R1574" s="42"/>
      <c r="S1574" s="42"/>
      <c r="T1574" s="42"/>
      <c r="U1574" s="42"/>
      <c r="V1574" s="42"/>
      <c r="W1574" s="42"/>
      <c r="X1574" s="42"/>
      <c r="Y1574" s="42"/>
      <c r="Z1574" s="42"/>
      <c r="AA1574" s="42"/>
      <c r="AB1574" s="42"/>
      <c r="AC1574" s="42"/>
      <c r="AD1574" s="42"/>
      <c r="AE1574" s="42"/>
      <c r="AF1574" s="42"/>
      <c r="AG1574" s="42"/>
      <c r="AH1574" s="42"/>
      <c r="AI1574" s="42"/>
      <c r="AJ1574" s="42"/>
      <c r="AK1574" s="42"/>
      <c r="AL1574" s="42"/>
      <c r="AM1574" s="42"/>
      <c r="AN1574" s="42"/>
      <c r="AO1574" s="42"/>
      <c r="AP1574" s="42"/>
      <c r="AQ1574" s="42"/>
    </row>
    <row r="1575" spans="1:43" ht="13">
      <c r="A1575" s="42"/>
      <c r="B1575" s="42"/>
      <c r="C1575" s="42"/>
      <c r="D1575" s="42"/>
      <c r="E1575" s="42"/>
      <c r="F1575" s="42"/>
      <c r="G1575" s="42"/>
      <c r="H1575" s="42"/>
      <c r="I1575" s="42"/>
      <c r="J1575" s="42"/>
      <c r="K1575" s="42"/>
      <c r="L1575" s="42"/>
      <c r="M1575" s="42"/>
      <c r="N1575" s="42"/>
      <c r="O1575" s="42"/>
      <c r="P1575" s="42"/>
      <c r="Q1575" s="42"/>
      <c r="R1575" s="42"/>
      <c r="S1575" s="42"/>
      <c r="T1575" s="42"/>
      <c r="U1575" s="42"/>
      <c r="V1575" s="42"/>
      <c r="W1575" s="42"/>
      <c r="X1575" s="42"/>
      <c r="Y1575" s="42"/>
      <c r="Z1575" s="42"/>
      <c r="AA1575" s="42"/>
      <c r="AB1575" s="42"/>
      <c r="AC1575" s="42"/>
      <c r="AD1575" s="42"/>
      <c r="AE1575" s="42"/>
      <c r="AF1575" s="42"/>
      <c r="AG1575" s="42"/>
      <c r="AH1575" s="42"/>
      <c r="AI1575" s="42"/>
      <c r="AJ1575" s="42"/>
      <c r="AK1575" s="42"/>
      <c r="AL1575" s="42"/>
      <c r="AM1575" s="42"/>
      <c r="AN1575" s="42"/>
      <c r="AO1575" s="42"/>
      <c r="AP1575" s="42"/>
      <c r="AQ1575" s="42"/>
    </row>
    <row r="1576" spans="1:43" ht="13">
      <c r="A1576" s="42"/>
      <c r="B1576" s="42"/>
      <c r="C1576" s="42"/>
      <c r="D1576" s="42"/>
      <c r="E1576" s="42"/>
      <c r="F1576" s="42"/>
      <c r="G1576" s="42"/>
      <c r="H1576" s="42"/>
      <c r="I1576" s="42"/>
      <c r="J1576" s="42"/>
      <c r="K1576" s="42"/>
      <c r="L1576" s="42"/>
      <c r="M1576" s="42"/>
      <c r="N1576" s="42"/>
      <c r="O1576" s="42"/>
      <c r="P1576" s="42"/>
      <c r="Q1576" s="42"/>
      <c r="R1576" s="42"/>
      <c r="S1576" s="42"/>
      <c r="T1576" s="42"/>
      <c r="U1576" s="42"/>
      <c r="V1576" s="42"/>
      <c r="W1576" s="42"/>
      <c r="X1576" s="42"/>
      <c r="Y1576" s="42"/>
      <c r="Z1576" s="42"/>
      <c r="AA1576" s="42"/>
      <c r="AB1576" s="42"/>
      <c r="AC1576" s="42"/>
      <c r="AD1576" s="42"/>
      <c r="AE1576" s="42"/>
      <c r="AF1576" s="42"/>
      <c r="AG1576" s="42"/>
      <c r="AH1576" s="42"/>
      <c r="AI1576" s="42"/>
      <c r="AJ1576" s="42"/>
      <c r="AK1576" s="42"/>
      <c r="AL1576" s="42"/>
      <c r="AM1576" s="42"/>
      <c r="AN1576" s="42"/>
      <c r="AO1576" s="42"/>
      <c r="AP1576" s="42"/>
      <c r="AQ1576" s="42"/>
    </row>
    <row r="1577" spans="1:43" ht="13">
      <c r="A1577" s="42"/>
      <c r="B1577" s="42"/>
      <c r="C1577" s="42"/>
      <c r="D1577" s="42"/>
      <c r="E1577" s="42"/>
      <c r="F1577" s="42"/>
      <c r="G1577" s="42"/>
      <c r="H1577" s="42"/>
      <c r="I1577" s="42"/>
      <c r="J1577" s="42"/>
      <c r="K1577" s="42"/>
      <c r="L1577" s="42"/>
      <c r="M1577" s="42"/>
      <c r="N1577" s="42"/>
      <c r="O1577" s="42"/>
      <c r="P1577" s="42"/>
      <c r="Q1577" s="42"/>
      <c r="R1577" s="42"/>
      <c r="S1577" s="42"/>
      <c r="T1577" s="42"/>
      <c r="U1577" s="42"/>
      <c r="V1577" s="42"/>
      <c r="W1577" s="42"/>
      <c r="X1577" s="42"/>
      <c r="Y1577" s="42"/>
      <c r="Z1577" s="42"/>
      <c r="AA1577" s="42"/>
      <c r="AB1577" s="42"/>
      <c r="AC1577" s="42"/>
      <c r="AD1577" s="42"/>
      <c r="AE1577" s="42"/>
      <c r="AF1577" s="42"/>
      <c r="AG1577" s="42"/>
      <c r="AH1577" s="42"/>
      <c r="AI1577" s="42"/>
      <c r="AJ1577" s="42"/>
      <c r="AK1577" s="42"/>
      <c r="AL1577" s="42"/>
      <c r="AM1577" s="42"/>
      <c r="AN1577" s="42"/>
      <c r="AO1577" s="42"/>
      <c r="AP1577" s="42"/>
      <c r="AQ1577" s="42"/>
    </row>
    <row r="1578" spans="1:43" ht="13">
      <c r="A1578" s="42"/>
      <c r="B1578" s="42"/>
      <c r="C1578" s="42"/>
      <c r="D1578" s="42"/>
      <c r="E1578" s="42"/>
      <c r="F1578" s="42"/>
      <c r="G1578" s="42"/>
      <c r="H1578" s="42"/>
      <c r="I1578" s="42"/>
      <c r="J1578" s="42"/>
      <c r="K1578" s="42"/>
      <c r="L1578" s="42"/>
      <c r="M1578" s="42"/>
      <c r="N1578" s="42"/>
      <c r="O1578" s="42"/>
      <c r="P1578" s="42"/>
      <c r="Q1578" s="42"/>
      <c r="R1578" s="42"/>
      <c r="S1578" s="42"/>
      <c r="T1578" s="42"/>
      <c r="U1578" s="42"/>
      <c r="V1578" s="42"/>
      <c r="W1578" s="42"/>
      <c r="X1578" s="42"/>
      <c r="Y1578" s="42"/>
      <c r="Z1578" s="42"/>
      <c r="AA1578" s="42"/>
      <c r="AB1578" s="42"/>
      <c r="AC1578" s="42"/>
      <c r="AD1578" s="42"/>
      <c r="AE1578" s="42"/>
      <c r="AF1578" s="42"/>
      <c r="AG1578" s="42"/>
      <c r="AH1578" s="42"/>
      <c r="AI1578" s="42"/>
      <c r="AJ1578" s="42"/>
      <c r="AK1578" s="42"/>
      <c r="AL1578" s="42"/>
      <c r="AM1578" s="42"/>
      <c r="AN1578" s="42"/>
      <c r="AO1578" s="42"/>
      <c r="AP1578" s="42"/>
      <c r="AQ1578" s="42"/>
    </row>
    <row r="1579" spans="1:43" ht="13">
      <c r="A1579" s="42"/>
      <c r="B1579" s="42"/>
      <c r="C1579" s="42"/>
      <c r="D1579" s="42"/>
      <c r="E1579" s="42"/>
      <c r="F1579" s="42"/>
      <c r="G1579" s="42"/>
      <c r="H1579" s="42"/>
      <c r="I1579" s="42"/>
      <c r="J1579" s="42"/>
      <c r="K1579" s="42"/>
      <c r="L1579" s="42"/>
      <c r="M1579" s="42"/>
      <c r="N1579" s="42"/>
      <c r="O1579" s="42"/>
      <c r="P1579" s="42"/>
      <c r="Q1579" s="42"/>
      <c r="R1579" s="42"/>
      <c r="S1579" s="42"/>
      <c r="T1579" s="42"/>
      <c r="U1579" s="42"/>
      <c r="V1579" s="42"/>
      <c r="W1579" s="42"/>
      <c r="X1579" s="42"/>
      <c r="Y1579" s="42"/>
      <c r="Z1579" s="42"/>
      <c r="AA1579" s="42"/>
      <c r="AB1579" s="42"/>
      <c r="AC1579" s="42"/>
      <c r="AD1579" s="42"/>
      <c r="AE1579" s="42"/>
      <c r="AF1579" s="42"/>
      <c r="AG1579" s="42"/>
      <c r="AH1579" s="42"/>
      <c r="AI1579" s="42"/>
      <c r="AJ1579" s="42"/>
      <c r="AK1579" s="42"/>
      <c r="AL1579" s="42"/>
      <c r="AM1579" s="42"/>
      <c r="AN1579" s="42"/>
      <c r="AO1579" s="42"/>
      <c r="AP1579" s="42"/>
      <c r="AQ1579" s="42"/>
    </row>
    <row r="1580" spans="1:43" ht="13">
      <c r="A1580" s="42"/>
      <c r="B1580" s="42"/>
      <c r="C1580" s="42"/>
      <c r="D1580" s="42"/>
      <c r="E1580" s="42"/>
      <c r="F1580" s="42"/>
      <c r="G1580" s="42"/>
      <c r="H1580" s="42"/>
      <c r="I1580" s="42"/>
      <c r="J1580" s="42"/>
      <c r="K1580" s="42"/>
      <c r="L1580" s="42"/>
      <c r="M1580" s="42"/>
      <c r="N1580" s="42"/>
      <c r="O1580" s="42"/>
      <c r="P1580" s="42"/>
      <c r="Q1580" s="42"/>
      <c r="R1580" s="42"/>
      <c r="S1580" s="42"/>
      <c r="T1580" s="42"/>
      <c r="U1580" s="42"/>
      <c r="V1580" s="42"/>
      <c r="W1580" s="42"/>
      <c r="X1580" s="42"/>
      <c r="Y1580" s="42"/>
      <c r="Z1580" s="42"/>
      <c r="AA1580" s="42"/>
      <c r="AB1580" s="42"/>
      <c r="AC1580" s="42"/>
      <c r="AD1580" s="42"/>
      <c r="AE1580" s="42"/>
      <c r="AF1580" s="42"/>
      <c r="AG1580" s="42"/>
      <c r="AH1580" s="42"/>
      <c r="AI1580" s="42"/>
      <c r="AJ1580" s="42"/>
      <c r="AK1580" s="42"/>
      <c r="AL1580" s="42"/>
      <c r="AM1580" s="42"/>
      <c r="AN1580" s="42"/>
      <c r="AO1580" s="42"/>
      <c r="AP1580" s="42"/>
      <c r="AQ1580" s="42"/>
    </row>
    <row r="1581" spans="1:43" ht="13">
      <c r="A1581" s="42"/>
      <c r="B1581" s="42"/>
      <c r="C1581" s="42"/>
      <c r="D1581" s="42"/>
      <c r="E1581" s="42"/>
      <c r="F1581" s="42"/>
      <c r="G1581" s="42"/>
      <c r="H1581" s="42"/>
      <c r="I1581" s="42"/>
      <c r="J1581" s="42"/>
      <c r="K1581" s="42"/>
      <c r="L1581" s="42"/>
      <c r="M1581" s="42"/>
      <c r="N1581" s="42"/>
      <c r="O1581" s="42"/>
      <c r="P1581" s="42"/>
      <c r="Q1581" s="42"/>
      <c r="R1581" s="42"/>
      <c r="S1581" s="42"/>
      <c r="T1581" s="42"/>
      <c r="U1581" s="42"/>
      <c r="V1581" s="42"/>
      <c r="W1581" s="42"/>
      <c r="X1581" s="42"/>
      <c r="Y1581" s="42"/>
      <c r="Z1581" s="42"/>
      <c r="AA1581" s="42"/>
      <c r="AB1581" s="42"/>
      <c r="AC1581" s="42"/>
      <c r="AD1581" s="42"/>
      <c r="AE1581" s="42"/>
      <c r="AF1581" s="42"/>
      <c r="AG1581" s="42"/>
      <c r="AH1581" s="42"/>
      <c r="AI1581" s="42"/>
      <c r="AJ1581" s="42"/>
      <c r="AK1581" s="42"/>
      <c r="AL1581" s="42"/>
      <c r="AM1581" s="42"/>
      <c r="AN1581" s="42"/>
      <c r="AO1581" s="42"/>
      <c r="AP1581" s="42"/>
      <c r="AQ1581" s="42"/>
    </row>
    <row r="1582" spans="1:43" ht="13">
      <c r="A1582" s="42"/>
      <c r="B1582" s="42"/>
      <c r="C1582" s="42"/>
      <c r="D1582" s="42"/>
      <c r="E1582" s="42"/>
      <c r="F1582" s="42"/>
      <c r="G1582" s="42"/>
      <c r="H1582" s="42"/>
      <c r="I1582" s="42"/>
      <c r="J1582" s="42"/>
      <c r="K1582" s="42"/>
      <c r="L1582" s="42"/>
      <c r="M1582" s="42"/>
      <c r="N1582" s="42"/>
      <c r="O1582" s="42"/>
      <c r="P1582" s="42"/>
      <c r="Q1582" s="42"/>
      <c r="R1582" s="42"/>
      <c r="S1582" s="42"/>
      <c r="T1582" s="42"/>
      <c r="U1582" s="42"/>
      <c r="V1582" s="42"/>
      <c r="W1582" s="42"/>
      <c r="X1582" s="42"/>
      <c r="Y1582" s="42"/>
      <c r="Z1582" s="42"/>
      <c r="AA1582" s="42"/>
      <c r="AB1582" s="42"/>
      <c r="AC1582" s="42"/>
      <c r="AD1582" s="42"/>
      <c r="AE1582" s="42"/>
      <c r="AF1582" s="42"/>
      <c r="AG1582" s="42"/>
      <c r="AH1582" s="42"/>
      <c r="AI1582" s="42"/>
      <c r="AJ1582" s="42"/>
      <c r="AK1582" s="42"/>
      <c r="AL1582" s="42"/>
      <c r="AM1582" s="42"/>
      <c r="AN1582" s="42"/>
      <c r="AO1582" s="42"/>
      <c r="AP1582" s="42"/>
      <c r="AQ1582" s="42"/>
    </row>
    <row r="1583" spans="1:43" ht="13">
      <c r="A1583" s="42"/>
      <c r="B1583" s="42"/>
      <c r="C1583" s="42"/>
      <c r="D1583" s="42"/>
      <c r="E1583" s="42"/>
      <c r="F1583" s="42"/>
      <c r="G1583" s="42"/>
      <c r="H1583" s="42"/>
      <c r="I1583" s="42"/>
      <c r="J1583" s="42"/>
      <c r="K1583" s="42"/>
      <c r="L1583" s="42"/>
      <c r="M1583" s="42"/>
      <c r="N1583" s="42"/>
      <c r="O1583" s="42"/>
      <c r="P1583" s="42"/>
      <c r="Q1583" s="42"/>
      <c r="R1583" s="42"/>
      <c r="S1583" s="42"/>
      <c r="T1583" s="42"/>
      <c r="U1583" s="42"/>
      <c r="V1583" s="42"/>
      <c r="W1583" s="42"/>
      <c r="X1583" s="42"/>
      <c r="Y1583" s="42"/>
      <c r="Z1583" s="42"/>
      <c r="AA1583" s="42"/>
      <c r="AB1583" s="42"/>
      <c r="AC1583" s="42"/>
      <c r="AD1583" s="42"/>
      <c r="AE1583" s="42"/>
      <c r="AF1583" s="42"/>
      <c r="AG1583" s="42"/>
      <c r="AH1583" s="42"/>
      <c r="AI1583" s="42"/>
      <c r="AJ1583" s="42"/>
      <c r="AK1583" s="42"/>
      <c r="AL1583" s="42"/>
      <c r="AM1583" s="42"/>
      <c r="AN1583" s="42"/>
      <c r="AO1583" s="42"/>
      <c r="AP1583" s="42"/>
      <c r="AQ1583" s="42"/>
    </row>
    <row r="1584" spans="1:43" ht="13">
      <c r="A1584" s="42"/>
      <c r="B1584" s="42"/>
      <c r="C1584" s="42"/>
      <c r="D1584" s="42"/>
      <c r="E1584" s="42"/>
      <c r="F1584" s="42"/>
      <c r="G1584" s="42"/>
      <c r="H1584" s="42"/>
      <c r="I1584" s="42"/>
      <c r="J1584" s="42"/>
      <c r="K1584" s="42"/>
      <c r="L1584" s="42"/>
      <c r="M1584" s="42"/>
      <c r="N1584" s="42"/>
      <c r="O1584" s="42"/>
      <c r="P1584" s="42"/>
      <c r="Q1584" s="42"/>
      <c r="R1584" s="42"/>
      <c r="S1584" s="42"/>
      <c r="T1584" s="42"/>
      <c r="U1584" s="42"/>
      <c r="V1584" s="42"/>
      <c r="W1584" s="42"/>
      <c r="X1584" s="42"/>
      <c r="Y1584" s="42"/>
      <c r="Z1584" s="42"/>
      <c r="AA1584" s="42"/>
      <c r="AB1584" s="42"/>
      <c r="AC1584" s="42"/>
      <c r="AD1584" s="42"/>
      <c r="AE1584" s="42"/>
      <c r="AF1584" s="42"/>
      <c r="AG1584" s="42"/>
      <c r="AH1584" s="42"/>
      <c r="AI1584" s="42"/>
      <c r="AJ1584" s="42"/>
      <c r="AK1584" s="42"/>
      <c r="AL1584" s="42"/>
      <c r="AM1584" s="42"/>
      <c r="AN1584" s="42"/>
      <c r="AO1584" s="42"/>
      <c r="AP1584" s="42"/>
      <c r="AQ1584" s="42"/>
    </row>
    <row r="1585" spans="1:43" ht="13">
      <c r="A1585" s="42"/>
      <c r="B1585" s="42"/>
      <c r="C1585" s="42"/>
      <c r="D1585" s="42"/>
      <c r="E1585" s="42"/>
      <c r="F1585" s="42"/>
      <c r="G1585" s="42"/>
      <c r="H1585" s="42"/>
      <c r="I1585" s="42"/>
      <c r="J1585" s="42"/>
      <c r="K1585" s="42"/>
      <c r="L1585" s="42"/>
      <c r="M1585" s="42"/>
      <c r="N1585" s="42"/>
      <c r="O1585" s="42"/>
      <c r="P1585" s="42"/>
      <c r="Q1585" s="42"/>
      <c r="R1585" s="42"/>
      <c r="S1585" s="42"/>
      <c r="T1585" s="42"/>
      <c r="U1585" s="42"/>
      <c r="V1585" s="42"/>
      <c r="W1585" s="42"/>
      <c r="X1585" s="42"/>
      <c r="Y1585" s="42"/>
      <c r="Z1585" s="42"/>
      <c r="AA1585" s="42"/>
      <c r="AB1585" s="42"/>
      <c r="AC1585" s="42"/>
      <c r="AD1585" s="42"/>
      <c r="AE1585" s="42"/>
      <c r="AF1585" s="42"/>
      <c r="AG1585" s="42"/>
      <c r="AH1585" s="42"/>
      <c r="AI1585" s="42"/>
      <c r="AJ1585" s="42"/>
      <c r="AK1585" s="42"/>
      <c r="AL1585" s="42"/>
      <c r="AM1585" s="42"/>
      <c r="AN1585" s="42"/>
      <c r="AO1585" s="42"/>
      <c r="AP1585" s="42"/>
      <c r="AQ1585" s="42"/>
    </row>
    <row r="1586" spans="1:43" ht="13">
      <c r="A1586" s="42"/>
      <c r="B1586" s="42"/>
      <c r="C1586" s="42"/>
      <c r="D1586" s="42"/>
      <c r="E1586" s="42"/>
      <c r="F1586" s="42"/>
      <c r="G1586" s="42"/>
      <c r="H1586" s="42"/>
      <c r="I1586" s="42"/>
      <c r="J1586" s="42"/>
      <c r="K1586" s="42"/>
      <c r="L1586" s="42"/>
      <c r="M1586" s="42"/>
      <c r="N1586" s="42"/>
      <c r="O1586" s="42"/>
      <c r="P1586" s="42"/>
      <c r="Q1586" s="42"/>
      <c r="R1586" s="42"/>
      <c r="S1586" s="42"/>
      <c r="T1586" s="42"/>
      <c r="U1586" s="42"/>
      <c r="V1586" s="42"/>
      <c r="W1586" s="42"/>
      <c r="X1586" s="42"/>
      <c r="Y1586" s="42"/>
      <c r="Z1586" s="42"/>
      <c r="AA1586" s="42"/>
      <c r="AB1586" s="42"/>
      <c r="AC1586" s="42"/>
      <c r="AD1586" s="42"/>
      <c r="AE1586" s="42"/>
      <c r="AF1586" s="42"/>
      <c r="AG1586" s="42"/>
      <c r="AH1586" s="42"/>
      <c r="AI1586" s="42"/>
      <c r="AJ1586" s="42"/>
      <c r="AK1586" s="42"/>
      <c r="AL1586" s="42"/>
      <c r="AM1586" s="42"/>
      <c r="AN1586" s="42"/>
      <c r="AO1586" s="42"/>
      <c r="AP1586" s="42"/>
      <c r="AQ1586" s="42"/>
    </row>
    <row r="1587" spans="1:43" ht="13">
      <c r="A1587" s="42"/>
      <c r="B1587" s="42"/>
      <c r="C1587" s="42"/>
      <c r="D1587" s="42"/>
      <c r="E1587" s="42"/>
      <c r="F1587" s="42"/>
      <c r="G1587" s="42"/>
      <c r="H1587" s="42"/>
      <c r="I1587" s="42"/>
      <c r="J1587" s="42"/>
      <c r="K1587" s="42"/>
      <c r="L1587" s="42"/>
      <c r="M1587" s="42"/>
      <c r="N1587" s="42"/>
      <c r="O1587" s="42"/>
      <c r="P1587" s="42"/>
      <c r="Q1587" s="42"/>
      <c r="R1587" s="42"/>
      <c r="S1587" s="42"/>
      <c r="T1587" s="42"/>
      <c r="U1587" s="42"/>
      <c r="V1587" s="42"/>
      <c r="W1587" s="42"/>
      <c r="X1587" s="42"/>
      <c r="Y1587" s="42"/>
      <c r="Z1587" s="42"/>
      <c r="AA1587" s="42"/>
      <c r="AB1587" s="42"/>
      <c r="AC1587" s="42"/>
      <c r="AD1587" s="42"/>
      <c r="AE1587" s="42"/>
      <c r="AF1587" s="42"/>
      <c r="AG1587" s="42"/>
      <c r="AH1587" s="42"/>
      <c r="AI1587" s="42"/>
      <c r="AJ1587" s="42"/>
      <c r="AK1587" s="42"/>
      <c r="AL1587" s="42"/>
      <c r="AM1587" s="42"/>
      <c r="AN1587" s="42"/>
      <c r="AO1587" s="42"/>
      <c r="AP1587" s="42"/>
      <c r="AQ1587" s="42"/>
    </row>
    <row r="1588" spans="1:43" ht="13">
      <c r="A1588" s="42"/>
      <c r="B1588" s="42"/>
      <c r="C1588" s="42"/>
      <c r="D1588" s="42"/>
      <c r="E1588" s="42"/>
      <c r="F1588" s="42"/>
      <c r="G1588" s="42"/>
      <c r="H1588" s="42"/>
      <c r="I1588" s="42"/>
      <c r="J1588" s="42"/>
      <c r="K1588" s="42"/>
      <c r="L1588" s="42"/>
      <c r="M1588" s="42"/>
      <c r="N1588" s="42"/>
      <c r="O1588" s="42"/>
      <c r="P1588" s="42"/>
      <c r="Q1588" s="42"/>
      <c r="R1588" s="42"/>
      <c r="S1588" s="42"/>
      <c r="T1588" s="42"/>
      <c r="U1588" s="42"/>
      <c r="V1588" s="42"/>
      <c r="W1588" s="42"/>
      <c r="X1588" s="42"/>
      <c r="Y1588" s="42"/>
      <c r="Z1588" s="42"/>
      <c r="AA1588" s="42"/>
      <c r="AB1588" s="42"/>
      <c r="AC1588" s="42"/>
      <c r="AD1588" s="42"/>
      <c r="AE1588" s="42"/>
      <c r="AF1588" s="42"/>
      <c r="AG1588" s="42"/>
      <c r="AH1588" s="42"/>
      <c r="AI1588" s="42"/>
      <c r="AJ1588" s="42"/>
      <c r="AK1588" s="42"/>
      <c r="AL1588" s="42"/>
      <c r="AM1588" s="42"/>
      <c r="AN1588" s="42"/>
      <c r="AO1588" s="42"/>
      <c r="AP1588" s="42"/>
      <c r="AQ1588" s="42"/>
    </row>
    <row r="1589" spans="1:43" ht="13">
      <c r="A1589" s="42"/>
      <c r="B1589" s="42"/>
      <c r="C1589" s="42"/>
      <c r="D1589" s="42"/>
      <c r="E1589" s="42"/>
      <c r="F1589" s="42"/>
      <c r="G1589" s="42"/>
      <c r="H1589" s="42"/>
      <c r="I1589" s="42"/>
      <c r="J1589" s="42"/>
      <c r="K1589" s="42"/>
      <c r="L1589" s="42"/>
      <c r="M1589" s="42"/>
      <c r="N1589" s="42"/>
      <c r="O1589" s="42"/>
      <c r="P1589" s="42"/>
      <c r="Q1589" s="42"/>
      <c r="R1589" s="42"/>
      <c r="S1589" s="42"/>
      <c r="T1589" s="42"/>
      <c r="U1589" s="42"/>
      <c r="V1589" s="42"/>
      <c r="W1589" s="42"/>
      <c r="X1589" s="42"/>
      <c r="Y1589" s="42"/>
      <c r="Z1589" s="42"/>
      <c r="AA1589" s="42"/>
      <c r="AB1589" s="42"/>
      <c r="AC1589" s="42"/>
      <c r="AD1589" s="42"/>
      <c r="AE1589" s="42"/>
      <c r="AF1589" s="42"/>
      <c r="AG1589" s="42"/>
      <c r="AH1589" s="42"/>
      <c r="AI1589" s="42"/>
      <c r="AJ1589" s="42"/>
      <c r="AK1589" s="42"/>
      <c r="AL1589" s="42"/>
      <c r="AM1589" s="42"/>
      <c r="AN1589" s="42"/>
      <c r="AO1589" s="42"/>
      <c r="AP1589" s="42"/>
      <c r="AQ1589" s="42"/>
    </row>
    <row r="1590" spans="1:43" ht="13">
      <c r="A1590" s="42"/>
      <c r="B1590" s="42"/>
      <c r="C1590" s="42"/>
      <c r="D1590" s="42"/>
      <c r="E1590" s="42"/>
      <c r="F1590" s="42"/>
      <c r="G1590" s="42"/>
      <c r="H1590" s="42"/>
      <c r="I1590" s="42"/>
      <c r="J1590" s="42"/>
      <c r="K1590" s="42"/>
      <c r="L1590" s="42"/>
      <c r="M1590" s="42"/>
      <c r="N1590" s="42"/>
      <c r="O1590" s="42"/>
      <c r="P1590" s="42"/>
      <c r="Q1590" s="42"/>
      <c r="R1590" s="42"/>
      <c r="S1590" s="42"/>
      <c r="T1590" s="42"/>
      <c r="U1590" s="42"/>
      <c r="V1590" s="42"/>
      <c r="W1590" s="42"/>
      <c r="X1590" s="42"/>
      <c r="Y1590" s="42"/>
      <c r="Z1590" s="42"/>
      <c r="AA1590" s="42"/>
      <c r="AB1590" s="42"/>
      <c r="AC1590" s="42"/>
      <c r="AD1590" s="42"/>
      <c r="AE1590" s="42"/>
      <c r="AF1590" s="42"/>
      <c r="AG1590" s="42"/>
      <c r="AH1590" s="42"/>
      <c r="AI1590" s="42"/>
      <c r="AJ1590" s="42"/>
      <c r="AK1590" s="42"/>
      <c r="AL1590" s="42"/>
      <c r="AM1590" s="42"/>
      <c r="AN1590" s="42"/>
      <c r="AO1590" s="42"/>
      <c r="AP1590" s="42"/>
      <c r="AQ1590" s="42"/>
    </row>
    <row r="1591" spans="1:43" ht="13">
      <c r="A1591" s="42"/>
      <c r="B1591" s="42"/>
      <c r="C1591" s="42"/>
      <c r="D1591" s="42"/>
      <c r="E1591" s="42"/>
      <c r="F1591" s="42"/>
      <c r="G1591" s="42"/>
      <c r="H1591" s="42"/>
      <c r="I1591" s="42"/>
      <c r="J1591" s="42"/>
      <c r="K1591" s="42"/>
      <c r="L1591" s="42"/>
      <c r="M1591" s="42"/>
      <c r="N1591" s="42"/>
      <c r="O1591" s="42"/>
      <c r="P1591" s="42"/>
      <c r="Q1591" s="42"/>
      <c r="R1591" s="42"/>
      <c r="S1591" s="42"/>
      <c r="T1591" s="42"/>
      <c r="U1591" s="42"/>
      <c r="V1591" s="42"/>
      <c r="W1591" s="42"/>
      <c r="X1591" s="42"/>
      <c r="Y1591" s="42"/>
      <c r="Z1591" s="42"/>
      <c r="AA1591" s="42"/>
      <c r="AB1591" s="42"/>
      <c r="AC1591" s="42"/>
      <c r="AD1591" s="42"/>
      <c r="AE1591" s="42"/>
      <c r="AF1591" s="42"/>
      <c r="AG1591" s="42"/>
      <c r="AH1591" s="42"/>
      <c r="AI1591" s="42"/>
      <c r="AJ1591" s="42"/>
      <c r="AK1591" s="42"/>
      <c r="AL1591" s="42"/>
      <c r="AM1591" s="42"/>
      <c r="AN1591" s="42"/>
      <c r="AO1591" s="42"/>
      <c r="AP1591" s="42"/>
      <c r="AQ1591" s="42"/>
    </row>
    <row r="1592" spans="1:43" ht="13">
      <c r="A1592" s="42"/>
      <c r="B1592" s="42"/>
      <c r="C1592" s="42"/>
      <c r="D1592" s="42"/>
      <c r="E1592" s="42"/>
      <c r="F1592" s="42"/>
      <c r="G1592" s="42"/>
      <c r="H1592" s="42"/>
      <c r="I1592" s="42"/>
      <c r="J1592" s="42"/>
      <c r="K1592" s="42"/>
      <c r="L1592" s="42"/>
      <c r="M1592" s="42"/>
      <c r="N1592" s="42"/>
      <c r="O1592" s="42"/>
      <c r="P1592" s="42"/>
      <c r="Q1592" s="42"/>
      <c r="R1592" s="42"/>
      <c r="S1592" s="42"/>
      <c r="T1592" s="42"/>
      <c r="U1592" s="42"/>
      <c r="V1592" s="42"/>
      <c r="W1592" s="42"/>
      <c r="X1592" s="42"/>
      <c r="Y1592" s="42"/>
      <c r="Z1592" s="42"/>
      <c r="AA1592" s="42"/>
      <c r="AB1592" s="42"/>
      <c r="AC1592" s="42"/>
      <c r="AD1592" s="42"/>
      <c r="AE1592" s="42"/>
      <c r="AF1592" s="42"/>
      <c r="AG1592" s="42"/>
      <c r="AH1592" s="42"/>
      <c r="AI1592" s="42"/>
      <c r="AJ1592" s="42"/>
      <c r="AK1592" s="42"/>
      <c r="AL1592" s="42"/>
      <c r="AM1592" s="42"/>
      <c r="AN1592" s="42"/>
      <c r="AO1592" s="42"/>
      <c r="AP1592" s="42"/>
      <c r="AQ1592" s="42"/>
    </row>
    <row r="1593" spans="1:43" ht="13">
      <c r="A1593" s="42"/>
      <c r="B1593" s="42"/>
      <c r="C1593" s="42"/>
      <c r="D1593" s="42"/>
      <c r="E1593" s="42"/>
      <c r="F1593" s="42"/>
      <c r="G1593" s="42"/>
      <c r="H1593" s="42"/>
      <c r="I1593" s="42"/>
      <c r="J1593" s="42"/>
      <c r="K1593" s="42"/>
      <c r="L1593" s="42"/>
      <c r="M1593" s="42"/>
      <c r="N1593" s="42"/>
      <c r="O1593" s="42"/>
      <c r="P1593" s="42"/>
      <c r="Q1593" s="42"/>
      <c r="R1593" s="42"/>
      <c r="S1593" s="42"/>
      <c r="T1593" s="42"/>
      <c r="U1593" s="42"/>
      <c r="V1593" s="42"/>
      <c r="W1593" s="42"/>
      <c r="X1593" s="42"/>
      <c r="Y1593" s="42"/>
      <c r="Z1593" s="42"/>
      <c r="AA1593" s="42"/>
      <c r="AB1593" s="42"/>
      <c r="AC1593" s="42"/>
      <c r="AD1593" s="42"/>
      <c r="AE1593" s="42"/>
      <c r="AF1593" s="42"/>
      <c r="AG1593" s="42"/>
      <c r="AH1593" s="42"/>
      <c r="AI1593" s="42"/>
      <c r="AJ1593" s="42"/>
      <c r="AK1593" s="42"/>
      <c r="AL1593" s="42"/>
      <c r="AM1593" s="42"/>
      <c r="AN1593" s="42"/>
      <c r="AO1593" s="42"/>
      <c r="AP1593" s="42"/>
      <c r="AQ1593" s="42"/>
    </row>
    <row r="1594" spans="1:43" ht="13">
      <c r="A1594" s="42"/>
      <c r="B1594" s="42"/>
      <c r="C1594" s="42"/>
      <c r="D1594" s="42"/>
      <c r="E1594" s="42"/>
      <c r="F1594" s="42"/>
      <c r="G1594" s="42"/>
      <c r="H1594" s="42"/>
      <c r="I1594" s="42"/>
      <c r="J1594" s="42"/>
      <c r="K1594" s="42"/>
      <c r="L1594" s="42"/>
      <c r="M1594" s="42"/>
      <c r="N1594" s="42"/>
      <c r="O1594" s="42"/>
      <c r="P1594" s="42"/>
      <c r="Q1594" s="42"/>
      <c r="R1594" s="42"/>
      <c r="S1594" s="42"/>
      <c r="T1594" s="42"/>
      <c r="U1594" s="42"/>
      <c r="V1594" s="42"/>
      <c r="W1594" s="42"/>
      <c r="X1594" s="42"/>
      <c r="Y1594" s="42"/>
      <c r="Z1594" s="42"/>
      <c r="AA1594" s="42"/>
      <c r="AB1594" s="42"/>
      <c r="AC1594" s="42"/>
      <c r="AD1594" s="42"/>
      <c r="AE1594" s="42"/>
      <c r="AF1594" s="42"/>
      <c r="AG1594" s="42"/>
      <c r="AH1594" s="42"/>
      <c r="AI1594" s="42"/>
      <c r="AJ1594" s="42"/>
      <c r="AK1594" s="42"/>
      <c r="AL1594" s="42"/>
      <c r="AM1594" s="42"/>
      <c r="AN1594" s="42"/>
      <c r="AO1594" s="42"/>
      <c r="AP1594" s="42"/>
      <c r="AQ1594" s="42"/>
    </row>
    <row r="1595" spans="1:43" ht="13">
      <c r="A1595" s="42"/>
      <c r="B1595" s="42"/>
      <c r="C1595" s="42"/>
      <c r="D1595" s="42"/>
      <c r="E1595" s="42"/>
      <c r="F1595" s="42"/>
      <c r="G1595" s="42"/>
      <c r="H1595" s="42"/>
      <c r="I1595" s="42"/>
      <c r="J1595" s="42"/>
      <c r="K1595" s="42"/>
      <c r="L1595" s="42"/>
      <c r="M1595" s="42"/>
      <c r="N1595" s="42"/>
      <c r="O1595" s="42"/>
      <c r="P1595" s="42"/>
      <c r="Q1595" s="42"/>
      <c r="R1595" s="42"/>
      <c r="S1595" s="42"/>
      <c r="T1595" s="42"/>
      <c r="U1595" s="42"/>
      <c r="V1595" s="42"/>
      <c r="W1595" s="42"/>
      <c r="X1595" s="42"/>
      <c r="Y1595" s="42"/>
      <c r="Z1595" s="42"/>
      <c r="AA1595" s="42"/>
      <c r="AB1595" s="42"/>
      <c r="AC1595" s="42"/>
      <c r="AD1595" s="42"/>
      <c r="AE1595" s="42"/>
      <c r="AF1595" s="42"/>
      <c r="AG1595" s="42"/>
      <c r="AH1595" s="42"/>
      <c r="AI1595" s="42"/>
      <c r="AJ1595" s="42"/>
      <c r="AK1595" s="42"/>
      <c r="AL1595" s="42"/>
      <c r="AM1595" s="42"/>
      <c r="AN1595" s="42"/>
      <c r="AO1595" s="42"/>
      <c r="AP1595" s="42"/>
      <c r="AQ1595" s="42"/>
    </row>
    <row r="1596" spans="1:43" ht="13">
      <c r="A1596" s="42"/>
      <c r="B1596" s="42"/>
      <c r="C1596" s="42"/>
      <c r="D1596" s="42"/>
      <c r="E1596" s="42"/>
      <c r="F1596" s="42"/>
      <c r="G1596" s="42"/>
      <c r="H1596" s="42"/>
      <c r="I1596" s="42"/>
      <c r="J1596" s="42"/>
      <c r="K1596" s="42"/>
      <c r="L1596" s="42"/>
      <c r="M1596" s="42"/>
      <c r="N1596" s="42"/>
      <c r="O1596" s="42"/>
      <c r="P1596" s="42"/>
      <c r="Q1596" s="42"/>
      <c r="R1596" s="42"/>
      <c r="S1596" s="42"/>
      <c r="T1596" s="42"/>
      <c r="U1596" s="42"/>
      <c r="V1596" s="42"/>
      <c r="W1596" s="42"/>
      <c r="X1596" s="42"/>
      <c r="Y1596" s="42"/>
      <c r="Z1596" s="42"/>
      <c r="AA1596" s="42"/>
      <c r="AB1596" s="42"/>
      <c r="AC1596" s="42"/>
      <c r="AD1596" s="42"/>
      <c r="AE1596" s="42"/>
      <c r="AF1596" s="42"/>
      <c r="AG1596" s="42"/>
      <c r="AH1596" s="42"/>
      <c r="AI1596" s="42"/>
      <c r="AJ1596" s="42"/>
      <c r="AK1596" s="42"/>
      <c r="AL1596" s="42"/>
      <c r="AM1596" s="42"/>
      <c r="AN1596" s="42"/>
      <c r="AO1596" s="42"/>
      <c r="AP1596" s="42"/>
      <c r="AQ1596" s="42"/>
    </row>
    <row r="1597" spans="1:43" ht="13">
      <c r="A1597" s="42"/>
      <c r="B1597" s="42"/>
      <c r="C1597" s="42"/>
      <c r="D1597" s="42"/>
      <c r="E1597" s="42"/>
      <c r="F1597" s="42"/>
      <c r="G1597" s="42"/>
      <c r="H1597" s="42"/>
      <c r="I1597" s="42"/>
      <c r="J1597" s="42"/>
      <c r="K1597" s="42"/>
      <c r="L1597" s="42"/>
      <c r="M1597" s="42"/>
      <c r="N1597" s="42"/>
      <c r="O1597" s="42"/>
      <c r="P1597" s="42"/>
      <c r="Q1597" s="42"/>
      <c r="R1597" s="42"/>
      <c r="S1597" s="42"/>
      <c r="T1597" s="42"/>
      <c r="U1597" s="42"/>
      <c r="V1597" s="42"/>
      <c r="W1597" s="42"/>
      <c r="X1597" s="42"/>
      <c r="Y1597" s="42"/>
      <c r="Z1597" s="42"/>
      <c r="AA1597" s="42"/>
      <c r="AB1597" s="42"/>
      <c r="AC1597" s="42"/>
      <c r="AD1597" s="42"/>
      <c r="AE1597" s="42"/>
      <c r="AF1597" s="42"/>
      <c r="AG1597" s="42"/>
      <c r="AH1597" s="42"/>
      <c r="AI1597" s="42"/>
      <c r="AJ1597" s="42"/>
      <c r="AK1597" s="42"/>
      <c r="AL1597" s="42"/>
      <c r="AM1597" s="42"/>
      <c r="AN1597" s="42"/>
      <c r="AO1597" s="42"/>
      <c r="AP1597" s="42"/>
      <c r="AQ1597" s="42"/>
    </row>
    <row r="1598" spans="1:43" ht="13">
      <c r="A1598" s="42"/>
      <c r="B1598" s="42"/>
      <c r="C1598" s="42"/>
      <c r="D1598" s="42"/>
      <c r="E1598" s="42"/>
      <c r="F1598" s="42"/>
      <c r="G1598" s="42"/>
      <c r="H1598" s="42"/>
      <c r="I1598" s="42"/>
      <c r="J1598" s="42"/>
      <c r="K1598" s="42"/>
      <c r="L1598" s="42"/>
      <c r="M1598" s="42"/>
      <c r="N1598" s="42"/>
      <c r="O1598" s="42"/>
      <c r="P1598" s="42"/>
      <c r="Q1598" s="42"/>
      <c r="R1598" s="42"/>
      <c r="S1598" s="42"/>
      <c r="T1598" s="42"/>
      <c r="U1598" s="42"/>
      <c r="V1598" s="42"/>
      <c r="W1598" s="42"/>
      <c r="X1598" s="42"/>
      <c r="Y1598" s="42"/>
      <c r="Z1598" s="42"/>
      <c r="AA1598" s="42"/>
      <c r="AB1598" s="42"/>
      <c r="AC1598" s="42"/>
      <c r="AD1598" s="42"/>
      <c r="AE1598" s="42"/>
      <c r="AF1598" s="42"/>
      <c r="AG1598" s="42"/>
      <c r="AH1598" s="42"/>
      <c r="AI1598" s="42"/>
      <c r="AJ1598" s="42"/>
      <c r="AK1598" s="42"/>
      <c r="AL1598" s="42"/>
      <c r="AM1598" s="42"/>
      <c r="AN1598" s="42"/>
      <c r="AO1598" s="42"/>
      <c r="AP1598" s="42"/>
      <c r="AQ1598" s="42"/>
    </row>
    <row r="1599" spans="1:43" ht="13">
      <c r="A1599" s="42"/>
      <c r="B1599" s="42"/>
      <c r="C1599" s="42"/>
      <c r="D1599" s="42"/>
      <c r="E1599" s="42"/>
      <c r="F1599" s="42"/>
      <c r="G1599" s="42"/>
      <c r="H1599" s="42"/>
      <c r="I1599" s="42"/>
      <c r="J1599" s="42"/>
      <c r="K1599" s="42"/>
      <c r="L1599" s="42"/>
      <c r="M1599" s="42"/>
      <c r="N1599" s="42"/>
      <c r="O1599" s="42"/>
      <c r="P1599" s="42"/>
      <c r="Q1599" s="42"/>
      <c r="R1599" s="42"/>
      <c r="S1599" s="42"/>
      <c r="T1599" s="42"/>
      <c r="U1599" s="42"/>
      <c r="V1599" s="42"/>
      <c r="W1599" s="42"/>
      <c r="X1599" s="42"/>
      <c r="Y1599" s="42"/>
      <c r="Z1599" s="42"/>
      <c r="AA1599" s="42"/>
      <c r="AB1599" s="42"/>
      <c r="AC1599" s="42"/>
      <c r="AD1599" s="42"/>
      <c r="AE1599" s="42"/>
      <c r="AF1599" s="42"/>
      <c r="AG1599" s="42"/>
      <c r="AH1599" s="42"/>
      <c r="AI1599" s="42"/>
      <c r="AJ1599" s="42"/>
      <c r="AK1599" s="42"/>
      <c r="AL1599" s="42"/>
      <c r="AM1599" s="42"/>
      <c r="AN1599" s="42"/>
      <c r="AO1599" s="42"/>
      <c r="AP1599" s="42"/>
      <c r="AQ1599" s="42"/>
    </row>
    <row r="1600" spans="1:43" ht="13">
      <c r="A1600" s="42"/>
      <c r="B1600" s="42"/>
      <c r="C1600" s="42"/>
      <c r="D1600" s="42"/>
      <c r="E1600" s="42"/>
      <c r="F1600" s="42"/>
      <c r="G1600" s="42"/>
      <c r="H1600" s="42"/>
      <c r="I1600" s="42"/>
      <c r="J1600" s="42"/>
      <c r="K1600" s="42"/>
      <c r="L1600" s="42"/>
      <c r="M1600" s="42"/>
      <c r="N1600" s="42"/>
      <c r="O1600" s="42"/>
      <c r="P1600" s="42"/>
      <c r="Q1600" s="42"/>
      <c r="R1600" s="42"/>
      <c r="S1600" s="42"/>
      <c r="T1600" s="42"/>
      <c r="U1600" s="42"/>
      <c r="V1600" s="42"/>
      <c r="W1600" s="42"/>
      <c r="X1600" s="42"/>
      <c r="Y1600" s="42"/>
      <c r="Z1600" s="42"/>
      <c r="AA1600" s="42"/>
      <c r="AB1600" s="42"/>
      <c r="AC1600" s="42"/>
      <c r="AD1600" s="42"/>
      <c r="AE1600" s="42"/>
      <c r="AF1600" s="42"/>
      <c r="AG1600" s="42"/>
      <c r="AH1600" s="42"/>
      <c r="AI1600" s="42"/>
      <c r="AJ1600" s="42"/>
      <c r="AK1600" s="42"/>
      <c r="AL1600" s="42"/>
      <c r="AM1600" s="42"/>
      <c r="AN1600" s="42"/>
      <c r="AO1600" s="42"/>
      <c r="AP1600" s="42"/>
      <c r="AQ1600" s="42"/>
    </row>
    <row r="1601" spans="1:43" ht="13">
      <c r="A1601" s="42"/>
      <c r="B1601" s="42"/>
      <c r="C1601" s="42"/>
      <c r="D1601" s="42"/>
      <c r="E1601" s="42"/>
      <c r="F1601" s="42"/>
      <c r="G1601" s="42"/>
      <c r="H1601" s="42"/>
      <c r="I1601" s="42"/>
      <c r="J1601" s="42"/>
      <c r="K1601" s="42"/>
      <c r="L1601" s="42"/>
      <c r="M1601" s="42"/>
      <c r="N1601" s="42"/>
      <c r="O1601" s="42"/>
      <c r="P1601" s="42"/>
      <c r="Q1601" s="42"/>
      <c r="R1601" s="42"/>
      <c r="S1601" s="42"/>
      <c r="T1601" s="42"/>
      <c r="U1601" s="42"/>
      <c r="V1601" s="42"/>
      <c r="W1601" s="42"/>
      <c r="X1601" s="42"/>
      <c r="Y1601" s="42"/>
      <c r="Z1601" s="42"/>
      <c r="AA1601" s="42"/>
      <c r="AB1601" s="42"/>
      <c r="AC1601" s="42"/>
      <c r="AD1601" s="42"/>
      <c r="AE1601" s="42"/>
      <c r="AF1601" s="42"/>
      <c r="AG1601" s="42"/>
      <c r="AH1601" s="42"/>
      <c r="AI1601" s="42"/>
      <c r="AJ1601" s="42"/>
      <c r="AK1601" s="42"/>
      <c r="AL1601" s="42"/>
      <c r="AM1601" s="42"/>
      <c r="AN1601" s="42"/>
      <c r="AO1601" s="42"/>
      <c r="AP1601" s="42"/>
      <c r="AQ1601" s="42"/>
    </row>
    <row r="1602" spans="1:43" ht="13">
      <c r="A1602" s="42"/>
      <c r="B1602" s="42"/>
      <c r="C1602" s="42"/>
      <c r="D1602" s="42"/>
      <c r="E1602" s="42"/>
      <c r="F1602" s="42"/>
      <c r="G1602" s="42"/>
      <c r="H1602" s="42"/>
      <c r="I1602" s="42"/>
      <c r="J1602" s="42"/>
      <c r="K1602" s="42"/>
      <c r="L1602" s="42"/>
      <c r="M1602" s="42"/>
      <c r="N1602" s="42"/>
      <c r="O1602" s="42"/>
      <c r="P1602" s="42"/>
      <c r="Q1602" s="42"/>
      <c r="R1602" s="42"/>
      <c r="S1602" s="42"/>
      <c r="T1602" s="42"/>
      <c r="U1602" s="42"/>
      <c r="V1602" s="42"/>
      <c r="W1602" s="42"/>
      <c r="X1602" s="42"/>
      <c r="Y1602" s="42"/>
      <c r="Z1602" s="42"/>
      <c r="AA1602" s="42"/>
      <c r="AB1602" s="42"/>
      <c r="AC1602" s="42"/>
      <c r="AD1602" s="42"/>
      <c r="AE1602" s="42"/>
      <c r="AF1602" s="42"/>
      <c r="AG1602" s="42"/>
      <c r="AH1602" s="42"/>
      <c r="AI1602" s="42"/>
      <c r="AJ1602" s="42"/>
      <c r="AK1602" s="42"/>
      <c r="AL1602" s="42"/>
      <c r="AM1602" s="42"/>
      <c r="AN1602" s="42"/>
      <c r="AO1602" s="42"/>
      <c r="AP1602" s="42"/>
      <c r="AQ1602" s="42"/>
    </row>
    <row r="1603" spans="1:43" ht="13">
      <c r="A1603" s="42"/>
      <c r="B1603" s="42"/>
      <c r="C1603" s="42"/>
      <c r="D1603" s="42"/>
      <c r="E1603" s="42"/>
      <c r="F1603" s="42"/>
      <c r="G1603" s="42"/>
      <c r="H1603" s="42"/>
      <c r="I1603" s="42"/>
      <c r="J1603" s="42"/>
      <c r="K1603" s="42"/>
      <c r="L1603" s="42"/>
      <c r="M1603" s="42"/>
      <c r="N1603" s="42"/>
      <c r="O1603" s="42"/>
      <c r="P1603" s="42"/>
      <c r="Q1603" s="42"/>
      <c r="R1603" s="42"/>
      <c r="S1603" s="42"/>
      <c r="T1603" s="42"/>
      <c r="U1603" s="42"/>
      <c r="V1603" s="42"/>
      <c r="W1603" s="42"/>
      <c r="X1603" s="42"/>
      <c r="Y1603" s="42"/>
      <c r="Z1603" s="42"/>
      <c r="AA1603" s="42"/>
      <c r="AB1603" s="42"/>
      <c r="AC1603" s="42"/>
      <c r="AD1603" s="42"/>
      <c r="AE1603" s="42"/>
      <c r="AF1603" s="42"/>
      <c r="AG1603" s="42"/>
      <c r="AH1603" s="42"/>
      <c r="AI1603" s="42"/>
      <c r="AJ1603" s="42"/>
      <c r="AK1603" s="42"/>
      <c r="AL1603" s="42"/>
      <c r="AM1603" s="42"/>
      <c r="AN1603" s="42"/>
      <c r="AO1603" s="42"/>
      <c r="AP1603" s="42"/>
      <c r="AQ1603" s="42"/>
    </row>
    <row r="1604" spans="1:43" ht="13">
      <c r="A1604" s="42"/>
      <c r="B1604" s="42"/>
      <c r="C1604" s="42"/>
      <c r="D1604" s="42"/>
      <c r="E1604" s="42"/>
      <c r="F1604" s="42"/>
      <c r="G1604" s="42"/>
      <c r="H1604" s="42"/>
      <c r="I1604" s="42"/>
      <c r="J1604" s="42"/>
      <c r="K1604" s="42"/>
      <c r="L1604" s="42"/>
      <c r="M1604" s="42"/>
      <c r="N1604" s="42"/>
      <c r="O1604" s="42"/>
      <c r="P1604" s="42"/>
      <c r="Q1604" s="42"/>
      <c r="R1604" s="42"/>
      <c r="S1604" s="42"/>
      <c r="T1604" s="42"/>
      <c r="U1604" s="42"/>
      <c r="V1604" s="42"/>
      <c r="W1604" s="42"/>
      <c r="X1604" s="42"/>
      <c r="Y1604" s="42"/>
      <c r="Z1604" s="42"/>
      <c r="AA1604" s="42"/>
      <c r="AB1604" s="42"/>
      <c r="AC1604" s="42"/>
      <c r="AD1604" s="42"/>
      <c r="AE1604" s="42"/>
      <c r="AF1604" s="42"/>
      <c r="AG1604" s="42"/>
      <c r="AH1604" s="42"/>
      <c r="AI1604" s="42"/>
      <c r="AJ1604" s="42"/>
      <c r="AK1604" s="42"/>
      <c r="AL1604" s="42"/>
      <c r="AM1604" s="42"/>
      <c r="AN1604" s="42"/>
      <c r="AO1604" s="42"/>
      <c r="AP1604" s="42"/>
      <c r="AQ1604" s="42"/>
    </row>
    <row r="1605" spans="1:43" ht="13">
      <c r="A1605" s="42"/>
      <c r="B1605" s="42"/>
      <c r="C1605" s="42"/>
      <c r="D1605" s="42"/>
      <c r="E1605" s="42"/>
      <c r="F1605" s="42"/>
      <c r="G1605" s="42"/>
      <c r="H1605" s="42"/>
      <c r="I1605" s="42"/>
      <c r="J1605" s="42"/>
      <c r="K1605" s="42"/>
      <c r="L1605" s="42"/>
      <c r="M1605" s="42"/>
      <c r="N1605" s="42"/>
      <c r="O1605" s="42"/>
      <c r="P1605" s="42"/>
      <c r="Q1605" s="42"/>
      <c r="R1605" s="42"/>
      <c r="S1605" s="42"/>
      <c r="T1605" s="42"/>
      <c r="U1605" s="42"/>
      <c r="V1605" s="42"/>
      <c r="W1605" s="42"/>
      <c r="X1605" s="42"/>
      <c r="Y1605" s="42"/>
      <c r="Z1605" s="42"/>
      <c r="AA1605" s="42"/>
      <c r="AB1605" s="42"/>
      <c r="AC1605" s="42"/>
      <c r="AD1605" s="42"/>
      <c r="AE1605" s="42"/>
      <c r="AF1605" s="42"/>
      <c r="AG1605" s="42"/>
      <c r="AH1605" s="42"/>
      <c r="AI1605" s="42"/>
      <c r="AJ1605" s="42"/>
      <c r="AK1605" s="42"/>
      <c r="AL1605" s="42"/>
      <c r="AM1605" s="42"/>
      <c r="AN1605" s="42"/>
      <c r="AO1605" s="42"/>
      <c r="AP1605" s="42"/>
      <c r="AQ1605" s="42"/>
    </row>
    <row r="1606" spans="1:43" ht="13">
      <c r="A1606" s="42"/>
      <c r="B1606" s="42"/>
      <c r="C1606" s="42"/>
      <c r="D1606" s="42"/>
      <c r="E1606" s="42"/>
      <c r="F1606" s="42"/>
      <c r="G1606" s="42"/>
      <c r="H1606" s="42"/>
      <c r="I1606" s="42"/>
      <c r="J1606" s="42"/>
      <c r="K1606" s="42"/>
      <c r="L1606" s="42"/>
      <c r="M1606" s="42"/>
      <c r="N1606" s="42"/>
      <c r="O1606" s="42"/>
      <c r="P1606" s="42"/>
      <c r="Q1606" s="42"/>
      <c r="R1606" s="42"/>
      <c r="S1606" s="42"/>
      <c r="T1606" s="42"/>
      <c r="U1606" s="42"/>
      <c r="V1606" s="42"/>
      <c r="W1606" s="42"/>
      <c r="X1606" s="42"/>
      <c r="Y1606" s="42"/>
      <c r="Z1606" s="42"/>
      <c r="AA1606" s="42"/>
      <c r="AB1606" s="42"/>
      <c r="AC1606" s="42"/>
      <c r="AD1606" s="42"/>
      <c r="AE1606" s="42"/>
      <c r="AF1606" s="42"/>
      <c r="AG1606" s="42"/>
      <c r="AH1606" s="42"/>
      <c r="AI1606" s="42"/>
      <c r="AJ1606" s="42"/>
      <c r="AK1606" s="42"/>
      <c r="AL1606" s="42"/>
      <c r="AM1606" s="42"/>
      <c r="AN1606" s="42"/>
      <c r="AO1606" s="42"/>
      <c r="AP1606" s="42"/>
      <c r="AQ1606" s="42"/>
    </row>
    <row r="1607" spans="1:43" ht="13">
      <c r="A1607" s="42"/>
      <c r="B1607" s="42"/>
      <c r="C1607" s="42"/>
      <c r="D1607" s="42"/>
      <c r="E1607" s="42"/>
      <c r="F1607" s="42"/>
      <c r="G1607" s="42"/>
      <c r="H1607" s="42"/>
      <c r="I1607" s="42"/>
      <c r="J1607" s="42"/>
      <c r="K1607" s="42"/>
      <c r="L1607" s="42"/>
      <c r="M1607" s="42"/>
      <c r="N1607" s="42"/>
      <c r="O1607" s="42"/>
      <c r="P1607" s="42"/>
      <c r="Q1607" s="42"/>
      <c r="R1607" s="42"/>
      <c r="S1607" s="42"/>
      <c r="T1607" s="42"/>
      <c r="U1607" s="42"/>
      <c r="V1607" s="42"/>
      <c r="W1607" s="42"/>
      <c r="X1607" s="42"/>
      <c r="Y1607" s="42"/>
      <c r="Z1607" s="42"/>
      <c r="AA1607" s="42"/>
      <c r="AB1607" s="42"/>
      <c r="AC1607" s="42"/>
      <c r="AD1607" s="42"/>
      <c r="AE1607" s="42"/>
      <c r="AF1607" s="42"/>
      <c r="AG1607" s="42"/>
      <c r="AH1607" s="42"/>
      <c r="AI1607" s="42"/>
      <c r="AJ1607" s="42"/>
      <c r="AK1607" s="42"/>
      <c r="AL1607" s="42"/>
      <c r="AM1607" s="42"/>
      <c r="AN1607" s="42"/>
      <c r="AO1607" s="42"/>
      <c r="AP1607" s="42"/>
      <c r="AQ1607" s="42"/>
    </row>
    <row r="1608" spans="1:43" ht="13">
      <c r="A1608" s="42"/>
      <c r="B1608" s="42"/>
      <c r="C1608" s="42"/>
      <c r="D1608" s="42"/>
      <c r="E1608" s="42"/>
      <c r="F1608" s="42"/>
      <c r="G1608" s="42"/>
      <c r="H1608" s="42"/>
      <c r="I1608" s="42"/>
      <c r="J1608" s="42"/>
      <c r="K1608" s="42"/>
      <c r="L1608" s="42"/>
      <c r="M1608" s="42"/>
      <c r="N1608" s="42"/>
      <c r="O1608" s="42"/>
      <c r="P1608" s="42"/>
      <c r="Q1608" s="42"/>
      <c r="R1608" s="42"/>
      <c r="S1608" s="42"/>
      <c r="T1608" s="42"/>
      <c r="U1608" s="42"/>
      <c r="V1608" s="42"/>
      <c r="W1608" s="42"/>
      <c r="X1608" s="42"/>
      <c r="Y1608" s="42"/>
      <c r="Z1608" s="42"/>
      <c r="AA1608" s="42"/>
      <c r="AB1608" s="42"/>
      <c r="AC1608" s="42"/>
      <c r="AD1608" s="42"/>
      <c r="AE1608" s="42"/>
      <c r="AF1608" s="42"/>
      <c r="AG1608" s="42"/>
      <c r="AH1608" s="42"/>
      <c r="AI1608" s="42"/>
      <c r="AJ1608" s="42"/>
      <c r="AK1608" s="42"/>
      <c r="AL1608" s="42"/>
      <c r="AM1608" s="42"/>
      <c r="AN1608" s="42"/>
      <c r="AO1608" s="42"/>
      <c r="AP1608" s="42"/>
      <c r="AQ1608" s="42"/>
    </row>
    <row r="1609" spans="1:43" ht="13">
      <c r="A1609" s="42"/>
      <c r="B1609" s="42"/>
      <c r="C1609" s="42"/>
      <c r="D1609" s="42"/>
      <c r="E1609" s="42"/>
      <c r="F1609" s="42"/>
      <c r="G1609" s="42"/>
      <c r="H1609" s="42"/>
      <c r="I1609" s="42"/>
      <c r="J1609" s="42"/>
      <c r="K1609" s="42"/>
      <c r="L1609" s="42"/>
      <c r="M1609" s="42"/>
      <c r="N1609" s="42"/>
      <c r="O1609" s="42"/>
      <c r="P1609" s="42"/>
      <c r="Q1609" s="42"/>
      <c r="R1609" s="42"/>
      <c r="S1609" s="42"/>
      <c r="T1609" s="42"/>
      <c r="U1609" s="42"/>
      <c r="V1609" s="42"/>
      <c r="W1609" s="42"/>
      <c r="X1609" s="42"/>
      <c r="Y1609" s="42"/>
      <c r="Z1609" s="42"/>
      <c r="AA1609" s="42"/>
      <c r="AB1609" s="42"/>
      <c r="AC1609" s="42"/>
      <c r="AD1609" s="42"/>
      <c r="AE1609" s="42"/>
      <c r="AF1609" s="42"/>
      <c r="AG1609" s="42"/>
      <c r="AH1609" s="42"/>
      <c r="AI1609" s="42"/>
      <c r="AJ1609" s="42"/>
      <c r="AK1609" s="42"/>
      <c r="AL1609" s="42"/>
      <c r="AM1609" s="42"/>
      <c r="AN1609" s="42"/>
      <c r="AO1609" s="42"/>
      <c r="AP1609" s="42"/>
      <c r="AQ1609" s="42"/>
    </row>
    <row r="1610" spans="1:43" ht="13">
      <c r="A1610" s="42"/>
      <c r="B1610" s="42"/>
      <c r="C1610" s="42"/>
      <c r="D1610" s="42"/>
      <c r="E1610" s="42"/>
      <c r="F1610" s="42"/>
      <c r="G1610" s="42"/>
      <c r="H1610" s="42"/>
      <c r="I1610" s="42"/>
      <c r="J1610" s="42"/>
      <c r="K1610" s="42"/>
      <c r="L1610" s="42"/>
      <c r="M1610" s="42"/>
      <c r="N1610" s="42"/>
      <c r="O1610" s="42"/>
      <c r="P1610" s="42"/>
      <c r="Q1610" s="42"/>
      <c r="R1610" s="42"/>
      <c r="S1610" s="42"/>
      <c r="T1610" s="42"/>
      <c r="U1610" s="42"/>
      <c r="V1610" s="42"/>
      <c r="W1610" s="42"/>
      <c r="X1610" s="42"/>
      <c r="Y1610" s="42"/>
      <c r="Z1610" s="42"/>
      <c r="AA1610" s="42"/>
      <c r="AB1610" s="42"/>
      <c r="AC1610" s="42"/>
      <c r="AD1610" s="42"/>
      <c r="AE1610" s="42"/>
      <c r="AF1610" s="42"/>
      <c r="AG1610" s="42"/>
      <c r="AH1610" s="42"/>
      <c r="AI1610" s="42"/>
      <c r="AJ1610" s="42"/>
      <c r="AK1610" s="42"/>
      <c r="AL1610" s="42"/>
      <c r="AM1610" s="42"/>
      <c r="AN1610" s="42"/>
      <c r="AO1610" s="42"/>
      <c r="AP1610" s="42"/>
      <c r="AQ1610" s="42"/>
    </row>
    <row r="1611" spans="1:43" ht="13">
      <c r="A1611" s="42"/>
      <c r="B1611" s="42"/>
      <c r="C1611" s="42"/>
      <c r="D1611" s="42"/>
      <c r="E1611" s="42"/>
      <c r="F1611" s="42"/>
      <c r="G1611" s="42"/>
      <c r="H1611" s="42"/>
      <c r="I1611" s="42"/>
      <c r="J1611" s="42"/>
      <c r="K1611" s="42"/>
      <c r="L1611" s="42"/>
      <c r="M1611" s="42"/>
      <c r="N1611" s="42"/>
      <c r="O1611" s="42"/>
      <c r="P1611" s="42"/>
      <c r="Q1611" s="42"/>
      <c r="R1611" s="42"/>
      <c r="S1611" s="42"/>
      <c r="T1611" s="42"/>
      <c r="U1611" s="42"/>
      <c r="V1611" s="42"/>
      <c r="W1611" s="42"/>
      <c r="X1611" s="42"/>
      <c r="Y1611" s="42"/>
      <c r="Z1611" s="42"/>
      <c r="AA1611" s="42"/>
      <c r="AB1611" s="42"/>
      <c r="AC1611" s="42"/>
      <c r="AD1611" s="42"/>
      <c r="AE1611" s="42"/>
      <c r="AF1611" s="42"/>
      <c r="AG1611" s="42"/>
      <c r="AH1611" s="42"/>
      <c r="AI1611" s="42"/>
      <c r="AJ1611" s="42"/>
      <c r="AK1611" s="42"/>
      <c r="AL1611" s="42"/>
      <c r="AM1611" s="42"/>
      <c r="AN1611" s="42"/>
      <c r="AO1611" s="42"/>
      <c r="AP1611" s="42"/>
      <c r="AQ1611" s="42"/>
    </row>
    <row r="1612" spans="1:43" ht="13">
      <c r="A1612" s="42"/>
      <c r="B1612" s="42"/>
      <c r="C1612" s="42"/>
      <c r="D1612" s="42"/>
      <c r="E1612" s="42"/>
      <c r="F1612" s="42"/>
      <c r="G1612" s="42"/>
      <c r="H1612" s="42"/>
      <c r="I1612" s="42"/>
      <c r="J1612" s="42"/>
      <c r="K1612" s="42"/>
      <c r="L1612" s="42"/>
      <c r="M1612" s="42"/>
      <c r="N1612" s="42"/>
      <c r="O1612" s="42"/>
      <c r="P1612" s="42"/>
      <c r="Q1612" s="42"/>
      <c r="R1612" s="42"/>
      <c r="S1612" s="42"/>
      <c r="T1612" s="42"/>
      <c r="U1612" s="42"/>
      <c r="V1612" s="42"/>
      <c r="W1612" s="42"/>
      <c r="X1612" s="42"/>
      <c r="Y1612" s="42"/>
      <c r="Z1612" s="42"/>
      <c r="AA1612" s="42"/>
      <c r="AB1612" s="42"/>
      <c r="AC1612" s="42"/>
      <c r="AD1612" s="42"/>
      <c r="AE1612" s="42"/>
      <c r="AF1612" s="42"/>
      <c r="AG1612" s="42"/>
      <c r="AH1612" s="42"/>
      <c r="AI1612" s="42"/>
      <c r="AJ1612" s="42"/>
      <c r="AK1612" s="42"/>
      <c r="AL1612" s="42"/>
      <c r="AM1612" s="42"/>
      <c r="AN1612" s="42"/>
      <c r="AO1612" s="42"/>
      <c r="AP1612" s="42"/>
      <c r="AQ1612" s="42"/>
    </row>
    <row r="1613" spans="1:43" ht="13">
      <c r="A1613" s="42"/>
      <c r="B1613" s="42"/>
      <c r="C1613" s="42"/>
      <c r="D1613" s="42"/>
      <c r="E1613" s="42"/>
      <c r="F1613" s="42"/>
      <c r="G1613" s="42"/>
      <c r="H1613" s="42"/>
      <c r="I1613" s="42"/>
      <c r="J1613" s="42"/>
      <c r="K1613" s="42"/>
      <c r="L1613" s="42"/>
      <c r="M1613" s="42"/>
      <c r="N1613" s="42"/>
      <c r="O1613" s="42"/>
      <c r="P1613" s="42"/>
      <c r="Q1613" s="42"/>
      <c r="R1613" s="42"/>
      <c r="S1613" s="42"/>
      <c r="T1613" s="42"/>
      <c r="U1613" s="42"/>
      <c r="V1613" s="42"/>
      <c r="W1613" s="42"/>
      <c r="X1613" s="42"/>
      <c r="Y1613" s="42"/>
      <c r="Z1613" s="42"/>
      <c r="AA1613" s="42"/>
      <c r="AB1613" s="42"/>
      <c r="AC1613" s="42"/>
      <c r="AD1613" s="42"/>
      <c r="AE1613" s="42"/>
      <c r="AF1613" s="42"/>
      <c r="AG1613" s="42"/>
      <c r="AH1613" s="42"/>
      <c r="AI1613" s="42"/>
      <c r="AJ1613" s="42"/>
      <c r="AK1613" s="42"/>
      <c r="AL1613" s="42"/>
      <c r="AM1613" s="42"/>
      <c r="AN1613" s="42"/>
      <c r="AO1613" s="42"/>
      <c r="AP1613" s="42"/>
      <c r="AQ1613" s="42"/>
    </row>
    <row r="1614" spans="1:43" ht="13">
      <c r="A1614" s="42"/>
      <c r="B1614" s="42"/>
      <c r="C1614" s="42"/>
      <c r="D1614" s="42"/>
      <c r="E1614" s="42"/>
      <c r="F1614" s="42"/>
      <c r="G1614" s="42"/>
      <c r="H1614" s="42"/>
      <c r="I1614" s="42"/>
      <c r="J1614" s="42"/>
      <c r="K1614" s="42"/>
      <c r="L1614" s="42"/>
      <c r="M1614" s="42"/>
      <c r="N1614" s="42"/>
      <c r="O1614" s="42"/>
      <c r="P1614" s="42"/>
      <c r="Q1614" s="42"/>
      <c r="R1614" s="42"/>
      <c r="S1614" s="42"/>
      <c r="T1614" s="42"/>
      <c r="U1614" s="42"/>
      <c r="V1614" s="42"/>
      <c r="W1614" s="42"/>
      <c r="X1614" s="42"/>
      <c r="Y1614" s="42"/>
      <c r="Z1614" s="42"/>
      <c r="AA1614" s="42"/>
      <c r="AB1614" s="42"/>
      <c r="AC1614" s="42"/>
      <c r="AD1614" s="42"/>
      <c r="AE1614" s="42"/>
      <c r="AF1614" s="42"/>
      <c r="AG1614" s="42"/>
      <c r="AH1614" s="42"/>
      <c r="AI1614" s="42"/>
      <c r="AJ1614" s="42"/>
      <c r="AK1614" s="42"/>
      <c r="AL1614" s="42"/>
      <c r="AM1614" s="42"/>
      <c r="AN1614" s="42"/>
      <c r="AO1614" s="42"/>
      <c r="AP1614" s="42"/>
      <c r="AQ1614" s="42"/>
    </row>
    <row r="1615" spans="1:43" ht="13">
      <c r="A1615" s="42"/>
      <c r="B1615" s="42"/>
      <c r="C1615" s="42"/>
      <c r="D1615" s="42"/>
      <c r="E1615" s="42"/>
      <c r="F1615" s="42"/>
      <c r="G1615" s="42"/>
      <c r="H1615" s="42"/>
      <c r="I1615" s="42"/>
      <c r="J1615" s="42"/>
      <c r="K1615" s="42"/>
      <c r="L1615" s="42"/>
      <c r="M1615" s="42"/>
      <c r="N1615" s="42"/>
      <c r="O1615" s="42"/>
      <c r="P1615" s="42"/>
      <c r="Q1615" s="42"/>
      <c r="R1615" s="42"/>
      <c r="S1615" s="42"/>
      <c r="T1615" s="42"/>
      <c r="U1615" s="42"/>
      <c r="V1615" s="42"/>
      <c r="W1615" s="42"/>
      <c r="X1615" s="42"/>
      <c r="Y1615" s="42"/>
      <c r="Z1615" s="42"/>
      <c r="AA1615" s="42"/>
      <c r="AB1615" s="42"/>
      <c r="AC1615" s="42"/>
      <c r="AD1615" s="42"/>
      <c r="AE1615" s="42"/>
      <c r="AF1615" s="42"/>
      <c r="AG1615" s="42"/>
      <c r="AH1615" s="42"/>
      <c r="AI1615" s="42"/>
      <c r="AJ1615" s="42"/>
      <c r="AK1615" s="42"/>
      <c r="AL1615" s="42"/>
      <c r="AM1615" s="42"/>
      <c r="AN1615" s="42"/>
      <c r="AO1615" s="42"/>
      <c r="AP1615" s="42"/>
      <c r="AQ1615" s="42"/>
    </row>
    <row r="1616" spans="1:43" ht="13">
      <c r="A1616" s="42"/>
      <c r="B1616" s="42"/>
      <c r="C1616" s="42"/>
      <c r="D1616" s="42"/>
      <c r="E1616" s="42"/>
      <c r="F1616" s="42"/>
      <c r="G1616" s="42"/>
      <c r="H1616" s="42"/>
      <c r="I1616" s="42"/>
      <c r="J1616" s="42"/>
      <c r="K1616" s="42"/>
      <c r="L1616" s="42"/>
      <c r="M1616" s="42"/>
      <c r="N1616" s="42"/>
      <c r="O1616" s="42"/>
      <c r="P1616" s="42"/>
      <c r="Q1616" s="42"/>
      <c r="R1616" s="42"/>
      <c r="S1616" s="42"/>
      <c r="T1616" s="42"/>
      <c r="U1616" s="42"/>
      <c r="V1616" s="42"/>
      <c r="W1616" s="42"/>
      <c r="X1616" s="42"/>
      <c r="Y1616" s="42"/>
      <c r="Z1616" s="42"/>
      <c r="AA1616" s="42"/>
      <c r="AB1616" s="42"/>
      <c r="AC1616" s="42"/>
      <c r="AD1616" s="42"/>
      <c r="AE1616" s="42"/>
      <c r="AF1616" s="42"/>
      <c r="AG1616" s="42"/>
      <c r="AH1616" s="42"/>
      <c r="AI1616" s="42"/>
      <c r="AJ1616" s="42"/>
      <c r="AK1616" s="42"/>
      <c r="AL1616" s="42"/>
      <c r="AM1616" s="42"/>
      <c r="AN1616" s="42"/>
      <c r="AO1616" s="42"/>
      <c r="AP1616" s="42"/>
      <c r="AQ1616" s="42"/>
    </row>
    <row r="1617" spans="1:43" ht="13">
      <c r="A1617" s="42"/>
      <c r="B1617" s="42"/>
      <c r="C1617" s="42"/>
      <c r="D1617" s="42"/>
      <c r="E1617" s="42"/>
      <c r="F1617" s="42"/>
      <c r="G1617" s="42"/>
      <c r="H1617" s="42"/>
      <c r="I1617" s="42"/>
      <c r="J1617" s="42"/>
      <c r="K1617" s="42"/>
      <c r="L1617" s="42"/>
      <c r="M1617" s="42"/>
      <c r="N1617" s="42"/>
      <c r="O1617" s="42"/>
      <c r="P1617" s="42"/>
      <c r="Q1617" s="42"/>
      <c r="R1617" s="42"/>
      <c r="S1617" s="42"/>
      <c r="T1617" s="42"/>
      <c r="U1617" s="42"/>
      <c r="V1617" s="42"/>
      <c r="W1617" s="42"/>
      <c r="X1617" s="42"/>
      <c r="Y1617" s="42"/>
      <c r="Z1617" s="42"/>
      <c r="AA1617" s="42"/>
      <c r="AB1617" s="42"/>
      <c r="AC1617" s="42"/>
      <c r="AD1617" s="42"/>
      <c r="AE1617" s="42"/>
      <c r="AF1617" s="42"/>
      <c r="AG1617" s="42"/>
      <c r="AH1617" s="42"/>
      <c r="AI1617" s="42"/>
      <c r="AJ1617" s="42"/>
      <c r="AK1617" s="42"/>
      <c r="AL1617" s="42"/>
      <c r="AM1617" s="42"/>
      <c r="AN1617" s="42"/>
      <c r="AO1617" s="42"/>
      <c r="AP1617" s="42"/>
      <c r="AQ1617" s="42"/>
    </row>
    <row r="1618" spans="1:43" ht="13">
      <c r="A1618" s="42"/>
      <c r="B1618" s="42"/>
      <c r="C1618" s="42"/>
      <c r="D1618" s="42"/>
      <c r="E1618" s="42"/>
      <c r="F1618" s="42"/>
      <c r="G1618" s="42"/>
      <c r="H1618" s="42"/>
      <c r="I1618" s="42"/>
      <c r="J1618" s="42"/>
      <c r="K1618" s="42"/>
      <c r="L1618" s="42"/>
      <c r="M1618" s="42"/>
      <c r="N1618" s="42"/>
      <c r="O1618" s="42"/>
      <c r="P1618" s="42"/>
      <c r="Q1618" s="42"/>
      <c r="R1618" s="42"/>
      <c r="S1618" s="42"/>
      <c r="T1618" s="42"/>
      <c r="U1618" s="42"/>
      <c r="V1618" s="42"/>
      <c r="W1618" s="42"/>
      <c r="X1618" s="42"/>
      <c r="Y1618" s="42"/>
      <c r="Z1618" s="42"/>
      <c r="AA1618" s="42"/>
      <c r="AB1618" s="42"/>
      <c r="AC1618" s="42"/>
      <c r="AD1618" s="42"/>
      <c r="AE1618" s="42"/>
      <c r="AF1618" s="42"/>
      <c r="AG1618" s="42"/>
      <c r="AH1618" s="42"/>
      <c r="AI1618" s="42"/>
      <c r="AJ1618" s="42"/>
      <c r="AK1618" s="42"/>
      <c r="AL1618" s="42"/>
      <c r="AM1618" s="42"/>
      <c r="AN1618" s="42"/>
      <c r="AO1618" s="42"/>
      <c r="AP1618" s="42"/>
      <c r="AQ1618" s="42"/>
    </row>
    <row r="1619" spans="1:43" ht="13">
      <c r="A1619" s="42"/>
      <c r="B1619" s="42"/>
      <c r="C1619" s="42"/>
      <c r="D1619" s="42"/>
      <c r="E1619" s="42"/>
      <c r="F1619" s="42"/>
      <c r="G1619" s="42"/>
      <c r="H1619" s="42"/>
      <c r="I1619" s="42"/>
      <c r="J1619" s="42"/>
      <c r="K1619" s="42"/>
      <c r="L1619" s="42"/>
      <c r="M1619" s="42"/>
      <c r="N1619" s="42"/>
      <c r="O1619" s="42"/>
      <c r="P1619" s="42"/>
      <c r="Q1619" s="42"/>
      <c r="R1619" s="42"/>
      <c r="S1619" s="42"/>
      <c r="T1619" s="42"/>
      <c r="U1619" s="42"/>
      <c r="V1619" s="42"/>
      <c r="W1619" s="42"/>
      <c r="X1619" s="42"/>
      <c r="Y1619" s="42"/>
      <c r="Z1619" s="42"/>
      <c r="AA1619" s="42"/>
      <c r="AB1619" s="42"/>
      <c r="AC1619" s="42"/>
      <c r="AD1619" s="42"/>
      <c r="AE1619" s="42"/>
      <c r="AF1619" s="42"/>
      <c r="AG1619" s="42"/>
      <c r="AH1619" s="42"/>
      <c r="AI1619" s="42"/>
      <c r="AJ1619" s="42"/>
      <c r="AK1619" s="42"/>
      <c r="AL1619" s="42"/>
      <c r="AM1619" s="42"/>
      <c r="AN1619" s="42"/>
      <c r="AO1619" s="42"/>
      <c r="AP1619" s="42"/>
      <c r="AQ1619" s="42"/>
    </row>
    <row r="1620" spans="1:43" ht="13">
      <c r="A1620" s="42"/>
      <c r="B1620" s="42"/>
      <c r="C1620" s="42"/>
      <c r="D1620" s="42"/>
      <c r="E1620" s="42"/>
      <c r="F1620" s="42"/>
      <c r="G1620" s="42"/>
      <c r="H1620" s="42"/>
      <c r="I1620" s="42"/>
      <c r="J1620" s="42"/>
      <c r="K1620" s="42"/>
      <c r="L1620" s="42"/>
      <c r="M1620" s="42"/>
      <c r="N1620" s="42"/>
      <c r="O1620" s="42"/>
      <c r="P1620" s="42"/>
      <c r="Q1620" s="42"/>
      <c r="R1620" s="42"/>
      <c r="S1620" s="42"/>
      <c r="T1620" s="42"/>
      <c r="U1620" s="42"/>
      <c r="V1620" s="42"/>
      <c r="W1620" s="42"/>
      <c r="X1620" s="42"/>
      <c r="Y1620" s="42"/>
      <c r="Z1620" s="42"/>
      <c r="AA1620" s="42"/>
      <c r="AB1620" s="42"/>
      <c r="AC1620" s="42"/>
      <c r="AD1620" s="42"/>
      <c r="AE1620" s="42"/>
      <c r="AF1620" s="42"/>
      <c r="AG1620" s="42"/>
      <c r="AH1620" s="42"/>
      <c r="AI1620" s="42"/>
      <c r="AJ1620" s="42"/>
      <c r="AK1620" s="42"/>
      <c r="AL1620" s="42"/>
      <c r="AM1620" s="42"/>
      <c r="AN1620" s="42"/>
      <c r="AO1620" s="42"/>
      <c r="AP1620" s="42"/>
      <c r="AQ1620" s="42"/>
    </row>
    <row r="1621" spans="1:43" ht="13">
      <c r="A1621" s="42"/>
      <c r="B1621" s="42"/>
      <c r="C1621" s="42"/>
      <c r="D1621" s="42"/>
      <c r="E1621" s="42"/>
      <c r="F1621" s="42"/>
      <c r="G1621" s="42"/>
      <c r="H1621" s="42"/>
      <c r="I1621" s="42"/>
      <c r="J1621" s="42"/>
      <c r="K1621" s="42"/>
      <c r="L1621" s="42"/>
      <c r="M1621" s="42"/>
      <c r="N1621" s="42"/>
      <c r="O1621" s="42"/>
      <c r="P1621" s="42"/>
      <c r="Q1621" s="42"/>
      <c r="R1621" s="42"/>
      <c r="S1621" s="42"/>
      <c r="T1621" s="42"/>
      <c r="U1621" s="42"/>
      <c r="V1621" s="42"/>
      <c r="W1621" s="42"/>
      <c r="X1621" s="42"/>
      <c r="Y1621" s="42"/>
      <c r="Z1621" s="42"/>
      <c r="AA1621" s="42"/>
      <c r="AB1621" s="42"/>
      <c r="AC1621" s="42"/>
      <c r="AD1621" s="42"/>
      <c r="AE1621" s="42"/>
      <c r="AF1621" s="42"/>
      <c r="AG1621" s="42"/>
      <c r="AH1621" s="42"/>
      <c r="AI1621" s="42"/>
      <c r="AJ1621" s="42"/>
      <c r="AK1621" s="42"/>
      <c r="AL1621" s="42"/>
      <c r="AM1621" s="42"/>
      <c r="AN1621" s="42"/>
      <c r="AO1621" s="42"/>
      <c r="AP1621" s="42"/>
      <c r="AQ1621" s="42"/>
    </row>
    <row r="1622" spans="1:43" ht="13">
      <c r="A1622" s="42"/>
      <c r="B1622" s="42"/>
      <c r="C1622" s="42"/>
      <c r="D1622" s="42"/>
      <c r="E1622" s="42"/>
      <c r="F1622" s="42"/>
      <c r="G1622" s="42"/>
      <c r="H1622" s="42"/>
      <c r="I1622" s="42"/>
      <c r="J1622" s="42"/>
      <c r="K1622" s="42"/>
      <c r="L1622" s="42"/>
      <c r="M1622" s="42"/>
      <c r="N1622" s="42"/>
      <c r="O1622" s="42"/>
      <c r="P1622" s="42"/>
      <c r="Q1622" s="42"/>
      <c r="R1622" s="42"/>
      <c r="S1622" s="42"/>
      <c r="T1622" s="42"/>
      <c r="U1622" s="42"/>
      <c r="V1622" s="42"/>
      <c r="W1622" s="42"/>
      <c r="X1622" s="42"/>
      <c r="Y1622" s="42"/>
      <c r="Z1622" s="42"/>
      <c r="AA1622" s="42"/>
      <c r="AB1622" s="42"/>
      <c r="AC1622" s="42"/>
      <c r="AD1622" s="42"/>
      <c r="AE1622" s="42"/>
      <c r="AF1622" s="42"/>
      <c r="AG1622" s="42"/>
      <c r="AH1622" s="42"/>
      <c r="AI1622" s="42"/>
      <c r="AJ1622" s="42"/>
      <c r="AK1622" s="42"/>
      <c r="AL1622" s="42"/>
      <c r="AM1622" s="42"/>
      <c r="AN1622" s="42"/>
      <c r="AO1622" s="42"/>
      <c r="AP1622" s="42"/>
      <c r="AQ1622" s="42"/>
    </row>
    <row r="1623" spans="1:43" ht="13">
      <c r="A1623" s="42"/>
      <c r="B1623" s="42"/>
      <c r="C1623" s="42"/>
      <c r="D1623" s="42"/>
      <c r="E1623" s="42"/>
      <c r="F1623" s="42"/>
      <c r="G1623" s="42"/>
      <c r="H1623" s="42"/>
      <c r="I1623" s="42"/>
      <c r="J1623" s="42"/>
      <c r="K1623" s="42"/>
      <c r="L1623" s="42"/>
      <c r="M1623" s="42"/>
      <c r="N1623" s="42"/>
      <c r="O1623" s="42"/>
      <c r="P1623" s="42"/>
      <c r="Q1623" s="42"/>
      <c r="R1623" s="42"/>
      <c r="S1623" s="42"/>
      <c r="T1623" s="42"/>
      <c r="U1623" s="42"/>
      <c r="V1623" s="42"/>
      <c r="W1623" s="42"/>
      <c r="X1623" s="42"/>
      <c r="Y1623" s="42"/>
      <c r="Z1623" s="42"/>
      <c r="AA1623" s="42"/>
      <c r="AB1623" s="42"/>
      <c r="AC1623" s="42"/>
      <c r="AD1623" s="42"/>
      <c r="AE1623" s="42"/>
      <c r="AF1623" s="42"/>
      <c r="AG1623" s="42"/>
      <c r="AH1623" s="42"/>
      <c r="AI1623" s="42"/>
      <c r="AJ1623" s="42"/>
      <c r="AK1623" s="42"/>
      <c r="AL1623" s="42"/>
      <c r="AM1623" s="42"/>
      <c r="AN1623" s="42"/>
      <c r="AO1623" s="42"/>
      <c r="AP1623" s="42"/>
      <c r="AQ1623" s="42"/>
    </row>
    <row r="1624" spans="1:43" ht="13">
      <c r="A1624" s="42"/>
      <c r="B1624" s="42"/>
      <c r="C1624" s="42"/>
      <c r="D1624" s="42"/>
      <c r="E1624" s="42"/>
      <c r="F1624" s="42"/>
      <c r="G1624" s="42"/>
      <c r="H1624" s="42"/>
      <c r="I1624" s="42"/>
      <c r="J1624" s="42"/>
      <c r="K1624" s="42"/>
      <c r="L1624" s="42"/>
      <c r="M1624" s="42"/>
      <c r="N1624" s="42"/>
      <c r="O1624" s="42"/>
      <c r="P1624" s="42"/>
      <c r="Q1624" s="42"/>
      <c r="R1624" s="42"/>
      <c r="S1624" s="42"/>
      <c r="T1624" s="42"/>
      <c r="U1624" s="42"/>
      <c r="V1624" s="42"/>
      <c r="W1624" s="42"/>
      <c r="X1624" s="42"/>
      <c r="Y1624" s="42"/>
      <c r="Z1624" s="42"/>
      <c r="AA1624" s="42"/>
      <c r="AB1624" s="42"/>
      <c r="AC1624" s="42"/>
      <c r="AD1624" s="42"/>
      <c r="AE1624" s="42"/>
      <c r="AF1624" s="42"/>
      <c r="AG1624" s="42"/>
      <c r="AH1624" s="42"/>
      <c r="AI1624" s="42"/>
      <c r="AJ1624" s="42"/>
      <c r="AK1624" s="42"/>
      <c r="AL1624" s="42"/>
      <c r="AM1624" s="42"/>
      <c r="AN1624" s="42"/>
      <c r="AO1624" s="42"/>
      <c r="AP1624" s="42"/>
      <c r="AQ1624" s="42"/>
    </row>
    <row r="1625" spans="1:43" ht="13">
      <c r="A1625" s="42"/>
      <c r="B1625" s="42"/>
      <c r="C1625" s="42"/>
      <c r="D1625" s="42"/>
      <c r="E1625" s="42"/>
      <c r="F1625" s="42"/>
      <c r="G1625" s="42"/>
      <c r="H1625" s="42"/>
      <c r="I1625" s="42"/>
      <c r="J1625" s="42"/>
      <c r="K1625" s="42"/>
      <c r="L1625" s="42"/>
      <c r="M1625" s="42"/>
      <c r="N1625" s="42"/>
      <c r="O1625" s="42"/>
      <c r="P1625" s="42"/>
      <c r="Q1625" s="42"/>
      <c r="R1625" s="42"/>
      <c r="S1625" s="42"/>
      <c r="T1625" s="42"/>
      <c r="U1625" s="42"/>
      <c r="V1625" s="42"/>
      <c r="W1625" s="42"/>
      <c r="X1625" s="42"/>
      <c r="Y1625" s="42"/>
      <c r="Z1625" s="42"/>
      <c r="AA1625" s="42"/>
      <c r="AB1625" s="42"/>
      <c r="AC1625" s="42"/>
      <c r="AD1625" s="42"/>
      <c r="AE1625" s="42"/>
      <c r="AF1625" s="42"/>
      <c r="AG1625" s="42"/>
      <c r="AH1625" s="42"/>
      <c r="AI1625" s="42"/>
      <c r="AJ1625" s="42"/>
      <c r="AK1625" s="42"/>
      <c r="AL1625" s="42"/>
      <c r="AM1625" s="42"/>
      <c r="AN1625" s="42"/>
      <c r="AO1625" s="42"/>
      <c r="AP1625" s="42"/>
      <c r="AQ1625" s="42"/>
    </row>
    <row r="1626" spans="1:43" ht="13">
      <c r="A1626" s="42"/>
      <c r="B1626" s="42"/>
      <c r="C1626" s="42"/>
      <c r="D1626" s="42"/>
      <c r="E1626" s="42"/>
      <c r="F1626" s="42"/>
      <c r="G1626" s="42"/>
      <c r="H1626" s="42"/>
      <c r="I1626" s="42"/>
      <c r="J1626" s="42"/>
      <c r="K1626" s="42"/>
      <c r="L1626" s="42"/>
      <c r="M1626" s="42"/>
      <c r="N1626" s="42"/>
      <c r="O1626" s="42"/>
      <c r="P1626" s="42"/>
      <c r="Q1626" s="42"/>
      <c r="R1626" s="42"/>
      <c r="S1626" s="42"/>
      <c r="T1626" s="42"/>
      <c r="U1626" s="42"/>
      <c r="V1626" s="42"/>
      <c r="W1626" s="42"/>
      <c r="X1626" s="42"/>
      <c r="Y1626" s="42"/>
      <c r="Z1626" s="42"/>
      <c r="AA1626" s="42"/>
      <c r="AB1626" s="42"/>
      <c r="AC1626" s="42"/>
      <c r="AD1626" s="42"/>
      <c r="AE1626" s="42"/>
      <c r="AF1626" s="42"/>
      <c r="AG1626" s="42"/>
      <c r="AH1626" s="42"/>
      <c r="AI1626" s="42"/>
      <c r="AJ1626" s="42"/>
      <c r="AK1626" s="42"/>
      <c r="AL1626" s="42"/>
      <c r="AM1626" s="42"/>
      <c r="AN1626" s="42"/>
      <c r="AO1626" s="42"/>
      <c r="AP1626" s="42"/>
      <c r="AQ1626" s="42"/>
    </row>
    <row r="1627" spans="1:43" ht="13">
      <c r="A1627" s="42"/>
      <c r="B1627" s="42"/>
      <c r="C1627" s="42"/>
      <c r="D1627" s="42"/>
      <c r="E1627" s="42"/>
      <c r="F1627" s="42"/>
      <c r="G1627" s="42"/>
      <c r="H1627" s="42"/>
      <c r="I1627" s="42"/>
      <c r="J1627" s="42"/>
      <c r="K1627" s="42"/>
      <c r="L1627" s="42"/>
      <c r="M1627" s="42"/>
      <c r="N1627" s="42"/>
      <c r="O1627" s="42"/>
      <c r="P1627" s="42"/>
      <c r="Q1627" s="42"/>
      <c r="R1627" s="42"/>
      <c r="S1627" s="42"/>
      <c r="T1627" s="42"/>
      <c r="U1627" s="42"/>
      <c r="V1627" s="42"/>
      <c r="W1627" s="42"/>
      <c r="X1627" s="42"/>
      <c r="Y1627" s="42"/>
      <c r="Z1627" s="42"/>
      <c r="AA1627" s="42"/>
      <c r="AB1627" s="42"/>
      <c r="AC1627" s="42"/>
      <c r="AD1627" s="42"/>
      <c r="AE1627" s="42"/>
      <c r="AF1627" s="42"/>
      <c r="AG1627" s="42"/>
      <c r="AH1627" s="42"/>
      <c r="AI1627" s="42"/>
      <c r="AJ1627" s="42"/>
      <c r="AK1627" s="42"/>
      <c r="AL1627" s="42"/>
      <c r="AM1627" s="42"/>
      <c r="AN1627" s="42"/>
      <c r="AO1627" s="42"/>
      <c r="AP1627" s="42"/>
      <c r="AQ1627" s="42"/>
    </row>
    <row r="1628" spans="1:43" ht="13">
      <c r="A1628" s="42"/>
      <c r="B1628" s="42"/>
      <c r="C1628" s="42"/>
      <c r="D1628" s="42"/>
      <c r="E1628" s="42"/>
      <c r="F1628" s="42"/>
      <c r="G1628" s="42"/>
      <c r="H1628" s="42"/>
      <c r="I1628" s="42"/>
      <c r="J1628" s="42"/>
      <c r="K1628" s="42"/>
      <c r="L1628" s="42"/>
      <c r="M1628" s="42"/>
      <c r="N1628" s="42"/>
      <c r="O1628" s="42"/>
      <c r="P1628" s="42"/>
      <c r="Q1628" s="42"/>
      <c r="R1628" s="42"/>
      <c r="S1628" s="42"/>
      <c r="T1628" s="42"/>
      <c r="U1628" s="42"/>
      <c r="V1628" s="42"/>
      <c r="W1628" s="42"/>
      <c r="X1628" s="42"/>
      <c r="Y1628" s="42"/>
      <c r="Z1628" s="42"/>
      <c r="AA1628" s="42"/>
      <c r="AB1628" s="42"/>
      <c r="AC1628" s="42"/>
      <c r="AD1628" s="42"/>
      <c r="AE1628" s="42"/>
      <c r="AF1628" s="42"/>
      <c r="AG1628" s="42"/>
      <c r="AH1628" s="42"/>
      <c r="AI1628" s="42"/>
      <c r="AJ1628" s="42"/>
      <c r="AK1628" s="42"/>
      <c r="AL1628" s="42"/>
      <c r="AM1628" s="42"/>
      <c r="AN1628" s="42"/>
      <c r="AO1628" s="42"/>
      <c r="AP1628" s="42"/>
      <c r="AQ1628" s="42"/>
    </row>
    <row r="1629" spans="1:43" ht="13">
      <c r="A1629" s="42"/>
      <c r="B1629" s="42"/>
      <c r="C1629" s="42"/>
      <c r="D1629" s="42"/>
      <c r="E1629" s="42"/>
      <c r="F1629" s="42"/>
      <c r="G1629" s="42"/>
      <c r="H1629" s="42"/>
      <c r="I1629" s="42"/>
      <c r="J1629" s="42"/>
      <c r="K1629" s="42"/>
      <c r="L1629" s="42"/>
      <c r="M1629" s="42"/>
      <c r="N1629" s="42"/>
      <c r="O1629" s="42"/>
      <c r="P1629" s="42"/>
      <c r="Q1629" s="42"/>
      <c r="R1629" s="42"/>
      <c r="S1629" s="42"/>
      <c r="T1629" s="42"/>
      <c r="U1629" s="42"/>
      <c r="V1629" s="42"/>
      <c r="W1629" s="42"/>
      <c r="X1629" s="42"/>
      <c r="Y1629" s="42"/>
      <c r="Z1629" s="42"/>
      <c r="AA1629" s="42"/>
      <c r="AB1629" s="42"/>
      <c r="AC1629" s="42"/>
      <c r="AD1629" s="42"/>
      <c r="AE1629" s="42"/>
      <c r="AF1629" s="42"/>
      <c r="AG1629" s="42"/>
      <c r="AH1629" s="42"/>
      <c r="AI1629" s="42"/>
      <c r="AJ1629" s="42"/>
      <c r="AK1629" s="42"/>
      <c r="AL1629" s="42"/>
      <c r="AM1629" s="42"/>
      <c r="AN1629" s="42"/>
      <c r="AO1629" s="42"/>
      <c r="AP1629" s="42"/>
      <c r="AQ1629" s="42"/>
    </row>
    <row r="1630" spans="1:43" ht="13">
      <c r="A1630" s="42"/>
      <c r="B1630" s="42"/>
      <c r="C1630" s="42"/>
      <c r="D1630" s="42"/>
      <c r="E1630" s="42"/>
      <c r="F1630" s="42"/>
      <c r="G1630" s="42"/>
      <c r="H1630" s="42"/>
      <c r="I1630" s="42"/>
      <c r="J1630" s="42"/>
      <c r="K1630" s="42"/>
      <c r="L1630" s="42"/>
      <c r="M1630" s="42"/>
      <c r="N1630" s="42"/>
      <c r="O1630" s="42"/>
      <c r="P1630" s="42"/>
      <c r="Q1630" s="42"/>
      <c r="R1630" s="42"/>
      <c r="S1630" s="42"/>
      <c r="T1630" s="42"/>
      <c r="U1630" s="42"/>
      <c r="V1630" s="42"/>
      <c r="W1630" s="42"/>
      <c r="X1630" s="42"/>
      <c r="Y1630" s="42"/>
      <c r="Z1630" s="42"/>
      <c r="AA1630" s="42"/>
      <c r="AB1630" s="42"/>
      <c r="AC1630" s="42"/>
      <c r="AD1630" s="42"/>
      <c r="AE1630" s="42"/>
      <c r="AF1630" s="42"/>
      <c r="AG1630" s="42"/>
      <c r="AH1630" s="42"/>
      <c r="AI1630" s="42"/>
      <c r="AJ1630" s="42"/>
      <c r="AK1630" s="42"/>
      <c r="AL1630" s="42"/>
      <c r="AM1630" s="42"/>
      <c r="AN1630" s="42"/>
      <c r="AO1630" s="42"/>
      <c r="AP1630" s="42"/>
      <c r="AQ1630" s="42"/>
    </row>
    <row r="1631" spans="1:43" ht="13">
      <c r="A1631" s="42"/>
      <c r="B1631" s="42"/>
      <c r="C1631" s="42"/>
      <c r="D1631" s="42"/>
      <c r="E1631" s="42"/>
      <c r="F1631" s="42"/>
      <c r="G1631" s="42"/>
      <c r="H1631" s="42"/>
      <c r="I1631" s="42"/>
      <c r="J1631" s="42"/>
      <c r="K1631" s="42"/>
      <c r="L1631" s="42"/>
      <c r="M1631" s="42"/>
      <c r="N1631" s="42"/>
      <c r="O1631" s="42"/>
      <c r="P1631" s="42"/>
      <c r="Q1631" s="42"/>
      <c r="R1631" s="42"/>
      <c r="S1631" s="42"/>
      <c r="T1631" s="42"/>
      <c r="U1631" s="42"/>
      <c r="V1631" s="42"/>
      <c r="W1631" s="42"/>
      <c r="X1631" s="42"/>
      <c r="Y1631" s="42"/>
      <c r="Z1631" s="42"/>
      <c r="AA1631" s="42"/>
      <c r="AB1631" s="42"/>
      <c r="AC1631" s="42"/>
      <c r="AD1631" s="42"/>
      <c r="AE1631" s="42"/>
      <c r="AF1631" s="42"/>
      <c r="AG1631" s="42"/>
      <c r="AH1631" s="42"/>
      <c r="AI1631" s="42"/>
      <c r="AJ1631" s="42"/>
      <c r="AK1631" s="42"/>
      <c r="AL1631" s="42"/>
      <c r="AM1631" s="42"/>
      <c r="AN1631" s="42"/>
      <c r="AO1631" s="42"/>
      <c r="AP1631" s="42"/>
      <c r="AQ1631" s="42"/>
    </row>
    <row r="1632" spans="1:43" ht="13">
      <c r="A1632" s="42"/>
      <c r="B1632" s="42"/>
      <c r="C1632" s="42"/>
      <c r="D1632" s="42"/>
      <c r="E1632" s="42"/>
      <c r="F1632" s="42"/>
      <c r="G1632" s="42"/>
      <c r="H1632" s="42"/>
      <c r="I1632" s="42"/>
      <c r="J1632" s="42"/>
      <c r="K1632" s="42"/>
      <c r="L1632" s="42"/>
      <c r="M1632" s="42"/>
      <c r="N1632" s="42"/>
      <c r="O1632" s="42"/>
      <c r="P1632" s="42"/>
      <c r="Q1632" s="42"/>
      <c r="R1632" s="42"/>
      <c r="S1632" s="42"/>
      <c r="T1632" s="42"/>
      <c r="U1632" s="42"/>
      <c r="V1632" s="42"/>
      <c r="W1632" s="42"/>
      <c r="X1632" s="42"/>
      <c r="Y1632" s="42"/>
      <c r="Z1632" s="42"/>
      <c r="AA1632" s="42"/>
      <c r="AB1632" s="42"/>
      <c r="AC1632" s="42"/>
      <c r="AD1632" s="42"/>
      <c r="AE1632" s="42"/>
      <c r="AF1632" s="42"/>
      <c r="AG1632" s="42"/>
      <c r="AH1632" s="42"/>
      <c r="AI1632" s="42"/>
      <c r="AJ1632" s="42"/>
      <c r="AK1632" s="42"/>
      <c r="AL1632" s="42"/>
      <c r="AM1632" s="42"/>
      <c r="AN1632" s="42"/>
      <c r="AO1632" s="42"/>
      <c r="AP1632" s="42"/>
      <c r="AQ1632" s="42"/>
    </row>
    <row r="1633" spans="1:43" ht="13">
      <c r="A1633" s="42"/>
      <c r="B1633" s="42"/>
      <c r="C1633" s="42"/>
      <c r="D1633" s="42"/>
      <c r="E1633" s="42"/>
      <c r="F1633" s="42"/>
      <c r="G1633" s="42"/>
      <c r="H1633" s="42"/>
      <c r="I1633" s="42"/>
      <c r="J1633" s="42"/>
      <c r="K1633" s="42"/>
      <c r="L1633" s="42"/>
      <c r="M1633" s="42"/>
      <c r="N1633" s="42"/>
      <c r="O1633" s="42"/>
      <c r="P1633" s="42"/>
      <c r="Q1633" s="42"/>
      <c r="R1633" s="42"/>
      <c r="S1633" s="42"/>
      <c r="T1633" s="42"/>
      <c r="U1633" s="42"/>
      <c r="V1633" s="42"/>
      <c r="W1633" s="42"/>
      <c r="X1633" s="42"/>
      <c r="Y1633" s="42"/>
      <c r="Z1633" s="42"/>
      <c r="AA1633" s="42"/>
      <c r="AB1633" s="42"/>
      <c r="AC1633" s="42"/>
      <c r="AD1633" s="42"/>
      <c r="AE1633" s="42"/>
      <c r="AF1633" s="42"/>
      <c r="AG1633" s="42"/>
      <c r="AH1633" s="42"/>
      <c r="AI1633" s="42"/>
      <c r="AJ1633" s="42"/>
      <c r="AK1633" s="42"/>
      <c r="AL1633" s="42"/>
      <c r="AM1633" s="42"/>
      <c r="AN1633" s="42"/>
      <c r="AO1633" s="42"/>
      <c r="AP1633" s="42"/>
      <c r="AQ1633" s="42"/>
    </row>
    <row r="1634" spans="1:43" ht="13">
      <c r="A1634" s="42"/>
      <c r="B1634" s="42"/>
      <c r="C1634" s="42"/>
      <c r="D1634" s="42"/>
      <c r="E1634" s="42"/>
      <c r="F1634" s="42"/>
      <c r="G1634" s="42"/>
      <c r="H1634" s="42"/>
      <c r="I1634" s="42"/>
      <c r="J1634" s="42"/>
      <c r="K1634" s="42"/>
      <c r="L1634" s="42"/>
      <c r="M1634" s="42"/>
      <c r="N1634" s="42"/>
      <c r="O1634" s="42"/>
      <c r="P1634" s="42"/>
      <c r="Q1634" s="42"/>
      <c r="R1634" s="42"/>
      <c r="S1634" s="42"/>
      <c r="T1634" s="42"/>
      <c r="U1634" s="42"/>
      <c r="V1634" s="42"/>
      <c r="W1634" s="42"/>
      <c r="X1634" s="42"/>
      <c r="Y1634" s="42"/>
      <c r="Z1634" s="42"/>
      <c r="AA1634" s="42"/>
      <c r="AB1634" s="42"/>
      <c r="AC1634" s="42"/>
      <c r="AD1634" s="42"/>
      <c r="AE1634" s="42"/>
      <c r="AF1634" s="42"/>
      <c r="AG1634" s="42"/>
      <c r="AH1634" s="42"/>
      <c r="AI1634" s="42"/>
      <c r="AJ1634" s="42"/>
      <c r="AK1634" s="42"/>
      <c r="AL1634" s="42"/>
      <c r="AM1634" s="42"/>
      <c r="AN1634" s="42"/>
      <c r="AO1634" s="42"/>
      <c r="AP1634" s="42"/>
      <c r="AQ1634" s="42"/>
    </row>
    <row r="1635" spans="1:43" ht="13">
      <c r="A1635" s="42"/>
      <c r="B1635" s="42"/>
      <c r="C1635" s="42"/>
      <c r="D1635" s="42"/>
      <c r="E1635" s="42"/>
      <c r="F1635" s="42"/>
      <c r="G1635" s="42"/>
      <c r="H1635" s="42"/>
      <c r="I1635" s="42"/>
      <c r="J1635" s="42"/>
      <c r="K1635" s="42"/>
      <c r="L1635" s="42"/>
      <c r="M1635" s="42"/>
      <c r="N1635" s="42"/>
      <c r="O1635" s="42"/>
      <c r="P1635" s="42"/>
      <c r="Q1635" s="42"/>
      <c r="R1635" s="42"/>
      <c r="S1635" s="42"/>
      <c r="T1635" s="42"/>
      <c r="U1635" s="42"/>
      <c r="V1635" s="42"/>
      <c r="W1635" s="42"/>
      <c r="X1635" s="42"/>
      <c r="Y1635" s="42"/>
      <c r="Z1635" s="42"/>
      <c r="AA1635" s="42"/>
      <c r="AB1635" s="42"/>
      <c r="AC1635" s="42"/>
      <c r="AD1635" s="42"/>
      <c r="AE1635" s="42"/>
      <c r="AF1635" s="42"/>
      <c r="AG1635" s="42"/>
      <c r="AH1635" s="42"/>
      <c r="AI1635" s="42"/>
      <c r="AJ1635" s="42"/>
      <c r="AK1635" s="42"/>
      <c r="AL1635" s="42"/>
      <c r="AM1635" s="42"/>
      <c r="AN1635" s="42"/>
      <c r="AO1635" s="42"/>
      <c r="AP1635" s="42"/>
      <c r="AQ1635" s="42"/>
    </row>
    <row r="1636" spans="1:43" ht="13">
      <c r="A1636" s="42"/>
      <c r="B1636" s="42"/>
      <c r="C1636" s="42"/>
      <c r="D1636" s="42"/>
      <c r="E1636" s="42"/>
      <c r="F1636" s="42"/>
      <c r="G1636" s="42"/>
      <c r="H1636" s="42"/>
      <c r="I1636" s="42"/>
      <c r="J1636" s="42"/>
      <c r="K1636" s="42"/>
      <c r="L1636" s="42"/>
      <c r="M1636" s="42"/>
      <c r="N1636" s="42"/>
      <c r="O1636" s="42"/>
      <c r="P1636" s="42"/>
      <c r="Q1636" s="42"/>
      <c r="R1636" s="42"/>
      <c r="S1636" s="42"/>
      <c r="T1636" s="42"/>
      <c r="U1636" s="42"/>
      <c r="V1636" s="42"/>
      <c r="W1636" s="42"/>
      <c r="X1636" s="42"/>
      <c r="Y1636" s="42"/>
      <c r="Z1636" s="42"/>
      <c r="AA1636" s="42"/>
      <c r="AB1636" s="42"/>
      <c r="AC1636" s="42"/>
      <c r="AD1636" s="42"/>
      <c r="AE1636" s="42"/>
      <c r="AF1636" s="42"/>
      <c r="AG1636" s="42"/>
      <c r="AH1636" s="42"/>
      <c r="AI1636" s="42"/>
      <c r="AJ1636" s="42"/>
      <c r="AK1636" s="42"/>
      <c r="AL1636" s="42"/>
      <c r="AM1636" s="42"/>
      <c r="AN1636" s="42"/>
      <c r="AO1636" s="42"/>
      <c r="AP1636" s="42"/>
      <c r="AQ1636" s="42"/>
    </row>
    <row r="1637" spans="1:43" ht="13">
      <c r="A1637" s="42"/>
      <c r="B1637" s="42"/>
      <c r="C1637" s="42"/>
      <c r="D1637" s="42"/>
      <c r="E1637" s="42"/>
      <c r="F1637" s="42"/>
      <c r="G1637" s="42"/>
      <c r="H1637" s="42"/>
      <c r="I1637" s="42"/>
      <c r="J1637" s="42"/>
      <c r="K1637" s="42"/>
      <c r="L1637" s="42"/>
      <c r="M1637" s="42"/>
      <c r="N1637" s="42"/>
      <c r="O1637" s="42"/>
      <c r="P1637" s="42"/>
      <c r="Q1637" s="42"/>
      <c r="R1637" s="42"/>
      <c r="S1637" s="42"/>
      <c r="T1637" s="42"/>
      <c r="U1637" s="42"/>
      <c r="V1637" s="42"/>
      <c r="W1637" s="42"/>
      <c r="X1637" s="42"/>
      <c r="Y1637" s="42"/>
      <c r="Z1637" s="42"/>
      <c r="AA1637" s="42"/>
      <c r="AB1637" s="42"/>
      <c r="AC1637" s="42"/>
      <c r="AD1637" s="42"/>
      <c r="AE1637" s="42"/>
      <c r="AF1637" s="42"/>
      <c r="AG1637" s="42"/>
      <c r="AH1637" s="42"/>
      <c r="AI1637" s="42"/>
      <c r="AJ1637" s="42"/>
      <c r="AK1637" s="42"/>
      <c r="AL1637" s="42"/>
      <c r="AM1637" s="42"/>
      <c r="AN1637" s="42"/>
      <c r="AO1637" s="42"/>
      <c r="AP1637" s="42"/>
      <c r="AQ1637" s="42"/>
    </row>
    <row r="1638" spans="1:43" ht="13">
      <c r="A1638" s="42"/>
      <c r="B1638" s="42"/>
      <c r="C1638" s="42"/>
      <c r="D1638" s="42"/>
      <c r="E1638" s="42"/>
      <c r="F1638" s="42"/>
      <c r="G1638" s="42"/>
      <c r="H1638" s="42"/>
      <c r="I1638" s="42"/>
      <c r="J1638" s="42"/>
      <c r="K1638" s="42"/>
      <c r="L1638" s="42"/>
      <c r="M1638" s="42"/>
      <c r="N1638" s="42"/>
      <c r="O1638" s="42"/>
      <c r="P1638" s="42"/>
      <c r="Q1638" s="42"/>
      <c r="R1638" s="42"/>
      <c r="S1638" s="42"/>
      <c r="T1638" s="42"/>
      <c r="U1638" s="42"/>
      <c r="V1638" s="42"/>
      <c r="W1638" s="42"/>
      <c r="X1638" s="42"/>
      <c r="Y1638" s="42"/>
      <c r="Z1638" s="42"/>
      <c r="AA1638" s="42"/>
      <c r="AB1638" s="42"/>
      <c r="AC1638" s="42"/>
      <c r="AD1638" s="42"/>
      <c r="AE1638" s="42"/>
      <c r="AF1638" s="42"/>
      <c r="AG1638" s="42"/>
      <c r="AH1638" s="42"/>
      <c r="AI1638" s="42"/>
      <c r="AJ1638" s="42"/>
      <c r="AK1638" s="42"/>
      <c r="AL1638" s="42"/>
      <c r="AM1638" s="42"/>
      <c r="AN1638" s="42"/>
      <c r="AO1638" s="42"/>
      <c r="AP1638" s="42"/>
      <c r="AQ1638" s="42"/>
    </row>
    <row r="1639" spans="1:43" ht="13">
      <c r="A1639" s="42"/>
      <c r="B1639" s="42"/>
      <c r="C1639" s="42"/>
      <c r="D1639" s="42"/>
      <c r="E1639" s="42"/>
      <c r="F1639" s="42"/>
      <c r="G1639" s="42"/>
      <c r="H1639" s="42"/>
      <c r="I1639" s="42"/>
      <c r="J1639" s="42"/>
      <c r="K1639" s="42"/>
      <c r="L1639" s="42"/>
      <c r="M1639" s="42"/>
      <c r="N1639" s="42"/>
      <c r="O1639" s="42"/>
      <c r="P1639" s="42"/>
      <c r="Q1639" s="42"/>
      <c r="R1639" s="42"/>
      <c r="S1639" s="42"/>
      <c r="T1639" s="42"/>
      <c r="U1639" s="42"/>
      <c r="V1639" s="42"/>
      <c r="W1639" s="42"/>
      <c r="X1639" s="42"/>
      <c r="Y1639" s="42"/>
      <c r="Z1639" s="42"/>
      <c r="AA1639" s="42"/>
      <c r="AB1639" s="42"/>
      <c r="AC1639" s="42"/>
      <c r="AD1639" s="42"/>
      <c r="AE1639" s="42"/>
      <c r="AF1639" s="42"/>
      <c r="AG1639" s="42"/>
      <c r="AH1639" s="42"/>
      <c r="AI1639" s="42"/>
      <c r="AJ1639" s="42"/>
      <c r="AK1639" s="42"/>
      <c r="AL1639" s="42"/>
      <c r="AM1639" s="42"/>
      <c r="AN1639" s="42"/>
      <c r="AO1639" s="42"/>
      <c r="AP1639" s="42"/>
      <c r="AQ1639" s="42"/>
    </row>
    <row r="1640" spans="1:43" ht="13">
      <c r="A1640" s="42"/>
      <c r="B1640" s="42"/>
      <c r="C1640" s="42"/>
      <c r="D1640" s="42"/>
      <c r="E1640" s="42"/>
      <c r="F1640" s="42"/>
      <c r="G1640" s="42"/>
      <c r="H1640" s="42"/>
      <c r="I1640" s="42"/>
      <c r="J1640" s="42"/>
      <c r="K1640" s="42"/>
      <c r="L1640" s="42"/>
      <c r="M1640" s="42"/>
      <c r="N1640" s="42"/>
      <c r="O1640" s="42"/>
      <c r="P1640" s="42"/>
      <c r="Q1640" s="42"/>
      <c r="R1640" s="42"/>
      <c r="S1640" s="42"/>
      <c r="T1640" s="42"/>
      <c r="U1640" s="42"/>
      <c r="V1640" s="42"/>
      <c r="W1640" s="42"/>
      <c r="X1640" s="42"/>
      <c r="Y1640" s="42"/>
      <c r="Z1640" s="42"/>
      <c r="AA1640" s="42"/>
      <c r="AB1640" s="42"/>
      <c r="AC1640" s="42"/>
      <c r="AD1640" s="42"/>
      <c r="AE1640" s="42"/>
      <c r="AF1640" s="42"/>
      <c r="AG1640" s="42"/>
      <c r="AH1640" s="42"/>
      <c r="AI1640" s="42"/>
      <c r="AJ1640" s="42"/>
      <c r="AK1640" s="42"/>
      <c r="AL1640" s="42"/>
      <c r="AM1640" s="42"/>
      <c r="AN1640" s="42"/>
      <c r="AO1640" s="42"/>
      <c r="AP1640" s="42"/>
      <c r="AQ1640" s="42"/>
    </row>
    <row r="1641" spans="1:43" ht="13">
      <c r="A1641" s="42"/>
      <c r="B1641" s="42"/>
      <c r="C1641" s="42"/>
      <c r="D1641" s="42"/>
      <c r="E1641" s="42"/>
      <c r="F1641" s="42"/>
      <c r="G1641" s="42"/>
      <c r="H1641" s="42"/>
      <c r="I1641" s="42"/>
      <c r="J1641" s="42"/>
      <c r="K1641" s="42"/>
      <c r="L1641" s="42"/>
      <c r="M1641" s="42"/>
      <c r="N1641" s="42"/>
      <c r="O1641" s="42"/>
      <c r="P1641" s="42"/>
      <c r="Q1641" s="42"/>
      <c r="R1641" s="42"/>
      <c r="S1641" s="42"/>
      <c r="T1641" s="42"/>
      <c r="U1641" s="42"/>
      <c r="V1641" s="42"/>
      <c r="W1641" s="42"/>
      <c r="X1641" s="42"/>
      <c r="Y1641" s="42"/>
      <c r="Z1641" s="42"/>
      <c r="AA1641" s="42"/>
      <c r="AB1641" s="42"/>
      <c r="AC1641" s="42"/>
      <c r="AD1641" s="42"/>
      <c r="AE1641" s="42"/>
      <c r="AF1641" s="42"/>
      <c r="AG1641" s="42"/>
      <c r="AH1641" s="42"/>
      <c r="AI1641" s="42"/>
      <c r="AJ1641" s="42"/>
      <c r="AK1641" s="42"/>
      <c r="AL1641" s="42"/>
      <c r="AM1641" s="42"/>
      <c r="AN1641" s="42"/>
      <c r="AO1641" s="42"/>
      <c r="AP1641" s="42"/>
      <c r="AQ1641" s="42"/>
    </row>
    <row r="1642" spans="1:43" ht="13">
      <c r="A1642" s="42"/>
      <c r="B1642" s="42"/>
      <c r="C1642" s="42"/>
      <c r="D1642" s="42"/>
      <c r="E1642" s="42"/>
      <c r="F1642" s="42"/>
      <c r="G1642" s="42"/>
      <c r="H1642" s="42"/>
      <c r="I1642" s="42"/>
      <c r="J1642" s="42"/>
      <c r="K1642" s="42"/>
      <c r="L1642" s="42"/>
      <c r="M1642" s="42"/>
      <c r="N1642" s="42"/>
      <c r="O1642" s="42"/>
      <c r="P1642" s="42"/>
      <c r="Q1642" s="42"/>
      <c r="R1642" s="42"/>
      <c r="S1642" s="42"/>
      <c r="T1642" s="42"/>
      <c r="U1642" s="42"/>
      <c r="V1642" s="42"/>
      <c r="W1642" s="42"/>
      <c r="X1642" s="42"/>
      <c r="Y1642" s="42"/>
      <c r="Z1642" s="42"/>
      <c r="AA1642" s="42"/>
      <c r="AB1642" s="42"/>
      <c r="AC1642" s="42"/>
      <c r="AD1642" s="42"/>
      <c r="AE1642" s="42"/>
      <c r="AF1642" s="42"/>
      <c r="AG1642" s="42"/>
      <c r="AH1642" s="42"/>
      <c r="AI1642" s="42"/>
      <c r="AJ1642" s="42"/>
      <c r="AK1642" s="42"/>
      <c r="AL1642" s="42"/>
      <c r="AM1642" s="42"/>
      <c r="AN1642" s="42"/>
      <c r="AO1642" s="42"/>
      <c r="AP1642" s="42"/>
      <c r="AQ1642" s="42"/>
    </row>
    <row r="1643" spans="1:43" ht="13">
      <c r="A1643" s="42"/>
      <c r="B1643" s="42"/>
      <c r="C1643" s="42"/>
      <c r="D1643" s="42"/>
      <c r="E1643" s="42"/>
      <c r="F1643" s="42"/>
      <c r="G1643" s="42"/>
      <c r="H1643" s="42"/>
      <c r="I1643" s="42"/>
      <c r="J1643" s="42"/>
      <c r="K1643" s="42"/>
      <c r="L1643" s="42"/>
      <c r="M1643" s="42"/>
      <c r="N1643" s="42"/>
      <c r="O1643" s="42"/>
      <c r="P1643" s="42"/>
      <c r="Q1643" s="42"/>
      <c r="R1643" s="42"/>
      <c r="S1643" s="42"/>
      <c r="T1643" s="42"/>
      <c r="U1643" s="42"/>
      <c r="V1643" s="42"/>
      <c r="W1643" s="42"/>
      <c r="X1643" s="42"/>
      <c r="Y1643" s="42"/>
      <c r="Z1643" s="42"/>
      <c r="AA1643" s="42"/>
      <c r="AB1643" s="42"/>
      <c r="AC1643" s="42"/>
      <c r="AD1643" s="42"/>
      <c r="AE1643" s="42"/>
      <c r="AF1643" s="42"/>
      <c r="AG1643" s="42"/>
      <c r="AH1643" s="42"/>
      <c r="AI1643" s="42"/>
      <c r="AJ1643" s="42"/>
      <c r="AK1643" s="42"/>
      <c r="AL1643" s="42"/>
      <c r="AM1643" s="42"/>
      <c r="AN1643" s="42"/>
      <c r="AO1643" s="42"/>
      <c r="AP1643" s="42"/>
      <c r="AQ1643" s="42"/>
    </row>
    <row r="1644" spans="1:43" ht="13">
      <c r="A1644" s="42"/>
      <c r="B1644" s="42"/>
      <c r="C1644" s="42"/>
      <c r="D1644" s="42"/>
      <c r="E1644" s="42"/>
      <c r="F1644" s="42"/>
      <c r="G1644" s="42"/>
      <c r="H1644" s="42"/>
      <c r="I1644" s="42"/>
      <c r="J1644" s="42"/>
      <c r="K1644" s="42"/>
      <c r="L1644" s="42"/>
      <c r="M1644" s="42"/>
      <c r="N1644" s="42"/>
      <c r="O1644" s="42"/>
      <c r="P1644" s="42"/>
      <c r="Q1644" s="42"/>
      <c r="R1644" s="42"/>
      <c r="S1644" s="42"/>
      <c r="T1644" s="42"/>
      <c r="U1644" s="42"/>
      <c r="V1644" s="42"/>
      <c r="W1644" s="42"/>
      <c r="X1644" s="42"/>
      <c r="Y1644" s="42"/>
      <c r="Z1644" s="42"/>
      <c r="AA1644" s="42"/>
      <c r="AB1644" s="42"/>
      <c r="AC1644" s="42"/>
      <c r="AD1644" s="42"/>
      <c r="AE1644" s="42"/>
      <c r="AF1644" s="42"/>
      <c r="AG1644" s="42"/>
      <c r="AH1644" s="42"/>
      <c r="AI1644" s="42"/>
      <c r="AJ1644" s="42"/>
      <c r="AK1644" s="42"/>
      <c r="AL1644" s="42"/>
      <c r="AM1644" s="42"/>
      <c r="AN1644" s="42"/>
      <c r="AO1644" s="42"/>
      <c r="AP1644" s="42"/>
      <c r="AQ1644" s="42"/>
    </row>
    <row r="1645" spans="1:43" ht="13">
      <c r="A1645" s="42"/>
      <c r="B1645" s="42"/>
      <c r="C1645" s="42"/>
      <c r="D1645" s="42"/>
      <c r="E1645" s="42"/>
      <c r="F1645" s="42"/>
      <c r="G1645" s="42"/>
      <c r="H1645" s="42"/>
      <c r="I1645" s="42"/>
      <c r="J1645" s="42"/>
      <c r="K1645" s="42"/>
      <c r="L1645" s="42"/>
      <c r="M1645" s="42"/>
      <c r="N1645" s="42"/>
      <c r="O1645" s="42"/>
      <c r="P1645" s="42"/>
      <c r="Q1645" s="42"/>
      <c r="R1645" s="42"/>
      <c r="S1645" s="42"/>
      <c r="T1645" s="42"/>
      <c r="U1645" s="42"/>
      <c r="V1645" s="42"/>
      <c r="W1645" s="42"/>
      <c r="X1645" s="42"/>
      <c r="Y1645" s="42"/>
      <c r="Z1645" s="42"/>
      <c r="AA1645" s="42"/>
      <c r="AB1645" s="42"/>
      <c r="AC1645" s="42"/>
      <c r="AD1645" s="42"/>
      <c r="AE1645" s="42"/>
      <c r="AF1645" s="42"/>
      <c r="AG1645" s="42"/>
      <c r="AH1645" s="42"/>
      <c r="AI1645" s="42"/>
      <c r="AJ1645" s="42"/>
      <c r="AK1645" s="42"/>
      <c r="AL1645" s="42"/>
      <c r="AM1645" s="42"/>
      <c r="AN1645" s="42"/>
      <c r="AO1645" s="42"/>
      <c r="AP1645" s="42"/>
      <c r="AQ1645" s="42"/>
    </row>
    <row r="1646" spans="1:43" ht="13">
      <c r="A1646" s="42"/>
      <c r="B1646" s="42"/>
      <c r="C1646" s="42"/>
      <c r="D1646" s="42"/>
      <c r="E1646" s="42"/>
      <c r="F1646" s="42"/>
      <c r="G1646" s="42"/>
      <c r="H1646" s="42"/>
      <c r="I1646" s="42"/>
      <c r="J1646" s="42"/>
      <c r="K1646" s="42"/>
      <c r="L1646" s="42"/>
      <c r="M1646" s="42"/>
      <c r="N1646" s="42"/>
      <c r="O1646" s="42"/>
      <c r="P1646" s="42"/>
      <c r="Q1646" s="42"/>
      <c r="R1646" s="42"/>
      <c r="S1646" s="42"/>
      <c r="T1646" s="42"/>
      <c r="U1646" s="42"/>
      <c r="V1646" s="42"/>
      <c r="W1646" s="42"/>
      <c r="X1646" s="42"/>
      <c r="Y1646" s="42"/>
      <c r="Z1646" s="42"/>
      <c r="AA1646" s="42"/>
      <c r="AB1646" s="42"/>
      <c r="AC1646" s="42"/>
      <c r="AD1646" s="42"/>
      <c r="AE1646" s="42"/>
      <c r="AF1646" s="42"/>
      <c r="AG1646" s="42"/>
      <c r="AH1646" s="42"/>
      <c r="AI1646" s="42"/>
      <c r="AJ1646" s="42"/>
      <c r="AK1646" s="42"/>
      <c r="AL1646" s="42"/>
      <c r="AM1646" s="42"/>
      <c r="AN1646" s="42"/>
      <c r="AO1646" s="42"/>
      <c r="AP1646" s="42"/>
      <c r="AQ1646" s="42"/>
    </row>
    <row r="1647" spans="1:43" ht="13">
      <c r="A1647" s="42"/>
      <c r="B1647" s="42"/>
      <c r="C1647" s="42"/>
      <c r="D1647" s="42"/>
      <c r="E1647" s="42"/>
      <c r="F1647" s="42"/>
      <c r="G1647" s="42"/>
      <c r="H1647" s="42"/>
      <c r="I1647" s="42"/>
      <c r="J1647" s="42"/>
      <c r="K1647" s="42"/>
      <c r="L1647" s="42"/>
      <c r="M1647" s="42"/>
      <c r="N1647" s="42"/>
      <c r="O1647" s="42"/>
      <c r="P1647" s="42"/>
      <c r="Q1647" s="42"/>
      <c r="R1647" s="42"/>
      <c r="S1647" s="42"/>
      <c r="T1647" s="42"/>
      <c r="U1647" s="42"/>
      <c r="V1647" s="42"/>
      <c r="W1647" s="42"/>
      <c r="X1647" s="42"/>
      <c r="Y1647" s="42"/>
      <c r="Z1647" s="42"/>
      <c r="AA1647" s="42"/>
      <c r="AB1647" s="42"/>
      <c r="AC1647" s="42"/>
      <c r="AD1647" s="42"/>
      <c r="AE1647" s="42"/>
      <c r="AF1647" s="42"/>
      <c r="AG1647" s="42"/>
      <c r="AH1647" s="42"/>
      <c r="AI1647" s="42"/>
      <c r="AJ1647" s="42"/>
      <c r="AK1647" s="42"/>
      <c r="AL1647" s="42"/>
      <c r="AM1647" s="42"/>
      <c r="AN1647" s="42"/>
      <c r="AO1647" s="42"/>
      <c r="AP1647" s="42"/>
      <c r="AQ1647" s="42"/>
    </row>
    <row r="1648" spans="1:43" ht="13">
      <c r="A1648" s="42"/>
      <c r="B1648" s="42"/>
      <c r="C1648" s="42"/>
      <c r="D1648" s="42"/>
      <c r="E1648" s="42"/>
      <c r="F1648" s="42"/>
      <c r="G1648" s="42"/>
      <c r="H1648" s="42"/>
      <c r="I1648" s="42"/>
      <c r="J1648" s="42"/>
      <c r="K1648" s="42"/>
      <c r="L1648" s="42"/>
      <c r="M1648" s="42"/>
      <c r="N1648" s="42"/>
      <c r="O1648" s="42"/>
      <c r="P1648" s="42"/>
      <c r="Q1648" s="42"/>
      <c r="R1648" s="42"/>
      <c r="S1648" s="42"/>
      <c r="T1648" s="42"/>
      <c r="U1648" s="42"/>
      <c r="V1648" s="42"/>
      <c r="W1648" s="42"/>
      <c r="X1648" s="42"/>
      <c r="Y1648" s="42"/>
      <c r="Z1648" s="42"/>
      <c r="AA1648" s="42"/>
      <c r="AB1648" s="42"/>
      <c r="AC1648" s="42"/>
      <c r="AD1648" s="42"/>
      <c r="AE1648" s="42"/>
      <c r="AF1648" s="42"/>
      <c r="AG1648" s="42"/>
      <c r="AH1648" s="42"/>
      <c r="AI1648" s="42"/>
      <c r="AJ1648" s="42"/>
      <c r="AK1648" s="42"/>
      <c r="AL1648" s="42"/>
      <c r="AM1648" s="42"/>
      <c r="AN1648" s="42"/>
      <c r="AO1648" s="42"/>
      <c r="AP1648" s="42"/>
      <c r="AQ1648" s="42"/>
    </row>
    <row r="1649" spans="1:43" ht="13">
      <c r="A1649" s="42"/>
      <c r="B1649" s="42"/>
      <c r="C1649" s="42"/>
      <c r="D1649" s="42"/>
      <c r="E1649" s="42"/>
      <c r="F1649" s="42"/>
      <c r="G1649" s="42"/>
      <c r="H1649" s="42"/>
      <c r="I1649" s="42"/>
      <c r="J1649" s="42"/>
      <c r="K1649" s="42"/>
      <c r="L1649" s="42"/>
      <c r="M1649" s="42"/>
      <c r="N1649" s="42"/>
      <c r="O1649" s="42"/>
      <c r="P1649" s="42"/>
      <c r="Q1649" s="42"/>
      <c r="R1649" s="42"/>
      <c r="S1649" s="42"/>
      <c r="T1649" s="42"/>
      <c r="U1649" s="42"/>
      <c r="V1649" s="42"/>
      <c r="W1649" s="42"/>
      <c r="X1649" s="42"/>
      <c r="Y1649" s="42"/>
      <c r="Z1649" s="42"/>
      <c r="AA1649" s="42"/>
      <c r="AB1649" s="42"/>
      <c r="AC1649" s="42"/>
      <c r="AD1649" s="42"/>
      <c r="AE1649" s="42"/>
      <c r="AF1649" s="42"/>
      <c r="AG1649" s="42"/>
      <c r="AH1649" s="42"/>
      <c r="AI1649" s="42"/>
      <c r="AJ1649" s="42"/>
      <c r="AK1649" s="42"/>
      <c r="AL1649" s="42"/>
      <c r="AM1649" s="42"/>
      <c r="AN1649" s="42"/>
      <c r="AO1649" s="42"/>
      <c r="AP1649" s="42"/>
      <c r="AQ1649" s="42"/>
    </row>
    <row r="1650" spans="1:43" ht="13">
      <c r="A1650" s="42"/>
      <c r="B1650" s="42"/>
      <c r="C1650" s="42"/>
      <c r="D1650" s="42"/>
      <c r="E1650" s="42"/>
      <c r="F1650" s="42"/>
      <c r="G1650" s="42"/>
      <c r="H1650" s="42"/>
      <c r="I1650" s="42"/>
      <c r="J1650" s="42"/>
      <c r="K1650" s="42"/>
      <c r="L1650" s="42"/>
      <c r="M1650" s="42"/>
      <c r="N1650" s="42"/>
      <c r="O1650" s="42"/>
      <c r="P1650" s="42"/>
      <c r="Q1650" s="42"/>
      <c r="R1650" s="42"/>
      <c r="S1650" s="42"/>
      <c r="T1650" s="42"/>
      <c r="U1650" s="42"/>
      <c r="V1650" s="42"/>
      <c r="W1650" s="42"/>
      <c r="X1650" s="42"/>
      <c r="Y1650" s="42"/>
      <c r="Z1650" s="42"/>
      <c r="AA1650" s="42"/>
      <c r="AB1650" s="42"/>
      <c r="AC1650" s="42"/>
      <c r="AD1650" s="42"/>
      <c r="AE1650" s="42"/>
      <c r="AF1650" s="42"/>
      <c r="AG1650" s="42"/>
      <c r="AH1650" s="42"/>
      <c r="AI1650" s="42"/>
      <c r="AJ1650" s="42"/>
      <c r="AK1650" s="42"/>
      <c r="AL1650" s="42"/>
      <c r="AM1650" s="42"/>
      <c r="AN1650" s="42"/>
      <c r="AO1650" s="42"/>
      <c r="AP1650" s="42"/>
      <c r="AQ1650" s="42"/>
    </row>
    <row r="1651" spans="1:43" ht="13">
      <c r="A1651" s="42"/>
      <c r="B1651" s="42"/>
      <c r="C1651" s="42"/>
      <c r="D1651" s="42"/>
      <c r="E1651" s="42"/>
      <c r="F1651" s="42"/>
      <c r="G1651" s="42"/>
      <c r="H1651" s="42"/>
      <c r="I1651" s="42"/>
      <c r="J1651" s="42"/>
      <c r="K1651" s="42"/>
      <c r="L1651" s="42"/>
      <c r="M1651" s="42"/>
      <c r="N1651" s="42"/>
      <c r="O1651" s="42"/>
      <c r="P1651" s="42"/>
      <c r="Q1651" s="42"/>
      <c r="R1651" s="42"/>
      <c r="S1651" s="42"/>
      <c r="T1651" s="42"/>
      <c r="U1651" s="42"/>
      <c r="V1651" s="42"/>
      <c r="W1651" s="42"/>
      <c r="X1651" s="42"/>
      <c r="Y1651" s="42"/>
      <c r="Z1651" s="42"/>
      <c r="AA1651" s="42"/>
      <c r="AB1651" s="42"/>
      <c r="AC1651" s="42"/>
      <c r="AD1651" s="42"/>
      <c r="AE1651" s="42"/>
      <c r="AF1651" s="42"/>
      <c r="AG1651" s="42"/>
      <c r="AH1651" s="42"/>
      <c r="AI1651" s="42"/>
      <c r="AJ1651" s="42"/>
      <c r="AK1651" s="42"/>
      <c r="AL1651" s="42"/>
      <c r="AM1651" s="42"/>
      <c r="AN1651" s="42"/>
      <c r="AO1651" s="42"/>
      <c r="AP1651" s="42"/>
      <c r="AQ1651" s="42"/>
    </row>
    <row r="1652" spans="1:43" ht="13">
      <c r="A1652" s="42"/>
      <c r="B1652" s="42"/>
      <c r="C1652" s="42"/>
      <c r="D1652" s="42"/>
      <c r="E1652" s="42"/>
      <c r="F1652" s="42"/>
      <c r="G1652" s="42"/>
      <c r="H1652" s="42"/>
      <c r="I1652" s="42"/>
      <c r="J1652" s="42"/>
      <c r="K1652" s="42"/>
      <c r="L1652" s="42"/>
      <c r="M1652" s="42"/>
      <c r="N1652" s="42"/>
      <c r="O1652" s="42"/>
      <c r="P1652" s="42"/>
      <c r="Q1652" s="42"/>
      <c r="R1652" s="42"/>
      <c r="S1652" s="42"/>
      <c r="T1652" s="42"/>
      <c r="U1652" s="42"/>
      <c r="V1652" s="42"/>
      <c r="W1652" s="42"/>
      <c r="X1652" s="42"/>
      <c r="Y1652" s="42"/>
      <c r="Z1652" s="42"/>
      <c r="AA1652" s="42"/>
      <c r="AB1652" s="42"/>
      <c r="AC1652" s="42"/>
      <c r="AD1652" s="42"/>
      <c r="AE1652" s="42"/>
      <c r="AF1652" s="42"/>
      <c r="AG1652" s="42"/>
      <c r="AH1652" s="42"/>
      <c r="AI1652" s="42"/>
      <c r="AJ1652" s="42"/>
      <c r="AK1652" s="42"/>
      <c r="AL1652" s="42"/>
      <c r="AM1652" s="42"/>
      <c r="AN1652" s="42"/>
      <c r="AO1652" s="42"/>
      <c r="AP1652" s="42"/>
      <c r="AQ1652" s="42"/>
    </row>
    <row r="1653" spans="1:43" ht="13">
      <c r="A1653" s="42"/>
      <c r="B1653" s="42"/>
      <c r="C1653" s="42"/>
      <c r="D1653" s="42"/>
      <c r="E1653" s="42"/>
      <c r="F1653" s="42"/>
      <c r="G1653" s="42"/>
      <c r="H1653" s="42"/>
      <c r="I1653" s="42"/>
      <c r="J1653" s="42"/>
      <c r="K1653" s="42"/>
      <c r="L1653" s="42"/>
      <c r="M1653" s="42"/>
      <c r="N1653" s="42"/>
      <c r="O1653" s="42"/>
      <c r="P1653" s="42"/>
      <c r="Q1653" s="42"/>
      <c r="R1653" s="42"/>
      <c r="S1653" s="42"/>
      <c r="T1653" s="42"/>
      <c r="U1653" s="42"/>
      <c r="V1653" s="42"/>
      <c r="W1653" s="42"/>
      <c r="X1653" s="42"/>
      <c r="Y1653" s="42"/>
      <c r="Z1653" s="42"/>
      <c r="AA1653" s="42"/>
      <c r="AB1653" s="42"/>
      <c r="AC1653" s="42"/>
      <c r="AD1653" s="42"/>
      <c r="AE1653" s="42"/>
      <c r="AF1653" s="42"/>
      <c r="AG1653" s="42"/>
      <c r="AH1653" s="42"/>
      <c r="AI1653" s="42"/>
      <c r="AJ1653" s="42"/>
      <c r="AK1653" s="42"/>
      <c r="AL1653" s="42"/>
      <c r="AM1653" s="42"/>
      <c r="AN1653" s="42"/>
      <c r="AO1653" s="42"/>
      <c r="AP1653" s="42"/>
      <c r="AQ1653" s="42"/>
    </row>
    <row r="1654" spans="1:43" ht="13">
      <c r="A1654" s="42"/>
      <c r="B1654" s="42"/>
      <c r="C1654" s="42"/>
      <c r="D1654" s="42"/>
      <c r="E1654" s="42"/>
      <c r="F1654" s="42"/>
      <c r="G1654" s="42"/>
      <c r="H1654" s="42"/>
      <c r="I1654" s="42"/>
      <c r="J1654" s="42"/>
      <c r="K1654" s="42"/>
      <c r="L1654" s="42"/>
      <c r="M1654" s="42"/>
      <c r="N1654" s="42"/>
      <c r="O1654" s="42"/>
      <c r="P1654" s="42"/>
      <c r="Q1654" s="42"/>
      <c r="R1654" s="42"/>
      <c r="S1654" s="42"/>
      <c r="T1654" s="42"/>
      <c r="U1654" s="42"/>
      <c r="V1654" s="42"/>
      <c r="W1654" s="42"/>
      <c r="X1654" s="42"/>
      <c r="Y1654" s="42"/>
      <c r="Z1654" s="42"/>
      <c r="AA1654" s="42"/>
      <c r="AB1654" s="42"/>
      <c r="AC1654" s="42"/>
      <c r="AD1654" s="42"/>
      <c r="AE1654" s="42"/>
      <c r="AF1654" s="42"/>
      <c r="AG1654" s="42"/>
      <c r="AH1654" s="42"/>
      <c r="AI1654" s="42"/>
      <c r="AJ1654" s="42"/>
      <c r="AK1654" s="42"/>
      <c r="AL1654" s="42"/>
      <c r="AM1654" s="42"/>
      <c r="AN1654" s="42"/>
      <c r="AO1654" s="42"/>
      <c r="AP1654" s="42"/>
      <c r="AQ1654" s="42"/>
    </row>
    <row r="1655" spans="1:43" ht="13">
      <c r="A1655" s="42"/>
      <c r="B1655" s="42"/>
      <c r="C1655" s="42"/>
      <c r="D1655" s="42"/>
      <c r="E1655" s="42"/>
      <c r="F1655" s="42"/>
      <c r="G1655" s="42"/>
      <c r="H1655" s="42"/>
      <c r="I1655" s="42"/>
      <c r="J1655" s="42"/>
      <c r="K1655" s="42"/>
      <c r="L1655" s="42"/>
      <c r="M1655" s="42"/>
      <c r="N1655" s="42"/>
      <c r="O1655" s="42"/>
      <c r="P1655" s="42"/>
      <c r="Q1655" s="42"/>
      <c r="R1655" s="42"/>
      <c r="S1655" s="42"/>
      <c r="T1655" s="42"/>
      <c r="U1655" s="42"/>
      <c r="V1655" s="42"/>
      <c r="W1655" s="42"/>
      <c r="X1655" s="42"/>
      <c r="Y1655" s="42"/>
      <c r="Z1655" s="42"/>
      <c r="AA1655" s="42"/>
      <c r="AB1655" s="42"/>
      <c r="AC1655" s="42"/>
      <c r="AD1655" s="42"/>
      <c r="AE1655" s="42"/>
      <c r="AF1655" s="42"/>
      <c r="AG1655" s="42"/>
      <c r="AH1655" s="42"/>
      <c r="AI1655" s="42"/>
      <c r="AJ1655" s="42"/>
      <c r="AK1655" s="42"/>
      <c r="AL1655" s="42"/>
      <c r="AM1655" s="42"/>
      <c r="AN1655" s="42"/>
      <c r="AO1655" s="42"/>
      <c r="AP1655" s="42"/>
      <c r="AQ1655" s="42"/>
    </row>
    <row r="1656" spans="1:43" ht="13">
      <c r="A1656" s="42"/>
      <c r="B1656" s="42"/>
      <c r="C1656" s="42"/>
      <c r="D1656" s="42"/>
      <c r="E1656" s="42"/>
      <c r="F1656" s="42"/>
      <c r="G1656" s="42"/>
      <c r="H1656" s="42"/>
      <c r="I1656" s="42"/>
      <c r="J1656" s="42"/>
      <c r="K1656" s="42"/>
      <c r="L1656" s="42"/>
      <c r="M1656" s="42"/>
      <c r="N1656" s="42"/>
      <c r="O1656" s="42"/>
      <c r="P1656" s="42"/>
      <c r="Q1656" s="42"/>
      <c r="R1656" s="42"/>
      <c r="S1656" s="42"/>
      <c r="T1656" s="42"/>
      <c r="U1656" s="42"/>
      <c r="V1656" s="42"/>
      <c r="W1656" s="42"/>
      <c r="X1656" s="42"/>
      <c r="Y1656" s="42"/>
      <c r="Z1656" s="42"/>
      <c r="AA1656" s="42"/>
      <c r="AB1656" s="42"/>
      <c r="AC1656" s="42"/>
      <c r="AD1656" s="42"/>
      <c r="AE1656" s="42"/>
      <c r="AF1656" s="42"/>
      <c r="AG1656" s="42"/>
      <c r="AH1656" s="42"/>
      <c r="AI1656" s="42"/>
      <c r="AJ1656" s="42"/>
      <c r="AK1656" s="42"/>
      <c r="AL1656" s="42"/>
      <c r="AM1656" s="42"/>
      <c r="AN1656" s="42"/>
      <c r="AO1656" s="42"/>
      <c r="AP1656" s="42"/>
      <c r="AQ1656" s="42"/>
    </row>
    <row r="1657" spans="1:43" ht="13">
      <c r="A1657" s="42"/>
      <c r="B1657" s="42"/>
      <c r="C1657" s="42"/>
      <c r="D1657" s="42"/>
      <c r="E1657" s="42"/>
      <c r="F1657" s="42"/>
      <c r="G1657" s="42"/>
      <c r="H1657" s="42"/>
      <c r="I1657" s="42"/>
      <c r="J1657" s="42"/>
      <c r="K1657" s="42"/>
      <c r="L1657" s="42"/>
      <c r="M1657" s="42"/>
      <c r="N1657" s="42"/>
      <c r="O1657" s="42"/>
      <c r="P1657" s="42"/>
      <c r="Q1657" s="42"/>
      <c r="R1657" s="42"/>
      <c r="S1657" s="42"/>
      <c r="T1657" s="42"/>
      <c r="U1657" s="42"/>
      <c r="V1657" s="42"/>
      <c r="W1657" s="42"/>
      <c r="X1657" s="42"/>
      <c r="Y1657" s="42"/>
      <c r="Z1657" s="42"/>
      <c r="AA1657" s="42"/>
      <c r="AB1657" s="42"/>
      <c r="AC1657" s="42"/>
      <c r="AD1657" s="42"/>
      <c r="AE1657" s="42"/>
      <c r="AF1657" s="42"/>
      <c r="AG1657" s="42"/>
      <c r="AH1657" s="42"/>
      <c r="AI1657" s="42"/>
      <c r="AJ1657" s="42"/>
      <c r="AK1657" s="42"/>
      <c r="AL1657" s="42"/>
      <c r="AM1657" s="42"/>
      <c r="AN1657" s="42"/>
      <c r="AO1657" s="42"/>
      <c r="AP1657" s="42"/>
      <c r="AQ1657" s="42"/>
    </row>
    <row r="1658" spans="1:43" ht="13">
      <c r="A1658" s="42"/>
      <c r="B1658" s="42"/>
      <c r="C1658" s="42"/>
      <c r="D1658" s="42"/>
      <c r="E1658" s="42"/>
      <c r="F1658" s="42"/>
      <c r="G1658" s="42"/>
      <c r="H1658" s="42"/>
      <c r="I1658" s="42"/>
      <c r="J1658" s="42"/>
      <c r="K1658" s="42"/>
      <c r="L1658" s="42"/>
      <c r="M1658" s="42"/>
      <c r="N1658" s="42"/>
      <c r="O1658" s="42"/>
      <c r="P1658" s="42"/>
      <c r="Q1658" s="42"/>
      <c r="R1658" s="42"/>
      <c r="S1658" s="42"/>
      <c r="T1658" s="42"/>
      <c r="U1658" s="42"/>
      <c r="V1658" s="42"/>
      <c r="W1658" s="42"/>
      <c r="X1658" s="42"/>
      <c r="Y1658" s="42"/>
      <c r="Z1658" s="42"/>
      <c r="AA1658" s="42"/>
      <c r="AB1658" s="42"/>
      <c r="AC1658" s="42"/>
      <c r="AD1658" s="42"/>
      <c r="AE1658" s="42"/>
      <c r="AF1658" s="42"/>
      <c r="AG1658" s="42"/>
      <c r="AH1658" s="42"/>
      <c r="AI1658" s="42"/>
      <c r="AJ1658" s="42"/>
      <c r="AK1658" s="42"/>
      <c r="AL1658" s="42"/>
      <c r="AM1658" s="42"/>
      <c r="AN1658" s="42"/>
      <c r="AO1658" s="42"/>
      <c r="AP1658" s="42"/>
      <c r="AQ1658" s="42"/>
    </row>
    <row r="1659" spans="1:43" ht="13">
      <c r="A1659" s="42"/>
      <c r="B1659" s="42"/>
      <c r="C1659" s="42"/>
      <c r="D1659" s="42"/>
      <c r="E1659" s="42"/>
      <c r="F1659" s="42"/>
      <c r="G1659" s="42"/>
      <c r="H1659" s="42"/>
      <c r="I1659" s="42"/>
      <c r="J1659" s="42"/>
      <c r="K1659" s="42"/>
      <c r="L1659" s="42"/>
      <c r="M1659" s="42"/>
      <c r="N1659" s="42"/>
      <c r="O1659" s="42"/>
      <c r="P1659" s="42"/>
      <c r="Q1659" s="42"/>
      <c r="R1659" s="42"/>
      <c r="S1659" s="42"/>
      <c r="T1659" s="42"/>
      <c r="U1659" s="42"/>
      <c r="V1659" s="42"/>
      <c r="W1659" s="42"/>
      <c r="X1659" s="42"/>
      <c r="Y1659" s="42"/>
      <c r="Z1659" s="42"/>
      <c r="AA1659" s="42"/>
      <c r="AB1659" s="42"/>
      <c r="AC1659" s="42"/>
      <c r="AD1659" s="42"/>
      <c r="AE1659" s="42"/>
      <c r="AF1659" s="42"/>
      <c r="AG1659" s="42"/>
      <c r="AH1659" s="42"/>
      <c r="AI1659" s="42"/>
      <c r="AJ1659" s="42"/>
      <c r="AK1659" s="42"/>
      <c r="AL1659" s="42"/>
      <c r="AM1659" s="42"/>
      <c r="AN1659" s="42"/>
      <c r="AO1659" s="42"/>
      <c r="AP1659" s="42"/>
      <c r="AQ1659" s="42"/>
    </row>
    <row r="1660" spans="1:43" ht="13">
      <c r="A1660" s="42"/>
      <c r="B1660" s="42"/>
      <c r="C1660" s="42"/>
      <c r="D1660" s="42"/>
      <c r="E1660" s="42"/>
      <c r="F1660" s="42"/>
      <c r="G1660" s="42"/>
      <c r="H1660" s="42"/>
      <c r="I1660" s="42"/>
      <c r="J1660" s="42"/>
      <c r="K1660" s="42"/>
      <c r="L1660" s="42"/>
      <c r="M1660" s="42"/>
      <c r="N1660" s="42"/>
      <c r="O1660" s="42"/>
      <c r="P1660" s="42"/>
      <c r="Q1660" s="42"/>
      <c r="R1660" s="42"/>
      <c r="S1660" s="42"/>
      <c r="T1660" s="42"/>
      <c r="U1660" s="42"/>
      <c r="V1660" s="42"/>
      <c r="W1660" s="42"/>
      <c r="X1660" s="42"/>
      <c r="Y1660" s="42"/>
      <c r="Z1660" s="42"/>
      <c r="AA1660" s="42"/>
      <c r="AB1660" s="42"/>
      <c r="AC1660" s="42"/>
      <c r="AD1660" s="42"/>
      <c r="AE1660" s="42"/>
      <c r="AF1660" s="42"/>
      <c r="AG1660" s="42"/>
      <c r="AH1660" s="42"/>
      <c r="AI1660" s="42"/>
      <c r="AJ1660" s="42"/>
      <c r="AK1660" s="42"/>
      <c r="AL1660" s="42"/>
      <c r="AM1660" s="42"/>
      <c r="AN1660" s="42"/>
      <c r="AO1660" s="42"/>
      <c r="AP1660" s="42"/>
      <c r="AQ1660" s="42"/>
    </row>
    <row r="1661" spans="1:43" ht="13">
      <c r="A1661" s="42"/>
      <c r="B1661" s="42"/>
      <c r="C1661" s="42"/>
      <c r="D1661" s="42"/>
      <c r="E1661" s="42"/>
      <c r="F1661" s="42"/>
      <c r="G1661" s="42"/>
      <c r="H1661" s="42"/>
      <c r="I1661" s="42"/>
      <c r="J1661" s="42"/>
      <c r="K1661" s="42"/>
      <c r="L1661" s="42"/>
      <c r="M1661" s="42"/>
      <c r="N1661" s="42"/>
      <c r="O1661" s="42"/>
      <c r="P1661" s="42"/>
      <c r="Q1661" s="42"/>
      <c r="R1661" s="42"/>
      <c r="S1661" s="42"/>
      <c r="T1661" s="42"/>
      <c r="U1661" s="42"/>
      <c r="V1661" s="42"/>
      <c r="W1661" s="42"/>
      <c r="X1661" s="42"/>
      <c r="Y1661" s="42"/>
      <c r="Z1661" s="42"/>
      <c r="AA1661" s="42"/>
      <c r="AB1661" s="42"/>
      <c r="AC1661" s="42"/>
      <c r="AD1661" s="42"/>
      <c r="AE1661" s="42"/>
      <c r="AF1661" s="42"/>
      <c r="AG1661" s="42"/>
      <c r="AH1661" s="42"/>
      <c r="AI1661" s="42"/>
      <c r="AJ1661" s="42"/>
      <c r="AK1661" s="42"/>
      <c r="AL1661" s="42"/>
      <c r="AM1661" s="42"/>
      <c r="AN1661" s="42"/>
      <c r="AO1661" s="42"/>
      <c r="AP1661" s="42"/>
      <c r="AQ1661" s="42"/>
    </row>
    <row r="1662" spans="1:43" ht="13">
      <c r="A1662" s="42"/>
      <c r="B1662" s="42"/>
      <c r="C1662" s="42"/>
      <c r="D1662" s="42"/>
      <c r="E1662" s="42"/>
      <c r="F1662" s="42"/>
      <c r="G1662" s="42"/>
      <c r="H1662" s="42"/>
      <c r="I1662" s="42"/>
      <c r="J1662" s="42"/>
      <c r="K1662" s="42"/>
      <c r="L1662" s="42"/>
      <c r="M1662" s="42"/>
      <c r="N1662" s="42"/>
      <c r="O1662" s="42"/>
      <c r="P1662" s="42"/>
      <c r="Q1662" s="42"/>
      <c r="R1662" s="42"/>
      <c r="S1662" s="42"/>
      <c r="T1662" s="42"/>
      <c r="U1662" s="42"/>
      <c r="V1662" s="42"/>
      <c r="W1662" s="42"/>
      <c r="X1662" s="42"/>
      <c r="Y1662" s="42"/>
      <c r="Z1662" s="42"/>
      <c r="AA1662" s="42"/>
      <c r="AB1662" s="42"/>
      <c r="AC1662" s="42"/>
      <c r="AD1662" s="42"/>
      <c r="AE1662" s="42"/>
      <c r="AF1662" s="42"/>
      <c r="AG1662" s="42"/>
      <c r="AH1662" s="42"/>
      <c r="AI1662" s="42"/>
      <c r="AJ1662" s="42"/>
      <c r="AK1662" s="42"/>
      <c r="AL1662" s="42"/>
      <c r="AM1662" s="42"/>
      <c r="AN1662" s="42"/>
      <c r="AO1662" s="42"/>
      <c r="AP1662" s="42"/>
      <c r="AQ1662" s="42"/>
    </row>
    <row r="1663" spans="1:43" ht="13">
      <c r="A1663" s="42"/>
      <c r="B1663" s="42"/>
      <c r="C1663" s="42"/>
      <c r="D1663" s="42"/>
      <c r="E1663" s="42"/>
      <c r="F1663" s="42"/>
      <c r="G1663" s="42"/>
      <c r="H1663" s="42"/>
      <c r="I1663" s="42"/>
      <c r="J1663" s="42"/>
      <c r="K1663" s="42"/>
      <c r="L1663" s="42"/>
      <c r="M1663" s="42"/>
      <c r="N1663" s="42"/>
      <c r="O1663" s="42"/>
      <c r="P1663" s="42"/>
      <c r="Q1663" s="42"/>
      <c r="R1663" s="42"/>
      <c r="S1663" s="42"/>
      <c r="T1663" s="42"/>
      <c r="U1663" s="42"/>
      <c r="V1663" s="42"/>
      <c r="W1663" s="42"/>
      <c r="X1663" s="42"/>
      <c r="Y1663" s="42"/>
      <c r="Z1663" s="42"/>
      <c r="AA1663" s="42"/>
      <c r="AB1663" s="42"/>
      <c r="AC1663" s="42"/>
      <c r="AD1663" s="42"/>
      <c r="AE1663" s="42"/>
      <c r="AF1663" s="42"/>
      <c r="AG1663" s="42"/>
      <c r="AH1663" s="42"/>
      <c r="AI1663" s="42"/>
      <c r="AJ1663" s="42"/>
      <c r="AK1663" s="42"/>
      <c r="AL1663" s="42"/>
      <c r="AM1663" s="42"/>
      <c r="AN1663" s="42"/>
      <c r="AO1663" s="42"/>
      <c r="AP1663" s="42"/>
      <c r="AQ1663" s="42"/>
    </row>
    <row r="1664" spans="1:43" ht="13">
      <c r="A1664" s="42"/>
      <c r="B1664" s="42"/>
      <c r="C1664" s="42"/>
      <c r="D1664" s="42"/>
      <c r="E1664" s="42"/>
      <c r="F1664" s="42"/>
      <c r="G1664" s="42"/>
      <c r="H1664" s="42"/>
      <c r="I1664" s="42"/>
      <c r="J1664" s="42"/>
      <c r="K1664" s="42"/>
      <c r="L1664" s="42"/>
      <c r="M1664" s="42"/>
      <c r="N1664" s="42"/>
      <c r="O1664" s="42"/>
      <c r="P1664" s="42"/>
      <c r="Q1664" s="42"/>
      <c r="R1664" s="42"/>
      <c r="S1664" s="42"/>
      <c r="T1664" s="42"/>
      <c r="U1664" s="42"/>
      <c r="V1664" s="42"/>
      <c r="W1664" s="42"/>
      <c r="X1664" s="42"/>
      <c r="Y1664" s="42"/>
      <c r="Z1664" s="42"/>
      <c r="AA1664" s="42"/>
      <c r="AB1664" s="42"/>
      <c r="AC1664" s="42"/>
      <c r="AD1664" s="42"/>
      <c r="AE1664" s="42"/>
      <c r="AF1664" s="42"/>
      <c r="AG1664" s="42"/>
      <c r="AH1664" s="42"/>
      <c r="AI1664" s="42"/>
      <c r="AJ1664" s="42"/>
      <c r="AK1664" s="42"/>
      <c r="AL1664" s="42"/>
      <c r="AM1664" s="42"/>
      <c r="AN1664" s="42"/>
      <c r="AO1664" s="42"/>
      <c r="AP1664" s="42"/>
      <c r="AQ1664" s="42"/>
    </row>
    <row r="1665" spans="1:43" ht="13">
      <c r="A1665" s="42"/>
      <c r="B1665" s="42"/>
      <c r="C1665" s="42"/>
      <c r="D1665" s="42"/>
      <c r="E1665" s="42"/>
      <c r="F1665" s="42"/>
      <c r="G1665" s="42"/>
      <c r="H1665" s="42"/>
      <c r="I1665" s="42"/>
      <c r="J1665" s="42"/>
      <c r="K1665" s="42"/>
      <c r="L1665" s="42"/>
      <c r="M1665" s="42"/>
      <c r="N1665" s="42"/>
      <c r="O1665" s="42"/>
      <c r="P1665" s="42"/>
      <c r="Q1665" s="42"/>
      <c r="R1665" s="42"/>
      <c r="S1665" s="42"/>
      <c r="T1665" s="42"/>
      <c r="U1665" s="42"/>
      <c r="V1665" s="42"/>
      <c r="W1665" s="42"/>
      <c r="X1665" s="42"/>
      <c r="Y1665" s="42"/>
      <c r="Z1665" s="42"/>
      <c r="AA1665" s="42"/>
      <c r="AB1665" s="42"/>
      <c r="AC1665" s="42"/>
      <c r="AD1665" s="42"/>
      <c r="AE1665" s="42"/>
      <c r="AF1665" s="42"/>
      <c r="AG1665" s="42"/>
      <c r="AH1665" s="42"/>
      <c r="AI1665" s="42"/>
      <c r="AJ1665" s="42"/>
      <c r="AK1665" s="42"/>
      <c r="AL1665" s="42"/>
      <c r="AM1665" s="42"/>
      <c r="AN1665" s="42"/>
      <c r="AO1665" s="42"/>
      <c r="AP1665" s="42"/>
      <c r="AQ1665" s="42"/>
    </row>
    <row r="1666" spans="1:43" ht="13">
      <c r="A1666" s="42"/>
      <c r="B1666" s="42"/>
      <c r="C1666" s="42"/>
      <c r="D1666" s="42"/>
      <c r="E1666" s="42"/>
      <c r="F1666" s="42"/>
      <c r="G1666" s="42"/>
      <c r="H1666" s="42"/>
      <c r="I1666" s="42"/>
      <c r="J1666" s="42"/>
      <c r="K1666" s="42"/>
      <c r="L1666" s="42"/>
      <c r="M1666" s="42"/>
      <c r="N1666" s="42"/>
      <c r="O1666" s="42"/>
      <c r="P1666" s="42"/>
      <c r="Q1666" s="42"/>
      <c r="R1666" s="42"/>
      <c r="S1666" s="42"/>
      <c r="T1666" s="42"/>
      <c r="U1666" s="42"/>
      <c r="V1666" s="42"/>
      <c r="W1666" s="42"/>
      <c r="X1666" s="42"/>
      <c r="Y1666" s="42"/>
      <c r="Z1666" s="42"/>
      <c r="AA1666" s="42"/>
      <c r="AB1666" s="42"/>
      <c r="AC1666" s="42"/>
      <c r="AD1666" s="42"/>
      <c r="AE1666" s="42"/>
      <c r="AF1666" s="42"/>
      <c r="AG1666" s="42"/>
      <c r="AH1666" s="42"/>
      <c r="AI1666" s="42"/>
      <c r="AJ1666" s="42"/>
      <c r="AK1666" s="42"/>
      <c r="AL1666" s="42"/>
      <c r="AM1666" s="42"/>
      <c r="AN1666" s="42"/>
      <c r="AO1666" s="42"/>
      <c r="AP1666" s="42"/>
      <c r="AQ1666" s="42"/>
    </row>
    <row r="1667" spans="1:43" ht="13">
      <c r="A1667" s="42"/>
      <c r="B1667" s="42"/>
      <c r="C1667" s="42"/>
      <c r="D1667" s="42"/>
      <c r="E1667" s="42"/>
      <c r="F1667" s="42"/>
      <c r="G1667" s="42"/>
      <c r="H1667" s="42"/>
      <c r="I1667" s="42"/>
      <c r="J1667" s="42"/>
      <c r="K1667" s="42"/>
      <c r="L1667" s="42"/>
      <c r="M1667" s="42"/>
      <c r="N1667" s="42"/>
      <c r="O1667" s="42"/>
      <c r="P1667" s="42"/>
      <c r="Q1667" s="42"/>
      <c r="R1667" s="42"/>
      <c r="S1667" s="42"/>
      <c r="T1667" s="42"/>
      <c r="U1667" s="42"/>
      <c r="V1667" s="42"/>
      <c r="W1667" s="42"/>
      <c r="X1667" s="42"/>
      <c r="Y1667" s="42"/>
      <c r="Z1667" s="42"/>
      <c r="AA1667" s="42"/>
      <c r="AB1667" s="42"/>
      <c r="AC1667" s="42"/>
      <c r="AD1667" s="42"/>
      <c r="AE1667" s="42"/>
      <c r="AF1667" s="42"/>
      <c r="AG1667" s="42"/>
      <c r="AH1667" s="42"/>
      <c r="AI1667" s="42"/>
      <c r="AJ1667" s="42"/>
      <c r="AK1667" s="42"/>
      <c r="AL1667" s="42"/>
      <c r="AM1667" s="42"/>
      <c r="AN1667" s="42"/>
      <c r="AO1667" s="42"/>
      <c r="AP1667" s="42"/>
      <c r="AQ1667" s="42"/>
    </row>
    <row r="1668" spans="1:43" ht="13">
      <c r="A1668" s="42"/>
      <c r="B1668" s="42"/>
      <c r="C1668" s="42"/>
      <c r="D1668" s="42"/>
      <c r="E1668" s="42"/>
      <c r="F1668" s="42"/>
      <c r="G1668" s="42"/>
      <c r="H1668" s="42"/>
      <c r="I1668" s="42"/>
      <c r="J1668" s="42"/>
      <c r="K1668" s="42"/>
      <c r="L1668" s="42"/>
      <c r="M1668" s="42"/>
      <c r="N1668" s="42"/>
      <c r="O1668" s="42"/>
      <c r="P1668" s="42"/>
      <c r="Q1668" s="42"/>
      <c r="R1668" s="42"/>
      <c r="S1668" s="42"/>
      <c r="T1668" s="42"/>
      <c r="U1668" s="42"/>
      <c r="V1668" s="42"/>
      <c r="W1668" s="42"/>
      <c r="X1668" s="42"/>
      <c r="Y1668" s="42"/>
      <c r="Z1668" s="42"/>
      <c r="AA1668" s="42"/>
      <c r="AB1668" s="42"/>
      <c r="AC1668" s="42"/>
      <c r="AD1668" s="42"/>
      <c r="AE1668" s="42"/>
      <c r="AF1668" s="42"/>
      <c r="AG1668" s="42"/>
      <c r="AH1668" s="42"/>
      <c r="AI1668" s="42"/>
      <c r="AJ1668" s="42"/>
      <c r="AK1668" s="42"/>
      <c r="AL1668" s="42"/>
      <c r="AM1668" s="42"/>
      <c r="AN1668" s="42"/>
      <c r="AO1668" s="42"/>
      <c r="AP1668" s="42"/>
      <c r="AQ1668" s="42"/>
    </row>
    <row r="1669" spans="1:43" ht="13">
      <c r="A1669" s="42"/>
      <c r="B1669" s="42"/>
      <c r="C1669" s="42"/>
      <c r="D1669" s="42"/>
      <c r="E1669" s="42"/>
      <c r="F1669" s="42"/>
      <c r="G1669" s="42"/>
      <c r="H1669" s="42"/>
      <c r="I1669" s="42"/>
      <c r="J1669" s="42"/>
      <c r="K1669" s="42"/>
      <c r="L1669" s="42"/>
      <c r="M1669" s="42"/>
      <c r="N1669" s="42"/>
      <c r="O1669" s="42"/>
      <c r="P1669" s="42"/>
      <c r="Q1669" s="42"/>
      <c r="R1669" s="42"/>
      <c r="S1669" s="42"/>
      <c r="T1669" s="42"/>
      <c r="U1669" s="42"/>
      <c r="V1669" s="42"/>
      <c r="W1669" s="42"/>
      <c r="X1669" s="42"/>
      <c r="Y1669" s="42"/>
      <c r="Z1669" s="42"/>
      <c r="AA1669" s="42"/>
      <c r="AB1669" s="42"/>
      <c r="AC1669" s="42"/>
      <c r="AD1669" s="42"/>
      <c r="AE1669" s="42"/>
      <c r="AF1669" s="42"/>
      <c r="AG1669" s="42"/>
      <c r="AH1669" s="42"/>
      <c r="AI1669" s="42"/>
      <c r="AJ1669" s="42"/>
      <c r="AK1669" s="42"/>
      <c r="AL1669" s="42"/>
      <c r="AM1669" s="42"/>
      <c r="AN1669" s="42"/>
      <c r="AO1669" s="42"/>
      <c r="AP1669" s="42"/>
      <c r="AQ1669" s="42"/>
    </row>
    <row r="1670" spans="1:43" ht="13">
      <c r="A1670" s="42"/>
      <c r="B1670" s="42"/>
      <c r="C1670" s="42"/>
      <c r="D1670" s="42"/>
      <c r="E1670" s="42"/>
      <c r="F1670" s="42"/>
      <c r="G1670" s="42"/>
      <c r="H1670" s="42"/>
      <c r="I1670" s="42"/>
      <c r="J1670" s="42"/>
      <c r="K1670" s="42"/>
      <c r="L1670" s="42"/>
      <c r="M1670" s="42"/>
      <c r="N1670" s="42"/>
      <c r="O1670" s="42"/>
      <c r="P1670" s="42"/>
      <c r="Q1670" s="42"/>
      <c r="R1670" s="42"/>
      <c r="S1670" s="42"/>
      <c r="T1670" s="42"/>
      <c r="U1670" s="42"/>
      <c r="V1670" s="42"/>
      <c r="W1670" s="42"/>
      <c r="X1670" s="42"/>
      <c r="Y1670" s="42"/>
      <c r="Z1670" s="42"/>
      <c r="AA1670" s="42"/>
      <c r="AB1670" s="42"/>
      <c r="AC1670" s="42"/>
      <c r="AD1670" s="42"/>
      <c r="AE1670" s="42"/>
      <c r="AF1670" s="42"/>
      <c r="AG1670" s="42"/>
      <c r="AH1670" s="42"/>
      <c r="AI1670" s="42"/>
      <c r="AJ1670" s="42"/>
      <c r="AK1670" s="42"/>
      <c r="AL1670" s="42"/>
      <c r="AM1670" s="42"/>
      <c r="AN1670" s="42"/>
      <c r="AO1670" s="42"/>
      <c r="AP1670" s="42"/>
      <c r="AQ1670" s="42"/>
    </row>
    <row r="1671" spans="1:43" ht="13">
      <c r="A1671" s="42"/>
      <c r="B1671" s="42"/>
      <c r="C1671" s="42"/>
      <c r="D1671" s="42"/>
      <c r="E1671" s="42"/>
      <c r="F1671" s="42"/>
      <c r="G1671" s="42"/>
      <c r="H1671" s="42"/>
      <c r="I1671" s="42"/>
      <c r="J1671" s="42"/>
      <c r="K1671" s="42"/>
      <c r="L1671" s="42"/>
      <c r="M1671" s="42"/>
      <c r="N1671" s="42"/>
      <c r="O1671" s="42"/>
      <c r="P1671" s="42"/>
      <c r="Q1671" s="42"/>
      <c r="R1671" s="42"/>
      <c r="S1671" s="42"/>
      <c r="T1671" s="42"/>
      <c r="U1671" s="42"/>
      <c r="V1671" s="42"/>
      <c r="W1671" s="42"/>
      <c r="X1671" s="42"/>
      <c r="Y1671" s="42"/>
      <c r="Z1671" s="42"/>
      <c r="AA1671" s="42"/>
      <c r="AB1671" s="42"/>
      <c r="AC1671" s="42"/>
      <c r="AD1671" s="42"/>
      <c r="AE1671" s="42"/>
      <c r="AF1671" s="42"/>
      <c r="AG1671" s="42"/>
      <c r="AH1671" s="42"/>
      <c r="AI1671" s="42"/>
      <c r="AJ1671" s="42"/>
      <c r="AK1671" s="42"/>
      <c r="AL1671" s="42"/>
      <c r="AM1671" s="42"/>
      <c r="AN1671" s="42"/>
      <c r="AO1671" s="42"/>
      <c r="AP1671" s="42"/>
      <c r="AQ1671" s="42"/>
    </row>
    <row r="1672" spans="1:43" ht="13">
      <c r="A1672" s="42"/>
      <c r="B1672" s="42"/>
      <c r="C1672" s="42"/>
      <c r="D1672" s="42"/>
      <c r="E1672" s="42"/>
      <c r="F1672" s="42"/>
      <c r="G1672" s="42"/>
      <c r="H1672" s="42"/>
      <c r="I1672" s="42"/>
      <c r="J1672" s="42"/>
      <c r="K1672" s="42"/>
      <c r="L1672" s="42"/>
      <c r="M1672" s="42"/>
      <c r="N1672" s="42"/>
      <c r="O1672" s="42"/>
      <c r="P1672" s="42"/>
      <c r="Q1672" s="42"/>
      <c r="R1672" s="42"/>
      <c r="S1672" s="42"/>
      <c r="T1672" s="42"/>
      <c r="U1672" s="42"/>
      <c r="V1672" s="42"/>
      <c r="W1672" s="42"/>
      <c r="X1672" s="42"/>
      <c r="Y1672" s="42"/>
      <c r="Z1672" s="42"/>
      <c r="AA1672" s="42"/>
      <c r="AB1672" s="42"/>
      <c r="AC1672" s="42"/>
      <c r="AD1672" s="42"/>
      <c r="AE1672" s="42"/>
      <c r="AF1672" s="42"/>
      <c r="AG1672" s="42"/>
      <c r="AH1672" s="42"/>
      <c r="AI1672" s="42"/>
      <c r="AJ1672" s="42"/>
      <c r="AK1672" s="42"/>
      <c r="AL1672" s="42"/>
      <c r="AM1672" s="42"/>
      <c r="AN1672" s="42"/>
      <c r="AO1672" s="42"/>
      <c r="AP1672" s="42"/>
      <c r="AQ1672" s="42"/>
    </row>
    <row r="1673" spans="1:43" ht="13">
      <c r="A1673" s="42"/>
      <c r="B1673" s="42"/>
      <c r="C1673" s="42"/>
      <c r="D1673" s="42"/>
      <c r="E1673" s="42"/>
      <c r="F1673" s="42"/>
      <c r="G1673" s="42"/>
      <c r="H1673" s="42"/>
      <c r="I1673" s="42"/>
      <c r="J1673" s="42"/>
      <c r="K1673" s="42"/>
      <c r="L1673" s="42"/>
      <c r="M1673" s="42"/>
      <c r="N1673" s="42"/>
      <c r="O1673" s="42"/>
      <c r="P1673" s="42"/>
      <c r="Q1673" s="42"/>
      <c r="R1673" s="42"/>
      <c r="S1673" s="42"/>
      <c r="T1673" s="42"/>
      <c r="U1673" s="42"/>
      <c r="V1673" s="42"/>
      <c r="W1673" s="42"/>
      <c r="X1673" s="42"/>
      <c r="Y1673" s="42"/>
      <c r="Z1673" s="42"/>
      <c r="AA1673" s="42"/>
      <c r="AB1673" s="42"/>
      <c r="AC1673" s="42"/>
      <c r="AD1673" s="42"/>
      <c r="AE1673" s="42"/>
      <c r="AF1673" s="42"/>
      <c r="AG1673" s="42"/>
      <c r="AH1673" s="42"/>
      <c r="AI1673" s="42"/>
      <c r="AJ1673" s="42"/>
      <c r="AK1673" s="42"/>
      <c r="AL1673" s="42"/>
      <c r="AM1673" s="42"/>
      <c r="AN1673" s="42"/>
      <c r="AO1673" s="42"/>
      <c r="AP1673" s="42"/>
      <c r="AQ1673" s="42"/>
    </row>
    <row r="1674" spans="1:43" ht="13">
      <c r="A1674" s="42"/>
      <c r="B1674" s="42"/>
      <c r="C1674" s="42"/>
      <c r="D1674" s="42"/>
      <c r="E1674" s="42"/>
      <c r="F1674" s="42"/>
      <c r="G1674" s="42"/>
      <c r="H1674" s="42"/>
      <c r="I1674" s="42"/>
      <c r="J1674" s="42"/>
      <c r="K1674" s="42"/>
      <c r="L1674" s="42"/>
      <c r="M1674" s="42"/>
      <c r="N1674" s="42"/>
      <c r="O1674" s="42"/>
      <c r="P1674" s="42"/>
      <c r="Q1674" s="42"/>
      <c r="R1674" s="42"/>
      <c r="S1674" s="42"/>
      <c r="T1674" s="42"/>
      <c r="U1674" s="42"/>
      <c r="V1674" s="42"/>
      <c r="W1674" s="42"/>
      <c r="X1674" s="42"/>
      <c r="Y1674" s="42"/>
      <c r="Z1674" s="42"/>
      <c r="AA1674" s="42"/>
      <c r="AB1674" s="42"/>
      <c r="AC1674" s="42"/>
      <c r="AD1674" s="42"/>
      <c r="AE1674" s="42"/>
      <c r="AF1674" s="42"/>
      <c r="AG1674" s="42"/>
      <c r="AH1674" s="42"/>
      <c r="AI1674" s="42"/>
      <c r="AJ1674" s="42"/>
      <c r="AK1674" s="42"/>
      <c r="AL1674" s="42"/>
      <c r="AM1674" s="42"/>
      <c r="AN1674" s="42"/>
      <c r="AO1674" s="42"/>
      <c r="AP1674" s="42"/>
      <c r="AQ1674" s="42"/>
    </row>
    <row r="1675" spans="1:43" ht="13">
      <c r="A1675" s="42"/>
      <c r="B1675" s="42"/>
      <c r="C1675" s="42"/>
      <c r="D1675" s="42"/>
      <c r="E1675" s="42"/>
      <c r="F1675" s="42"/>
      <c r="G1675" s="42"/>
      <c r="H1675" s="42"/>
      <c r="I1675" s="42"/>
      <c r="J1675" s="42"/>
      <c r="K1675" s="42"/>
      <c r="L1675" s="42"/>
      <c r="M1675" s="42"/>
      <c r="N1675" s="42"/>
      <c r="O1675" s="42"/>
      <c r="P1675" s="42"/>
      <c r="Q1675" s="42"/>
      <c r="R1675" s="42"/>
      <c r="S1675" s="42"/>
      <c r="T1675" s="42"/>
      <c r="U1675" s="42"/>
      <c r="V1675" s="42"/>
      <c r="W1675" s="42"/>
      <c r="X1675" s="42"/>
      <c r="Y1675" s="42"/>
      <c r="Z1675" s="42"/>
      <c r="AA1675" s="42"/>
      <c r="AB1675" s="42"/>
      <c r="AC1675" s="42"/>
      <c r="AD1675" s="42"/>
      <c r="AE1675" s="42"/>
      <c r="AF1675" s="42"/>
      <c r="AG1675" s="42"/>
      <c r="AH1675" s="42"/>
      <c r="AI1675" s="42"/>
      <c r="AJ1675" s="42"/>
      <c r="AK1675" s="42"/>
      <c r="AL1675" s="42"/>
      <c r="AM1675" s="42"/>
      <c r="AN1675" s="42"/>
      <c r="AO1675" s="42"/>
      <c r="AP1675" s="42"/>
      <c r="AQ1675" s="42"/>
    </row>
    <row r="1676" spans="1:43" ht="13">
      <c r="A1676" s="42"/>
      <c r="B1676" s="42"/>
      <c r="C1676" s="42"/>
      <c r="D1676" s="42"/>
      <c r="E1676" s="42"/>
      <c r="F1676" s="42"/>
      <c r="G1676" s="42"/>
      <c r="H1676" s="42"/>
      <c r="I1676" s="42"/>
      <c r="J1676" s="42"/>
      <c r="K1676" s="42"/>
      <c r="L1676" s="42"/>
      <c r="M1676" s="42"/>
      <c r="N1676" s="42"/>
      <c r="O1676" s="42"/>
      <c r="P1676" s="42"/>
      <c r="Q1676" s="42"/>
      <c r="R1676" s="42"/>
      <c r="S1676" s="42"/>
      <c r="T1676" s="42"/>
      <c r="U1676" s="42"/>
      <c r="V1676" s="42"/>
      <c r="W1676" s="42"/>
      <c r="X1676" s="42"/>
      <c r="Y1676" s="42"/>
      <c r="Z1676" s="42"/>
      <c r="AA1676" s="42"/>
      <c r="AB1676" s="42"/>
      <c r="AC1676" s="42"/>
      <c r="AD1676" s="42"/>
      <c r="AE1676" s="42"/>
      <c r="AF1676" s="42"/>
      <c r="AG1676" s="42"/>
      <c r="AH1676" s="42"/>
      <c r="AI1676" s="42"/>
      <c r="AJ1676" s="42"/>
      <c r="AK1676" s="42"/>
      <c r="AL1676" s="42"/>
      <c r="AM1676" s="42"/>
      <c r="AN1676" s="42"/>
      <c r="AO1676" s="42"/>
      <c r="AP1676" s="42"/>
      <c r="AQ1676" s="42"/>
    </row>
    <row r="1677" spans="1:43" ht="13">
      <c r="A1677" s="42"/>
      <c r="B1677" s="42"/>
      <c r="C1677" s="42"/>
      <c r="D1677" s="42"/>
      <c r="E1677" s="42"/>
      <c r="F1677" s="42"/>
      <c r="G1677" s="42"/>
      <c r="H1677" s="42"/>
      <c r="I1677" s="42"/>
      <c r="J1677" s="42"/>
      <c r="K1677" s="42"/>
      <c r="L1677" s="42"/>
      <c r="M1677" s="42"/>
      <c r="N1677" s="42"/>
      <c r="O1677" s="42"/>
      <c r="P1677" s="42"/>
      <c r="Q1677" s="42"/>
      <c r="R1677" s="42"/>
      <c r="S1677" s="42"/>
      <c r="T1677" s="42"/>
      <c r="U1677" s="42"/>
      <c r="V1677" s="42"/>
      <c r="W1677" s="42"/>
      <c r="X1677" s="42"/>
      <c r="Y1677" s="42"/>
      <c r="Z1677" s="42"/>
      <c r="AA1677" s="42"/>
      <c r="AB1677" s="42"/>
      <c r="AC1677" s="42"/>
      <c r="AD1677" s="42"/>
      <c r="AE1677" s="42"/>
      <c r="AF1677" s="42"/>
      <c r="AG1677" s="42"/>
      <c r="AH1677" s="42"/>
      <c r="AI1677" s="42"/>
      <c r="AJ1677" s="42"/>
      <c r="AK1677" s="42"/>
      <c r="AL1677" s="42"/>
      <c r="AM1677" s="42"/>
      <c r="AN1677" s="42"/>
      <c r="AO1677" s="42"/>
      <c r="AP1677" s="42"/>
      <c r="AQ1677" s="42"/>
    </row>
    <row r="1678" spans="1:43" ht="13">
      <c r="A1678" s="42"/>
      <c r="B1678" s="42"/>
      <c r="C1678" s="42"/>
      <c r="D1678" s="42"/>
      <c r="E1678" s="42"/>
      <c r="F1678" s="42"/>
      <c r="G1678" s="42"/>
      <c r="H1678" s="42"/>
      <c r="I1678" s="42"/>
      <c r="J1678" s="42"/>
      <c r="K1678" s="42"/>
      <c r="L1678" s="42"/>
      <c r="M1678" s="42"/>
      <c r="N1678" s="42"/>
      <c r="O1678" s="42"/>
      <c r="P1678" s="42"/>
      <c r="Q1678" s="42"/>
      <c r="R1678" s="42"/>
      <c r="S1678" s="42"/>
      <c r="T1678" s="42"/>
      <c r="U1678" s="42"/>
      <c r="V1678" s="42"/>
      <c r="W1678" s="42"/>
      <c r="X1678" s="42"/>
      <c r="Y1678" s="42"/>
      <c r="Z1678" s="42"/>
      <c r="AA1678" s="42"/>
      <c r="AB1678" s="42"/>
      <c r="AC1678" s="42"/>
      <c r="AD1678" s="42"/>
      <c r="AE1678" s="42"/>
      <c r="AF1678" s="42"/>
      <c r="AG1678" s="42"/>
      <c r="AH1678" s="42"/>
      <c r="AI1678" s="42"/>
      <c r="AJ1678" s="42"/>
      <c r="AK1678" s="42"/>
      <c r="AL1678" s="42"/>
      <c r="AM1678" s="42"/>
      <c r="AN1678" s="42"/>
      <c r="AO1678" s="42"/>
      <c r="AP1678" s="42"/>
      <c r="AQ1678" s="42"/>
    </row>
    <row r="1679" spans="1:43" ht="13">
      <c r="A1679" s="42"/>
      <c r="B1679" s="42"/>
      <c r="C1679" s="42"/>
      <c r="D1679" s="42"/>
      <c r="E1679" s="42"/>
      <c r="F1679" s="42"/>
      <c r="G1679" s="42"/>
      <c r="H1679" s="42"/>
      <c r="I1679" s="42"/>
      <c r="J1679" s="42"/>
      <c r="K1679" s="42"/>
      <c r="L1679" s="42"/>
      <c r="M1679" s="42"/>
      <c r="N1679" s="42"/>
      <c r="O1679" s="42"/>
      <c r="P1679" s="42"/>
      <c r="Q1679" s="42"/>
      <c r="R1679" s="42"/>
      <c r="S1679" s="42"/>
      <c r="T1679" s="42"/>
      <c r="U1679" s="42"/>
      <c r="V1679" s="42"/>
      <c r="W1679" s="42"/>
      <c r="X1679" s="42"/>
      <c r="Y1679" s="42"/>
      <c r="Z1679" s="42"/>
      <c r="AA1679" s="42"/>
      <c r="AB1679" s="42"/>
      <c r="AC1679" s="42"/>
      <c r="AD1679" s="42"/>
      <c r="AE1679" s="42"/>
      <c r="AF1679" s="42"/>
      <c r="AG1679" s="42"/>
      <c r="AH1679" s="42"/>
      <c r="AI1679" s="42"/>
      <c r="AJ1679" s="42"/>
      <c r="AK1679" s="42"/>
      <c r="AL1679" s="42"/>
      <c r="AM1679" s="42"/>
      <c r="AN1679" s="42"/>
      <c r="AO1679" s="42"/>
      <c r="AP1679" s="42"/>
      <c r="AQ1679" s="42"/>
    </row>
    <row r="1680" spans="1:43" ht="13">
      <c r="A1680" s="42"/>
      <c r="B1680" s="42"/>
      <c r="C1680" s="42"/>
      <c r="D1680" s="42"/>
      <c r="E1680" s="42"/>
      <c r="F1680" s="42"/>
      <c r="G1680" s="42"/>
      <c r="H1680" s="42"/>
      <c r="I1680" s="42"/>
      <c r="J1680" s="42"/>
      <c r="K1680" s="42"/>
      <c r="L1680" s="42"/>
      <c r="M1680" s="42"/>
      <c r="N1680" s="42"/>
      <c r="O1680" s="42"/>
      <c r="P1680" s="42"/>
      <c r="Q1680" s="42"/>
      <c r="R1680" s="42"/>
      <c r="S1680" s="42"/>
      <c r="T1680" s="42"/>
      <c r="U1680" s="42"/>
      <c r="V1680" s="42"/>
      <c r="W1680" s="42"/>
      <c r="X1680" s="42"/>
      <c r="Y1680" s="42"/>
      <c r="Z1680" s="42"/>
      <c r="AA1680" s="42"/>
      <c r="AB1680" s="42"/>
      <c r="AC1680" s="42"/>
      <c r="AD1680" s="42"/>
      <c r="AE1680" s="42"/>
      <c r="AF1680" s="42"/>
      <c r="AG1680" s="42"/>
      <c r="AH1680" s="42"/>
      <c r="AI1680" s="42"/>
      <c r="AJ1680" s="42"/>
      <c r="AK1680" s="42"/>
      <c r="AL1680" s="42"/>
      <c r="AM1680" s="42"/>
      <c r="AN1680" s="42"/>
      <c r="AO1680" s="42"/>
      <c r="AP1680" s="42"/>
      <c r="AQ1680" s="42"/>
    </row>
    <row r="1681" spans="1:43" ht="13">
      <c r="A1681" s="42"/>
      <c r="B1681" s="42"/>
      <c r="C1681" s="42"/>
      <c r="D1681" s="42"/>
      <c r="E1681" s="42"/>
      <c r="F1681" s="42"/>
      <c r="G1681" s="42"/>
      <c r="H1681" s="42"/>
      <c r="I1681" s="42"/>
      <c r="J1681" s="42"/>
      <c r="K1681" s="42"/>
      <c r="L1681" s="42"/>
      <c r="M1681" s="42"/>
      <c r="N1681" s="42"/>
      <c r="O1681" s="42"/>
      <c r="P1681" s="42"/>
      <c r="Q1681" s="42"/>
      <c r="R1681" s="42"/>
      <c r="S1681" s="42"/>
      <c r="T1681" s="42"/>
      <c r="U1681" s="42"/>
      <c r="V1681" s="42"/>
      <c r="W1681" s="42"/>
      <c r="X1681" s="42"/>
      <c r="Y1681" s="42"/>
      <c r="Z1681" s="42"/>
      <c r="AA1681" s="42"/>
      <c r="AB1681" s="42"/>
      <c r="AC1681" s="42"/>
      <c r="AD1681" s="42"/>
      <c r="AE1681" s="42"/>
      <c r="AF1681" s="42"/>
      <c r="AG1681" s="42"/>
      <c r="AH1681" s="42"/>
      <c r="AI1681" s="42"/>
      <c r="AJ1681" s="42"/>
      <c r="AK1681" s="42"/>
      <c r="AL1681" s="42"/>
      <c r="AM1681" s="42"/>
      <c r="AN1681" s="42"/>
      <c r="AO1681" s="42"/>
      <c r="AP1681" s="42"/>
      <c r="AQ1681" s="42"/>
    </row>
    <row r="1682" spans="1:43" ht="13">
      <c r="A1682" s="42"/>
      <c r="B1682" s="42"/>
      <c r="C1682" s="42"/>
      <c r="D1682" s="42"/>
      <c r="E1682" s="42"/>
      <c r="F1682" s="42"/>
      <c r="G1682" s="42"/>
      <c r="H1682" s="42"/>
      <c r="I1682" s="42"/>
      <c r="J1682" s="42"/>
      <c r="K1682" s="42"/>
      <c r="L1682" s="42"/>
      <c r="M1682" s="42"/>
      <c r="N1682" s="42"/>
      <c r="O1682" s="42"/>
      <c r="P1682" s="42"/>
      <c r="Q1682" s="42"/>
      <c r="R1682" s="42"/>
      <c r="S1682" s="42"/>
      <c r="T1682" s="42"/>
      <c r="U1682" s="42"/>
      <c r="V1682" s="42"/>
      <c r="W1682" s="42"/>
      <c r="X1682" s="42"/>
      <c r="Y1682" s="42"/>
      <c r="Z1682" s="42"/>
      <c r="AA1682" s="42"/>
      <c r="AB1682" s="42"/>
      <c r="AC1682" s="42"/>
      <c r="AD1682" s="42"/>
      <c r="AE1682" s="42"/>
      <c r="AF1682" s="42"/>
      <c r="AG1682" s="42"/>
      <c r="AH1682" s="42"/>
      <c r="AI1682" s="42"/>
      <c r="AJ1682" s="42"/>
      <c r="AK1682" s="42"/>
      <c r="AL1682" s="42"/>
      <c r="AM1682" s="42"/>
      <c r="AN1682" s="42"/>
      <c r="AO1682" s="42"/>
      <c r="AP1682" s="42"/>
      <c r="AQ1682" s="42"/>
    </row>
    <row r="1683" spans="1:43" ht="13">
      <c r="A1683" s="42"/>
      <c r="B1683" s="42"/>
      <c r="C1683" s="42"/>
      <c r="D1683" s="42"/>
      <c r="E1683" s="42"/>
      <c r="F1683" s="42"/>
      <c r="G1683" s="42"/>
      <c r="H1683" s="42"/>
      <c r="I1683" s="42"/>
      <c r="J1683" s="42"/>
      <c r="K1683" s="42"/>
      <c r="L1683" s="42"/>
      <c r="M1683" s="42"/>
      <c r="N1683" s="42"/>
      <c r="O1683" s="42"/>
      <c r="P1683" s="42"/>
      <c r="Q1683" s="42"/>
      <c r="R1683" s="42"/>
      <c r="S1683" s="42"/>
      <c r="T1683" s="42"/>
      <c r="U1683" s="42"/>
      <c r="V1683" s="42"/>
      <c r="W1683" s="42"/>
      <c r="X1683" s="42"/>
      <c r="Y1683" s="42"/>
      <c r="Z1683" s="42"/>
      <c r="AA1683" s="42"/>
      <c r="AB1683" s="42"/>
      <c r="AC1683" s="42"/>
      <c r="AD1683" s="42"/>
      <c r="AE1683" s="42"/>
      <c r="AF1683" s="42"/>
      <c r="AG1683" s="42"/>
      <c r="AH1683" s="42"/>
      <c r="AI1683" s="42"/>
      <c r="AJ1683" s="42"/>
      <c r="AK1683" s="42"/>
      <c r="AL1683" s="42"/>
      <c r="AM1683" s="42"/>
      <c r="AN1683" s="42"/>
      <c r="AO1683" s="42"/>
      <c r="AP1683" s="42"/>
      <c r="AQ1683" s="42"/>
    </row>
    <row r="1684" spans="1:43" ht="13">
      <c r="A1684" s="42"/>
      <c r="B1684" s="42"/>
      <c r="C1684" s="42"/>
      <c r="D1684" s="42"/>
      <c r="E1684" s="42"/>
      <c r="F1684" s="42"/>
      <c r="G1684" s="42"/>
      <c r="H1684" s="42"/>
      <c r="I1684" s="42"/>
      <c r="J1684" s="42"/>
      <c r="K1684" s="42"/>
      <c r="L1684" s="42"/>
      <c r="M1684" s="42"/>
      <c r="N1684" s="42"/>
      <c r="O1684" s="42"/>
      <c r="P1684" s="42"/>
      <c r="Q1684" s="42"/>
      <c r="R1684" s="42"/>
      <c r="S1684" s="42"/>
      <c r="T1684" s="42"/>
      <c r="U1684" s="42"/>
      <c r="V1684" s="42"/>
      <c r="W1684" s="42"/>
      <c r="X1684" s="42"/>
      <c r="Y1684" s="42"/>
      <c r="Z1684" s="42"/>
      <c r="AA1684" s="42"/>
      <c r="AB1684" s="42"/>
      <c r="AC1684" s="42"/>
      <c r="AD1684" s="42"/>
      <c r="AE1684" s="42"/>
      <c r="AF1684" s="42"/>
      <c r="AG1684" s="42"/>
      <c r="AH1684" s="42"/>
      <c r="AI1684" s="42"/>
      <c r="AJ1684" s="42"/>
      <c r="AK1684" s="42"/>
      <c r="AL1684" s="42"/>
      <c r="AM1684" s="42"/>
      <c r="AN1684" s="42"/>
      <c r="AO1684" s="42"/>
      <c r="AP1684" s="42"/>
      <c r="AQ1684" s="42"/>
    </row>
    <row r="1685" spans="1:43" ht="13">
      <c r="A1685" s="42"/>
      <c r="B1685" s="42"/>
      <c r="C1685" s="42"/>
      <c r="D1685" s="42"/>
      <c r="E1685" s="42"/>
      <c r="F1685" s="42"/>
      <c r="G1685" s="42"/>
      <c r="H1685" s="42"/>
      <c r="I1685" s="42"/>
      <c r="J1685" s="42"/>
      <c r="K1685" s="42"/>
      <c r="L1685" s="42"/>
      <c r="M1685" s="42"/>
      <c r="N1685" s="42"/>
      <c r="O1685" s="42"/>
      <c r="P1685" s="42"/>
      <c r="Q1685" s="42"/>
      <c r="R1685" s="42"/>
      <c r="S1685" s="42"/>
      <c r="T1685" s="42"/>
      <c r="U1685" s="42"/>
      <c r="V1685" s="42"/>
      <c r="W1685" s="42"/>
      <c r="X1685" s="42"/>
      <c r="Y1685" s="42"/>
      <c r="Z1685" s="42"/>
      <c r="AA1685" s="42"/>
      <c r="AB1685" s="42"/>
      <c r="AC1685" s="42"/>
      <c r="AD1685" s="42"/>
      <c r="AE1685" s="42"/>
      <c r="AF1685" s="42"/>
      <c r="AG1685" s="42"/>
      <c r="AH1685" s="42"/>
      <c r="AI1685" s="42"/>
      <c r="AJ1685" s="42"/>
      <c r="AK1685" s="42"/>
      <c r="AL1685" s="42"/>
      <c r="AM1685" s="42"/>
      <c r="AN1685" s="42"/>
      <c r="AO1685" s="42"/>
      <c r="AP1685" s="42"/>
      <c r="AQ1685" s="42"/>
    </row>
    <row r="1686" spans="1:43" ht="13">
      <c r="A1686" s="42"/>
      <c r="B1686" s="42"/>
      <c r="C1686" s="42"/>
      <c r="D1686" s="42"/>
      <c r="E1686" s="42"/>
      <c r="F1686" s="42"/>
      <c r="G1686" s="42"/>
      <c r="H1686" s="42"/>
      <c r="I1686" s="42"/>
      <c r="J1686" s="42"/>
      <c r="K1686" s="42"/>
      <c r="L1686" s="42"/>
      <c r="M1686" s="42"/>
      <c r="N1686" s="42"/>
      <c r="O1686" s="42"/>
      <c r="P1686" s="42"/>
      <c r="Q1686" s="42"/>
      <c r="R1686" s="42"/>
      <c r="S1686" s="42"/>
      <c r="T1686" s="42"/>
      <c r="U1686" s="42"/>
      <c r="V1686" s="42"/>
      <c r="W1686" s="42"/>
      <c r="X1686" s="42"/>
      <c r="Y1686" s="42"/>
      <c r="Z1686" s="42"/>
      <c r="AA1686" s="42"/>
      <c r="AB1686" s="42"/>
      <c r="AC1686" s="42"/>
      <c r="AD1686" s="42"/>
      <c r="AE1686" s="42"/>
      <c r="AF1686" s="42"/>
      <c r="AG1686" s="42"/>
      <c r="AH1686" s="42"/>
      <c r="AI1686" s="42"/>
      <c r="AJ1686" s="42"/>
      <c r="AK1686" s="42"/>
      <c r="AL1686" s="42"/>
      <c r="AM1686" s="42"/>
      <c r="AN1686" s="42"/>
      <c r="AO1686" s="42"/>
      <c r="AP1686" s="42"/>
      <c r="AQ1686" s="42"/>
    </row>
    <row r="1687" spans="1:43" ht="13">
      <c r="A1687" s="42"/>
      <c r="B1687" s="42"/>
      <c r="C1687" s="42"/>
      <c r="D1687" s="42"/>
      <c r="E1687" s="42"/>
      <c r="F1687" s="42"/>
      <c r="G1687" s="42"/>
      <c r="H1687" s="42"/>
      <c r="I1687" s="42"/>
      <c r="J1687" s="42"/>
      <c r="K1687" s="42"/>
      <c r="L1687" s="42"/>
      <c r="M1687" s="42"/>
      <c r="N1687" s="42"/>
      <c r="O1687" s="42"/>
      <c r="P1687" s="42"/>
      <c r="Q1687" s="42"/>
      <c r="R1687" s="42"/>
      <c r="S1687" s="42"/>
      <c r="T1687" s="42"/>
      <c r="U1687" s="42"/>
      <c r="V1687" s="42"/>
      <c r="W1687" s="42"/>
      <c r="X1687" s="42"/>
      <c r="Y1687" s="42"/>
      <c r="Z1687" s="42"/>
      <c r="AA1687" s="42"/>
      <c r="AB1687" s="42"/>
      <c r="AC1687" s="42"/>
      <c r="AD1687" s="42"/>
      <c r="AE1687" s="42"/>
      <c r="AF1687" s="42"/>
      <c r="AG1687" s="42"/>
      <c r="AH1687" s="42"/>
      <c r="AI1687" s="42"/>
      <c r="AJ1687" s="42"/>
      <c r="AK1687" s="42"/>
      <c r="AL1687" s="42"/>
      <c r="AM1687" s="42"/>
      <c r="AN1687" s="42"/>
      <c r="AO1687" s="42"/>
      <c r="AP1687" s="42"/>
      <c r="AQ1687" s="42"/>
    </row>
    <row r="1688" spans="1:43" ht="13">
      <c r="A1688" s="42"/>
      <c r="B1688" s="42"/>
      <c r="C1688" s="42"/>
      <c r="D1688" s="42"/>
      <c r="E1688" s="42"/>
      <c r="F1688" s="42"/>
      <c r="G1688" s="42"/>
      <c r="H1688" s="42"/>
      <c r="I1688" s="42"/>
      <c r="J1688" s="42"/>
      <c r="K1688" s="42"/>
      <c r="L1688" s="42"/>
      <c r="M1688" s="42"/>
      <c r="N1688" s="42"/>
      <c r="O1688" s="42"/>
      <c r="P1688" s="42"/>
      <c r="Q1688" s="42"/>
      <c r="R1688" s="42"/>
      <c r="S1688" s="42"/>
      <c r="T1688" s="42"/>
      <c r="U1688" s="42"/>
      <c r="V1688" s="42"/>
      <c r="W1688" s="42"/>
      <c r="X1688" s="42"/>
      <c r="Y1688" s="42"/>
      <c r="Z1688" s="42"/>
      <c r="AA1688" s="42"/>
      <c r="AB1688" s="42"/>
      <c r="AC1688" s="42"/>
      <c r="AD1688" s="42"/>
      <c r="AE1688" s="42"/>
      <c r="AF1688" s="42"/>
      <c r="AG1688" s="42"/>
      <c r="AH1688" s="42"/>
      <c r="AI1688" s="42"/>
      <c r="AJ1688" s="42"/>
      <c r="AK1688" s="42"/>
      <c r="AL1688" s="42"/>
      <c r="AM1688" s="42"/>
      <c r="AN1688" s="42"/>
      <c r="AO1688" s="42"/>
      <c r="AP1688" s="42"/>
      <c r="AQ1688" s="42"/>
    </row>
    <row r="1689" spans="1:43" ht="13">
      <c r="A1689" s="42"/>
      <c r="B1689" s="42"/>
      <c r="C1689" s="42"/>
      <c r="D1689" s="42"/>
      <c r="E1689" s="42"/>
      <c r="F1689" s="42"/>
      <c r="G1689" s="42"/>
      <c r="H1689" s="42"/>
      <c r="I1689" s="42"/>
      <c r="J1689" s="42"/>
      <c r="K1689" s="42"/>
      <c r="L1689" s="42"/>
      <c r="M1689" s="42"/>
      <c r="N1689" s="42"/>
      <c r="O1689" s="42"/>
      <c r="P1689" s="42"/>
      <c r="Q1689" s="42"/>
      <c r="R1689" s="42"/>
      <c r="S1689" s="42"/>
      <c r="T1689" s="42"/>
      <c r="U1689" s="42"/>
      <c r="V1689" s="42"/>
      <c r="W1689" s="42"/>
      <c r="X1689" s="42"/>
      <c r="Y1689" s="42"/>
      <c r="Z1689" s="42"/>
      <c r="AA1689" s="42"/>
      <c r="AB1689" s="42"/>
      <c r="AC1689" s="42"/>
      <c r="AD1689" s="42"/>
      <c r="AE1689" s="42"/>
      <c r="AF1689" s="42"/>
      <c r="AG1689" s="42"/>
      <c r="AH1689" s="42"/>
      <c r="AI1689" s="42"/>
      <c r="AJ1689" s="42"/>
      <c r="AK1689" s="42"/>
      <c r="AL1689" s="42"/>
      <c r="AM1689" s="42"/>
      <c r="AN1689" s="42"/>
      <c r="AO1689" s="42"/>
      <c r="AP1689" s="42"/>
      <c r="AQ1689" s="42"/>
    </row>
    <row r="1690" spans="1:43" ht="13">
      <c r="A1690" s="42"/>
      <c r="B1690" s="42"/>
      <c r="C1690" s="42"/>
      <c r="D1690" s="42"/>
      <c r="E1690" s="42"/>
      <c r="F1690" s="42"/>
      <c r="G1690" s="42"/>
      <c r="H1690" s="42"/>
      <c r="I1690" s="42"/>
      <c r="J1690" s="42"/>
      <c r="K1690" s="42"/>
      <c r="L1690" s="42"/>
      <c r="M1690" s="42"/>
      <c r="N1690" s="42"/>
      <c r="O1690" s="42"/>
      <c r="P1690" s="42"/>
      <c r="Q1690" s="42"/>
      <c r="R1690" s="42"/>
      <c r="S1690" s="42"/>
      <c r="T1690" s="42"/>
      <c r="U1690" s="42"/>
      <c r="V1690" s="42"/>
      <c r="W1690" s="42"/>
      <c r="X1690" s="42"/>
      <c r="Y1690" s="42"/>
      <c r="Z1690" s="42"/>
      <c r="AA1690" s="42"/>
      <c r="AB1690" s="42"/>
      <c r="AC1690" s="42"/>
      <c r="AD1690" s="42"/>
      <c r="AE1690" s="42"/>
      <c r="AF1690" s="42"/>
      <c r="AG1690" s="42"/>
      <c r="AH1690" s="42"/>
      <c r="AI1690" s="42"/>
      <c r="AJ1690" s="42"/>
      <c r="AK1690" s="42"/>
      <c r="AL1690" s="42"/>
      <c r="AM1690" s="42"/>
      <c r="AN1690" s="42"/>
      <c r="AO1690" s="42"/>
      <c r="AP1690" s="42"/>
      <c r="AQ1690" s="42"/>
    </row>
    <row r="1691" spans="1:43" ht="13">
      <c r="A1691" s="42"/>
      <c r="B1691" s="42"/>
      <c r="C1691" s="42"/>
      <c r="D1691" s="42"/>
      <c r="E1691" s="42"/>
      <c r="F1691" s="42"/>
      <c r="G1691" s="42"/>
      <c r="H1691" s="42"/>
      <c r="I1691" s="42"/>
      <c r="J1691" s="42"/>
      <c r="K1691" s="42"/>
      <c r="L1691" s="42"/>
      <c r="M1691" s="42"/>
      <c r="N1691" s="42"/>
      <c r="O1691" s="42"/>
      <c r="P1691" s="42"/>
      <c r="Q1691" s="42"/>
      <c r="R1691" s="42"/>
      <c r="S1691" s="42"/>
      <c r="T1691" s="42"/>
      <c r="U1691" s="42"/>
      <c r="V1691" s="42"/>
      <c r="W1691" s="42"/>
      <c r="X1691" s="42"/>
      <c r="Y1691" s="42"/>
      <c r="Z1691" s="42"/>
      <c r="AA1691" s="42"/>
      <c r="AB1691" s="42"/>
      <c r="AC1691" s="42"/>
      <c r="AD1691" s="42"/>
      <c r="AE1691" s="42"/>
      <c r="AF1691" s="42"/>
      <c r="AG1691" s="42"/>
      <c r="AH1691" s="42"/>
      <c r="AI1691" s="42"/>
      <c r="AJ1691" s="42"/>
      <c r="AK1691" s="42"/>
      <c r="AL1691" s="42"/>
      <c r="AM1691" s="42"/>
      <c r="AN1691" s="42"/>
      <c r="AO1691" s="42"/>
      <c r="AP1691" s="42"/>
      <c r="AQ1691" s="42"/>
    </row>
    <row r="1692" spans="1:43" ht="13">
      <c r="A1692" s="42"/>
      <c r="B1692" s="42"/>
      <c r="C1692" s="42"/>
      <c r="D1692" s="42"/>
      <c r="E1692" s="42"/>
      <c r="F1692" s="42"/>
      <c r="G1692" s="42"/>
      <c r="H1692" s="42"/>
      <c r="I1692" s="42"/>
      <c r="J1692" s="42"/>
      <c r="K1692" s="42"/>
      <c r="L1692" s="42"/>
      <c r="M1692" s="42"/>
      <c r="N1692" s="42"/>
      <c r="O1692" s="42"/>
      <c r="P1692" s="42"/>
      <c r="Q1692" s="42"/>
      <c r="R1692" s="42"/>
      <c r="S1692" s="42"/>
      <c r="T1692" s="42"/>
      <c r="U1692" s="42"/>
      <c r="V1692" s="42"/>
      <c r="W1692" s="42"/>
      <c r="X1692" s="42"/>
      <c r="Y1692" s="42"/>
      <c r="Z1692" s="42"/>
      <c r="AA1692" s="42"/>
      <c r="AB1692" s="42"/>
      <c r="AC1692" s="42"/>
      <c r="AD1692" s="42"/>
      <c r="AE1692" s="42"/>
      <c r="AF1692" s="42"/>
      <c r="AG1692" s="42"/>
      <c r="AH1692" s="42"/>
      <c r="AI1692" s="42"/>
      <c r="AJ1692" s="42"/>
      <c r="AK1692" s="42"/>
      <c r="AL1692" s="42"/>
      <c r="AM1692" s="42"/>
      <c r="AN1692" s="42"/>
      <c r="AO1692" s="42"/>
      <c r="AP1692" s="42"/>
      <c r="AQ1692" s="42"/>
    </row>
    <row r="1693" spans="1:43" ht="13">
      <c r="A1693" s="42"/>
      <c r="B1693" s="42"/>
      <c r="C1693" s="42"/>
      <c r="D1693" s="42"/>
      <c r="E1693" s="42"/>
      <c r="F1693" s="42"/>
      <c r="G1693" s="42"/>
      <c r="H1693" s="42"/>
      <c r="I1693" s="42"/>
      <c r="J1693" s="42"/>
      <c r="K1693" s="42"/>
      <c r="L1693" s="42"/>
      <c r="M1693" s="42"/>
      <c r="N1693" s="42"/>
      <c r="O1693" s="42"/>
      <c r="P1693" s="42"/>
      <c r="Q1693" s="42"/>
      <c r="R1693" s="42"/>
      <c r="S1693" s="42"/>
      <c r="T1693" s="42"/>
      <c r="U1693" s="42"/>
      <c r="V1693" s="42"/>
      <c r="W1693" s="42"/>
      <c r="X1693" s="42"/>
      <c r="Y1693" s="42"/>
      <c r="Z1693" s="42"/>
      <c r="AA1693" s="42"/>
      <c r="AB1693" s="42"/>
      <c r="AC1693" s="42"/>
      <c r="AD1693" s="42"/>
      <c r="AE1693" s="42"/>
      <c r="AF1693" s="42"/>
      <c r="AG1693" s="42"/>
      <c r="AH1693" s="42"/>
      <c r="AI1693" s="42"/>
      <c r="AJ1693" s="42"/>
      <c r="AK1693" s="42"/>
      <c r="AL1693" s="42"/>
      <c r="AM1693" s="42"/>
      <c r="AN1693" s="42"/>
      <c r="AO1693" s="42"/>
      <c r="AP1693" s="42"/>
      <c r="AQ1693" s="42"/>
    </row>
    <row r="1694" spans="1:43" ht="13">
      <c r="A1694" s="42"/>
      <c r="B1694" s="42"/>
      <c r="C1694" s="42"/>
      <c r="D1694" s="42"/>
      <c r="E1694" s="42"/>
      <c r="F1694" s="42"/>
      <c r="G1694" s="42"/>
      <c r="H1694" s="42"/>
      <c r="I1694" s="42"/>
      <c r="J1694" s="42"/>
      <c r="K1694" s="42"/>
      <c r="L1694" s="42"/>
      <c r="M1694" s="42"/>
      <c r="N1694" s="42"/>
      <c r="O1694" s="42"/>
      <c r="P1694" s="42"/>
      <c r="Q1694" s="42"/>
      <c r="R1694" s="42"/>
      <c r="S1694" s="42"/>
      <c r="T1694" s="42"/>
      <c r="U1694" s="42"/>
      <c r="V1694" s="42"/>
      <c r="W1694" s="42"/>
      <c r="X1694" s="42"/>
      <c r="Y1694" s="42"/>
      <c r="Z1694" s="42"/>
      <c r="AA1694" s="42"/>
      <c r="AB1694" s="42"/>
      <c r="AC1694" s="42"/>
      <c r="AD1694" s="42"/>
      <c r="AE1694" s="42"/>
      <c r="AF1694" s="42"/>
      <c r="AG1694" s="42"/>
      <c r="AH1694" s="42"/>
      <c r="AI1694" s="42"/>
      <c r="AJ1694" s="42"/>
      <c r="AK1694" s="42"/>
      <c r="AL1694" s="42"/>
      <c r="AM1694" s="42"/>
      <c r="AN1694" s="42"/>
      <c r="AO1694" s="42"/>
      <c r="AP1694" s="42"/>
      <c r="AQ1694" s="42"/>
    </row>
    <row r="1695" spans="1:43" ht="13">
      <c r="A1695" s="42"/>
      <c r="B1695" s="42"/>
      <c r="C1695" s="42"/>
      <c r="D1695" s="42"/>
      <c r="E1695" s="42"/>
      <c r="F1695" s="42"/>
      <c r="G1695" s="42"/>
      <c r="H1695" s="42"/>
      <c r="I1695" s="42"/>
      <c r="J1695" s="42"/>
      <c r="K1695" s="42"/>
      <c r="L1695" s="42"/>
      <c r="M1695" s="42"/>
      <c r="N1695" s="42"/>
      <c r="O1695" s="42"/>
      <c r="P1695" s="42"/>
      <c r="Q1695" s="42"/>
      <c r="R1695" s="42"/>
      <c r="S1695" s="42"/>
      <c r="T1695" s="42"/>
      <c r="U1695" s="42"/>
      <c r="V1695" s="42"/>
      <c r="W1695" s="42"/>
      <c r="X1695" s="42"/>
      <c r="Y1695" s="42"/>
      <c r="Z1695" s="42"/>
      <c r="AA1695" s="42"/>
      <c r="AB1695" s="42"/>
      <c r="AC1695" s="42"/>
      <c r="AD1695" s="42"/>
      <c r="AE1695" s="42"/>
      <c r="AF1695" s="42"/>
      <c r="AG1695" s="42"/>
      <c r="AH1695" s="42"/>
      <c r="AI1695" s="42"/>
      <c r="AJ1695" s="42"/>
      <c r="AK1695" s="42"/>
      <c r="AL1695" s="42"/>
      <c r="AM1695" s="42"/>
      <c r="AN1695" s="42"/>
      <c r="AO1695" s="42"/>
      <c r="AP1695" s="42"/>
      <c r="AQ1695" s="42"/>
    </row>
    <row r="1696" spans="1:43" ht="13">
      <c r="A1696" s="42"/>
      <c r="B1696" s="42"/>
      <c r="C1696" s="42"/>
      <c r="D1696" s="42"/>
      <c r="E1696" s="42"/>
      <c r="F1696" s="42"/>
      <c r="G1696" s="42"/>
      <c r="H1696" s="42"/>
      <c r="I1696" s="42"/>
      <c r="J1696" s="42"/>
      <c r="K1696" s="42"/>
      <c r="L1696" s="42"/>
      <c r="M1696" s="42"/>
      <c r="N1696" s="42"/>
      <c r="O1696" s="42"/>
      <c r="P1696" s="42"/>
      <c r="Q1696" s="42"/>
      <c r="R1696" s="42"/>
      <c r="S1696" s="42"/>
      <c r="T1696" s="42"/>
      <c r="U1696" s="42"/>
      <c r="V1696" s="42"/>
      <c r="W1696" s="42"/>
      <c r="X1696" s="42"/>
      <c r="Y1696" s="42"/>
      <c r="Z1696" s="42"/>
      <c r="AA1696" s="42"/>
      <c r="AB1696" s="42"/>
      <c r="AC1696" s="42"/>
      <c r="AD1696" s="42"/>
      <c r="AE1696" s="42"/>
      <c r="AF1696" s="42"/>
      <c r="AG1696" s="42"/>
      <c r="AH1696" s="42"/>
      <c r="AI1696" s="42"/>
      <c r="AJ1696" s="42"/>
      <c r="AK1696" s="42"/>
      <c r="AL1696" s="42"/>
      <c r="AM1696" s="42"/>
      <c r="AN1696" s="42"/>
      <c r="AO1696" s="42"/>
      <c r="AP1696" s="42"/>
      <c r="AQ1696" s="42"/>
    </row>
    <row r="1697" spans="1:43" ht="13">
      <c r="A1697" s="42"/>
      <c r="B1697" s="42"/>
      <c r="C1697" s="42"/>
      <c r="D1697" s="42"/>
      <c r="E1697" s="42"/>
      <c r="F1697" s="42"/>
      <c r="G1697" s="42"/>
      <c r="H1697" s="42"/>
      <c r="I1697" s="42"/>
      <c r="J1697" s="42"/>
      <c r="K1697" s="42"/>
      <c r="L1697" s="42"/>
      <c r="M1697" s="42"/>
      <c r="N1697" s="42"/>
      <c r="O1697" s="42"/>
      <c r="P1697" s="42"/>
      <c r="Q1697" s="42"/>
      <c r="R1697" s="42"/>
      <c r="S1697" s="42"/>
      <c r="T1697" s="42"/>
      <c r="U1697" s="42"/>
      <c r="V1697" s="42"/>
      <c r="W1697" s="42"/>
      <c r="X1697" s="42"/>
      <c r="Y1697" s="42"/>
      <c r="Z1697" s="42"/>
      <c r="AA1697" s="42"/>
      <c r="AB1697" s="42"/>
      <c r="AC1697" s="42"/>
      <c r="AD1697" s="42"/>
      <c r="AE1697" s="42"/>
      <c r="AF1697" s="42"/>
      <c r="AG1697" s="42"/>
      <c r="AH1697" s="42"/>
      <c r="AI1697" s="42"/>
      <c r="AJ1697" s="42"/>
      <c r="AK1697" s="42"/>
      <c r="AL1697" s="42"/>
      <c r="AM1697" s="42"/>
      <c r="AN1697" s="42"/>
      <c r="AO1697" s="42"/>
      <c r="AP1697" s="42"/>
      <c r="AQ1697" s="42"/>
    </row>
    <row r="1698" spans="1:43" ht="13">
      <c r="A1698" s="42"/>
      <c r="B1698" s="42"/>
      <c r="C1698" s="42"/>
      <c r="D1698" s="42"/>
      <c r="E1698" s="42"/>
      <c r="F1698" s="42"/>
      <c r="G1698" s="42"/>
      <c r="H1698" s="42"/>
      <c r="I1698" s="42"/>
      <c r="J1698" s="42"/>
      <c r="K1698" s="42"/>
      <c r="L1698" s="42"/>
      <c r="M1698" s="42"/>
      <c r="N1698" s="42"/>
      <c r="O1698" s="42"/>
      <c r="P1698" s="42"/>
      <c r="Q1698" s="42"/>
      <c r="R1698" s="42"/>
      <c r="S1698" s="42"/>
      <c r="T1698" s="42"/>
      <c r="U1698" s="42"/>
      <c r="V1698" s="42"/>
      <c r="W1698" s="42"/>
      <c r="X1698" s="42"/>
      <c r="Y1698" s="42"/>
      <c r="Z1698" s="42"/>
      <c r="AA1698" s="42"/>
      <c r="AB1698" s="42"/>
      <c r="AC1698" s="42"/>
      <c r="AD1698" s="42"/>
      <c r="AE1698" s="42"/>
      <c r="AF1698" s="42"/>
      <c r="AG1698" s="42"/>
      <c r="AH1698" s="42"/>
      <c r="AI1698" s="42"/>
      <c r="AJ1698" s="42"/>
      <c r="AK1698" s="42"/>
      <c r="AL1698" s="42"/>
      <c r="AM1698" s="42"/>
      <c r="AN1698" s="42"/>
      <c r="AO1698" s="42"/>
      <c r="AP1698" s="42"/>
      <c r="AQ1698" s="42"/>
    </row>
    <row r="1699" spans="1:43" ht="13">
      <c r="A1699" s="42"/>
      <c r="B1699" s="42"/>
      <c r="C1699" s="42"/>
      <c r="D1699" s="42"/>
      <c r="E1699" s="42"/>
      <c r="F1699" s="42"/>
      <c r="G1699" s="42"/>
      <c r="H1699" s="42"/>
      <c r="I1699" s="42"/>
      <c r="J1699" s="42"/>
      <c r="K1699" s="42"/>
      <c r="L1699" s="42"/>
      <c r="M1699" s="42"/>
      <c r="N1699" s="42"/>
      <c r="O1699" s="42"/>
      <c r="P1699" s="42"/>
      <c r="Q1699" s="42"/>
      <c r="R1699" s="42"/>
      <c r="S1699" s="42"/>
      <c r="T1699" s="42"/>
      <c r="U1699" s="42"/>
      <c r="V1699" s="42"/>
      <c r="W1699" s="42"/>
      <c r="X1699" s="42"/>
      <c r="Y1699" s="42"/>
      <c r="Z1699" s="42"/>
      <c r="AA1699" s="42"/>
      <c r="AB1699" s="42"/>
      <c r="AC1699" s="42"/>
      <c r="AD1699" s="42"/>
      <c r="AE1699" s="42"/>
      <c r="AF1699" s="42"/>
      <c r="AG1699" s="42"/>
      <c r="AH1699" s="42"/>
      <c r="AI1699" s="42"/>
      <c r="AJ1699" s="42"/>
      <c r="AK1699" s="42"/>
      <c r="AL1699" s="42"/>
      <c r="AM1699" s="42"/>
      <c r="AN1699" s="42"/>
      <c r="AO1699" s="42"/>
      <c r="AP1699" s="42"/>
      <c r="AQ1699" s="42"/>
    </row>
    <row r="1700" spans="1:43" ht="13">
      <c r="A1700" s="42"/>
      <c r="B1700" s="42"/>
      <c r="C1700" s="42"/>
      <c r="D1700" s="42"/>
      <c r="E1700" s="42"/>
      <c r="F1700" s="42"/>
      <c r="G1700" s="42"/>
      <c r="H1700" s="42"/>
      <c r="I1700" s="42"/>
      <c r="J1700" s="42"/>
      <c r="K1700" s="42"/>
      <c r="L1700" s="42"/>
      <c r="M1700" s="42"/>
      <c r="N1700" s="42"/>
      <c r="O1700" s="42"/>
      <c r="P1700" s="42"/>
      <c r="Q1700" s="42"/>
      <c r="R1700" s="42"/>
      <c r="S1700" s="42"/>
      <c r="T1700" s="42"/>
      <c r="U1700" s="42"/>
      <c r="V1700" s="42"/>
      <c r="W1700" s="42"/>
      <c r="X1700" s="42"/>
      <c r="Y1700" s="42"/>
      <c r="Z1700" s="42"/>
      <c r="AA1700" s="42"/>
      <c r="AB1700" s="42"/>
      <c r="AC1700" s="42"/>
      <c r="AD1700" s="42"/>
      <c r="AE1700" s="42"/>
      <c r="AF1700" s="42"/>
      <c r="AG1700" s="42"/>
      <c r="AH1700" s="42"/>
      <c r="AI1700" s="42"/>
      <c r="AJ1700" s="42"/>
      <c r="AK1700" s="42"/>
      <c r="AL1700" s="42"/>
      <c r="AM1700" s="42"/>
      <c r="AN1700" s="42"/>
      <c r="AO1700" s="42"/>
      <c r="AP1700" s="42"/>
      <c r="AQ1700" s="42"/>
    </row>
    <row r="1701" spans="1:43" ht="13">
      <c r="A1701" s="42"/>
      <c r="B1701" s="42"/>
      <c r="C1701" s="42"/>
      <c r="D1701" s="42"/>
      <c r="E1701" s="42"/>
      <c r="F1701" s="42"/>
      <c r="G1701" s="42"/>
      <c r="H1701" s="42"/>
      <c r="I1701" s="42"/>
      <c r="J1701" s="42"/>
      <c r="K1701" s="42"/>
      <c r="L1701" s="42"/>
      <c r="M1701" s="42"/>
      <c r="N1701" s="42"/>
      <c r="O1701" s="42"/>
      <c r="P1701" s="42"/>
      <c r="Q1701" s="42"/>
      <c r="R1701" s="42"/>
      <c r="S1701" s="42"/>
      <c r="T1701" s="42"/>
      <c r="U1701" s="42"/>
      <c r="V1701" s="42"/>
      <c r="W1701" s="42"/>
      <c r="X1701" s="42"/>
      <c r="Y1701" s="42"/>
      <c r="Z1701" s="42"/>
      <c r="AA1701" s="42"/>
      <c r="AB1701" s="42"/>
      <c r="AC1701" s="42"/>
      <c r="AD1701" s="42"/>
      <c r="AE1701" s="42"/>
      <c r="AF1701" s="42"/>
      <c r="AG1701" s="42"/>
      <c r="AH1701" s="42"/>
      <c r="AI1701" s="42"/>
      <c r="AJ1701" s="42"/>
      <c r="AK1701" s="42"/>
      <c r="AL1701" s="42"/>
      <c r="AM1701" s="42"/>
      <c r="AN1701" s="42"/>
      <c r="AO1701" s="42"/>
      <c r="AP1701" s="42"/>
      <c r="AQ1701" s="42"/>
    </row>
    <row r="1702" spans="1:43" ht="13">
      <c r="A1702" s="42"/>
      <c r="B1702" s="42"/>
      <c r="C1702" s="42"/>
      <c r="D1702" s="42"/>
      <c r="E1702" s="42"/>
      <c r="F1702" s="42"/>
      <c r="G1702" s="42"/>
      <c r="H1702" s="42"/>
      <c r="I1702" s="42"/>
      <c r="J1702" s="42"/>
      <c r="K1702" s="42"/>
      <c r="L1702" s="42"/>
      <c r="M1702" s="42"/>
      <c r="N1702" s="42"/>
      <c r="O1702" s="42"/>
      <c r="P1702" s="42"/>
      <c r="Q1702" s="42"/>
      <c r="R1702" s="42"/>
      <c r="S1702" s="42"/>
      <c r="T1702" s="42"/>
      <c r="U1702" s="42"/>
      <c r="V1702" s="42"/>
      <c r="W1702" s="42"/>
      <c r="X1702" s="42"/>
      <c r="Y1702" s="42"/>
      <c r="Z1702" s="42"/>
      <c r="AA1702" s="42"/>
      <c r="AB1702" s="42"/>
      <c r="AC1702" s="42"/>
      <c r="AD1702" s="42"/>
      <c r="AE1702" s="42"/>
      <c r="AF1702" s="42"/>
      <c r="AG1702" s="42"/>
      <c r="AH1702" s="42"/>
      <c r="AI1702" s="42"/>
      <c r="AJ1702" s="42"/>
      <c r="AK1702" s="42"/>
      <c r="AL1702" s="42"/>
      <c r="AM1702" s="42"/>
      <c r="AN1702" s="42"/>
      <c r="AO1702" s="42"/>
      <c r="AP1702" s="42"/>
      <c r="AQ1702" s="42"/>
    </row>
    <row r="1703" spans="1:43" ht="13">
      <c r="A1703" s="42"/>
      <c r="B1703" s="42"/>
      <c r="C1703" s="42"/>
      <c r="D1703" s="42"/>
      <c r="E1703" s="42"/>
      <c r="F1703" s="42"/>
      <c r="G1703" s="42"/>
      <c r="H1703" s="42"/>
      <c r="I1703" s="42"/>
      <c r="J1703" s="42"/>
      <c r="K1703" s="42"/>
      <c r="L1703" s="42"/>
      <c r="M1703" s="42"/>
      <c r="N1703" s="42"/>
      <c r="O1703" s="42"/>
      <c r="P1703" s="42"/>
      <c r="Q1703" s="42"/>
      <c r="R1703" s="42"/>
      <c r="S1703" s="42"/>
      <c r="T1703" s="42"/>
      <c r="U1703" s="42"/>
      <c r="V1703" s="42"/>
      <c r="W1703" s="42"/>
      <c r="X1703" s="42"/>
      <c r="Y1703" s="42"/>
      <c r="Z1703" s="42"/>
      <c r="AA1703" s="42"/>
      <c r="AB1703" s="42"/>
      <c r="AC1703" s="42"/>
      <c r="AD1703" s="42"/>
      <c r="AE1703" s="42"/>
      <c r="AF1703" s="42"/>
      <c r="AG1703" s="42"/>
      <c r="AH1703" s="42"/>
      <c r="AI1703" s="42"/>
      <c r="AJ1703" s="42"/>
      <c r="AK1703" s="42"/>
      <c r="AL1703" s="42"/>
      <c r="AM1703" s="42"/>
      <c r="AN1703" s="42"/>
      <c r="AO1703" s="42"/>
      <c r="AP1703" s="42"/>
      <c r="AQ1703" s="42"/>
    </row>
    <row r="1704" spans="1:43" ht="13">
      <c r="A1704" s="42"/>
      <c r="B1704" s="42"/>
      <c r="C1704" s="42"/>
      <c r="D1704" s="42"/>
      <c r="E1704" s="42"/>
      <c r="F1704" s="42"/>
      <c r="G1704" s="42"/>
      <c r="H1704" s="42"/>
      <c r="I1704" s="42"/>
      <c r="J1704" s="42"/>
      <c r="K1704" s="42"/>
      <c r="L1704" s="42"/>
      <c r="M1704" s="42"/>
      <c r="N1704" s="42"/>
      <c r="O1704" s="42"/>
      <c r="P1704" s="42"/>
      <c r="Q1704" s="42"/>
      <c r="R1704" s="42"/>
      <c r="S1704" s="42"/>
      <c r="T1704" s="42"/>
      <c r="U1704" s="42"/>
      <c r="V1704" s="42"/>
      <c r="W1704" s="42"/>
      <c r="X1704" s="42"/>
      <c r="Y1704" s="42"/>
      <c r="Z1704" s="42"/>
      <c r="AA1704" s="42"/>
      <c r="AB1704" s="42"/>
      <c r="AC1704" s="42"/>
      <c r="AD1704" s="42"/>
      <c r="AE1704" s="42"/>
      <c r="AF1704" s="42"/>
      <c r="AG1704" s="42"/>
      <c r="AH1704" s="42"/>
      <c r="AI1704" s="42"/>
      <c r="AJ1704" s="42"/>
      <c r="AK1704" s="42"/>
      <c r="AL1704" s="42"/>
      <c r="AM1704" s="42"/>
      <c r="AN1704" s="42"/>
      <c r="AO1704" s="42"/>
      <c r="AP1704" s="42"/>
      <c r="AQ1704" s="42"/>
    </row>
    <row r="1705" spans="1:43" ht="13">
      <c r="A1705" s="42"/>
      <c r="B1705" s="42"/>
      <c r="C1705" s="42"/>
      <c r="D1705" s="42"/>
      <c r="E1705" s="42"/>
      <c r="F1705" s="42"/>
      <c r="G1705" s="42"/>
      <c r="H1705" s="42"/>
      <c r="I1705" s="42"/>
      <c r="J1705" s="42"/>
      <c r="K1705" s="42"/>
      <c r="L1705" s="42"/>
      <c r="M1705" s="42"/>
      <c r="N1705" s="42"/>
      <c r="O1705" s="42"/>
      <c r="P1705" s="42"/>
      <c r="Q1705" s="42"/>
      <c r="R1705" s="42"/>
      <c r="S1705" s="42"/>
      <c r="T1705" s="42"/>
      <c r="U1705" s="42"/>
      <c r="V1705" s="42"/>
      <c r="W1705" s="42"/>
      <c r="X1705" s="42"/>
      <c r="Y1705" s="42"/>
      <c r="Z1705" s="42"/>
      <c r="AA1705" s="42"/>
      <c r="AB1705" s="42"/>
      <c r="AC1705" s="42"/>
      <c r="AD1705" s="42"/>
      <c r="AE1705" s="42"/>
      <c r="AF1705" s="42"/>
      <c r="AG1705" s="42"/>
      <c r="AH1705" s="42"/>
      <c r="AI1705" s="42"/>
      <c r="AJ1705" s="42"/>
      <c r="AK1705" s="42"/>
      <c r="AL1705" s="42"/>
      <c r="AM1705" s="42"/>
      <c r="AN1705" s="42"/>
      <c r="AO1705" s="42"/>
      <c r="AP1705" s="42"/>
      <c r="AQ1705" s="42"/>
    </row>
    <row r="1706" spans="1:43" ht="13">
      <c r="A1706" s="42"/>
      <c r="B1706" s="42"/>
      <c r="C1706" s="42"/>
      <c r="D1706" s="42"/>
      <c r="E1706" s="42"/>
      <c r="F1706" s="42"/>
      <c r="G1706" s="42"/>
      <c r="H1706" s="42"/>
      <c r="I1706" s="42"/>
      <c r="J1706" s="42"/>
      <c r="K1706" s="42"/>
      <c r="L1706" s="42"/>
      <c r="M1706" s="42"/>
      <c r="N1706" s="42"/>
      <c r="O1706" s="42"/>
      <c r="P1706" s="42"/>
      <c r="Q1706" s="42"/>
      <c r="R1706" s="42"/>
      <c r="S1706" s="42"/>
      <c r="T1706" s="42"/>
      <c r="U1706" s="42"/>
      <c r="V1706" s="42"/>
      <c r="W1706" s="42"/>
      <c r="X1706" s="42"/>
      <c r="Y1706" s="42"/>
      <c r="Z1706" s="42"/>
      <c r="AA1706" s="42"/>
      <c r="AB1706" s="42"/>
      <c r="AC1706" s="42"/>
      <c r="AD1706" s="42"/>
      <c r="AE1706" s="42"/>
      <c r="AF1706" s="42"/>
      <c r="AG1706" s="42"/>
      <c r="AH1706" s="42"/>
      <c r="AI1706" s="42"/>
      <c r="AJ1706" s="42"/>
      <c r="AK1706" s="42"/>
      <c r="AL1706" s="42"/>
      <c r="AM1706" s="42"/>
      <c r="AN1706" s="42"/>
      <c r="AO1706" s="42"/>
      <c r="AP1706" s="42"/>
      <c r="AQ1706" s="42"/>
    </row>
    <row r="1707" spans="1:43" ht="13">
      <c r="A1707" s="42"/>
      <c r="B1707" s="42"/>
      <c r="C1707" s="42"/>
      <c r="D1707" s="42"/>
      <c r="E1707" s="42"/>
      <c r="F1707" s="42"/>
      <c r="G1707" s="42"/>
      <c r="H1707" s="42"/>
      <c r="I1707" s="42"/>
      <c r="J1707" s="42"/>
      <c r="K1707" s="42"/>
      <c r="L1707" s="42"/>
      <c r="M1707" s="42"/>
      <c r="N1707" s="42"/>
      <c r="O1707" s="42"/>
      <c r="P1707" s="42"/>
      <c r="Q1707" s="42"/>
      <c r="R1707" s="42"/>
      <c r="S1707" s="42"/>
      <c r="T1707" s="42"/>
      <c r="U1707" s="42"/>
      <c r="V1707" s="42"/>
      <c r="W1707" s="42"/>
      <c r="X1707" s="42"/>
      <c r="Y1707" s="42"/>
      <c r="Z1707" s="42"/>
      <c r="AA1707" s="42"/>
      <c r="AB1707" s="42"/>
      <c r="AC1707" s="42"/>
      <c r="AD1707" s="42"/>
      <c r="AE1707" s="42"/>
      <c r="AF1707" s="42"/>
      <c r="AG1707" s="42"/>
      <c r="AH1707" s="42"/>
      <c r="AI1707" s="42"/>
      <c r="AJ1707" s="42"/>
      <c r="AK1707" s="42"/>
      <c r="AL1707" s="42"/>
      <c r="AM1707" s="42"/>
      <c r="AN1707" s="42"/>
      <c r="AO1707" s="42"/>
      <c r="AP1707" s="42"/>
      <c r="AQ1707" s="42"/>
    </row>
    <row r="1708" spans="1:43" ht="13">
      <c r="A1708" s="42"/>
      <c r="B1708" s="42"/>
      <c r="C1708" s="42"/>
      <c r="D1708" s="42"/>
      <c r="E1708" s="42"/>
      <c r="F1708" s="42"/>
      <c r="G1708" s="42"/>
      <c r="H1708" s="42"/>
      <c r="I1708" s="42"/>
      <c r="J1708" s="42"/>
      <c r="K1708" s="42"/>
      <c r="L1708" s="42"/>
      <c r="M1708" s="42"/>
      <c r="N1708" s="42"/>
      <c r="O1708" s="42"/>
      <c r="P1708" s="42"/>
      <c r="Q1708" s="42"/>
      <c r="R1708" s="42"/>
      <c r="S1708" s="42"/>
      <c r="T1708" s="42"/>
      <c r="U1708" s="42"/>
      <c r="V1708" s="42"/>
      <c r="W1708" s="42"/>
      <c r="X1708" s="42"/>
      <c r="Y1708" s="42"/>
      <c r="Z1708" s="42"/>
      <c r="AA1708" s="42"/>
      <c r="AB1708" s="42"/>
      <c r="AC1708" s="42"/>
      <c r="AD1708" s="42"/>
      <c r="AE1708" s="42"/>
      <c r="AF1708" s="42"/>
      <c r="AG1708" s="42"/>
      <c r="AH1708" s="42"/>
      <c r="AI1708" s="42"/>
      <c r="AJ1708" s="42"/>
      <c r="AK1708" s="42"/>
      <c r="AL1708" s="42"/>
      <c r="AM1708" s="42"/>
      <c r="AN1708" s="42"/>
      <c r="AO1708" s="42"/>
      <c r="AP1708" s="42"/>
      <c r="AQ1708" s="42"/>
    </row>
    <row r="1709" spans="1:43" ht="13">
      <c r="A1709" s="42"/>
      <c r="B1709" s="42"/>
      <c r="C1709" s="42"/>
      <c r="D1709" s="42"/>
      <c r="E1709" s="42"/>
      <c r="F1709" s="42"/>
      <c r="G1709" s="42"/>
      <c r="H1709" s="42"/>
      <c r="I1709" s="42"/>
      <c r="J1709" s="42"/>
      <c r="K1709" s="42"/>
      <c r="L1709" s="42"/>
      <c r="M1709" s="42"/>
      <c r="N1709" s="42"/>
      <c r="O1709" s="42"/>
      <c r="P1709" s="42"/>
      <c r="Q1709" s="42"/>
      <c r="R1709" s="42"/>
      <c r="S1709" s="42"/>
      <c r="T1709" s="42"/>
      <c r="U1709" s="42"/>
      <c r="V1709" s="42"/>
      <c r="W1709" s="42"/>
      <c r="X1709" s="42"/>
      <c r="Y1709" s="42"/>
      <c r="Z1709" s="42"/>
      <c r="AA1709" s="42"/>
      <c r="AB1709" s="42"/>
      <c r="AC1709" s="42"/>
      <c r="AD1709" s="42"/>
      <c r="AE1709" s="42"/>
      <c r="AF1709" s="42"/>
      <c r="AG1709" s="42"/>
      <c r="AH1709" s="42"/>
      <c r="AI1709" s="42"/>
      <c r="AJ1709" s="42"/>
      <c r="AK1709" s="42"/>
      <c r="AL1709" s="42"/>
      <c r="AM1709" s="42"/>
      <c r="AN1709" s="42"/>
      <c r="AO1709" s="42"/>
      <c r="AP1709" s="42"/>
      <c r="AQ1709" s="42"/>
    </row>
    <row r="1710" spans="1:43" ht="13">
      <c r="A1710" s="42"/>
      <c r="B1710" s="42"/>
      <c r="C1710" s="42"/>
      <c r="D1710" s="42"/>
      <c r="E1710" s="42"/>
      <c r="F1710" s="42"/>
      <c r="G1710" s="42"/>
      <c r="H1710" s="42"/>
      <c r="I1710" s="42"/>
      <c r="J1710" s="42"/>
      <c r="K1710" s="42"/>
      <c r="L1710" s="42"/>
      <c r="M1710" s="42"/>
      <c r="N1710" s="42"/>
      <c r="O1710" s="42"/>
      <c r="P1710" s="42"/>
      <c r="Q1710" s="42"/>
      <c r="R1710" s="42"/>
      <c r="S1710" s="42"/>
      <c r="T1710" s="42"/>
      <c r="U1710" s="42"/>
      <c r="V1710" s="42"/>
      <c r="W1710" s="42"/>
      <c r="X1710" s="42"/>
      <c r="Y1710" s="42"/>
      <c r="Z1710" s="42"/>
      <c r="AA1710" s="42"/>
      <c r="AB1710" s="42"/>
      <c r="AC1710" s="42"/>
      <c r="AD1710" s="42"/>
      <c r="AE1710" s="42"/>
      <c r="AF1710" s="42"/>
      <c r="AG1710" s="42"/>
      <c r="AH1710" s="42"/>
      <c r="AI1710" s="42"/>
      <c r="AJ1710" s="42"/>
      <c r="AK1710" s="42"/>
      <c r="AL1710" s="42"/>
      <c r="AM1710" s="42"/>
      <c r="AN1710" s="42"/>
      <c r="AO1710" s="42"/>
      <c r="AP1710" s="42"/>
      <c r="AQ1710" s="42"/>
    </row>
    <row r="1711" spans="1:43" ht="13">
      <c r="A1711" s="42"/>
      <c r="B1711" s="42"/>
      <c r="C1711" s="42"/>
      <c r="D1711" s="42"/>
      <c r="E1711" s="42"/>
      <c r="F1711" s="42"/>
      <c r="G1711" s="42"/>
      <c r="H1711" s="42"/>
      <c r="I1711" s="42"/>
      <c r="J1711" s="42"/>
      <c r="K1711" s="42"/>
      <c r="L1711" s="42"/>
      <c r="M1711" s="42"/>
      <c r="N1711" s="42"/>
      <c r="O1711" s="42"/>
      <c r="P1711" s="42"/>
      <c r="Q1711" s="42"/>
      <c r="R1711" s="42"/>
      <c r="S1711" s="42"/>
      <c r="T1711" s="42"/>
      <c r="U1711" s="42"/>
      <c r="V1711" s="42"/>
      <c r="W1711" s="42"/>
      <c r="X1711" s="42"/>
      <c r="Y1711" s="42"/>
      <c r="Z1711" s="42"/>
      <c r="AA1711" s="42"/>
      <c r="AB1711" s="42"/>
      <c r="AC1711" s="42"/>
      <c r="AD1711" s="42"/>
      <c r="AE1711" s="42"/>
      <c r="AF1711" s="42"/>
      <c r="AG1711" s="42"/>
      <c r="AH1711" s="42"/>
      <c r="AI1711" s="42"/>
      <c r="AJ1711" s="42"/>
      <c r="AK1711" s="42"/>
      <c r="AL1711" s="42"/>
      <c r="AM1711" s="42"/>
      <c r="AN1711" s="42"/>
      <c r="AO1711" s="42"/>
      <c r="AP1711" s="42"/>
      <c r="AQ1711" s="42"/>
    </row>
    <row r="1712" spans="1:43" ht="13">
      <c r="A1712" s="42"/>
      <c r="B1712" s="42"/>
      <c r="C1712" s="42"/>
      <c r="D1712" s="42"/>
      <c r="E1712" s="42"/>
      <c r="F1712" s="42"/>
      <c r="G1712" s="42"/>
      <c r="H1712" s="42"/>
      <c r="I1712" s="42"/>
      <c r="J1712" s="42"/>
      <c r="K1712" s="42"/>
      <c r="L1712" s="42"/>
      <c r="M1712" s="42"/>
      <c r="N1712" s="42"/>
      <c r="O1712" s="42"/>
      <c r="P1712" s="42"/>
      <c r="Q1712" s="42"/>
      <c r="R1712" s="42"/>
      <c r="S1712" s="42"/>
      <c r="T1712" s="42"/>
      <c r="U1712" s="42"/>
      <c r="V1712" s="42"/>
      <c r="W1712" s="42"/>
      <c r="X1712" s="42"/>
      <c r="Y1712" s="42"/>
      <c r="Z1712" s="42"/>
      <c r="AA1712" s="42"/>
      <c r="AB1712" s="42"/>
      <c r="AC1712" s="42"/>
      <c r="AD1712" s="42"/>
      <c r="AE1712" s="42"/>
      <c r="AF1712" s="42"/>
      <c r="AG1712" s="42"/>
      <c r="AH1712" s="42"/>
      <c r="AI1712" s="42"/>
      <c r="AJ1712" s="42"/>
      <c r="AK1712" s="42"/>
      <c r="AL1712" s="42"/>
      <c r="AM1712" s="42"/>
      <c r="AN1712" s="42"/>
      <c r="AO1712" s="42"/>
      <c r="AP1712" s="42"/>
      <c r="AQ1712" s="42"/>
    </row>
    <row r="1713" spans="1:43" ht="13">
      <c r="A1713" s="42"/>
      <c r="B1713" s="42"/>
      <c r="C1713" s="42"/>
      <c r="D1713" s="42"/>
      <c r="E1713" s="42"/>
      <c r="F1713" s="42"/>
      <c r="G1713" s="42"/>
      <c r="H1713" s="42"/>
      <c r="I1713" s="42"/>
      <c r="J1713" s="42"/>
      <c r="K1713" s="42"/>
      <c r="L1713" s="42"/>
      <c r="M1713" s="42"/>
      <c r="N1713" s="42"/>
      <c r="O1713" s="42"/>
      <c r="P1713" s="42"/>
      <c r="Q1713" s="42"/>
      <c r="R1713" s="42"/>
      <c r="S1713" s="42"/>
      <c r="T1713" s="42"/>
      <c r="U1713" s="42"/>
      <c r="V1713" s="42"/>
      <c r="W1713" s="42"/>
      <c r="X1713" s="42"/>
      <c r="Y1713" s="42"/>
      <c r="Z1713" s="42"/>
      <c r="AA1713" s="42"/>
      <c r="AB1713" s="42"/>
      <c r="AC1713" s="42"/>
      <c r="AD1713" s="42"/>
      <c r="AE1713" s="42"/>
      <c r="AF1713" s="42"/>
      <c r="AG1713" s="42"/>
      <c r="AH1713" s="42"/>
      <c r="AI1713" s="42"/>
      <c r="AJ1713" s="42"/>
      <c r="AK1713" s="42"/>
      <c r="AL1713" s="42"/>
      <c r="AM1713" s="42"/>
      <c r="AN1713" s="42"/>
      <c r="AO1713" s="42"/>
      <c r="AP1713" s="42"/>
      <c r="AQ1713" s="42"/>
    </row>
    <row r="1714" spans="1:43" ht="13">
      <c r="A1714" s="42"/>
      <c r="B1714" s="42"/>
      <c r="C1714" s="42"/>
      <c r="D1714" s="42"/>
      <c r="E1714" s="42"/>
      <c r="F1714" s="42"/>
      <c r="G1714" s="42"/>
      <c r="H1714" s="42"/>
      <c r="I1714" s="42"/>
      <c r="J1714" s="42"/>
      <c r="K1714" s="42"/>
      <c r="L1714" s="42"/>
      <c r="M1714" s="42"/>
      <c r="N1714" s="42"/>
      <c r="O1714" s="42"/>
      <c r="P1714" s="42"/>
      <c r="Q1714" s="42"/>
      <c r="R1714" s="42"/>
      <c r="S1714" s="42"/>
      <c r="T1714" s="42"/>
      <c r="U1714" s="42"/>
      <c r="V1714" s="42"/>
      <c r="W1714" s="42"/>
      <c r="X1714" s="42"/>
      <c r="Y1714" s="42"/>
      <c r="Z1714" s="42"/>
      <c r="AA1714" s="42"/>
      <c r="AB1714" s="42"/>
      <c r="AC1714" s="42"/>
      <c r="AD1714" s="42"/>
      <c r="AE1714" s="42"/>
      <c r="AF1714" s="42"/>
      <c r="AG1714" s="42"/>
      <c r="AH1714" s="42"/>
      <c r="AI1714" s="42"/>
      <c r="AJ1714" s="42"/>
      <c r="AK1714" s="42"/>
      <c r="AL1714" s="42"/>
      <c r="AM1714" s="42"/>
      <c r="AN1714" s="42"/>
      <c r="AO1714" s="42"/>
      <c r="AP1714" s="42"/>
      <c r="AQ1714" s="42"/>
    </row>
    <row r="1715" spans="1:43" ht="13">
      <c r="A1715" s="42"/>
      <c r="B1715" s="42"/>
      <c r="C1715" s="42"/>
      <c r="D1715" s="42"/>
      <c r="E1715" s="42"/>
      <c r="F1715" s="42"/>
      <c r="G1715" s="42"/>
      <c r="H1715" s="42"/>
      <c r="I1715" s="42"/>
      <c r="J1715" s="42"/>
      <c r="K1715" s="42"/>
      <c r="L1715" s="42"/>
      <c r="M1715" s="42"/>
      <c r="N1715" s="42"/>
      <c r="O1715" s="42"/>
      <c r="P1715" s="42"/>
      <c r="Q1715" s="42"/>
      <c r="R1715" s="42"/>
      <c r="S1715" s="42"/>
      <c r="T1715" s="42"/>
      <c r="U1715" s="42"/>
      <c r="V1715" s="42"/>
      <c r="W1715" s="42"/>
      <c r="X1715" s="42"/>
      <c r="Y1715" s="42"/>
      <c r="Z1715" s="42"/>
      <c r="AA1715" s="42"/>
      <c r="AB1715" s="42"/>
      <c r="AC1715" s="42"/>
      <c r="AD1715" s="42"/>
      <c r="AE1715" s="42"/>
      <c r="AF1715" s="42"/>
      <c r="AG1715" s="42"/>
      <c r="AH1715" s="42"/>
      <c r="AI1715" s="42"/>
      <c r="AJ1715" s="42"/>
      <c r="AK1715" s="42"/>
      <c r="AL1715" s="42"/>
      <c r="AM1715" s="42"/>
      <c r="AN1715" s="42"/>
      <c r="AO1715" s="42"/>
      <c r="AP1715" s="42"/>
      <c r="AQ1715" s="42"/>
    </row>
    <row r="1716" spans="1:43" ht="13">
      <c r="A1716" s="42"/>
      <c r="B1716" s="42"/>
      <c r="C1716" s="42"/>
      <c r="D1716" s="42"/>
      <c r="E1716" s="42"/>
      <c r="F1716" s="42"/>
      <c r="G1716" s="42"/>
      <c r="H1716" s="42"/>
      <c r="I1716" s="42"/>
      <c r="J1716" s="42"/>
      <c r="K1716" s="42"/>
      <c r="L1716" s="42"/>
      <c r="M1716" s="42"/>
      <c r="N1716" s="42"/>
      <c r="O1716" s="42"/>
      <c r="P1716" s="42"/>
      <c r="Q1716" s="42"/>
      <c r="R1716" s="42"/>
      <c r="S1716" s="42"/>
      <c r="T1716" s="42"/>
      <c r="U1716" s="42"/>
      <c r="V1716" s="42"/>
      <c r="W1716" s="42"/>
      <c r="X1716" s="42"/>
      <c r="Y1716" s="42"/>
      <c r="Z1716" s="42"/>
      <c r="AA1716" s="42"/>
      <c r="AB1716" s="42"/>
      <c r="AC1716" s="42"/>
      <c r="AD1716" s="42"/>
      <c r="AE1716" s="42"/>
      <c r="AF1716" s="42"/>
      <c r="AG1716" s="42"/>
      <c r="AH1716" s="42"/>
      <c r="AI1716" s="42"/>
      <c r="AJ1716" s="42"/>
      <c r="AK1716" s="42"/>
      <c r="AL1716" s="42"/>
      <c r="AM1716" s="42"/>
      <c r="AN1716" s="42"/>
      <c r="AO1716" s="42"/>
      <c r="AP1716" s="42"/>
      <c r="AQ1716" s="42"/>
    </row>
    <row r="1717" spans="1:43" ht="13">
      <c r="A1717" s="42"/>
      <c r="B1717" s="42"/>
      <c r="C1717" s="42"/>
      <c r="D1717" s="42"/>
      <c r="E1717" s="42"/>
      <c r="F1717" s="42"/>
      <c r="G1717" s="42"/>
      <c r="H1717" s="42"/>
      <c r="I1717" s="42"/>
      <c r="J1717" s="42"/>
      <c r="K1717" s="42"/>
      <c r="L1717" s="42"/>
      <c r="M1717" s="42"/>
      <c r="N1717" s="42"/>
      <c r="O1717" s="42"/>
      <c r="P1717" s="42"/>
      <c r="Q1717" s="42"/>
      <c r="R1717" s="42"/>
      <c r="S1717" s="42"/>
      <c r="T1717" s="42"/>
      <c r="U1717" s="42"/>
      <c r="V1717" s="42"/>
      <c r="W1717" s="42"/>
      <c r="X1717" s="42"/>
      <c r="Y1717" s="42"/>
      <c r="Z1717" s="42"/>
      <c r="AA1717" s="42"/>
      <c r="AB1717" s="42"/>
      <c r="AC1717" s="42"/>
      <c r="AD1717" s="42"/>
      <c r="AE1717" s="42"/>
      <c r="AF1717" s="42"/>
      <c r="AG1717" s="42"/>
      <c r="AH1717" s="42"/>
      <c r="AI1717" s="42"/>
      <c r="AJ1717" s="42"/>
      <c r="AK1717" s="42"/>
      <c r="AL1717" s="42"/>
      <c r="AM1717" s="42"/>
      <c r="AN1717" s="42"/>
      <c r="AO1717" s="42"/>
      <c r="AP1717" s="42"/>
      <c r="AQ1717" s="42"/>
    </row>
    <row r="1718" spans="1:43" ht="13">
      <c r="A1718" s="42"/>
      <c r="B1718" s="42"/>
      <c r="C1718" s="42"/>
      <c r="D1718" s="42"/>
      <c r="E1718" s="42"/>
      <c r="F1718" s="42"/>
      <c r="G1718" s="42"/>
      <c r="H1718" s="42"/>
      <c r="I1718" s="42"/>
      <c r="J1718" s="42"/>
      <c r="K1718" s="42"/>
      <c r="L1718" s="42"/>
      <c r="M1718" s="42"/>
      <c r="N1718" s="42"/>
      <c r="O1718" s="42"/>
      <c r="P1718" s="42"/>
      <c r="Q1718" s="42"/>
      <c r="R1718" s="42"/>
      <c r="S1718" s="42"/>
      <c r="T1718" s="42"/>
      <c r="U1718" s="42"/>
      <c r="V1718" s="42"/>
      <c r="W1718" s="42"/>
      <c r="X1718" s="42"/>
      <c r="Y1718" s="42"/>
      <c r="Z1718" s="42"/>
      <c r="AA1718" s="42"/>
      <c r="AB1718" s="42"/>
      <c r="AC1718" s="42"/>
      <c r="AD1718" s="42"/>
      <c r="AE1718" s="42"/>
      <c r="AF1718" s="42"/>
      <c r="AG1718" s="42"/>
      <c r="AH1718" s="42"/>
      <c r="AI1718" s="42"/>
      <c r="AJ1718" s="42"/>
      <c r="AK1718" s="42"/>
      <c r="AL1718" s="42"/>
      <c r="AM1718" s="42"/>
      <c r="AN1718" s="42"/>
      <c r="AO1718" s="42"/>
      <c r="AP1718" s="42"/>
      <c r="AQ1718" s="42"/>
    </row>
    <row r="1719" spans="1:43" ht="13">
      <c r="A1719" s="42"/>
      <c r="B1719" s="42"/>
      <c r="C1719" s="42"/>
      <c r="D1719" s="42"/>
      <c r="E1719" s="42"/>
      <c r="F1719" s="42"/>
      <c r="G1719" s="42"/>
      <c r="H1719" s="42"/>
      <c r="I1719" s="42"/>
      <c r="J1719" s="42"/>
      <c r="K1719" s="42"/>
      <c r="L1719" s="42"/>
      <c r="M1719" s="42"/>
      <c r="N1719" s="42"/>
      <c r="O1719" s="42"/>
      <c r="P1719" s="42"/>
      <c r="Q1719" s="42"/>
      <c r="R1719" s="42"/>
      <c r="S1719" s="42"/>
      <c r="T1719" s="42"/>
      <c r="U1719" s="42"/>
      <c r="V1719" s="42"/>
      <c r="W1719" s="42"/>
      <c r="X1719" s="42"/>
      <c r="Y1719" s="42"/>
      <c r="Z1719" s="42"/>
      <c r="AA1719" s="42"/>
      <c r="AB1719" s="42"/>
      <c r="AC1719" s="42"/>
      <c r="AD1719" s="42"/>
      <c r="AE1719" s="42"/>
      <c r="AF1719" s="42"/>
      <c r="AG1719" s="42"/>
      <c r="AH1719" s="42"/>
      <c r="AI1719" s="42"/>
      <c r="AJ1719" s="42"/>
      <c r="AK1719" s="42"/>
      <c r="AL1719" s="42"/>
      <c r="AM1719" s="42"/>
      <c r="AN1719" s="42"/>
      <c r="AO1719" s="42"/>
      <c r="AP1719" s="42"/>
      <c r="AQ1719" s="42"/>
    </row>
    <row r="1720" spans="1:43" ht="13">
      <c r="A1720" s="42"/>
      <c r="B1720" s="42"/>
      <c r="C1720" s="42"/>
      <c r="D1720" s="42"/>
      <c r="E1720" s="42"/>
      <c r="F1720" s="42"/>
      <c r="G1720" s="42"/>
      <c r="H1720" s="42"/>
      <c r="I1720" s="42"/>
      <c r="J1720" s="42"/>
      <c r="K1720" s="42"/>
      <c r="L1720" s="42"/>
      <c r="M1720" s="42"/>
      <c r="N1720" s="42"/>
      <c r="O1720" s="42"/>
      <c r="P1720" s="42"/>
      <c r="Q1720" s="42"/>
      <c r="R1720" s="42"/>
      <c r="S1720" s="42"/>
      <c r="T1720" s="42"/>
      <c r="U1720" s="42"/>
      <c r="V1720" s="42"/>
      <c r="W1720" s="42"/>
      <c r="X1720" s="42"/>
      <c r="Y1720" s="42"/>
      <c r="Z1720" s="42"/>
      <c r="AA1720" s="42"/>
      <c r="AB1720" s="42"/>
      <c r="AC1720" s="42"/>
      <c r="AD1720" s="42"/>
      <c r="AE1720" s="42"/>
      <c r="AF1720" s="42"/>
      <c r="AG1720" s="42"/>
      <c r="AH1720" s="42"/>
      <c r="AI1720" s="42"/>
      <c r="AJ1720" s="42"/>
      <c r="AK1720" s="42"/>
      <c r="AL1720" s="42"/>
      <c r="AM1720" s="42"/>
      <c r="AN1720" s="42"/>
      <c r="AO1720" s="42"/>
      <c r="AP1720" s="42"/>
      <c r="AQ1720" s="42"/>
    </row>
    <row r="1721" spans="1:43" ht="13">
      <c r="A1721" s="42"/>
      <c r="B1721" s="42"/>
      <c r="C1721" s="42"/>
      <c r="D1721" s="42"/>
      <c r="E1721" s="42"/>
      <c r="F1721" s="42"/>
      <c r="G1721" s="42"/>
      <c r="H1721" s="42"/>
      <c r="I1721" s="42"/>
      <c r="J1721" s="42"/>
      <c r="K1721" s="42"/>
      <c r="L1721" s="42"/>
      <c r="M1721" s="42"/>
      <c r="N1721" s="42"/>
      <c r="O1721" s="42"/>
      <c r="P1721" s="42"/>
      <c r="Q1721" s="42"/>
      <c r="R1721" s="42"/>
      <c r="S1721" s="42"/>
      <c r="T1721" s="42"/>
      <c r="U1721" s="42"/>
      <c r="V1721" s="42"/>
      <c r="W1721" s="42"/>
      <c r="X1721" s="42"/>
      <c r="Y1721" s="42"/>
      <c r="Z1721" s="42"/>
      <c r="AA1721" s="42"/>
      <c r="AB1721" s="42"/>
      <c r="AC1721" s="42"/>
      <c r="AD1721" s="42"/>
      <c r="AE1721" s="42"/>
      <c r="AF1721" s="42"/>
      <c r="AG1721" s="42"/>
      <c r="AH1721" s="42"/>
      <c r="AI1721" s="42"/>
      <c r="AJ1721" s="42"/>
      <c r="AK1721" s="42"/>
      <c r="AL1721" s="42"/>
      <c r="AM1721" s="42"/>
      <c r="AN1721" s="42"/>
      <c r="AO1721" s="42"/>
      <c r="AP1721" s="42"/>
      <c r="AQ1721" s="42"/>
    </row>
    <row r="1722" spans="1:43" ht="13">
      <c r="A1722" s="42"/>
      <c r="B1722" s="42"/>
      <c r="C1722" s="42"/>
      <c r="D1722" s="42"/>
      <c r="E1722" s="42"/>
      <c r="F1722" s="42"/>
      <c r="G1722" s="42"/>
      <c r="H1722" s="42"/>
      <c r="I1722" s="42"/>
      <c r="J1722" s="42"/>
      <c r="K1722" s="42"/>
      <c r="L1722" s="42"/>
      <c r="M1722" s="42"/>
      <c r="N1722" s="42"/>
      <c r="O1722" s="42"/>
      <c r="P1722" s="42"/>
      <c r="Q1722" s="42"/>
      <c r="R1722" s="42"/>
      <c r="S1722" s="42"/>
      <c r="T1722" s="42"/>
      <c r="U1722" s="42"/>
      <c r="V1722" s="42"/>
      <c r="W1722" s="42"/>
      <c r="X1722" s="42"/>
      <c r="Y1722" s="42"/>
      <c r="Z1722" s="42"/>
      <c r="AA1722" s="42"/>
      <c r="AB1722" s="42"/>
      <c r="AC1722" s="42"/>
      <c r="AD1722" s="42"/>
      <c r="AE1722" s="42"/>
      <c r="AF1722" s="42"/>
      <c r="AG1722" s="42"/>
      <c r="AH1722" s="42"/>
      <c r="AI1722" s="42"/>
      <c r="AJ1722" s="42"/>
      <c r="AK1722" s="42"/>
      <c r="AL1722" s="42"/>
      <c r="AM1722" s="42"/>
      <c r="AN1722" s="42"/>
      <c r="AO1722" s="42"/>
      <c r="AP1722" s="42"/>
      <c r="AQ1722" s="42"/>
    </row>
    <row r="1723" spans="1:43" ht="13">
      <c r="A1723" s="42"/>
      <c r="B1723" s="42"/>
      <c r="C1723" s="42"/>
      <c r="D1723" s="42"/>
      <c r="E1723" s="42"/>
      <c r="F1723" s="42"/>
      <c r="G1723" s="42"/>
      <c r="H1723" s="42"/>
      <c r="I1723" s="42"/>
      <c r="J1723" s="42"/>
      <c r="K1723" s="42"/>
      <c r="L1723" s="42"/>
      <c r="M1723" s="42"/>
      <c r="N1723" s="42"/>
      <c r="O1723" s="42"/>
      <c r="P1723" s="42"/>
      <c r="Q1723" s="42"/>
      <c r="R1723" s="42"/>
      <c r="S1723" s="42"/>
      <c r="T1723" s="42"/>
      <c r="U1723" s="42"/>
      <c r="V1723" s="42"/>
      <c r="W1723" s="42"/>
      <c r="X1723" s="42"/>
      <c r="Y1723" s="42"/>
      <c r="Z1723" s="42"/>
      <c r="AA1723" s="42"/>
      <c r="AB1723" s="42"/>
      <c r="AC1723" s="42"/>
      <c r="AD1723" s="42"/>
      <c r="AE1723" s="42"/>
      <c r="AF1723" s="42"/>
      <c r="AG1723" s="42"/>
      <c r="AH1723" s="42"/>
      <c r="AI1723" s="42"/>
      <c r="AJ1723" s="42"/>
      <c r="AK1723" s="42"/>
      <c r="AL1723" s="42"/>
      <c r="AM1723" s="42"/>
      <c r="AN1723" s="42"/>
      <c r="AO1723" s="42"/>
      <c r="AP1723" s="42"/>
      <c r="AQ1723" s="42"/>
    </row>
    <row r="1724" spans="1:43" ht="13">
      <c r="A1724" s="42"/>
      <c r="B1724" s="42"/>
      <c r="C1724" s="42"/>
      <c r="D1724" s="42"/>
      <c r="E1724" s="42"/>
      <c r="F1724" s="42"/>
      <c r="G1724" s="42"/>
      <c r="H1724" s="42"/>
      <c r="I1724" s="42"/>
      <c r="J1724" s="42"/>
      <c r="K1724" s="42"/>
      <c r="L1724" s="42"/>
      <c r="M1724" s="42"/>
      <c r="N1724" s="42"/>
      <c r="O1724" s="42"/>
      <c r="P1724" s="42"/>
      <c r="Q1724" s="42"/>
      <c r="R1724" s="42"/>
      <c r="S1724" s="42"/>
      <c r="T1724" s="42"/>
      <c r="U1724" s="42"/>
      <c r="V1724" s="42"/>
      <c r="W1724" s="42"/>
      <c r="X1724" s="42"/>
      <c r="Y1724" s="42"/>
      <c r="Z1724" s="42"/>
      <c r="AA1724" s="42"/>
      <c r="AB1724" s="42"/>
      <c r="AC1724" s="42"/>
      <c r="AD1724" s="42"/>
      <c r="AE1724" s="42"/>
      <c r="AF1724" s="42"/>
      <c r="AG1724" s="42"/>
      <c r="AH1724" s="42"/>
      <c r="AI1724" s="42"/>
      <c r="AJ1724" s="42"/>
      <c r="AK1724" s="42"/>
      <c r="AL1724" s="42"/>
      <c r="AM1724" s="42"/>
      <c r="AN1724" s="42"/>
      <c r="AO1724" s="42"/>
      <c r="AP1724" s="42"/>
      <c r="AQ1724" s="42"/>
    </row>
    <row r="1725" spans="1:43" ht="13">
      <c r="A1725" s="42"/>
      <c r="B1725" s="42"/>
      <c r="C1725" s="42"/>
      <c r="D1725" s="42"/>
      <c r="E1725" s="42"/>
      <c r="F1725" s="42"/>
      <c r="G1725" s="42"/>
      <c r="H1725" s="42"/>
      <c r="I1725" s="42"/>
      <c r="J1725" s="42"/>
      <c r="K1725" s="42"/>
      <c r="L1725" s="42"/>
      <c r="M1725" s="42"/>
      <c r="N1725" s="42"/>
      <c r="O1725" s="42"/>
      <c r="P1725" s="42"/>
      <c r="Q1725" s="42"/>
      <c r="R1725" s="42"/>
      <c r="S1725" s="42"/>
      <c r="T1725" s="42"/>
      <c r="U1725" s="42"/>
      <c r="V1725" s="42"/>
      <c r="W1725" s="42"/>
      <c r="X1725" s="42"/>
      <c r="Y1725" s="42"/>
      <c r="Z1725" s="42"/>
      <c r="AA1725" s="42"/>
      <c r="AB1725" s="42"/>
      <c r="AC1725" s="42"/>
      <c r="AD1725" s="42"/>
      <c r="AE1725" s="42"/>
      <c r="AF1725" s="42"/>
      <c r="AG1725" s="42"/>
      <c r="AH1725" s="42"/>
      <c r="AI1725" s="42"/>
      <c r="AJ1725" s="42"/>
      <c r="AK1725" s="42"/>
      <c r="AL1725" s="42"/>
      <c r="AM1725" s="42"/>
      <c r="AN1725" s="42"/>
      <c r="AO1725" s="42"/>
      <c r="AP1725" s="42"/>
      <c r="AQ1725" s="42"/>
    </row>
    <row r="1726" spans="1:43" ht="13">
      <c r="A1726" s="42"/>
      <c r="B1726" s="42"/>
      <c r="C1726" s="42"/>
      <c r="D1726" s="42"/>
      <c r="E1726" s="42"/>
      <c r="F1726" s="42"/>
      <c r="G1726" s="42"/>
      <c r="H1726" s="42"/>
      <c r="I1726" s="42"/>
      <c r="J1726" s="42"/>
      <c r="K1726" s="42"/>
      <c r="L1726" s="42"/>
      <c r="M1726" s="42"/>
      <c r="N1726" s="42"/>
      <c r="O1726" s="42"/>
      <c r="P1726" s="42"/>
      <c r="Q1726" s="42"/>
      <c r="R1726" s="42"/>
      <c r="S1726" s="42"/>
      <c r="T1726" s="42"/>
      <c r="U1726" s="42"/>
      <c r="V1726" s="42"/>
      <c r="W1726" s="42"/>
      <c r="X1726" s="42"/>
      <c r="Y1726" s="42"/>
      <c r="Z1726" s="42"/>
      <c r="AA1726" s="42"/>
      <c r="AB1726" s="42"/>
      <c r="AC1726" s="42"/>
      <c r="AD1726" s="42"/>
      <c r="AE1726" s="42"/>
      <c r="AF1726" s="42"/>
      <c r="AG1726" s="42"/>
      <c r="AH1726" s="42"/>
      <c r="AI1726" s="42"/>
      <c r="AJ1726" s="42"/>
      <c r="AK1726" s="42"/>
      <c r="AL1726" s="42"/>
      <c r="AM1726" s="42"/>
      <c r="AN1726" s="42"/>
      <c r="AO1726" s="42"/>
      <c r="AP1726" s="42"/>
      <c r="AQ1726" s="42"/>
    </row>
    <row r="1727" spans="1:43" ht="13">
      <c r="A1727" s="42"/>
      <c r="B1727" s="42"/>
      <c r="C1727" s="42"/>
      <c r="D1727" s="42"/>
      <c r="E1727" s="42"/>
      <c r="F1727" s="42"/>
      <c r="G1727" s="42"/>
      <c r="H1727" s="42"/>
      <c r="I1727" s="42"/>
      <c r="J1727" s="42"/>
      <c r="K1727" s="42"/>
      <c r="L1727" s="42"/>
      <c r="M1727" s="42"/>
      <c r="N1727" s="42"/>
      <c r="O1727" s="42"/>
      <c r="P1727" s="42"/>
      <c r="Q1727" s="42"/>
      <c r="R1727" s="42"/>
      <c r="S1727" s="42"/>
      <c r="T1727" s="42"/>
      <c r="U1727" s="42"/>
      <c r="V1727" s="42"/>
      <c r="W1727" s="42"/>
      <c r="X1727" s="42"/>
      <c r="Y1727" s="42"/>
      <c r="Z1727" s="42"/>
      <c r="AA1727" s="42"/>
      <c r="AB1727" s="42"/>
      <c r="AC1727" s="42"/>
      <c r="AD1727" s="42"/>
      <c r="AE1727" s="42"/>
      <c r="AF1727" s="42"/>
      <c r="AG1727" s="42"/>
      <c r="AH1727" s="42"/>
      <c r="AI1727" s="42"/>
      <c r="AJ1727" s="42"/>
      <c r="AK1727" s="42"/>
      <c r="AL1727" s="42"/>
      <c r="AM1727" s="42"/>
      <c r="AN1727" s="42"/>
      <c r="AO1727" s="42"/>
      <c r="AP1727" s="42"/>
      <c r="AQ1727" s="42"/>
    </row>
    <row r="1728" spans="1:43" ht="13">
      <c r="A1728" s="42"/>
      <c r="B1728" s="42"/>
      <c r="C1728" s="42"/>
      <c r="D1728" s="42"/>
      <c r="E1728" s="42"/>
      <c r="F1728" s="42"/>
      <c r="G1728" s="42"/>
      <c r="H1728" s="42"/>
      <c r="I1728" s="42"/>
      <c r="J1728" s="42"/>
      <c r="K1728" s="42"/>
      <c r="L1728" s="42"/>
      <c r="M1728" s="42"/>
      <c r="N1728" s="42"/>
      <c r="O1728" s="42"/>
      <c r="P1728" s="42"/>
      <c r="Q1728" s="42"/>
      <c r="R1728" s="42"/>
      <c r="S1728" s="42"/>
      <c r="T1728" s="42"/>
      <c r="U1728" s="42"/>
      <c r="V1728" s="42"/>
      <c r="W1728" s="42"/>
      <c r="X1728" s="42"/>
      <c r="Y1728" s="42"/>
      <c r="Z1728" s="42"/>
      <c r="AA1728" s="42"/>
      <c r="AB1728" s="42"/>
      <c r="AC1728" s="42"/>
      <c r="AD1728" s="42"/>
      <c r="AE1728" s="42"/>
      <c r="AF1728" s="42"/>
      <c r="AG1728" s="42"/>
      <c r="AH1728" s="42"/>
      <c r="AI1728" s="42"/>
      <c r="AJ1728" s="42"/>
      <c r="AK1728" s="42"/>
      <c r="AL1728" s="42"/>
      <c r="AM1728" s="42"/>
      <c r="AN1728" s="42"/>
      <c r="AO1728" s="42"/>
      <c r="AP1728" s="42"/>
      <c r="AQ1728" s="42"/>
    </row>
    <row r="1729" spans="1:43" ht="13">
      <c r="A1729" s="42"/>
      <c r="B1729" s="42"/>
      <c r="C1729" s="42"/>
      <c r="D1729" s="42"/>
      <c r="E1729" s="42"/>
      <c r="F1729" s="42"/>
      <c r="G1729" s="42"/>
      <c r="H1729" s="42"/>
      <c r="I1729" s="42"/>
      <c r="J1729" s="42"/>
      <c r="K1729" s="42"/>
      <c r="L1729" s="42"/>
      <c r="M1729" s="42"/>
      <c r="N1729" s="42"/>
      <c r="O1729" s="42"/>
      <c r="P1729" s="42"/>
      <c r="Q1729" s="42"/>
      <c r="R1729" s="42"/>
      <c r="S1729" s="42"/>
      <c r="T1729" s="42"/>
      <c r="U1729" s="42"/>
      <c r="V1729" s="42"/>
      <c r="W1729" s="42"/>
      <c r="X1729" s="42"/>
      <c r="Y1729" s="42"/>
      <c r="Z1729" s="42"/>
      <c r="AA1729" s="42"/>
      <c r="AB1729" s="42"/>
      <c r="AC1729" s="42"/>
      <c r="AD1729" s="42"/>
      <c r="AE1729" s="42"/>
      <c r="AF1729" s="42"/>
      <c r="AG1729" s="42"/>
      <c r="AH1729" s="42"/>
      <c r="AI1729" s="42"/>
      <c r="AJ1729" s="42"/>
      <c r="AK1729" s="42"/>
      <c r="AL1729" s="42"/>
      <c r="AM1729" s="42"/>
      <c r="AN1729" s="42"/>
      <c r="AO1729" s="42"/>
      <c r="AP1729" s="42"/>
      <c r="AQ1729" s="42"/>
    </row>
    <row r="1730" spans="1:43" ht="13">
      <c r="A1730" s="42"/>
      <c r="B1730" s="42"/>
      <c r="C1730" s="42"/>
      <c r="D1730" s="42"/>
      <c r="E1730" s="42"/>
      <c r="F1730" s="42"/>
      <c r="G1730" s="42"/>
      <c r="H1730" s="42"/>
      <c r="I1730" s="42"/>
      <c r="J1730" s="42"/>
      <c r="K1730" s="42"/>
      <c r="L1730" s="42"/>
      <c r="M1730" s="42"/>
      <c r="N1730" s="42"/>
      <c r="O1730" s="42"/>
      <c r="P1730" s="42"/>
      <c r="Q1730" s="42"/>
      <c r="R1730" s="42"/>
      <c r="S1730" s="42"/>
      <c r="T1730" s="42"/>
      <c r="U1730" s="42"/>
      <c r="V1730" s="42"/>
      <c r="W1730" s="42"/>
      <c r="X1730" s="42"/>
      <c r="Y1730" s="42"/>
      <c r="Z1730" s="42"/>
      <c r="AA1730" s="42"/>
      <c r="AB1730" s="42"/>
      <c r="AC1730" s="42"/>
      <c r="AD1730" s="42"/>
      <c r="AE1730" s="42"/>
      <c r="AF1730" s="42"/>
      <c r="AG1730" s="42"/>
      <c r="AH1730" s="42"/>
      <c r="AI1730" s="42"/>
      <c r="AJ1730" s="42"/>
      <c r="AK1730" s="42"/>
      <c r="AL1730" s="42"/>
      <c r="AM1730" s="42"/>
      <c r="AN1730" s="42"/>
      <c r="AO1730" s="42"/>
      <c r="AP1730" s="42"/>
      <c r="AQ1730" s="42"/>
    </row>
    <row r="1731" spans="1:43" ht="13">
      <c r="A1731" s="42"/>
      <c r="B1731" s="42"/>
      <c r="C1731" s="42"/>
      <c r="D1731" s="42"/>
      <c r="E1731" s="42"/>
      <c r="F1731" s="42"/>
      <c r="G1731" s="42"/>
      <c r="H1731" s="42"/>
      <c r="I1731" s="42"/>
      <c r="J1731" s="42"/>
      <c r="K1731" s="42"/>
      <c r="L1731" s="42"/>
      <c r="M1731" s="42"/>
      <c r="N1731" s="42"/>
      <c r="O1731" s="42"/>
      <c r="P1731" s="42"/>
      <c r="Q1731" s="42"/>
      <c r="R1731" s="42"/>
      <c r="S1731" s="42"/>
      <c r="T1731" s="42"/>
      <c r="U1731" s="42"/>
      <c r="V1731" s="42"/>
      <c r="W1731" s="42"/>
      <c r="X1731" s="42"/>
      <c r="Y1731" s="42"/>
      <c r="Z1731" s="42"/>
      <c r="AA1731" s="42"/>
      <c r="AB1731" s="42"/>
      <c r="AC1731" s="42"/>
      <c r="AD1731" s="42"/>
      <c r="AE1731" s="42"/>
      <c r="AF1731" s="42"/>
      <c r="AG1731" s="42"/>
      <c r="AH1731" s="42"/>
      <c r="AI1731" s="42"/>
      <c r="AJ1731" s="42"/>
      <c r="AK1731" s="42"/>
      <c r="AL1731" s="42"/>
      <c r="AM1731" s="42"/>
      <c r="AN1731" s="42"/>
      <c r="AO1731" s="42"/>
      <c r="AP1731" s="42"/>
      <c r="AQ1731" s="42"/>
    </row>
    <row r="1732" spans="1:43" ht="13">
      <c r="A1732" s="42"/>
      <c r="B1732" s="42"/>
      <c r="C1732" s="42"/>
      <c r="D1732" s="42"/>
      <c r="E1732" s="42"/>
      <c r="F1732" s="42"/>
      <c r="G1732" s="42"/>
      <c r="H1732" s="42"/>
      <c r="I1732" s="42"/>
      <c r="J1732" s="42"/>
      <c r="K1732" s="42"/>
      <c r="L1732" s="42"/>
      <c r="M1732" s="42"/>
      <c r="N1732" s="42"/>
      <c r="O1732" s="42"/>
      <c r="P1732" s="42"/>
      <c r="Q1732" s="42"/>
      <c r="R1732" s="42"/>
      <c r="S1732" s="42"/>
      <c r="T1732" s="42"/>
      <c r="U1732" s="42"/>
      <c r="V1732" s="42"/>
      <c r="W1732" s="42"/>
      <c r="X1732" s="42"/>
      <c r="Y1732" s="42"/>
      <c r="Z1732" s="42"/>
      <c r="AA1732" s="42"/>
      <c r="AB1732" s="42"/>
      <c r="AC1732" s="42"/>
      <c r="AD1732" s="42"/>
      <c r="AE1732" s="42"/>
      <c r="AF1732" s="42"/>
      <c r="AG1732" s="42"/>
      <c r="AH1732" s="42"/>
      <c r="AI1732" s="42"/>
      <c r="AJ1732" s="42"/>
      <c r="AK1732" s="42"/>
      <c r="AL1732" s="42"/>
      <c r="AM1732" s="42"/>
      <c r="AN1732" s="42"/>
      <c r="AO1732" s="42"/>
      <c r="AP1732" s="42"/>
      <c r="AQ1732" s="42"/>
    </row>
    <row r="1733" spans="1:43" ht="13">
      <c r="A1733" s="42"/>
      <c r="B1733" s="42"/>
      <c r="C1733" s="42"/>
      <c r="D1733" s="42"/>
      <c r="E1733" s="42"/>
      <c r="F1733" s="42"/>
      <c r="G1733" s="42"/>
      <c r="H1733" s="42"/>
      <c r="I1733" s="42"/>
      <c r="J1733" s="42"/>
      <c r="K1733" s="42"/>
      <c r="L1733" s="42"/>
      <c r="M1733" s="42"/>
      <c r="N1733" s="42"/>
      <c r="O1733" s="42"/>
      <c r="P1733" s="42"/>
      <c r="Q1733" s="42"/>
      <c r="R1733" s="42"/>
      <c r="S1733" s="42"/>
      <c r="T1733" s="42"/>
      <c r="U1733" s="42"/>
      <c r="V1733" s="42"/>
      <c r="W1733" s="42"/>
      <c r="X1733" s="42"/>
      <c r="Y1733" s="42"/>
      <c r="Z1733" s="42"/>
      <c r="AA1733" s="42"/>
      <c r="AB1733" s="42"/>
      <c r="AC1733" s="42"/>
      <c r="AD1733" s="42"/>
      <c r="AE1733" s="42"/>
      <c r="AF1733" s="42"/>
      <c r="AG1733" s="42"/>
      <c r="AH1733" s="42"/>
      <c r="AI1733" s="42"/>
      <c r="AJ1733" s="42"/>
      <c r="AK1733" s="42"/>
      <c r="AL1733" s="42"/>
      <c r="AM1733" s="42"/>
      <c r="AN1733" s="42"/>
      <c r="AO1733" s="42"/>
      <c r="AP1733" s="42"/>
      <c r="AQ1733" s="42"/>
    </row>
    <row r="1734" spans="1:43" ht="13">
      <c r="A1734" s="42"/>
      <c r="B1734" s="42"/>
      <c r="C1734" s="42"/>
      <c r="D1734" s="42"/>
      <c r="E1734" s="42"/>
      <c r="F1734" s="42"/>
      <c r="G1734" s="42"/>
      <c r="H1734" s="42"/>
      <c r="I1734" s="42"/>
      <c r="J1734" s="42"/>
      <c r="K1734" s="42"/>
      <c r="L1734" s="42"/>
      <c r="M1734" s="42"/>
      <c r="N1734" s="42"/>
      <c r="O1734" s="42"/>
      <c r="P1734" s="42"/>
      <c r="Q1734" s="42"/>
      <c r="R1734" s="42"/>
      <c r="S1734" s="42"/>
      <c r="T1734" s="42"/>
      <c r="U1734" s="42"/>
      <c r="V1734" s="42"/>
      <c r="W1734" s="42"/>
      <c r="X1734" s="42"/>
      <c r="Y1734" s="42"/>
      <c r="Z1734" s="42"/>
      <c r="AA1734" s="42"/>
      <c r="AB1734" s="42"/>
      <c r="AC1734" s="42"/>
      <c r="AD1734" s="42"/>
      <c r="AE1734" s="42"/>
      <c r="AF1734" s="42"/>
      <c r="AG1734" s="42"/>
      <c r="AH1734" s="42"/>
      <c r="AI1734" s="42"/>
      <c r="AJ1734" s="42"/>
      <c r="AK1734" s="42"/>
      <c r="AL1734" s="42"/>
      <c r="AM1734" s="42"/>
      <c r="AN1734" s="42"/>
      <c r="AO1734" s="42"/>
      <c r="AP1734" s="42"/>
      <c r="AQ1734" s="42"/>
    </row>
    <row r="1735" spans="1:43" ht="13">
      <c r="A1735" s="42"/>
      <c r="B1735" s="42"/>
      <c r="C1735" s="42"/>
      <c r="D1735" s="42"/>
      <c r="E1735" s="42"/>
      <c r="F1735" s="42"/>
      <c r="G1735" s="42"/>
      <c r="H1735" s="42"/>
      <c r="I1735" s="42"/>
      <c r="J1735" s="42"/>
      <c r="K1735" s="42"/>
      <c r="L1735" s="42"/>
      <c r="M1735" s="42"/>
      <c r="N1735" s="42"/>
      <c r="O1735" s="42"/>
      <c r="P1735" s="42"/>
      <c r="Q1735" s="42"/>
      <c r="R1735" s="42"/>
      <c r="S1735" s="42"/>
      <c r="T1735" s="42"/>
      <c r="U1735" s="42"/>
      <c r="V1735" s="42"/>
      <c r="W1735" s="42"/>
      <c r="X1735" s="42"/>
      <c r="Y1735" s="42"/>
      <c r="Z1735" s="42"/>
      <c r="AA1735" s="42"/>
      <c r="AB1735" s="42"/>
      <c r="AC1735" s="42"/>
      <c r="AD1735" s="42"/>
      <c r="AE1735" s="42"/>
      <c r="AF1735" s="42"/>
      <c r="AG1735" s="42"/>
      <c r="AH1735" s="42"/>
      <c r="AI1735" s="42"/>
      <c r="AJ1735" s="42"/>
      <c r="AK1735" s="42"/>
      <c r="AL1735" s="42"/>
      <c r="AM1735" s="42"/>
      <c r="AN1735" s="42"/>
      <c r="AO1735" s="42"/>
      <c r="AP1735" s="42"/>
      <c r="AQ1735" s="42"/>
    </row>
    <row r="1736" spans="1:43" ht="13">
      <c r="A1736" s="42"/>
      <c r="B1736" s="42"/>
      <c r="C1736" s="42"/>
      <c r="D1736" s="42"/>
      <c r="E1736" s="42"/>
      <c r="F1736" s="42"/>
      <c r="G1736" s="42"/>
      <c r="H1736" s="42"/>
      <c r="I1736" s="42"/>
      <c r="J1736" s="42"/>
      <c r="K1736" s="42"/>
      <c r="L1736" s="42"/>
      <c r="M1736" s="42"/>
      <c r="N1736" s="42"/>
      <c r="O1736" s="42"/>
      <c r="P1736" s="42"/>
      <c r="Q1736" s="42"/>
      <c r="R1736" s="42"/>
      <c r="S1736" s="42"/>
      <c r="T1736" s="42"/>
      <c r="U1736" s="42"/>
      <c r="V1736" s="42"/>
      <c r="W1736" s="42"/>
      <c r="X1736" s="42"/>
      <c r="Y1736" s="42"/>
      <c r="Z1736" s="42"/>
      <c r="AA1736" s="42"/>
      <c r="AB1736" s="42"/>
      <c r="AC1736" s="42"/>
      <c r="AD1736" s="42"/>
      <c r="AE1736" s="42"/>
      <c r="AF1736" s="42"/>
      <c r="AG1736" s="42"/>
      <c r="AH1736" s="42"/>
      <c r="AI1736" s="42"/>
      <c r="AJ1736" s="42"/>
      <c r="AK1736" s="42"/>
      <c r="AL1736" s="42"/>
      <c r="AM1736" s="42"/>
      <c r="AN1736" s="42"/>
      <c r="AO1736" s="42"/>
      <c r="AP1736" s="42"/>
      <c r="AQ1736" s="42"/>
    </row>
    <row r="1737" spans="1:43" ht="13">
      <c r="A1737" s="42"/>
      <c r="B1737" s="42"/>
      <c r="C1737" s="42"/>
      <c r="D1737" s="42"/>
      <c r="E1737" s="42"/>
      <c r="F1737" s="42"/>
      <c r="G1737" s="42"/>
      <c r="H1737" s="42"/>
      <c r="I1737" s="42"/>
      <c r="J1737" s="42"/>
      <c r="K1737" s="42"/>
      <c r="L1737" s="42"/>
      <c r="M1737" s="42"/>
      <c r="N1737" s="42"/>
      <c r="O1737" s="42"/>
      <c r="P1737" s="42"/>
      <c r="Q1737" s="42"/>
      <c r="R1737" s="42"/>
      <c r="S1737" s="42"/>
      <c r="T1737" s="42"/>
      <c r="U1737" s="42"/>
      <c r="V1737" s="42"/>
      <c r="W1737" s="42"/>
      <c r="X1737" s="42"/>
      <c r="Y1737" s="42"/>
      <c r="Z1737" s="42"/>
      <c r="AA1737" s="42"/>
      <c r="AB1737" s="42"/>
      <c r="AC1737" s="42"/>
      <c r="AD1737" s="42"/>
      <c r="AE1737" s="42"/>
      <c r="AF1737" s="42"/>
      <c r="AG1737" s="42"/>
      <c r="AH1737" s="42"/>
      <c r="AI1737" s="42"/>
      <c r="AJ1737" s="42"/>
      <c r="AK1737" s="42"/>
      <c r="AL1737" s="42"/>
      <c r="AM1737" s="42"/>
      <c r="AN1737" s="42"/>
      <c r="AO1737" s="42"/>
      <c r="AP1737" s="42"/>
      <c r="AQ1737" s="42"/>
    </row>
    <row r="1738" spans="1:43" ht="13">
      <c r="A1738" s="42"/>
      <c r="B1738" s="42"/>
      <c r="C1738" s="42"/>
      <c r="D1738" s="42"/>
      <c r="E1738" s="42"/>
      <c r="F1738" s="42"/>
      <c r="G1738" s="42"/>
      <c r="H1738" s="42"/>
      <c r="I1738" s="42"/>
      <c r="J1738" s="42"/>
      <c r="K1738" s="42"/>
      <c r="L1738" s="42"/>
      <c r="M1738" s="42"/>
      <c r="N1738" s="42"/>
      <c r="O1738" s="42"/>
      <c r="P1738" s="42"/>
      <c r="Q1738" s="42"/>
      <c r="R1738" s="42"/>
      <c r="S1738" s="42"/>
      <c r="T1738" s="42"/>
      <c r="U1738" s="42"/>
      <c r="V1738" s="42"/>
      <c r="W1738" s="42"/>
      <c r="X1738" s="42"/>
      <c r="Y1738" s="42"/>
      <c r="Z1738" s="42"/>
      <c r="AA1738" s="42"/>
      <c r="AB1738" s="42"/>
      <c r="AC1738" s="42"/>
      <c r="AD1738" s="42"/>
      <c r="AE1738" s="42"/>
      <c r="AF1738" s="42"/>
      <c r="AG1738" s="42"/>
      <c r="AH1738" s="42"/>
      <c r="AI1738" s="42"/>
      <c r="AJ1738" s="42"/>
      <c r="AK1738" s="42"/>
      <c r="AL1738" s="42"/>
      <c r="AM1738" s="42"/>
      <c r="AN1738" s="42"/>
      <c r="AO1738" s="42"/>
      <c r="AP1738" s="42"/>
      <c r="AQ1738" s="42"/>
    </row>
    <row r="1739" spans="1:43" ht="13">
      <c r="A1739" s="42"/>
      <c r="B1739" s="42"/>
      <c r="C1739" s="42"/>
      <c r="D1739" s="42"/>
      <c r="E1739" s="42"/>
      <c r="F1739" s="42"/>
      <c r="G1739" s="42"/>
      <c r="H1739" s="42"/>
      <c r="I1739" s="42"/>
      <c r="J1739" s="42"/>
      <c r="K1739" s="42"/>
      <c r="L1739" s="42"/>
      <c r="M1739" s="42"/>
      <c r="N1739" s="42"/>
      <c r="O1739" s="42"/>
      <c r="P1739" s="42"/>
      <c r="Q1739" s="42"/>
      <c r="R1739" s="42"/>
      <c r="S1739" s="42"/>
      <c r="T1739" s="42"/>
      <c r="U1739" s="42"/>
      <c r="V1739" s="42"/>
      <c r="W1739" s="42"/>
      <c r="X1739" s="42"/>
      <c r="Y1739" s="42"/>
      <c r="Z1739" s="42"/>
      <c r="AA1739" s="42"/>
      <c r="AB1739" s="42"/>
      <c r="AC1739" s="42"/>
      <c r="AD1739" s="42"/>
      <c r="AE1739" s="42"/>
      <c r="AF1739" s="42"/>
      <c r="AG1739" s="42"/>
      <c r="AH1739" s="42"/>
      <c r="AI1739" s="42"/>
      <c r="AJ1739" s="42"/>
      <c r="AK1739" s="42"/>
      <c r="AL1739" s="42"/>
      <c r="AM1739" s="42"/>
      <c r="AN1739" s="42"/>
      <c r="AO1739" s="42"/>
      <c r="AP1739" s="42"/>
      <c r="AQ1739" s="42"/>
    </row>
    <row r="1740" spans="1:43" ht="13">
      <c r="A1740" s="42"/>
      <c r="B1740" s="42"/>
      <c r="C1740" s="42"/>
      <c r="D1740" s="42"/>
      <c r="E1740" s="42"/>
      <c r="F1740" s="42"/>
      <c r="G1740" s="42"/>
      <c r="H1740" s="42"/>
      <c r="I1740" s="42"/>
      <c r="J1740" s="42"/>
      <c r="K1740" s="42"/>
      <c r="L1740" s="42"/>
      <c r="M1740" s="42"/>
      <c r="N1740" s="42"/>
      <c r="O1740" s="42"/>
      <c r="P1740" s="42"/>
      <c r="Q1740" s="42"/>
      <c r="R1740" s="42"/>
      <c r="S1740" s="42"/>
      <c r="T1740" s="42"/>
      <c r="U1740" s="42"/>
      <c r="V1740" s="42"/>
      <c r="W1740" s="42"/>
      <c r="X1740" s="42"/>
      <c r="Y1740" s="42"/>
      <c r="Z1740" s="42"/>
      <c r="AA1740" s="42"/>
      <c r="AB1740" s="42"/>
      <c r="AC1740" s="42"/>
      <c r="AD1740" s="42"/>
      <c r="AE1740" s="42"/>
      <c r="AF1740" s="42"/>
      <c r="AG1740" s="42"/>
      <c r="AH1740" s="42"/>
      <c r="AI1740" s="42"/>
      <c r="AJ1740" s="42"/>
      <c r="AK1740" s="42"/>
      <c r="AL1740" s="42"/>
      <c r="AM1740" s="42"/>
      <c r="AN1740" s="42"/>
      <c r="AO1740" s="42"/>
      <c r="AP1740" s="42"/>
      <c r="AQ1740" s="42"/>
    </row>
    <row r="1741" spans="1:43" ht="13">
      <c r="A1741" s="42"/>
      <c r="B1741" s="42"/>
      <c r="C1741" s="42"/>
      <c r="D1741" s="42"/>
      <c r="E1741" s="42"/>
      <c r="F1741" s="42"/>
      <c r="G1741" s="42"/>
      <c r="H1741" s="42"/>
      <c r="I1741" s="42"/>
      <c r="J1741" s="42"/>
      <c r="K1741" s="42"/>
      <c r="L1741" s="42"/>
      <c r="M1741" s="42"/>
      <c r="N1741" s="42"/>
      <c r="O1741" s="42"/>
      <c r="P1741" s="42"/>
      <c r="Q1741" s="42"/>
      <c r="R1741" s="42"/>
      <c r="S1741" s="42"/>
      <c r="T1741" s="42"/>
      <c r="U1741" s="42"/>
      <c r="V1741" s="42"/>
      <c r="W1741" s="42"/>
      <c r="X1741" s="42"/>
      <c r="Y1741" s="42"/>
      <c r="Z1741" s="42"/>
      <c r="AA1741" s="42"/>
      <c r="AB1741" s="42"/>
      <c r="AC1741" s="42"/>
      <c r="AD1741" s="42"/>
      <c r="AE1741" s="42"/>
      <c r="AF1741" s="42"/>
      <c r="AG1741" s="42"/>
      <c r="AH1741" s="42"/>
      <c r="AI1741" s="42"/>
      <c r="AJ1741" s="42"/>
      <c r="AK1741" s="42"/>
      <c r="AL1741" s="42"/>
      <c r="AM1741" s="42"/>
      <c r="AN1741" s="42"/>
      <c r="AO1741" s="42"/>
      <c r="AP1741" s="42"/>
      <c r="AQ1741" s="42"/>
    </row>
    <row r="1742" spans="1:43" ht="13">
      <c r="A1742" s="42"/>
      <c r="B1742" s="42"/>
      <c r="C1742" s="42"/>
      <c r="D1742" s="42"/>
      <c r="E1742" s="42"/>
      <c r="F1742" s="42"/>
      <c r="G1742" s="42"/>
      <c r="H1742" s="42"/>
      <c r="I1742" s="42"/>
      <c r="J1742" s="42"/>
      <c r="K1742" s="42"/>
      <c r="L1742" s="42"/>
      <c r="M1742" s="42"/>
      <c r="N1742" s="42"/>
      <c r="O1742" s="42"/>
      <c r="P1742" s="42"/>
      <c r="Q1742" s="42"/>
      <c r="R1742" s="42"/>
      <c r="S1742" s="42"/>
      <c r="T1742" s="42"/>
      <c r="U1742" s="42"/>
      <c r="V1742" s="42"/>
      <c r="W1742" s="42"/>
      <c r="X1742" s="42"/>
      <c r="Y1742" s="42"/>
      <c r="Z1742" s="42"/>
      <c r="AA1742" s="42"/>
      <c r="AB1742" s="42"/>
      <c r="AC1742" s="42"/>
      <c r="AD1742" s="42"/>
      <c r="AE1742" s="42"/>
      <c r="AF1742" s="42"/>
      <c r="AG1742" s="42"/>
      <c r="AH1742" s="42"/>
      <c r="AI1742" s="42"/>
      <c r="AJ1742" s="42"/>
      <c r="AK1742" s="42"/>
      <c r="AL1742" s="42"/>
      <c r="AM1742" s="42"/>
      <c r="AN1742" s="42"/>
      <c r="AO1742" s="42"/>
      <c r="AP1742" s="42"/>
      <c r="AQ1742" s="42"/>
    </row>
    <row r="1743" spans="1:43" ht="13">
      <c r="A1743" s="42"/>
      <c r="B1743" s="42"/>
      <c r="C1743" s="42"/>
      <c r="D1743" s="42"/>
      <c r="E1743" s="42"/>
      <c r="F1743" s="42"/>
      <c r="G1743" s="42"/>
      <c r="H1743" s="42"/>
      <c r="I1743" s="42"/>
      <c r="J1743" s="42"/>
      <c r="K1743" s="42"/>
      <c r="L1743" s="42"/>
      <c r="M1743" s="42"/>
      <c r="N1743" s="42"/>
      <c r="O1743" s="42"/>
      <c r="P1743" s="42"/>
      <c r="Q1743" s="42"/>
      <c r="R1743" s="42"/>
      <c r="S1743" s="42"/>
      <c r="T1743" s="42"/>
      <c r="U1743" s="42"/>
      <c r="V1743" s="42"/>
      <c r="W1743" s="42"/>
      <c r="X1743" s="42"/>
      <c r="Y1743" s="42"/>
      <c r="Z1743" s="42"/>
      <c r="AA1743" s="42"/>
      <c r="AB1743" s="42"/>
      <c r="AC1743" s="42"/>
      <c r="AD1743" s="42"/>
      <c r="AE1743" s="42"/>
      <c r="AF1743" s="42"/>
      <c r="AG1743" s="42"/>
      <c r="AH1743" s="42"/>
      <c r="AI1743" s="42"/>
      <c r="AJ1743" s="42"/>
      <c r="AK1743" s="42"/>
      <c r="AL1743" s="42"/>
      <c r="AM1743" s="42"/>
      <c r="AN1743" s="42"/>
      <c r="AO1743" s="42"/>
      <c r="AP1743" s="42"/>
      <c r="AQ1743" s="42"/>
    </row>
    <row r="1744" spans="1:43" ht="13">
      <c r="A1744" s="42"/>
      <c r="B1744" s="42"/>
      <c r="C1744" s="42"/>
      <c r="D1744" s="42"/>
      <c r="E1744" s="42"/>
      <c r="F1744" s="42"/>
      <c r="G1744" s="42"/>
      <c r="H1744" s="42"/>
      <c r="I1744" s="42"/>
      <c r="J1744" s="42"/>
      <c r="K1744" s="42"/>
      <c r="L1744" s="42"/>
      <c r="M1744" s="42"/>
      <c r="N1744" s="42"/>
      <c r="O1744" s="42"/>
      <c r="P1744" s="42"/>
      <c r="Q1744" s="42"/>
      <c r="R1744" s="42"/>
      <c r="S1744" s="42"/>
      <c r="T1744" s="42"/>
      <c r="U1744" s="42"/>
      <c r="V1744" s="42"/>
      <c r="W1744" s="42"/>
      <c r="X1744" s="42"/>
      <c r="Y1744" s="42"/>
      <c r="Z1744" s="42"/>
      <c r="AA1744" s="42"/>
      <c r="AB1744" s="42"/>
      <c r="AC1744" s="42"/>
      <c r="AD1744" s="42"/>
      <c r="AE1744" s="42"/>
      <c r="AF1744" s="42"/>
      <c r="AG1744" s="42"/>
      <c r="AH1744" s="42"/>
      <c r="AI1744" s="42"/>
      <c r="AJ1744" s="42"/>
      <c r="AK1744" s="42"/>
      <c r="AL1744" s="42"/>
      <c r="AM1744" s="42"/>
      <c r="AN1744" s="42"/>
      <c r="AO1744" s="42"/>
      <c r="AP1744" s="42"/>
      <c r="AQ1744" s="42"/>
    </row>
    <row r="1745" spans="1:43" ht="13">
      <c r="A1745" s="42"/>
      <c r="B1745" s="42"/>
      <c r="C1745" s="42"/>
      <c r="D1745" s="42"/>
      <c r="E1745" s="42"/>
      <c r="F1745" s="42"/>
      <c r="G1745" s="42"/>
      <c r="H1745" s="42"/>
      <c r="I1745" s="42"/>
      <c r="J1745" s="42"/>
      <c r="K1745" s="42"/>
      <c r="L1745" s="42"/>
      <c r="M1745" s="42"/>
      <c r="N1745" s="42"/>
      <c r="O1745" s="42"/>
      <c r="P1745" s="42"/>
      <c r="Q1745" s="42"/>
      <c r="R1745" s="42"/>
      <c r="S1745" s="42"/>
      <c r="T1745" s="42"/>
      <c r="U1745" s="42"/>
      <c r="V1745" s="42"/>
      <c r="W1745" s="42"/>
      <c r="X1745" s="42"/>
      <c r="Y1745" s="42"/>
      <c r="Z1745" s="42"/>
      <c r="AA1745" s="42"/>
      <c r="AB1745" s="42"/>
      <c r="AC1745" s="42"/>
      <c r="AD1745" s="42"/>
      <c r="AE1745" s="42"/>
      <c r="AF1745" s="42"/>
      <c r="AG1745" s="42"/>
      <c r="AH1745" s="42"/>
      <c r="AI1745" s="42"/>
      <c r="AJ1745" s="42"/>
      <c r="AK1745" s="42"/>
      <c r="AL1745" s="42"/>
      <c r="AM1745" s="42"/>
      <c r="AN1745" s="42"/>
      <c r="AO1745" s="42"/>
      <c r="AP1745" s="42"/>
      <c r="AQ1745" s="42"/>
    </row>
    <row r="1746" spans="1:43" ht="13">
      <c r="A1746" s="42"/>
      <c r="B1746" s="42"/>
      <c r="C1746" s="42"/>
      <c r="D1746" s="42"/>
      <c r="E1746" s="42"/>
      <c r="F1746" s="42"/>
      <c r="G1746" s="42"/>
      <c r="H1746" s="42"/>
      <c r="I1746" s="42"/>
      <c r="J1746" s="42"/>
      <c r="K1746" s="42"/>
      <c r="L1746" s="42"/>
      <c r="M1746" s="42"/>
      <c r="N1746" s="42"/>
      <c r="O1746" s="42"/>
      <c r="P1746" s="42"/>
      <c r="Q1746" s="42"/>
      <c r="R1746" s="42"/>
      <c r="S1746" s="42"/>
      <c r="T1746" s="42"/>
      <c r="U1746" s="42"/>
      <c r="V1746" s="42"/>
      <c r="W1746" s="42"/>
      <c r="X1746" s="42"/>
      <c r="Y1746" s="42"/>
      <c r="Z1746" s="42"/>
      <c r="AA1746" s="42"/>
      <c r="AB1746" s="42"/>
      <c r="AC1746" s="42"/>
      <c r="AD1746" s="42"/>
      <c r="AE1746" s="42"/>
      <c r="AF1746" s="42"/>
      <c r="AG1746" s="42"/>
      <c r="AH1746" s="42"/>
      <c r="AI1746" s="42"/>
      <c r="AJ1746" s="42"/>
      <c r="AK1746" s="42"/>
      <c r="AL1746" s="42"/>
      <c r="AM1746" s="42"/>
      <c r="AN1746" s="42"/>
      <c r="AO1746" s="42"/>
      <c r="AP1746" s="42"/>
      <c r="AQ1746" s="42"/>
    </row>
    <row r="1747" spans="1:43" ht="13">
      <c r="A1747" s="42"/>
      <c r="B1747" s="42"/>
      <c r="C1747" s="42"/>
      <c r="D1747" s="42"/>
      <c r="E1747" s="42"/>
      <c r="F1747" s="42"/>
      <c r="G1747" s="42"/>
      <c r="H1747" s="42"/>
      <c r="I1747" s="42"/>
      <c r="J1747" s="42"/>
      <c r="K1747" s="42"/>
      <c r="L1747" s="42"/>
      <c r="M1747" s="42"/>
      <c r="N1747" s="42"/>
      <c r="O1747" s="42"/>
      <c r="P1747" s="42"/>
      <c r="Q1747" s="42"/>
      <c r="R1747" s="42"/>
      <c r="S1747" s="42"/>
      <c r="T1747" s="42"/>
      <c r="U1747" s="42"/>
      <c r="V1747" s="42"/>
      <c r="W1747" s="42"/>
      <c r="X1747" s="42"/>
      <c r="Y1747" s="42"/>
      <c r="Z1747" s="42"/>
      <c r="AA1747" s="42"/>
      <c r="AB1747" s="42"/>
      <c r="AC1747" s="42"/>
      <c r="AD1747" s="42"/>
      <c r="AE1747" s="42"/>
      <c r="AF1747" s="42"/>
      <c r="AG1747" s="42"/>
      <c r="AH1747" s="42"/>
      <c r="AI1747" s="42"/>
      <c r="AJ1747" s="42"/>
      <c r="AK1747" s="42"/>
      <c r="AL1747" s="42"/>
      <c r="AM1747" s="42"/>
      <c r="AN1747" s="42"/>
      <c r="AO1747" s="42"/>
      <c r="AP1747" s="42"/>
      <c r="AQ1747" s="42"/>
    </row>
    <row r="1748" spans="1:43" ht="13">
      <c r="A1748" s="42"/>
      <c r="B1748" s="42"/>
      <c r="C1748" s="42"/>
      <c r="D1748" s="42"/>
      <c r="E1748" s="42"/>
      <c r="F1748" s="42"/>
      <c r="G1748" s="42"/>
      <c r="H1748" s="42"/>
      <c r="I1748" s="42"/>
      <c r="J1748" s="42"/>
      <c r="K1748" s="42"/>
      <c r="L1748" s="42"/>
      <c r="M1748" s="42"/>
      <c r="N1748" s="42"/>
      <c r="O1748" s="42"/>
      <c r="P1748" s="42"/>
      <c r="Q1748" s="42"/>
      <c r="R1748" s="42"/>
      <c r="S1748" s="42"/>
      <c r="T1748" s="42"/>
      <c r="U1748" s="42"/>
      <c r="V1748" s="42"/>
      <c r="W1748" s="42"/>
      <c r="X1748" s="42"/>
      <c r="Y1748" s="42"/>
      <c r="Z1748" s="42"/>
      <c r="AA1748" s="42"/>
      <c r="AB1748" s="42"/>
      <c r="AC1748" s="42"/>
      <c r="AD1748" s="42"/>
      <c r="AE1748" s="42"/>
      <c r="AF1748" s="42"/>
      <c r="AG1748" s="42"/>
      <c r="AH1748" s="42"/>
      <c r="AI1748" s="42"/>
      <c r="AJ1748" s="42"/>
      <c r="AK1748" s="42"/>
      <c r="AL1748" s="42"/>
      <c r="AM1748" s="42"/>
      <c r="AN1748" s="42"/>
      <c r="AO1748" s="42"/>
      <c r="AP1748" s="42"/>
      <c r="AQ1748" s="42"/>
    </row>
    <row r="1749" spans="1:43" ht="13">
      <c r="A1749" s="42"/>
      <c r="B1749" s="42"/>
      <c r="C1749" s="42"/>
      <c r="D1749" s="42"/>
      <c r="E1749" s="42"/>
      <c r="F1749" s="42"/>
      <c r="G1749" s="42"/>
      <c r="H1749" s="42"/>
      <c r="I1749" s="42"/>
      <c r="J1749" s="42"/>
      <c r="K1749" s="42"/>
      <c r="L1749" s="42"/>
      <c r="M1749" s="42"/>
      <c r="N1749" s="42"/>
      <c r="O1749" s="42"/>
      <c r="P1749" s="42"/>
      <c r="Q1749" s="42"/>
      <c r="R1749" s="42"/>
      <c r="S1749" s="42"/>
      <c r="T1749" s="42"/>
      <c r="U1749" s="42"/>
      <c r="V1749" s="42"/>
      <c r="W1749" s="42"/>
      <c r="X1749" s="42"/>
      <c r="Y1749" s="42"/>
      <c r="Z1749" s="42"/>
      <c r="AA1749" s="42"/>
      <c r="AB1749" s="42"/>
      <c r="AC1749" s="42"/>
      <c r="AD1749" s="42"/>
      <c r="AE1749" s="42"/>
      <c r="AF1749" s="42"/>
      <c r="AG1749" s="42"/>
      <c r="AH1749" s="42"/>
      <c r="AI1749" s="42"/>
      <c r="AJ1749" s="42"/>
      <c r="AK1749" s="42"/>
      <c r="AL1749" s="42"/>
      <c r="AM1749" s="42"/>
      <c r="AN1749" s="42"/>
      <c r="AO1749" s="42"/>
      <c r="AP1749" s="42"/>
      <c r="AQ1749" s="42"/>
    </row>
    <row r="1750" spans="1:43" ht="13">
      <c r="A1750" s="42"/>
      <c r="B1750" s="42"/>
      <c r="C1750" s="42"/>
      <c r="D1750" s="42"/>
      <c r="E1750" s="42"/>
      <c r="F1750" s="42"/>
      <c r="G1750" s="42"/>
      <c r="H1750" s="42"/>
      <c r="I1750" s="42"/>
      <c r="J1750" s="42"/>
      <c r="K1750" s="42"/>
      <c r="L1750" s="42"/>
      <c r="M1750" s="42"/>
      <c r="N1750" s="42"/>
      <c r="O1750" s="42"/>
      <c r="P1750" s="42"/>
      <c r="Q1750" s="42"/>
      <c r="R1750" s="42"/>
      <c r="S1750" s="42"/>
      <c r="T1750" s="42"/>
      <c r="U1750" s="42"/>
      <c r="V1750" s="42"/>
      <c r="W1750" s="42"/>
      <c r="X1750" s="42"/>
      <c r="Y1750" s="42"/>
      <c r="Z1750" s="42"/>
      <c r="AA1750" s="42"/>
      <c r="AB1750" s="42"/>
      <c r="AC1750" s="42"/>
      <c r="AD1750" s="42"/>
      <c r="AE1750" s="42"/>
      <c r="AF1750" s="42"/>
      <c r="AG1750" s="42"/>
      <c r="AH1750" s="42"/>
      <c r="AI1750" s="42"/>
      <c r="AJ1750" s="42"/>
      <c r="AK1750" s="42"/>
      <c r="AL1750" s="42"/>
      <c r="AM1750" s="42"/>
      <c r="AN1750" s="42"/>
      <c r="AO1750" s="42"/>
      <c r="AP1750" s="42"/>
      <c r="AQ1750" s="42"/>
    </row>
    <row r="1751" spans="1:43" ht="13">
      <c r="A1751" s="42"/>
      <c r="B1751" s="42"/>
      <c r="C1751" s="42"/>
      <c r="D1751" s="42"/>
      <c r="E1751" s="42"/>
      <c r="F1751" s="42"/>
      <c r="G1751" s="42"/>
      <c r="H1751" s="42"/>
      <c r="I1751" s="42"/>
      <c r="J1751" s="42"/>
      <c r="K1751" s="42"/>
      <c r="L1751" s="42"/>
      <c r="M1751" s="42"/>
      <c r="N1751" s="42"/>
      <c r="O1751" s="42"/>
      <c r="P1751" s="42"/>
      <c r="Q1751" s="42"/>
      <c r="R1751" s="42"/>
      <c r="S1751" s="42"/>
      <c r="T1751" s="42"/>
      <c r="U1751" s="42"/>
      <c r="V1751" s="42"/>
      <c r="W1751" s="42"/>
      <c r="X1751" s="42"/>
      <c r="Y1751" s="42"/>
      <c r="Z1751" s="42"/>
      <c r="AA1751" s="42"/>
      <c r="AB1751" s="42"/>
      <c r="AC1751" s="42"/>
      <c r="AD1751" s="42"/>
      <c r="AE1751" s="42"/>
      <c r="AF1751" s="42"/>
      <c r="AG1751" s="42"/>
      <c r="AH1751" s="42"/>
      <c r="AI1751" s="42"/>
      <c r="AJ1751" s="42"/>
      <c r="AK1751" s="42"/>
      <c r="AL1751" s="42"/>
      <c r="AM1751" s="42"/>
      <c r="AN1751" s="42"/>
      <c r="AO1751" s="42"/>
      <c r="AP1751" s="42"/>
      <c r="AQ1751" s="42"/>
    </row>
    <row r="1752" spans="1:43" ht="13">
      <c r="A1752" s="42"/>
      <c r="B1752" s="42"/>
      <c r="C1752" s="42"/>
      <c r="D1752" s="42"/>
      <c r="E1752" s="42"/>
      <c r="F1752" s="42"/>
      <c r="G1752" s="42"/>
      <c r="H1752" s="42"/>
      <c r="I1752" s="42"/>
      <c r="J1752" s="42"/>
      <c r="K1752" s="42"/>
      <c r="L1752" s="42"/>
      <c r="M1752" s="42"/>
      <c r="N1752" s="42"/>
      <c r="O1752" s="42"/>
      <c r="P1752" s="42"/>
      <c r="Q1752" s="42"/>
      <c r="R1752" s="42"/>
      <c r="S1752" s="42"/>
      <c r="T1752" s="42"/>
      <c r="U1752" s="42"/>
      <c r="V1752" s="42"/>
      <c r="W1752" s="42"/>
      <c r="X1752" s="42"/>
      <c r="Y1752" s="42"/>
      <c r="Z1752" s="42"/>
      <c r="AA1752" s="42"/>
      <c r="AB1752" s="42"/>
      <c r="AC1752" s="42"/>
      <c r="AD1752" s="42"/>
      <c r="AE1752" s="42"/>
      <c r="AF1752" s="42"/>
      <c r="AG1752" s="42"/>
      <c r="AH1752" s="42"/>
      <c r="AI1752" s="42"/>
      <c r="AJ1752" s="42"/>
      <c r="AK1752" s="42"/>
      <c r="AL1752" s="42"/>
      <c r="AM1752" s="42"/>
      <c r="AN1752" s="42"/>
      <c r="AO1752" s="42"/>
      <c r="AP1752" s="42"/>
      <c r="AQ1752" s="42"/>
    </row>
    <row r="1753" spans="1:43" ht="13">
      <c r="A1753" s="42"/>
      <c r="B1753" s="42"/>
      <c r="C1753" s="42"/>
      <c r="D1753" s="42"/>
      <c r="E1753" s="42"/>
      <c r="F1753" s="42"/>
      <c r="G1753" s="42"/>
      <c r="H1753" s="42"/>
      <c r="I1753" s="42"/>
      <c r="J1753" s="42"/>
      <c r="K1753" s="42"/>
      <c r="L1753" s="42"/>
      <c r="M1753" s="42"/>
      <c r="N1753" s="42"/>
      <c r="O1753" s="42"/>
      <c r="P1753" s="42"/>
      <c r="Q1753" s="42"/>
      <c r="R1753" s="42"/>
      <c r="S1753" s="42"/>
      <c r="T1753" s="42"/>
      <c r="U1753" s="42"/>
      <c r="V1753" s="42"/>
      <c r="W1753" s="42"/>
      <c r="X1753" s="42"/>
      <c r="Y1753" s="42"/>
      <c r="Z1753" s="42"/>
      <c r="AA1753" s="42"/>
      <c r="AB1753" s="42"/>
      <c r="AC1753" s="42"/>
      <c r="AD1753" s="42"/>
      <c r="AE1753" s="42"/>
      <c r="AF1753" s="42"/>
      <c r="AG1753" s="42"/>
      <c r="AH1753" s="42"/>
      <c r="AI1753" s="42"/>
      <c r="AJ1753" s="42"/>
      <c r="AK1753" s="42"/>
      <c r="AL1753" s="42"/>
      <c r="AM1753" s="42"/>
      <c r="AN1753" s="42"/>
      <c r="AO1753" s="42"/>
      <c r="AP1753" s="42"/>
      <c r="AQ1753" s="42"/>
    </row>
    <row r="1754" spans="1:43" ht="13">
      <c r="A1754" s="42"/>
      <c r="B1754" s="42"/>
      <c r="C1754" s="42"/>
      <c r="D1754" s="42"/>
      <c r="E1754" s="42"/>
      <c r="F1754" s="42"/>
      <c r="G1754" s="42"/>
      <c r="H1754" s="42"/>
      <c r="I1754" s="42"/>
      <c r="J1754" s="42"/>
      <c r="K1754" s="42"/>
      <c r="L1754" s="42"/>
      <c r="M1754" s="42"/>
      <c r="N1754" s="42"/>
      <c r="O1754" s="42"/>
      <c r="P1754" s="42"/>
      <c r="Q1754" s="42"/>
      <c r="R1754" s="42"/>
      <c r="S1754" s="42"/>
      <c r="T1754" s="42"/>
      <c r="U1754" s="42"/>
      <c r="V1754" s="42"/>
      <c r="W1754" s="42"/>
      <c r="X1754" s="42"/>
      <c r="Y1754" s="42"/>
      <c r="Z1754" s="42"/>
      <c r="AA1754" s="42"/>
      <c r="AB1754" s="42"/>
      <c r="AC1754" s="42"/>
      <c r="AD1754" s="42"/>
      <c r="AE1754" s="42"/>
      <c r="AF1754" s="42"/>
      <c r="AG1754" s="42"/>
      <c r="AH1754" s="42"/>
      <c r="AI1754" s="42"/>
      <c r="AJ1754" s="42"/>
      <c r="AK1754" s="42"/>
      <c r="AL1754" s="42"/>
      <c r="AM1754" s="42"/>
      <c r="AN1754" s="42"/>
      <c r="AO1754" s="42"/>
      <c r="AP1754" s="42"/>
      <c r="AQ1754" s="42"/>
    </row>
    <row r="1755" spans="1:43" ht="13">
      <c r="A1755" s="42"/>
      <c r="B1755" s="42"/>
      <c r="C1755" s="42"/>
      <c r="D1755" s="42"/>
      <c r="E1755" s="42"/>
      <c r="F1755" s="42"/>
      <c r="G1755" s="42"/>
      <c r="H1755" s="42"/>
      <c r="I1755" s="42"/>
      <c r="J1755" s="42"/>
      <c r="K1755" s="42"/>
      <c r="L1755" s="42"/>
      <c r="M1755" s="42"/>
      <c r="N1755" s="42"/>
      <c r="O1755" s="42"/>
      <c r="P1755" s="42"/>
      <c r="Q1755" s="42"/>
      <c r="R1755" s="42"/>
      <c r="S1755" s="42"/>
      <c r="T1755" s="42"/>
      <c r="U1755" s="42"/>
      <c r="V1755" s="42"/>
      <c r="W1755" s="42"/>
      <c r="X1755" s="42"/>
      <c r="Y1755" s="42"/>
      <c r="Z1755" s="42"/>
      <c r="AA1755" s="42"/>
      <c r="AB1755" s="42"/>
      <c r="AC1755" s="42"/>
      <c r="AD1755" s="42"/>
      <c r="AE1755" s="42"/>
      <c r="AF1755" s="42"/>
      <c r="AG1755" s="42"/>
      <c r="AH1755" s="42"/>
      <c r="AI1755" s="42"/>
      <c r="AJ1755" s="42"/>
      <c r="AK1755" s="42"/>
      <c r="AL1755" s="42"/>
      <c r="AM1755" s="42"/>
      <c r="AN1755" s="42"/>
      <c r="AO1755" s="42"/>
      <c r="AP1755" s="42"/>
      <c r="AQ1755" s="42"/>
    </row>
    <row r="1756" spans="1:43" ht="13">
      <c r="A1756" s="42"/>
      <c r="B1756" s="42"/>
      <c r="C1756" s="42"/>
      <c r="D1756" s="42"/>
      <c r="E1756" s="42"/>
      <c r="F1756" s="42"/>
      <c r="G1756" s="42"/>
      <c r="H1756" s="42"/>
      <c r="I1756" s="42"/>
      <c r="J1756" s="42"/>
      <c r="K1756" s="42"/>
      <c r="L1756" s="42"/>
      <c r="M1756" s="42"/>
      <c r="N1756" s="42"/>
      <c r="O1756" s="42"/>
      <c r="P1756" s="42"/>
      <c r="Q1756" s="42"/>
      <c r="R1756" s="42"/>
      <c r="S1756" s="42"/>
      <c r="T1756" s="42"/>
      <c r="U1756" s="42"/>
      <c r="V1756" s="42"/>
      <c r="W1756" s="42"/>
      <c r="X1756" s="42"/>
      <c r="Y1756" s="42"/>
      <c r="Z1756" s="42"/>
      <c r="AA1756" s="42"/>
      <c r="AB1756" s="42"/>
      <c r="AC1756" s="42"/>
      <c r="AD1756" s="42"/>
      <c r="AE1756" s="42"/>
      <c r="AF1756" s="42"/>
      <c r="AG1756" s="42"/>
      <c r="AH1756" s="42"/>
      <c r="AI1756" s="42"/>
      <c r="AJ1756" s="42"/>
      <c r="AK1756" s="42"/>
      <c r="AL1756" s="42"/>
      <c r="AM1756" s="42"/>
      <c r="AN1756" s="42"/>
      <c r="AO1756" s="42"/>
      <c r="AP1756" s="42"/>
      <c r="AQ1756" s="42"/>
    </row>
    <row r="1757" spans="1:43" ht="13">
      <c r="A1757" s="42"/>
      <c r="B1757" s="42"/>
      <c r="C1757" s="42"/>
      <c r="D1757" s="42"/>
      <c r="E1757" s="42"/>
      <c r="F1757" s="42"/>
      <c r="G1757" s="42"/>
      <c r="H1757" s="42"/>
      <c r="I1757" s="42"/>
      <c r="J1757" s="42"/>
      <c r="K1757" s="42"/>
      <c r="L1757" s="42"/>
      <c r="M1757" s="42"/>
      <c r="N1757" s="42"/>
      <c r="O1757" s="42"/>
      <c r="P1757" s="42"/>
      <c r="Q1757" s="42"/>
      <c r="R1757" s="42"/>
      <c r="S1757" s="42"/>
      <c r="T1757" s="42"/>
      <c r="U1757" s="42"/>
      <c r="V1757" s="42"/>
      <c r="W1757" s="42"/>
      <c r="X1757" s="42"/>
      <c r="Y1757" s="42"/>
      <c r="Z1757" s="42"/>
      <c r="AA1757" s="42"/>
      <c r="AB1757" s="42"/>
      <c r="AC1757" s="42"/>
      <c r="AD1757" s="42"/>
      <c r="AE1757" s="42"/>
      <c r="AF1757" s="42"/>
      <c r="AG1757" s="42"/>
      <c r="AH1757" s="42"/>
      <c r="AI1757" s="42"/>
      <c r="AJ1757" s="42"/>
      <c r="AK1757" s="42"/>
      <c r="AL1757" s="42"/>
      <c r="AM1757" s="42"/>
      <c r="AN1757" s="42"/>
      <c r="AO1757" s="42"/>
      <c r="AP1757" s="42"/>
      <c r="AQ1757" s="42"/>
    </row>
    <row r="1758" spans="1:43" ht="13">
      <c r="A1758" s="42"/>
      <c r="B1758" s="42"/>
      <c r="C1758" s="42"/>
      <c r="D1758" s="42"/>
      <c r="E1758" s="42"/>
      <c r="F1758" s="42"/>
      <c r="G1758" s="42"/>
      <c r="H1758" s="42"/>
      <c r="I1758" s="42"/>
      <c r="J1758" s="42"/>
      <c r="K1758" s="42"/>
      <c r="L1758" s="42"/>
      <c r="M1758" s="42"/>
      <c r="N1758" s="42"/>
      <c r="O1758" s="42"/>
      <c r="P1758" s="42"/>
      <c r="Q1758" s="42"/>
      <c r="R1758" s="42"/>
      <c r="S1758" s="42"/>
      <c r="T1758" s="42"/>
      <c r="U1758" s="42"/>
      <c r="V1758" s="42"/>
      <c r="W1758" s="42"/>
      <c r="X1758" s="42"/>
      <c r="Y1758" s="42"/>
      <c r="Z1758" s="42"/>
      <c r="AA1758" s="42"/>
      <c r="AB1758" s="42"/>
      <c r="AC1758" s="42"/>
      <c r="AD1758" s="42"/>
      <c r="AE1758" s="42"/>
      <c r="AF1758" s="42"/>
      <c r="AG1758" s="42"/>
      <c r="AH1758" s="42"/>
      <c r="AI1758" s="42"/>
      <c r="AJ1758" s="42"/>
      <c r="AK1758" s="42"/>
      <c r="AL1758" s="42"/>
      <c r="AM1758" s="42"/>
      <c r="AN1758" s="42"/>
      <c r="AO1758" s="42"/>
      <c r="AP1758" s="42"/>
      <c r="AQ1758" s="42"/>
    </row>
    <row r="1759" spans="1:43" ht="13">
      <c r="A1759" s="42"/>
      <c r="B1759" s="42"/>
      <c r="C1759" s="42"/>
      <c r="D1759" s="42"/>
      <c r="E1759" s="42"/>
      <c r="F1759" s="42"/>
      <c r="G1759" s="42"/>
      <c r="H1759" s="42"/>
      <c r="I1759" s="42"/>
      <c r="J1759" s="42"/>
      <c r="K1759" s="42"/>
      <c r="L1759" s="42"/>
      <c r="M1759" s="42"/>
      <c r="N1759" s="42"/>
      <c r="O1759" s="42"/>
      <c r="P1759" s="42"/>
      <c r="Q1759" s="42"/>
      <c r="R1759" s="42"/>
      <c r="S1759" s="42"/>
      <c r="T1759" s="42"/>
      <c r="U1759" s="42"/>
      <c r="V1759" s="42"/>
      <c r="W1759" s="42"/>
      <c r="X1759" s="42"/>
      <c r="Y1759" s="42"/>
      <c r="Z1759" s="42"/>
      <c r="AA1759" s="42"/>
      <c r="AB1759" s="42"/>
      <c r="AC1759" s="42"/>
      <c r="AD1759" s="42"/>
      <c r="AE1759" s="42"/>
      <c r="AF1759" s="42"/>
      <c r="AG1759" s="42"/>
      <c r="AH1759" s="42"/>
      <c r="AI1759" s="42"/>
      <c r="AJ1759" s="42"/>
      <c r="AK1759" s="42"/>
      <c r="AL1759" s="42"/>
      <c r="AM1759" s="42"/>
      <c r="AN1759" s="42"/>
      <c r="AO1759" s="42"/>
      <c r="AP1759" s="42"/>
      <c r="AQ1759" s="42"/>
    </row>
    <row r="1760" spans="1:43" ht="13">
      <c r="A1760" s="42"/>
      <c r="B1760" s="42"/>
      <c r="C1760" s="42"/>
      <c r="D1760" s="42"/>
      <c r="E1760" s="42"/>
      <c r="F1760" s="42"/>
      <c r="G1760" s="42"/>
      <c r="H1760" s="42"/>
      <c r="I1760" s="42"/>
      <c r="J1760" s="42"/>
      <c r="K1760" s="42"/>
      <c r="L1760" s="42"/>
      <c r="M1760" s="42"/>
      <c r="N1760" s="42"/>
      <c r="O1760" s="42"/>
      <c r="P1760" s="42"/>
      <c r="Q1760" s="42"/>
      <c r="R1760" s="42"/>
      <c r="S1760" s="42"/>
      <c r="T1760" s="42"/>
      <c r="U1760" s="42"/>
      <c r="V1760" s="42"/>
      <c r="W1760" s="42"/>
      <c r="X1760" s="42"/>
      <c r="Y1760" s="42"/>
      <c r="Z1760" s="42"/>
      <c r="AA1760" s="42"/>
      <c r="AB1760" s="42"/>
      <c r="AC1760" s="42"/>
      <c r="AD1760" s="42"/>
      <c r="AE1760" s="42"/>
      <c r="AF1760" s="42"/>
      <c r="AG1760" s="42"/>
      <c r="AH1760" s="42"/>
      <c r="AI1760" s="42"/>
      <c r="AJ1760" s="42"/>
      <c r="AK1760" s="42"/>
      <c r="AL1760" s="42"/>
      <c r="AM1760" s="42"/>
      <c r="AN1760" s="42"/>
      <c r="AO1760" s="42"/>
      <c r="AP1760" s="42"/>
      <c r="AQ1760" s="42"/>
    </row>
    <row r="1761" spans="1:43" ht="13">
      <c r="A1761" s="42"/>
      <c r="B1761" s="42"/>
      <c r="C1761" s="42"/>
      <c r="D1761" s="42"/>
      <c r="E1761" s="42"/>
      <c r="F1761" s="42"/>
      <c r="G1761" s="42"/>
      <c r="H1761" s="42"/>
      <c r="I1761" s="42"/>
      <c r="J1761" s="42"/>
      <c r="K1761" s="42"/>
      <c r="L1761" s="42"/>
      <c r="M1761" s="42"/>
      <c r="N1761" s="42"/>
      <c r="O1761" s="42"/>
      <c r="P1761" s="42"/>
      <c r="Q1761" s="42"/>
      <c r="R1761" s="42"/>
      <c r="S1761" s="42"/>
      <c r="T1761" s="42"/>
      <c r="U1761" s="42"/>
      <c r="V1761" s="42"/>
      <c r="W1761" s="42"/>
      <c r="X1761" s="42"/>
      <c r="Y1761" s="42"/>
      <c r="Z1761" s="42"/>
      <c r="AA1761" s="42"/>
      <c r="AB1761" s="42"/>
      <c r="AC1761" s="42"/>
      <c r="AD1761" s="42"/>
      <c r="AE1761" s="42"/>
      <c r="AF1761" s="42"/>
      <c r="AG1761" s="42"/>
      <c r="AH1761" s="42"/>
      <c r="AI1761" s="42"/>
      <c r="AJ1761" s="42"/>
      <c r="AK1761" s="42"/>
      <c r="AL1761" s="42"/>
      <c r="AM1761" s="42"/>
      <c r="AN1761" s="42"/>
      <c r="AO1761" s="42"/>
      <c r="AP1761" s="42"/>
      <c r="AQ1761" s="42"/>
    </row>
    <row r="1762" spans="1:43" ht="13">
      <c r="A1762" s="42"/>
      <c r="B1762" s="42"/>
      <c r="C1762" s="42"/>
      <c r="D1762" s="42"/>
      <c r="E1762" s="42"/>
      <c r="F1762" s="42"/>
      <c r="G1762" s="42"/>
      <c r="H1762" s="42"/>
      <c r="I1762" s="42"/>
      <c r="J1762" s="42"/>
      <c r="K1762" s="42"/>
      <c r="L1762" s="42"/>
      <c r="M1762" s="42"/>
      <c r="N1762" s="42"/>
      <c r="O1762" s="42"/>
      <c r="P1762" s="42"/>
      <c r="Q1762" s="42"/>
      <c r="R1762" s="42"/>
      <c r="S1762" s="42"/>
      <c r="T1762" s="42"/>
      <c r="U1762" s="42"/>
      <c r="V1762" s="42"/>
      <c r="W1762" s="42"/>
      <c r="X1762" s="42"/>
      <c r="Y1762" s="42"/>
      <c r="Z1762" s="42"/>
      <c r="AA1762" s="42"/>
      <c r="AB1762" s="42"/>
      <c r="AC1762" s="42"/>
      <c r="AD1762" s="42"/>
      <c r="AE1762" s="42"/>
      <c r="AF1762" s="42"/>
      <c r="AG1762" s="42"/>
      <c r="AH1762" s="42"/>
      <c r="AI1762" s="42"/>
      <c r="AJ1762" s="42"/>
      <c r="AK1762" s="42"/>
      <c r="AL1762" s="42"/>
      <c r="AM1762" s="42"/>
      <c r="AN1762" s="42"/>
      <c r="AO1762" s="42"/>
      <c r="AP1762" s="42"/>
      <c r="AQ1762" s="42"/>
    </row>
    <row r="1763" spans="1:43" ht="13">
      <c r="A1763" s="42"/>
      <c r="B1763" s="42"/>
      <c r="C1763" s="42"/>
      <c r="D1763" s="42"/>
      <c r="E1763" s="42"/>
      <c r="F1763" s="42"/>
      <c r="G1763" s="42"/>
      <c r="H1763" s="42"/>
      <c r="I1763" s="42"/>
      <c r="J1763" s="42"/>
      <c r="K1763" s="42"/>
      <c r="L1763" s="42"/>
      <c r="M1763" s="42"/>
      <c r="N1763" s="42"/>
      <c r="O1763" s="42"/>
      <c r="P1763" s="42"/>
      <c r="Q1763" s="42"/>
      <c r="R1763" s="42"/>
      <c r="S1763" s="42"/>
      <c r="T1763" s="42"/>
      <c r="U1763" s="42"/>
      <c r="V1763" s="42"/>
      <c r="W1763" s="42"/>
      <c r="X1763" s="42"/>
      <c r="Y1763" s="42"/>
      <c r="Z1763" s="42"/>
      <c r="AA1763" s="42"/>
      <c r="AB1763" s="42"/>
      <c r="AC1763" s="42"/>
      <c r="AD1763" s="42"/>
      <c r="AE1763" s="42"/>
      <c r="AF1763" s="42"/>
      <c r="AG1763" s="42"/>
      <c r="AH1763" s="42"/>
      <c r="AI1763" s="42"/>
      <c r="AJ1763" s="42"/>
      <c r="AK1763" s="42"/>
      <c r="AL1763" s="42"/>
      <c r="AM1763" s="42"/>
      <c r="AN1763" s="42"/>
      <c r="AO1763" s="42"/>
      <c r="AP1763" s="42"/>
      <c r="AQ1763" s="42"/>
    </row>
    <row r="1764" spans="1:43" ht="13">
      <c r="A1764" s="42"/>
      <c r="B1764" s="42"/>
      <c r="C1764" s="42"/>
      <c r="D1764" s="42"/>
      <c r="E1764" s="42"/>
      <c r="F1764" s="42"/>
      <c r="G1764" s="42"/>
      <c r="H1764" s="42"/>
      <c r="I1764" s="42"/>
      <c r="J1764" s="42"/>
      <c r="K1764" s="42"/>
      <c r="L1764" s="42"/>
      <c r="M1764" s="42"/>
      <c r="N1764" s="42"/>
      <c r="O1764" s="42"/>
      <c r="P1764" s="42"/>
      <c r="Q1764" s="42"/>
      <c r="R1764" s="42"/>
      <c r="S1764" s="42"/>
      <c r="T1764" s="42"/>
      <c r="U1764" s="42"/>
      <c r="V1764" s="42"/>
      <c r="W1764" s="42"/>
      <c r="X1764" s="42"/>
      <c r="Y1764" s="42"/>
      <c r="Z1764" s="42"/>
      <c r="AA1764" s="42"/>
      <c r="AB1764" s="42"/>
      <c r="AC1764" s="42"/>
      <c r="AD1764" s="42"/>
      <c r="AE1764" s="42"/>
      <c r="AF1764" s="42"/>
      <c r="AG1764" s="42"/>
      <c r="AH1764" s="42"/>
      <c r="AI1764" s="42"/>
      <c r="AJ1764" s="42"/>
      <c r="AK1764" s="42"/>
      <c r="AL1764" s="42"/>
      <c r="AM1764" s="42"/>
      <c r="AN1764" s="42"/>
      <c r="AO1764" s="42"/>
      <c r="AP1764" s="42"/>
      <c r="AQ1764" s="42"/>
    </row>
    <row r="1765" spans="1:43" ht="13">
      <c r="A1765" s="42"/>
      <c r="B1765" s="42"/>
      <c r="C1765" s="42"/>
      <c r="D1765" s="42"/>
      <c r="E1765" s="42"/>
      <c r="F1765" s="42"/>
      <c r="G1765" s="42"/>
      <c r="H1765" s="42"/>
      <c r="I1765" s="42"/>
      <c r="J1765" s="42"/>
      <c r="K1765" s="42"/>
      <c r="L1765" s="42"/>
      <c r="M1765" s="42"/>
      <c r="N1765" s="42"/>
      <c r="O1765" s="42"/>
      <c r="P1765" s="42"/>
      <c r="Q1765" s="42"/>
      <c r="R1765" s="42"/>
      <c r="S1765" s="42"/>
      <c r="T1765" s="42"/>
      <c r="U1765" s="42"/>
      <c r="V1765" s="42"/>
      <c r="W1765" s="42"/>
      <c r="X1765" s="42"/>
      <c r="Y1765" s="42"/>
      <c r="Z1765" s="42"/>
      <c r="AA1765" s="42"/>
      <c r="AB1765" s="42"/>
      <c r="AC1765" s="42"/>
      <c r="AD1765" s="42"/>
      <c r="AE1765" s="42"/>
      <c r="AF1765" s="42"/>
      <c r="AG1765" s="42"/>
      <c r="AH1765" s="42"/>
      <c r="AI1765" s="42"/>
      <c r="AJ1765" s="42"/>
      <c r="AK1765" s="42"/>
      <c r="AL1765" s="42"/>
      <c r="AM1765" s="42"/>
      <c r="AN1765" s="42"/>
      <c r="AO1765" s="42"/>
      <c r="AP1765" s="42"/>
      <c r="AQ1765" s="42"/>
    </row>
    <row r="1766" spans="1:43" ht="13">
      <c r="A1766" s="42"/>
      <c r="B1766" s="42"/>
      <c r="C1766" s="42"/>
      <c r="D1766" s="42"/>
      <c r="E1766" s="42"/>
      <c r="F1766" s="42"/>
      <c r="G1766" s="42"/>
      <c r="H1766" s="42"/>
      <c r="I1766" s="42"/>
      <c r="J1766" s="42"/>
      <c r="K1766" s="42"/>
      <c r="L1766" s="42"/>
      <c r="M1766" s="42"/>
      <c r="N1766" s="42"/>
      <c r="O1766" s="42"/>
      <c r="P1766" s="42"/>
      <c r="Q1766" s="42"/>
      <c r="R1766" s="42"/>
      <c r="S1766" s="42"/>
      <c r="T1766" s="42"/>
      <c r="U1766" s="42"/>
      <c r="V1766" s="42"/>
      <c r="W1766" s="42"/>
      <c r="X1766" s="42"/>
      <c r="Y1766" s="42"/>
      <c r="Z1766" s="42"/>
      <c r="AA1766" s="42"/>
      <c r="AB1766" s="42"/>
      <c r="AC1766" s="42"/>
      <c r="AD1766" s="42"/>
      <c r="AE1766" s="42"/>
      <c r="AF1766" s="42"/>
      <c r="AG1766" s="42"/>
      <c r="AH1766" s="42"/>
      <c r="AI1766" s="42"/>
      <c r="AJ1766" s="42"/>
      <c r="AK1766" s="42"/>
      <c r="AL1766" s="42"/>
      <c r="AM1766" s="42"/>
      <c r="AN1766" s="42"/>
      <c r="AO1766" s="42"/>
      <c r="AP1766" s="42"/>
      <c r="AQ1766" s="42"/>
    </row>
    <row r="1767" spans="1:43" ht="13">
      <c r="A1767" s="42"/>
      <c r="B1767" s="42"/>
      <c r="C1767" s="42"/>
      <c r="D1767" s="42"/>
      <c r="E1767" s="42"/>
      <c r="F1767" s="42"/>
      <c r="G1767" s="42"/>
      <c r="H1767" s="42"/>
      <c r="I1767" s="42"/>
      <c r="J1767" s="42"/>
      <c r="K1767" s="42"/>
      <c r="L1767" s="42"/>
      <c r="M1767" s="42"/>
      <c r="N1767" s="42"/>
      <c r="O1767" s="42"/>
      <c r="P1767" s="42"/>
      <c r="Q1767" s="42"/>
      <c r="R1767" s="42"/>
      <c r="S1767" s="42"/>
      <c r="T1767" s="42"/>
      <c r="U1767" s="42"/>
      <c r="V1767" s="42"/>
      <c r="W1767" s="42"/>
      <c r="X1767" s="42"/>
      <c r="Y1767" s="42"/>
      <c r="Z1767" s="42"/>
      <c r="AA1767" s="42"/>
      <c r="AB1767" s="42"/>
      <c r="AC1767" s="42"/>
      <c r="AD1767" s="42"/>
      <c r="AE1767" s="42"/>
      <c r="AF1767" s="42"/>
      <c r="AG1767" s="42"/>
      <c r="AH1767" s="42"/>
      <c r="AI1767" s="42"/>
      <c r="AJ1767" s="42"/>
      <c r="AK1767" s="42"/>
      <c r="AL1767" s="42"/>
      <c r="AM1767" s="42"/>
      <c r="AN1767" s="42"/>
      <c r="AO1767" s="42"/>
      <c r="AP1767" s="42"/>
      <c r="AQ1767" s="42"/>
    </row>
    <row r="1768" spans="1:43" ht="13">
      <c r="A1768" s="42"/>
      <c r="B1768" s="42"/>
      <c r="C1768" s="42"/>
      <c r="D1768" s="42"/>
      <c r="E1768" s="42"/>
      <c r="F1768" s="42"/>
      <c r="G1768" s="42"/>
      <c r="H1768" s="42"/>
      <c r="I1768" s="42"/>
      <c r="J1768" s="42"/>
      <c r="K1768" s="42"/>
      <c r="L1768" s="42"/>
      <c r="M1768" s="42"/>
      <c r="N1768" s="42"/>
      <c r="O1768" s="42"/>
      <c r="P1768" s="42"/>
      <c r="Q1768" s="42"/>
      <c r="R1768" s="42"/>
      <c r="S1768" s="42"/>
      <c r="T1768" s="42"/>
      <c r="U1768" s="42"/>
      <c r="V1768" s="42"/>
      <c r="W1768" s="42"/>
      <c r="X1768" s="42"/>
      <c r="Y1768" s="42"/>
      <c r="Z1768" s="42"/>
      <c r="AA1768" s="42"/>
      <c r="AB1768" s="42"/>
      <c r="AC1768" s="42"/>
      <c r="AD1768" s="42"/>
      <c r="AE1768" s="42"/>
      <c r="AF1768" s="42"/>
      <c r="AG1768" s="42"/>
      <c r="AH1768" s="42"/>
      <c r="AI1768" s="42"/>
      <c r="AJ1768" s="42"/>
      <c r="AK1768" s="42"/>
      <c r="AL1768" s="42"/>
      <c r="AM1768" s="42"/>
      <c r="AN1768" s="42"/>
      <c r="AO1768" s="42"/>
      <c r="AP1768" s="42"/>
      <c r="AQ1768" s="42"/>
    </row>
    <row r="1769" spans="1:43" ht="13">
      <c r="A1769" s="42"/>
      <c r="B1769" s="42"/>
      <c r="C1769" s="42"/>
      <c r="D1769" s="42"/>
      <c r="E1769" s="42"/>
      <c r="F1769" s="42"/>
      <c r="G1769" s="42"/>
      <c r="H1769" s="42"/>
      <c r="I1769" s="42"/>
      <c r="J1769" s="42"/>
      <c r="K1769" s="42"/>
      <c r="L1769" s="42"/>
      <c r="M1769" s="42"/>
      <c r="N1769" s="42"/>
      <c r="O1769" s="42"/>
      <c r="P1769" s="42"/>
      <c r="Q1769" s="42"/>
      <c r="R1769" s="42"/>
      <c r="S1769" s="42"/>
      <c r="T1769" s="42"/>
      <c r="U1769" s="42"/>
      <c r="V1769" s="42"/>
      <c r="W1769" s="42"/>
      <c r="X1769" s="42"/>
      <c r="Y1769" s="42"/>
      <c r="Z1769" s="42"/>
      <c r="AA1769" s="42"/>
      <c r="AB1769" s="42"/>
      <c r="AC1769" s="42"/>
      <c r="AD1769" s="42"/>
      <c r="AE1769" s="42"/>
      <c r="AF1769" s="42"/>
      <c r="AG1769" s="42"/>
      <c r="AH1769" s="42"/>
      <c r="AI1769" s="42"/>
      <c r="AJ1769" s="42"/>
      <c r="AK1769" s="42"/>
      <c r="AL1769" s="42"/>
      <c r="AM1769" s="42"/>
      <c r="AN1769" s="42"/>
      <c r="AO1769" s="42"/>
      <c r="AP1769" s="42"/>
      <c r="AQ1769" s="42"/>
    </row>
    <row r="1770" spans="1:43" ht="13">
      <c r="A1770" s="42"/>
      <c r="B1770" s="42"/>
      <c r="C1770" s="42"/>
      <c r="D1770" s="42"/>
      <c r="E1770" s="42"/>
      <c r="F1770" s="42"/>
      <c r="G1770" s="42"/>
      <c r="H1770" s="42"/>
      <c r="I1770" s="42"/>
      <c r="J1770" s="42"/>
      <c r="K1770" s="42"/>
      <c r="L1770" s="42"/>
      <c r="M1770" s="42"/>
      <c r="N1770" s="42"/>
      <c r="O1770" s="42"/>
      <c r="P1770" s="42"/>
      <c r="Q1770" s="42"/>
      <c r="R1770" s="42"/>
      <c r="S1770" s="42"/>
      <c r="T1770" s="42"/>
      <c r="U1770" s="42"/>
      <c r="V1770" s="42"/>
      <c r="W1770" s="42"/>
      <c r="X1770" s="42"/>
      <c r="Y1770" s="42"/>
      <c r="Z1770" s="42"/>
      <c r="AA1770" s="42"/>
      <c r="AB1770" s="42"/>
      <c r="AC1770" s="42"/>
      <c r="AD1770" s="42"/>
      <c r="AE1770" s="42"/>
      <c r="AF1770" s="42"/>
      <c r="AG1770" s="42"/>
      <c r="AH1770" s="42"/>
      <c r="AI1770" s="42"/>
      <c r="AJ1770" s="42"/>
      <c r="AK1770" s="42"/>
      <c r="AL1770" s="42"/>
      <c r="AM1770" s="42"/>
      <c r="AN1770" s="42"/>
      <c r="AO1770" s="42"/>
      <c r="AP1770" s="42"/>
      <c r="AQ1770" s="42"/>
    </row>
    <row r="1771" spans="1:43" ht="13">
      <c r="A1771" s="42"/>
      <c r="B1771" s="42"/>
      <c r="C1771" s="42"/>
      <c r="D1771" s="42"/>
      <c r="E1771" s="42"/>
      <c r="F1771" s="42"/>
      <c r="G1771" s="42"/>
      <c r="H1771" s="42"/>
      <c r="I1771" s="42"/>
      <c r="J1771" s="42"/>
      <c r="K1771" s="42"/>
      <c r="L1771" s="42"/>
      <c r="M1771" s="42"/>
      <c r="N1771" s="42"/>
      <c r="O1771" s="42"/>
      <c r="P1771" s="42"/>
      <c r="Q1771" s="42"/>
      <c r="R1771" s="42"/>
      <c r="S1771" s="42"/>
      <c r="T1771" s="42"/>
      <c r="U1771" s="42"/>
      <c r="V1771" s="42"/>
      <c r="W1771" s="42"/>
      <c r="X1771" s="42"/>
      <c r="Y1771" s="42"/>
      <c r="Z1771" s="42"/>
      <c r="AA1771" s="42"/>
      <c r="AB1771" s="42"/>
      <c r="AC1771" s="42"/>
      <c r="AD1771" s="42"/>
      <c r="AE1771" s="42"/>
      <c r="AF1771" s="42"/>
      <c r="AG1771" s="42"/>
      <c r="AH1771" s="42"/>
      <c r="AI1771" s="42"/>
      <c r="AJ1771" s="42"/>
      <c r="AK1771" s="42"/>
      <c r="AL1771" s="42"/>
      <c r="AM1771" s="42"/>
      <c r="AN1771" s="42"/>
      <c r="AO1771" s="42"/>
      <c r="AP1771" s="42"/>
      <c r="AQ1771" s="42"/>
    </row>
    <row r="1772" spans="1:43" ht="13">
      <c r="A1772" s="42"/>
      <c r="B1772" s="42"/>
      <c r="C1772" s="42"/>
      <c r="D1772" s="42"/>
      <c r="E1772" s="42"/>
      <c r="F1772" s="42"/>
      <c r="G1772" s="42"/>
      <c r="H1772" s="42"/>
      <c r="I1772" s="42"/>
      <c r="J1772" s="42"/>
      <c r="K1772" s="42"/>
      <c r="L1772" s="42"/>
      <c r="M1772" s="42"/>
      <c r="N1772" s="42"/>
      <c r="O1772" s="42"/>
      <c r="P1772" s="42"/>
      <c r="Q1772" s="42"/>
      <c r="R1772" s="42"/>
      <c r="S1772" s="42"/>
      <c r="T1772" s="42"/>
      <c r="U1772" s="42"/>
      <c r="V1772" s="42"/>
      <c r="W1772" s="42"/>
      <c r="X1772" s="42"/>
      <c r="Y1772" s="42"/>
      <c r="Z1772" s="42"/>
      <c r="AA1772" s="42"/>
      <c r="AB1772" s="42"/>
      <c r="AC1772" s="42"/>
      <c r="AD1772" s="42"/>
      <c r="AE1772" s="42"/>
      <c r="AF1772" s="42"/>
      <c r="AG1772" s="42"/>
      <c r="AH1772" s="42"/>
      <c r="AI1772" s="42"/>
      <c r="AJ1772" s="42"/>
      <c r="AK1772" s="42"/>
      <c r="AL1772" s="42"/>
      <c r="AM1772" s="42"/>
      <c r="AN1772" s="42"/>
      <c r="AO1772" s="42"/>
      <c r="AP1772" s="42"/>
      <c r="AQ1772" s="42"/>
    </row>
    <row r="1773" spans="1:43" ht="13">
      <c r="A1773" s="42"/>
      <c r="B1773" s="42"/>
      <c r="C1773" s="42"/>
      <c r="D1773" s="42"/>
      <c r="E1773" s="42"/>
      <c r="F1773" s="42"/>
      <c r="G1773" s="42"/>
      <c r="H1773" s="42"/>
      <c r="I1773" s="42"/>
      <c r="J1773" s="42"/>
      <c r="K1773" s="42"/>
      <c r="L1773" s="42"/>
      <c r="M1773" s="42"/>
      <c r="N1773" s="42"/>
      <c r="O1773" s="42"/>
      <c r="P1773" s="42"/>
      <c r="Q1773" s="42"/>
      <c r="R1773" s="42"/>
      <c r="S1773" s="42"/>
      <c r="T1773" s="42"/>
      <c r="U1773" s="42"/>
      <c r="V1773" s="42"/>
      <c r="W1773" s="42"/>
      <c r="X1773" s="42"/>
      <c r="Y1773" s="42"/>
      <c r="Z1773" s="42"/>
      <c r="AA1773" s="42"/>
      <c r="AB1773" s="42"/>
      <c r="AC1773" s="42"/>
      <c r="AD1773" s="42"/>
      <c r="AE1773" s="42"/>
      <c r="AF1773" s="42"/>
      <c r="AG1773" s="42"/>
      <c r="AH1773" s="42"/>
      <c r="AI1773" s="42"/>
      <c r="AJ1773" s="42"/>
      <c r="AK1773" s="42"/>
      <c r="AL1773" s="42"/>
      <c r="AM1773" s="42"/>
      <c r="AN1773" s="42"/>
      <c r="AO1773" s="42"/>
      <c r="AP1773" s="42"/>
      <c r="AQ1773" s="42"/>
    </row>
    <row r="1774" spans="1:43" ht="13">
      <c r="A1774" s="42"/>
      <c r="B1774" s="42"/>
      <c r="C1774" s="42"/>
      <c r="D1774" s="42"/>
      <c r="E1774" s="42"/>
      <c r="F1774" s="42"/>
      <c r="G1774" s="42"/>
      <c r="H1774" s="42"/>
      <c r="I1774" s="42"/>
      <c r="J1774" s="42"/>
      <c r="K1774" s="42"/>
      <c r="L1774" s="42"/>
      <c r="M1774" s="42"/>
      <c r="N1774" s="42"/>
      <c r="O1774" s="42"/>
      <c r="P1774" s="42"/>
      <c r="Q1774" s="42"/>
      <c r="R1774" s="42"/>
      <c r="S1774" s="42"/>
      <c r="T1774" s="42"/>
      <c r="U1774" s="42"/>
      <c r="V1774" s="42"/>
      <c r="W1774" s="42"/>
      <c r="X1774" s="42"/>
      <c r="Y1774" s="42"/>
      <c r="Z1774" s="42"/>
      <c r="AA1774" s="42"/>
      <c r="AB1774" s="42"/>
      <c r="AC1774" s="42"/>
      <c r="AD1774" s="42"/>
      <c r="AE1774" s="42"/>
      <c r="AF1774" s="42"/>
      <c r="AG1774" s="42"/>
      <c r="AH1774" s="42"/>
      <c r="AI1774" s="42"/>
      <c r="AJ1774" s="42"/>
      <c r="AK1774" s="42"/>
      <c r="AL1774" s="42"/>
      <c r="AM1774" s="42"/>
      <c r="AN1774" s="42"/>
      <c r="AO1774" s="42"/>
      <c r="AP1774" s="42"/>
      <c r="AQ1774" s="42"/>
    </row>
    <row r="1775" spans="1:43" ht="13">
      <c r="A1775" s="42"/>
      <c r="B1775" s="42"/>
      <c r="C1775" s="42"/>
      <c r="D1775" s="42"/>
      <c r="E1775" s="42"/>
      <c r="F1775" s="42"/>
      <c r="G1775" s="42"/>
      <c r="H1775" s="42"/>
      <c r="I1775" s="42"/>
      <c r="J1775" s="42"/>
      <c r="K1775" s="42"/>
      <c r="L1775" s="42"/>
      <c r="M1775" s="42"/>
      <c r="N1775" s="42"/>
      <c r="O1775" s="42"/>
      <c r="P1775" s="42"/>
      <c r="Q1775" s="42"/>
      <c r="R1775" s="42"/>
      <c r="S1775" s="42"/>
      <c r="T1775" s="42"/>
      <c r="U1775" s="42"/>
      <c r="V1775" s="42"/>
      <c r="W1775" s="42"/>
      <c r="X1775" s="42"/>
      <c r="Y1775" s="42"/>
      <c r="Z1775" s="42"/>
      <c r="AA1775" s="42"/>
      <c r="AB1775" s="42"/>
      <c r="AC1775" s="42"/>
      <c r="AD1775" s="42"/>
      <c r="AE1775" s="42"/>
      <c r="AF1775" s="42"/>
      <c r="AG1775" s="42"/>
      <c r="AH1775" s="42"/>
      <c r="AI1775" s="42"/>
      <c r="AJ1775" s="42"/>
      <c r="AK1775" s="42"/>
      <c r="AL1775" s="42"/>
      <c r="AM1775" s="42"/>
      <c r="AN1775" s="42"/>
      <c r="AO1775" s="42"/>
      <c r="AP1775" s="42"/>
      <c r="AQ1775" s="42"/>
    </row>
    <row r="1776" spans="1:43" ht="13">
      <c r="A1776" s="42"/>
      <c r="B1776" s="42"/>
      <c r="C1776" s="42"/>
      <c r="D1776" s="42"/>
      <c r="E1776" s="42"/>
      <c r="F1776" s="42"/>
      <c r="G1776" s="42"/>
      <c r="H1776" s="42"/>
      <c r="I1776" s="42"/>
      <c r="J1776" s="42"/>
      <c r="K1776" s="42"/>
      <c r="L1776" s="42"/>
      <c r="M1776" s="42"/>
      <c r="N1776" s="42"/>
      <c r="O1776" s="42"/>
      <c r="P1776" s="42"/>
      <c r="Q1776" s="42"/>
      <c r="R1776" s="42"/>
      <c r="S1776" s="42"/>
      <c r="T1776" s="42"/>
      <c r="U1776" s="42"/>
      <c r="V1776" s="42"/>
      <c r="W1776" s="42"/>
      <c r="X1776" s="42"/>
      <c r="Y1776" s="42"/>
      <c r="Z1776" s="42"/>
      <c r="AA1776" s="42"/>
      <c r="AB1776" s="42"/>
      <c r="AC1776" s="42"/>
      <c r="AD1776" s="42"/>
      <c r="AE1776" s="42"/>
      <c r="AF1776" s="42"/>
      <c r="AG1776" s="42"/>
      <c r="AH1776" s="42"/>
      <c r="AI1776" s="42"/>
      <c r="AJ1776" s="42"/>
      <c r="AK1776" s="42"/>
      <c r="AL1776" s="42"/>
      <c r="AM1776" s="42"/>
      <c r="AN1776" s="42"/>
      <c r="AO1776" s="42"/>
      <c r="AP1776" s="42"/>
      <c r="AQ1776" s="42"/>
    </row>
    <row r="1777" spans="1:43" ht="13">
      <c r="A1777" s="42"/>
      <c r="B1777" s="42"/>
      <c r="C1777" s="42"/>
      <c r="D1777" s="42"/>
      <c r="E1777" s="42"/>
      <c r="F1777" s="42"/>
      <c r="G1777" s="42"/>
      <c r="H1777" s="42"/>
      <c r="I1777" s="42"/>
      <c r="J1777" s="42"/>
      <c r="K1777" s="42"/>
      <c r="L1777" s="42"/>
      <c r="M1777" s="42"/>
      <c r="N1777" s="42"/>
      <c r="O1777" s="42"/>
      <c r="P1777" s="42"/>
      <c r="Q1777" s="42"/>
      <c r="R1777" s="42"/>
      <c r="S1777" s="42"/>
      <c r="T1777" s="42"/>
      <c r="U1777" s="42"/>
      <c r="V1777" s="42"/>
      <c r="W1777" s="42"/>
      <c r="X1777" s="42"/>
      <c r="Y1777" s="42"/>
      <c r="Z1777" s="42"/>
      <c r="AA1777" s="42"/>
      <c r="AB1777" s="42"/>
      <c r="AC1777" s="42"/>
      <c r="AD1777" s="42"/>
      <c r="AE1777" s="42"/>
      <c r="AF1777" s="42"/>
      <c r="AG1777" s="42"/>
      <c r="AH1777" s="42"/>
      <c r="AI1777" s="42"/>
      <c r="AJ1777" s="42"/>
      <c r="AK1777" s="42"/>
      <c r="AL1777" s="42"/>
      <c r="AM1777" s="42"/>
      <c r="AN1777" s="42"/>
      <c r="AO1777" s="42"/>
      <c r="AP1777" s="42"/>
      <c r="AQ1777" s="42"/>
    </row>
    <row r="1778" spans="1:43" ht="13">
      <c r="A1778" s="42"/>
      <c r="B1778" s="42"/>
      <c r="C1778" s="42"/>
      <c r="D1778" s="42"/>
      <c r="E1778" s="42"/>
      <c r="F1778" s="42"/>
      <c r="G1778" s="42"/>
      <c r="H1778" s="42"/>
      <c r="I1778" s="42"/>
      <c r="J1778" s="42"/>
      <c r="K1778" s="42"/>
      <c r="L1778" s="42"/>
      <c r="M1778" s="42"/>
      <c r="N1778" s="42"/>
      <c r="O1778" s="42"/>
      <c r="P1778" s="42"/>
      <c r="Q1778" s="42"/>
      <c r="R1778" s="42"/>
      <c r="S1778" s="42"/>
      <c r="T1778" s="42"/>
      <c r="U1778" s="42"/>
      <c r="V1778" s="42"/>
      <c r="W1778" s="42"/>
      <c r="X1778" s="42"/>
      <c r="Y1778" s="42"/>
      <c r="Z1778" s="42"/>
      <c r="AA1778" s="42"/>
      <c r="AB1778" s="42"/>
      <c r="AC1778" s="42"/>
      <c r="AD1778" s="42"/>
      <c r="AE1778" s="42"/>
      <c r="AF1778" s="42"/>
      <c r="AG1778" s="42"/>
      <c r="AH1778" s="42"/>
      <c r="AI1778" s="42"/>
      <c r="AJ1778" s="42"/>
      <c r="AK1778" s="42"/>
      <c r="AL1778" s="42"/>
      <c r="AM1778" s="42"/>
      <c r="AN1778" s="42"/>
      <c r="AO1778" s="42"/>
      <c r="AP1778" s="42"/>
      <c r="AQ1778" s="42"/>
    </row>
    <row r="1779" spans="1:43" ht="13">
      <c r="A1779" s="42"/>
      <c r="B1779" s="42"/>
      <c r="C1779" s="42"/>
      <c r="D1779" s="42"/>
      <c r="E1779" s="42"/>
      <c r="F1779" s="42"/>
      <c r="G1779" s="42"/>
      <c r="H1779" s="42"/>
      <c r="I1779" s="42"/>
      <c r="J1779" s="42"/>
      <c r="K1779" s="42"/>
      <c r="L1779" s="42"/>
      <c r="M1779" s="42"/>
      <c r="N1779" s="42"/>
      <c r="O1779" s="42"/>
      <c r="P1779" s="42"/>
      <c r="Q1779" s="42"/>
      <c r="R1779" s="42"/>
      <c r="S1779" s="42"/>
      <c r="T1779" s="42"/>
      <c r="U1779" s="42"/>
      <c r="V1779" s="42"/>
      <c r="W1779" s="42"/>
      <c r="X1779" s="42"/>
      <c r="Y1779" s="42"/>
      <c r="Z1779" s="42"/>
      <c r="AA1779" s="42"/>
      <c r="AB1779" s="42"/>
      <c r="AC1779" s="42"/>
      <c r="AD1779" s="42"/>
      <c r="AE1779" s="42"/>
      <c r="AF1779" s="42"/>
      <c r="AG1779" s="42"/>
      <c r="AH1779" s="42"/>
      <c r="AI1779" s="42"/>
      <c r="AJ1779" s="42"/>
      <c r="AK1779" s="42"/>
      <c r="AL1779" s="42"/>
      <c r="AM1779" s="42"/>
      <c r="AN1779" s="42"/>
      <c r="AO1779" s="42"/>
      <c r="AP1779" s="42"/>
      <c r="AQ1779" s="42"/>
    </row>
    <row r="1780" spans="1:43" ht="13">
      <c r="A1780" s="42"/>
      <c r="B1780" s="42"/>
      <c r="C1780" s="42"/>
      <c r="D1780" s="42"/>
      <c r="E1780" s="42"/>
      <c r="F1780" s="42"/>
      <c r="G1780" s="42"/>
      <c r="H1780" s="42"/>
      <c r="I1780" s="42"/>
      <c r="J1780" s="42"/>
      <c r="K1780" s="42"/>
      <c r="L1780" s="42"/>
      <c r="M1780" s="42"/>
      <c r="N1780" s="42"/>
      <c r="O1780" s="42"/>
      <c r="P1780" s="42"/>
      <c r="Q1780" s="42"/>
      <c r="R1780" s="42"/>
      <c r="S1780" s="42"/>
      <c r="T1780" s="42"/>
      <c r="U1780" s="42"/>
      <c r="V1780" s="42"/>
      <c r="W1780" s="42"/>
      <c r="X1780" s="42"/>
      <c r="Y1780" s="42"/>
      <c r="Z1780" s="42"/>
      <c r="AA1780" s="42"/>
      <c r="AB1780" s="42"/>
      <c r="AC1780" s="42"/>
      <c r="AD1780" s="42"/>
      <c r="AE1780" s="42"/>
      <c r="AF1780" s="42"/>
      <c r="AG1780" s="42"/>
      <c r="AH1780" s="42"/>
      <c r="AI1780" s="42"/>
      <c r="AJ1780" s="42"/>
      <c r="AK1780" s="42"/>
      <c r="AL1780" s="42"/>
      <c r="AM1780" s="42"/>
      <c r="AN1780" s="42"/>
      <c r="AO1780" s="42"/>
      <c r="AP1780" s="42"/>
      <c r="AQ1780" s="42"/>
    </row>
    <row r="1781" spans="1:43" ht="13">
      <c r="A1781" s="42"/>
      <c r="B1781" s="42"/>
      <c r="C1781" s="42"/>
      <c r="D1781" s="42"/>
      <c r="E1781" s="42"/>
      <c r="F1781" s="42"/>
      <c r="G1781" s="42"/>
      <c r="H1781" s="42"/>
      <c r="I1781" s="42"/>
      <c r="J1781" s="42"/>
      <c r="K1781" s="42"/>
      <c r="L1781" s="42"/>
      <c r="M1781" s="42"/>
      <c r="N1781" s="42"/>
      <c r="O1781" s="42"/>
      <c r="P1781" s="42"/>
      <c r="Q1781" s="42"/>
      <c r="R1781" s="42"/>
      <c r="S1781" s="42"/>
      <c r="T1781" s="42"/>
      <c r="U1781" s="42"/>
      <c r="V1781" s="42"/>
      <c r="W1781" s="42"/>
      <c r="X1781" s="42"/>
      <c r="Y1781" s="42"/>
      <c r="Z1781" s="42"/>
      <c r="AA1781" s="42"/>
      <c r="AB1781" s="42"/>
      <c r="AC1781" s="42"/>
      <c r="AD1781" s="42"/>
      <c r="AE1781" s="42"/>
      <c r="AF1781" s="42"/>
      <c r="AG1781" s="42"/>
      <c r="AH1781" s="42"/>
      <c r="AI1781" s="42"/>
      <c r="AJ1781" s="42"/>
      <c r="AK1781" s="42"/>
      <c r="AL1781" s="42"/>
      <c r="AM1781" s="42"/>
      <c r="AN1781" s="42"/>
      <c r="AO1781" s="42"/>
      <c r="AP1781" s="42"/>
      <c r="AQ1781" s="42"/>
    </row>
    <row r="1782" spans="1:43" ht="13">
      <c r="A1782" s="42"/>
      <c r="B1782" s="42"/>
      <c r="C1782" s="42"/>
      <c r="D1782" s="42"/>
      <c r="E1782" s="42"/>
      <c r="F1782" s="42"/>
      <c r="G1782" s="42"/>
      <c r="H1782" s="42"/>
      <c r="I1782" s="42"/>
      <c r="J1782" s="42"/>
      <c r="K1782" s="42"/>
      <c r="L1782" s="42"/>
      <c r="M1782" s="42"/>
      <c r="N1782" s="42"/>
      <c r="O1782" s="42"/>
      <c r="P1782" s="42"/>
      <c r="Q1782" s="42"/>
      <c r="R1782" s="42"/>
      <c r="S1782" s="42"/>
      <c r="T1782" s="42"/>
      <c r="U1782" s="42"/>
      <c r="V1782" s="42"/>
      <c r="W1782" s="42"/>
      <c r="X1782" s="42"/>
      <c r="Y1782" s="42"/>
      <c r="Z1782" s="42"/>
      <c r="AA1782" s="42"/>
      <c r="AB1782" s="42"/>
      <c r="AC1782" s="42"/>
      <c r="AD1782" s="42"/>
      <c r="AE1782" s="42"/>
      <c r="AF1782" s="42"/>
      <c r="AG1782" s="42"/>
      <c r="AH1782" s="42"/>
      <c r="AI1782" s="42"/>
      <c r="AJ1782" s="42"/>
      <c r="AK1782" s="42"/>
      <c r="AL1782" s="42"/>
      <c r="AM1782" s="42"/>
      <c r="AN1782" s="42"/>
      <c r="AO1782" s="42"/>
      <c r="AP1782" s="42"/>
      <c r="AQ1782" s="42"/>
    </row>
    <row r="1783" spans="1:43" ht="13">
      <c r="A1783" s="42"/>
      <c r="B1783" s="42"/>
      <c r="C1783" s="42"/>
      <c r="D1783" s="42"/>
      <c r="E1783" s="42"/>
      <c r="F1783" s="42"/>
      <c r="G1783" s="42"/>
      <c r="H1783" s="42"/>
      <c r="I1783" s="42"/>
      <c r="J1783" s="42"/>
      <c r="K1783" s="42"/>
      <c r="L1783" s="42"/>
      <c r="M1783" s="42"/>
      <c r="N1783" s="42"/>
      <c r="O1783" s="42"/>
      <c r="P1783" s="42"/>
      <c r="Q1783" s="42"/>
      <c r="R1783" s="42"/>
      <c r="S1783" s="42"/>
      <c r="T1783" s="42"/>
      <c r="U1783" s="42"/>
      <c r="V1783" s="42"/>
      <c r="W1783" s="42"/>
      <c r="X1783" s="42"/>
      <c r="Y1783" s="42"/>
      <c r="Z1783" s="42"/>
      <c r="AA1783" s="42"/>
      <c r="AB1783" s="42"/>
      <c r="AC1783" s="42"/>
      <c r="AD1783" s="42"/>
      <c r="AE1783" s="42"/>
      <c r="AF1783" s="42"/>
      <c r="AG1783" s="42"/>
      <c r="AH1783" s="42"/>
      <c r="AI1783" s="42"/>
      <c r="AJ1783" s="42"/>
      <c r="AK1783" s="42"/>
      <c r="AL1783" s="42"/>
      <c r="AM1783" s="42"/>
      <c r="AN1783" s="42"/>
      <c r="AO1783" s="42"/>
      <c r="AP1783" s="42"/>
      <c r="AQ1783" s="42"/>
    </row>
    <row r="1784" spans="1:43" ht="13">
      <c r="A1784" s="42"/>
      <c r="B1784" s="42"/>
      <c r="C1784" s="42"/>
      <c r="D1784" s="42"/>
      <c r="E1784" s="42"/>
      <c r="F1784" s="42"/>
      <c r="G1784" s="42"/>
      <c r="H1784" s="42"/>
      <c r="I1784" s="42"/>
      <c r="J1784" s="42"/>
      <c r="K1784" s="42"/>
      <c r="L1784" s="42"/>
      <c r="M1784" s="42"/>
      <c r="N1784" s="42"/>
      <c r="O1784" s="42"/>
      <c r="P1784" s="42"/>
      <c r="Q1784" s="42"/>
      <c r="R1784" s="42"/>
      <c r="S1784" s="42"/>
      <c r="T1784" s="42"/>
      <c r="U1784" s="42"/>
      <c r="V1784" s="42"/>
      <c r="W1784" s="42"/>
      <c r="X1784" s="42"/>
      <c r="Y1784" s="42"/>
      <c r="Z1784" s="42"/>
      <c r="AA1784" s="42"/>
      <c r="AB1784" s="42"/>
      <c r="AC1784" s="42"/>
      <c r="AD1784" s="42"/>
      <c r="AE1784" s="42"/>
      <c r="AF1784" s="42"/>
      <c r="AG1784" s="42"/>
      <c r="AH1784" s="42"/>
      <c r="AI1784" s="42"/>
      <c r="AJ1784" s="42"/>
      <c r="AK1784" s="42"/>
      <c r="AL1784" s="42"/>
      <c r="AM1784" s="42"/>
      <c r="AN1784" s="42"/>
      <c r="AO1784" s="42"/>
      <c r="AP1784" s="42"/>
      <c r="AQ1784" s="42"/>
    </row>
    <row r="1785" spans="1:43" ht="13">
      <c r="A1785" s="42"/>
      <c r="B1785" s="42"/>
      <c r="C1785" s="42"/>
      <c r="D1785" s="42"/>
      <c r="E1785" s="42"/>
      <c r="F1785" s="42"/>
      <c r="G1785" s="42"/>
      <c r="H1785" s="42"/>
      <c r="I1785" s="42"/>
      <c r="J1785" s="42"/>
      <c r="K1785" s="42"/>
      <c r="L1785" s="42"/>
      <c r="M1785" s="42"/>
      <c r="N1785" s="42"/>
      <c r="O1785" s="42"/>
      <c r="P1785" s="42"/>
      <c r="Q1785" s="42"/>
      <c r="R1785" s="42"/>
      <c r="S1785" s="42"/>
      <c r="T1785" s="42"/>
      <c r="U1785" s="42"/>
      <c r="V1785" s="42"/>
      <c r="W1785" s="42"/>
      <c r="X1785" s="42"/>
      <c r="Y1785" s="42"/>
      <c r="Z1785" s="42"/>
      <c r="AA1785" s="42"/>
      <c r="AB1785" s="42"/>
      <c r="AC1785" s="42"/>
      <c r="AD1785" s="42"/>
      <c r="AE1785" s="42"/>
      <c r="AF1785" s="42"/>
      <c r="AG1785" s="42"/>
      <c r="AH1785" s="42"/>
      <c r="AI1785" s="42"/>
      <c r="AJ1785" s="42"/>
      <c r="AK1785" s="42"/>
      <c r="AL1785" s="42"/>
      <c r="AM1785" s="42"/>
      <c r="AN1785" s="42"/>
      <c r="AO1785" s="42"/>
      <c r="AP1785" s="42"/>
      <c r="AQ1785" s="42"/>
    </row>
    <row r="1786" spans="1:43" ht="13">
      <c r="A1786" s="42"/>
      <c r="B1786" s="42"/>
      <c r="C1786" s="42"/>
      <c r="D1786" s="42"/>
      <c r="E1786" s="42"/>
      <c r="F1786" s="42"/>
      <c r="G1786" s="42"/>
      <c r="H1786" s="42"/>
      <c r="I1786" s="42"/>
      <c r="J1786" s="42"/>
      <c r="K1786" s="42"/>
      <c r="L1786" s="42"/>
      <c r="M1786" s="42"/>
      <c r="N1786" s="42"/>
      <c r="O1786" s="42"/>
      <c r="P1786" s="42"/>
      <c r="Q1786" s="42"/>
      <c r="R1786" s="42"/>
      <c r="S1786" s="42"/>
      <c r="T1786" s="42"/>
      <c r="U1786" s="42"/>
      <c r="V1786" s="42"/>
      <c r="W1786" s="42"/>
      <c r="X1786" s="42"/>
      <c r="Y1786" s="42"/>
      <c r="Z1786" s="42"/>
      <c r="AA1786" s="42"/>
      <c r="AB1786" s="42"/>
      <c r="AC1786" s="42"/>
      <c r="AD1786" s="42"/>
      <c r="AE1786" s="42"/>
      <c r="AF1786" s="42"/>
      <c r="AG1786" s="42"/>
      <c r="AH1786" s="42"/>
      <c r="AI1786" s="42"/>
      <c r="AJ1786" s="42"/>
      <c r="AK1786" s="42"/>
      <c r="AL1786" s="42"/>
      <c r="AM1786" s="42"/>
      <c r="AN1786" s="42"/>
      <c r="AO1786" s="42"/>
      <c r="AP1786" s="42"/>
      <c r="AQ1786" s="42"/>
    </row>
    <row r="1787" spans="1:43" ht="13">
      <c r="A1787" s="42"/>
      <c r="B1787" s="42"/>
      <c r="C1787" s="42"/>
      <c r="D1787" s="42"/>
      <c r="E1787" s="42"/>
      <c r="F1787" s="42"/>
      <c r="G1787" s="42"/>
      <c r="H1787" s="42"/>
      <c r="I1787" s="42"/>
      <c r="J1787" s="42"/>
      <c r="K1787" s="42"/>
      <c r="L1787" s="42"/>
      <c r="M1787" s="42"/>
      <c r="N1787" s="42"/>
      <c r="O1787" s="42"/>
      <c r="P1787" s="42"/>
      <c r="Q1787" s="42"/>
      <c r="R1787" s="42"/>
      <c r="S1787" s="42"/>
      <c r="T1787" s="42"/>
      <c r="U1787" s="42"/>
      <c r="V1787" s="42"/>
      <c r="W1787" s="42"/>
      <c r="X1787" s="42"/>
      <c r="Y1787" s="42"/>
      <c r="Z1787" s="42"/>
      <c r="AA1787" s="42"/>
      <c r="AB1787" s="42"/>
      <c r="AC1787" s="42"/>
      <c r="AD1787" s="42"/>
      <c r="AE1787" s="42"/>
      <c r="AF1787" s="42"/>
      <c r="AG1787" s="42"/>
      <c r="AH1787" s="42"/>
      <c r="AI1787" s="42"/>
      <c r="AJ1787" s="42"/>
      <c r="AK1787" s="42"/>
      <c r="AL1787" s="42"/>
      <c r="AM1787" s="42"/>
      <c r="AN1787" s="42"/>
      <c r="AO1787" s="42"/>
      <c r="AP1787" s="42"/>
      <c r="AQ1787" s="42"/>
    </row>
    <row r="1788" spans="1:43" ht="13">
      <c r="A1788" s="42"/>
      <c r="B1788" s="42"/>
      <c r="C1788" s="42"/>
      <c r="D1788" s="42"/>
      <c r="E1788" s="42"/>
      <c r="F1788" s="42"/>
      <c r="G1788" s="42"/>
      <c r="H1788" s="42"/>
      <c r="I1788" s="42"/>
      <c r="J1788" s="42"/>
      <c r="K1788" s="42"/>
      <c r="L1788" s="42"/>
      <c r="M1788" s="42"/>
      <c r="N1788" s="42"/>
      <c r="O1788" s="42"/>
      <c r="P1788" s="42"/>
      <c r="Q1788" s="42"/>
      <c r="R1788" s="42"/>
      <c r="S1788" s="42"/>
      <c r="T1788" s="42"/>
      <c r="U1788" s="42"/>
      <c r="V1788" s="42"/>
      <c r="W1788" s="42"/>
      <c r="X1788" s="42"/>
      <c r="Y1788" s="42"/>
      <c r="Z1788" s="42"/>
      <c r="AA1788" s="42"/>
      <c r="AB1788" s="42"/>
      <c r="AC1788" s="42"/>
      <c r="AD1788" s="42"/>
      <c r="AE1788" s="42"/>
      <c r="AF1788" s="42"/>
      <c r="AG1788" s="42"/>
      <c r="AH1788" s="42"/>
      <c r="AI1788" s="42"/>
      <c r="AJ1788" s="42"/>
      <c r="AK1788" s="42"/>
      <c r="AL1788" s="42"/>
      <c r="AM1788" s="42"/>
      <c r="AN1788" s="42"/>
      <c r="AO1788" s="42"/>
      <c r="AP1788" s="42"/>
      <c r="AQ1788" s="42"/>
    </row>
  </sheetData>
  <autoFilter ref="A1:R333" xr:uid="{00000000-0009-0000-0000-00000A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Notes and Guidelines</vt:lpstr>
      <vt:lpstr>Role Definitions</vt:lpstr>
      <vt:lpstr>Roster Compositions</vt:lpstr>
      <vt:lpstr>AvailabilityFormData</vt:lpstr>
      <vt:lpstr>Control &amp; Dispatch Availability</vt:lpstr>
      <vt:lpstr>VWS Roster</vt:lpstr>
      <vt:lpstr>Control Roster</vt:lpstr>
      <vt:lpstr>Dispatch Roster</vt:lpstr>
      <vt:lpstr>Helitack</vt:lpstr>
      <vt:lpstr>Quals</vt:lpstr>
      <vt:lpstr>Qualifications_Clean</vt:lpstr>
      <vt:lpstr>Availability_Clean</vt:lpstr>
      <vt:lpstr>Demand_Clean</vt:lpstr>
      <vt:lpstr>BaseDate_Clean</vt:lpstr>
      <vt:lpstr>Members Clean Draft</vt:lpstr>
      <vt:lpstr>Name_Match_Issue</vt:lpstr>
      <vt:lpstr>Preference_Flags_Clean</vt:lpstr>
      <vt:lpstr>Helitack_Clean</vt:lpstr>
      <vt:lpstr>ControlDispatch_Avail_Clean</vt:lpstr>
      <vt:lpstr>ControlDispatch_Demand_Clean</vt:lpstr>
      <vt:lpstr>Final_Cleaning_QA</vt:lpstr>
      <vt:lpstr>Cleaning Notes</vt:lpstr>
      <vt:lpstr>ImportNames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Muvimwa</cp:lastModifiedBy>
  <dcterms:created xsi:type="dcterms:W3CDTF">2026-04-25T21:02:22Z</dcterms:created>
  <dcterms:modified xsi:type="dcterms:W3CDTF">2026-04-29T06:38:55Z</dcterms:modified>
</cp:coreProperties>
</file>